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COFTN-FILE-01\Share_Logistics\Service Transport\Tracking Incoming&amp;Outgoing  Transportation\Local Transportation\Programme livraison 2026\"/>
    </mc:Choice>
  </mc:AlternateContent>
  <xr:revisionPtr revIDLastSave="0" documentId="13_ncr:1_{D7F14BCC-A7F1-4287-89DF-8FA81E828D6B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Details local delivery" sheetId="3" r:id="rId1"/>
    <sheet name="Delivery Plan" sheetId="1" r:id="rId2"/>
    <sheet name="RECAP Delivery Plan " sheetId="2" r:id="rId3"/>
    <sheet name="Feuil9" sheetId="225" r:id="rId4"/>
    <sheet name="Feuil10" sheetId="226" r:id="rId5"/>
    <sheet name="Feuil7" sheetId="224" r:id="rId6"/>
    <sheet name="Feuil6" sheetId="223" r:id="rId7"/>
    <sheet name="Feuil13" sheetId="228" r:id="rId8"/>
    <sheet name="Feuil5" sheetId="222" r:id="rId9"/>
    <sheet name="Feuil15" sheetId="217" r:id="rId10"/>
    <sheet name="Feuil12" sheetId="215" r:id="rId11"/>
    <sheet name="flux chakira s19" sheetId="219" r:id="rId12"/>
    <sheet name="Feuil3" sheetId="220" r:id="rId13"/>
    <sheet name="Feuil16" sheetId="229" r:id="rId14"/>
    <sheet name="Feuil17" sheetId="230" r:id="rId15"/>
    <sheet name="Feuil2" sheetId="227" r:id="rId16"/>
    <sheet name="Feuil4" sheetId="221" r:id="rId17"/>
    <sheet name="Feuil1" sheetId="218" r:id="rId18"/>
    <sheet name="Feuil11" sheetId="214" r:id="rId19"/>
    <sheet name="Feuil8" sheetId="206" r:id="rId20"/>
    <sheet name="KPI" sheetId="185" r:id="rId21"/>
    <sheet name="carburant " sheetId="161" r:id="rId22"/>
    <sheet name="Kilometrages camions" sheetId="143" r:id="rId23"/>
    <sheet name="Feuil14" sheetId="54" r:id="rId24"/>
    <sheet name="minuit" sheetId="29" r:id="rId25"/>
  </sheets>
  <definedNames>
    <definedName name="_xlnm._FilterDatabase" localSheetId="1" hidden="1">'Delivery Plan'!$A$5759:$H$5774</definedName>
    <definedName name="_xlnm._FilterDatabase" localSheetId="0" hidden="1">'Details local delivery'!$A$1:$AC$1827</definedName>
    <definedName name="_xlnm._FilterDatabase" localSheetId="10" hidden="1">Feuil12!$A$1:$K$386</definedName>
    <definedName name="_xlnm._FilterDatabase" localSheetId="8" hidden="1">Feuil5!$A$1:$V$394</definedName>
    <definedName name="_xlnm._FilterDatabase" localSheetId="19" hidden="1">Feuil8!$A$2:$D$2</definedName>
    <definedName name="_xlnm._FilterDatabase" localSheetId="24" hidden="1">minuit!$A$1:$W$122</definedName>
    <definedName name="_xlnm._FilterDatabase" localSheetId="2" hidden="1">'RECAP Delivery Plan '!$A$1:$X$3006</definedName>
  </definedNames>
  <calcPr calcId="191029"/>
  <pivotCaches>
    <pivotCache cacheId="0" r:id="rId26"/>
    <pivotCache cacheId="1" r:id="rId27"/>
    <pivotCache cacheId="2" r:id="rId28"/>
    <pivotCache cacheId="3" r:id="rId29"/>
    <pivotCache cacheId="4" r:id="rId30"/>
    <pivotCache cacheId="5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27" i="3" l="1"/>
  <c r="W1826" i="3"/>
  <c r="W1825" i="3"/>
  <c r="W1824" i="3"/>
  <c r="W1823" i="3"/>
  <c r="W1822" i="3"/>
  <c r="W1821" i="3"/>
  <c r="W1818" i="3"/>
  <c r="W1817" i="3"/>
  <c r="W1813" i="3"/>
  <c r="W1812" i="3"/>
  <c r="W1811" i="3"/>
  <c r="W1810" i="3"/>
  <c r="W1809" i="3"/>
  <c r="W1808" i="3"/>
  <c r="W1616" i="3"/>
  <c r="W1600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L16" i="229" l="1"/>
  <c r="L27" i="229"/>
  <c r="L26" i="229"/>
  <c r="L37" i="229"/>
  <c r="W1569" i="3" l="1"/>
  <c r="W1570" i="3"/>
  <c r="W1571" i="3"/>
  <c r="W1572" i="3"/>
  <c r="W1573" i="3"/>
  <c r="W1574" i="3"/>
  <c r="W1575" i="3"/>
  <c r="W1576" i="3"/>
  <c r="W1577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21" i="3"/>
  <c r="W1622" i="3"/>
  <c r="W1623" i="3"/>
  <c r="W1624" i="3"/>
  <c r="W1625" i="3"/>
  <c r="W1626" i="3"/>
  <c r="W1627" i="3"/>
  <c r="W1628" i="3"/>
  <c r="W1629" i="3"/>
  <c r="W1630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70" i="3"/>
  <c r="W1671" i="3"/>
  <c r="W1672" i="3"/>
  <c r="W1673" i="3"/>
  <c r="W1674" i="3"/>
  <c r="W1675" i="3"/>
  <c r="W1578" i="3"/>
  <c r="W1579" i="3"/>
  <c r="W1580" i="3"/>
  <c r="W1581" i="3"/>
  <c r="W1582" i="3"/>
  <c r="W1583" i="3"/>
  <c r="W1649" i="3"/>
  <c r="W1669" i="3"/>
  <c r="W1676" i="3"/>
  <c r="W1335" i="3"/>
  <c r="W1371" i="3"/>
  <c r="W1372" i="3"/>
  <c r="W1387" i="3"/>
  <c r="W1388" i="3"/>
  <c r="W1431" i="3"/>
  <c r="W1432" i="3"/>
  <c r="W1466" i="3"/>
  <c r="W1467" i="3"/>
  <c r="W1484" i="3"/>
  <c r="W1490" i="3"/>
  <c r="W1507" i="3"/>
  <c r="W1508" i="3"/>
  <c r="W1509" i="3"/>
  <c r="W1526" i="3"/>
  <c r="W1542" i="3"/>
  <c r="W1543" i="3"/>
  <c r="W1544" i="3"/>
  <c r="W1568" i="3"/>
  <c r="W1617" i="3"/>
  <c r="W1618" i="3"/>
  <c r="W1631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L31" i="229"/>
  <c r="L33" i="229"/>
  <c r="L25" i="229"/>
  <c r="L23" i="229"/>
  <c r="L28" i="229"/>
  <c r="L30" i="229"/>
  <c r="E146" i="161" l="1"/>
  <c r="D145" i="161"/>
  <c r="F145" i="161" s="1"/>
  <c r="D144" i="161"/>
  <c r="F144" i="161" s="1"/>
  <c r="D143" i="161"/>
  <c r="F143" i="161" s="1"/>
  <c r="D141" i="161"/>
  <c r="F141" i="161" s="1"/>
  <c r="D140" i="161"/>
  <c r="F140" i="161" s="1"/>
  <c r="D139" i="161"/>
  <c r="F139" i="161" s="1"/>
  <c r="D138" i="161"/>
  <c r="M14" i="206"/>
  <c r="M13" i="206"/>
  <c r="M12" i="206"/>
  <c r="M11" i="206"/>
  <c r="M10" i="206"/>
  <c r="M9" i="206"/>
  <c r="M8" i="206"/>
  <c r="M7" i="206"/>
  <c r="M6" i="206"/>
  <c r="M5" i="206"/>
  <c r="M4" i="206"/>
  <c r="D146" i="161" l="1"/>
  <c r="F138" i="161"/>
  <c r="F146" i="161" s="1"/>
  <c r="W1451" i="3" l="1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5" i="3"/>
  <c r="W1486" i="3"/>
  <c r="W1487" i="3"/>
  <c r="W1488" i="3"/>
  <c r="W1489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M4" i="218"/>
  <c r="M5" i="218"/>
  <c r="M3" i="218"/>
  <c r="W1416" i="3" l="1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395" i="3" l="1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370" i="3"/>
  <c r="W1389" i="3"/>
  <c r="W1390" i="3"/>
  <c r="W1391" i="3"/>
  <c r="W1392" i="3"/>
  <c r="W1393" i="3"/>
  <c r="W1394" i="3"/>
  <c r="W1367" i="3"/>
  <c r="W1368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69" i="3"/>
  <c r="W1022" i="3"/>
  <c r="W1021" i="3"/>
  <c r="W1001" i="3"/>
  <c r="W1063" i="3"/>
  <c r="W1080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49" i="3" l="1"/>
  <c r="W1348" i="3"/>
  <c r="W1347" i="3"/>
  <c r="W1346" i="3"/>
  <c r="W1345" i="3"/>
  <c r="W1344" i="3"/>
  <c r="W1343" i="3"/>
  <c r="W1342" i="3"/>
  <c r="W1341" i="3"/>
  <c r="W1340" i="3"/>
  <c r="W1339" i="3"/>
  <c r="W1338" i="3"/>
  <c r="W1337" i="3"/>
  <c r="AC1135" i="3"/>
  <c r="AC1136" i="3"/>
  <c r="AC1137" i="3"/>
  <c r="AC1138" i="3"/>
  <c r="AC1139" i="3"/>
  <c r="AC1140" i="3"/>
  <c r="AC1141" i="3"/>
  <c r="AC1142" i="3"/>
  <c r="AC1143" i="3"/>
  <c r="AC1144" i="3"/>
  <c r="AC1145" i="3"/>
  <c r="AC1146" i="3"/>
  <c r="AC1147" i="3"/>
  <c r="AC1148" i="3"/>
  <c r="AC1149" i="3"/>
  <c r="AC1150" i="3"/>
  <c r="AC1151" i="3"/>
  <c r="AC1152" i="3"/>
  <c r="AC1153" i="3"/>
  <c r="AC1154" i="3"/>
  <c r="AC1155" i="3"/>
  <c r="AC1156" i="3"/>
  <c r="AC1157" i="3"/>
  <c r="AC1158" i="3"/>
  <c r="AC1159" i="3"/>
  <c r="AC1160" i="3"/>
  <c r="AC1161" i="3"/>
  <c r="AC1162" i="3"/>
  <c r="AC1163" i="3"/>
  <c r="AC1164" i="3"/>
  <c r="AC1165" i="3"/>
  <c r="AC1166" i="3"/>
  <c r="AC1167" i="3"/>
  <c r="AC1168" i="3"/>
  <c r="AC1169" i="3"/>
  <c r="AC1170" i="3"/>
  <c r="AC1171" i="3"/>
  <c r="AC1172" i="3"/>
  <c r="AC1173" i="3"/>
  <c r="AC1174" i="3"/>
  <c r="AC1175" i="3"/>
  <c r="AC1176" i="3"/>
  <c r="AC1177" i="3"/>
  <c r="AC1178" i="3"/>
  <c r="AC1179" i="3"/>
  <c r="AC1180" i="3"/>
  <c r="AC1181" i="3"/>
  <c r="AC1182" i="3"/>
  <c r="AC1183" i="3"/>
  <c r="AC1184" i="3"/>
  <c r="AC1185" i="3"/>
  <c r="AC1186" i="3"/>
  <c r="AC1187" i="3"/>
  <c r="AC1188" i="3"/>
  <c r="AC1189" i="3"/>
  <c r="AC1190" i="3"/>
  <c r="AC1191" i="3"/>
  <c r="AC1192" i="3"/>
  <c r="AC1193" i="3"/>
  <c r="AC1194" i="3"/>
  <c r="AC1195" i="3"/>
  <c r="AC1196" i="3"/>
  <c r="AC1197" i="3"/>
  <c r="AC1198" i="3"/>
  <c r="AC1199" i="3"/>
  <c r="AC1200" i="3"/>
  <c r="AC1201" i="3"/>
  <c r="AC1202" i="3"/>
  <c r="AC1203" i="3"/>
  <c r="AC1204" i="3"/>
  <c r="AC1205" i="3"/>
  <c r="AC1206" i="3"/>
  <c r="AC1207" i="3"/>
  <c r="AC1208" i="3"/>
  <c r="AC1209" i="3"/>
  <c r="AC1210" i="3"/>
  <c r="AC1211" i="3"/>
  <c r="AC1212" i="3"/>
  <c r="AC1213" i="3"/>
  <c r="AC1214" i="3"/>
  <c r="AC1215" i="3"/>
  <c r="AC1216" i="3"/>
  <c r="AC1217" i="3"/>
  <c r="AC1218" i="3"/>
  <c r="AC1219" i="3"/>
  <c r="AC1220" i="3"/>
  <c r="AC1221" i="3"/>
  <c r="AC1222" i="3"/>
  <c r="AC1223" i="3"/>
  <c r="AC1224" i="3"/>
  <c r="AC1225" i="3"/>
  <c r="AC1226" i="3"/>
  <c r="AC1227" i="3"/>
  <c r="AC1228" i="3"/>
  <c r="AC1229" i="3"/>
  <c r="AC1230" i="3"/>
  <c r="AC1231" i="3"/>
  <c r="AC1232" i="3"/>
  <c r="AC1233" i="3"/>
  <c r="AC1234" i="3"/>
  <c r="AC1235" i="3"/>
  <c r="AC1236" i="3"/>
  <c r="AC1237" i="3"/>
  <c r="AC1238" i="3"/>
  <c r="AC1239" i="3"/>
  <c r="AC1240" i="3"/>
  <c r="AC1241" i="3"/>
  <c r="AC1242" i="3"/>
  <c r="AC1243" i="3"/>
  <c r="AC1244" i="3"/>
  <c r="AC1245" i="3"/>
  <c r="AC1246" i="3"/>
  <c r="AC1247" i="3"/>
  <c r="AC1248" i="3"/>
  <c r="AC1249" i="3"/>
  <c r="AC1250" i="3"/>
  <c r="AC1251" i="3"/>
  <c r="AC1252" i="3"/>
  <c r="AC1253" i="3"/>
  <c r="AC1254" i="3"/>
  <c r="AC1255" i="3"/>
  <c r="AC1256" i="3"/>
  <c r="AC1257" i="3"/>
  <c r="AC1258" i="3"/>
  <c r="AC1259" i="3"/>
  <c r="AC1260" i="3"/>
  <c r="AC1261" i="3"/>
  <c r="AC1262" i="3"/>
  <c r="AC1263" i="3"/>
  <c r="AC1264" i="3"/>
  <c r="AC1265" i="3"/>
  <c r="AC1266" i="3"/>
  <c r="AC1267" i="3"/>
  <c r="AC1268" i="3"/>
  <c r="AC1269" i="3"/>
  <c r="AC1270" i="3"/>
  <c r="AC1271" i="3"/>
  <c r="AC1272" i="3"/>
  <c r="AC1273" i="3"/>
  <c r="AC1274" i="3"/>
  <c r="AC1275" i="3"/>
  <c r="AC1276" i="3"/>
  <c r="AC1277" i="3"/>
  <c r="AC1278" i="3"/>
  <c r="AC1279" i="3"/>
  <c r="AC1280" i="3"/>
  <c r="AC1281" i="3"/>
  <c r="AC1282" i="3"/>
  <c r="AC1283" i="3"/>
  <c r="AC1284" i="3"/>
  <c r="AC1285" i="3"/>
  <c r="AC1286" i="3"/>
  <c r="AC1287" i="3"/>
  <c r="AC1288" i="3"/>
  <c r="AC1289" i="3"/>
  <c r="AC1290" i="3"/>
  <c r="AC1291" i="3"/>
  <c r="AC1292" i="3"/>
  <c r="AC1293" i="3"/>
  <c r="AC1294" i="3"/>
  <c r="AC1295" i="3"/>
  <c r="AC1296" i="3"/>
  <c r="AC1297" i="3"/>
  <c r="AC1298" i="3"/>
  <c r="AC1299" i="3"/>
  <c r="AC1300" i="3"/>
  <c r="AC1301" i="3"/>
  <c r="AC1302" i="3"/>
  <c r="AC1303" i="3"/>
  <c r="AC1304" i="3"/>
  <c r="AC1305" i="3"/>
  <c r="AC1306" i="3"/>
  <c r="AC1307" i="3"/>
  <c r="AC1308" i="3"/>
  <c r="AC1309" i="3"/>
  <c r="AC1310" i="3"/>
  <c r="AC1311" i="3"/>
  <c r="AC1312" i="3"/>
  <c r="AC1313" i="3"/>
  <c r="AC1314" i="3"/>
  <c r="AC1315" i="3"/>
  <c r="AC1316" i="3"/>
  <c r="AC1317" i="3"/>
  <c r="AC1318" i="3"/>
  <c r="AC1319" i="3"/>
  <c r="AC1320" i="3"/>
  <c r="AC1321" i="3"/>
  <c r="AC1322" i="3"/>
  <c r="AC1323" i="3"/>
  <c r="AC1324" i="3"/>
  <c r="AC1325" i="3"/>
  <c r="AC1326" i="3"/>
  <c r="AC1327" i="3"/>
  <c r="AC1328" i="3"/>
  <c r="AC1329" i="3"/>
  <c r="AC1330" i="3"/>
  <c r="AC1331" i="3"/>
  <c r="AC1332" i="3"/>
  <c r="AC1333" i="3"/>
  <c r="AC1334" i="3"/>
  <c r="AC1336" i="3"/>
  <c r="AC1337" i="3"/>
  <c r="AC1338" i="3"/>
  <c r="AC1339" i="3"/>
  <c r="AC1340" i="3"/>
  <c r="AC1341" i="3"/>
  <c r="AC1342" i="3"/>
  <c r="AC1343" i="3"/>
  <c r="AC1344" i="3"/>
  <c r="AC1345" i="3"/>
  <c r="AC1346" i="3"/>
  <c r="AC1347" i="3"/>
  <c r="AC1348" i="3"/>
  <c r="AC1349" i="3"/>
  <c r="AC1022" i="3"/>
  <c r="AC1021" i="3"/>
  <c r="AC1001" i="3"/>
  <c r="AC1063" i="3"/>
  <c r="AC1080" i="3"/>
  <c r="AC1350" i="3"/>
  <c r="AC1351" i="3"/>
  <c r="AB1021" i="3"/>
  <c r="AB1022" i="3"/>
  <c r="AB1150" i="3"/>
  <c r="AB1110" i="3"/>
  <c r="AB1081" i="3"/>
  <c r="AB1079" i="3"/>
  <c r="AB1059" i="3"/>
  <c r="AB1055" i="3"/>
  <c r="AB1041" i="3"/>
  <c r="AB987" i="3"/>
  <c r="AB958" i="3"/>
  <c r="AB944" i="3"/>
  <c r="AB922" i="3"/>
  <c r="AB906" i="3"/>
  <c r="AB869" i="3"/>
  <c r="AB854" i="3"/>
  <c r="AB827" i="3"/>
  <c r="AB785" i="3"/>
  <c r="AB777" i="3"/>
  <c r="W1336" i="3" l="1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AC1134" i="3" l="1"/>
  <c r="AC1133" i="3"/>
  <c r="AC1132" i="3"/>
  <c r="AC1131" i="3"/>
  <c r="AC1130" i="3"/>
  <c r="AC1129" i="3"/>
  <c r="AC1128" i="3"/>
  <c r="AC1127" i="3"/>
  <c r="AC1126" i="3"/>
  <c r="AC1125" i="3"/>
  <c r="AC1124" i="3"/>
  <c r="AC1123" i="3"/>
  <c r="AC1122" i="3"/>
  <c r="AC1121" i="3"/>
  <c r="AC1120" i="3"/>
  <c r="AC1119" i="3"/>
  <c r="AC1118" i="3"/>
  <c r="AC1117" i="3"/>
  <c r="AC1116" i="3"/>
  <c r="AC1115" i="3"/>
  <c r="AC1114" i="3"/>
  <c r="AC1113" i="3"/>
  <c r="AC1112" i="3"/>
  <c r="AC1111" i="3"/>
  <c r="AC1110" i="3"/>
  <c r="AC1109" i="3"/>
  <c r="AC1108" i="3"/>
  <c r="AC1107" i="3"/>
  <c r="AC1106" i="3"/>
  <c r="AC1105" i="3"/>
  <c r="AC1104" i="3"/>
  <c r="AC1103" i="3"/>
  <c r="AC1102" i="3"/>
  <c r="AC1101" i="3"/>
  <c r="AC1100" i="3"/>
  <c r="AC1099" i="3"/>
  <c r="AC1098" i="3"/>
  <c r="AC1097" i="3"/>
  <c r="AC1096" i="3"/>
  <c r="AC1095" i="3"/>
  <c r="AC1094" i="3"/>
  <c r="AC1093" i="3"/>
  <c r="AC1092" i="3"/>
  <c r="AC1091" i="3"/>
  <c r="AC1090" i="3"/>
  <c r="AC1089" i="3"/>
  <c r="AC1088" i="3"/>
  <c r="AC1087" i="3"/>
  <c r="AC1086" i="3"/>
  <c r="AC1085" i="3"/>
  <c r="AC1084" i="3"/>
  <c r="AC1083" i="3"/>
  <c r="AC1082" i="3"/>
  <c r="AC1081" i="3"/>
  <c r="AC1079" i="3"/>
  <c r="AC1078" i="3"/>
  <c r="AC1077" i="3"/>
  <c r="AC1076" i="3"/>
  <c r="AC1075" i="3"/>
  <c r="AC1074" i="3"/>
  <c r="AC1073" i="3"/>
  <c r="AC1072" i="3"/>
  <c r="AC1071" i="3"/>
  <c r="AC1070" i="3"/>
  <c r="AC1069" i="3"/>
  <c r="AC1068" i="3"/>
  <c r="AC1067" i="3"/>
  <c r="AC1066" i="3"/>
  <c r="AC1065" i="3"/>
  <c r="AC1064" i="3"/>
  <c r="AC1062" i="3"/>
  <c r="AC1061" i="3"/>
  <c r="AC1060" i="3"/>
  <c r="AC1059" i="3"/>
  <c r="AC1058" i="3"/>
  <c r="AC1057" i="3"/>
  <c r="AC1056" i="3"/>
  <c r="AC1055" i="3"/>
  <c r="AC1054" i="3"/>
  <c r="AC1053" i="3"/>
  <c r="AC1052" i="3"/>
  <c r="AC1051" i="3"/>
  <c r="AC1050" i="3"/>
  <c r="AC1049" i="3"/>
  <c r="AC1048" i="3"/>
  <c r="AC1047" i="3"/>
  <c r="AC1046" i="3"/>
  <c r="AC1045" i="3"/>
  <c r="AC1044" i="3"/>
  <c r="AC1043" i="3"/>
  <c r="AC1042" i="3"/>
  <c r="AC1040" i="3"/>
  <c r="AC1039" i="3"/>
  <c r="AC1038" i="3"/>
  <c r="AC1037" i="3"/>
  <c r="AC1036" i="3"/>
  <c r="AC1035" i="3"/>
  <c r="AC1034" i="3"/>
  <c r="AC1033" i="3"/>
  <c r="AC1032" i="3"/>
  <c r="AC1031" i="3"/>
  <c r="AC1030" i="3"/>
  <c r="AC1029" i="3"/>
  <c r="AC1028" i="3"/>
  <c r="AC1027" i="3"/>
  <c r="AC1026" i="3"/>
  <c r="AC1025" i="3"/>
  <c r="AC1024" i="3"/>
  <c r="AC1023" i="3"/>
  <c r="AC1020" i="3"/>
  <c r="AC1019" i="3"/>
  <c r="AC1018" i="3"/>
  <c r="AC1017" i="3"/>
  <c r="AC1016" i="3"/>
  <c r="AC1015" i="3"/>
  <c r="AC1014" i="3"/>
  <c r="AC1013" i="3"/>
  <c r="AC1012" i="3"/>
  <c r="AC1011" i="3"/>
  <c r="AC1010" i="3"/>
  <c r="AC1009" i="3"/>
  <c r="AC1008" i="3"/>
  <c r="AC1007" i="3"/>
  <c r="AC1006" i="3"/>
  <c r="AC1005" i="3"/>
  <c r="AC1004" i="3"/>
  <c r="AC1003" i="3"/>
  <c r="AC1002" i="3"/>
  <c r="AC1000" i="3"/>
  <c r="AC999" i="3"/>
  <c r="AC998" i="3"/>
  <c r="AC997" i="3"/>
  <c r="AC996" i="3"/>
  <c r="AC995" i="3"/>
  <c r="AC994" i="3"/>
  <c r="AC993" i="3"/>
  <c r="AC992" i="3"/>
  <c r="AC991" i="3"/>
  <c r="AC990" i="3"/>
  <c r="AC989" i="3"/>
  <c r="AC988" i="3"/>
  <c r="AC987" i="3"/>
  <c r="AC986" i="3"/>
  <c r="AC985" i="3"/>
  <c r="AC984" i="3"/>
  <c r="AC983" i="3"/>
  <c r="AC982" i="3"/>
  <c r="AC981" i="3"/>
  <c r="AC980" i="3"/>
  <c r="AC979" i="3"/>
  <c r="AC978" i="3"/>
  <c r="AC977" i="3"/>
  <c r="AC976" i="3"/>
  <c r="AC975" i="3"/>
  <c r="AC974" i="3"/>
  <c r="AC973" i="3"/>
  <c r="AC972" i="3"/>
  <c r="AC971" i="3"/>
  <c r="AC970" i="3"/>
  <c r="AC969" i="3"/>
  <c r="AC968" i="3"/>
  <c r="AC967" i="3"/>
  <c r="AC966" i="3"/>
  <c r="AC965" i="3"/>
  <c r="AC964" i="3"/>
  <c r="AC963" i="3"/>
  <c r="AC962" i="3"/>
  <c r="AC961" i="3"/>
  <c r="AC960" i="3"/>
  <c r="AC959" i="3"/>
  <c r="AC958" i="3"/>
  <c r="AC957" i="3"/>
  <c r="AC956" i="3"/>
  <c r="AC955" i="3"/>
  <c r="AC954" i="3"/>
  <c r="AC953" i="3"/>
  <c r="AC952" i="3"/>
  <c r="AC951" i="3"/>
  <c r="AC950" i="3"/>
  <c r="AC949" i="3"/>
  <c r="AC948" i="3"/>
  <c r="AC947" i="3"/>
  <c r="AC946" i="3"/>
  <c r="AC945" i="3"/>
  <c r="AC944" i="3"/>
  <c r="AC943" i="3"/>
  <c r="AC942" i="3"/>
  <c r="AC941" i="3"/>
  <c r="AC940" i="3"/>
  <c r="AC939" i="3"/>
  <c r="AC938" i="3"/>
  <c r="AC937" i="3"/>
  <c r="AC936" i="3"/>
  <c r="AC935" i="3"/>
  <c r="AC934" i="3"/>
  <c r="AC933" i="3"/>
  <c r="AC932" i="3"/>
  <c r="AC931" i="3"/>
  <c r="AC930" i="3"/>
  <c r="AC929" i="3"/>
  <c r="AC928" i="3"/>
  <c r="AC927" i="3"/>
  <c r="AC926" i="3"/>
  <c r="AC925" i="3"/>
  <c r="AC924" i="3"/>
  <c r="AC923" i="3"/>
  <c r="AC922" i="3"/>
  <c r="AC921" i="3"/>
  <c r="AC920" i="3"/>
  <c r="AC919" i="3"/>
  <c r="AC918" i="3"/>
  <c r="AC917" i="3"/>
  <c r="AC916" i="3"/>
  <c r="AC915" i="3"/>
  <c r="AC914" i="3"/>
  <c r="AC913" i="3"/>
  <c r="AC912" i="3"/>
  <c r="AC911" i="3"/>
  <c r="AC910" i="3"/>
  <c r="AC909" i="3"/>
  <c r="AC908" i="3"/>
  <c r="AC907" i="3"/>
  <c r="AC906" i="3"/>
  <c r="AC905" i="3"/>
  <c r="AC904" i="3"/>
  <c r="AC903" i="3"/>
  <c r="AC902" i="3"/>
  <c r="AC901" i="3"/>
  <c r="AC900" i="3"/>
  <c r="AC899" i="3"/>
  <c r="AC898" i="3"/>
  <c r="AC897" i="3"/>
  <c r="AC896" i="3"/>
  <c r="AC895" i="3"/>
  <c r="AC894" i="3"/>
  <c r="AC893" i="3"/>
  <c r="AC892" i="3"/>
  <c r="AC891" i="3"/>
  <c r="AC890" i="3"/>
  <c r="AC889" i="3"/>
  <c r="AC888" i="3"/>
  <c r="AC887" i="3"/>
  <c r="AC886" i="3"/>
  <c r="AC885" i="3"/>
  <c r="AC884" i="3"/>
  <c r="AC883" i="3"/>
  <c r="AC882" i="3"/>
  <c r="AC881" i="3"/>
  <c r="AC880" i="3"/>
  <c r="AC879" i="3"/>
  <c r="AC878" i="3"/>
  <c r="AC877" i="3"/>
  <c r="AC876" i="3"/>
  <c r="AC875" i="3"/>
  <c r="AC874" i="3"/>
  <c r="AC873" i="3"/>
  <c r="AC872" i="3"/>
  <c r="AC871" i="3"/>
  <c r="AC870" i="3"/>
  <c r="AC869" i="3"/>
  <c r="AC868" i="3"/>
  <c r="AC867" i="3"/>
  <c r="AC866" i="3"/>
  <c r="AC865" i="3"/>
  <c r="AC864" i="3"/>
  <c r="AC863" i="3"/>
  <c r="AC862" i="3"/>
  <c r="AC861" i="3"/>
  <c r="AC860" i="3"/>
  <c r="AC859" i="3"/>
  <c r="AC858" i="3"/>
  <c r="AC857" i="3"/>
  <c r="AC856" i="3"/>
  <c r="AC855" i="3"/>
  <c r="AC854" i="3"/>
  <c r="AC853" i="3"/>
  <c r="AC852" i="3"/>
  <c r="AC851" i="3"/>
  <c r="AC850" i="3"/>
  <c r="AC849" i="3"/>
  <c r="AC848" i="3"/>
  <c r="AC847" i="3"/>
  <c r="AC846" i="3"/>
  <c r="AC845" i="3"/>
  <c r="AC844" i="3"/>
  <c r="AC843" i="3"/>
  <c r="AC842" i="3"/>
  <c r="AC841" i="3"/>
  <c r="AC840" i="3"/>
  <c r="AC839" i="3"/>
  <c r="AC838" i="3"/>
  <c r="AC837" i="3"/>
  <c r="AC836" i="3"/>
  <c r="AC835" i="3"/>
  <c r="AC834" i="3"/>
  <c r="AC833" i="3"/>
  <c r="AC832" i="3"/>
  <c r="AC831" i="3"/>
  <c r="AC830" i="3"/>
  <c r="AC829" i="3"/>
  <c r="AC828" i="3"/>
  <c r="AC827" i="3"/>
  <c r="AC826" i="3"/>
  <c r="AC825" i="3"/>
  <c r="AC824" i="3"/>
  <c r="AC823" i="3"/>
  <c r="AC822" i="3"/>
  <c r="AC821" i="3"/>
  <c r="AC820" i="3"/>
  <c r="AC819" i="3"/>
  <c r="AC818" i="3"/>
  <c r="AC817" i="3"/>
  <c r="AC816" i="3"/>
  <c r="AC815" i="3"/>
  <c r="AC814" i="3"/>
  <c r="AC813" i="3"/>
  <c r="AC812" i="3"/>
  <c r="AC811" i="3"/>
  <c r="AC810" i="3"/>
  <c r="AC809" i="3"/>
  <c r="AC808" i="3"/>
  <c r="AC807" i="3"/>
  <c r="AC806" i="3"/>
  <c r="AC805" i="3"/>
  <c r="AC804" i="3"/>
  <c r="AC803" i="3"/>
  <c r="AC802" i="3"/>
  <c r="AC801" i="3"/>
  <c r="AC800" i="3"/>
  <c r="AC799" i="3"/>
  <c r="AC798" i="3"/>
  <c r="AC797" i="3"/>
  <c r="AC796" i="3"/>
  <c r="AC795" i="3"/>
  <c r="AC794" i="3"/>
  <c r="AC793" i="3"/>
  <c r="AC792" i="3"/>
  <c r="AC791" i="3"/>
  <c r="AC790" i="3"/>
  <c r="AC789" i="3"/>
  <c r="AC788" i="3"/>
  <c r="AC787" i="3"/>
  <c r="AC786" i="3"/>
  <c r="AC785" i="3"/>
  <c r="AC784" i="3"/>
  <c r="AC783" i="3"/>
  <c r="AC782" i="3"/>
  <c r="AC781" i="3"/>
  <c r="AC780" i="3"/>
  <c r="AC779" i="3"/>
  <c r="AC778" i="3"/>
  <c r="AC777" i="3"/>
  <c r="AC776" i="3"/>
  <c r="AC775" i="3"/>
  <c r="AC774" i="3"/>
  <c r="AC773" i="3"/>
  <c r="AC772" i="3"/>
  <c r="AC771" i="3"/>
  <c r="AC770" i="3"/>
  <c r="AC769" i="3"/>
  <c r="AC768" i="3"/>
  <c r="AC767" i="3"/>
  <c r="AC766" i="3"/>
  <c r="AC765" i="3"/>
  <c r="AC764" i="3"/>
  <c r="AC763" i="3"/>
  <c r="AC762" i="3"/>
  <c r="AC761" i="3"/>
  <c r="AC760" i="3"/>
  <c r="AC759" i="3"/>
  <c r="AC758" i="3"/>
  <c r="AC757" i="3"/>
  <c r="AC756" i="3"/>
  <c r="AC755" i="3"/>
  <c r="AC754" i="3"/>
  <c r="AC753" i="3"/>
  <c r="AC752" i="3"/>
  <c r="AC751" i="3"/>
  <c r="AC750" i="3"/>
  <c r="AC749" i="3"/>
  <c r="AC748" i="3"/>
  <c r="AC747" i="3"/>
  <c r="AC746" i="3"/>
  <c r="AC745" i="3"/>
  <c r="AC744" i="3"/>
  <c r="AC743" i="3"/>
  <c r="AC742" i="3"/>
  <c r="AC741" i="3"/>
  <c r="AC740" i="3"/>
  <c r="AC739" i="3"/>
  <c r="AC738" i="3"/>
  <c r="AC737" i="3"/>
  <c r="AC736" i="3"/>
  <c r="AC735" i="3"/>
  <c r="AC734" i="3"/>
  <c r="AC733" i="3"/>
  <c r="AC732" i="3"/>
  <c r="AC731" i="3"/>
  <c r="AC730" i="3"/>
  <c r="AC729" i="3"/>
  <c r="AC728" i="3"/>
  <c r="AC727" i="3"/>
  <c r="AC726" i="3"/>
  <c r="AC725" i="3"/>
  <c r="AC724" i="3"/>
  <c r="AC723" i="3"/>
  <c r="AC722" i="3"/>
  <c r="AC721" i="3"/>
  <c r="AC720" i="3"/>
  <c r="AC719" i="3"/>
  <c r="AC718" i="3"/>
  <c r="AC717" i="3"/>
  <c r="AC716" i="3"/>
  <c r="AC715" i="3"/>
  <c r="AC714" i="3"/>
  <c r="AC713" i="3"/>
  <c r="AC712" i="3"/>
  <c r="AC711" i="3"/>
  <c r="AC710" i="3"/>
  <c r="AC709" i="3"/>
  <c r="AC708" i="3"/>
  <c r="AC707" i="3"/>
  <c r="AC706" i="3"/>
  <c r="AC705" i="3"/>
  <c r="AC704" i="3"/>
  <c r="AC703" i="3"/>
  <c r="AC702" i="3"/>
  <c r="AC701" i="3"/>
  <c r="AC700" i="3"/>
  <c r="AC699" i="3"/>
  <c r="AC698" i="3"/>
  <c r="AC697" i="3"/>
  <c r="AC696" i="3"/>
  <c r="AC695" i="3"/>
  <c r="AC694" i="3"/>
  <c r="AC693" i="3"/>
  <c r="AC692" i="3"/>
  <c r="AC691" i="3"/>
  <c r="AC690" i="3"/>
  <c r="AC689" i="3"/>
  <c r="AC688" i="3"/>
  <c r="AC687" i="3"/>
  <c r="AC686" i="3"/>
  <c r="AC685" i="3"/>
  <c r="AC684" i="3"/>
  <c r="AC683" i="3"/>
  <c r="AC682" i="3"/>
  <c r="AC681" i="3"/>
  <c r="AC680" i="3"/>
  <c r="AC679" i="3"/>
  <c r="AC678" i="3"/>
  <c r="AC677" i="3"/>
  <c r="AC676" i="3"/>
  <c r="AC675" i="3"/>
  <c r="AC674" i="3"/>
  <c r="AC673" i="3"/>
  <c r="AC672" i="3"/>
  <c r="AC671" i="3"/>
  <c r="AC670" i="3"/>
  <c r="AC669" i="3"/>
  <c r="AC668" i="3"/>
  <c r="AC667" i="3"/>
  <c r="AC666" i="3"/>
  <c r="AC665" i="3"/>
  <c r="AC664" i="3"/>
  <c r="AC663" i="3"/>
  <c r="AC662" i="3"/>
  <c r="AC661" i="3"/>
  <c r="AC660" i="3"/>
  <c r="AC659" i="3"/>
  <c r="AC658" i="3"/>
  <c r="AC657" i="3"/>
  <c r="AC656" i="3"/>
  <c r="AC655" i="3"/>
  <c r="AC654" i="3"/>
  <c r="AC653" i="3"/>
  <c r="AC652" i="3"/>
  <c r="AC651" i="3"/>
  <c r="AC650" i="3"/>
  <c r="AC649" i="3"/>
  <c r="AC648" i="3"/>
  <c r="AC647" i="3"/>
  <c r="AC646" i="3"/>
  <c r="AC645" i="3"/>
  <c r="AC644" i="3"/>
  <c r="AC643" i="3"/>
  <c r="AC642" i="3"/>
  <c r="AC641" i="3"/>
  <c r="AC640" i="3"/>
  <c r="AC639" i="3"/>
  <c r="AC638" i="3"/>
  <c r="AC637" i="3"/>
  <c r="AC636" i="3"/>
  <c r="AC635" i="3"/>
  <c r="AC634" i="3"/>
  <c r="AC633" i="3"/>
  <c r="AC632" i="3"/>
  <c r="AC631" i="3"/>
  <c r="AC630" i="3"/>
  <c r="AC629" i="3"/>
  <c r="AC628" i="3"/>
  <c r="AC627" i="3"/>
  <c r="AC626" i="3"/>
  <c r="AC625" i="3"/>
  <c r="AC624" i="3"/>
  <c r="AC623" i="3"/>
  <c r="AC622" i="3"/>
  <c r="AC621" i="3"/>
  <c r="AC620" i="3"/>
  <c r="AC619" i="3"/>
  <c r="AC618" i="3"/>
  <c r="AC617" i="3"/>
  <c r="AC616" i="3"/>
  <c r="AC615" i="3"/>
  <c r="AC614" i="3"/>
  <c r="AC613" i="3"/>
  <c r="AC612" i="3"/>
  <c r="AC611" i="3"/>
  <c r="AC610" i="3"/>
  <c r="AC609" i="3"/>
  <c r="AC608" i="3"/>
  <c r="AC607" i="3"/>
  <c r="AC606" i="3"/>
  <c r="AC605" i="3"/>
  <c r="AC604" i="3"/>
  <c r="AC603" i="3"/>
  <c r="AC602" i="3"/>
  <c r="AC601" i="3"/>
  <c r="AC600" i="3"/>
  <c r="AC599" i="3"/>
  <c r="AC598" i="3"/>
  <c r="AC597" i="3"/>
  <c r="AC596" i="3"/>
  <c r="AC595" i="3"/>
  <c r="AC594" i="3"/>
  <c r="AC593" i="3"/>
  <c r="AC592" i="3"/>
  <c r="AC591" i="3"/>
  <c r="AC590" i="3"/>
  <c r="AC589" i="3"/>
  <c r="AC588" i="3"/>
  <c r="AC587" i="3"/>
  <c r="AC586" i="3"/>
  <c r="AC585" i="3"/>
  <c r="AC584" i="3"/>
  <c r="AC583" i="3"/>
  <c r="AC582" i="3"/>
  <c r="AC581" i="3"/>
  <c r="AC580" i="3"/>
  <c r="AC579" i="3"/>
  <c r="AC578" i="3"/>
  <c r="AC577" i="3"/>
  <c r="AC576" i="3"/>
  <c r="AC575" i="3"/>
  <c r="AC574" i="3"/>
  <c r="AC573" i="3"/>
  <c r="AC572" i="3"/>
  <c r="AC571" i="3"/>
  <c r="AC570" i="3"/>
  <c r="AC569" i="3"/>
  <c r="AC568" i="3"/>
  <c r="AC567" i="3"/>
  <c r="AC566" i="3"/>
  <c r="AC565" i="3"/>
  <c r="AC564" i="3"/>
  <c r="AC563" i="3"/>
  <c r="AC562" i="3"/>
  <c r="AC561" i="3"/>
  <c r="AC560" i="3"/>
  <c r="AC559" i="3"/>
  <c r="AC558" i="3"/>
  <c r="AC557" i="3"/>
  <c r="AC556" i="3"/>
  <c r="AC555" i="3"/>
  <c r="AC554" i="3"/>
  <c r="AC553" i="3"/>
  <c r="AC552" i="3"/>
  <c r="AC551" i="3"/>
  <c r="AC550" i="3"/>
  <c r="AC549" i="3"/>
  <c r="AC548" i="3"/>
  <c r="AC547" i="3"/>
  <c r="AC546" i="3"/>
  <c r="AC545" i="3"/>
  <c r="AC544" i="3"/>
  <c r="AC543" i="3"/>
  <c r="AC542" i="3"/>
  <c r="AC541" i="3"/>
  <c r="AC540" i="3"/>
  <c r="AC539" i="3"/>
  <c r="AC538" i="3"/>
  <c r="AC537" i="3"/>
  <c r="AC536" i="3"/>
  <c r="AC535" i="3"/>
  <c r="AC534" i="3"/>
  <c r="AC533" i="3"/>
  <c r="AC532" i="3"/>
  <c r="AC531" i="3"/>
  <c r="AC530" i="3"/>
  <c r="AC529" i="3"/>
  <c r="AC528" i="3"/>
  <c r="AC527" i="3"/>
  <c r="AC526" i="3"/>
  <c r="AC525" i="3"/>
  <c r="AC524" i="3"/>
  <c r="AC523" i="3"/>
  <c r="AC522" i="3"/>
  <c r="AC521" i="3"/>
  <c r="AC520" i="3"/>
  <c r="AC519" i="3"/>
  <c r="AC518" i="3"/>
  <c r="AC517" i="3"/>
  <c r="AC516" i="3"/>
  <c r="AC515" i="3"/>
  <c r="AC514" i="3"/>
  <c r="AC513" i="3"/>
  <c r="AC512" i="3"/>
  <c r="AC511" i="3"/>
  <c r="AC510" i="3"/>
  <c r="AC509" i="3"/>
  <c r="AC508" i="3"/>
  <c r="AC507" i="3"/>
  <c r="AC506" i="3"/>
  <c r="AC505" i="3"/>
  <c r="AC504" i="3"/>
  <c r="AC503" i="3"/>
  <c r="AC502" i="3"/>
  <c r="AC501" i="3"/>
  <c r="AC500" i="3"/>
  <c r="AC499" i="3"/>
  <c r="AC498" i="3"/>
  <c r="AC497" i="3"/>
  <c r="AC496" i="3"/>
  <c r="AC495" i="3"/>
  <c r="AC494" i="3"/>
  <c r="AC493" i="3"/>
  <c r="AC492" i="3"/>
  <c r="AC491" i="3"/>
  <c r="AC490" i="3"/>
  <c r="AC489" i="3"/>
  <c r="AC488" i="3"/>
  <c r="AC487" i="3"/>
  <c r="AC486" i="3"/>
  <c r="AC485" i="3"/>
  <c r="AC484" i="3"/>
  <c r="AC483" i="3"/>
  <c r="AC482" i="3"/>
  <c r="AC481" i="3"/>
  <c r="AC480" i="3"/>
  <c r="AC479" i="3"/>
  <c r="AC478" i="3"/>
  <c r="AC477" i="3"/>
  <c r="AC476" i="3"/>
  <c r="AC475" i="3"/>
  <c r="AC474" i="3"/>
  <c r="AC473" i="3"/>
  <c r="AC472" i="3"/>
  <c r="AC471" i="3"/>
  <c r="AC470" i="3"/>
  <c r="AC469" i="3"/>
  <c r="AC468" i="3"/>
  <c r="AC467" i="3"/>
  <c r="AC466" i="3"/>
  <c r="AC465" i="3"/>
  <c r="AC464" i="3"/>
  <c r="AC463" i="3"/>
  <c r="AC462" i="3"/>
  <c r="AC461" i="3"/>
  <c r="AC460" i="3"/>
  <c r="AC459" i="3"/>
  <c r="AC458" i="3"/>
  <c r="AC457" i="3"/>
  <c r="AC456" i="3"/>
  <c r="AC455" i="3"/>
  <c r="AC454" i="3"/>
  <c r="AC453" i="3"/>
  <c r="AC452" i="3"/>
  <c r="AC451" i="3"/>
  <c r="AC450" i="3"/>
  <c r="AC449" i="3"/>
  <c r="AC448" i="3"/>
  <c r="AC447" i="3"/>
  <c r="AC446" i="3"/>
  <c r="AC445" i="3"/>
  <c r="AC444" i="3"/>
  <c r="AC443" i="3"/>
  <c r="AC442" i="3"/>
  <c r="AC441" i="3"/>
  <c r="AC440" i="3"/>
  <c r="AC439" i="3"/>
  <c r="AC438" i="3"/>
  <c r="AC437" i="3"/>
  <c r="AC436" i="3"/>
  <c r="AC435" i="3"/>
  <c r="AC434" i="3"/>
  <c r="AC433" i="3"/>
  <c r="AC432" i="3"/>
  <c r="AC431" i="3"/>
  <c r="AC430" i="3"/>
  <c r="AC429" i="3"/>
  <c r="AC428" i="3"/>
  <c r="AC427" i="3"/>
  <c r="AC426" i="3"/>
  <c r="AC425" i="3"/>
  <c r="AC424" i="3"/>
  <c r="AC423" i="3"/>
  <c r="AC422" i="3"/>
  <c r="AC421" i="3"/>
  <c r="AC420" i="3"/>
  <c r="AC419" i="3"/>
  <c r="AC418" i="3"/>
  <c r="AC417" i="3"/>
  <c r="AC416" i="3"/>
  <c r="AC415" i="3"/>
  <c r="AC414" i="3"/>
  <c r="AC413" i="3"/>
  <c r="AC412" i="3"/>
  <c r="AC411" i="3"/>
  <c r="AC410" i="3"/>
  <c r="AC409" i="3"/>
  <c r="AC408" i="3"/>
  <c r="AC407" i="3"/>
  <c r="AC406" i="3"/>
  <c r="AC405" i="3"/>
  <c r="AC404" i="3"/>
  <c r="AC403" i="3"/>
  <c r="AC402" i="3"/>
  <c r="AC401" i="3"/>
  <c r="AC400" i="3"/>
  <c r="AC399" i="3"/>
  <c r="AC398" i="3"/>
  <c r="AC397" i="3"/>
  <c r="AC396" i="3"/>
  <c r="AC395" i="3"/>
  <c r="AC394" i="3"/>
  <c r="AC393" i="3"/>
  <c r="AC392" i="3"/>
  <c r="AC391" i="3"/>
  <c r="AC390" i="3"/>
  <c r="AC389" i="3"/>
  <c r="AC388" i="3"/>
  <c r="AC387" i="3"/>
  <c r="AC386" i="3"/>
  <c r="AC385" i="3"/>
  <c r="AC384" i="3"/>
  <c r="AC383" i="3"/>
  <c r="AC382" i="3"/>
  <c r="AC381" i="3"/>
  <c r="AC380" i="3"/>
  <c r="AC379" i="3"/>
  <c r="AC378" i="3"/>
  <c r="AC377" i="3"/>
  <c r="AC376" i="3"/>
  <c r="AC375" i="3"/>
  <c r="AC374" i="3"/>
  <c r="AC373" i="3"/>
  <c r="AC372" i="3"/>
  <c r="AC371" i="3"/>
  <c r="AC370" i="3"/>
  <c r="AC369" i="3"/>
  <c r="AC368" i="3"/>
  <c r="AC367" i="3"/>
  <c r="AC366" i="3"/>
  <c r="AC365" i="3"/>
  <c r="AC364" i="3"/>
  <c r="AC363" i="3"/>
  <c r="AC362" i="3"/>
  <c r="AC361" i="3"/>
  <c r="AC360" i="3"/>
  <c r="AC359" i="3"/>
  <c r="AC358" i="3"/>
  <c r="AC357" i="3"/>
  <c r="AC356" i="3"/>
  <c r="AC355" i="3"/>
  <c r="AC354" i="3"/>
  <c r="AC353" i="3"/>
  <c r="AC352" i="3"/>
  <c r="AC351" i="3"/>
  <c r="AC350" i="3"/>
  <c r="AC349" i="3"/>
  <c r="AC348" i="3"/>
  <c r="AC347" i="3"/>
  <c r="AC346" i="3"/>
  <c r="AC345" i="3"/>
  <c r="AC344" i="3"/>
  <c r="AC343" i="3"/>
  <c r="AC342" i="3"/>
  <c r="AC341" i="3"/>
  <c r="AC340" i="3"/>
  <c r="AC339" i="3"/>
  <c r="AC338" i="3"/>
  <c r="AC337" i="3"/>
  <c r="AC336" i="3"/>
  <c r="AC335" i="3"/>
  <c r="AC334" i="3"/>
  <c r="AC333" i="3"/>
  <c r="AC332" i="3"/>
  <c r="AC331" i="3"/>
  <c r="AC330" i="3"/>
  <c r="AC329" i="3"/>
  <c r="AC328" i="3"/>
  <c r="AC327" i="3"/>
  <c r="AC326" i="3"/>
  <c r="AC325" i="3"/>
  <c r="AC324" i="3"/>
  <c r="AC323" i="3"/>
  <c r="AC322" i="3"/>
  <c r="AC321" i="3"/>
  <c r="AC320" i="3"/>
  <c r="AC319" i="3"/>
  <c r="AC318" i="3"/>
  <c r="AC317" i="3"/>
  <c r="AC316" i="3"/>
  <c r="AC315" i="3"/>
  <c r="AC314" i="3"/>
  <c r="AC313" i="3"/>
  <c r="AC312" i="3"/>
  <c r="AC311" i="3"/>
  <c r="AC310" i="3"/>
  <c r="AC309" i="3"/>
  <c r="AC308" i="3"/>
  <c r="AC307" i="3"/>
  <c r="AC306" i="3"/>
  <c r="AC305" i="3"/>
  <c r="AC304" i="3"/>
  <c r="AC303" i="3"/>
  <c r="AC302" i="3"/>
  <c r="AC301" i="3"/>
  <c r="AC300" i="3"/>
  <c r="AC299" i="3"/>
  <c r="AC298" i="3"/>
  <c r="AC297" i="3"/>
  <c r="AC296" i="3"/>
  <c r="AC295" i="3"/>
  <c r="AC294" i="3"/>
  <c r="AC293" i="3"/>
  <c r="AC292" i="3"/>
  <c r="AC291" i="3"/>
  <c r="AC290" i="3"/>
  <c r="AC289" i="3"/>
  <c r="AC288" i="3"/>
  <c r="AC287" i="3"/>
  <c r="AC286" i="3"/>
  <c r="AC285" i="3"/>
  <c r="AC284" i="3"/>
  <c r="AC283" i="3"/>
  <c r="AC282" i="3"/>
  <c r="AC281" i="3"/>
  <c r="AC280" i="3"/>
  <c r="AC279" i="3"/>
  <c r="AC278" i="3"/>
  <c r="AC277" i="3"/>
  <c r="AC276" i="3"/>
  <c r="AC275" i="3"/>
  <c r="AC274" i="3"/>
  <c r="AC273" i="3"/>
  <c r="AC272" i="3"/>
  <c r="AC271" i="3"/>
  <c r="AC270" i="3"/>
  <c r="AC269" i="3"/>
  <c r="AC268" i="3"/>
  <c r="AC267" i="3"/>
  <c r="AC266" i="3"/>
  <c r="AC265" i="3"/>
  <c r="AC264" i="3"/>
  <c r="AC263" i="3"/>
  <c r="AC262" i="3"/>
  <c r="AC261" i="3"/>
  <c r="AC260" i="3"/>
  <c r="AC259" i="3"/>
  <c r="AC258" i="3"/>
  <c r="AC257" i="3"/>
  <c r="AC256" i="3"/>
  <c r="AC255" i="3"/>
  <c r="AC254" i="3"/>
  <c r="AC253" i="3"/>
  <c r="AC252" i="3"/>
  <c r="AC251" i="3"/>
  <c r="AC250" i="3"/>
  <c r="AC249" i="3"/>
  <c r="AC248" i="3"/>
  <c r="AC247" i="3"/>
  <c r="AC246" i="3"/>
  <c r="AC245" i="3"/>
  <c r="AC244" i="3"/>
  <c r="AC243" i="3"/>
  <c r="AC242" i="3"/>
  <c r="AC241" i="3"/>
  <c r="AC240" i="3"/>
  <c r="AC239" i="3"/>
  <c r="AC238" i="3"/>
  <c r="AC237" i="3"/>
  <c r="AC236" i="3"/>
  <c r="AC235" i="3"/>
  <c r="AC234" i="3"/>
  <c r="AC233" i="3"/>
  <c r="AC232" i="3"/>
  <c r="AC231" i="3"/>
  <c r="AC230" i="3"/>
  <c r="AC229" i="3"/>
  <c r="AC228" i="3"/>
  <c r="AC227" i="3"/>
  <c r="AC226" i="3"/>
  <c r="AC225" i="3"/>
  <c r="AC224" i="3"/>
  <c r="AC223" i="3"/>
  <c r="AC222" i="3"/>
  <c r="AC221" i="3"/>
  <c r="AC220" i="3"/>
  <c r="AC219" i="3"/>
  <c r="AC218" i="3"/>
  <c r="AC217" i="3"/>
  <c r="AC216" i="3"/>
  <c r="AC215" i="3"/>
  <c r="AC214" i="3"/>
  <c r="AC213" i="3"/>
  <c r="AC212" i="3"/>
  <c r="AC211" i="3"/>
  <c r="AC210" i="3"/>
  <c r="AC209" i="3"/>
  <c r="AC208" i="3"/>
  <c r="AC207" i="3"/>
  <c r="AC206" i="3"/>
  <c r="AC205" i="3"/>
  <c r="AC204" i="3"/>
  <c r="AC203" i="3"/>
  <c r="AC202" i="3"/>
  <c r="AC201" i="3"/>
  <c r="AC200" i="3"/>
  <c r="AC199" i="3"/>
  <c r="AC198" i="3"/>
  <c r="AC197" i="3"/>
  <c r="AC196" i="3"/>
  <c r="AC195" i="3"/>
  <c r="AC194" i="3"/>
  <c r="AC193" i="3"/>
  <c r="AC192" i="3"/>
  <c r="AC191" i="3"/>
  <c r="AC190" i="3"/>
  <c r="AC189" i="3"/>
  <c r="AC188" i="3"/>
  <c r="AC187" i="3"/>
  <c r="AC186" i="3"/>
  <c r="AC185" i="3"/>
  <c r="AC184" i="3"/>
  <c r="AC183" i="3"/>
  <c r="AC182" i="3"/>
  <c r="AC181" i="3"/>
  <c r="AC180" i="3"/>
  <c r="AC179" i="3"/>
  <c r="AC178" i="3"/>
  <c r="AC177" i="3"/>
  <c r="AC176" i="3"/>
  <c r="AC175" i="3"/>
  <c r="AC174" i="3"/>
  <c r="AC173" i="3"/>
  <c r="AC172" i="3"/>
  <c r="AC171" i="3"/>
  <c r="AC170" i="3"/>
  <c r="AC169" i="3"/>
  <c r="AC168" i="3"/>
  <c r="AC167" i="3"/>
  <c r="AC166" i="3"/>
  <c r="AC165" i="3"/>
  <c r="AC164" i="3"/>
  <c r="AC163" i="3"/>
  <c r="AC162" i="3"/>
  <c r="AC161" i="3"/>
  <c r="AC160" i="3"/>
  <c r="AC159" i="3"/>
  <c r="AC158" i="3"/>
  <c r="AC157" i="3"/>
  <c r="AC156" i="3"/>
  <c r="AC155" i="3"/>
  <c r="AC154" i="3"/>
  <c r="AC153" i="3"/>
  <c r="AC152" i="3"/>
  <c r="AC151" i="3"/>
  <c r="AC150" i="3"/>
  <c r="AC149" i="3"/>
  <c r="AC148" i="3"/>
  <c r="AC147" i="3"/>
  <c r="AC146" i="3"/>
  <c r="AC145" i="3"/>
  <c r="AC144" i="3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F126" i="161"/>
  <c r="F134" i="161" s="1"/>
  <c r="E134" i="161" l="1"/>
  <c r="H121" i="161" s="1"/>
  <c r="D133" i="161"/>
  <c r="F133" i="161" s="1"/>
  <c r="D132" i="161"/>
  <c r="F132" i="161" s="1"/>
  <c r="D131" i="161"/>
  <c r="F131" i="161" s="1"/>
  <c r="D129" i="161"/>
  <c r="F129" i="161" s="1"/>
  <c r="D128" i="161"/>
  <c r="F128" i="161" s="1"/>
  <c r="D127" i="161"/>
  <c r="F127" i="161" s="1"/>
  <c r="D126" i="161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D134" i="161" l="1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F119" i="161" l="1"/>
  <c r="F121" i="161"/>
  <c r="D255" i="2" l="1"/>
  <c r="E122" i="161"/>
  <c r="D115" i="161"/>
  <c r="F115" i="161" s="1"/>
  <c r="D116" i="161"/>
  <c r="F116" i="161" s="1"/>
  <c r="D117" i="161"/>
  <c r="F117" i="161" s="1"/>
  <c r="D119" i="161"/>
  <c r="D120" i="161"/>
  <c r="F120" i="161" s="1"/>
  <c r="D121" i="161"/>
  <c r="D114" i="161"/>
  <c r="F114" i="161" s="1"/>
  <c r="D122" i="161" l="1"/>
  <c r="F122" i="161" s="1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B16" i="185" l="1"/>
  <c r="B52" i="185"/>
  <c r="F16" i="185"/>
  <c r="E16" i="185"/>
  <c r="D16" i="185"/>
  <c r="C16" i="185"/>
  <c r="H88" i="161"/>
  <c r="D99" i="161"/>
  <c r="D93" i="161"/>
  <c r="D94" i="161"/>
  <c r="D95" i="161"/>
  <c r="D96" i="161"/>
  <c r="D97" i="161"/>
  <c r="D98" i="161"/>
  <c r="D92" i="161"/>
  <c r="W3" i="3" l="1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2" i="3"/>
  <c r="D68" i="161"/>
  <c r="D70" i="161"/>
  <c r="E75" i="161"/>
  <c r="D74" i="161"/>
  <c r="D73" i="161"/>
  <c r="D72" i="161"/>
  <c r="D71" i="161"/>
  <c r="D69" i="161"/>
  <c r="D75" i="161" l="1"/>
  <c r="B2845" i="2" l="1"/>
  <c r="C2845" i="2" s="1"/>
  <c r="D2845" i="2"/>
  <c r="E2845" i="2"/>
  <c r="F2845" i="2"/>
  <c r="G2845" i="2"/>
  <c r="H2845" i="2"/>
  <c r="I2845" i="2"/>
  <c r="K2845" i="2"/>
  <c r="L2845" i="2"/>
  <c r="M2845" i="2"/>
  <c r="B2846" i="2"/>
  <c r="C2846" i="2" s="1"/>
  <c r="D2846" i="2"/>
  <c r="E2846" i="2"/>
  <c r="F2846" i="2"/>
  <c r="G2846" i="2"/>
  <c r="H2846" i="2"/>
  <c r="I2846" i="2"/>
  <c r="K2846" i="2"/>
  <c r="L2846" i="2"/>
  <c r="M2846" i="2"/>
  <c r="B2847" i="2"/>
  <c r="C2847" i="2" s="1"/>
  <c r="D2847" i="2"/>
  <c r="E2847" i="2"/>
  <c r="F2847" i="2"/>
  <c r="G2847" i="2"/>
  <c r="H2847" i="2"/>
  <c r="I2847" i="2"/>
  <c r="K2847" i="2"/>
  <c r="L2847" i="2"/>
  <c r="M2847" i="2"/>
  <c r="B2848" i="2"/>
  <c r="C2848" i="2" s="1"/>
  <c r="D2848" i="2"/>
  <c r="E2848" i="2"/>
  <c r="F2848" i="2"/>
  <c r="G2848" i="2"/>
  <c r="H2848" i="2"/>
  <c r="I2848" i="2"/>
  <c r="K2848" i="2"/>
  <c r="L2848" i="2"/>
  <c r="M2848" i="2"/>
  <c r="B2849" i="2"/>
  <c r="C2849" i="2" s="1"/>
  <c r="D2849" i="2"/>
  <c r="E2849" i="2"/>
  <c r="F2849" i="2"/>
  <c r="G2849" i="2"/>
  <c r="H2849" i="2"/>
  <c r="I2849" i="2"/>
  <c r="K2849" i="2"/>
  <c r="L2849" i="2"/>
  <c r="M2849" i="2"/>
  <c r="B2850" i="2"/>
  <c r="C2850" i="2" s="1"/>
  <c r="D2850" i="2"/>
  <c r="E2850" i="2"/>
  <c r="F2850" i="2"/>
  <c r="G2850" i="2"/>
  <c r="H2850" i="2"/>
  <c r="I2850" i="2"/>
  <c r="K2850" i="2"/>
  <c r="L2850" i="2"/>
  <c r="M2850" i="2"/>
  <c r="B2851" i="2"/>
  <c r="C2851" i="2" s="1"/>
  <c r="D2851" i="2"/>
  <c r="E2851" i="2"/>
  <c r="F2851" i="2"/>
  <c r="G2851" i="2"/>
  <c r="H2851" i="2"/>
  <c r="I2851" i="2"/>
  <c r="K2851" i="2"/>
  <c r="L2851" i="2"/>
  <c r="M2851" i="2"/>
  <c r="B2852" i="2"/>
  <c r="C2852" i="2" s="1"/>
  <c r="D2852" i="2"/>
  <c r="E2852" i="2"/>
  <c r="F2852" i="2"/>
  <c r="G2852" i="2"/>
  <c r="H2852" i="2"/>
  <c r="I2852" i="2"/>
  <c r="K2852" i="2"/>
  <c r="L2852" i="2"/>
  <c r="M2852" i="2"/>
  <c r="B2853" i="2"/>
  <c r="C2853" i="2" s="1"/>
  <c r="D2853" i="2"/>
  <c r="E2853" i="2"/>
  <c r="F2853" i="2"/>
  <c r="G2853" i="2"/>
  <c r="H2853" i="2"/>
  <c r="I2853" i="2"/>
  <c r="K2853" i="2"/>
  <c r="L2853" i="2"/>
  <c r="M2853" i="2"/>
  <c r="B2854" i="2"/>
  <c r="C2854" i="2" s="1"/>
  <c r="D2854" i="2"/>
  <c r="E2854" i="2"/>
  <c r="F2854" i="2"/>
  <c r="G2854" i="2"/>
  <c r="H2854" i="2"/>
  <c r="I2854" i="2"/>
  <c r="K2854" i="2"/>
  <c r="L2854" i="2"/>
  <c r="M2854" i="2"/>
  <c r="B2855" i="2"/>
  <c r="C2855" i="2" s="1"/>
  <c r="D2855" i="2"/>
  <c r="E2855" i="2"/>
  <c r="F2855" i="2"/>
  <c r="G2855" i="2"/>
  <c r="H2855" i="2"/>
  <c r="I2855" i="2"/>
  <c r="K2855" i="2"/>
  <c r="L2855" i="2"/>
  <c r="M2855" i="2"/>
  <c r="B2856" i="2"/>
  <c r="C2856" i="2" s="1"/>
  <c r="D2856" i="2"/>
  <c r="E2856" i="2"/>
  <c r="F2856" i="2"/>
  <c r="G2856" i="2"/>
  <c r="H2856" i="2"/>
  <c r="I2856" i="2"/>
  <c r="K2856" i="2"/>
  <c r="L2856" i="2"/>
  <c r="M2856" i="2"/>
  <c r="B2857" i="2"/>
  <c r="C2857" i="2" s="1"/>
  <c r="D2857" i="2"/>
  <c r="E2857" i="2"/>
  <c r="F2857" i="2"/>
  <c r="G2857" i="2"/>
  <c r="H2857" i="2"/>
  <c r="I2857" i="2"/>
  <c r="K2857" i="2"/>
  <c r="L2857" i="2"/>
  <c r="M2857" i="2"/>
  <c r="B2858" i="2"/>
  <c r="C2858" i="2" s="1"/>
  <c r="D2858" i="2"/>
  <c r="E2858" i="2"/>
  <c r="F2858" i="2"/>
  <c r="G2858" i="2"/>
  <c r="H2858" i="2"/>
  <c r="I2858" i="2"/>
  <c r="K2858" i="2"/>
  <c r="L2858" i="2"/>
  <c r="M2858" i="2"/>
  <c r="B2859" i="2"/>
  <c r="C2859" i="2" s="1"/>
  <c r="D2859" i="2"/>
  <c r="E2859" i="2"/>
  <c r="F2859" i="2"/>
  <c r="G2859" i="2"/>
  <c r="H2859" i="2"/>
  <c r="I2859" i="2"/>
  <c r="K2859" i="2"/>
  <c r="L2859" i="2"/>
  <c r="M2859" i="2"/>
  <c r="B2860" i="2"/>
  <c r="C2860" i="2" s="1"/>
  <c r="D2860" i="2"/>
  <c r="E2860" i="2"/>
  <c r="F2860" i="2"/>
  <c r="G2860" i="2"/>
  <c r="H2860" i="2"/>
  <c r="I2860" i="2"/>
  <c r="K2860" i="2"/>
  <c r="L2860" i="2"/>
  <c r="M2860" i="2"/>
  <c r="B2861" i="2"/>
  <c r="C2861" i="2" s="1"/>
  <c r="D2861" i="2"/>
  <c r="E2861" i="2"/>
  <c r="F2861" i="2"/>
  <c r="G2861" i="2"/>
  <c r="H2861" i="2"/>
  <c r="I2861" i="2"/>
  <c r="K2861" i="2"/>
  <c r="L2861" i="2"/>
  <c r="M2861" i="2"/>
  <c r="B2862" i="2"/>
  <c r="C2862" i="2" s="1"/>
  <c r="D2862" i="2"/>
  <c r="E2862" i="2"/>
  <c r="F2862" i="2"/>
  <c r="G2862" i="2"/>
  <c r="H2862" i="2"/>
  <c r="I2862" i="2"/>
  <c r="K2862" i="2"/>
  <c r="L2862" i="2"/>
  <c r="M2862" i="2"/>
  <c r="B2863" i="2"/>
  <c r="C2863" i="2" s="1"/>
  <c r="D2863" i="2"/>
  <c r="E2863" i="2"/>
  <c r="F2863" i="2"/>
  <c r="G2863" i="2"/>
  <c r="H2863" i="2"/>
  <c r="I2863" i="2"/>
  <c r="K2863" i="2"/>
  <c r="L2863" i="2"/>
  <c r="M2863" i="2"/>
  <c r="B2864" i="2"/>
  <c r="C2864" i="2" s="1"/>
  <c r="D2864" i="2"/>
  <c r="E2864" i="2"/>
  <c r="F2864" i="2"/>
  <c r="G2864" i="2"/>
  <c r="H2864" i="2"/>
  <c r="I2864" i="2"/>
  <c r="K2864" i="2"/>
  <c r="L2864" i="2"/>
  <c r="M2864" i="2"/>
  <c r="B2865" i="2"/>
  <c r="C2865" i="2" s="1"/>
  <c r="D2865" i="2"/>
  <c r="E2865" i="2"/>
  <c r="F2865" i="2"/>
  <c r="G2865" i="2"/>
  <c r="H2865" i="2"/>
  <c r="I2865" i="2"/>
  <c r="K2865" i="2"/>
  <c r="L2865" i="2"/>
  <c r="M2865" i="2"/>
  <c r="B2866" i="2"/>
  <c r="C2866" i="2" s="1"/>
  <c r="D2866" i="2"/>
  <c r="E2866" i="2"/>
  <c r="F2866" i="2"/>
  <c r="G2866" i="2"/>
  <c r="H2866" i="2"/>
  <c r="I2866" i="2"/>
  <c r="K2866" i="2"/>
  <c r="L2866" i="2"/>
  <c r="M2866" i="2"/>
  <c r="B2867" i="2"/>
  <c r="C2867" i="2" s="1"/>
  <c r="D2867" i="2"/>
  <c r="E2867" i="2"/>
  <c r="F2867" i="2"/>
  <c r="G2867" i="2"/>
  <c r="H2867" i="2"/>
  <c r="I2867" i="2"/>
  <c r="K2867" i="2"/>
  <c r="L2867" i="2"/>
  <c r="M2867" i="2"/>
  <c r="B2868" i="2"/>
  <c r="C2868" i="2" s="1"/>
  <c r="D2868" i="2"/>
  <c r="E2868" i="2"/>
  <c r="F2868" i="2"/>
  <c r="G2868" i="2"/>
  <c r="H2868" i="2"/>
  <c r="I2868" i="2"/>
  <c r="K2868" i="2"/>
  <c r="L2868" i="2"/>
  <c r="M2868" i="2"/>
  <c r="B2869" i="2"/>
  <c r="C2869" i="2" s="1"/>
  <c r="D2869" i="2"/>
  <c r="E2869" i="2"/>
  <c r="F2869" i="2"/>
  <c r="G2869" i="2"/>
  <c r="H2869" i="2"/>
  <c r="I2869" i="2"/>
  <c r="K2869" i="2"/>
  <c r="L2869" i="2"/>
  <c r="M2869" i="2"/>
  <c r="B2870" i="2"/>
  <c r="C2870" i="2" s="1"/>
  <c r="D2870" i="2"/>
  <c r="E2870" i="2"/>
  <c r="F2870" i="2"/>
  <c r="G2870" i="2"/>
  <c r="H2870" i="2"/>
  <c r="I2870" i="2"/>
  <c r="K2870" i="2"/>
  <c r="L2870" i="2"/>
  <c r="M2870" i="2"/>
  <c r="B2871" i="2"/>
  <c r="C2871" i="2" s="1"/>
  <c r="D2871" i="2"/>
  <c r="E2871" i="2"/>
  <c r="F2871" i="2"/>
  <c r="G2871" i="2"/>
  <c r="H2871" i="2"/>
  <c r="I2871" i="2"/>
  <c r="K2871" i="2"/>
  <c r="L2871" i="2"/>
  <c r="M2871" i="2"/>
  <c r="B2872" i="2"/>
  <c r="C2872" i="2" s="1"/>
  <c r="D2872" i="2"/>
  <c r="E2872" i="2"/>
  <c r="F2872" i="2"/>
  <c r="G2872" i="2"/>
  <c r="H2872" i="2"/>
  <c r="I2872" i="2"/>
  <c r="K2872" i="2"/>
  <c r="L2872" i="2"/>
  <c r="M2872" i="2"/>
  <c r="B2873" i="2"/>
  <c r="C2873" i="2" s="1"/>
  <c r="D2873" i="2"/>
  <c r="E2873" i="2"/>
  <c r="F2873" i="2"/>
  <c r="G2873" i="2"/>
  <c r="H2873" i="2"/>
  <c r="I2873" i="2"/>
  <c r="K2873" i="2"/>
  <c r="L2873" i="2"/>
  <c r="M2873" i="2"/>
  <c r="B2874" i="2"/>
  <c r="C2874" i="2" s="1"/>
  <c r="D2874" i="2"/>
  <c r="E2874" i="2"/>
  <c r="F2874" i="2"/>
  <c r="G2874" i="2"/>
  <c r="H2874" i="2"/>
  <c r="I2874" i="2"/>
  <c r="K2874" i="2"/>
  <c r="L2874" i="2"/>
  <c r="M2874" i="2"/>
  <c r="B2875" i="2"/>
  <c r="C2875" i="2" s="1"/>
  <c r="D2875" i="2"/>
  <c r="E2875" i="2"/>
  <c r="F2875" i="2"/>
  <c r="G2875" i="2"/>
  <c r="H2875" i="2"/>
  <c r="I2875" i="2"/>
  <c r="K2875" i="2"/>
  <c r="L2875" i="2"/>
  <c r="M2875" i="2"/>
  <c r="B2876" i="2"/>
  <c r="C2876" i="2" s="1"/>
  <c r="D2876" i="2"/>
  <c r="E2876" i="2"/>
  <c r="F2876" i="2"/>
  <c r="G2876" i="2"/>
  <c r="H2876" i="2"/>
  <c r="I2876" i="2"/>
  <c r="K2876" i="2"/>
  <c r="L2876" i="2"/>
  <c r="M2876" i="2"/>
  <c r="B2877" i="2"/>
  <c r="C2877" i="2" s="1"/>
  <c r="D2877" i="2"/>
  <c r="E2877" i="2"/>
  <c r="F2877" i="2"/>
  <c r="G2877" i="2"/>
  <c r="H2877" i="2"/>
  <c r="I2877" i="2"/>
  <c r="K2877" i="2"/>
  <c r="L2877" i="2"/>
  <c r="M2877" i="2"/>
  <c r="B2878" i="2"/>
  <c r="C2878" i="2" s="1"/>
  <c r="D2878" i="2"/>
  <c r="E2878" i="2"/>
  <c r="F2878" i="2"/>
  <c r="G2878" i="2"/>
  <c r="H2878" i="2"/>
  <c r="I2878" i="2"/>
  <c r="K2878" i="2"/>
  <c r="L2878" i="2"/>
  <c r="M2878" i="2"/>
  <c r="B2879" i="2"/>
  <c r="C2879" i="2" s="1"/>
  <c r="D2879" i="2"/>
  <c r="E2879" i="2"/>
  <c r="F2879" i="2"/>
  <c r="G2879" i="2"/>
  <c r="H2879" i="2"/>
  <c r="I2879" i="2"/>
  <c r="K2879" i="2"/>
  <c r="L2879" i="2"/>
  <c r="M2879" i="2"/>
  <c r="B2880" i="2"/>
  <c r="C2880" i="2" s="1"/>
  <c r="D2880" i="2"/>
  <c r="F2880" i="2"/>
  <c r="H2880" i="2"/>
  <c r="I2880" i="2"/>
  <c r="K2880" i="2"/>
  <c r="L2880" i="2"/>
  <c r="M2880" i="2"/>
  <c r="B2881" i="2"/>
  <c r="C2881" i="2" s="1"/>
  <c r="D2881" i="2"/>
  <c r="E2881" i="2"/>
  <c r="F2881" i="2"/>
  <c r="G2881" i="2"/>
  <c r="H2881" i="2"/>
  <c r="I2881" i="2"/>
  <c r="K2881" i="2"/>
  <c r="L2881" i="2"/>
  <c r="M2881" i="2"/>
  <c r="B2882" i="2"/>
  <c r="C2882" i="2" s="1"/>
  <c r="D2882" i="2"/>
  <c r="E2882" i="2"/>
  <c r="F2882" i="2"/>
  <c r="G2882" i="2"/>
  <c r="H2882" i="2"/>
  <c r="I2882" i="2"/>
  <c r="K2882" i="2"/>
  <c r="L2882" i="2"/>
  <c r="M2882" i="2"/>
  <c r="B2883" i="2"/>
  <c r="C2883" i="2" s="1"/>
  <c r="D2883" i="2"/>
  <c r="E2883" i="2"/>
  <c r="F2883" i="2"/>
  <c r="G2883" i="2"/>
  <c r="H2883" i="2"/>
  <c r="I2883" i="2"/>
  <c r="K2883" i="2"/>
  <c r="L2883" i="2"/>
  <c r="M2883" i="2"/>
  <c r="B2884" i="2"/>
  <c r="C2884" i="2" s="1"/>
  <c r="D2884" i="2"/>
  <c r="E2884" i="2"/>
  <c r="F2884" i="2"/>
  <c r="G2884" i="2"/>
  <c r="H2884" i="2"/>
  <c r="I2884" i="2"/>
  <c r="K2884" i="2"/>
  <c r="L2884" i="2"/>
  <c r="M2884" i="2"/>
  <c r="B2885" i="2"/>
  <c r="C2885" i="2" s="1"/>
  <c r="D2885" i="2"/>
  <c r="E2885" i="2"/>
  <c r="F2885" i="2"/>
  <c r="G2885" i="2"/>
  <c r="H2885" i="2"/>
  <c r="I2885" i="2"/>
  <c r="K2885" i="2"/>
  <c r="L2885" i="2"/>
  <c r="M2885" i="2"/>
  <c r="B2886" i="2"/>
  <c r="C2886" i="2" s="1"/>
  <c r="D2886" i="2"/>
  <c r="E2886" i="2"/>
  <c r="F2886" i="2"/>
  <c r="G2886" i="2"/>
  <c r="H2886" i="2"/>
  <c r="I2886" i="2"/>
  <c r="K2886" i="2"/>
  <c r="L2886" i="2"/>
  <c r="M2886" i="2"/>
  <c r="B2887" i="2"/>
  <c r="C2887" i="2" s="1"/>
  <c r="D2887" i="2"/>
  <c r="E2887" i="2"/>
  <c r="F2887" i="2"/>
  <c r="G2887" i="2"/>
  <c r="H2887" i="2"/>
  <c r="I2887" i="2"/>
  <c r="K2887" i="2"/>
  <c r="L2887" i="2"/>
  <c r="M2887" i="2"/>
  <c r="B2888" i="2"/>
  <c r="C2888" i="2" s="1"/>
  <c r="D2888" i="2"/>
  <c r="E2888" i="2"/>
  <c r="F2888" i="2"/>
  <c r="G2888" i="2"/>
  <c r="H2888" i="2"/>
  <c r="I2888" i="2"/>
  <c r="K2888" i="2"/>
  <c r="L2888" i="2"/>
  <c r="M2888" i="2"/>
  <c r="B2889" i="2"/>
  <c r="C2889" i="2" s="1"/>
  <c r="D2889" i="2"/>
  <c r="E2889" i="2"/>
  <c r="F2889" i="2"/>
  <c r="G2889" i="2"/>
  <c r="H2889" i="2"/>
  <c r="I2889" i="2"/>
  <c r="K2889" i="2"/>
  <c r="L2889" i="2"/>
  <c r="M2889" i="2"/>
  <c r="B2890" i="2"/>
  <c r="C2890" i="2" s="1"/>
  <c r="D2890" i="2"/>
  <c r="E2890" i="2"/>
  <c r="F2890" i="2"/>
  <c r="G2890" i="2"/>
  <c r="H2890" i="2"/>
  <c r="I2890" i="2"/>
  <c r="K2890" i="2"/>
  <c r="L2890" i="2"/>
  <c r="M2890" i="2"/>
  <c r="B2891" i="2"/>
  <c r="C2891" i="2" s="1"/>
  <c r="D2891" i="2"/>
  <c r="E2891" i="2"/>
  <c r="F2891" i="2"/>
  <c r="G2891" i="2"/>
  <c r="H2891" i="2"/>
  <c r="I2891" i="2"/>
  <c r="K2891" i="2"/>
  <c r="L2891" i="2"/>
  <c r="M2891" i="2"/>
  <c r="B2892" i="2"/>
  <c r="C2892" i="2" s="1"/>
  <c r="D2892" i="2"/>
  <c r="E2892" i="2"/>
  <c r="F2892" i="2"/>
  <c r="G2892" i="2"/>
  <c r="H2892" i="2"/>
  <c r="I2892" i="2"/>
  <c r="K2892" i="2"/>
  <c r="L2892" i="2"/>
  <c r="M2892" i="2"/>
  <c r="B2893" i="2"/>
  <c r="C2893" i="2" s="1"/>
  <c r="D2893" i="2"/>
  <c r="E2893" i="2"/>
  <c r="F2893" i="2"/>
  <c r="G2893" i="2"/>
  <c r="H2893" i="2"/>
  <c r="I2893" i="2"/>
  <c r="K2893" i="2"/>
  <c r="L2893" i="2"/>
  <c r="M2893" i="2"/>
  <c r="B2894" i="2"/>
  <c r="C2894" i="2" s="1"/>
  <c r="D2894" i="2"/>
  <c r="E2894" i="2"/>
  <c r="F2894" i="2"/>
  <c r="G2894" i="2"/>
  <c r="H2894" i="2"/>
  <c r="I2894" i="2"/>
  <c r="K2894" i="2"/>
  <c r="L2894" i="2"/>
  <c r="M2894" i="2"/>
  <c r="B2895" i="2"/>
  <c r="C2895" i="2" s="1"/>
  <c r="D2895" i="2"/>
  <c r="E2895" i="2"/>
  <c r="F2895" i="2"/>
  <c r="G2895" i="2"/>
  <c r="H2895" i="2"/>
  <c r="I2895" i="2"/>
  <c r="K2895" i="2"/>
  <c r="L2895" i="2"/>
  <c r="M2895" i="2"/>
  <c r="B2896" i="2"/>
  <c r="C2896" i="2" s="1"/>
  <c r="D2896" i="2"/>
  <c r="E2896" i="2"/>
  <c r="F2896" i="2"/>
  <c r="G2896" i="2"/>
  <c r="H2896" i="2"/>
  <c r="I2896" i="2"/>
  <c r="K2896" i="2"/>
  <c r="L2896" i="2"/>
  <c r="M2896" i="2"/>
  <c r="B2897" i="2"/>
  <c r="C2897" i="2" s="1"/>
  <c r="D2897" i="2"/>
  <c r="E2897" i="2"/>
  <c r="F2897" i="2"/>
  <c r="G2897" i="2"/>
  <c r="H2897" i="2"/>
  <c r="I2897" i="2"/>
  <c r="K2897" i="2"/>
  <c r="L2897" i="2"/>
  <c r="M2897" i="2"/>
  <c r="B2898" i="2"/>
  <c r="C2898" i="2" s="1"/>
  <c r="D2898" i="2"/>
  <c r="E2898" i="2"/>
  <c r="F2898" i="2"/>
  <c r="G2898" i="2"/>
  <c r="H2898" i="2"/>
  <c r="I2898" i="2"/>
  <c r="K2898" i="2"/>
  <c r="L2898" i="2"/>
  <c r="M2898" i="2"/>
  <c r="B2899" i="2"/>
  <c r="C2899" i="2" s="1"/>
  <c r="D2899" i="2"/>
  <c r="E2899" i="2"/>
  <c r="F2899" i="2"/>
  <c r="G2899" i="2"/>
  <c r="H2899" i="2"/>
  <c r="I2899" i="2"/>
  <c r="K2899" i="2"/>
  <c r="L2899" i="2"/>
  <c r="M2899" i="2"/>
  <c r="B2900" i="2"/>
  <c r="C2900" i="2" s="1"/>
  <c r="D2900" i="2"/>
  <c r="E2900" i="2"/>
  <c r="F2900" i="2"/>
  <c r="G2900" i="2"/>
  <c r="H2900" i="2"/>
  <c r="I2900" i="2"/>
  <c r="K2900" i="2"/>
  <c r="L2900" i="2"/>
  <c r="M2900" i="2"/>
  <c r="B2901" i="2"/>
  <c r="C2901" i="2" s="1"/>
  <c r="D2901" i="2"/>
  <c r="E2901" i="2"/>
  <c r="F2901" i="2"/>
  <c r="G2901" i="2"/>
  <c r="H2901" i="2"/>
  <c r="I2901" i="2"/>
  <c r="K2901" i="2"/>
  <c r="L2901" i="2"/>
  <c r="M2901" i="2"/>
  <c r="B2902" i="2"/>
  <c r="C2902" i="2" s="1"/>
  <c r="D2902" i="2"/>
  <c r="E2902" i="2"/>
  <c r="F2902" i="2"/>
  <c r="G2902" i="2"/>
  <c r="H2902" i="2"/>
  <c r="I2902" i="2"/>
  <c r="K2902" i="2"/>
  <c r="L2902" i="2"/>
  <c r="M2902" i="2"/>
  <c r="B2903" i="2"/>
  <c r="C2903" i="2" s="1"/>
  <c r="D2903" i="2"/>
  <c r="E2903" i="2"/>
  <c r="F2903" i="2"/>
  <c r="G2903" i="2"/>
  <c r="H2903" i="2"/>
  <c r="I2903" i="2"/>
  <c r="K2903" i="2"/>
  <c r="L2903" i="2"/>
  <c r="M2903" i="2"/>
  <c r="B2904" i="2"/>
  <c r="C2904" i="2" s="1"/>
  <c r="D2904" i="2"/>
  <c r="E2904" i="2"/>
  <c r="F2904" i="2"/>
  <c r="G2904" i="2"/>
  <c r="H2904" i="2"/>
  <c r="I2904" i="2"/>
  <c r="K2904" i="2"/>
  <c r="L2904" i="2"/>
  <c r="M2904" i="2"/>
  <c r="B2905" i="2"/>
  <c r="C2905" i="2" s="1"/>
  <c r="D2905" i="2"/>
  <c r="E2905" i="2"/>
  <c r="F2905" i="2"/>
  <c r="G2905" i="2"/>
  <c r="H2905" i="2"/>
  <c r="I2905" i="2"/>
  <c r="K2905" i="2"/>
  <c r="L2905" i="2"/>
  <c r="M2905" i="2"/>
  <c r="B2906" i="2"/>
  <c r="C2906" i="2" s="1"/>
  <c r="D2906" i="2"/>
  <c r="E2906" i="2"/>
  <c r="F2906" i="2"/>
  <c r="G2906" i="2"/>
  <c r="H2906" i="2"/>
  <c r="I2906" i="2"/>
  <c r="K2906" i="2"/>
  <c r="L2906" i="2"/>
  <c r="M2906" i="2"/>
  <c r="B2907" i="2"/>
  <c r="C2907" i="2" s="1"/>
  <c r="D2907" i="2"/>
  <c r="E2907" i="2"/>
  <c r="F2907" i="2"/>
  <c r="G2907" i="2"/>
  <c r="H2907" i="2"/>
  <c r="I2907" i="2"/>
  <c r="K2907" i="2"/>
  <c r="L2907" i="2"/>
  <c r="M2907" i="2"/>
  <c r="B2908" i="2"/>
  <c r="C2908" i="2" s="1"/>
  <c r="D2908" i="2"/>
  <c r="E2908" i="2"/>
  <c r="F2908" i="2"/>
  <c r="G2908" i="2"/>
  <c r="H2908" i="2"/>
  <c r="I2908" i="2"/>
  <c r="K2908" i="2"/>
  <c r="L2908" i="2"/>
  <c r="M2908" i="2"/>
  <c r="B2909" i="2"/>
  <c r="C2909" i="2" s="1"/>
  <c r="D2909" i="2"/>
  <c r="E2909" i="2"/>
  <c r="F2909" i="2"/>
  <c r="G2909" i="2"/>
  <c r="H2909" i="2"/>
  <c r="I2909" i="2"/>
  <c r="K2909" i="2"/>
  <c r="L2909" i="2"/>
  <c r="M2909" i="2"/>
  <c r="B2910" i="2"/>
  <c r="C2910" i="2" s="1"/>
  <c r="D2910" i="2"/>
  <c r="E2910" i="2"/>
  <c r="F2910" i="2"/>
  <c r="G2910" i="2"/>
  <c r="H2910" i="2"/>
  <c r="I2910" i="2"/>
  <c r="K2910" i="2"/>
  <c r="L2910" i="2"/>
  <c r="M2910" i="2"/>
  <c r="B2911" i="2"/>
  <c r="C2911" i="2" s="1"/>
  <c r="D2911" i="2"/>
  <c r="E2911" i="2"/>
  <c r="F2911" i="2"/>
  <c r="G2911" i="2"/>
  <c r="H2911" i="2"/>
  <c r="I2911" i="2"/>
  <c r="K2911" i="2"/>
  <c r="L2911" i="2"/>
  <c r="M2911" i="2"/>
  <c r="B2912" i="2"/>
  <c r="C2912" i="2" s="1"/>
  <c r="D2912" i="2"/>
  <c r="E2912" i="2"/>
  <c r="F2912" i="2"/>
  <c r="G2912" i="2"/>
  <c r="H2912" i="2"/>
  <c r="I2912" i="2"/>
  <c r="K2912" i="2"/>
  <c r="L2912" i="2"/>
  <c r="M2912" i="2"/>
  <c r="B2913" i="2"/>
  <c r="C2913" i="2" s="1"/>
  <c r="D2913" i="2"/>
  <c r="E2913" i="2"/>
  <c r="F2913" i="2"/>
  <c r="G2913" i="2"/>
  <c r="H2913" i="2"/>
  <c r="I2913" i="2"/>
  <c r="K2913" i="2"/>
  <c r="L2913" i="2"/>
  <c r="M2913" i="2"/>
  <c r="B2914" i="2"/>
  <c r="C2914" i="2" s="1"/>
  <c r="D2914" i="2"/>
  <c r="E2914" i="2"/>
  <c r="F2914" i="2"/>
  <c r="G2914" i="2"/>
  <c r="H2914" i="2"/>
  <c r="I2914" i="2"/>
  <c r="K2914" i="2"/>
  <c r="L2914" i="2"/>
  <c r="M2914" i="2"/>
  <c r="B2915" i="2"/>
  <c r="C2915" i="2" s="1"/>
  <c r="D2915" i="2"/>
  <c r="E2915" i="2"/>
  <c r="F2915" i="2"/>
  <c r="G2915" i="2"/>
  <c r="H2915" i="2"/>
  <c r="I2915" i="2"/>
  <c r="K2915" i="2"/>
  <c r="L2915" i="2"/>
  <c r="M2915" i="2"/>
  <c r="B2916" i="2"/>
  <c r="C2916" i="2" s="1"/>
  <c r="D2916" i="2"/>
  <c r="E2916" i="2"/>
  <c r="F2916" i="2"/>
  <c r="G2916" i="2"/>
  <c r="H2916" i="2"/>
  <c r="I2916" i="2"/>
  <c r="K2916" i="2"/>
  <c r="L2916" i="2"/>
  <c r="M2916" i="2"/>
  <c r="B2917" i="2"/>
  <c r="C2917" i="2" s="1"/>
  <c r="D2917" i="2"/>
  <c r="E2917" i="2"/>
  <c r="F2917" i="2"/>
  <c r="G2917" i="2"/>
  <c r="H2917" i="2"/>
  <c r="I2917" i="2"/>
  <c r="K2917" i="2"/>
  <c r="L2917" i="2"/>
  <c r="M2917" i="2"/>
  <c r="B2918" i="2"/>
  <c r="C2918" i="2" s="1"/>
  <c r="D2918" i="2"/>
  <c r="E2918" i="2"/>
  <c r="F2918" i="2"/>
  <c r="G2918" i="2"/>
  <c r="H2918" i="2"/>
  <c r="I2918" i="2"/>
  <c r="K2918" i="2"/>
  <c r="L2918" i="2"/>
  <c r="M2918" i="2"/>
  <c r="B2919" i="2"/>
  <c r="C2919" i="2" s="1"/>
  <c r="D2919" i="2"/>
  <c r="E2919" i="2"/>
  <c r="F2919" i="2"/>
  <c r="G2919" i="2"/>
  <c r="H2919" i="2"/>
  <c r="I2919" i="2"/>
  <c r="K2919" i="2"/>
  <c r="L2919" i="2"/>
  <c r="M2919" i="2"/>
  <c r="B2920" i="2"/>
  <c r="C2920" i="2" s="1"/>
  <c r="D2920" i="2"/>
  <c r="E2920" i="2"/>
  <c r="F2920" i="2"/>
  <c r="G2920" i="2"/>
  <c r="H2920" i="2"/>
  <c r="I2920" i="2"/>
  <c r="K2920" i="2"/>
  <c r="L2920" i="2"/>
  <c r="M2920" i="2"/>
  <c r="B2921" i="2"/>
  <c r="C2921" i="2" s="1"/>
  <c r="D2921" i="2"/>
  <c r="E2921" i="2"/>
  <c r="F2921" i="2"/>
  <c r="G2921" i="2"/>
  <c r="H2921" i="2"/>
  <c r="I2921" i="2"/>
  <c r="K2921" i="2"/>
  <c r="L2921" i="2"/>
  <c r="M2921" i="2"/>
  <c r="B2922" i="2"/>
  <c r="C2922" i="2" s="1"/>
  <c r="D2922" i="2"/>
  <c r="E2922" i="2"/>
  <c r="F2922" i="2"/>
  <c r="G2922" i="2"/>
  <c r="H2922" i="2"/>
  <c r="I2922" i="2"/>
  <c r="K2922" i="2"/>
  <c r="L2922" i="2"/>
  <c r="M2922" i="2"/>
  <c r="B2923" i="2"/>
  <c r="C2923" i="2" s="1"/>
  <c r="D2923" i="2"/>
  <c r="E2923" i="2"/>
  <c r="F2923" i="2"/>
  <c r="G2923" i="2"/>
  <c r="H2923" i="2"/>
  <c r="I2923" i="2"/>
  <c r="K2923" i="2"/>
  <c r="L2923" i="2"/>
  <c r="M2923" i="2"/>
  <c r="B2924" i="2"/>
  <c r="C2924" i="2" s="1"/>
  <c r="D2924" i="2"/>
  <c r="E2924" i="2"/>
  <c r="F2924" i="2"/>
  <c r="G2924" i="2"/>
  <c r="H2924" i="2"/>
  <c r="I2924" i="2"/>
  <c r="K2924" i="2"/>
  <c r="L2924" i="2"/>
  <c r="M2924" i="2"/>
  <c r="B2925" i="2"/>
  <c r="C2925" i="2" s="1"/>
  <c r="D2925" i="2"/>
  <c r="E2925" i="2"/>
  <c r="F2925" i="2"/>
  <c r="G2925" i="2"/>
  <c r="H2925" i="2"/>
  <c r="I2925" i="2"/>
  <c r="K2925" i="2"/>
  <c r="L2925" i="2"/>
  <c r="M2925" i="2"/>
  <c r="B2926" i="2"/>
  <c r="C2926" i="2" s="1"/>
  <c r="D2926" i="2"/>
  <c r="E2926" i="2"/>
  <c r="F2926" i="2"/>
  <c r="G2926" i="2"/>
  <c r="H2926" i="2"/>
  <c r="I2926" i="2"/>
  <c r="K2926" i="2"/>
  <c r="L2926" i="2"/>
  <c r="M2926" i="2"/>
  <c r="B2927" i="2"/>
  <c r="C2927" i="2" s="1"/>
  <c r="D2927" i="2"/>
  <c r="E2927" i="2"/>
  <c r="F2927" i="2"/>
  <c r="G2927" i="2"/>
  <c r="H2927" i="2"/>
  <c r="I2927" i="2"/>
  <c r="K2927" i="2"/>
  <c r="L2927" i="2"/>
  <c r="M2927" i="2"/>
  <c r="B2928" i="2"/>
  <c r="C2928" i="2" s="1"/>
  <c r="D2928" i="2"/>
  <c r="E2928" i="2"/>
  <c r="F2928" i="2"/>
  <c r="G2928" i="2"/>
  <c r="H2928" i="2"/>
  <c r="I2928" i="2"/>
  <c r="K2928" i="2"/>
  <c r="L2928" i="2"/>
  <c r="M2928" i="2"/>
  <c r="B2929" i="2"/>
  <c r="C2929" i="2" s="1"/>
  <c r="D2929" i="2"/>
  <c r="E2929" i="2"/>
  <c r="F2929" i="2"/>
  <c r="G2929" i="2"/>
  <c r="H2929" i="2"/>
  <c r="I2929" i="2"/>
  <c r="K2929" i="2"/>
  <c r="L2929" i="2"/>
  <c r="M2929" i="2"/>
  <c r="B2930" i="2"/>
  <c r="C2930" i="2" s="1"/>
  <c r="D2930" i="2"/>
  <c r="E2930" i="2"/>
  <c r="F2930" i="2"/>
  <c r="G2930" i="2"/>
  <c r="H2930" i="2"/>
  <c r="I2930" i="2"/>
  <c r="K2930" i="2"/>
  <c r="L2930" i="2"/>
  <c r="M2930" i="2"/>
  <c r="B2931" i="2"/>
  <c r="C2931" i="2" s="1"/>
  <c r="D2931" i="2"/>
  <c r="E2931" i="2"/>
  <c r="F2931" i="2"/>
  <c r="G2931" i="2"/>
  <c r="H2931" i="2"/>
  <c r="I2931" i="2"/>
  <c r="K2931" i="2"/>
  <c r="L2931" i="2"/>
  <c r="M2931" i="2"/>
  <c r="B2932" i="2"/>
  <c r="C2932" i="2" s="1"/>
  <c r="D2932" i="2"/>
  <c r="E2932" i="2"/>
  <c r="F2932" i="2"/>
  <c r="G2932" i="2"/>
  <c r="H2932" i="2"/>
  <c r="I2932" i="2"/>
  <c r="K2932" i="2"/>
  <c r="L2932" i="2"/>
  <c r="M2932" i="2"/>
  <c r="B2933" i="2"/>
  <c r="C2933" i="2" s="1"/>
  <c r="D2933" i="2"/>
  <c r="E2933" i="2"/>
  <c r="F2933" i="2"/>
  <c r="G2933" i="2"/>
  <c r="H2933" i="2"/>
  <c r="I2933" i="2"/>
  <c r="K2933" i="2"/>
  <c r="L2933" i="2"/>
  <c r="M2933" i="2"/>
  <c r="B2934" i="2"/>
  <c r="C2934" i="2" s="1"/>
  <c r="D2934" i="2"/>
  <c r="E2934" i="2"/>
  <c r="F2934" i="2"/>
  <c r="G2934" i="2"/>
  <c r="H2934" i="2"/>
  <c r="I2934" i="2"/>
  <c r="K2934" i="2"/>
  <c r="L2934" i="2"/>
  <c r="M2934" i="2"/>
  <c r="B2935" i="2"/>
  <c r="C2935" i="2" s="1"/>
  <c r="D2935" i="2"/>
  <c r="E2935" i="2"/>
  <c r="F2935" i="2"/>
  <c r="G2935" i="2"/>
  <c r="H2935" i="2"/>
  <c r="I2935" i="2"/>
  <c r="K2935" i="2"/>
  <c r="L2935" i="2"/>
  <c r="M2935" i="2"/>
  <c r="B2936" i="2"/>
  <c r="C2936" i="2" s="1"/>
  <c r="D2936" i="2"/>
  <c r="E2936" i="2"/>
  <c r="F2936" i="2"/>
  <c r="G2936" i="2"/>
  <c r="H2936" i="2"/>
  <c r="I2936" i="2"/>
  <c r="K2936" i="2"/>
  <c r="L2936" i="2"/>
  <c r="M2936" i="2"/>
  <c r="B2937" i="2"/>
  <c r="C2937" i="2" s="1"/>
  <c r="D2937" i="2"/>
  <c r="E2937" i="2"/>
  <c r="F2937" i="2"/>
  <c r="G2937" i="2"/>
  <c r="H2937" i="2"/>
  <c r="I2937" i="2"/>
  <c r="K2937" i="2"/>
  <c r="L2937" i="2"/>
  <c r="M2937" i="2"/>
  <c r="B2938" i="2"/>
  <c r="C2938" i="2" s="1"/>
  <c r="D2938" i="2"/>
  <c r="E2938" i="2"/>
  <c r="F2938" i="2"/>
  <c r="G2938" i="2"/>
  <c r="H2938" i="2"/>
  <c r="I2938" i="2"/>
  <c r="K2938" i="2"/>
  <c r="L2938" i="2"/>
  <c r="M2938" i="2"/>
  <c r="B2939" i="2"/>
  <c r="C2939" i="2" s="1"/>
  <c r="D2939" i="2"/>
  <c r="E2939" i="2"/>
  <c r="F2939" i="2"/>
  <c r="G2939" i="2"/>
  <c r="H2939" i="2"/>
  <c r="I2939" i="2"/>
  <c r="K2939" i="2"/>
  <c r="L2939" i="2"/>
  <c r="M2939" i="2"/>
  <c r="B2940" i="2"/>
  <c r="C2940" i="2" s="1"/>
  <c r="D2940" i="2"/>
  <c r="E2940" i="2"/>
  <c r="F2940" i="2"/>
  <c r="G2940" i="2"/>
  <c r="H2940" i="2"/>
  <c r="I2940" i="2"/>
  <c r="K2940" i="2"/>
  <c r="L2940" i="2"/>
  <c r="M2940" i="2"/>
  <c r="B2941" i="2"/>
  <c r="C2941" i="2" s="1"/>
  <c r="D2941" i="2"/>
  <c r="E2941" i="2"/>
  <c r="F2941" i="2"/>
  <c r="G2941" i="2"/>
  <c r="H2941" i="2"/>
  <c r="I2941" i="2"/>
  <c r="K2941" i="2"/>
  <c r="L2941" i="2"/>
  <c r="M2941" i="2"/>
  <c r="B2942" i="2"/>
  <c r="C2942" i="2" s="1"/>
  <c r="D2942" i="2"/>
  <c r="E2942" i="2"/>
  <c r="F2942" i="2"/>
  <c r="G2942" i="2"/>
  <c r="H2942" i="2"/>
  <c r="I2942" i="2"/>
  <c r="K2942" i="2"/>
  <c r="L2942" i="2"/>
  <c r="M2942" i="2"/>
  <c r="B2943" i="2"/>
  <c r="C2943" i="2" s="1"/>
  <c r="D2943" i="2"/>
  <c r="E2943" i="2"/>
  <c r="F2943" i="2"/>
  <c r="G2943" i="2"/>
  <c r="H2943" i="2"/>
  <c r="I2943" i="2"/>
  <c r="K2943" i="2"/>
  <c r="L2943" i="2"/>
  <c r="M2943" i="2"/>
  <c r="B2944" i="2"/>
  <c r="C2944" i="2" s="1"/>
  <c r="D2944" i="2"/>
  <c r="E2944" i="2"/>
  <c r="F2944" i="2"/>
  <c r="G2944" i="2"/>
  <c r="H2944" i="2"/>
  <c r="I2944" i="2"/>
  <c r="K2944" i="2"/>
  <c r="L2944" i="2"/>
  <c r="M2944" i="2"/>
  <c r="B2945" i="2"/>
  <c r="C2945" i="2" s="1"/>
  <c r="D2945" i="2"/>
  <c r="E2945" i="2"/>
  <c r="F2945" i="2"/>
  <c r="G2945" i="2"/>
  <c r="H2945" i="2"/>
  <c r="I2945" i="2"/>
  <c r="K2945" i="2"/>
  <c r="L2945" i="2"/>
  <c r="M2945" i="2"/>
  <c r="B2946" i="2"/>
  <c r="C2946" i="2" s="1"/>
  <c r="D2946" i="2"/>
  <c r="E2946" i="2"/>
  <c r="F2946" i="2"/>
  <c r="G2946" i="2"/>
  <c r="H2946" i="2"/>
  <c r="I2946" i="2"/>
  <c r="K2946" i="2"/>
  <c r="L2946" i="2"/>
  <c r="M2946" i="2"/>
  <c r="B2947" i="2"/>
  <c r="C2947" i="2" s="1"/>
  <c r="D2947" i="2"/>
  <c r="E2947" i="2"/>
  <c r="F2947" i="2"/>
  <c r="G2947" i="2"/>
  <c r="H2947" i="2"/>
  <c r="I2947" i="2"/>
  <c r="K2947" i="2"/>
  <c r="L2947" i="2"/>
  <c r="M2947" i="2"/>
  <c r="B2948" i="2"/>
  <c r="C2948" i="2" s="1"/>
  <c r="D2948" i="2"/>
  <c r="E2948" i="2"/>
  <c r="F2948" i="2"/>
  <c r="G2948" i="2"/>
  <c r="H2948" i="2"/>
  <c r="I2948" i="2"/>
  <c r="K2948" i="2"/>
  <c r="L2948" i="2"/>
  <c r="M2948" i="2"/>
  <c r="B2949" i="2"/>
  <c r="C2949" i="2" s="1"/>
  <c r="D2949" i="2"/>
  <c r="E2949" i="2"/>
  <c r="F2949" i="2"/>
  <c r="G2949" i="2"/>
  <c r="H2949" i="2"/>
  <c r="I2949" i="2"/>
  <c r="K2949" i="2"/>
  <c r="L2949" i="2"/>
  <c r="M2949" i="2"/>
  <c r="B2950" i="2"/>
  <c r="C2950" i="2" s="1"/>
  <c r="D2950" i="2"/>
  <c r="E2950" i="2"/>
  <c r="F2950" i="2"/>
  <c r="G2950" i="2"/>
  <c r="H2950" i="2"/>
  <c r="I2950" i="2"/>
  <c r="K2950" i="2"/>
  <c r="L2950" i="2"/>
  <c r="M2950" i="2"/>
  <c r="B2951" i="2"/>
  <c r="C2951" i="2" s="1"/>
  <c r="D2951" i="2"/>
  <c r="E2951" i="2"/>
  <c r="F2951" i="2"/>
  <c r="G2951" i="2"/>
  <c r="H2951" i="2"/>
  <c r="I2951" i="2"/>
  <c r="K2951" i="2"/>
  <c r="L2951" i="2"/>
  <c r="M2951" i="2"/>
  <c r="B2952" i="2"/>
  <c r="C2952" i="2" s="1"/>
  <c r="D2952" i="2"/>
  <c r="E2952" i="2"/>
  <c r="F2952" i="2"/>
  <c r="G2952" i="2"/>
  <c r="H2952" i="2"/>
  <c r="I2952" i="2"/>
  <c r="K2952" i="2"/>
  <c r="L2952" i="2"/>
  <c r="M2952" i="2"/>
  <c r="B2953" i="2"/>
  <c r="C2953" i="2" s="1"/>
  <c r="D2953" i="2"/>
  <c r="E2953" i="2"/>
  <c r="F2953" i="2"/>
  <c r="G2953" i="2"/>
  <c r="H2953" i="2"/>
  <c r="I2953" i="2"/>
  <c r="K2953" i="2"/>
  <c r="L2953" i="2"/>
  <c r="M2953" i="2"/>
  <c r="B2954" i="2"/>
  <c r="C2954" i="2" s="1"/>
  <c r="D2954" i="2"/>
  <c r="E2954" i="2"/>
  <c r="F2954" i="2"/>
  <c r="G2954" i="2"/>
  <c r="H2954" i="2"/>
  <c r="I2954" i="2"/>
  <c r="K2954" i="2"/>
  <c r="L2954" i="2"/>
  <c r="M2954" i="2"/>
  <c r="B2955" i="2"/>
  <c r="C2955" i="2" s="1"/>
  <c r="D2955" i="2"/>
  <c r="E2955" i="2"/>
  <c r="F2955" i="2"/>
  <c r="G2955" i="2"/>
  <c r="H2955" i="2"/>
  <c r="I2955" i="2"/>
  <c r="K2955" i="2"/>
  <c r="L2955" i="2"/>
  <c r="M2955" i="2"/>
  <c r="B2956" i="2"/>
  <c r="C2956" i="2" s="1"/>
  <c r="D2956" i="2"/>
  <c r="E2956" i="2"/>
  <c r="F2956" i="2"/>
  <c r="G2956" i="2"/>
  <c r="H2956" i="2"/>
  <c r="I2956" i="2"/>
  <c r="K2956" i="2"/>
  <c r="L2956" i="2"/>
  <c r="M2956" i="2"/>
  <c r="B2957" i="2"/>
  <c r="C2957" i="2" s="1"/>
  <c r="D2957" i="2"/>
  <c r="E2957" i="2"/>
  <c r="F2957" i="2"/>
  <c r="G2957" i="2"/>
  <c r="H2957" i="2"/>
  <c r="I2957" i="2"/>
  <c r="K2957" i="2"/>
  <c r="L2957" i="2"/>
  <c r="M2957" i="2"/>
  <c r="B2958" i="2"/>
  <c r="C2958" i="2" s="1"/>
  <c r="D2958" i="2"/>
  <c r="E2958" i="2"/>
  <c r="F2958" i="2"/>
  <c r="G2958" i="2"/>
  <c r="H2958" i="2"/>
  <c r="I2958" i="2"/>
  <c r="K2958" i="2"/>
  <c r="L2958" i="2"/>
  <c r="M2958" i="2"/>
  <c r="B2959" i="2"/>
  <c r="C2959" i="2" s="1"/>
  <c r="D2959" i="2"/>
  <c r="E2959" i="2"/>
  <c r="F2959" i="2"/>
  <c r="G2959" i="2"/>
  <c r="H2959" i="2"/>
  <c r="I2959" i="2"/>
  <c r="K2959" i="2"/>
  <c r="L2959" i="2"/>
  <c r="M2959" i="2"/>
  <c r="B2960" i="2"/>
  <c r="C2960" i="2" s="1"/>
  <c r="D2960" i="2"/>
  <c r="E2960" i="2"/>
  <c r="F2960" i="2"/>
  <c r="G2960" i="2"/>
  <c r="H2960" i="2"/>
  <c r="I2960" i="2"/>
  <c r="K2960" i="2"/>
  <c r="L2960" i="2"/>
  <c r="M2960" i="2"/>
  <c r="B2961" i="2"/>
  <c r="C2961" i="2" s="1"/>
  <c r="D2961" i="2"/>
  <c r="E2961" i="2"/>
  <c r="F2961" i="2"/>
  <c r="G2961" i="2"/>
  <c r="H2961" i="2"/>
  <c r="I2961" i="2"/>
  <c r="K2961" i="2"/>
  <c r="L2961" i="2"/>
  <c r="M2961" i="2"/>
  <c r="B2962" i="2"/>
  <c r="C2962" i="2" s="1"/>
  <c r="D2962" i="2"/>
  <c r="E2962" i="2"/>
  <c r="F2962" i="2"/>
  <c r="G2962" i="2"/>
  <c r="H2962" i="2"/>
  <c r="I2962" i="2"/>
  <c r="J2962" i="2"/>
  <c r="K2962" i="2"/>
  <c r="L2962" i="2"/>
  <c r="M2962" i="2"/>
  <c r="B2963" i="2"/>
  <c r="C2963" i="2" s="1"/>
  <c r="D2963" i="2"/>
  <c r="E2963" i="2"/>
  <c r="F2963" i="2"/>
  <c r="G2963" i="2"/>
  <c r="H2963" i="2"/>
  <c r="I2963" i="2"/>
  <c r="J2963" i="2"/>
  <c r="K2963" i="2"/>
  <c r="L2963" i="2"/>
  <c r="M2963" i="2"/>
  <c r="B2964" i="2"/>
  <c r="C2964" i="2" s="1"/>
  <c r="D2964" i="2"/>
  <c r="E2964" i="2"/>
  <c r="F2964" i="2"/>
  <c r="G2964" i="2"/>
  <c r="H2964" i="2"/>
  <c r="I2964" i="2"/>
  <c r="J2964" i="2"/>
  <c r="K2964" i="2"/>
  <c r="L2964" i="2"/>
  <c r="M2964" i="2"/>
  <c r="B2965" i="2"/>
  <c r="C2965" i="2" s="1"/>
  <c r="D2965" i="2"/>
  <c r="E2965" i="2"/>
  <c r="F2965" i="2"/>
  <c r="G2965" i="2"/>
  <c r="H2965" i="2"/>
  <c r="I2965" i="2"/>
  <c r="J2965" i="2"/>
  <c r="K2965" i="2"/>
  <c r="L2965" i="2"/>
  <c r="M2965" i="2"/>
  <c r="B2966" i="2"/>
  <c r="C2966" i="2" s="1"/>
  <c r="D2966" i="2"/>
  <c r="E2966" i="2"/>
  <c r="F2966" i="2"/>
  <c r="G2966" i="2"/>
  <c r="H2966" i="2"/>
  <c r="I2966" i="2"/>
  <c r="J2966" i="2"/>
  <c r="K2966" i="2"/>
  <c r="L2966" i="2"/>
  <c r="M2966" i="2"/>
  <c r="B2967" i="2"/>
  <c r="C2967" i="2" s="1"/>
  <c r="D2967" i="2"/>
  <c r="E2967" i="2"/>
  <c r="F2967" i="2"/>
  <c r="G2967" i="2"/>
  <c r="H2967" i="2"/>
  <c r="I2967" i="2"/>
  <c r="J2967" i="2"/>
  <c r="K2967" i="2"/>
  <c r="L2967" i="2"/>
  <c r="M2967" i="2"/>
  <c r="B2968" i="2"/>
  <c r="C2968" i="2" s="1"/>
  <c r="D2968" i="2"/>
  <c r="E2968" i="2"/>
  <c r="F2968" i="2"/>
  <c r="G2968" i="2"/>
  <c r="H2968" i="2"/>
  <c r="I2968" i="2"/>
  <c r="J2968" i="2"/>
  <c r="K2968" i="2"/>
  <c r="L2968" i="2"/>
  <c r="M2968" i="2"/>
  <c r="B2969" i="2"/>
  <c r="C2969" i="2" s="1"/>
  <c r="D2969" i="2"/>
  <c r="E2969" i="2"/>
  <c r="F2969" i="2"/>
  <c r="G2969" i="2"/>
  <c r="H2969" i="2"/>
  <c r="I2969" i="2"/>
  <c r="J2969" i="2"/>
  <c r="K2969" i="2"/>
  <c r="L2969" i="2"/>
  <c r="M2969" i="2"/>
  <c r="B2970" i="2"/>
  <c r="C2970" i="2" s="1"/>
  <c r="D2970" i="2"/>
  <c r="E2970" i="2"/>
  <c r="F2970" i="2"/>
  <c r="G2970" i="2"/>
  <c r="H2970" i="2"/>
  <c r="I2970" i="2"/>
  <c r="J2970" i="2"/>
  <c r="K2970" i="2"/>
  <c r="L2970" i="2"/>
  <c r="M2970" i="2"/>
  <c r="B2971" i="2"/>
  <c r="C2971" i="2" s="1"/>
  <c r="D2971" i="2"/>
  <c r="E2971" i="2"/>
  <c r="F2971" i="2"/>
  <c r="G2971" i="2"/>
  <c r="H2971" i="2"/>
  <c r="I2971" i="2"/>
  <c r="J2971" i="2"/>
  <c r="K2971" i="2"/>
  <c r="L2971" i="2"/>
  <c r="M2971" i="2"/>
  <c r="B2972" i="2"/>
  <c r="C2972" i="2" s="1"/>
  <c r="D2972" i="2"/>
  <c r="E2972" i="2"/>
  <c r="F2972" i="2"/>
  <c r="G2972" i="2"/>
  <c r="H2972" i="2"/>
  <c r="I2972" i="2"/>
  <c r="J2972" i="2"/>
  <c r="K2972" i="2"/>
  <c r="L2972" i="2"/>
  <c r="M2972" i="2"/>
  <c r="B2973" i="2"/>
  <c r="C2973" i="2" s="1"/>
  <c r="D2973" i="2"/>
  <c r="E2973" i="2"/>
  <c r="F2973" i="2"/>
  <c r="G2973" i="2"/>
  <c r="H2973" i="2"/>
  <c r="I2973" i="2"/>
  <c r="J2973" i="2"/>
  <c r="K2973" i="2"/>
  <c r="L2973" i="2"/>
  <c r="M2973" i="2"/>
  <c r="B2974" i="2"/>
  <c r="C2974" i="2" s="1"/>
  <c r="D2974" i="2"/>
  <c r="E2974" i="2"/>
  <c r="F2974" i="2"/>
  <c r="G2974" i="2"/>
  <c r="H2974" i="2"/>
  <c r="I2974" i="2"/>
  <c r="J2974" i="2"/>
  <c r="K2974" i="2"/>
  <c r="L2974" i="2"/>
  <c r="M2974" i="2"/>
  <c r="B2975" i="2"/>
  <c r="C2975" i="2" s="1"/>
  <c r="D2975" i="2"/>
  <c r="E2975" i="2"/>
  <c r="F2975" i="2"/>
  <c r="G2975" i="2"/>
  <c r="H2975" i="2"/>
  <c r="I2975" i="2"/>
  <c r="J2975" i="2"/>
  <c r="K2975" i="2"/>
  <c r="L2975" i="2"/>
  <c r="M2975" i="2"/>
  <c r="B2976" i="2"/>
  <c r="C2976" i="2" s="1"/>
  <c r="D2976" i="2"/>
  <c r="E2976" i="2"/>
  <c r="F2976" i="2"/>
  <c r="G2976" i="2"/>
  <c r="H2976" i="2"/>
  <c r="I2976" i="2"/>
  <c r="J2976" i="2"/>
  <c r="K2976" i="2"/>
  <c r="L2976" i="2"/>
  <c r="M2976" i="2"/>
  <c r="B2977" i="2"/>
  <c r="C2977" i="2" s="1"/>
  <c r="D2977" i="2"/>
  <c r="E2977" i="2"/>
  <c r="F2977" i="2"/>
  <c r="G2977" i="2"/>
  <c r="H2977" i="2"/>
  <c r="I2977" i="2"/>
  <c r="J2977" i="2"/>
  <c r="K2977" i="2"/>
  <c r="L2977" i="2"/>
  <c r="M2977" i="2"/>
  <c r="B2978" i="2"/>
  <c r="C2978" i="2" s="1"/>
  <c r="D2978" i="2"/>
  <c r="E2978" i="2"/>
  <c r="F2978" i="2"/>
  <c r="G2978" i="2"/>
  <c r="H2978" i="2"/>
  <c r="I2978" i="2"/>
  <c r="J2978" i="2"/>
  <c r="K2978" i="2"/>
  <c r="L2978" i="2"/>
  <c r="M2978" i="2"/>
  <c r="B2979" i="2"/>
  <c r="C2979" i="2" s="1"/>
  <c r="D2979" i="2"/>
  <c r="E2979" i="2"/>
  <c r="F2979" i="2"/>
  <c r="G2979" i="2"/>
  <c r="H2979" i="2"/>
  <c r="I2979" i="2"/>
  <c r="J2979" i="2"/>
  <c r="K2979" i="2"/>
  <c r="L2979" i="2"/>
  <c r="M2979" i="2"/>
  <c r="B2980" i="2"/>
  <c r="C2980" i="2" s="1"/>
  <c r="D2980" i="2"/>
  <c r="E2980" i="2"/>
  <c r="F2980" i="2"/>
  <c r="G2980" i="2"/>
  <c r="H2980" i="2"/>
  <c r="I2980" i="2"/>
  <c r="J2980" i="2"/>
  <c r="K2980" i="2"/>
  <c r="L2980" i="2"/>
  <c r="M2980" i="2"/>
  <c r="B2981" i="2"/>
  <c r="C2981" i="2" s="1"/>
  <c r="D2981" i="2"/>
  <c r="E2981" i="2"/>
  <c r="F2981" i="2"/>
  <c r="G2981" i="2"/>
  <c r="H2981" i="2"/>
  <c r="I2981" i="2"/>
  <c r="J2981" i="2"/>
  <c r="K2981" i="2"/>
  <c r="L2981" i="2"/>
  <c r="M2981" i="2"/>
  <c r="B2982" i="2"/>
  <c r="C2982" i="2" s="1"/>
  <c r="D2982" i="2"/>
  <c r="E2982" i="2"/>
  <c r="F2982" i="2"/>
  <c r="G2982" i="2"/>
  <c r="H2982" i="2"/>
  <c r="I2982" i="2"/>
  <c r="J2982" i="2"/>
  <c r="K2982" i="2"/>
  <c r="L2982" i="2"/>
  <c r="M2982" i="2"/>
  <c r="B2983" i="2"/>
  <c r="C2983" i="2" s="1"/>
  <c r="D2983" i="2"/>
  <c r="E2983" i="2"/>
  <c r="F2983" i="2"/>
  <c r="G2983" i="2"/>
  <c r="H2983" i="2"/>
  <c r="I2983" i="2"/>
  <c r="J2983" i="2"/>
  <c r="K2983" i="2"/>
  <c r="L2983" i="2"/>
  <c r="M2983" i="2"/>
  <c r="B2984" i="2"/>
  <c r="C2984" i="2" s="1"/>
  <c r="D2984" i="2"/>
  <c r="E2984" i="2"/>
  <c r="F2984" i="2"/>
  <c r="G2984" i="2"/>
  <c r="H2984" i="2"/>
  <c r="I2984" i="2"/>
  <c r="J2984" i="2"/>
  <c r="K2984" i="2"/>
  <c r="L2984" i="2"/>
  <c r="M2984" i="2"/>
  <c r="B2985" i="2"/>
  <c r="C2985" i="2" s="1"/>
  <c r="D2985" i="2"/>
  <c r="E2985" i="2"/>
  <c r="F2985" i="2"/>
  <c r="G2985" i="2"/>
  <c r="H2985" i="2"/>
  <c r="I2985" i="2"/>
  <c r="J2985" i="2"/>
  <c r="K2985" i="2"/>
  <c r="L2985" i="2"/>
  <c r="M2985" i="2"/>
  <c r="B2986" i="2"/>
  <c r="C2986" i="2" s="1"/>
  <c r="D2986" i="2"/>
  <c r="E2986" i="2"/>
  <c r="F2986" i="2"/>
  <c r="G2986" i="2"/>
  <c r="H2986" i="2"/>
  <c r="I2986" i="2"/>
  <c r="J2986" i="2"/>
  <c r="K2986" i="2"/>
  <c r="L2986" i="2"/>
  <c r="M2986" i="2"/>
  <c r="B2987" i="2"/>
  <c r="C2987" i="2" s="1"/>
  <c r="D2987" i="2"/>
  <c r="E2987" i="2"/>
  <c r="F2987" i="2"/>
  <c r="G2987" i="2"/>
  <c r="H2987" i="2"/>
  <c r="I2987" i="2"/>
  <c r="J2987" i="2"/>
  <c r="K2987" i="2"/>
  <c r="L2987" i="2"/>
  <c r="M2987" i="2"/>
  <c r="B2988" i="2"/>
  <c r="C2988" i="2" s="1"/>
  <c r="D2988" i="2"/>
  <c r="E2988" i="2"/>
  <c r="F2988" i="2"/>
  <c r="G2988" i="2"/>
  <c r="H2988" i="2"/>
  <c r="I2988" i="2"/>
  <c r="J2988" i="2"/>
  <c r="K2988" i="2"/>
  <c r="L2988" i="2"/>
  <c r="M2988" i="2"/>
  <c r="B2989" i="2"/>
  <c r="C2989" i="2" s="1"/>
  <c r="D2989" i="2"/>
  <c r="E2989" i="2"/>
  <c r="F2989" i="2"/>
  <c r="G2989" i="2"/>
  <c r="H2989" i="2"/>
  <c r="I2989" i="2"/>
  <c r="J2989" i="2"/>
  <c r="K2989" i="2"/>
  <c r="L2989" i="2"/>
  <c r="M2989" i="2"/>
  <c r="B2990" i="2"/>
  <c r="C2990" i="2" s="1"/>
  <c r="D2990" i="2"/>
  <c r="E2990" i="2"/>
  <c r="F2990" i="2"/>
  <c r="G2990" i="2"/>
  <c r="H2990" i="2"/>
  <c r="I2990" i="2"/>
  <c r="J2990" i="2"/>
  <c r="K2990" i="2"/>
  <c r="L2990" i="2"/>
  <c r="M2990" i="2"/>
  <c r="B2991" i="2"/>
  <c r="C2991" i="2" s="1"/>
  <c r="D2991" i="2"/>
  <c r="E2991" i="2"/>
  <c r="F2991" i="2"/>
  <c r="G2991" i="2"/>
  <c r="H2991" i="2"/>
  <c r="I2991" i="2"/>
  <c r="J2991" i="2"/>
  <c r="K2991" i="2"/>
  <c r="L2991" i="2"/>
  <c r="M2991" i="2"/>
  <c r="B2992" i="2"/>
  <c r="C2992" i="2" s="1"/>
  <c r="D2992" i="2"/>
  <c r="E2992" i="2"/>
  <c r="F2992" i="2"/>
  <c r="G2992" i="2"/>
  <c r="H2992" i="2"/>
  <c r="I2992" i="2"/>
  <c r="J2992" i="2"/>
  <c r="K2992" i="2"/>
  <c r="L2992" i="2"/>
  <c r="M2992" i="2"/>
  <c r="B2993" i="2"/>
  <c r="C2993" i="2" s="1"/>
  <c r="D2993" i="2"/>
  <c r="E2993" i="2"/>
  <c r="F2993" i="2"/>
  <c r="G2993" i="2"/>
  <c r="H2993" i="2"/>
  <c r="I2993" i="2"/>
  <c r="J2993" i="2"/>
  <c r="K2993" i="2"/>
  <c r="L2993" i="2"/>
  <c r="M2993" i="2"/>
  <c r="B2994" i="2"/>
  <c r="C2994" i="2" s="1"/>
  <c r="D2994" i="2"/>
  <c r="E2994" i="2"/>
  <c r="F2994" i="2"/>
  <c r="G2994" i="2"/>
  <c r="H2994" i="2"/>
  <c r="I2994" i="2"/>
  <c r="J2994" i="2"/>
  <c r="K2994" i="2"/>
  <c r="L2994" i="2"/>
  <c r="M2994" i="2"/>
  <c r="B2995" i="2"/>
  <c r="C2995" i="2" s="1"/>
  <c r="D2995" i="2"/>
  <c r="E2995" i="2"/>
  <c r="F2995" i="2"/>
  <c r="G2995" i="2"/>
  <c r="H2995" i="2"/>
  <c r="I2995" i="2"/>
  <c r="J2995" i="2"/>
  <c r="K2995" i="2"/>
  <c r="L2995" i="2"/>
  <c r="M2995" i="2"/>
  <c r="B2996" i="2"/>
  <c r="C2996" i="2" s="1"/>
  <c r="D2996" i="2"/>
  <c r="E2996" i="2"/>
  <c r="F2996" i="2"/>
  <c r="G2996" i="2"/>
  <c r="H2996" i="2"/>
  <c r="I2996" i="2"/>
  <c r="J2996" i="2"/>
  <c r="K2996" i="2"/>
  <c r="L2996" i="2"/>
  <c r="M2996" i="2"/>
  <c r="B2997" i="2"/>
  <c r="C2997" i="2" s="1"/>
  <c r="D2997" i="2"/>
  <c r="E2997" i="2"/>
  <c r="F2997" i="2"/>
  <c r="G2997" i="2"/>
  <c r="H2997" i="2"/>
  <c r="I2997" i="2"/>
  <c r="J2997" i="2"/>
  <c r="K2997" i="2"/>
  <c r="L2997" i="2"/>
  <c r="M2997" i="2"/>
  <c r="B2998" i="2"/>
  <c r="C2998" i="2" s="1"/>
  <c r="D2998" i="2"/>
  <c r="E2998" i="2"/>
  <c r="F2998" i="2"/>
  <c r="G2998" i="2"/>
  <c r="H2998" i="2"/>
  <c r="I2998" i="2"/>
  <c r="J2998" i="2"/>
  <c r="K2998" i="2"/>
  <c r="L2998" i="2"/>
  <c r="M2998" i="2"/>
  <c r="B2999" i="2"/>
  <c r="C2999" i="2" s="1"/>
  <c r="D2999" i="2"/>
  <c r="E2999" i="2"/>
  <c r="F2999" i="2"/>
  <c r="G2999" i="2"/>
  <c r="H2999" i="2"/>
  <c r="I2999" i="2"/>
  <c r="J2999" i="2"/>
  <c r="K2999" i="2"/>
  <c r="L2999" i="2"/>
  <c r="M2999" i="2"/>
  <c r="B3000" i="2"/>
  <c r="C3000" i="2" s="1"/>
  <c r="D3000" i="2"/>
  <c r="E3000" i="2"/>
  <c r="F3000" i="2"/>
  <c r="G3000" i="2"/>
  <c r="H3000" i="2"/>
  <c r="I3000" i="2"/>
  <c r="J3000" i="2"/>
  <c r="K3000" i="2"/>
  <c r="L3000" i="2"/>
  <c r="M3000" i="2"/>
  <c r="B3001" i="2"/>
  <c r="C3001" i="2" s="1"/>
  <c r="D3001" i="2"/>
  <c r="E3001" i="2"/>
  <c r="F3001" i="2"/>
  <c r="G3001" i="2"/>
  <c r="H3001" i="2"/>
  <c r="I3001" i="2"/>
  <c r="J3001" i="2"/>
  <c r="K3001" i="2"/>
  <c r="L3001" i="2"/>
  <c r="M3001" i="2"/>
  <c r="B3002" i="2"/>
  <c r="C3002" i="2" s="1"/>
  <c r="D3002" i="2"/>
  <c r="E3002" i="2"/>
  <c r="F3002" i="2"/>
  <c r="G3002" i="2"/>
  <c r="H3002" i="2"/>
  <c r="I3002" i="2"/>
  <c r="J3002" i="2"/>
  <c r="K3002" i="2"/>
  <c r="L3002" i="2"/>
  <c r="M3002" i="2"/>
  <c r="B3003" i="2"/>
  <c r="C3003" i="2" s="1"/>
  <c r="D3003" i="2"/>
  <c r="E3003" i="2"/>
  <c r="F3003" i="2"/>
  <c r="G3003" i="2"/>
  <c r="H3003" i="2"/>
  <c r="I3003" i="2"/>
  <c r="J3003" i="2"/>
  <c r="K3003" i="2"/>
  <c r="L3003" i="2"/>
  <c r="M3003" i="2"/>
  <c r="B3004" i="2"/>
  <c r="C3004" i="2" s="1"/>
  <c r="D3004" i="2"/>
  <c r="E3004" i="2"/>
  <c r="F3004" i="2"/>
  <c r="G3004" i="2"/>
  <c r="H3004" i="2"/>
  <c r="I3004" i="2"/>
  <c r="J3004" i="2"/>
  <c r="K3004" i="2"/>
  <c r="L3004" i="2"/>
  <c r="M3004" i="2"/>
  <c r="B3005" i="2"/>
  <c r="C3005" i="2" s="1"/>
  <c r="D3005" i="2"/>
  <c r="E3005" i="2"/>
  <c r="F3005" i="2"/>
  <c r="G3005" i="2"/>
  <c r="H3005" i="2"/>
  <c r="I3005" i="2"/>
  <c r="K3005" i="2"/>
  <c r="L3005" i="2"/>
  <c r="M3005" i="2"/>
  <c r="B3006" i="2"/>
  <c r="C3006" i="2" s="1"/>
  <c r="D3006" i="2"/>
  <c r="E3006" i="2"/>
  <c r="F3006" i="2"/>
  <c r="G3006" i="2"/>
  <c r="H3006" i="2"/>
  <c r="M3006" i="2"/>
  <c r="J2910" i="2"/>
  <c r="J2911" i="2"/>
  <c r="J2912" i="2"/>
  <c r="J2913" i="2"/>
  <c r="J2914" i="2"/>
  <c r="J2916" i="2"/>
  <c r="J2917" i="2"/>
  <c r="J2918" i="2"/>
  <c r="J2919" i="2"/>
  <c r="J2922" i="2"/>
  <c r="J2923" i="2"/>
  <c r="J2924" i="2"/>
  <c r="J2925" i="2"/>
  <c r="J2926" i="2"/>
  <c r="J2927" i="2"/>
  <c r="J2928" i="2"/>
  <c r="J2930" i="2"/>
  <c r="J2931" i="2"/>
  <c r="J2932" i="2"/>
  <c r="J2933" i="2"/>
  <c r="J2934" i="2"/>
  <c r="J2935" i="2"/>
  <c r="J2936" i="2"/>
  <c r="J2937" i="2"/>
  <c r="J2938" i="2"/>
  <c r="J2941" i="2"/>
  <c r="J2942" i="2"/>
  <c r="J2943" i="2"/>
  <c r="J2944" i="2"/>
  <c r="J2946" i="2"/>
  <c r="J2948" i="2"/>
  <c r="J2949" i="2"/>
  <c r="J2950" i="2"/>
  <c r="J2951" i="2"/>
  <c r="J2954" i="2"/>
  <c r="J2958" i="2"/>
  <c r="J2959" i="2"/>
  <c r="P3001" i="2" l="1"/>
  <c r="Q3001" i="2" s="1"/>
  <c r="R3001" i="2" s="1"/>
  <c r="P2993" i="2"/>
  <c r="Q2993" i="2" s="1"/>
  <c r="R2993" i="2" s="1"/>
  <c r="O2983" i="2"/>
  <c r="P3003" i="2"/>
  <c r="Q3003" i="2" s="1"/>
  <c r="R3003" i="2" s="1"/>
  <c r="P2941" i="2"/>
  <c r="Q2941" i="2" s="1"/>
  <c r="R2941" i="2" s="1"/>
  <c r="P2852" i="2"/>
  <c r="Q2852" i="2" s="1"/>
  <c r="R2852" i="2" s="1"/>
  <c r="P2848" i="2"/>
  <c r="Q2848" i="2" s="1"/>
  <c r="R2848" i="2" s="1"/>
  <c r="P2915" i="2"/>
  <c r="Q2915" i="2" s="1"/>
  <c r="R2915" i="2" s="1"/>
  <c r="P2987" i="2"/>
  <c r="Q2987" i="2" s="1"/>
  <c r="R2987" i="2" s="1"/>
  <c r="J2945" i="2"/>
  <c r="P2940" i="2"/>
  <c r="Q2940" i="2" s="1"/>
  <c r="R2940" i="2" s="1"/>
  <c r="J2947" i="2"/>
  <c r="P2986" i="2"/>
  <c r="Q2986" i="2" s="1"/>
  <c r="R2986" i="2" s="1"/>
  <c r="P2949" i="2"/>
  <c r="Q2949" i="2" s="1"/>
  <c r="R2949" i="2" s="1"/>
  <c r="P2998" i="2"/>
  <c r="Q2998" i="2" s="1"/>
  <c r="R2998" i="2" s="1"/>
  <c r="P2988" i="2"/>
  <c r="Q2988" i="2" s="1"/>
  <c r="R2988" i="2" s="1"/>
  <c r="P2978" i="2"/>
  <c r="Q2978" i="2" s="1"/>
  <c r="R2978" i="2" s="1"/>
  <c r="P2963" i="2"/>
  <c r="Q2963" i="2" s="1"/>
  <c r="R2963" i="2" s="1"/>
  <c r="P2887" i="2"/>
  <c r="Q2887" i="2" s="1"/>
  <c r="R2887" i="2" s="1"/>
  <c r="J2961" i="2"/>
  <c r="P2970" i="2"/>
  <c r="Q2970" i="2" s="1"/>
  <c r="R2970" i="2" s="1"/>
  <c r="P2918" i="2"/>
  <c r="Q2918" i="2" s="1"/>
  <c r="R2918" i="2" s="1"/>
  <c r="P2914" i="2"/>
  <c r="Q2914" i="2" s="1"/>
  <c r="R2914" i="2" s="1"/>
  <c r="P2886" i="2"/>
  <c r="Q2886" i="2" s="1"/>
  <c r="R2886" i="2" s="1"/>
  <c r="P2954" i="2"/>
  <c r="Q2954" i="2" s="1"/>
  <c r="R2954" i="2" s="1"/>
  <c r="P2935" i="2"/>
  <c r="Q2935" i="2" s="1"/>
  <c r="R2935" i="2" s="1"/>
  <c r="P2920" i="2"/>
  <c r="Q2920" i="2" s="1"/>
  <c r="R2920" i="2" s="1"/>
  <c r="P2916" i="2"/>
  <c r="Q2916" i="2" s="1"/>
  <c r="R2916" i="2" s="1"/>
  <c r="J2956" i="2"/>
  <c r="J2952" i="2"/>
  <c r="J2921" i="2"/>
  <c r="P2919" i="2"/>
  <c r="Q2919" i="2" s="1"/>
  <c r="R2919" i="2" s="1"/>
  <c r="J2960" i="2"/>
  <c r="J2955" i="2"/>
  <c r="J2940" i="2"/>
  <c r="J2915" i="2"/>
  <c r="P2995" i="2"/>
  <c r="Q2995" i="2" s="1"/>
  <c r="R2995" i="2" s="1"/>
  <c r="P2966" i="2"/>
  <c r="Q2966" i="2" s="1"/>
  <c r="R2966" i="2" s="1"/>
  <c r="P2957" i="2"/>
  <c r="Q2957" i="2" s="1"/>
  <c r="R2957" i="2" s="1"/>
  <c r="P2953" i="2"/>
  <c r="Q2953" i="2" s="1"/>
  <c r="R2953" i="2" s="1"/>
  <c r="P2945" i="2"/>
  <c r="Q2945" i="2" s="1"/>
  <c r="R2945" i="2" s="1"/>
  <c r="P2931" i="2"/>
  <c r="Q2931" i="2" s="1"/>
  <c r="R2931" i="2" s="1"/>
  <c r="P2898" i="2"/>
  <c r="Q2898" i="2" s="1"/>
  <c r="R2898" i="2" s="1"/>
  <c r="P2883" i="2"/>
  <c r="Q2883" i="2" s="1"/>
  <c r="R2883" i="2" s="1"/>
  <c r="P2882" i="2"/>
  <c r="Q2882" i="2" s="1"/>
  <c r="R2882" i="2" s="1"/>
  <c r="P2860" i="2"/>
  <c r="Q2860" i="2" s="1"/>
  <c r="R2860" i="2" s="1"/>
  <c r="P2856" i="2"/>
  <c r="Q2856" i="2" s="1"/>
  <c r="R2856" i="2" s="1"/>
  <c r="P2952" i="2"/>
  <c r="Q2952" i="2" s="1"/>
  <c r="R2952" i="2" s="1"/>
  <c r="P2948" i="2"/>
  <c r="Q2948" i="2" s="1"/>
  <c r="R2948" i="2" s="1"/>
  <c r="P2944" i="2"/>
  <c r="Q2944" i="2" s="1"/>
  <c r="R2944" i="2" s="1"/>
  <c r="J2920" i="2"/>
  <c r="P2965" i="2"/>
  <c r="Q2965" i="2" s="1"/>
  <c r="R2965" i="2" s="1"/>
  <c r="P2930" i="2"/>
  <c r="Q2930" i="2" s="1"/>
  <c r="R2930" i="2" s="1"/>
  <c r="P2912" i="2"/>
  <c r="Q2912" i="2" s="1"/>
  <c r="R2912" i="2" s="1"/>
  <c r="O2906" i="2"/>
  <c r="P2862" i="2"/>
  <c r="Q2862" i="2" s="1"/>
  <c r="R2862" i="2" s="1"/>
  <c r="P2855" i="2"/>
  <c r="Q2855" i="2" s="1"/>
  <c r="R2855" i="2" s="1"/>
  <c r="P2851" i="2"/>
  <c r="Q2851" i="2" s="1"/>
  <c r="R2851" i="2" s="1"/>
  <c r="P3002" i="2"/>
  <c r="Q3002" i="2" s="1"/>
  <c r="R3002" i="2" s="1"/>
  <c r="P2979" i="2"/>
  <c r="Q2979" i="2" s="1"/>
  <c r="R2979" i="2" s="1"/>
  <c r="J2957" i="2"/>
  <c r="P2994" i="2"/>
  <c r="Q2994" i="2" s="1"/>
  <c r="R2994" i="2" s="1"/>
  <c r="P2943" i="2"/>
  <c r="Q2943" i="2" s="1"/>
  <c r="R2943" i="2" s="1"/>
  <c r="P2936" i="2"/>
  <c r="Q2936" i="2" s="1"/>
  <c r="R2936" i="2" s="1"/>
  <c r="P2908" i="2"/>
  <c r="Q2908" i="2" s="1"/>
  <c r="R2908" i="2" s="1"/>
  <c r="P2891" i="2"/>
  <c r="Q2891" i="2" s="1"/>
  <c r="R2891" i="2" s="1"/>
  <c r="P2850" i="2"/>
  <c r="Q2850" i="2" s="1"/>
  <c r="R2850" i="2" s="1"/>
  <c r="J2939" i="2"/>
  <c r="P3004" i="2"/>
  <c r="Q3004" i="2" s="1"/>
  <c r="R3004" i="2" s="1"/>
  <c r="P2977" i="2"/>
  <c r="Q2977" i="2" s="1"/>
  <c r="R2977" i="2" s="1"/>
  <c r="P2972" i="2"/>
  <c r="Q2972" i="2" s="1"/>
  <c r="R2972" i="2" s="1"/>
  <c r="J2953" i="2"/>
  <c r="J2929" i="2"/>
  <c r="P2996" i="2"/>
  <c r="Q2996" i="2" s="1"/>
  <c r="R2996" i="2" s="1"/>
  <c r="P2985" i="2"/>
  <c r="Q2985" i="2" s="1"/>
  <c r="R2985" i="2" s="1"/>
  <c r="P2865" i="2"/>
  <c r="Q2865" i="2" s="1"/>
  <c r="R2865" i="2" s="1"/>
  <c r="P2980" i="2"/>
  <c r="Q2980" i="2" s="1"/>
  <c r="R2980" i="2" s="1"/>
  <c r="P2973" i="2"/>
  <c r="Q2973" i="2" s="1"/>
  <c r="R2973" i="2" s="1"/>
  <c r="P2971" i="2"/>
  <c r="Q2971" i="2" s="1"/>
  <c r="R2971" i="2" s="1"/>
  <c r="P2969" i="2"/>
  <c r="Q2969" i="2" s="1"/>
  <c r="R2969" i="2" s="1"/>
  <c r="P2964" i="2"/>
  <c r="Q2964" i="2" s="1"/>
  <c r="R2964" i="2" s="1"/>
  <c r="P2961" i="2"/>
  <c r="Q2961" i="2" s="1"/>
  <c r="R2961" i="2" s="1"/>
  <c r="P2907" i="2"/>
  <c r="Q2907" i="2" s="1"/>
  <c r="R2907" i="2" s="1"/>
  <c r="P2903" i="2"/>
  <c r="Q2903" i="2" s="1"/>
  <c r="R2903" i="2" s="1"/>
  <c r="P2880" i="2"/>
  <c r="Q2880" i="2" s="1"/>
  <c r="R2880" i="2" s="1"/>
  <c r="P2876" i="2"/>
  <c r="Q2876" i="2" s="1"/>
  <c r="R2876" i="2" s="1"/>
  <c r="P2872" i="2"/>
  <c r="Q2872" i="2" s="1"/>
  <c r="R2872" i="2" s="1"/>
  <c r="P2857" i="2"/>
  <c r="Q2857" i="2" s="1"/>
  <c r="R2857" i="2" s="1"/>
  <c r="P2849" i="2"/>
  <c r="Q2849" i="2" s="1"/>
  <c r="R2849" i="2" s="1"/>
  <c r="P2923" i="2"/>
  <c r="Q2923" i="2" s="1"/>
  <c r="R2923" i="2" s="1"/>
  <c r="P2875" i="2"/>
  <c r="Q2875" i="2" s="1"/>
  <c r="R2875" i="2" s="1"/>
  <c r="P2847" i="2"/>
  <c r="Q2847" i="2" s="1"/>
  <c r="R2847" i="2" s="1"/>
  <c r="P2932" i="2"/>
  <c r="Q2932" i="2" s="1"/>
  <c r="R2932" i="2" s="1"/>
  <c r="P2924" i="2"/>
  <c r="Q2924" i="2" s="1"/>
  <c r="R2924" i="2" s="1"/>
  <c r="P2910" i="2"/>
  <c r="Q2910" i="2" s="1"/>
  <c r="R2910" i="2" s="1"/>
  <c r="P2892" i="2"/>
  <c r="Q2892" i="2" s="1"/>
  <c r="R2892" i="2" s="1"/>
  <c r="P2997" i="2"/>
  <c r="Q2997" i="2" s="1"/>
  <c r="R2997" i="2" s="1"/>
  <c r="P2984" i="2"/>
  <c r="Q2984" i="2" s="1"/>
  <c r="R2984" i="2" s="1"/>
  <c r="P2967" i="2"/>
  <c r="Q2967" i="2" s="1"/>
  <c r="R2967" i="2" s="1"/>
  <c r="P2999" i="2"/>
  <c r="Q2999" i="2" s="1"/>
  <c r="R2999" i="2" s="1"/>
  <c r="P2905" i="2"/>
  <c r="Q2905" i="2" s="1"/>
  <c r="R2905" i="2" s="1"/>
  <c r="P2900" i="2"/>
  <c r="Q2900" i="2" s="1"/>
  <c r="R2900" i="2" s="1"/>
  <c r="P2885" i="2"/>
  <c r="Q2885" i="2" s="1"/>
  <c r="R2885" i="2" s="1"/>
  <c r="P2879" i="2"/>
  <c r="Q2879" i="2" s="1"/>
  <c r="R2879" i="2" s="1"/>
  <c r="P2869" i="2"/>
  <c r="Q2869" i="2" s="1"/>
  <c r="R2869" i="2" s="1"/>
  <c r="P2854" i="2"/>
  <c r="Q2854" i="2" s="1"/>
  <c r="R2854" i="2" s="1"/>
  <c r="P2846" i="2"/>
  <c r="Q2846" i="2" s="1"/>
  <c r="R2846" i="2" s="1"/>
  <c r="P2990" i="2"/>
  <c r="Q2990" i="2" s="1"/>
  <c r="R2990" i="2" s="1"/>
  <c r="P2989" i="2"/>
  <c r="Q2989" i="2" s="1"/>
  <c r="R2989" i="2" s="1"/>
  <c r="P2956" i="2"/>
  <c r="Q2956" i="2" s="1"/>
  <c r="R2956" i="2" s="1"/>
  <c r="P2942" i="2"/>
  <c r="Q2942" i="2" s="1"/>
  <c r="R2942" i="2" s="1"/>
  <c r="P2934" i="2"/>
  <c r="Q2934" i="2" s="1"/>
  <c r="R2934" i="2" s="1"/>
  <c r="P2926" i="2"/>
  <c r="Q2926" i="2" s="1"/>
  <c r="R2926" i="2" s="1"/>
  <c r="P2902" i="2"/>
  <c r="Q2902" i="2" s="1"/>
  <c r="R2902" i="2" s="1"/>
  <c r="P2897" i="2"/>
  <c r="Q2897" i="2" s="1"/>
  <c r="R2897" i="2" s="1"/>
  <c r="P2864" i="2"/>
  <c r="Q2864" i="2" s="1"/>
  <c r="R2864" i="2" s="1"/>
  <c r="P2859" i="2"/>
  <c r="Q2859" i="2" s="1"/>
  <c r="R2859" i="2" s="1"/>
  <c r="P2968" i="2"/>
  <c r="Q2968" i="2" s="1"/>
  <c r="R2968" i="2" s="1"/>
  <c r="P2960" i="2"/>
  <c r="Q2960" i="2" s="1"/>
  <c r="R2960" i="2" s="1"/>
  <c r="P2946" i="2"/>
  <c r="Q2946" i="2" s="1"/>
  <c r="R2946" i="2" s="1"/>
  <c r="P2904" i="2"/>
  <c r="Q2904" i="2" s="1"/>
  <c r="R2904" i="2" s="1"/>
  <c r="N2901" i="2"/>
  <c r="P2899" i="2"/>
  <c r="Q2899" i="2" s="1"/>
  <c r="R2899" i="2" s="1"/>
  <c r="N2886" i="2"/>
  <c r="P2884" i="2"/>
  <c r="Q2884" i="2" s="1"/>
  <c r="R2884" i="2" s="1"/>
  <c r="P2878" i="2"/>
  <c r="Q2878" i="2" s="1"/>
  <c r="R2878" i="2" s="1"/>
  <c r="P2861" i="2"/>
  <c r="Q2861" i="2" s="1"/>
  <c r="R2861" i="2" s="1"/>
  <c r="P2858" i="2"/>
  <c r="Q2858" i="2" s="1"/>
  <c r="R2858" i="2" s="1"/>
  <c r="P2845" i="2"/>
  <c r="Q2845" i="2" s="1"/>
  <c r="R2845" i="2" s="1"/>
  <c r="P2933" i="2"/>
  <c r="Q2933" i="2" s="1"/>
  <c r="R2933" i="2" s="1"/>
  <c r="P2917" i="2"/>
  <c r="Q2917" i="2" s="1"/>
  <c r="R2917" i="2" s="1"/>
  <c r="P2911" i="2"/>
  <c r="Q2911" i="2" s="1"/>
  <c r="R2911" i="2" s="1"/>
  <c r="P2896" i="2"/>
  <c r="Q2896" i="2" s="1"/>
  <c r="R2896" i="2" s="1"/>
  <c r="P2870" i="2"/>
  <c r="Q2870" i="2" s="1"/>
  <c r="R2870" i="2" s="1"/>
  <c r="P2868" i="2"/>
  <c r="Q2868" i="2" s="1"/>
  <c r="R2868" i="2" s="1"/>
  <c r="P2863" i="2"/>
  <c r="Q2863" i="2" s="1"/>
  <c r="R2863" i="2" s="1"/>
  <c r="P2853" i="2"/>
  <c r="Q2853" i="2" s="1"/>
  <c r="R2853" i="2" s="1"/>
  <c r="P2927" i="2"/>
  <c r="Q2927" i="2" s="1"/>
  <c r="R2927" i="2" s="1"/>
  <c r="P2922" i="2"/>
  <c r="Q2922" i="2" s="1"/>
  <c r="R2922" i="2" s="1"/>
  <c r="P2906" i="2"/>
  <c r="Q2906" i="2" s="1"/>
  <c r="R2906" i="2" s="1"/>
  <c r="P2901" i="2"/>
  <c r="Q2901" i="2" s="1"/>
  <c r="R2901" i="2" s="1"/>
  <c r="P2890" i="2"/>
  <c r="Q2890" i="2" s="1"/>
  <c r="R2890" i="2" s="1"/>
  <c r="P2888" i="2"/>
  <c r="Q2888" i="2" s="1"/>
  <c r="R2888" i="2" s="1"/>
  <c r="O2861" i="2"/>
  <c r="N2850" i="2"/>
  <c r="N2986" i="2"/>
  <c r="N2894" i="2"/>
  <c r="N2889" i="2"/>
  <c r="N2994" i="2"/>
  <c r="N2939" i="2"/>
  <c r="N2935" i="2"/>
  <c r="N2852" i="2"/>
  <c r="O2884" i="2"/>
  <c r="N3003" i="2"/>
  <c r="N2961" i="2"/>
  <c r="N2949" i="2"/>
  <c r="N2947" i="2"/>
  <c r="N2912" i="2"/>
  <c r="N2905" i="2"/>
  <c r="N2885" i="2"/>
  <c r="N2879" i="2"/>
  <c r="O2904" i="2"/>
  <c r="O2900" i="2"/>
  <c r="O2975" i="2"/>
  <c r="O2992" i="2"/>
  <c r="O2990" i="2"/>
  <c r="O2994" i="2"/>
  <c r="N2934" i="2"/>
  <c r="N3001" i="2"/>
  <c r="N2958" i="2"/>
  <c r="N2944" i="2"/>
  <c r="N2940" i="2"/>
  <c r="N2926" i="2"/>
  <c r="N2921" i="2"/>
  <c r="N2919" i="2"/>
  <c r="N2876" i="2"/>
  <c r="N2971" i="2"/>
  <c r="N2943" i="2"/>
  <c r="N2941" i="2"/>
  <c r="S2941" i="2" s="1"/>
  <c r="N2976" i="2"/>
  <c r="N2956" i="2"/>
  <c r="N2951" i="2"/>
  <c r="N2914" i="2"/>
  <c r="N2887" i="2"/>
  <c r="N2874" i="2"/>
  <c r="N2851" i="2"/>
  <c r="N3004" i="2"/>
  <c r="N2968" i="2"/>
  <c r="N2946" i="2"/>
  <c r="N2904" i="2"/>
  <c r="N2884" i="2"/>
  <c r="N2880" i="2"/>
  <c r="N2878" i="2"/>
  <c r="N2866" i="2"/>
  <c r="N2985" i="2"/>
  <c r="N2979" i="2"/>
  <c r="N2975" i="2"/>
  <c r="N2964" i="2"/>
  <c r="N2950" i="2"/>
  <c r="N2933" i="2"/>
  <c r="S2933" i="2" s="1"/>
  <c r="N2928" i="2"/>
  <c r="N2911" i="2"/>
  <c r="N2896" i="2"/>
  <c r="N2882" i="2"/>
  <c r="N2868" i="2"/>
  <c r="N2863" i="2"/>
  <c r="N2853" i="2"/>
  <c r="N2992" i="2"/>
  <c r="N2990" i="2"/>
  <c r="N2988" i="2"/>
  <c r="N2982" i="2"/>
  <c r="N2980" i="2"/>
  <c r="N2977" i="2"/>
  <c r="N2959" i="2"/>
  <c r="N2957" i="2"/>
  <c r="N2903" i="2"/>
  <c r="N2875" i="2"/>
  <c r="N2865" i="2"/>
  <c r="N2855" i="2"/>
  <c r="N3005" i="2"/>
  <c r="N2969" i="2"/>
  <c r="N2967" i="2"/>
  <c r="N2945" i="2"/>
  <c r="N2927" i="2"/>
  <c r="N2922" i="2"/>
  <c r="N2918" i="2"/>
  <c r="N2910" i="2"/>
  <c r="N2908" i="2"/>
  <c r="N2895" i="2"/>
  <c r="N2890" i="2"/>
  <c r="N2883" i="2"/>
  <c r="N2857" i="2"/>
  <c r="O2950" i="2"/>
  <c r="O2933" i="2"/>
  <c r="O2917" i="2"/>
  <c r="O2858" i="2"/>
  <c r="O2954" i="2"/>
  <c r="O2986" i="2"/>
  <c r="O2897" i="2"/>
  <c r="O2846" i="2"/>
  <c r="O2987" i="2"/>
  <c r="O2978" i="2"/>
  <c r="N2991" i="2"/>
  <c r="N2989" i="2"/>
  <c r="N2987" i="2"/>
  <c r="N2981" i="2"/>
  <c r="N2978" i="2"/>
  <c r="N2952" i="2"/>
  <c r="N2948" i="2"/>
  <c r="N2937" i="2"/>
  <c r="N2931" i="2"/>
  <c r="N2929" i="2"/>
  <c r="N2924" i="2"/>
  <c r="N2916" i="2"/>
  <c r="N2906" i="2"/>
  <c r="N2899" i="2"/>
  <c r="N2897" i="2"/>
  <c r="N2892" i="2"/>
  <c r="N2872" i="2"/>
  <c r="N2870" i="2"/>
  <c r="N2861" i="2"/>
  <c r="N2859" i="2"/>
  <c r="N2848" i="2"/>
  <c r="N2846" i="2"/>
  <c r="N3002" i="2"/>
  <c r="N3000" i="2"/>
  <c r="N2998" i="2"/>
  <c r="N2996" i="2"/>
  <c r="N2993" i="2"/>
  <c r="N2983" i="2"/>
  <c r="N2973" i="2"/>
  <c r="N2970" i="2"/>
  <c r="N2965" i="2"/>
  <c r="N2963" i="2"/>
  <c r="N2954" i="2"/>
  <c r="N2869" i="2"/>
  <c r="N2867" i="2"/>
  <c r="N2856" i="2"/>
  <c r="N2854" i="2"/>
  <c r="N2845" i="2"/>
  <c r="N2960" i="2"/>
  <c r="N2936" i="2"/>
  <c r="N2932" i="2"/>
  <c r="N2930" i="2"/>
  <c r="N2923" i="2"/>
  <c r="N2917" i="2"/>
  <c r="N2909" i="2"/>
  <c r="N2900" i="2"/>
  <c r="N2898" i="2"/>
  <c r="N2891" i="2"/>
  <c r="N2871" i="2"/>
  <c r="N2860" i="2"/>
  <c r="N2858" i="2"/>
  <c r="N2847" i="2"/>
  <c r="N3006" i="2"/>
  <c r="S3006" i="2" s="1"/>
  <c r="N2999" i="2"/>
  <c r="N2997" i="2"/>
  <c r="N2995" i="2"/>
  <c r="N2984" i="2"/>
  <c r="N2974" i="2"/>
  <c r="N2972" i="2"/>
  <c r="N2966" i="2"/>
  <c r="N2962" i="2"/>
  <c r="N2955" i="2"/>
  <c r="N2953" i="2"/>
  <c r="N2942" i="2"/>
  <c r="N2938" i="2"/>
  <c r="S2938" i="2" s="1"/>
  <c r="N2925" i="2"/>
  <c r="N2920" i="2"/>
  <c r="N2915" i="2"/>
  <c r="N2913" i="2"/>
  <c r="N2907" i="2"/>
  <c r="N2902" i="2"/>
  <c r="N2893" i="2"/>
  <c r="N2888" i="2"/>
  <c r="N2881" i="2"/>
  <c r="N2877" i="2"/>
  <c r="N2873" i="2"/>
  <c r="N2864" i="2"/>
  <c r="N2862" i="2"/>
  <c r="N2849" i="2"/>
  <c r="O2973" i="2"/>
  <c r="O2929" i="2"/>
  <c r="O2924" i="2"/>
  <c r="O2921" i="2"/>
  <c r="O2850" i="2"/>
  <c r="O2958" i="2"/>
  <c r="O2962" i="2"/>
  <c r="O2890" i="2"/>
  <c r="O2886" i="2"/>
  <c r="O2866" i="2"/>
  <c r="O3006" i="2"/>
  <c r="O2860" i="2"/>
  <c r="O2847" i="2"/>
  <c r="O2916" i="2"/>
  <c r="O2944" i="2"/>
  <c r="O2915" i="2"/>
  <c r="O3004" i="2"/>
  <c r="O2874" i="2"/>
  <c r="O2852" i="2"/>
  <c r="O2922" i="2"/>
  <c r="O2991" i="2"/>
  <c r="O2974" i="2"/>
  <c r="O2947" i="2"/>
  <c r="O2945" i="2"/>
  <c r="O2952" i="2"/>
  <c r="O3002" i="2"/>
  <c r="O2956" i="2"/>
  <c r="O2960" i="2"/>
  <c r="O2855" i="2"/>
  <c r="O2869" i="2"/>
  <c r="O2865" i="2"/>
  <c r="O2988" i="2"/>
  <c r="O2982" i="2"/>
  <c r="O2977" i="2"/>
  <c r="O2936" i="2"/>
  <c r="O2932" i="2"/>
  <c r="O2930" i="2"/>
  <c r="O3005" i="2"/>
  <c r="O2970" i="2"/>
  <c r="O2955" i="2"/>
  <c r="O2919" i="2"/>
  <c r="O2873" i="2"/>
  <c r="O2862" i="2"/>
  <c r="O2849" i="2"/>
  <c r="O2946" i="2"/>
  <c r="O2920" i="2"/>
  <c r="O2905" i="2"/>
  <c r="O2889" i="2"/>
  <c r="O2868" i="2"/>
  <c r="O2943" i="2"/>
  <c r="O2911" i="2"/>
  <c r="O2941" i="2"/>
  <c r="O2937" i="2"/>
  <c r="O2910" i="2"/>
  <c r="O2891" i="2"/>
  <c r="O3001" i="2"/>
  <c r="O2997" i="2"/>
  <c r="O2995" i="2"/>
  <c r="O2972" i="2"/>
  <c r="O2961" i="2"/>
  <c r="O2957" i="2"/>
  <c r="O2935" i="2"/>
  <c r="O2926" i="2"/>
  <c r="O2880" i="2"/>
  <c r="O2876" i="2"/>
  <c r="O2942" i="2"/>
  <c r="O2928" i="2"/>
  <c r="O2909" i="2"/>
  <c r="O2901" i="2"/>
  <c r="O2888" i="2"/>
  <c r="O2885" i="2"/>
  <c r="O2853" i="2"/>
  <c r="O2851" i="2"/>
  <c r="O2964" i="2"/>
  <c r="O2883" i="2"/>
  <c r="O2863" i="2"/>
  <c r="O2857" i="2"/>
  <c r="O2998" i="2"/>
  <c r="O2996" i="2"/>
  <c r="O2993" i="2"/>
  <c r="O2989" i="2"/>
  <c r="O2969" i="2"/>
  <c r="O2948" i="2"/>
  <c r="O2940" i="2"/>
  <c r="O2923" i="2"/>
  <c r="O2893" i="2"/>
  <c r="O2934" i="2"/>
  <c r="O2881" i="2"/>
  <c r="O2870" i="2"/>
  <c r="O2981" i="2"/>
  <c r="O2925" i="2"/>
  <c r="O2894" i="2"/>
  <c r="O2877" i="2"/>
  <c r="O2938" i="2"/>
  <c r="O2968" i="2"/>
  <c r="O2918" i="2"/>
  <c r="O2913" i="2"/>
  <c r="O2854" i="2"/>
  <c r="O2895" i="2"/>
  <c r="O3003" i="2"/>
  <c r="O2999" i="2"/>
  <c r="O2984" i="2"/>
  <c r="O2979" i="2"/>
  <c r="O2967" i="2"/>
  <c r="O2966" i="2"/>
  <c r="O2963" i="2"/>
  <c r="O2845" i="2"/>
  <c r="O2980" i="2"/>
  <c r="O2953" i="2"/>
  <c r="O2951" i="2"/>
  <c r="O2939" i="2"/>
  <c r="O2912" i="2"/>
  <c r="O2903" i="2"/>
  <c r="O2898" i="2"/>
  <c r="O2879" i="2"/>
  <c r="O2871" i="2"/>
  <c r="O3000" i="2"/>
  <c r="O2985" i="2"/>
  <c r="O2976" i="2"/>
  <c r="O2971" i="2"/>
  <c r="O2959" i="2"/>
  <c r="O2949" i="2"/>
  <c r="O2931" i="2"/>
  <c r="O2907" i="2"/>
  <c r="O2896" i="2"/>
  <c r="O2892" i="2"/>
  <c r="O2887" i="2"/>
  <c r="O2864" i="2"/>
  <c r="O2859" i="2"/>
  <c r="O2856" i="2"/>
  <c r="O2848" i="2"/>
  <c r="O2965" i="2"/>
  <c r="O2927" i="2"/>
  <c r="O2872" i="2"/>
  <c r="O2867" i="2"/>
  <c r="O2908" i="2"/>
  <c r="O2902" i="2"/>
  <c r="O2899" i="2"/>
  <c r="O2878" i="2"/>
  <c r="O2875" i="2"/>
  <c r="P2981" i="2"/>
  <c r="Q2981" i="2" s="1"/>
  <c r="R2981" i="2" s="1"/>
  <c r="P2974" i="2"/>
  <c r="Q2974" i="2" s="1"/>
  <c r="R2974" i="2" s="1"/>
  <c r="P2958" i="2"/>
  <c r="Q2958" i="2" s="1"/>
  <c r="R2958" i="2" s="1"/>
  <c r="P2947" i="2"/>
  <c r="Q2947" i="2" s="1"/>
  <c r="R2947" i="2" s="1"/>
  <c r="P3000" i="2"/>
  <c r="Q3000" i="2" s="1"/>
  <c r="R3000" i="2" s="1"/>
  <c r="P2991" i="2"/>
  <c r="Q2991" i="2" s="1"/>
  <c r="R2991" i="2" s="1"/>
  <c r="P2982" i="2"/>
  <c r="Q2982" i="2" s="1"/>
  <c r="R2982" i="2" s="1"/>
  <c r="P2975" i="2"/>
  <c r="Q2975" i="2" s="1"/>
  <c r="R2975" i="2" s="1"/>
  <c r="P2992" i="2"/>
  <c r="Q2992" i="2" s="1"/>
  <c r="R2992" i="2" s="1"/>
  <c r="P3005" i="2"/>
  <c r="Q3005" i="2" s="1"/>
  <c r="R3005" i="2" s="1"/>
  <c r="P2983" i="2"/>
  <c r="Q2983" i="2" s="1"/>
  <c r="R2983" i="2" s="1"/>
  <c r="P2976" i="2"/>
  <c r="Q2976" i="2" s="1"/>
  <c r="R2976" i="2" s="1"/>
  <c r="P2950" i="2"/>
  <c r="Q2950" i="2" s="1"/>
  <c r="R2950" i="2" s="1"/>
  <c r="P2939" i="2"/>
  <c r="Q2939" i="2" s="1"/>
  <c r="R2939" i="2" s="1"/>
  <c r="P2928" i="2"/>
  <c r="Q2928" i="2" s="1"/>
  <c r="R2928" i="2" s="1"/>
  <c r="P2894" i="2"/>
  <c r="Q2894" i="2" s="1"/>
  <c r="R2894" i="2" s="1"/>
  <c r="P2962" i="2"/>
  <c r="Q2962" i="2" s="1"/>
  <c r="R2962" i="2" s="1"/>
  <c r="P2951" i="2"/>
  <c r="Q2951" i="2" s="1"/>
  <c r="R2951" i="2" s="1"/>
  <c r="O2882" i="2"/>
  <c r="P2955" i="2"/>
  <c r="Q2955" i="2" s="1"/>
  <c r="R2955" i="2" s="1"/>
  <c r="P2929" i="2"/>
  <c r="Q2929" i="2" s="1"/>
  <c r="R2929" i="2" s="1"/>
  <c r="P2959" i="2"/>
  <c r="Q2959" i="2" s="1"/>
  <c r="R2959" i="2" s="1"/>
  <c r="P2938" i="2"/>
  <c r="Q2938" i="2" s="1"/>
  <c r="R2938" i="2" s="1"/>
  <c r="O2914" i="2"/>
  <c r="P2895" i="2"/>
  <c r="Q2895" i="2" s="1"/>
  <c r="R2895" i="2" s="1"/>
  <c r="P2873" i="2"/>
  <c r="Q2873" i="2" s="1"/>
  <c r="R2873" i="2" s="1"/>
  <c r="P2925" i="2"/>
  <c r="Q2925" i="2" s="1"/>
  <c r="R2925" i="2" s="1"/>
  <c r="P2893" i="2"/>
  <c r="Q2893" i="2" s="1"/>
  <c r="R2893" i="2" s="1"/>
  <c r="P2874" i="2"/>
  <c r="Q2874" i="2" s="1"/>
  <c r="R2874" i="2" s="1"/>
  <c r="P2867" i="2"/>
  <c r="Q2867" i="2" s="1"/>
  <c r="R2867" i="2" s="1"/>
  <c r="P2937" i="2"/>
  <c r="Q2937" i="2" s="1"/>
  <c r="R2937" i="2" s="1"/>
  <c r="P2921" i="2"/>
  <c r="Q2921" i="2" s="1"/>
  <c r="R2921" i="2" s="1"/>
  <c r="P2889" i="2"/>
  <c r="Q2889" i="2" s="1"/>
  <c r="R2889" i="2" s="1"/>
  <c r="P2871" i="2"/>
  <c r="Q2871" i="2" s="1"/>
  <c r="R2871" i="2" s="1"/>
  <c r="P2913" i="2"/>
  <c r="Q2913" i="2" s="1"/>
  <c r="R2913" i="2" s="1"/>
  <c r="P2881" i="2"/>
  <c r="Q2881" i="2" s="1"/>
  <c r="R2881" i="2" s="1"/>
  <c r="P2909" i="2"/>
  <c r="Q2909" i="2" s="1"/>
  <c r="R2909" i="2" s="1"/>
  <c r="P2877" i="2"/>
  <c r="Q2877" i="2" s="1"/>
  <c r="R2877" i="2" s="1"/>
  <c r="P2866" i="2"/>
  <c r="Q2866" i="2" s="1"/>
  <c r="R2866" i="2" s="1"/>
  <c r="S2880" i="2" l="1"/>
  <c r="S3003" i="2"/>
  <c r="S2983" i="2"/>
  <c r="S2984" i="2"/>
  <c r="S2995" i="2"/>
  <c r="S2985" i="2"/>
  <c r="S2994" i="2"/>
  <c r="S2993" i="2"/>
  <c r="S2954" i="2"/>
  <c r="S2990" i="2"/>
  <c r="S2904" i="2"/>
  <c r="S2987" i="2"/>
  <c r="S2988" i="2"/>
  <c r="S2893" i="2"/>
  <c r="S2942" i="2"/>
  <c r="S3000" i="2"/>
  <c r="S2946" i="2"/>
  <c r="S2956" i="2"/>
  <c r="S3001" i="2"/>
  <c r="S2889" i="2"/>
  <c r="S2869" i="2"/>
  <c r="S2866" i="2"/>
  <c r="S2936" i="2"/>
  <c r="S2937" i="2"/>
  <c r="S2855" i="2"/>
  <c r="S3004" i="2"/>
  <c r="S2991" i="2"/>
  <c r="S2986" i="2"/>
  <c r="S2998" i="2"/>
  <c r="S2982" i="2"/>
  <c r="S2981" i="2"/>
  <c r="S3005" i="2"/>
  <c r="S2999" i="2"/>
  <c r="S2980" i="2"/>
  <c r="S2992" i="2"/>
  <c r="S2978" i="2"/>
  <c r="S2979" i="2"/>
  <c r="S2977" i="2"/>
  <c r="S2997" i="2"/>
  <c r="S2996" i="2"/>
  <c r="S3002" i="2"/>
  <c r="S2989" i="2"/>
  <c r="S2975" i="2"/>
  <c r="S2897" i="2"/>
  <c r="S2967" i="2"/>
  <c r="S2850" i="2"/>
  <c r="S2846" i="2"/>
  <c r="S2859" i="2"/>
  <c r="S2964" i="2"/>
  <c r="S2958" i="2"/>
  <c r="S2858" i="2"/>
  <c r="S2929" i="2"/>
  <c r="S2910" i="2"/>
  <c r="S2957" i="2"/>
  <c r="S2905" i="2"/>
  <c r="S2871" i="2"/>
  <c r="S2959" i="2"/>
  <c r="S2847" i="2"/>
  <c r="S2891" i="2"/>
  <c r="S2892" i="2"/>
  <c r="S2911" i="2"/>
  <c r="S2898" i="2"/>
  <c r="S2928" i="2"/>
  <c r="S2945" i="2"/>
  <c r="S2917" i="2"/>
  <c r="S2951" i="2"/>
  <c r="S2963" i="2"/>
  <c r="S2916" i="2"/>
  <c r="S2864" i="2"/>
  <c r="S2913" i="2"/>
  <c r="S2962" i="2"/>
  <c r="S2860" i="2"/>
  <c r="S2930" i="2"/>
  <c r="S2870" i="2"/>
  <c r="S2968" i="2"/>
  <c r="S2876" i="2"/>
  <c r="S2947" i="2"/>
  <c r="S2852" i="2"/>
  <c r="S2873" i="2"/>
  <c r="S2973" i="2"/>
  <c r="S2931" i="2"/>
  <c r="S2935" i="2"/>
  <c r="S2894" i="2"/>
  <c r="S2920" i="2"/>
  <c r="S2960" i="2"/>
  <c r="S2948" i="2"/>
  <c r="S2927" i="2"/>
  <c r="S2878" i="2"/>
  <c r="S2888" i="2"/>
  <c r="S2879" i="2"/>
  <c r="S2848" i="2"/>
  <c r="S2906" i="2"/>
  <c r="S2849" i="2"/>
  <c r="S2902" i="2"/>
  <c r="S2895" i="2"/>
  <c r="S2863" i="2"/>
  <c r="S2886" i="2"/>
  <c r="S2976" i="2"/>
  <c r="S2966" i="2"/>
  <c r="S2932" i="2"/>
  <c r="S2872" i="2"/>
  <c r="S2915" i="2"/>
  <c r="S2896" i="2"/>
  <c r="S2953" i="2"/>
  <c r="S2856" i="2"/>
  <c r="S2969" i="2"/>
  <c r="S2875" i="2"/>
  <c r="S2934" i="2"/>
  <c r="S2862" i="2"/>
  <c r="S2907" i="2"/>
  <c r="S2955" i="2"/>
  <c r="S2923" i="2"/>
  <c r="S2867" i="2"/>
  <c r="S2965" i="2"/>
  <c r="S2861" i="2"/>
  <c r="S2924" i="2"/>
  <c r="S2908" i="2"/>
  <c r="S2903" i="2"/>
  <c r="S2868" i="2"/>
  <c r="S2912" i="2"/>
  <c r="S2918" i="2"/>
  <c r="S2919" i="2"/>
  <c r="S2949" i="2"/>
  <c r="S2877" i="2"/>
  <c r="S2972" i="2"/>
  <c r="S2922" i="2"/>
  <c r="S2921" i="2"/>
  <c r="S2961" i="2"/>
  <c r="S2939" i="2"/>
  <c r="S2970" i="2"/>
  <c r="S2901" i="2"/>
  <c r="S2857" i="2"/>
  <c r="S2874" i="2"/>
  <c r="S2926" i="2"/>
  <c r="S2925" i="2"/>
  <c r="S2900" i="2"/>
  <c r="S2845" i="2"/>
  <c r="S2899" i="2"/>
  <c r="S2952" i="2"/>
  <c r="S2887" i="2"/>
  <c r="S2943" i="2"/>
  <c r="S2940" i="2"/>
  <c r="S2974" i="2"/>
  <c r="S2909" i="2"/>
  <c r="S2854" i="2"/>
  <c r="S2890" i="2"/>
  <c r="S2865" i="2"/>
  <c r="S2853" i="2"/>
  <c r="S2950" i="2"/>
  <c r="S2884" i="2"/>
  <c r="S2851" i="2"/>
  <c r="S2914" i="2"/>
  <c r="S2971" i="2"/>
  <c r="S2944" i="2"/>
  <c r="S2885" i="2"/>
  <c r="S2882" i="2"/>
  <c r="S2883" i="2"/>
  <c r="S2881" i="2"/>
  <c r="J2906" i="2"/>
  <c r="J2907" i="2"/>
  <c r="J2908" i="2"/>
  <c r="J2909" i="2"/>
  <c r="J2894" i="2"/>
  <c r="J2895" i="2"/>
  <c r="J2897" i="2"/>
  <c r="J2898" i="2"/>
  <c r="J2899" i="2"/>
  <c r="J2900" i="2"/>
  <c r="J2901" i="2"/>
  <c r="J2902" i="2"/>
  <c r="J2904" i="2"/>
  <c r="J2884" i="2"/>
  <c r="J2888" i="2"/>
  <c r="J2890" i="2"/>
  <c r="J2891" i="2"/>
  <c r="J2858" i="2"/>
  <c r="J2860" i="2"/>
  <c r="J2861" i="2"/>
  <c r="J2862" i="2"/>
  <c r="J2865" i="2"/>
  <c r="J2866" i="2"/>
  <c r="J2870" i="2"/>
  <c r="J2872" i="2"/>
  <c r="J2873" i="2"/>
  <c r="J2874" i="2"/>
  <c r="J2875" i="2"/>
  <c r="J2876" i="2"/>
  <c r="J2877" i="2"/>
  <c r="J2878" i="2"/>
  <c r="J2879" i="2"/>
  <c r="J2880" i="2"/>
  <c r="J2864" i="2" l="1"/>
  <c r="J2859" i="2"/>
  <c r="J2903" i="2"/>
  <c r="J2881" i="2"/>
  <c r="J2896" i="2"/>
  <c r="J2905" i="2"/>
  <c r="J2863" i="2"/>
  <c r="J2889" i="2"/>
  <c r="J2892" i="2"/>
  <c r="J2886" i="2"/>
  <c r="J2867" i="2"/>
  <c r="J2893" i="2"/>
  <c r="J2885" i="2"/>
  <c r="J2882" i="2"/>
  <c r="J2871" i="2"/>
  <c r="J2869" i="2"/>
  <c r="J2887" i="2"/>
  <c r="J2883" i="2"/>
  <c r="J2868" i="2"/>
  <c r="J2850" i="2"/>
  <c r="J2851" i="2"/>
  <c r="J2852" i="2"/>
  <c r="J2854" i="2"/>
  <c r="J2855" i="2"/>
  <c r="J2856" i="2"/>
  <c r="J2857" i="2"/>
  <c r="J2845" i="2"/>
  <c r="J2846" i="2"/>
  <c r="J2847" i="2"/>
  <c r="J2849" i="2" l="1"/>
  <c r="J2853" i="2"/>
  <c r="J2848" i="2"/>
  <c r="E51" i="161" l="1"/>
  <c r="D50" i="161"/>
  <c r="D49" i="161"/>
  <c r="D48" i="161"/>
  <c r="D47" i="161"/>
  <c r="D46" i="161"/>
  <c r="D45" i="161"/>
  <c r="D44" i="161"/>
  <c r="D51" i="161" l="1"/>
  <c r="J2717" i="2" l="1"/>
  <c r="J2719" i="2"/>
  <c r="J2721" i="2"/>
  <c r="J2722" i="2"/>
  <c r="J2723" i="2"/>
  <c r="J2724" i="2"/>
  <c r="B2670" i="2"/>
  <c r="C2670" i="2" s="1"/>
  <c r="D2670" i="2"/>
  <c r="E2670" i="2"/>
  <c r="F2670" i="2"/>
  <c r="G2670" i="2"/>
  <c r="H2670" i="2"/>
  <c r="I2670" i="2"/>
  <c r="K2670" i="2"/>
  <c r="L2670" i="2"/>
  <c r="M2670" i="2"/>
  <c r="B2671" i="2"/>
  <c r="C2671" i="2" s="1"/>
  <c r="D2671" i="2"/>
  <c r="E2671" i="2"/>
  <c r="F2671" i="2"/>
  <c r="G2671" i="2"/>
  <c r="H2671" i="2"/>
  <c r="I2671" i="2"/>
  <c r="K2671" i="2"/>
  <c r="L2671" i="2"/>
  <c r="M2671" i="2"/>
  <c r="B2672" i="2"/>
  <c r="C2672" i="2" s="1"/>
  <c r="D2672" i="2"/>
  <c r="E2672" i="2"/>
  <c r="F2672" i="2"/>
  <c r="G2672" i="2"/>
  <c r="H2672" i="2"/>
  <c r="I2672" i="2"/>
  <c r="K2672" i="2"/>
  <c r="L2672" i="2"/>
  <c r="M2672" i="2"/>
  <c r="B2673" i="2"/>
  <c r="C2673" i="2" s="1"/>
  <c r="D2673" i="2"/>
  <c r="E2673" i="2"/>
  <c r="F2673" i="2"/>
  <c r="G2673" i="2"/>
  <c r="H2673" i="2"/>
  <c r="I2673" i="2"/>
  <c r="K2673" i="2"/>
  <c r="L2673" i="2"/>
  <c r="M2673" i="2"/>
  <c r="B2674" i="2"/>
  <c r="C2674" i="2" s="1"/>
  <c r="D2674" i="2"/>
  <c r="E2674" i="2"/>
  <c r="F2674" i="2"/>
  <c r="G2674" i="2"/>
  <c r="H2674" i="2"/>
  <c r="I2674" i="2"/>
  <c r="K2674" i="2"/>
  <c r="L2674" i="2"/>
  <c r="M2674" i="2"/>
  <c r="B2675" i="2"/>
  <c r="C2675" i="2" s="1"/>
  <c r="D2675" i="2"/>
  <c r="E2675" i="2"/>
  <c r="F2675" i="2"/>
  <c r="G2675" i="2"/>
  <c r="H2675" i="2"/>
  <c r="I2675" i="2"/>
  <c r="K2675" i="2"/>
  <c r="L2675" i="2"/>
  <c r="M2675" i="2"/>
  <c r="B2676" i="2"/>
  <c r="C2676" i="2" s="1"/>
  <c r="D2676" i="2"/>
  <c r="E2676" i="2"/>
  <c r="F2676" i="2"/>
  <c r="G2676" i="2"/>
  <c r="H2676" i="2"/>
  <c r="I2676" i="2"/>
  <c r="K2676" i="2"/>
  <c r="L2676" i="2"/>
  <c r="M2676" i="2"/>
  <c r="B2677" i="2"/>
  <c r="C2677" i="2" s="1"/>
  <c r="D2677" i="2"/>
  <c r="E2677" i="2"/>
  <c r="F2677" i="2"/>
  <c r="G2677" i="2"/>
  <c r="H2677" i="2"/>
  <c r="I2677" i="2"/>
  <c r="K2677" i="2"/>
  <c r="L2677" i="2"/>
  <c r="M2677" i="2"/>
  <c r="B2678" i="2"/>
  <c r="C2678" i="2" s="1"/>
  <c r="D2678" i="2"/>
  <c r="E2678" i="2"/>
  <c r="F2678" i="2"/>
  <c r="G2678" i="2"/>
  <c r="H2678" i="2"/>
  <c r="I2678" i="2"/>
  <c r="K2678" i="2"/>
  <c r="L2678" i="2"/>
  <c r="M2678" i="2"/>
  <c r="B2679" i="2"/>
  <c r="C2679" i="2" s="1"/>
  <c r="D2679" i="2"/>
  <c r="E2679" i="2"/>
  <c r="F2679" i="2"/>
  <c r="G2679" i="2"/>
  <c r="H2679" i="2"/>
  <c r="I2679" i="2"/>
  <c r="K2679" i="2"/>
  <c r="L2679" i="2"/>
  <c r="M2679" i="2"/>
  <c r="B2680" i="2"/>
  <c r="C2680" i="2" s="1"/>
  <c r="D2680" i="2"/>
  <c r="E2680" i="2"/>
  <c r="F2680" i="2"/>
  <c r="G2680" i="2"/>
  <c r="H2680" i="2"/>
  <c r="I2680" i="2"/>
  <c r="K2680" i="2"/>
  <c r="L2680" i="2"/>
  <c r="M2680" i="2"/>
  <c r="B2681" i="2"/>
  <c r="C2681" i="2" s="1"/>
  <c r="D2681" i="2"/>
  <c r="E2681" i="2"/>
  <c r="G2681" i="2"/>
  <c r="I2681" i="2"/>
  <c r="K2681" i="2"/>
  <c r="L2681" i="2"/>
  <c r="M2681" i="2"/>
  <c r="B2682" i="2"/>
  <c r="C2682" i="2" s="1"/>
  <c r="D2682" i="2"/>
  <c r="E2682" i="2"/>
  <c r="F2682" i="2"/>
  <c r="G2682" i="2"/>
  <c r="H2682" i="2"/>
  <c r="I2682" i="2"/>
  <c r="K2682" i="2"/>
  <c r="L2682" i="2"/>
  <c r="M2682" i="2"/>
  <c r="B2683" i="2"/>
  <c r="C2683" i="2" s="1"/>
  <c r="D2683" i="2"/>
  <c r="E2683" i="2"/>
  <c r="F2683" i="2"/>
  <c r="G2683" i="2"/>
  <c r="H2683" i="2"/>
  <c r="I2683" i="2"/>
  <c r="K2683" i="2"/>
  <c r="L2683" i="2"/>
  <c r="M2683" i="2"/>
  <c r="B2684" i="2"/>
  <c r="C2684" i="2" s="1"/>
  <c r="D2684" i="2"/>
  <c r="E2684" i="2"/>
  <c r="F2684" i="2"/>
  <c r="G2684" i="2"/>
  <c r="H2684" i="2"/>
  <c r="I2684" i="2"/>
  <c r="K2684" i="2"/>
  <c r="L2684" i="2"/>
  <c r="M2684" i="2"/>
  <c r="B2685" i="2"/>
  <c r="C2685" i="2" s="1"/>
  <c r="D2685" i="2"/>
  <c r="E2685" i="2"/>
  <c r="F2685" i="2"/>
  <c r="G2685" i="2"/>
  <c r="H2685" i="2"/>
  <c r="I2685" i="2"/>
  <c r="K2685" i="2"/>
  <c r="L2685" i="2"/>
  <c r="M2685" i="2"/>
  <c r="B2686" i="2"/>
  <c r="C2686" i="2" s="1"/>
  <c r="D2686" i="2"/>
  <c r="E2686" i="2"/>
  <c r="F2686" i="2"/>
  <c r="G2686" i="2"/>
  <c r="H2686" i="2"/>
  <c r="I2686" i="2"/>
  <c r="K2686" i="2"/>
  <c r="L2686" i="2"/>
  <c r="M2686" i="2"/>
  <c r="B2687" i="2"/>
  <c r="C2687" i="2" s="1"/>
  <c r="D2687" i="2"/>
  <c r="E2687" i="2"/>
  <c r="F2687" i="2"/>
  <c r="G2687" i="2"/>
  <c r="H2687" i="2"/>
  <c r="I2687" i="2"/>
  <c r="K2687" i="2"/>
  <c r="L2687" i="2"/>
  <c r="M2687" i="2"/>
  <c r="B2688" i="2"/>
  <c r="C2688" i="2" s="1"/>
  <c r="D2688" i="2"/>
  <c r="E2688" i="2"/>
  <c r="F2688" i="2"/>
  <c r="G2688" i="2"/>
  <c r="H2688" i="2"/>
  <c r="I2688" i="2"/>
  <c r="K2688" i="2"/>
  <c r="L2688" i="2"/>
  <c r="M2688" i="2"/>
  <c r="B2689" i="2"/>
  <c r="C2689" i="2" s="1"/>
  <c r="D2689" i="2"/>
  <c r="E2689" i="2"/>
  <c r="F2689" i="2"/>
  <c r="G2689" i="2"/>
  <c r="H2689" i="2"/>
  <c r="I2689" i="2"/>
  <c r="K2689" i="2"/>
  <c r="L2689" i="2"/>
  <c r="M2689" i="2"/>
  <c r="B2690" i="2"/>
  <c r="C2690" i="2" s="1"/>
  <c r="D2690" i="2"/>
  <c r="E2690" i="2"/>
  <c r="F2690" i="2"/>
  <c r="G2690" i="2"/>
  <c r="H2690" i="2"/>
  <c r="I2690" i="2"/>
  <c r="K2690" i="2"/>
  <c r="L2690" i="2"/>
  <c r="M2690" i="2"/>
  <c r="B2691" i="2"/>
  <c r="C2691" i="2" s="1"/>
  <c r="D2691" i="2"/>
  <c r="E2691" i="2"/>
  <c r="F2691" i="2"/>
  <c r="G2691" i="2"/>
  <c r="H2691" i="2"/>
  <c r="I2691" i="2"/>
  <c r="K2691" i="2"/>
  <c r="L2691" i="2"/>
  <c r="M2691" i="2"/>
  <c r="B2692" i="2"/>
  <c r="C2692" i="2" s="1"/>
  <c r="D2692" i="2"/>
  <c r="E2692" i="2"/>
  <c r="F2692" i="2"/>
  <c r="G2692" i="2"/>
  <c r="H2692" i="2"/>
  <c r="I2692" i="2"/>
  <c r="K2692" i="2"/>
  <c r="L2692" i="2"/>
  <c r="M2692" i="2"/>
  <c r="B2693" i="2"/>
  <c r="C2693" i="2" s="1"/>
  <c r="D2693" i="2"/>
  <c r="E2693" i="2"/>
  <c r="G2693" i="2"/>
  <c r="I2693" i="2"/>
  <c r="K2693" i="2"/>
  <c r="L2693" i="2"/>
  <c r="M2693" i="2"/>
  <c r="B2694" i="2"/>
  <c r="C2694" i="2" s="1"/>
  <c r="D2694" i="2"/>
  <c r="E2694" i="2"/>
  <c r="F2694" i="2"/>
  <c r="G2694" i="2"/>
  <c r="H2694" i="2"/>
  <c r="I2694" i="2"/>
  <c r="K2694" i="2"/>
  <c r="L2694" i="2"/>
  <c r="M2694" i="2"/>
  <c r="B2695" i="2"/>
  <c r="C2695" i="2" s="1"/>
  <c r="D2695" i="2"/>
  <c r="E2695" i="2"/>
  <c r="F2695" i="2"/>
  <c r="G2695" i="2"/>
  <c r="H2695" i="2"/>
  <c r="I2695" i="2"/>
  <c r="K2695" i="2"/>
  <c r="L2695" i="2"/>
  <c r="M2695" i="2"/>
  <c r="B2696" i="2"/>
  <c r="C2696" i="2" s="1"/>
  <c r="D2696" i="2"/>
  <c r="E2696" i="2"/>
  <c r="G2696" i="2"/>
  <c r="I2696" i="2"/>
  <c r="K2696" i="2"/>
  <c r="L2696" i="2"/>
  <c r="M2696" i="2"/>
  <c r="B2697" i="2"/>
  <c r="C2697" i="2" s="1"/>
  <c r="D2697" i="2"/>
  <c r="E2697" i="2"/>
  <c r="F2697" i="2"/>
  <c r="G2697" i="2"/>
  <c r="H2697" i="2"/>
  <c r="I2697" i="2"/>
  <c r="K2697" i="2"/>
  <c r="L2697" i="2"/>
  <c r="M2697" i="2"/>
  <c r="B2698" i="2"/>
  <c r="C2698" i="2" s="1"/>
  <c r="D2698" i="2"/>
  <c r="E2698" i="2"/>
  <c r="F2698" i="2"/>
  <c r="G2698" i="2"/>
  <c r="H2698" i="2"/>
  <c r="I2698" i="2"/>
  <c r="K2698" i="2"/>
  <c r="L2698" i="2"/>
  <c r="M2698" i="2"/>
  <c r="B2699" i="2"/>
  <c r="C2699" i="2" s="1"/>
  <c r="D2699" i="2"/>
  <c r="E2699" i="2"/>
  <c r="F2699" i="2"/>
  <c r="G2699" i="2"/>
  <c r="H2699" i="2"/>
  <c r="I2699" i="2"/>
  <c r="K2699" i="2"/>
  <c r="L2699" i="2"/>
  <c r="M2699" i="2"/>
  <c r="B2700" i="2"/>
  <c r="C2700" i="2" s="1"/>
  <c r="D2700" i="2"/>
  <c r="E2700" i="2"/>
  <c r="F2700" i="2"/>
  <c r="G2700" i="2"/>
  <c r="H2700" i="2"/>
  <c r="I2700" i="2"/>
  <c r="K2700" i="2"/>
  <c r="L2700" i="2"/>
  <c r="M2700" i="2"/>
  <c r="B2701" i="2"/>
  <c r="C2701" i="2" s="1"/>
  <c r="D2701" i="2"/>
  <c r="E2701" i="2"/>
  <c r="F2701" i="2"/>
  <c r="G2701" i="2"/>
  <c r="H2701" i="2"/>
  <c r="I2701" i="2"/>
  <c r="K2701" i="2"/>
  <c r="L2701" i="2"/>
  <c r="M2701" i="2"/>
  <c r="B2702" i="2"/>
  <c r="C2702" i="2" s="1"/>
  <c r="D2702" i="2"/>
  <c r="E2702" i="2"/>
  <c r="F2702" i="2"/>
  <c r="G2702" i="2"/>
  <c r="H2702" i="2"/>
  <c r="I2702" i="2"/>
  <c r="K2702" i="2"/>
  <c r="L2702" i="2"/>
  <c r="M2702" i="2"/>
  <c r="B2703" i="2"/>
  <c r="C2703" i="2" s="1"/>
  <c r="D2703" i="2"/>
  <c r="E2703" i="2"/>
  <c r="G2703" i="2"/>
  <c r="I2703" i="2"/>
  <c r="K2703" i="2"/>
  <c r="L2703" i="2"/>
  <c r="M2703" i="2"/>
  <c r="B2704" i="2"/>
  <c r="C2704" i="2" s="1"/>
  <c r="D2704" i="2"/>
  <c r="E2704" i="2"/>
  <c r="F2704" i="2"/>
  <c r="G2704" i="2"/>
  <c r="H2704" i="2"/>
  <c r="I2704" i="2"/>
  <c r="K2704" i="2"/>
  <c r="L2704" i="2"/>
  <c r="M2704" i="2"/>
  <c r="B2705" i="2"/>
  <c r="C2705" i="2" s="1"/>
  <c r="D2705" i="2"/>
  <c r="E2705" i="2"/>
  <c r="N2705" i="2" s="1"/>
  <c r="G2705" i="2"/>
  <c r="H2705" i="2"/>
  <c r="I2705" i="2"/>
  <c r="K2705" i="2"/>
  <c r="L2705" i="2"/>
  <c r="M2705" i="2"/>
  <c r="B2706" i="2"/>
  <c r="C2706" i="2" s="1"/>
  <c r="D2706" i="2"/>
  <c r="E2706" i="2"/>
  <c r="F2706" i="2"/>
  <c r="G2706" i="2"/>
  <c r="H2706" i="2"/>
  <c r="I2706" i="2"/>
  <c r="K2706" i="2"/>
  <c r="L2706" i="2"/>
  <c r="M2706" i="2"/>
  <c r="B2707" i="2"/>
  <c r="C2707" i="2" s="1"/>
  <c r="D2707" i="2"/>
  <c r="E2707" i="2"/>
  <c r="F2707" i="2"/>
  <c r="G2707" i="2"/>
  <c r="H2707" i="2"/>
  <c r="I2707" i="2"/>
  <c r="K2707" i="2"/>
  <c r="L2707" i="2"/>
  <c r="M2707" i="2"/>
  <c r="B2708" i="2"/>
  <c r="C2708" i="2" s="1"/>
  <c r="D2708" i="2"/>
  <c r="E2708" i="2"/>
  <c r="F2708" i="2"/>
  <c r="G2708" i="2"/>
  <c r="H2708" i="2"/>
  <c r="I2708" i="2"/>
  <c r="K2708" i="2"/>
  <c r="L2708" i="2"/>
  <c r="M2708" i="2"/>
  <c r="B2709" i="2"/>
  <c r="C2709" i="2" s="1"/>
  <c r="D2709" i="2"/>
  <c r="E2709" i="2"/>
  <c r="F2709" i="2"/>
  <c r="G2709" i="2"/>
  <c r="H2709" i="2"/>
  <c r="I2709" i="2"/>
  <c r="K2709" i="2"/>
  <c r="L2709" i="2"/>
  <c r="M2709" i="2"/>
  <c r="B2710" i="2"/>
  <c r="C2710" i="2" s="1"/>
  <c r="D2710" i="2"/>
  <c r="E2710" i="2"/>
  <c r="F2710" i="2"/>
  <c r="G2710" i="2"/>
  <c r="H2710" i="2"/>
  <c r="I2710" i="2"/>
  <c r="K2710" i="2"/>
  <c r="L2710" i="2"/>
  <c r="M2710" i="2"/>
  <c r="B2711" i="2"/>
  <c r="C2711" i="2" s="1"/>
  <c r="D2711" i="2"/>
  <c r="E2711" i="2"/>
  <c r="F2711" i="2"/>
  <c r="G2711" i="2"/>
  <c r="H2711" i="2"/>
  <c r="I2711" i="2"/>
  <c r="K2711" i="2"/>
  <c r="L2711" i="2"/>
  <c r="M2711" i="2"/>
  <c r="B2712" i="2"/>
  <c r="C2712" i="2" s="1"/>
  <c r="D2712" i="2"/>
  <c r="E2712" i="2"/>
  <c r="F2712" i="2"/>
  <c r="G2712" i="2"/>
  <c r="H2712" i="2"/>
  <c r="I2712" i="2"/>
  <c r="K2712" i="2"/>
  <c r="L2712" i="2"/>
  <c r="M2712" i="2"/>
  <c r="B2713" i="2"/>
  <c r="C2713" i="2" s="1"/>
  <c r="D2713" i="2"/>
  <c r="E2713" i="2"/>
  <c r="F2713" i="2"/>
  <c r="G2713" i="2"/>
  <c r="H2713" i="2"/>
  <c r="I2713" i="2"/>
  <c r="J2713" i="2"/>
  <c r="K2713" i="2"/>
  <c r="L2713" i="2"/>
  <c r="M2713" i="2"/>
  <c r="B2714" i="2"/>
  <c r="C2714" i="2" s="1"/>
  <c r="D2714" i="2"/>
  <c r="E2714" i="2"/>
  <c r="F2714" i="2"/>
  <c r="G2714" i="2"/>
  <c r="H2714" i="2"/>
  <c r="I2714" i="2"/>
  <c r="J2714" i="2"/>
  <c r="K2714" i="2"/>
  <c r="L2714" i="2"/>
  <c r="M2714" i="2"/>
  <c r="B2715" i="2"/>
  <c r="C2715" i="2" s="1"/>
  <c r="D2715" i="2"/>
  <c r="E2715" i="2"/>
  <c r="G2715" i="2"/>
  <c r="I2715" i="2"/>
  <c r="J2715" i="2"/>
  <c r="K2715" i="2"/>
  <c r="L2715" i="2"/>
  <c r="M2715" i="2"/>
  <c r="B2716" i="2"/>
  <c r="C2716" i="2" s="1"/>
  <c r="D2716" i="2"/>
  <c r="E2716" i="2"/>
  <c r="F2716" i="2"/>
  <c r="G2716" i="2"/>
  <c r="H2716" i="2"/>
  <c r="I2716" i="2"/>
  <c r="K2716" i="2"/>
  <c r="L2716" i="2"/>
  <c r="M2716" i="2"/>
  <c r="B2717" i="2"/>
  <c r="C2717" i="2" s="1"/>
  <c r="D2717" i="2"/>
  <c r="E2717" i="2"/>
  <c r="F2717" i="2"/>
  <c r="G2717" i="2"/>
  <c r="H2717" i="2"/>
  <c r="I2717" i="2"/>
  <c r="K2717" i="2"/>
  <c r="L2717" i="2"/>
  <c r="M2717" i="2"/>
  <c r="B2718" i="2"/>
  <c r="C2718" i="2" s="1"/>
  <c r="D2718" i="2"/>
  <c r="E2718" i="2"/>
  <c r="F2718" i="2"/>
  <c r="G2718" i="2"/>
  <c r="H2718" i="2"/>
  <c r="I2718" i="2"/>
  <c r="J2718" i="2"/>
  <c r="K2718" i="2"/>
  <c r="L2718" i="2"/>
  <c r="M2718" i="2"/>
  <c r="B2719" i="2"/>
  <c r="C2719" i="2" s="1"/>
  <c r="D2719" i="2"/>
  <c r="E2719" i="2"/>
  <c r="F2719" i="2"/>
  <c r="G2719" i="2"/>
  <c r="H2719" i="2"/>
  <c r="I2719" i="2"/>
  <c r="K2719" i="2"/>
  <c r="L2719" i="2"/>
  <c r="M2719" i="2"/>
  <c r="B2720" i="2"/>
  <c r="C2720" i="2" s="1"/>
  <c r="D2720" i="2"/>
  <c r="E2720" i="2"/>
  <c r="F2720" i="2"/>
  <c r="G2720" i="2"/>
  <c r="H2720" i="2"/>
  <c r="I2720" i="2"/>
  <c r="J2720" i="2"/>
  <c r="K2720" i="2"/>
  <c r="L2720" i="2"/>
  <c r="M2720" i="2"/>
  <c r="B2721" i="2"/>
  <c r="C2721" i="2" s="1"/>
  <c r="D2721" i="2"/>
  <c r="E2721" i="2"/>
  <c r="F2721" i="2"/>
  <c r="G2721" i="2"/>
  <c r="H2721" i="2"/>
  <c r="I2721" i="2"/>
  <c r="K2721" i="2"/>
  <c r="L2721" i="2"/>
  <c r="M2721" i="2"/>
  <c r="B2722" i="2"/>
  <c r="C2722" i="2" s="1"/>
  <c r="D2722" i="2"/>
  <c r="E2722" i="2"/>
  <c r="F2722" i="2"/>
  <c r="G2722" i="2"/>
  <c r="H2722" i="2"/>
  <c r="I2722" i="2"/>
  <c r="K2722" i="2"/>
  <c r="L2722" i="2"/>
  <c r="M2722" i="2"/>
  <c r="B2723" i="2"/>
  <c r="C2723" i="2" s="1"/>
  <c r="D2723" i="2"/>
  <c r="E2723" i="2"/>
  <c r="F2723" i="2"/>
  <c r="G2723" i="2"/>
  <c r="H2723" i="2"/>
  <c r="I2723" i="2"/>
  <c r="K2723" i="2"/>
  <c r="L2723" i="2"/>
  <c r="M2723" i="2"/>
  <c r="B2724" i="2"/>
  <c r="C2724" i="2" s="1"/>
  <c r="D2724" i="2"/>
  <c r="E2724" i="2"/>
  <c r="F2724" i="2"/>
  <c r="G2724" i="2"/>
  <c r="H2724" i="2"/>
  <c r="I2724" i="2"/>
  <c r="K2724" i="2"/>
  <c r="L2724" i="2"/>
  <c r="M2724" i="2"/>
  <c r="B2725" i="2"/>
  <c r="C2725" i="2" s="1"/>
  <c r="D2725" i="2"/>
  <c r="E2725" i="2"/>
  <c r="F2725" i="2"/>
  <c r="G2725" i="2"/>
  <c r="H2725" i="2"/>
  <c r="I2725" i="2"/>
  <c r="J2725" i="2"/>
  <c r="K2725" i="2"/>
  <c r="L2725" i="2"/>
  <c r="M2725" i="2"/>
  <c r="B2727" i="2"/>
  <c r="C2727" i="2" s="1"/>
  <c r="D2727" i="2"/>
  <c r="E2727" i="2"/>
  <c r="F2727" i="2"/>
  <c r="G2727" i="2"/>
  <c r="H2727" i="2"/>
  <c r="I2727" i="2"/>
  <c r="J2727" i="2"/>
  <c r="K2727" i="2"/>
  <c r="L2727" i="2"/>
  <c r="M2727" i="2"/>
  <c r="B2728" i="2"/>
  <c r="C2728" i="2" s="1"/>
  <c r="D2728" i="2"/>
  <c r="E2728" i="2"/>
  <c r="F2728" i="2"/>
  <c r="G2728" i="2"/>
  <c r="H2728" i="2"/>
  <c r="I2728" i="2"/>
  <c r="J2728" i="2"/>
  <c r="K2728" i="2"/>
  <c r="L2728" i="2"/>
  <c r="M2728" i="2"/>
  <c r="B2729" i="2"/>
  <c r="C2729" i="2" s="1"/>
  <c r="D2729" i="2"/>
  <c r="E2729" i="2"/>
  <c r="F2729" i="2"/>
  <c r="G2729" i="2"/>
  <c r="H2729" i="2"/>
  <c r="I2729" i="2"/>
  <c r="J2729" i="2"/>
  <c r="K2729" i="2"/>
  <c r="L2729" i="2"/>
  <c r="M2729" i="2"/>
  <c r="B2730" i="2"/>
  <c r="C2730" i="2" s="1"/>
  <c r="D2730" i="2"/>
  <c r="E2730" i="2"/>
  <c r="F2730" i="2"/>
  <c r="G2730" i="2"/>
  <c r="H2730" i="2"/>
  <c r="I2730" i="2"/>
  <c r="J2730" i="2"/>
  <c r="K2730" i="2"/>
  <c r="L2730" i="2"/>
  <c r="M2730" i="2"/>
  <c r="B2731" i="2"/>
  <c r="C2731" i="2" s="1"/>
  <c r="D2731" i="2"/>
  <c r="E2731" i="2"/>
  <c r="F2731" i="2"/>
  <c r="G2731" i="2"/>
  <c r="H2731" i="2"/>
  <c r="I2731" i="2"/>
  <c r="J2731" i="2"/>
  <c r="K2731" i="2"/>
  <c r="L2731" i="2"/>
  <c r="M2731" i="2"/>
  <c r="B2732" i="2"/>
  <c r="C2732" i="2" s="1"/>
  <c r="D2732" i="2"/>
  <c r="E2732" i="2"/>
  <c r="F2732" i="2"/>
  <c r="G2732" i="2"/>
  <c r="H2732" i="2"/>
  <c r="I2732" i="2"/>
  <c r="J2732" i="2"/>
  <c r="K2732" i="2"/>
  <c r="L2732" i="2"/>
  <c r="M2732" i="2"/>
  <c r="B2733" i="2"/>
  <c r="C2733" i="2" s="1"/>
  <c r="D2733" i="2"/>
  <c r="E2733" i="2"/>
  <c r="F2733" i="2"/>
  <c r="G2733" i="2"/>
  <c r="H2733" i="2"/>
  <c r="I2733" i="2"/>
  <c r="J2733" i="2"/>
  <c r="K2733" i="2"/>
  <c r="L2733" i="2"/>
  <c r="M2733" i="2"/>
  <c r="B2734" i="2"/>
  <c r="C2734" i="2" s="1"/>
  <c r="D2734" i="2"/>
  <c r="E2734" i="2"/>
  <c r="F2734" i="2"/>
  <c r="G2734" i="2"/>
  <c r="H2734" i="2"/>
  <c r="I2734" i="2"/>
  <c r="J2734" i="2"/>
  <c r="K2734" i="2"/>
  <c r="L2734" i="2"/>
  <c r="M2734" i="2"/>
  <c r="B2735" i="2"/>
  <c r="C2735" i="2" s="1"/>
  <c r="D2735" i="2"/>
  <c r="E2735" i="2"/>
  <c r="F2735" i="2"/>
  <c r="G2735" i="2"/>
  <c r="H2735" i="2"/>
  <c r="I2735" i="2"/>
  <c r="J2735" i="2"/>
  <c r="K2735" i="2"/>
  <c r="L2735" i="2"/>
  <c r="M2735" i="2"/>
  <c r="B2736" i="2"/>
  <c r="C2736" i="2" s="1"/>
  <c r="D2736" i="2"/>
  <c r="E2736" i="2"/>
  <c r="F2736" i="2"/>
  <c r="G2736" i="2"/>
  <c r="H2736" i="2"/>
  <c r="I2736" i="2"/>
  <c r="J2736" i="2"/>
  <c r="K2736" i="2"/>
  <c r="L2736" i="2"/>
  <c r="M2736" i="2"/>
  <c r="B2737" i="2"/>
  <c r="C2737" i="2" s="1"/>
  <c r="D2737" i="2"/>
  <c r="E2737" i="2"/>
  <c r="F2737" i="2"/>
  <c r="G2737" i="2"/>
  <c r="H2737" i="2"/>
  <c r="I2737" i="2"/>
  <c r="J2737" i="2"/>
  <c r="K2737" i="2"/>
  <c r="L2737" i="2"/>
  <c r="M2737" i="2"/>
  <c r="B2738" i="2"/>
  <c r="C2738" i="2" s="1"/>
  <c r="D2738" i="2"/>
  <c r="E2738" i="2"/>
  <c r="F2738" i="2"/>
  <c r="G2738" i="2"/>
  <c r="H2738" i="2"/>
  <c r="I2738" i="2"/>
  <c r="J2738" i="2"/>
  <c r="K2738" i="2"/>
  <c r="L2738" i="2"/>
  <c r="M2738" i="2"/>
  <c r="B2739" i="2"/>
  <c r="C2739" i="2" s="1"/>
  <c r="D2739" i="2"/>
  <c r="E2739" i="2"/>
  <c r="F2739" i="2"/>
  <c r="G2739" i="2"/>
  <c r="H2739" i="2"/>
  <c r="I2739" i="2"/>
  <c r="J2739" i="2"/>
  <c r="K2739" i="2"/>
  <c r="L2739" i="2"/>
  <c r="M2739" i="2"/>
  <c r="B2740" i="2"/>
  <c r="C2740" i="2" s="1"/>
  <c r="D2740" i="2"/>
  <c r="E2740" i="2"/>
  <c r="F2740" i="2"/>
  <c r="G2740" i="2"/>
  <c r="H2740" i="2"/>
  <c r="I2740" i="2"/>
  <c r="J2740" i="2"/>
  <c r="K2740" i="2"/>
  <c r="L2740" i="2"/>
  <c r="M2740" i="2"/>
  <c r="B2741" i="2"/>
  <c r="C2741" i="2" s="1"/>
  <c r="D2741" i="2"/>
  <c r="E2741" i="2"/>
  <c r="F2741" i="2"/>
  <c r="G2741" i="2"/>
  <c r="H2741" i="2"/>
  <c r="I2741" i="2"/>
  <c r="J2741" i="2"/>
  <c r="K2741" i="2"/>
  <c r="L2741" i="2"/>
  <c r="M2741" i="2"/>
  <c r="B2742" i="2"/>
  <c r="C2742" i="2" s="1"/>
  <c r="D2742" i="2"/>
  <c r="E2742" i="2"/>
  <c r="F2742" i="2"/>
  <c r="G2742" i="2"/>
  <c r="H2742" i="2"/>
  <c r="I2742" i="2"/>
  <c r="J2742" i="2"/>
  <c r="K2742" i="2"/>
  <c r="L2742" i="2"/>
  <c r="M2742" i="2"/>
  <c r="B2743" i="2"/>
  <c r="C2743" i="2" s="1"/>
  <c r="D2743" i="2"/>
  <c r="E2743" i="2"/>
  <c r="F2743" i="2"/>
  <c r="G2743" i="2"/>
  <c r="H2743" i="2"/>
  <c r="I2743" i="2"/>
  <c r="J2743" i="2"/>
  <c r="K2743" i="2"/>
  <c r="L2743" i="2"/>
  <c r="M2743" i="2"/>
  <c r="B2744" i="2"/>
  <c r="C2744" i="2" s="1"/>
  <c r="D2744" i="2"/>
  <c r="E2744" i="2"/>
  <c r="F2744" i="2"/>
  <c r="G2744" i="2"/>
  <c r="H2744" i="2"/>
  <c r="I2744" i="2"/>
  <c r="J2744" i="2"/>
  <c r="K2744" i="2"/>
  <c r="L2744" i="2"/>
  <c r="M2744" i="2"/>
  <c r="B2745" i="2"/>
  <c r="C2745" i="2" s="1"/>
  <c r="D2745" i="2"/>
  <c r="E2745" i="2"/>
  <c r="F2745" i="2"/>
  <c r="G2745" i="2"/>
  <c r="H2745" i="2"/>
  <c r="I2745" i="2"/>
  <c r="J2745" i="2"/>
  <c r="K2745" i="2"/>
  <c r="L2745" i="2"/>
  <c r="M2745" i="2"/>
  <c r="B2746" i="2"/>
  <c r="C2746" i="2" s="1"/>
  <c r="D2746" i="2"/>
  <c r="E2746" i="2"/>
  <c r="F2746" i="2"/>
  <c r="G2746" i="2"/>
  <c r="H2746" i="2"/>
  <c r="I2746" i="2"/>
  <c r="J2746" i="2"/>
  <c r="K2746" i="2"/>
  <c r="L2746" i="2"/>
  <c r="M2746" i="2"/>
  <c r="B2747" i="2"/>
  <c r="C2747" i="2" s="1"/>
  <c r="D2747" i="2"/>
  <c r="E2747" i="2"/>
  <c r="F2747" i="2"/>
  <c r="G2747" i="2"/>
  <c r="H2747" i="2"/>
  <c r="I2747" i="2"/>
  <c r="J2747" i="2"/>
  <c r="K2747" i="2"/>
  <c r="L2747" i="2"/>
  <c r="M2747" i="2"/>
  <c r="B2748" i="2"/>
  <c r="C2748" i="2" s="1"/>
  <c r="D2748" i="2"/>
  <c r="E2748" i="2"/>
  <c r="F2748" i="2"/>
  <c r="G2748" i="2"/>
  <c r="H2748" i="2"/>
  <c r="I2748" i="2"/>
  <c r="J2748" i="2"/>
  <c r="K2748" i="2"/>
  <c r="L2748" i="2"/>
  <c r="M2748" i="2"/>
  <c r="B2749" i="2"/>
  <c r="C2749" i="2" s="1"/>
  <c r="D2749" i="2"/>
  <c r="E2749" i="2"/>
  <c r="F2749" i="2"/>
  <c r="G2749" i="2"/>
  <c r="H2749" i="2"/>
  <c r="I2749" i="2"/>
  <c r="J2749" i="2"/>
  <c r="K2749" i="2"/>
  <c r="L2749" i="2"/>
  <c r="M2749" i="2"/>
  <c r="B2750" i="2"/>
  <c r="C2750" i="2" s="1"/>
  <c r="D2750" i="2"/>
  <c r="E2750" i="2"/>
  <c r="F2750" i="2"/>
  <c r="G2750" i="2"/>
  <c r="H2750" i="2"/>
  <c r="I2750" i="2"/>
  <c r="J2750" i="2"/>
  <c r="K2750" i="2"/>
  <c r="L2750" i="2"/>
  <c r="M2750" i="2"/>
  <c r="B2751" i="2"/>
  <c r="C2751" i="2" s="1"/>
  <c r="D2751" i="2"/>
  <c r="E2751" i="2"/>
  <c r="F2751" i="2"/>
  <c r="G2751" i="2"/>
  <c r="H2751" i="2"/>
  <c r="I2751" i="2"/>
  <c r="J2751" i="2"/>
  <c r="K2751" i="2"/>
  <c r="L2751" i="2"/>
  <c r="M2751" i="2"/>
  <c r="B2752" i="2"/>
  <c r="C2752" i="2" s="1"/>
  <c r="D2752" i="2"/>
  <c r="E2752" i="2"/>
  <c r="F2752" i="2"/>
  <c r="G2752" i="2"/>
  <c r="H2752" i="2"/>
  <c r="I2752" i="2"/>
  <c r="J2752" i="2"/>
  <c r="K2752" i="2"/>
  <c r="L2752" i="2"/>
  <c r="M2752" i="2"/>
  <c r="B2753" i="2"/>
  <c r="C2753" i="2" s="1"/>
  <c r="D2753" i="2"/>
  <c r="E2753" i="2"/>
  <c r="F2753" i="2"/>
  <c r="G2753" i="2"/>
  <c r="H2753" i="2"/>
  <c r="I2753" i="2"/>
  <c r="J2753" i="2"/>
  <c r="K2753" i="2"/>
  <c r="L2753" i="2"/>
  <c r="M2753" i="2"/>
  <c r="B2754" i="2"/>
  <c r="C2754" i="2" s="1"/>
  <c r="D2754" i="2"/>
  <c r="E2754" i="2"/>
  <c r="F2754" i="2"/>
  <c r="G2754" i="2"/>
  <c r="H2754" i="2"/>
  <c r="I2754" i="2"/>
  <c r="J2754" i="2"/>
  <c r="K2754" i="2"/>
  <c r="L2754" i="2"/>
  <c r="M2754" i="2"/>
  <c r="B2755" i="2"/>
  <c r="C2755" i="2" s="1"/>
  <c r="D2755" i="2"/>
  <c r="E2755" i="2"/>
  <c r="F2755" i="2"/>
  <c r="G2755" i="2"/>
  <c r="H2755" i="2"/>
  <c r="I2755" i="2"/>
  <c r="J2755" i="2"/>
  <c r="K2755" i="2"/>
  <c r="L2755" i="2"/>
  <c r="M2755" i="2"/>
  <c r="B2756" i="2"/>
  <c r="C2756" i="2" s="1"/>
  <c r="D2756" i="2"/>
  <c r="E2756" i="2"/>
  <c r="F2756" i="2"/>
  <c r="G2756" i="2"/>
  <c r="H2756" i="2"/>
  <c r="I2756" i="2"/>
  <c r="J2756" i="2"/>
  <c r="K2756" i="2"/>
  <c r="L2756" i="2"/>
  <c r="M2756" i="2"/>
  <c r="B2757" i="2"/>
  <c r="C2757" i="2" s="1"/>
  <c r="D2757" i="2"/>
  <c r="E2757" i="2"/>
  <c r="F2757" i="2"/>
  <c r="G2757" i="2"/>
  <c r="H2757" i="2"/>
  <c r="I2757" i="2"/>
  <c r="J2757" i="2"/>
  <c r="K2757" i="2"/>
  <c r="L2757" i="2"/>
  <c r="M2757" i="2"/>
  <c r="B2758" i="2"/>
  <c r="C2758" i="2" s="1"/>
  <c r="D2758" i="2"/>
  <c r="E2758" i="2"/>
  <c r="F2758" i="2"/>
  <c r="G2758" i="2"/>
  <c r="H2758" i="2"/>
  <c r="I2758" i="2"/>
  <c r="J2758" i="2"/>
  <c r="K2758" i="2"/>
  <c r="L2758" i="2"/>
  <c r="M2758" i="2"/>
  <c r="B2759" i="2"/>
  <c r="C2759" i="2" s="1"/>
  <c r="D2759" i="2"/>
  <c r="E2759" i="2"/>
  <c r="F2759" i="2"/>
  <c r="G2759" i="2"/>
  <c r="H2759" i="2"/>
  <c r="I2759" i="2"/>
  <c r="J2759" i="2"/>
  <c r="K2759" i="2"/>
  <c r="L2759" i="2"/>
  <c r="M2759" i="2"/>
  <c r="B2760" i="2"/>
  <c r="C2760" i="2" s="1"/>
  <c r="D2760" i="2"/>
  <c r="E2760" i="2"/>
  <c r="F2760" i="2"/>
  <c r="G2760" i="2"/>
  <c r="H2760" i="2"/>
  <c r="I2760" i="2"/>
  <c r="J2760" i="2"/>
  <c r="K2760" i="2"/>
  <c r="L2760" i="2"/>
  <c r="M2760" i="2"/>
  <c r="B2761" i="2"/>
  <c r="C2761" i="2" s="1"/>
  <c r="D2761" i="2"/>
  <c r="E2761" i="2"/>
  <c r="F2761" i="2"/>
  <c r="G2761" i="2"/>
  <c r="H2761" i="2"/>
  <c r="I2761" i="2"/>
  <c r="J2761" i="2"/>
  <c r="K2761" i="2"/>
  <c r="L2761" i="2"/>
  <c r="M2761" i="2"/>
  <c r="B2762" i="2"/>
  <c r="C2762" i="2" s="1"/>
  <c r="D2762" i="2"/>
  <c r="E2762" i="2"/>
  <c r="F2762" i="2"/>
  <c r="G2762" i="2"/>
  <c r="H2762" i="2"/>
  <c r="I2762" i="2"/>
  <c r="J2762" i="2"/>
  <c r="K2762" i="2"/>
  <c r="L2762" i="2"/>
  <c r="M2762" i="2"/>
  <c r="B2763" i="2"/>
  <c r="C2763" i="2" s="1"/>
  <c r="D2763" i="2"/>
  <c r="E2763" i="2"/>
  <c r="F2763" i="2"/>
  <c r="G2763" i="2"/>
  <c r="H2763" i="2"/>
  <c r="I2763" i="2"/>
  <c r="J2763" i="2"/>
  <c r="K2763" i="2"/>
  <c r="L2763" i="2"/>
  <c r="M2763" i="2"/>
  <c r="B2764" i="2"/>
  <c r="C2764" i="2" s="1"/>
  <c r="D2764" i="2"/>
  <c r="E2764" i="2"/>
  <c r="F2764" i="2"/>
  <c r="G2764" i="2"/>
  <c r="H2764" i="2"/>
  <c r="I2764" i="2"/>
  <c r="J2764" i="2"/>
  <c r="K2764" i="2"/>
  <c r="L2764" i="2"/>
  <c r="M2764" i="2"/>
  <c r="B2765" i="2"/>
  <c r="C2765" i="2" s="1"/>
  <c r="D2765" i="2"/>
  <c r="F2765" i="2"/>
  <c r="G2765" i="2"/>
  <c r="H2765" i="2"/>
  <c r="I2765" i="2"/>
  <c r="J2765" i="2"/>
  <c r="K2765" i="2"/>
  <c r="L2765" i="2"/>
  <c r="M2765" i="2"/>
  <c r="B2766" i="2"/>
  <c r="C2766" i="2" s="1"/>
  <c r="D2766" i="2"/>
  <c r="E2766" i="2"/>
  <c r="F2766" i="2"/>
  <c r="G2766" i="2"/>
  <c r="H2766" i="2"/>
  <c r="I2766" i="2"/>
  <c r="J2766" i="2"/>
  <c r="K2766" i="2"/>
  <c r="L2766" i="2"/>
  <c r="M2766" i="2"/>
  <c r="B2767" i="2"/>
  <c r="C2767" i="2" s="1"/>
  <c r="D2767" i="2"/>
  <c r="E2767" i="2"/>
  <c r="F2767" i="2"/>
  <c r="G2767" i="2"/>
  <c r="H2767" i="2"/>
  <c r="I2767" i="2"/>
  <c r="J2767" i="2"/>
  <c r="K2767" i="2"/>
  <c r="L2767" i="2"/>
  <c r="M2767" i="2"/>
  <c r="B2768" i="2"/>
  <c r="C2768" i="2" s="1"/>
  <c r="D2768" i="2"/>
  <c r="E2768" i="2"/>
  <c r="F2768" i="2"/>
  <c r="G2768" i="2"/>
  <c r="H2768" i="2"/>
  <c r="I2768" i="2"/>
  <c r="J2768" i="2"/>
  <c r="K2768" i="2"/>
  <c r="L2768" i="2"/>
  <c r="M2768" i="2"/>
  <c r="B2769" i="2"/>
  <c r="C2769" i="2" s="1"/>
  <c r="D2769" i="2"/>
  <c r="E2769" i="2"/>
  <c r="F2769" i="2"/>
  <c r="G2769" i="2"/>
  <c r="H2769" i="2"/>
  <c r="I2769" i="2"/>
  <c r="J2769" i="2"/>
  <c r="K2769" i="2"/>
  <c r="L2769" i="2"/>
  <c r="M2769" i="2"/>
  <c r="B2770" i="2"/>
  <c r="C2770" i="2" s="1"/>
  <c r="D2770" i="2"/>
  <c r="E2770" i="2"/>
  <c r="F2770" i="2"/>
  <c r="G2770" i="2"/>
  <c r="H2770" i="2"/>
  <c r="I2770" i="2"/>
  <c r="J2770" i="2"/>
  <c r="K2770" i="2"/>
  <c r="L2770" i="2"/>
  <c r="M2770" i="2"/>
  <c r="B2771" i="2"/>
  <c r="C2771" i="2" s="1"/>
  <c r="D2771" i="2"/>
  <c r="E2771" i="2"/>
  <c r="F2771" i="2"/>
  <c r="G2771" i="2"/>
  <c r="H2771" i="2"/>
  <c r="I2771" i="2"/>
  <c r="J2771" i="2"/>
  <c r="K2771" i="2"/>
  <c r="L2771" i="2"/>
  <c r="M2771" i="2"/>
  <c r="B2772" i="2"/>
  <c r="C2772" i="2" s="1"/>
  <c r="D2772" i="2"/>
  <c r="E2772" i="2"/>
  <c r="F2772" i="2"/>
  <c r="G2772" i="2"/>
  <c r="H2772" i="2"/>
  <c r="I2772" i="2"/>
  <c r="J2772" i="2"/>
  <c r="K2772" i="2"/>
  <c r="L2772" i="2"/>
  <c r="M2772" i="2"/>
  <c r="B2773" i="2"/>
  <c r="C2773" i="2" s="1"/>
  <c r="D2773" i="2"/>
  <c r="E2773" i="2"/>
  <c r="F2773" i="2"/>
  <c r="G2773" i="2"/>
  <c r="H2773" i="2"/>
  <c r="I2773" i="2"/>
  <c r="J2773" i="2"/>
  <c r="K2773" i="2"/>
  <c r="L2773" i="2"/>
  <c r="M2773" i="2"/>
  <c r="B2774" i="2"/>
  <c r="C2774" i="2" s="1"/>
  <c r="D2774" i="2"/>
  <c r="E2774" i="2"/>
  <c r="F2774" i="2"/>
  <c r="G2774" i="2"/>
  <c r="H2774" i="2"/>
  <c r="I2774" i="2"/>
  <c r="J2774" i="2"/>
  <c r="K2774" i="2"/>
  <c r="L2774" i="2"/>
  <c r="M2774" i="2"/>
  <c r="B2775" i="2"/>
  <c r="C2775" i="2" s="1"/>
  <c r="D2775" i="2"/>
  <c r="E2775" i="2"/>
  <c r="F2775" i="2"/>
  <c r="G2775" i="2"/>
  <c r="H2775" i="2"/>
  <c r="I2775" i="2"/>
  <c r="J2775" i="2"/>
  <c r="K2775" i="2"/>
  <c r="L2775" i="2"/>
  <c r="M2775" i="2"/>
  <c r="B2776" i="2"/>
  <c r="C2776" i="2" s="1"/>
  <c r="D2776" i="2"/>
  <c r="E2776" i="2"/>
  <c r="F2776" i="2"/>
  <c r="G2776" i="2"/>
  <c r="H2776" i="2"/>
  <c r="I2776" i="2"/>
  <c r="J2776" i="2"/>
  <c r="K2776" i="2"/>
  <c r="L2776" i="2"/>
  <c r="M2776" i="2"/>
  <c r="B2777" i="2"/>
  <c r="C2777" i="2" s="1"/>
  <c r="D2777" i="2"/>
  <c r="E2777" i="2"/>
  <c r="F2777" i="2"/>
  <c r="G2777" i="2"/>
  <c r="H2777" i="2"/>
  <c r="I2777" i="2"/>
  <c r="J2777" i="2"/>
  <c r="K2777" i="2"/>
  <c r="L2777" i="2"/>
  <c r="M2777" i="2"/>
  <c r="B2778" i="2"/>
  <c r="C2778" i="2" s="1"/>
  <c r="D2778" i="2"/>
  <c r="E2778" i="2"/>
  <c r="F2778" i="2"/>
  <c r="G2778" i="2"/>
  <c r="H2778" i="2"/>
  <c r="I2778" i="2"/>
  <c r="J2778" i="2"/>
  <c r="K2778" i="2"/>
  <c r="L2778" i="2"/>
  <c r="M2778" i="2"/>
  <c r="B2779" i="2"/>
  <c r="C2779" i="2" s="1"/>
  <c r="D2779" i="2"/>
  <c r="E2779" i="2"/>
  <c r="F2779" i="2"/>
  <c r="G2779" i="2"/>
  <c r="H2779" i="2"/>
  <c r="I2779" i="2"/>
  <c r="J2779" i="2"/>
  <c r="K2779" i="2"/>
  <c r="L2779" i="2"/>
  <c r="M2779" i="2"/>
  <c r="B2780" i="2"/>
  <c r="C2780" i="2" s="1"/>
  <c r="D2780" i="2"/>
  <c r="E2780" i="2"/>
  <c r="F2780" i="2"/>
  <c r="G2780" i="2"/>
  <c r="H2780" i="2"/>
  <c r="I2780" i="2"/>
  <c r="J2780" i="2"/>
  <c r="K2780" i="2"/>
  <c r="L2780" i="2"/>
  <c r="M2780" i="2"/>
  <c r="B2781" i="2"/>
  <c r="C2781" i="2" s="1"/>
  <c r="D2781" i="2"/>
  <c r="E2781" i="2"/>
  <c r="F2781" i="2"/>
  <c r="G2781" i="2"/>
  <c r="H2781" i="2"/>
  <c r="I2781" i="2"/>
  <c r="J2781" i="2"/>
  <c r="K2781" i="2"/>
  <c r="L2781" i="2"/>
  <c r="M2781" i="2"/>
  <c r="B2782" i="2"/>
  <c r="C2782" i="2" s="1"/>
  <c r="D2782" i="2"/>
  <c r="E2782" i="2"/>
  <c r="F2782" i="2"/>
  <c r="G2782" i="2"/>
  <c r="H2782" i="2"/>
  <c r="I2782" i="2"/>
  <c r="J2782" i="2"/>
  <c r="K2782" i="2"/>
  <c r="L2782" i="2"/>
  <c r="M2782" i="2"/>
  <c r="B2783" i="2"/>
  <c r="C2783" i="2" s="1"/>
  <c r="D2783" i="2"/>
  <c r="E2783" i="2"/>
  <c r="F2783" i="2"/>
  <c r="G2783" i="2"/>
  <c r="H2783" i="2"/>
  <c r="I2783" i="2"/>
  <c r="J2783" i="2"/>
  <c r="K2783" i="2"/>
  <c r="L2783" i="2"/>
  <c r="M2783" i="2"/>
  <c r="B2784" i="2"/>
  <c r="C2784" i="2" s="1"/>
  <c r="D2784" i="2"/>
  <c r="E2784" i="2"/>
  <c r="F2784" i="2"/>
  <c r="G2784" i="2"/>
  <c r="H2784" i="2"/>
  <c r="I2784" i="2"/>
  <c r="J2784" i="2"/>
  <c r="K2784" i="2"/>
  <c r="L2784" i="2"/>
  <c r="M2784" i="2"/>
  <c r="B2785" i="2"/>
  <c r="C2785" i="2" s="1"/>
  <c r="D2785" i="2"/>
  <c r="E2785" i="2"/>
  <c r="F2785" i="2"/>
  <c r="G2785" i="2"/>
  <c r="H2785" i="2"/>
  <c r="I2785" i="2"/>
  <c r="J2785" i="2"/>
  <c r="K2785" i="2"/>
  <c r="L2785" i="2"/>
  <c r="M2785" i="2"/>
  <c r="B2786" i="2"/>
  <c r="C2786" i="2" s="1"/>
  <c r="D2786" i="2"/>
  <c r="E2786" i="2"/>
  <c r="F2786" i="2"/>
  <c r="G2786" i="2"/>
  <c r="H2786" i="2"/>
  <c r="I2786" i="2"/>
  <c r="J2786" i="2"/>
  <c r="K2786" i="2"/>
  <c r="L2786" i="2"/>
  <c r="M2786" i="2"/>
  <c r="B2787" i="2"/>
  <c r="C2787" i="2" s="1"/>
  <c r="D2787" i="2"/>
  <c r="E2787" i="2"/>
  <c r="F2787" i="2"/>
  <c r="G2787" i="2"/>
  <c r="H2787" i="2"/>
  <c r="I2787" i="2"/>
  <c r="J2787" i="2"/>
  <c r="K2787" i="2"/>
  <c r="L2787" i="2"/>
  <c r="M2787" i="2"/>
  <c r="B2788" i="2"/>
  <c r="C2788" i="2" s="1"/>
  <c r="D2788" i="2"/>
  <c r="E2788" i="2"/>
  <c r="F2788" i="2"/>
  <c r="G2788" i="2"/>
  <c r="H2788" i="2"/>
  <c r="I2788" i="2"/>
  <c r="J2788" i="2"/>
  <c r="K2788" i="2"/>
  <c r="L2788" i="2"/>
  <c r="M2788" i="2"/>
  <c r="B2789" i="2"/>
  <c r="C2789" i="2" s="1"/>
  <c r="D2789" i="2"/>
  <c r="E2789" i="2"/>
  <c r="F2789" i="2"/>
  <c r="G2789" i="2"/>
  <c r="H2789" i="2"/>
  <c r="I2789" i="2"/>
  <c r="J2789" i="2"/>
  <c r="K2789" i="2"/>
  <c r="L2789" i="2"/>
  <c r="M2789" i="2"/>
  <c r="B2790" i="2"/>
  <c r="C2790" i="2" s="1"/>
  <c r="D2790" i="2"/>
  <c r="E2790" i="2"/>
  <c r="F2790" i="2"/>
  <c r="G2790" i="2"/>
  <c r="H2790" i="2"/>
  <c r="I2790" i="2"/>
  <c r="J2790" i="2"/>
  <c r="K2790" i="2"/>
  <c r="L2790" i="2"/>
  <c r="M2790" i="2"/>
  <c r="B2791" i="2"/>
  <c r="C2791" i="2" s="1"/>
  <c r="D2791" i="2"/>
  <c r="E2791" i="2"/>
  <c r="F2791" i="2"/>
  <c r="G2791" i="2"/>
  <c r="H2791" i="2"/>
  <c r="I2791" i="2"/>
  <c r="J2791" i="2"/>
  <c r="K2791" i="2"/>
  <c r="L2791" i="2"/>
  <c r="M2791" i="2"/>
  <c r="B2792" i="2"/>
  <c r="C2792" i="2" s="1"/>
  <c r="D2792" i="2"/>
  <c r="E2792" i="2"/>
  <c r="F2792" i="2"/>
  <c r="G2792" i="2"/>
  <c r="H2792" i="2"/>
  <c r="I2792" i="2"/>
  <c r="J2792" i="2"/>
  <c r="K2792" i="2"/>
  <c r="L2792" i="2"/>
  <c r="M2792" i="2"/>
  <c r="B2793" i="2"/>
  <c r="C2793" i="2" s="1"/>
  <c r="D2793" i="2"/>
  <c r="E2793" i="2"/>
  <c r="F2793" i="2"/>
  <c r="G2793" i="2"/>
  <c r="H2793" i="2"/>
  <c r="I2793" i="2"/>
  <c r="J2793" i="2"/>
  <c r="K2793" i="2"/>
  <c r="L2793" i="2"/>
  <c r="M2793" i="2"/>
  <c r="B2794" i="2"/>
  <c r="C2794" i="2" s="1"/>
  <c r="D2794" i="2"/>
  <c r="E2794" i="2"/>
  <c r="F2794" i="2"/>
  <c r="G2794" i="2"/>
  <c r="H2794" i="2"/>
  <c r="I2794" i="2"/>
  <c r="J2794" i="2"/>
  <c r="K2794" i="2"/>
  <c r="L2794" i="2"/>
  <c r="M2794" i="2"/>
  <c r="B2795" i="2"/>
  <c r="C2795" i="2" s="1"/>
  <c r="D2795" i="2"/>
  <c r="E2795" i="2"/>
  <c r="F2795" i="2"/>
  <c r="G2795" i="2"/>
  <c r="H2795" i="2"/>
  <c r="I2795" i="2"/>
  <c r="J2795" i="2"/>
  <c r="K2795" i="2"/>
  <c r="L2795" i="2"/>
  <c r="M2795" i="2"/>
  <c r="B2796" i="2"/>
  <c r="C2796" i="2" s="1"/>
  <c r="D2796" i="2"/>
  <c r="E2796" i="2"/>
  <c r="F2796" i="2"/>
  <c r="G2796" i="2"/>
  <c r="H2796" i="2"/>
  <c r="I2796" i="2"/>
  <c r="J2796" i="2"/>
  <c r="K2796" i="2"/>
  <c r="L2796" i="2"/>
  <c r="M2796" i="2"/>
  <c r="B2797" i="2"/>
  <c r="C2797" i="2" s="1"/>
  <c r="D2797" i="2"/>
  <c r="E2797" i="2"/>
  <c r="F2797" i="2"/>
  <c r="G2797" i="2"/>
  <c r="H2797" i="2"/>
  <c r="I2797" i="2"/>
  <c r="J2797" i="2"/>
  <c r="K2797" i="2"/>
  <c r="L2797" i="2"/>
  <c r="M2797" i="2"/>
  <c r="B2798" i="2"/>
  <c r="C2798" i="2" s="1"/>
  <c r="D2798" i="2"/>
  <c r="E2798" i="2"/>
  <c r="F2798" i="2"/>
  <c r="G2798" i="2"/>
  <c r="H2798" i="2"/>
  <c r="I2798" i="2"/>
  <c r="J2798" i="2"/>
  <c r="K2798" i="2"/>
  <c r="L2798" i="2"/>
  <c r="M2798" i="2"/>
  <c r="B2799" i="2"/>
  <c r="C2799" i="2" s="1"/>
  <c r="D2799" i="2"/>
  <c r="E2799" i="2"/>
  <c r="F2799" i="2"/>
  <c r="G2799" i="2"/>
  <c r="H2799" i="2"/>
  <c r="I2799" i="2"/>
  <c r="J2799" i="2"/>
  <c r="K2799" i="2"/>
  <c r="L2799" i="2"/>
  <c r="M2799" i="2"/>
  <c r="B2800" i="2"/>
  <c r="C2800" i="2" s="1"/>
  <c r="D2800" i="2"/>
  <c r="E2800" i="2"/>
  <c r="F2800" i="2"/>
  <c r="G2800" i="2"/>
  <c r="H2800" i="2"/>
  <c r="I2800" i="2"/>
  <c r="J2800" i="2"/>
  <c r="K2800" i="2"/>
  <c r="L2800" i="2"/>
  <c r="M2800" i="2"/>
  <c r="B2801" i="2"/>
  <c r="C2801" i="2" s="1"/>
  <c r="D2801" i="2"/>
  <c r="E2801" i="2"/>
  <c r="F2801" i="2"/>
  <c r="G2801" i="2"/>
  <c r="H2801" i="2"/>
  <c r="I2801" i="2"/>
  <c r="J2801" i="2"/>
  <c r="K2801" i="2"/>
  <c r="L2801" i="2"/>
  <c r="M2801" i="2"/>
  <c r="B2802" i="2"/>
  <c r="C2802" i="2" s="1"/>
  <c r="D2802" i="2"/>
  <c r="E2802" i="2"/>
  <c r="F2802" i="2"/>
  <c r="G2802" i="2"/>
  <c r="H2802" i="2"/>
  <c r="I2802" i="2"/>
  <c r="J2802" i="2"/>
  <c r="K2802" i="2"/>
  <c r="L2802" i="2"/>
  <c r="M2802" i="2"/>
  <c r="B2803" i="2"/>
  <c r="C2803" i="2" s="1"/>
  <c r="D2803" i="2"/>
  <c r="E2803" i="2"/>
  <c r="F2803" i="2"/>
  <c r="G2803" i="2"/>
  <c r="H2803" i="2"/>
  <c r="I2803" i="2"/>
  <c r="J2803" i="2"/>
  <c r="K2803" i="2"/>
  <c r="L2803" i="2"/>
  <c r="M2803" i="2"/>
  <c r="B2804" i="2"/>
  <c r="C2804" i="2" s="1"/>
  <c r="D2804" i="2"/>
  <c r="E2804" i="2"/>
  <c r="F2804" i="2"/>
  <c r="G2804" i="2"/>
  <c r="H2804" i="2"/>
  <c r="I2804" i="2"/>
  <c r="J2804" i="2"/>
  <c r="K2804" i="2"/>
  <c r="L2804" i="2"/>
  <c r="M2804" i="2"/>
  <c r="B2805" i="2"/>
  <c r="C2805" i="2" s="1"/>
  <c r="D2805" i="2"/>
  <c r="E2805" i="2"/>
  <c r="F2805" i="2"/>
  <c r="G2805" i="2"/>
  <c r="H2805" i="2"/>
  <c r="I2805" i="2"/>
  <c r="J2805" i="2"/>
  <c r="K2805" i="2"/>
  <c r="L2805" i="2"/>
  <c r="M2805" i="2"/>
  <c r="B2806" i="2"/>
  <c r="C2806" i="2" s="1"/>
  <c r="D2806" i="2"/>
  <c r="E2806" i="2"/>
  <c r="F2806" i="2"/>
  <c r="G2806" i="2"/>
  <c r="H2806" i="2"/>
  <c r="I2806" i="2"/>
  <c r="J2806" i="2"/>
  <c r="K2806" i="2"/>
  <c r="L2806" i="2"/>
  <c r="M2806" i="2"/>
  <c r="B2807" i="2"/>
  <c r="C2807" i="2" s="1"/>
  <c r="D2807" i="2"/>
  <c r="E2807" i="2"/>
  <c r="F2807" i="2"/>
  <c r="G2807" i="2"/>
  <c r="H2807" i="2"/>
  <c r="I2807" i="2"/>
  <c r="J2807" i="2"/>
  <c r="K2807" i="2"/>
  <c r="L2807" i="2"/>
  <c r="M2807" i="2"/>
  <c r="B2808" i="2"/>
  <c r="C2808" i="2" s="1"/>
  <c r="D2808" i="2"/>
  <c r="E2808" i="2"/>
  <c r="F2808" i="2"/>
  <c r="G2808" i="2"/>
  <c r="H2808" i="2"/>
  <c r="I2808" i="2"/>
  <c r="J2808" i="2"/>
  <c r="K2808" i="2"/>
  <c r="L2808" i="2"/>
  <c r="M2808" i="2"/>
  <c r="B2809" i="2"/>
  <c r="C2809" i="2" s="1"/>
  <c r="D2809" i="2"/>
  <c r="E2809" i="2"/>
  <c r="F2809" i="2"/>
  <c r="G2809" i="2"/>
  <c r="H2809" i="2"/>
  <c r="I2809" i="2"/>
  <c r="J2809" i="2"/>
  <c r="K2809" i="2"/>
  <c r="L2809" i="2"/>
  <c r="M2809" i="2"/>
  <c r="B2810" i="2"/>
  <c r="C2810" i="2" s="1"/>
  <c r="D2810" i="2"/>
  <c r="E2810" i="2"/>
  <c r="F2810" i="2"/>
  <c r="G2810" i="2"/>
  <c r="H2810" i="2"/>
  <c r="I2810" i="2"/>
  <c r="J2810" i="2"/>
  <c r="K2810" i="2"/>
  <c r="L2810" i="2"/>
  <c r="M2810" i="2"/>
  <c r="B2811" i="2"/>
  <c r="C2811" i="2" s="1"/>
  <c r="D2811" i="2"/>
  <c r="E2811" i="2"/>
  <c r="F2811" i="2"/>
  <c r="G2811" i="2"/>
  <c r="H2811" i="2"/>
  <c r="I2811" i="2"/>
  <c r="J2811" i="2"/>
  <c r="K2811" i="2"/>
  <c r="L2811" i="2"/>
  <c r="M2811" i="2"/>
  <c r="B2812" i="2"/>
  <c r="C2812" i="2" s="1"/>
  <c r="D2812" i="2"/>
  <c r="E2812" i="2"/>
  <c r="F2812" i="2"/>
  <c r="G2812" i="2"/>
  <c r="H2812" i="2"/>
  <c r="I2812" i="2"/>
  <c r="J2812" i="2"/>
  <c r="K2812" i="2"/>
  <c r="L2812" i="2"/>
  <c r="M2812" i="2"/>
  <c r="B2813" i="2"/>
  <c r="C2813" i="2" s="1"/>
  <c r="D2813" i="2"/>
  <c r="E2813" i="2"/>
  <c r="F2813" i="2"/>
  <c r="G2813" i="2"/>
  <c r="H2813" i="2"/>
  <c r="I2813" i="2"/>
  <c r="J2813" i="2"/>
  <c r="K2813" i="2"/>
  <c r="L2813" i="2"/>
  <c r="M2813" i="2"/>
  <c r="B2814" i="2"/>
  <c r="C2814" i="2" s="1"/>
  <c r="D2814" i="2"/>
  <c r="E2814" i="2"/>
  <c r="F2814" i="2"/>
  <c r="G2814" i="2"/>
  <c r="H2814" i="2"/>
  <c r="I2814" i="2"/>
  <c r="J2814" i="2"/>
  <c r="K2814" i="2"/>
  <c r="L2814" i="2"/>
  <c r="M2814" i="2"/>
  <c r="B2815" i="2"/>
  <c r="C2815" i="2" s="1"/>
  <c r="D2815" i="2"/>
  <c r="E2815" i="2"/>
  <c r="F2815" i="2"/>
  <c r="G2815" i="2"/>
  <c r="H2815" i="2"/>
  <c r="I2815" i="2"/>
  <c r="J2815" i="2"/>
  <c r="K2815" i="2"/>
  <c r="L2815" i="2"/>
  <c r="M2815" i="2"/>
  <c r="B2816" i="2"/>
  <c r="C2816" i="2" s="1"/>
  <c r="D2816" i="2"/>
  <c r="E2816" i="2"/>
  <c r="F2816" i="2"/>
  <c r="G2816" i="2"/>
  <c r="H2816" i="2"/>
  <c r="I2816" i="2"/>
  <c r="J2816" i="2"/>
  <c r="K2816" i="2"/>
  <c r="L2816" i="2"/>
  <c r="M2816" i="2"/>
  <c r="B2817" i="2"/>
  <c r="C2817" i="2" s="1"/>
  <c r="D2817" i="2"/>
  <c r="E2817" i="2"/>
  <c r="F2817" i="2"/>
  <c r="G2817" i="2"/>
  <c r="H2817" i="2"/>
  <c r="I2817" i="2"/>
  <c r="J2817" i="2"/>
  <c r="K2817" i="2"/>
  <c r="L2817" i="2"/>
  <c r="M2817" i="2"/>
  <c r="B2818" i="2"/>
  <c r="C2818" i="2" s="1"/>
  <c r="D2818" i="2"/>
  <c r="E2818" i="2"/>
  <c r="F2818" i="2"/>
  <c r="G2818" i="2"/>
  <c r="H2818" i="2"/>
  <c r="I2818" i="2"/>
  <c r="J2818" i="2"/>
  <c r="K2818" i="2"/>
  <c r="L2818" i="2"/>
  <c r="M2818" i="2"/>
  <c r="B2819" i="2"/>
  <c r="C2819" i="2" s="1"/>
  <c r="D2819" i="2"/>
  <c r="E2819" i="2"/>
  <c r="F2819" i="2"/>
  <c r="G2819" i="2"/>
  <c r="H2819" i="2"/>
  <c r="I2819" i="2"/>
  <c r="J2819" i="2"/>
  <c r="K2819" i="2"/>
  <c r="L2819" i="2"/>
  <c r="M2819" i="2"/>
  <c r="B2820" i="2"/>
  <c r="C2820" i="2" s="1"/>
  <c r="D2820" i="2"/>
  <c r="E2820" i="2"/>
  <c r="F2820" i="2"/>
  <c r="G2820" i="2"/>
  <c r="H2820" i="2"/>
  <c r="I2820" i="2"/>
  <c r="J2820" i="2"/>
  <c r="K2820" i="2"/>
  <c r="L2820" i="2"/>
  <c r="M2820" i="2"/>
  <c r="B2821" i="2"/>
  <c r="C2821" i="2" s="1"/>
  <c r="D2821" i="2"/>
  <c r="E2821" i="2"/>
  <c r="F2821" i="2"/>
  <c r="G2821" i="2"/>
  <c r="H2821" i="2"/>
  <c r="I2821" i="2"/>
  <c r="J2821" i="2"/>
  <c r="K2821" i="2"/>
  <c r="L2821" i="2"/>
  <c r="M2821" i="2"/>
  <c r="B2822" i="2"/>
  <c r="C2822" i="2" s="1"/>
  <c r="D2822" i="2"/>
  <c r="E2822" i="2"/>
  <c r="F2822" i="2"/>
  <c r="G2822" i="2"/>
  <c r="H2822" i="2"/>
  <c r="I2822" i="2"/>
  <c r="J2822" i="2"/>
  <c r="K2822" i="2"/>
  <c r="L2822" i="2"/>
  <c r="M2822" i="2"/>
  <c r="B2823" i="2"/>
  <c r="C2823" i="2" s="1"/>
  <c r="D2823" i="2"/>
  <c r="E2823" i="2"/>
  <c r="F2823" i="2"/>
  <c r="G2823" i="2"/>
  <c r="H2823" i="2"/>
  <c r="I2823" i="2"/>
  <c r="J2823" i="2"/>
  <c r="K2823" i="2"/>
  <c r="L2823" i="2"/>
  <c r="M2823" i="2"/>
  <c r="B2824" i="2"/>
  <c r="C2824" i="2" s="1"/>
  <c r="D2824" i="2"/>
  <c r="E2824" i="2"/>
  <c r="F2824" i="2"/>
  <c r="G2824" i="2"/>
  <c r="H2824" i="2"/>
  <c r="I2824" i="2"/>
  <c r="J2824" i="2"/>
  <c r="K2824" i="2"/>
  <c r="L2824" i="2"/>
  <c r="M2824" i="2"/>
  <c r="B2825" i="2"/>
  <c r="C2825" i="2" s="1"/>
  <c r="D2825" i="2"/>
  <c r="E2825" i="2"/>
  <c r="F2825" i="2"/>
  <c r="G2825" i="2"/>
  <c r="H2825" i="2"/>
  <c r="I2825" i="2"/>
  <c r="J2825" i="2"/>
  <c r="K2825" i="2"/>
  <c r="L2825" i="2"/>
  <c r="M2825" i="2"/>
  <c r="B2826" i="2"/>
  <c r="C2826" i="2" s="1"/>
  <c r="D2826" i="2"/>
  <c r="E2826" i="2"/>
  <c r="F2826" i="2"/>
  <c r="G2826" i="2"/>
  <c r="H2826" i="2"/>
  <c r="I2826" i="2"/>
  <c r="J2826" i="2"/>
  <c r="K2826" i="2"/>
  <c r="L2826" i="2"/>
  <c r="M2826" i="2"/>
  <c r="B2827" i="2"/>
  <c r="C2827" i="2" s="1"/>
  <c r="D2827" i="2"/>
  <c r="E2827" i="2"/>
  <c r="F2827" i="2"/>
  <c r="G2827" i="2"/>
  <c r="H2827" i="2"/>
  <c r="I2827" i="2"/>
  <c r="J2827" i="2"/>
  <c r="K2827" i="2"/>
  <c r="L2827" i="2"/>
  <c r="M2827" i="2"/>
  <c r="B2828" i="2"/>
  <c r="C2828" i="2" s="1"/>
  <c r="D2828" i="2"/>
  <c r="E2828" i="2"/>
  <c r="F2828" i="2"/>
  <c r="G2828" i="2"/>
  <c r="H2828" i="2"/>
  <c r="I2828" i="2"/>
  <c r="J2828" i="2"/>
  <c r="K2828" i="2"/>
  <c r="L2828" i="2"/>
  <c r="M2828" i="2"/>
  <c r="B2829" i="2"/>
  <c r="C2829" i="2" s="1"/>
  <c r="D2829" i="2"/>
  <c r="E2829" i="2"/>
  <c r="F2829" i="2"/>
  <c r="G2829" i="2"/>
  <c r="H2829" i="2"/>
  <c r="I2829" i="2"/>
  <c r="J2829" i="2"/>
  <c r="K2829" i="2"/>
  <c r="L2829" i="2"/>
  <c r="M2829" i="2"/>
  <c r="B2830" i="2"/>
  <c r="C2830" i="2" s="1"/>
  <c r="D2830" i="2"/>
  <c r="E2830" i="2"/>
  <c r="F2830" i="2"/>
  <c r="G2830" i="2"/>
  <c r="H2830" i="2"/>
  <c r="I2830" i="2"/>
  <c r="J2830" i="2"/>
  <c r="K2830" i="2"/>
  <c r="L2830" i="2"/>
  <c r="M2830" i="2"/>
  <c r="B2831" i="2"/>
  <c r="C2831" i="2" s="1"/>
  <c r="D2831" i="2"/>
  <c r="E2831" i="2"/>
  <c r="F2831" i="2"/>
  <c r="G2831" i="2"/>
  <c r="H2831" i="2"/>
  <c r="I2831" i="2"/>
  <c r="J2831" i="2"/>
  <c r="K2831" i="2"/>
  <c r="L2831" i="2"/>
  <c r="M2831" i="2"/>
  <c r="B2832" i="2"/>
  <c r="C2832" i="2" s="1"/>
  <c r="D2832" i="2"/>
  <c r="E2832" i="2"/>
  <c r="F2832" i="2"/>
  <c r="G2832" i="2"/>
  <c r="H2832" i="2"/>
  <c r="I2832" i="2"/>
  <c r="J2832" i="2"/>
  <c r="K2832" i="2"/>
  <c r="L2832" i="2"/>
  <c r="M2832" i="2"/>
  <c r="B2833" i="2"/>
  <c r="C2833" i="2" s="1"/>
  <c r="D2833" i="2"/>
  <c r="E2833" i="2"/>
  <c r="F2833" i="2"/>
  <c r="G2833" i="2"/>
  <c r="H2833" i="2"/>
  <c r="I2833" i="2"/>
  <c r="J2833" i="2"/>
  <c r="K2833" i="2"/>
  <c r="L2833" i="2"/>
  <c r="M2833" i="2"/>
  <c r="B2834" i="2"/>
  <c r="C2834" i="2" s="1"/>
  <c r="D2834" i="2"/>
  <c r="E2834" i="2"/>
  <c r="F2834" i="2"/>
  <c r="G2834" i="2"/>
  <c r="H2834" i="2"/>
  <c r="I2834" i="2"/>
  <c r="J2834" i="2"/>
  <c r="K2834" i="2"/>
  <c r="L2834" i="2"/>
  <c r="M2834" i="2"/>
  <c r="B2835" i="2"/>
  <c r="C2835" i="2" s="1"/>
  <c r="D2835" i="2"/>
  <c r="E2835" i="2"/>
  <c r="F2835" i="2"/>
  <c r="G2835" i="2"/>
  <c r="H2835" i="2"/>
  <c r="I2835" i="2"/>
  <c r="J2835" i="2"/>
  <c r="K2835" i="2"/>
  <c r="L2835" i="2"/>
  <c r="M2835" i="2"/>
  <c r="B2836" i="2"/>
  <c r="C2836" i="2" s="1"/>
  <c r="D2836" i="2"/>
  <c r="E2836" i="2"/>
  <c r="F2836" i="2"/>
  <c r="G2836" i="2"/>
  <c r="H2836" i="2"/>
  <c r="I2836" i="2"/>
  <c r="J2836" i="2"/>
  <c r="K2836" i="2"/>
  <c r="L2836" i="2"/>
  <c r="M2836" i="2"/>
  <c r="B2837" i="2"/>
  <c r="C2837" i="2" s="1"/>
  <c r="D2837" i="2"/>
  <c r="E2837" i="2"/>
  <c r="F2837" i="2"/>
  <c r="G2837" i="2"/>
  <c r="H2837" i="2"/>
  <c r="I2837" i="2"/>
  <c r="J2837" i="2"/>
  <c r="K2837" i="2"/>
  <c r="L2837" i="2"/>
  <c r="M2837" i="2"/>
  <c r="B2838" i="2"/>
  <c r="C2838" i="2" s="1"/>
  <c r="D2838" i="2"/>
  <c r="E2838" i="2"/>
  <c r="F2838" i="2"/>
  <c r="G2838" i="2"/>
  <c r="H2838" i="2"/>
  <c r="I2838" i="2"/>
  <c r="J2838" i="2"/>
  <c r="K2838" i="2"/>
  <c r="L2838" i="2"/>
  <c r="M2838" i="2"/>
  <c r="B2839" i="2"/>
  <c r="C2839" i="2" s="1"/>
  <c r="D2839" i="2"/>
  <c r="E2839" i="2"/>
  <c r="F2839" i="2"/>
  <c r="G2839" i="2"/>
  <c r="H2839" i="2"/>
  <c r="I2839" i="2"/>
  <c r="J2839" i="2"/>
  <c r="K2839" i="2"/>
  <c r="L2839" i="2"/>
  <c r="M2839" i="2"/>
  <c r="B2840" i="2"/>
  <c r="C2840" i="2" s="1"/>
  <c r="D2840" i="2"/>
  <c r="E2840" i="2"/>
  <c r="F2840" i="2"/>
  <c r="G2840" i="2"/>
  <c r="H2840" i="2"/>
  <c r="I2840" i="2"/>
  <c r="J2840" i="2"/>
  <c r="K2840" i="2"/>
  <c r="L2840" i="2"/>
  <c r="M2840" i="2"/>
  <c r="B2841" i="2"/>
  <c r="C2841" i="2" s="1"/>
  <c r="D2841" i="2"/>
  <c r="E2841" i="2"/>
  <c r="F2841" i="2"/>
  <c r="G2841" i="2"/>
  <c r="H2841" i="2"/>
  <c r="I2841" i="2"/>
  <c r="J2841" i="2"/>
  <c r="K2841" i="2"/>
  <c r="L2841" i="2"/>
  <c r="M2841" i="2"/>
  <c r="B2842" i="2"/>
  <c r="C2842" i="2" s="1"/>
  <c r="D2842" i="2"/>
  <c r="E2842" i="2"/>
  <c r="F2842" i="2"/>
  <c r="G2842" i="2"/>
  <c r="H2842" i="2"/>
  <c r="I2842" i="2"/>
  <c r="J2842" i="2"/>
  <c r="K2842" i="2"/>
  <c r="L2842" i="2"/>
  <c r="M2842" i="2"/>
  <c r="B2843" i="2"/>
  <c r="C2843" i="2" s="1"/>
  <c r="D2843" i="2"/>
  <c r="E2843" i="2"/>
  <c r="F2843" i="2"/>
  <c r="G2843" i="2"/>
  <c r="H2843" i="2"/>
  <c r="I2843" i="2"/>
  <c r="J2843" i="2"/>
  <c r="K2843" i="2"/>
  <c r="L2843" i="2"/>
  <c r="M2843" i="2"/>
  <c r="B2844" i="2"/>
  <c r="C2844" i="2" s="1"/>
  <c r="D2844" i="2"/>
  <c r="E2844" i="2"/>
  <c r="F2844" i="2"/>
  <c r="G2844" i="2"/>
  <c r="H2844" i="2"/>
  <c r="I2844" i="2"/>
  <c r="J2844" i="2"/>
  <c r="K2844" i="2"/>
  <c r="L2844" i="2"/>
  <c r="M2844" i="2"/>
  <c r="J2696" i="2"/>
  <c r="J2697" i="2"/>
  <c r="J2698" i="2"/>
  <c r="J2701" i="2"/>
  <c r="J2702" i="2"/>
  <c r="J2704" i="2"/>
  <c r="J2705" i="2"/>
  <c r="J2706" i="2"/>
  <c r="J2709" i="2"/>
  <c r="J2710" i="2"/>
  <c r="J2711" i="2"/>
  <c r="J2712" i="2"/>
  <c r="J2686" i="2"/>
  <c r="J2687" i="2"/>
  <c r="J2688" i="2"/>
  <c r="J2689" i="2"/>
  <c r="J2690" i="2"/>
  <c r="J2691" i="2"/>
  <c r="J2692" i="2"/>
  <c r="J2695" i="2"/>
  <c r="J2670" i="2"/>
  <c r="J2671" i="2"/>
  <c r="J2672" i="2"/>
  <c r="J2673" i="2"/>
  <c r="J2674" i="2"/>
  <c r="J2675" i="2"/>
  <c r="J2676" i="2"/>
  <c r="J2677" i="2"/>
  <c r="J2679" i="2"/>
  <c r="J2680" i="2"/>
  <c r="J2684" i="2"/>
  <c r="J2685" i="2"/>
  <c r="J2716" i="2" l="1"/>
  <c r="P2689" i="2"/>
  <c r="Q2689" i="2" s="1"/>
  <c r="R2689" i="2" s="1"/>
  <c r="N2748" i="2"/>
  <c r="P2710" i="2"/>
  <c r="Q2710" i="2" s="1"/>
  <c r="R2710" i="2" s="1"/>
  <c r="N2768" i="2"/>
  <c r="N2776" i="2"/>
  <c r="N2710" i="2"/>
  <c r="N2682" i="2"/>
  <c r="N2697" i="2"/>
  <c r="N2693" i="2"/>
  <c r="P2843" i="2"/>
  <c r="Q2843" i="2" s="1"/>
  <c r="R2843" i="2" s="1"/>
  <c r="P2813" i="2"/>
  <c r="Q2813" i="2" s="1"/>
  <c r="R2813" i="2" s="1"/>
  <c r="P2756" i="2"/>
  <c r="Q2756" i="2" s="1"/>
  <c r="R2756" i="2" s="1"/>
  <c r="P2732" i="2"/>
  <c r="Q2732" i="2" s="1"/>
  <c r="R2732" i="2" s="1"/>
  <c r="O2784" i="2"/>
  <c r="O2844" i="2"/>
  <c r="O2836" i="2"/>
  <c r="O2828" i="2"/>
  <c r="N2704" i="2"/>
  <c r="P2687" i="2"/>
  <c r="Q2687" i="2" s="1"/>
  <c r="R2687" i="2" s="1"/>
  <c r="J2678" i="2"/>
  <c r="J2703" i="2"/>
  <c r="N2767" i="2"/>
  <c r="N2813" i="2"/>
  <c r="N2805" i="2"/>
  <c r="P2792" i="2"/>
  <c r="Q2792" i="2" s="1"/>
  <c r="R2792" i="2" s="1"/>
  <c r="P2788" i="2"/>
  <c r="Q2788" i="2" s="1"/>
  <c r="R2788" i="2" s="1"/>
  <c r="P2747" i="2"/>
  <c r="Q2747" i="2" s="1"/>
  <c r="R2747" i="2" s="1"/>
  <c r="P2800" i="2"/>
  <c r="Q2800" i="2" s="1"/>
  <c r="R2800" i="2" s="1"/>
  <c r="O2806" i="2"/>
  <c r="O2783" i="2"/>
  <c r="O2778" i="2"/>
  <c r="O2757" i="2"/>
  <c r="N2729" i="2"/>
  <c r="N2720" i="2"/>
  <c r="J2693" i="2"/>
  <c r="O2824" i="2"/>
  <c r="O2816" i="2"/>
  <c r="O2792" i="2"/>
  <c r="O2785" i="2"/>
  <c r="O2772" i="2"/>
  <c r="O2776" i="2"/>
  <c r="O2767" i="2"/>
  <c r="N2689" i="2"/>
  <c r="O2793" i="2"/>
  <c r="O2786" i="2"/>
  <c r="O2781" i="2"/>
  <c r="O2732" i="2"/>
  <c r="N2673" i="2"/>
  <c r="O2731" i="2"/>
  <c r="N2698" i="2"/>
  <c r="N2792" i="2"/>
  <c r="N2764" i="2"/>
  <c r="N2759" i="2"/>
  <c r="N2724" i="2"/>
  <c r="N2716" i="2"/>
  <c r="N2707" i="2"/>
  <c r="N2681" i="2"/>
  <c r="N2743" i="2"/>
  <c r="N2721" i="2"/>
  <c r="N2713" i="2"/>
  <c r="N2699" i="2"/>
  <c r="N2809" i="2"/>
  <c r="N2801" i="2"/>
  <c r="N2828" i="2"/>
  <c r="N2715" i="2"/>
  <c r="N2702" i="2"/>
  <c r="N2739" i="2"/>
  <c r="N2734" i="2"/>
  <c r="N2701" i="2"/>
  <c r="N2694" i="2"/>
  <c r="N2744" i="2"/>
  <c r="N2731" i="2"/>
  <c r="N2714" i="2"/>
  <c r="N2834" i="2"/>
  <c r="O2761" i="2"/>
  <c r="O2773" i="2"/>
  <c r="O2690" i="2"/>
  <c r="N2838" i="2"/>
  <c r="N2757" i="2"/>
  <c r="N2840" i="2"/>
  <c r="O2780" i="2"/>
  <c r="N2777" i="2"/>
  <c r="O2820" i="2"/>
  <c r="N2791" i="2"/>
  <c r="O2758" i="2"/>
  <c r="O2687" i="2"/>
  <c r="O2675" i="2"/>
  <c r="O2711" i="2"/>
  <c r="N2690" i="2"/>
  <c r="O2769" i="2"/>
  <c r="N2685" i="2"/>
  <c r="N2670" i="2"/>
  <c r="O2714" i="2"/>
  <c r="O2802" i="2"/>
  <c r="O2774" i="2"/>
  <c r="O2766" i="2"/>
  <c r="O2739" i="2"/>
  <c r="O2725" i="2"/>
  <c r="O2698" i="2"/>
  <c r="O2694" i="2"/>
  <c r="O2679" i="2"/>
  <c r="O2831" i="2"/>
  <c r="N2819" i="2"/>
  <c r="N2811" i="2"/>
  <c r="O2805" i="2"/>
  <c r="O2797" i="2"/>
  <c r="O2777" i="2"/>
  <c r="O2671" i="2"/>
  <c r="O2678" i="2"/>
  <c r="O2670" i="2"/>
  <c r="O2683" i="2"/>
  <c r="O2706" i="2"/>
  <c r="O2702" i="2"/>
  <c r="N2700" i="2"/>
  <c r="O2672" i="2"/>
  <c r="N2815" i="2"/>
  <c r="N2765" i="2"/>
  <c r="N2751" i="2"/>
  <c r="N2822" i="2"/>
  <c r="N2804" i="2"/>
  <c r="O2803" i="2"/>
  <c r="P2796" i="2"/>
  <c r="Q2796" i="2" s="1"/>
  <c r="R2796" i="2" s="1"/>
  <c r="N2796" i="2"/>
  <c r="O2795" i="2"/>
  <c r="N2782" i="2"/>
  <c r="P2733" i="2"/>
  <c r="Q2733" i="2" s="1"/>
  <c r="R2733" i="2" s="1"/>
  <c r="N2723" i="2"/>
  <c r="O2682" i="2"/>
  <c r="N2830" i="2"/>
  <c r="N2709" i="2"/>
  <c r="O2701" i="2"/>
  <c r="P2698" i="2"/>
  <c r="Q2698" i="2" s="1"/>
  <c r="R2698" i="2" s="1"/>
  <c r="P2688" i="2"/>
  <c r="Q2688" i="2" s="1"/>
  <c r="R2688" i="2" s="1"/>
  <c r="N2780" i="2"/>
  <c r="N2761" i="2"/>
  <c r="N2736" i="2"/>
  <c r="N2842" i="2"/>
  <c r="N2793" i="2"/>
  <c r="P2791" i="2"/>
  <c r="Q2791" i="2" s="1"/>
  <c r="R2791" i="2" s="1"/>
  <c r="N2784" i="2"/>
  <c r="N2772" i="2"/>
  <c r="N2760" i="2"/>
  <c r="P2746" i="2"/>
  <c r="Q2746" i="2" s="1"/>
  <c r="R2746" i="2" s="1"/>
  <c r="N2735" i="2"/>
  <c r="N2725" i="2"/>
  <c r="O2691" i="2"/>
  <c r="N2679" i="2"/>
  <c r="O2674" i="2"/>
  <c r="P2670" i="2"/>
  <c r="Q2670" i="2" s="1"/>
  <c r="R2670" i="2" s="1"/>
  <c r="J2707" i="2"/>
  <c r="J2700" i="2"/>
  <c r="P2812" i="2"/>
  <c r="Q2812" i="2" s="1"/>
  <c r="R2812" i="2" s="1"/>
  <c r="N2795" i="2"/>
  <c r="N2762" i="2"/>
  <c r="P2760" i="2"/>
  <c r="Q2760" i="2" s="1"/>
  <c r="R2760" i="2" s="1"/>
  <c r="N2755" i="2"/>
  <c r="P2748" i="2"/>
  <c r="Q2748" i="2" s="1"/>
  <c r="R2748" i="2" s="1"/>
  <c r="J2682" i="2"/>
  <c r="N2718" i="2"/>
  <c r="P2838" i="2"/>
  <c r="Q2838" i="2" s="1"/>
  <c r="R2838" i="2" s="1"/>
  <c r="P2731" i="2"/>
  <c r="Q2731" i="2" s="1"/>
  <c r="R2731" i="2" s="1"/>
  <c r="N2722" i="2"/>
  <c r="J2683" i="2"/>
  <c r="N2844" i="2"/>
  <c r="N2831" i="2"/>
  <c r="N2826" i="2"/>
  <c r="O2815" i="2"/>
  <c r="P2814" i="2"/>
  <c r="Q2814" i="2" s="1"/>
  <c r="R2814" i="2" s="1"/>
  <c r="N2800" i="2"/>
  <c r="O2799" i="2"/>
  <c r="N2788" i="2"/>
  <c r="P2784" i="2"/>
  <c r="Q2784" i="2" s="1"/>
  <c r="R2784" i="2" s="1"/>
  <c r="N2781" i="2"/>
  <c r="N2766" i="2"/>
  <c r="N2752" i="2"/>
  <c r="O2736" i="2"/>
  <c r="N2695" i="2"/>
  <c r="N2678" i="2"/>
  <c r="N2671" i="2"/>
  <c r="N2807" i="2"/>
  <c r="N2799" i="2"/>
  <c r="N2741" i="2"/>
  <c r="N2727" i="2"/>
  <c r="J2681" i="2"/>
  <c r="P2741" i="2"/>
  <c r="Q2741" i="2" s="1"/>
  <c r="R2741" i="2" s="1"/>
  <c r="J2694" i="2"/>
  <c r="J2699" i="2"/>
  <c r="N2839" i="2"/>
  <c r="P2829" i="2"/>
  <c r="Q2829" i="2" s="1"/>
  <c r="R2829" i="2" s="1"/>
  <c r="N2803" i="2"/>
  <c r="J2708" i="2"/>
  <c r="O2822" i="2"/>
  <c r="P2811" i="2"/>
  <c r="Q2811" i="2" s="1"/>
  <c r="R2811" i="2" s="1"/>
  <c r="N2785" i="2"/>
  <c r="O2782" i="2"/>
  <c r="P2764" i="2"/>
  <c r="Q2764" i="2" s="1"/>
  <c r="R2764" i="2" s="1"/>
  <c r="O2738" i="2"/>
  <c r="O2723" i="2"/>
  <c r="O2697" i="2"/>
  <c r="O2840" i="2"/>
  <c r="O2834" i="2"/>
  <c r="N2824" i="2"/>
  <c r="O2821" i="2"/>
  <c r="O2808" i="2"/>
  <c r="O2779" i="2"/>
  <c r="P2772" i="2"/>
  <c r="Q2772" i="2" s="1"/>
  <c r="R2772" i="2" s="1"/>
  <c r="P2768" i="2"/>
  <c r="Q2768" i="2" s="1"/>
  <c r="R2768" i="2" s="1"/>
  <c r="O2754" i="2"/>
  <c r="O2740" i="2"/>
  <c r="P2734" i="2"/>
  <c r="Q2734" i="2" s="1"/>
  <c r="R2734" i="2" s="1"/>
  <c r="O2733" i="2"/>
  <c r="P2728" i="2"/>
  <c r="Q2728" i="2" s="1"/>
  <c r="R2728" i="2" s="1"/>
  <c r="O2719" i="2"/>
  <c r="P2718" i="2"/>
  <c r="Q2718" i="2" s="1"/>
  <c r="R2718" i="2" s="1"/>
  <c r="P2707" i="2"/>
  <c r="Q2707" i="2" s="1"/>
  <c r="R2707" i="2" s="1"/>
  <c r="N2688" i="2"/>
  <c r="N2677" i="2"/>
  <c r="O2838" i="2"/>
  <c r="N2832" i="2"/>
  <c r="O2823" i="2"/>
  <c r="O2819" i="2"/>
  <c r="O2812" i="2"/>
  <c r="P2804" i="2"/>
  <c r="Q2804" i="2" s="1"/>
  <c r="R2804" i="2" s="1"/>
  <c r="O2789" i="2"/>
  <c r="P2780" i="2"/>
  <c r="Q2780" i="2" s="1"/>
  <c r="R2780" i="2" s="1"/>
  <c r="O2764" i="2"/>
  <c r="P2763" i="2"/>
  <c r="Q2763" i="2" s="1"/>
  <c r="R2763" i="2" s="1"/>
  <c r="P2755" i="2"/>
  <c r="Q2755" i="2" s="1"/>
  <c r="R2755" i="2" s="1"/>
  <c r="O2747" i="2"/>
  <c r="O2742" i="2"/>
  <c r="O2712" i="2"/>
  <c r="O2710" i="2"/>
  <c r="O2708" i="2"/>
  <c r="P2690" i="2"/>
  <c r="Q2690" i="2" s="1"/>
  <c r="R2690" i="2" s="1"/>
  <c r="N2674" i="2"/>
  <c r="N2779" i="2"/>
  <c r="N2775" i="2"/>
  <c r="N2773" i="2"/>
  <c r="N2769" i="2"/>
  <c r="P2767" i="2"/>
  <c r="Q2767" i="2" s="1"/>
  <c r="R2767" i="2" s="1"/>
  <c r="O2762" i="2"/>
  <c r="N2754" i="2"/>
  <c r="N2745" i="2"/>
  <c r="N2740" i="2"/>
  <c r="P2738" i="2"/>
  <c r="Q2738" i="2" s="1"/>
  <c r="R2738" i="2" s="1"/>
  <c r="N2733" i="2"/>
  <c r="P2724" i="2"/>
  <c r="Q2724" i="2" s="1"/>
  <c r="R2724" i="2" s="1"/>
  <c r="P2722" i="2"/>
  <c r="Q2722" i="2" s="1"/>
  <c r="R2722" i="2" s="1"/>
  <c r="O2695" i="2"/>
  <c r="P2694" i="2"/>
  <c r="Q2694" i="2" s="1"/>
  <c r="R2694" i="2" s="1"/>
  <c r="N2691" i="2"/>
  <c r="P2681" i="2"/>
  <c r="Q2681" i="2" s="1"/>
  <c r="R2681" i="2" s="1"/>
  <c r="P2679" i="2"/>
  <c r="Q2679" i="2" s="1"/>
  <c r="R2679" i="2" s="1"/>
  <c r="O2801" i="2"/>
  <c r="N2787" i="2"/>
  <c r="O2837" i="2"/>
  <c r="N2836" i="2"/>
  <c r="O2835" i="2"/>
  <c r="P2830" i="2"/>
  <c r="Q2830" i="2" s="1"/>
  <c r="R2830" i="2" s="1"/>
  <c r="P2821" i="2"/>
  <c r="Q2821" i="2" s="1"/>
  <c r="R2821" i="2" s="1"/>
  <c r="P2817" i="2"/>
  <c r="Q2817" i="2" s="1"/>
  <c r="R2817" i="2" s="1"/>
  <c r="N2814" i="2"/>
  <c r="N2812" i="2"/>
  <c r="O2811" i="2"/>
  <c r="N2789" i="2"/>
  <c r="N2783" i="2"/>
  <c r="O2770" i="2"/>
  <c r="N2756" i="2"/>
  <c r="O2753" i="2"/>
  <c r="N2749" i="2"/>
  <c r="N2747" i="2"/>
  <c r="N2737" i="2"/>
  <c r="O2728" i="2"/>
  <c r="O2716" i="2"/>
  <c r="P2715" i="2"/>
  <c r="Q2715" i="2" s="1"/>
  <c r="R2715" i="2" s="1"/>
  <c r="N2708" i="2"/>
  <c r="N2706" i="2"/>
  <c r="O2703" i="2"/>
  <c r="P2702" i="2"/>
  <c r="Q2702" i="2" s="1"/>
  <c r="R2702" i="2" s="1"/>
  <c r="N2687" i="2"/>
  <c r="O2686" i="2"/>
  <c r="O2684" i="2"/>
  <c r="P2683" i="2"/>
  <c r="Q2683" i="2" s="1"/>
  <c r="R2683" i="2" s="1"/>
  <c r="N2680" i="2"/>
  <c r="O2842" i="2"/>
  <c r="O2841" i="2"/>
  <c r="P2834" i="2"/>
  <c r="Q2834" i="2" s="1"/>
  <c r="R2834" i="2" s="1"/>
  <c r="P2831" i="2"/>
  <c r="Q2831" i="2" s="1"/>
  <c r="R2831" i="2" s="1"/>
  <c r="N2816" i="2"/>
  <c r="P2810" i="2"/>
  <c r="Q2810" i="2" s="1"/>
  <c r="R2810" i="2" s="1"/>
  <c r="O2809" i="2"/>
  <c r="P2808" i="2"/>
  <c r="Q2808" i="2" s="1"/>
  <c r="R2808" i="2" s="1"/>
  <c r="O2790" i="2"/>
  <c r="O2788" i="2"/>
  <c r="P2787" i="2"/>
  <c r="Q2787" i="2" s="1"/>
  <c r="R2787" i="2" s="1"/>
  <c r="P2771" i="2"/>
  <c r="Q2771" i="2" s="1"/>
  <c r="R2771" i="2" s="1"/>
  <c r="O2765" i="2"/>
  <c r="O2750" i="2"/>
  <c r="O2748" i="2"/>
  <c r="O2741" i="2"/>
  <c r="O2734" i="2"/>
  <c r="O2709" i="2"/>
  <c r="O2707" i="2"/>
  <c r="O2705" i="2"/>
  <c r="S2705" i="2" s="1"/>
  <c r="O2692" i="2"/>
  <c r="P2691" i="2"/>
  <c r="Q2691" i="2" s="1"/>
  <c r="R2691" i="2" s="1"/>
  <c r="P2676" i="2"/>
  <c r="Q2676" i="2" s="1"/>
  <c r="R2676" i="2" s="1"/>
  <c r="N2703" i="2"/>
  <c r="N2817" i="2"/>
  <c r="N2808" i="2"/>
  <c r="P2839" i="2"/>
  <c r="Q2839" i="2" s="1"/>
  <c r="R2839" i="2" s="1"/>
  <c r="N2837" i="2"/>
  <c r="S2837" i="2" s="1"/>
  <c r="O2832" i="2"/>
  <c r="O2830" i="2"/>
  <c r="O2826" i="2"/>
  <c r="P2820" i="2"/>
  <c r="Q2820" i="2" s="1"/>
  <c r="R2820" i="2" s="1"/>
  <c r="N2820" i="2"/>
  <c r="P2816" i="2"/>
  <c r="Q2816" i="2" s="1"/>
  <c r="R2816" i="2" s="1"/>
  <c r="P2805" i="2"/>
  <c r="Q2805" i="2" s="1"/>
  <c r="R2805" i="2" s="1"/>
  <c r="O2798" i="2"/>
  <c r="P2795" i="2"/>
  <c r="Q2795" i="2" s="1"/>
  <c r="R2795" i="2" s="1"/>
  <c r="P2783" i="2"/>
  <c r="Q2783" i="2" s="1"/>
  <c r="R2783" i="2" s="1"/>
  <c r="N2774" i="2"/>
  <c r="N2770" i="2"/>
  <c r="P2766" i="2"/>
  <c r="Q2766" i="2" s="1"/>
  <c r="R2766" i="2" s="1"/>
  <c r="N2753" i="2"/>
  <c r="O2752" i="2"/>
  <c r="N2746" i="2"/>
  <c r="N2732" i="2"/>
  <c r="O2727" i="2"/>
  <c r="P2723" i="2"/>
  <c r="Q2723" i="2" s="1"/>
  <c r="R2723" i="2" s="1"/>
  <c r="O2715" i="2"/>
  <c r="P2695" i="2"/>
  <c r="Q2695" i="2" s="1"/>
  <c r="R2695" i="2" s="1"/>
  <c r="N2686" i="2"/>
  <c r="N2684" i="2"/>
  <c r="P2828" i="2"/>
  <c r="Q2828" i="2" s="1"/>
  <c r="R2828" i="2" s="1"/>
  <c r="P2840" i="2"/>
  <c r="Q2840" i="2" s="1"/>
  <c r="R2840" i="2" s="1"/>
  <c r="N2825" i="2"/>
  <c r="O2807" i="2"/>
  <c r="O2804" i="2"/>
  <c r="O2796" i="2"/>
  <c r="P2754" i="2"/>
  <c r="Q2754" i="2" s="1"/>
  <c r="R2754" i="2" s="1"/>
  <c r="P2742" i="2"/>
  <c r="Q2742" i="2" s="1"/>
  <c r="R2742" i="2" s="1"/>
  <c r="N2742" i="2"/>
  <c r="P2739" i="2"/>
  <c r="Q2739" i="2" s="1"/>
  <c r="R2739" i="2" s="1"/>
  <c r="O2724" i="2"/>
  <c r="P2706" i="2"/>
  <c r="Q2706" i="2" s="1"/>
  <c r="R2706" i="2" s="1"/>
  <c r="N2841" i="2"/>
  <c r="N2833" i="2"/>
  <c r="P2832" i="2"/>
  <c r="Q2832" i="2" s="1"/>
  <c r="R2832" i="2" s="1"/>
  <c r="O2829" i="2"/>
  <c r="P2825" i="2"/>
  <c r="Q2825" i="2" s="1"/>
  <c r="R2825" i="2" s="1"/>
  <c r="P2824" i="2"/>
  <c r="Q2824" i="2" s="1"/>
  <c r="R2824" i="2" s="1"/>
  <c r="O2810" i="2"/>
  <c r="P2803" i="2"/>
  <c r="Q2803" i="2" s="1"/>
  <c r="R2803" i="2" s="1"/>
  <c r="P2775" i="2"/>
  <c r="Q2775" i="2" s="1"/>
  <c r="R2775" i="2" s="1"/>
  <c r="O2771" i="2"/>
  <c r="P2757" i="2"/>
  <c r="Q2757" i="2" s="1"/>
  <c r="R2757" i="2" s="1"/>
  <c r="O2745" i="2"/>
  <c r="P2744" i="2"/>
  <c r="Q2744" i="2" s="1"/>
  <c r="R2744" i="2" s="1"/>
  <c r="N2738" i="2"/>
  <c r="P2735" i="2"/>
  <c r="Q2735" i="2" s="1"/>
  <c r="R2735" i="2" s="1"/>
  <c r="O2718" i="2"/>
  <c r="P2717" i="2"/>
  <c r="Q2717" i="2" s="1"/>
  <c r="R2717" i="2" s="1"/>
  <c r="P2714" i="2"/>
  <c r="Q2714" i="2" s="1"/>
  <c r="R2714" i="2" s="1"/>
  <c r="P2841" i="2"/>
  <c r="Q2841" i="2" s="1"/>
  <c r="R2841" i="2" s="1"/>
  <c r="P2833" i="2"/>
  <c r="Q2833" i="2" s="1"/>
  <c r="R2833" i="2" s="1"/>
  <c r="O2813" i="2"/>
  <c r="P2809" i="2"/>
  <c r="Q2809" i="2" s="1"/>
  <c r="R2809" i="2" s="1"/>
  <c r="O2800" i="2"/>
  <c r="O2794" i="2"/>
  <c r="N2786" i="2"/>
  <c r="O2768" i="2"/>
  <c r="P2749" i="2"/>
  <c r="Q2749" i="2" s="1"/>
  <c r="R2749" i="2" s="1"/>
  <c r="O2720" i="2"/>
  <c r="P2844" i="2"/>
  <c r="Q2844" i="2" s="1"/>
  <c r="R2844" i="2" s="1"/>
  <c r="O2843" i="2"/>
  <c r="P2837" i="2"/>
  <c r="Q2837" i="2" s="1"/>
  <c r="R2837" i="2" s="1"/>
  <c r="P2836" i="2"/>
  <c r="Q2836" i="2" s="1"/>
  <c r="R2836" i="2" s="1"/>
  <c r="P2822" i="2"/>
  <c r="Q2822" i="2" s="1"/>
  <c r="R2822" i="2" s="1"/>
  <c r="N2810" i="2"/>
  <c r="N2802" i="2"/>
  <c r="P2799" i="2"/>
  <c r="Q2799" i="2" s="1"/>
  <c r="R2799" i="2" s="1"/>
  <c r="N2797" i="2"/>
  <c r="P2786" i="2"/>
  <c r="Q2786" i="2" s="1"/>
  <c r="R2786" i="2" s="1"/>
  <c r="P2779" i="2"/>
  <c r="Q2779" i="2" s="1"/>
  <c r="R2779" i="2" s="1"/>
  <c r="P2776" i="2"/>
  <c r="Q2776" i="2" s="1"/>
  <c r="R2776" i="2" s="1"/>
  <c r="O2775" i="2"/>
  <c r="N2771" i="2"/>
  <c r="P2770" i="2"/>
  <c r="Q2770" i="2" s="1"/>
  <c r="R2770" i="2" s="1"/>
  <c r="P2740" i="2"/>
  <c r="Q2740" i="2" s="1"/>
  <c r="R2740" i="2" s="1"/>
  <c r="O2735" i="2"/>
  <c r="N2730" i="2"/>
  <c r="P2703" i="2"/>
  <c r="Q2703" i="2" s="1"/>
  <c r="R2703" i="2" s="1"/>
  <c r="O2825" i="2"/>
  <c r="N2821" i="2"/>
  <c r="N2818" i="2"/>
  <c r="P2815" i="2"/>
  <c r="Q2815" i="2" s="1"/>
  <c r="R2815" i="2" s="1"/>
  <c r="O2814" i="2"/>
  <c r="P2807" i="2"/>
  <c r="Q2807" i="2" s="1"/>
  <c r="R2807" i="2" s="1"/>
  <c r="N2750" i="2"/>
  <c r="O2746" i="2"/>
  <c r="O2744" i="2"/>
  <c r="O2717" i="2"/>
  <c r="P2716" i="2"/>
  <c r="Q2716" i="2" s="1"/>
  <c r="R2716" i="2" s="1"/>
  <c r="N2843" i="2"/>
  <c r="P2842" i="2"/>
  <c r="Q2842" i="2" s="1"/>
  <c r="R2842" i="2" s="1"/>
  <c r="P2827" i="2"/>
  <c r="Q2827" i="2" s="1"/>
  <c r="R2827" i="2" s="1"/>
  <c r="N2827" i="2"/>
  <c r="P2826" i="2"/>
  <c r="Q2826" i="2" s="1"/>
  <c r="R2826" i="2" s="1"/>
  <c r="P2818" i="2"/>
  <c r="Q2818" i="2" s="1"/>
  <c r="R2818" i="2" s="1"/>
  <c r="O2817" i="2"/>
  <c r="N2798" i="2"/>
  <c r="P2794" i="2"/>
  <c r="Q2794" i="2" s="1"/>
  <c r="R2794" i="2" s="1"/>
  <c r="N2778" i="2"/>
  <c r="O2763" i="2"/>
  <c r="P2761" i="2"/>
  <c r="Q2761" i="2" s="1"/>
  <c r="R2761" i="2" s="1"/>
  <c r="O2760" i="2"/>
  <c r="P2752" i="2"/>
  <c r="Q2752" i="2" s="1"/>
  <c r="R2752" i="2" s="1"/>
  <c r="P2725" i="2"/>
  <c r="Q2725" i="2" s="1"/>
  <c r="R2725" i="2" s="1"/>
  <c r="P2711" i="2"/>
  <c r="Q2711" i="2" s="1"/>
  <c r="R2711" i="2" s="1"/>
  <c r="N2711" i="2"/>
  <c r="N2696" i="2"/>
  <c r="P2682" i="2"/>
  <c r="Q2682" i="2" s="1"/>
  <c r="R2682" i="2" s="1"/>
  <c r="O2681" i="2"/>
  <c r="P2677" i="2"/>
  <c r="Q2677" i="2" s="1"/>
  <c r="R2677" i="2" s="1"/>
  <c r="P2675" i="2"/>
  <c r="Q2675" i="2" s="1"/>
  <c r="R2675" i="2" s="1"/>
  <c r="P2699" i="2"/>
  <c r="Q2699" i="2" s="1"/>
  <c r="R2699" i="2" s="1"/>
  <c r="P2680" i="2"/>
  <c r="Q2680" i="2" s="1"/>
  <c r="R2680" i="2" s="1"/>
  <c r="O2839" i="2"/>
  <c r="P2835" i="2"/>
  <c r="Q2835" i="2" s="1"/>
  <c r="R2835" i="2" s="1"/>
  <c r="N2835" i="2"/>
  <c r="O2833" i="2"/>
  <c r="N2829" i="2"/>
  <c r="O2827" i="2"/>
  <c r="P2823" i="2"/>
  <c r="Q2823" i="2" s="1"/>
  <c r="R2823" i="2" s="1"/>
  <c r="N2823" i="2"/>
  <c r="P2819" i="2"/>
  <c r="Q2819" i="2" s="1"/>
  <c r="R2819" i="2" s="1"/>
  <c r="O2818" i="2"/>
  <c r="N2806" i="2"/>
  <c r="N2794" i="2"/>
  <c r="O2791" i="2"/>
  <c r="N2790" i="2"/>
  <c r="O2787" i="2"/>
  <c r="N2763" i="2"/>
  <c r="P2759" i="2"/>
  <c r="Q2759" i="2" s="1"/>
  <c r="R2759" i="2" s="1"/>
  <c r="O2755" i="2"/>
  <c r="P2751" i="2"/>
  <c r="Q2751" i="2" s="1"/>
  <c r="R2751" i="2" s="1"/>
  <c r="O2737" i="2"/>
  <c r="P2736" i="2"/>
  <c r="Q2736" i="2" s="1"/>
  <c r="R2736" i="2" s="1"/>
  <c r="P2730" i="2"/>
  <c r="Q2730" i="2" s="1"/>
  <c r="R2730" i="2" s="1"/>
  <c r="O2729" i="2"/>
  <c r="N2728" i="2"/>
  <c r="O2722" i="2"/>
  <c r="P2721" i="2"/>
  <c r="Q2721" i="2" s="1"/>
  <c r="R2721" i="2" s="1"/>
  <c r="N2719" i="2"/>
  <c r="N2717" i="2"/>
  <c r="P2704" i="2"/>
  <c r="Q2704" i="2" s="1"/>
  <c r="R2704" i="2" s="1"/>
  <c r="O2700" i="2"/>
  <c r="P2696" i="2"/>
  <c r="Q2696" i="2" s="1"/>
  <c r="R2696" i="2" s="1"/>
  <c r="P2693" i="2"/>
  <c r="Q2693" i="2" s="1"/>
  <c r="R2693" i="2" s="1"/>
  <c r="O2689" i="2"/>
  <c r="P2685" i="2"/>
  <c r="Q2685" i="2" s="1"/>
  <c r="R2685" i="2" s="1"/>
  <c r="N2683" i="2"/>
  <c r="N2676" i="2"/>
  <c r="P2673" i="2"/>
  <c r="Q2673" i="2" s="1"/>
  <c r="R2673" i="2" s="1"/>
  <c r="P2671" i="2"/>
  <c r="Q2671" i="2" s="1"/>
  <c r="R2671" i="2" s="1"/>
  <c r="P2678" i="2"/>
  <c r="Q2678" i="2" s="1"/>
  <c r="R2678" i="2" s="1"/>
  <c r="O2677" i="2"/>
  <c r="N2712" i="2"/>
  <c r="P2705" i="2"/>
  <c r="Q2705" i="2" s="1"/>
  <c r="R2705" i="2" s="1"/>
  <c r="N2692" i="2"/>
  <c r="O2680" i="2"/>
  <c r="P2672" i="2"/>
  <c r="Q2672" i="2" s="1"/>
  <c r="R2672" i="2" s="1"/>
  <c r="N2672" i="2"/>
  <c r="O2759" i="2"/>
  <c r="N2758" i="2"/>
  <c r="O2756" i="2"/>
  <c r="O2751" i="2"/>
  <c r="P2750" i="2"/>
  <c r="Q2750" i="2" s="1"/>
  <c r="R2750" i="2" s="1"/>
  <c r="O2749" i="2"/>
  <c r="O2743" i="2"/>
  <c r="O2730" i="2"/>
  <c r="O2721" i="2"/>
  <c r="O2713" i="2"/>
  <c r="O2704" i="2"/>
  <c r="O2696" i="2"/>
  <c r="O2693" i="2"/>
  <c r="P2686" i="2"/>
  <c r="Q2686" i="2" s="1"/>
  <c r="R2686" i="2" s="1"/>
  <c r="O2685" i="2"/>
  <c r="P2674" i="2"/>
  <c r="Q2674" i="2" s="1"/>
  <c r="R2674" i="2" s="1"/>
  <c r="O2673" i="2"/>
  <c r="P2697" i="2"/>
  <c r="Q2697" i="2" s="1"/>
  <c r="R2697" i="2" s="1"/>
  <c r="O2688" i="2"/>
  <c r="O2699" i="2"/>
  <c r="O2676" i="2"/>
  <c r="N2675" i="2"/>
  <c r="P2802" i="2"/>
  <c r="Q2802" i="2" s="1"/>
  <c r="R2802" i="2" s="1"/>
  <c r="P2778" i="2"/>
  <c r="Q2778" i="2" s="1"/>
  <c r="R2778" i="2" s="1"/>
  <c r="P2769" i="2"/>
  <c r="Q2769" i="2" s="1"/>
  <c r="R2769" i="2" s="1"/>
  <c r="P2745" i="2"/>
  <c r="Q2745" i="2" s="1"/>
  <c r="R2745" i="2" s="1"/>
  <c r="P2729" i="2"/>
  <c r="Q2729" i="2" s="1"/>
  <c r="R2729" i="2" s="1"/>
  <c r="P2720" i="2"/>
  <c r="Q2720" i="2" s="1"/>
  <c r="R2720" i="2" s="1"/>
  <c r="P2797" i="2"/>
  <c r="Q2797" i="2" s="1"/>
  <c r="R2797" i="2" s="1"/>
  <c r="P2789" i="2"/>
  <c r="Q2789" i="2" s="1"/>
  <c r="R2789" i="2" s="1"/>
  <c r="P2781" i="2"/>
  <c r="Q2781" i="2" s="1"/>
  <c r="R2781" i="2" s="1"/>
  <c r="P2758" i="2"/>
  <c r="Q2758" i="2" s="1"/>
  <c r="R2758" i="2" s="1"/>
  <c r="P2798" i="2"/>
  <c r="Q2798" i="2" s="1"/>
  <c r="R2798" i="2" s="1"/>
  <c r="P2790" i="2"/>
  <c r="Q2790" i="2" s="1"/>
  <c r="R2790" i="2" s="1"/>
  <c r="P2782" i="2"/>
  <c r="Q2782" i="2" s="1"/>
  <c r="R2782" i="2" s="1"/>
  <c r="P2773" i="2"/>
  <c r="Q2773" i="2" s="1"/>
  <c r="R2773" i="2" s="1"/>
  <c r="P2743" i="2"/>
  <c r="Q2743" i="2" s="1"/>
  <c r="R2743" i="2" s="1"/>
  <c r="P2727" i="2"/>
  <c r="Q2727" i="2" s="1"/>
  <c r="R2727" i="2" s="1"/>
  <c r="P2762" i="2"/>
  <c r="Q2762" i="2" s="1"/>
  <c r="R2762" i="2" s="1"/>
  <c r="P2753" i="2"/>
  <c r="Q2753" i="2" s="1"/>
  <c r="R2753" i="2" s="1"/>
  <c r="P2737" i="2"/>
  <c r="Q2737" i="2" s="1"/>
  <c r="R2737" i="2" s="1"/>
  <c r="P2719" i="2"/>
  <c r="Q2719" i="2" s="1"/>
  <c r="R2719" i="2" s="1"/>
  <c r="P2806" i="2"/>
  <c r="Q2806" i="2" s="1"/>
  <c r="R2806" i="2" s="1"/>
  <c r="P2801" i="2"/>
  <c r="Q2801" i="2" s="1"/>
  <c r="R2801" i="2" s="1"/>
  <c r="P2793" i="2"/>
  <c r="Q2793" i="2" s="1"/>
  <c r="R2793" i="2" s="1"/>
  <c r="P2785" i="2"/>
  <c r="Q2785" i="2" s="1"/>
  <c r="R2785" i="2" s="1"/>
  <c r="P2774" i="2"/>
  <c r="Q2774" i="2" s="1"/>
  <c r="R2774" i="2" s="1"/>
  <c r="P2765" i="2"/>
  <c r="Q2765" i="2" s="1"/>
  <c r="R2765" i="2" s="1"/>
  <c r="P2777" i="2"/>
  <c r="Q2777" i="2" s="1"/>
  <c r="R2777" i="2" s="1"/>
  <c r="P2700" i="2"/>
  <c r="Q2700" i="2" s="1"/>
  <c r="R2700" i="2" s="1"/>
  <c r="P2712" i="2"/>
  <c r="Q2712" i="2" s="1"/>
  <c r="R2712" i="2" s="1"/>
  <c r="P2701" i="2"/>
  <c r="Q2701" i="2" s="1"/>
  <c r="R2701" i="2" s="1"/>
  <c r="P2692" i="2"/>
  <c r="Q2692" i="2" s="1"/>
  <c r="R2692" i="2" s="1"/>
  <c r="P2713" i="2"/>
  <c r="Q2713" i="2" s="1"/>
  <c r="R2713" i="2" s="1"/>
  <c r="P2708" i="2"/>
  <c r="Q2708" i="2" s="1"/>
  <c r="R2708" i="2" s="1"/>
  <c r="P2684" i="2"/>
  <c r="Q2684" i="2" s="1"/>
  <c r="R2684" i="2" s="1"/>
  <c r="P2709" i="2"/>
  <c r="Q2709" i="2" s="1"/>
  <c r="R2709" i="2" s="1"/>
  <c r="S2821" i="2" l="1"/>
  <c r="S2833" i="2"/>
  <c r="S2828" i="2"/>
  <c r="S2823" i="2"/>
  <c r="S2843" i="2"/>
  <c r="S2826" i="2"/>
  <c r="S2844" i="2"/>
  <c r="S2822" i="2"/>
  <c r="S2838" i="2"/>
  <c r="S2841" i="2"/>
  <c r="S2839" i="2"/>
  <c r="S2840" i="2"/>
  <c r="S2834" i="2"/>
  <c r="S2829" i="2"/>
  <c r="S2825" i="2"/>
  <c r="S2824" i="2"/>
  <c r="S2827" i="2"/>
  <c r="S2836" i="2"/>
  <c r="S2830" i="2"/>
  <c r="S2802" i="2"/>
  <c r="S2816" i="2"/>
  <c r="S2785" i="2"/>
  <c r="S2803" i="2"/>
  <c r="S2806" i="2"/>
  <c r="S2835" i="2"/>
  <c r="S2842" i="2"/>
  <c r="S2832" i="2"/>
  <c r="S2831" i="2"/>
  <c r="S2795" i="2"/>
  <c r="S2786" i="2"/>
  <c r="S2797" i="2"/>
  <c r="S2793" i="2"/>
  <c r="S2783" i="2"/>
  <c r="S2792" i="2"/>
  <c r="S2810" i="2"/>
  <c r="S2798" i="2"/>
  <c r="S2812" i="2"/>
  <c r="S2818" i="2"/>
  <c r="S2781" i="2"/>
  <c r="S2819" i="2"/>
  <c r="S2789" i="2"/>
  <c r="S2799" i="2"/>
  <c r="S2784" i="2"/>
  <c r="S2811" i="2"/>
  <c r="S2787" i="2"/>
  <c r="S2809" i="2"/>
  <c r="S2790" i="2"/>
  <c r="S2782" i="2"/>
  <c r="S2820" i="2"/>
  <c r="S2808" i="2"/>
  <c r="S2814" i="2"/>
  <c r="S2788" i="2"/>
  <c r="S2796" i="2"/>
  <c r="S2815" i="2"/>
  <c r="S2817" i="2"/>
  <c r="S2800" i="2"/>
  <c r="S2804" i="2"/>
  <c r="S2805" i="2"/>
  <c r="S2813" i="2"/>
  <c r="S2791" i="2"/>
  <c r="S2794" i="2"/>
  <c r="S2807" i="2"/>
  <c r="S2801" i="2"/>
  <c r="S2771" i="2"/>
  <c r="S2773" i="2"/>
  <c r="S2772" i="2"/>
  <c r="S2774" i="2"/>
  <c r="S2733" i="2"/>
  <c r="S2735" i="2"/>
  <c r="S2728" i="2"/>
  <c r="S2727" i="2"/>
  <c r="S2729" i="2"/>
  <c r="S2731" i="2"/>
  <c r="S2734" i="2"/>
  <c r="S2730" i="2"/>
  <c r="S2737" i="2"/>
  <c r="S2778" i="2"/>
  <c r="S2766" i="2"/>
  <c r="S2775" i="2"/>
  <c r="S2770" i="2"/>
  <c r="S2779" i="2"/>
  <c r="S2777" i="2"/>
  <c r="S2776" i="2"/>
  <c r="S2769" i="2"/>
  <c r="S2765" i="2"/>
  <c r="S2780" i="2"/>
  <c r="S2768" i="2"/>
  <c r="S2767" i="2"/>
  <c r="S2757" i="2"/>
  <c r="S2758" i="2"/>
  <c r="S2764" i="2"/>
  <c r="S2756" i="2"/>
  <c r="S2760" i="2"/>
  <c r="S2761" i="2"/>
  <c r="S2753" i="2"/>
  <c r="S2754" i="2"/>
  <c r="S2755" i="2"/>
  <c r="S2763" i="2"/>
  <c r="S2759" i="2"/>
  <c r="S2752" i="2"/>
  <c r="S2751" i="2"/>
  <c r="S2762" i="2"/>
  <c r="S2732" i="2"/>
  <c r="S2736" i="2"/>
  <c r="S2740" i="2"/>
  <c r="S2742" i="2"/>
  <c r="S2739" i="2"/>
  <c r="S2746" i="2"/>
  <c r="S2738" i="2"/>
  <c r="S2750" i="2"/>
  <c r="S2749" i="2"/>
  <c r="S2745" i="2"/>
  <c r="S2741" i="2"/>
  <c r="S2748" i="2"/>
  <c r="S2744" i="2"/>
  <c r="S2743" i="2"/>
  <c r="S2747" i="2"/>
  <c r="S2702" i="2"/>
  <c r="S2725" i="2"/>
  <c r="S2724" i="2"/>
  <c r="S2718" i="2"/>
  <c r="S2716" i="2"/>
  <c r="S2720" i="2"/>
  <c r="S2722" i="2"/>
  <c r="S2723" i="2"/>
  <c r="S2714" i="2"/>
  <c r="S2713" i="2"/>
  <c r="S2715" i="2"/>
  <c r="S2721" i="2"/>
  <c r="S2717" i="2"/>
  <c r="S2719" i="2"/>
  <c r="S2687" i="2"/>
  <c r="S2697" i="2"/>
  <c r="S2693" i="2"/>
  <c r="S2673" i="2"/>
  <c r="S2682" i="2"/>
  <c r="S2710" i="2"/>
  <c r="S2704" i="2"/>
  <c r="S2670" i="2"/>
  <c r="S2709" i="2"/>
  <c r="S2707" i="2"/>
  <c r="S2711" i="2"/>
  <c r="S2689" i="2"/>
  <c r="S2712" i="2"/>
  <c r="S2679" i="2"/>
  <c r="S2698" i="2"/>
  <c r="S2690" i="2"/>
  <c r="S2701" i="2"/>
  <c r="S2680" i="2"/>
  <c r="S2681" i="2"/>
  <c r="S2694" i="2"/>
  <c r="S2699" i="2"/>
  <c r="S2695" i="2"/>
  <c r="S2675" i="2"/>
  <c r="S2692" i="2"/>
  <c r="S2706" i="2"/>
  <c r="S2678" i="2"/>
  <c r="S2686" i="2"/>
  <c r="S2684" i="2"/>
  <c r="S2691" i="2"/>
  <c r="S2674" i="2"/>
  <c r="S2685" i="2"/>
  <c r="S2700" i="2"/>
  <c r="S2688" i="2"/>
  <c r="S2683" i="2"/>
  <c r="S2671" i="2"/>
  <c r="S2672" i="2"/>
  <c r="S2708" i="2"/>
  <c r="S2696" i="2"/>
  <c r="S2703" i="2"/>
  <c r="S2677" i="2"/>
  <c r="S2676" i="2"/>
  <c r="B2611" i="2" l="1"/>
  <c r="C2611" i="2" s="1"/>
  <c r="D2611" i="2"/>
  <c r="E2611" i="2"/>
  <c r="F2611" i="2"/>
  <c r="G2611" i="2"/>
  <c r="H2611" i="2"/>
  <c r="I2611" i="2"/>
  <c r="K2611" i="2"/>
  <c r="L2611" i="2"/>
  <c r="M2611" i="2"/>
  <c r="B2612" i="2"/>
  <c r="C2612" i="2" s="1"/>
  <c r="D2612" i="2"/>
  <c r="E2612" i="2"/>
  <c r="F2612" i="2"/>
  <c r="G2612" i="2"/>
  <c r="H2612" i="2"/>
  <c r="I2612" i="2"/>
  <c r="K2612" i="2"/>
  <c r="L2612" i="2"/>
  <c r="M2612" i="2"/>
  <c r="B2613" i="2"/>
  <c r="C2613" i="2" s="1"/>
  <c r="D2613" i="2"/>
  <c r="E2613" i="2"/>
  <c r="G2613" i="2"/>
  <c r="I2613" i="2"/>
  <c r="K2613" i="2"/>
  <c r="L2613" i="2"/>
  <c r="M2613" i="2"/>
  <c r="B2614" i="2"/>
  <c r="C2614" i="2" s="1"/>
  <c r="D2614" i="2"/>
  <c r="E2614" i="2"/>
  <c r="F2614" i="2"/>
  <c r="G2614" i="2"/>
  <c r="H2614" i="2"/>
  <c r="I2614" i="2"/>
  <c r="K2614" i="2"/>
  <c r="L2614" i="2"/>
  <c r="M2614" i="2"/>
  <c r="B2615" i="2"/>
  <c r="C2615" i="2" s="1"/>
  <c r="D2615" i="2"/>
  <c r="E2615" i="2"/>
  <c r="F2615" i="2"/>
  <c r="G2615" i="2"/>
  <c r="H2615" i="2"/>
  <c r="I2615" i="2"/>
  <c r="K2615" i="2"/>
  <c r="L2615" i="2"/>
  <c r="M2615" i="2"/>
  <c r="B2616" i="2"/>
  <c r="C2616" i="2" s="1"/>
  <c r="D2616" i="2"/>
  <c r="E2616" i="2"/>
  <c r="F2616" i="2"/>
  <c r="G2616" i="2"/>
  <c r="H2616" i="2"/>
  <c r="I2616" i="2"/>
  <c r="K2616" i="2"/>
  <c r="L2616" i="2"/>
  <c r="M2616" i="2"/>
  <c r="B2617" i="2"/>
  <c r="C2617" i="2" s="1"/>
  <c r="D2617" i="2"/>
  <c r="E2617" i="2"/>
  <c r="F2617" i="2"/>
  <c r="G2617" i="2"/>
  <c r="H2617" i="2"/>
  <c r="I2617" i="2"/>
  <c r="K2617" i="2"/>
  <c r="L2617" i="2"/>
  <c r="M2617" i="2"/>
  <c r="B2619" i="2"/>
  <c r="C2619" i="2" s="1"/>
  <c r="D2619" i="2"/>
  <c r="E2619" i="2"/>
  <c r="F2619" i="2"/>
  <c r="G2619" i="2"/>
  <c r="H2619" i="2"/>
  <c r="I2619" i="2"/>
  <c r="J2619" i="2"/>
  <c r="K2619" i="2"/>
  <c r="L2619" i="2"/>
  <c r="M2619" i="2"/>
  <c r="B2618" i="2"/>
  <c r="C2618" i="2" s="1"/>
  <c r="D2618" i="2"/>
  <c r="E2618" i="2"/>
  <c r="F2618" i="2"/>
  <c r="G2618" i="2"/>
  <c r="H2618" i="2"/>
  <c r="I2618" i="2"/>
  <c r="K2618" i="2"/>
  <c r="L2618" i="2"/>
  <c r="M2618" i="2"/>
  <c r="B2620" i="2"/>
  <c r="C2620" i="2" s="1"/>
  <c r="D2620" i="2"/>
  <c r="E2620" i="2"/>
  <c r="F2620" i="2"/>
  <c r="G2620" i="2"/>
  <c r="H2620" i="2"/>
  <c r="I2620" i="2"/>
  <c r="K2620" i="2"/>
  <c r="L2620" i="2"/>
  <c r="M2620" i="2"/>
  <c r="B2621" i="2"/>
  <c r="C2621" i="2" s="1"/>
  <c r="D2621" i="2"/>
  <c r="E2621" i="2"/>
  <c r="F2621" i="2"/>
  <c r="G2621" i="2"/>
  <c r="H2621" i="2"/>
  <c r="I2621" i="2"/>
  <c r="K2621" i="2"/>
  <c r="L2621" i="2"/>
  <c r="M2621" i="2"/>
  <c r="B2622" i="2"/>
  <c r="C2622" i="2" s="1"/>
  <c r="D2622" i="2"/>
  <c r="E2622" i="2"/>
  <c r="F2622" i="2"/>
  <c r="G2622" i="2"/>
  <c r="H2622" i="2"/>
  <c r="I2622" i="2"/>
  <c r="K2622" i="2"/>
  <c r="L2622" i="2"/>
  <c r="M2622" i="2"/>
  <c r="B2623" i="2"/>
  <c r="C2623" i="2" s="1"/>
  <c r="D2623" i="2"/>
  <c r="E2623" i="2"/>
  <c r="F2623" i="2"/>
  <c r="G2623" i="2"/>
  <c r="H2623" i="2"/>
  <c r="I2623" i="2"/>
  <c r="K2623" i="2"/>
  <c r="L2623" i="2"/>
  <c r="M2623" i="2"/>
  <c r="B2624" i="2"/>
  <c r="C2624" i="2" s="1"/>
  <c r="D2624" i="2"/>
  <c r="E2624" i="2"/>
  <c r="F2624" i="2"/>
  <c r="G2624" i="2"/>
  <c r="H2624" i="2"/>
  <c r="I2624" i="2"/>
  <c r="K2624" i="2"/>
  <c r="L2624" i="2"/>
  <c r="M2624" i="2"/>
  <c r="B2625" i="2"/>
  <c r="C2625" i="2" s="1"/>
  <c r="D2625" i="2"/>
  <c r="E2625" i="2"/>
  <c r="F2625" i="2"/>
  <c r="G2625" i="2"/>
  <c r="H2625" i="2"/>
  <c r="I2625" i="2"/>
  <c r="K2625" i="2"/>
  <c r="L2625" i="2"/>
  <c r="M2625" i="2"/>
  <c r="B2626" i="2"/>
  <c r="C2626" i="2" s="1"/>
  <c r="D2626" i="2"/>
  <c r="E2626" i="2"/>
  <c r="G2626" i="2"/>
  <c r="I2626" i="2"/>
  <c r="K2626" i="2"/>
  <c r="L2626" i="2"/>
  <c r="M2626" i="2"/>
  <c r="B2627" i="2"/>
  <c r="C2627" i="2" s="1"/>
  <c r="D2627" i="2"/>
  <c r="E2627" i="2"/>
  <c r="F2627" i="2"/>
  <c r="G2627" i="2"/>
  <c r="H2627" i="2"/>
  <c r="I2627" i="2"/>
  <c r="K2627" i="2"/>
  <c r="L2627" i="2"/>
  <c r="M2627" i="2"/>
  <c r="B2628" i="2"/>
  <c r="C2628" i="2" s="1"/>
  <c r="D2628" i="2"/>
  <c r="E2628" i="2"/>
  <c r="F2628" i="2"/>
  <c r="G2628" i="2"/>
  <c r="H2628" i="2"/>
  <c r="I2628" i="2"/>
  <c r="K2628" i="2"/>
  <c r="L2628" i="2"/>
  <c r="M2628" i="2"/>
  <c r="B2629" i="2"/>
  <c r="C2629" i="2" s="1"/>
  <c r="D2629" i="2"/>
  <c r="E2629" i="2"/>
  <c r="F2629" i="2"/>
  <c r="G2629" i="2"/>
  <c r="H2629" i="2"/>
  <c r="I2629" i="2"/>
  <c r="K2629" i="2"/>
  <c r="L2629" i="2"/>
  <c r="M2629" i="2"/>
  <c r="B2630" i="2"/>
  <c r="C2630" i="2" s="1"/>
  <c r="D2630" i="2"/>
  <c r="E2630" i="2"/>
  <c r="F2630" i="2"/>
  <c r="G2630" i="2"/>
  <c r="H2630" i="2"/>
  <c r="I2630" i="2"/>
  <c r="K2630" i="2"/>
  <c r="L2630" i="2"/>
  <c r="M2630" i="2"/>
  <c r="B2631" i="2"/>
  <c r="C2631" i="2" s="1"/>
  <c r="D2631" i="2"/>
  <c r="E2631" i="2"/>
  <c r="F2631" i="2"/>
  <c r="G2631" i="2"/>
  <c r="H2631" i="2"/>
  <c r="I2631" i="2"/>
  <c r="K2631" i="2"/>
  <c r="L2631" i="2"/>
  <c r="M2631" i="2"/>
  <c r="B2632" i="2"/>
  <c r="C2632" i="2" s="1"/>
  <c r="D2632" i="2"/>
  <c r="E2632" i="2"/>
  <c r="F2632" i="2"/>
  <c r="G2632" i="2"/>
  <c r="H2632" i="2"/>
  <c r="I2632" i="2"/>
  <c r="K2632" i="2"/>
  <c r="L2632" i="2"/>
  <c r="M2632" i="2"/>
  <c r="B2633" i="2"/>
  <c r="C2633" i="2" s="1"/>
  <c r="D2633" i="2"/>
  <c r="E2633" i="2"/>
  <c r="F2633" i="2"/>
  <c r="G2633" i="2"/>
  <c r="H2633" i="2"/>
  <c r="I2633" i="2"/>
  <c r="K2633" i="2"/>
  <c r="L2633" i="2"/>
  <c r="M2633" i="2"/>
  <c r="B2634" i="2"/>
  <c r="C2634" i="2" s="1"/>
  <c r="D2634" i="2"/>
  <c r="E2634" i="2"/>
  <c r="F2634" i="2"/>
  <c r="G2634" i="2"/>
  <c r="H2634" i="2"/>
  <c r="I2634" i="2"/>
  <c r="K2634" i="2"/>
  <c r="L2634" i="2"/>
  <c r="M2634" i="2"/>
  <c r="B2635" i="2"/>
  <c r="C2635" i="2" s="1"/>
  <c r="D2635" i="2"/>
  <c r="E2635" i="2"/>
  <c r="F2635" i="2"/>
  <c r="G2635" i="2"/>
  <c r="H2635" i="2"/>
  <c r="I2635" i="2"/>
  <c r="K2635" i="2"/>
  <c r="L2635" i="2"/>
  <c r="M2635" i="2"/>
  <c r="B2636" i="2"/>
  <c r="C2636" i="2" s="1"/>
  <c r="D2636" i="2"/>
  <c r="E2636" i="2"/>
  <c r="F2636" i="2"/>
  <c r="G2636" i="2"/>
  <c r="H2636" i="2"/>
  <c r="I2636" i="2"/>
  <c r="K2636" i="2"/>
  <c r="L2636" i="2"/>
  <c r="M2636" i="2"/>
  <c r="B2637" i="2"/>
  <c r="C2637" i="2" s="1"/>
  <c r="D2637" i="2"/>
  <c r="E2637" i="2"/>
  <c r="F2637" i="2"/>
  <c r="G2637" i="2"/>
  <c r="H2637" i="2"/>
  <c r="I2637" i="2"/>
  <c r="K2637" i="2"/>
  <c r="L2637" i="2"/>
  <c r="M2637" i="2"/>
  <c r="B2638" i="2"/>
  <c r="C2638" i="2" s="1"/>
  <c r="D2638" i="2"/>
  <c r="E2638" i="2"/>
  <c r="F2638" i="2"/>
  <c r="G2638" i="2"/>
  <c r="H2638" i="2"/>
  <c r="I2638" i="2"/>
  <c r="K2638" i="2"/>
  <c r="L2638" i="2"/>
  <c r="M2638" i="2"/>
  <c r="B2639" i="2"/>
  <c r="C2639" i="2" s="1"/>
  <c r="D2639" i="2"/>
  <c r="E2639" i="2"/>
  <c r="F2639" i="2"/>
  <c r="G2639" i="2"/>
  <c r="H2639" i="2"/>
  <c r="I2639" i="2"/>
  <c r="K2639" i="2"/>
  <c r="L2639" i="2"/>
  <c r="M2639" i="2"/>
  <c r="B2640" i="2"/>
  <c r="C2640" i="2" s="1"/>
  <c r="D2640" i="2"/>
  <c r="E2640" i="2"/>
  <c r="F2640" i="2"/>
  <c r="G2640" i="2"/>
  <c r="H2640" i="2"/>
  <c r="I2640" i="2"/>
  <c r="K2640" i="2"/>
  <c r="L2640" i="2"/>
  <c r="M2640" i="2"/>
  <c r="B2641" i="2"/>
  <c r="C2641" i="2" s="1"/>
  <c r="D2641" i="2"/>
  <c r="E2641" i="2"/>
  <c r="F2641" i="2"/>
  <c r="G2641" i="2"/>
  <c r="H2641" i="2"/>
  <c r="I2641" i="2"/>
  <c r="K2641" i="2"/>
  <c r="L2641" i="2"/>
  <c r="M2641" i="2"/>
  <c r="B2642" i="2"/>
  <c r="C2642" i="2" s="1"/>
  <c r="D2642" i="2"/>
  <c r="E2642" i="2"/>
  <c r="F2642" i="2"/>
  <c r="G2642" i="2"/>
  <c r="H2642" i="2"/>
  <c r="I2642" i="2"/>
  <c r="K2642" i="2"/>
  <c r="L2642" i="2"/>
  <c r="M2642" i="2"/>
  <c r="B2643" i="2"/>
  <c r="C2643" i="2" s="1"/>
  <c r="D2643" i="2"/>
  <c r="E2643" i="2"/>
  <c r="G2643" i="2"/>
  <c r="I2643" i="2"/>
  <c r="K2643" i="2"/>
  <c r="L2643" i="2"/>
  <c r="M2643" i="2"/>
  <c r="B2644" i="2"/>
  <c r="C2644" i="2" s="1"/>
  <c r="D2644" i="2"/>
  <c r="E2644" i="2"/>
  <c r="F2644" i="2"/>
  <c r="G2644" i="2"/>
  <c r="H2644" i="2"/>
  <c r="I2644" i="2"/>
  <c r="K2644" i="2"/>
  <c r="L2644" i="2"/>
  <c r="M2644" i="2"/>
  <c r="B2645" i="2"/>
  <c r="C2645" i="2" s="1"/>
  <c r="D2645" i="2"/>
  <c r="E2645" i="2"/>
  <c r="F2645" i="2"/>
  <c r="G2645" i="2"/>
  <c r="H2645" i="2"/>
  <c r="I2645" i="2"/>
  <c r="K2645" i="2"/>
  <c r="L2645" i="2"/>
  <c r="M2645" i="2"/>
  <c r="B2646" i="2"/>
  <c r="C2646" i="2" s="1"/>
  <c r="D2646" i="2"/>
  <c r="E2646" i="2"/>
  <c r="F2646" i="2"/>
  <c r="G2646" i="2"/>
  <c r="H2646" i="2"/>
  <c r="I2646" i="2"/>
  <c r="K2646" i="2"/>
  <c r="L2646" i="2"/>
  <c r="M2646" i="2"/>
  <c r="B2647" i="2"/>
  <c r="C2647" i="2" s="1"/>
  <c r="D2647" i="2"/>
  <c r="E2647" i="2"/>
  <c r="F2647" i="2"/>
  <c r="G2647" i="2"/>
  <c r="H2647" i="2"/>
  <c r="I2647" i="2"/>
  <c r="K2647" i="2"/>
  <c r="L2647" i="2"/>
  <c r="M2647" i="2"/>
  <c r="B2648" i="2"/>
  <c r="C2648" i="2" s="1"/>
  <c r="D2648" i="2"/>
  <c r="E2648" i="2"/>
  <c r="F2648" i="2"/>
  <c r="G2648" i="2"/>
  <c r="H2648" i="2"/>
  <c r="I2648" i="2"/>
  <c r="K2648" i="2"/>
  <c r="L2648" i="2"/>
  <c r="M2648" i="2"/>
  <c r="B2649" i="2"/>
  <c r="C2649" i="2" s="1"/>
  <c r="D2649" i="2"/>
  <c r="E2649" i="2"/>
  <c r="F2649" i="2"/>
  <c r="G2649" i="2"/>
  <c r="H2649" i="2"/>
  <c r="I2649" i="2"/>
  <c r="K2649" i="2"/>
  <c r="L2649" i="2"/>
  <c r="M2649" i="2"/>
  <c r="B2650" i="2"/>
  <c r="C2650" i="2" s="1"/>
  <c r="D2650" i="2"/>
  <c r="E2650" i="2"/>
  <c r="G2650" i="2"/>
  <c r="I2650" i="2"/>
  <c r="J2650" i="2"/>
  <c r="K2650" i="2"/>
  <c r="L2650" i="2"/>
  <c r="M2650" i="2"/>
  <c r="B2651" i="2"/>
  <c r="C2651" i="2" s="1"/>
  <c r="D2651" i="2"/>
  <c r="E2651" i="2"/>
  <c r="F2651" i="2"/>
  <c r="G2651" i="2"/>
  <c r="H2651" i="2"/>
  <c r="I2651" i="2"/>
  <c r="J2651" i="2"/>
  <c r="K2651" i="2"/>
  <c r="L2651" i="2"/>
  <c r="M2651" i="2"/>
  <c r="B2652" i="2"/>
  <c r="C2652" i="2" s="1"/>
  <c r="D2652" i="2"/>
  <c r="E2652" i="2"/>
  <c r="F2652" i="2"/>
  <c r="G2652" i="2"/>
  <c r="H2652" i="2"/>
  <c r="I2652" i="2"/>
  <c r="J2652" i="2"/>
  <c r="K2652" i="2"/>
  <c r="L2652" i="2"/>
  <c r="M2652" i="2"/>
  <c r="B2653" i="2"/>
  <c r="C2653" i="2" s="1"/>
  <c r="D2653" i="2"/>
  <c r="E2653" i="2"/>
  <c r="F2653" i="2"/>
  <c r="G2653" i="2"/>
  <c r="H2653" i="2"/>
  <c r="I2653" i="2"/>
  <c r="J2653" i="2"/>
  <c r="K2653" i="2"/>
  <c r="L2653" i="2"/>
  <c r="M2653" i="2"/>
  <c r="B2654" i="2"/>
  <c r="C2654" i="2" s="1"/>
  <c r="D2654" i="2"/>
  <c r="E2654" i="2"/>
  <c r="F2654" i="2"/>
  <c r="G2654" i="2"/>
  <c r="H2654" i="2"/>
  <c r="I2654" i="2"/>
  <c r="J2654" i="2"/>
  <c r="K2654" i="2"/>
  <c r="L2654" i="2"/>
  <c r="M2654" i="2"/>
  <c r="B2655" i="2"/>
  <c r="C2655" i="2" s="1"/>
  <c r="D2655" i="2"/>
  <c r="E2655" i="2"/>
  <c r="F2655" i="2"/>
  <c r="G2655" i="2"/>
  <c r="H2655" i="2"/>
  <c r="I2655" i="2"/>
  <c r="J2655" i="2"/>
  <c r="K2655" i="2"/>
  <c r="L2655" i="2"/>
  <c r="M2655" i="2"/>
  <c r="B2656" i="2"/>
  <c r="C2656" i="2" s="1"/>
  <c r="D2656" i="2"/>
  <c r="E2656" i="2"/>
  <c r="F2656" i="2"/>
  <c r="G2656" i="2"/>
  <c r="H2656" i="2"/>
  <c r="I2656" i="2"/>
  <c r="J2656" i="2"/>
  <c r="K2656" i="2"/>
  <c r="L2656" i="2"/>
  <c r="M2656" i="2"/>
  <c r="B2657" i="2"/>
  <c r="C2657" i="2" s="1"/>
  <c r="D2657" i="2"/>
  <c r="E2657" i="2"/>
  <c r="F2657" i="2"/>
  <c r="G2657" i="2"/>
  <c r="H2657" i="2"/>
  <c r="I2657" i="2"/>
  <c r="J2657" i="2"/>
  <c r="K2657" i="2"/>
  <c r="L2657" i="2"/>
  <c r="M2657" i="2"/>
  <c r="B2658" i="2"/>
  <c r="C2658" i="2" s="1"/>
  <c r="D2658" i="2"/>
  <c r="E2658" i="2"/>
  <c r="F2658" i="2"/>
  <c r="G2658" i="2"/>
  <c r="H2658" i="2"/>
  <c r="I2658" i="2"/>
  <c r="J2658" i="2"/>
  <c r="K2658" i="2"/>
  <c r="L2658" i="2"/>
  <c r="M2658" i="2"/>
  <c r="B2659" i="2"/>
  <c r="C2659" i="2" s="1"/>
  <c r="D2659" i="2"/>
  <c r="E2659" i="2"/>
  <c r="G2659" i="2"/>
  <c r="I2659" i="2"/>
  <c r="J2659" i="2"/>
  <c r="K2659" i="2"/>
  <c r="L2659" i="2"/>
  <c r="M2659" i="2"/>
  <c r="B2660" i="2"/>
  <c r="C2660" i="2" s="1"/>
  <c r="D2660" i="2"/>
  <c r="E2660" i="2"/>
  <c r="F2660" i="2"/>
  <c r="G2660" i="2"/>
  <c r="H2660" i="2"/>
  <c r="I2660" i="2"/>
  <c r="J2660" i="2"/>
  <c r="K2660" i="2"/>
  <c r="L2660" i="2"/>
  <c r="M2660" i="2"/>
  <c r="B2661" i="2"/>
  <c r="C2661" i="2" s="1"/>
  <c r="D2661" i="2"/>
  <c r="E2661" i="2"/>
  <c r="F2661" i="2"/>
  <c r="G2661" i="2"/>
  <c r="H2661" i="2"/>
  <c r="I2661" i="2"/>
  <c r="J2661" i="2"/>
  <c r="K2661" i="2"/>
  <c r="L2661" i="2"/>
  <c r="M2661" i="2"/>
  <c r="B2662" i="2"/>
  <c r="C2662" i="2" s="1"/>
  <c r="D2662" i="2"/>
  <c r="F2662" i="2"/>
  <c r="G2662" i="2"/>
  <c r="H2662" i="2"/>
  <c r="I2662" i="2"/>
  <c r="J2662" i="2"/>
  <c r="K2662" i="2"/>
  <c r="L2662" i="2"/>
  <c r="M2662" i="2"/>
  <c r="B2663" i="2"/>
  <c r="C2663" i="2" s="1"/>
  <c r="D2663" i="2"/>
  <c r="E2663" i="2"/>
  <c r="F2663" i="2"/>
  <c r="G2663" i="2"/>
  <c r="H2663" i="2"/>
  <c r="I2663" i="2"/>
  <c r="J2663" i="2"/>
  <c r="K2663" i="2"/>
  <c r="L2663" i="2"/>
  <c r="M2663" i="2"/>
  <c r="B2664" i="2"/>
  <c r="C2664" i="2" s="1"/>
  <c r="D2664" i="2"/>
  <c r="E2664" i="2"/>
  <c r="F2664" i="2"/>
  <c r="G2664" i="2"/>
  <c r="H2664" i="2"/>
  <c r="I2664" i="2"/>
  <c r="J2664" i="2"/>
  <c r="K2664" i="2"/>
  <c r="L2664" i="2"/>
  <c r="M2664" i="2"/>
  <c r="B2665" i="2"/>
  <c r="C2665" i="2" s="1"/>
  <c r="D2665" i="2"/>
  <c r="E2665" i="2"/>
  <c r="F2665" i="2"/>
  <c r="G2665" i="2"/>
  <c r="H2665" i="2"/>
  <c r="I2665" i="2"/>
  <c r="J2665" i="2"/>
  <c r="K2665" i="2"/>
  <c r="L2665" i="2"/>
  <c r="M2665" i="2"/>
  <c r="B2666" i="2"/>
  <c r="C2666" i="2" s="1"/>
  <c r="D2666" i="2"/>
  <c r="E2666" i="2"/>
  <c r="F2666" i="2"/>
  <c r="G2666" i="2"/>
  <c r="H2666" i="2"/>
  <c r="I2666" i="2"/>
  <c r="J2666" i="2"/>
  <c r="K2666" i="2"/>
  <c r="L2666" i="2"/>
  <c r="M2666" i="2"/>
  <c r="B2667" i="2"/>
  <c r="C2667" i="2" s="1"/>
  <c r="D2667" i="2"/>
  <c r="E2667" i="2"/>
  <c r="F2667" i="2"/>
  <c r="G2667" i="2"/>
  <c r="H2667" i="2"/>
  <c r="I2667" i="2"/>
  <c r="J2667" i="2"/>
  <c r="K2667" i="2"/>
  <c r="L2667" i="2"/>
  <c r="M2667" i="2"/>
  <c r="B2668" i="2"/>
  <c r="C2668" i="2" s="1"/>
  <c r="D2668" i="2"/>
  <c r="E2668" i="2"/>
  <c r="F2668" i="2"/>
  <c r="G2668" i="2"/>
  <c r="H2668" i="2"/>
  <c r="I2668" i="2"/>
  <c r="J2668" i="2"/>
  <c r="K2668" i="2"/>
  <c r="L2668" i="2"/>
  <c r="M2668" i="2"/>
  <c r="B2669" i="2"/>
  <c r="C2669" i="2" s="1"/>
  <c r="D2669" i="2"/>
  <c r="E2669" i="2"/>
  <c r="F2669" i="2"/>
  <c r="G2669" i="2"/>
  <c r="H2669" i="2"/>
  <c r="I2669" i="2"/>
  <c r="J2669" i="2"/>
  <c r="K2669" i="2"/>
  <c r="L2669" i="2"/>
  <c r="M2669" i="2"/>
  <c r="B2590" i="2"/>
  <c r="C2590" i="2" s="1"/>
  <c r="D2590" i="2"/>
  <c r="E2590" i="2"/>
  <c r="F2590" i="2"/>
  <c r="G2590" i="2"/>
  <c r="H2590" i="2"/>
  <c r="I2590" i="2"/>
  <c r="K2590" i="2"/>
  <c r="L2590" i="2"/>
  <c r="M2590" i="2"/>
  <c r="B2591" i="2"/>
  <c r="C2591" i="2" s="1"/>
  <c r="D2591" i="2"/>
  <c r="E2591" i="2"/>
  <c r="F2591" i="2"/>
  <c r="G2591" i="2"/>
  <c r="H2591" i="2"/>
  <c r="I2591" i="2"/>
  <c r="K2591" i="2"/>
  <c r="L2591" i="2"/>
  <c r="M2591" i="2"/>
  <c r="B2592" i="2"/>
  <c r="C2592" i="2" s="1"/>
  <c r="D2592" i="2"/>
  <c r="E2592" i="2"/>
  <c r="F2592" i="2"/>
  <c r="G2592" i="2"/>
  <c r="H2592" i="2"/>
  <c r="I2592" i="2"/>
  <c r="K2592" i="2"/>
  <c r="L2592" i="2"/>
  <c r="M2592" i="2"/>
  <c r="B2593" i="2"/>
  <c r="C2593" i="2" s="1"/>
  <c r="D2593" i="2"/>
  <c r="E2593" i="2"/>
  <c r="F2593" i="2"/>
  <c r="G2593" i="2"/>
  <c r="H2593" i="2"/>
  <c r="I2593" i="2"/>
  <c r="K2593" i="2"/>
  <c r="L2593" i="2"/>
  <c r="M2593" i="2"/>
  <c r="B2594" i="2"/>
  <c r="C2594" i="2" s="1"/>
  <c r="D2594" i="2"/>
  <c r="E2594" i="2"/>
  <c r="F2594" i="2"/>
  <c r="G2594" i="2"/>
  <c r="H2594" i="2"/>
  <c r="I2594" i="2"/>
  <c r="K2594" i="2"/>
  <c r="L2594" i="2"/>
  <c r="M2594" i="2"/>
  <c r="B2595" i="2"/>
  <c r="C2595" i="2" s="1"/>
  <c r="D2595" i="2"/>
  <c r="E2595" i="2"/>
  <c r="F2595" i="2"/>
  <c r="G2595" i="2"/>
  <c r="H2595" i="2"/>
  <c r="I2595" i="2"/>
  <c r="K2595" i="2"/>
  <c r="L2595" i="2"/>
  <c r="M2595" i="2"/>
  <c r="B2596" i="2"/>
  <c r="C2596" i="2" s="1"/>
  <c r="D2596" i="2"/>
  <c r="E2596" i="2"/>
  <c r="F2596" i="2"/>
  <c r="G2596" i="2"/>
  <c r="H2596" i="2"/>
  <c r="I2596" i="2"/>
  <c r="K2596" i="2"/>
  <c r="L2596" i="2"/>
  <c r="M2596" i="2"/>
  <c r="B2597" i="2"/>
  <c r="C2597" i="2" s="1"/>
  <c r="D2597" i="2"/>
  <c r="E2597" i="2"/>
  <c r="F2597" i="2"/>
  <c r="G2597" i="2"/>
  <c r="H2597" i="2"/>
  <c r="I2597" i="2"/>
  <c r="K2597" i="2"/>
  <c r="L2597" i="2"/>
  <c r="M2597" i="2"/>
  <c r="B2598" i="2"/>
  <c r="C2598" i="2" s="1"/>
  <c r="D2598" i="2"/>
  <c r="E2598" i="2"/>
  <c r="F2598" i="2"/>
  <c r="G2598" i="2"/>
  <c r="H2598" i="2"/>
  <c r="I2598" i="2"/>
  <c r="K2598" i="2"/>
  <c r="L2598" i="2"/>
  <c r="M2598" i="2"/>
  <c r="B2599" i="2"/>
  <c r="C2599" i="2" s="1"/>
  <c r="D2599" i="2"/>
  <c r="E2599" i="2"/>
  <c r="F2599" i="2"/>
  <c r="G2599" i="2"/>
  <c r="H2599" i="2"/>
  <c r="I2599" i="2"/>
  <c r="K2599" i="2"/>
  <c r="L2599" i="2"/>
  <c r="M2599" i="2"/>
  <c r="B2600" i="2"/>
  <c r="C2600" i="2" s="1"/>
  <c r="D2600" i="2"/>
  <c r="E2600" i="2"/>
  <c r="F2600" i="2"/>
  <c r="G2600" i="2"/>
  <c r="H2600" i="2"/>
  <c r="I2600" i="2"/>
  <c r="K2600" i="2"/>
  <c r="L2600" i="2"/>
  <c r="M2600" i="2"/>
  <c r="B2601" i="2"/>
  <c r="C2601" i="2" s="1"/>
  <c r="D2601" i="2"/>
  <c r="E2601" i="2"/>
  <c r="F2601" i="2"/>
  <c r="G2601" i="2"/>
  <c r="H2601" i="2"/>
  <c r="I2601" i="2"/>
  <c r="K2601" i="2"/>
  <c r="L2601" i="2"/>
  <c r="M2601" i="2"/>
  <c r="B2602" i="2"/>
  <c r="C2602" i="2" s="1"/>
  <c r="D2602" i="2"/>
  <c r="E2602" i="2"/>
  <c r="G2602" i="2"/>
  <c r="I2602" i="2"/>
  <c r="K2602" i="2"/>
  <c r="L2602" i="2"/>
  <c r="M2602" i="2"/>
  <c r="B2603" i="2"/>
  <c r="C2603" i="2" s="1"/>
  <c r="D2603" i="2"/>
  <c r="E2603" i="2"/>
  <c r="F2603" i="2"/>
  <c r="G2603" i="2"/>
  <c r="H2603" i="2"/>
  <c r="I2603" i="2"/>
  <c r="K2603" i="2"/>
  <c r="L2603" i="2"/>
  <c r="M2603" i="2"/>
  <c r="B2604" i="2"/>
  <c r="C2604" i="2" s="1"/>
  <c r="D2604" i="2"/>
  <c r="E2604" i="2"/>
  <c r="F2604" i="2"/>
  <c r="G2604" i="2"/>
  <c r="H2604" i="2"/>
  <c r="I2604" i="2"/>
  <c r="K2604" i="2"/>
  <c r="L2604" i="2"/>
  <c r="M2604" i="2"/>
  <c r="B2605" i="2"/>
  <c r="C2605" i="2" s="1"/>
  <c r="D2605" i="2"/>
  <c r="E2605" i="2"/>
  <c r="F2605" i="2"/>
  <c r="G2605" i="2"/>
  <c r="H2605" i="2"/>
  <c r="I2605" i="2"/>
  <c r="K2605" i="2"/>
  <c r="L2605" i="2"/>
  <c r="M2605" i="2"/>
  <c r="B2606" i="2"/>
  <c r="C2606" i="2" s="1"/>
  <c r="D2606" i="2"/>
  <c r="E2606" i="2"/>
  <c r="F2606" i="2"/>
  <c r="G2606" i="2"/>
  <c r="H2606" i="2"/>
  <c r="I2606" i="2"/>
  <c r="K2606" i="2"/>
  <c r="L2606" i="2"/>
  <c r="M2606" i="2"/>
  <c r="B2607" i="2"/>
  <c r="C2607" i="2" s="1"/>
  <c r="D2607" i="2"/>
  <c r="E2607" i="2"/>
  <c r="F2607" i="2"/>
  <c r="G2607" i="2"/>
  <c r="H2607" i="2"/>
  <c r="I2607" i="2"/>
  <c r="K2607" i="2"/>
  <c r="L2607" i="2"/>
  <c r="M2607" i="2"/>
  <c r="B2608" i="2"/>
  <c r="C2608" i="2" s="1"/>
  <c r="D2608" i="2"/>
  <c r="E2608" i="2"/>
  <c r="G2608" i="2"/>
  <c r="I2608" i="2"/>
  <c r="K2608" i="2"/>
  <c r="L2608" i="2"/>
  <c r="M2608" i="2"/>
  <c r="B2609" i="2"/>
  <c r="C2609" i="2" s="1"/>
  <c r="D2609" i="2"/>
  <c r="E2609" i="2"/>
  <c r="F2609" i="2"/>
  <c r="G2609" i="2"/>
  <c r="H2609" i="2"/>
  <c r="I2609" i="2"/>
  <c r="K2609" i="2"/>
  <c r="L2609" i="2"/>
  <c r="M2609" i="2"/>
  <c r="B2610" i="2"/>
  <c r="C2610" i="2" s="1"/>
  <c r="D2610" i="2"/>
  <c r="E2610" i="2"/>
  <c r="F2610" i="2"/>
  <c r="G2610" i="2"/>
  <c r="H2610" i="2"/>
  <c r="I2610" i="2"/>
  <c r="K2610" i="2"/>
  <c r="L2610" i="2"/>
  <c r="M2610" i="2"/>
  <c r="J2645" i="2"/>
  <c r="J2646" i="2"/>
  <c r="J2647" i="2"/>
  <c r="J2648" i="2"/>
  <c r="J2649" i="2"/>
  <c r="J2634" i="2"/>
  <c r="J2636" i="2"/>
  <c r="J2637" i="2"/>
  <c r="J2639" i="2"/>
  <c r="J2640" i="2"/>
  <c r="J2642" i="2"/>
  <c r="J2644" i="2"/>
  <c r="J2622" i="2"/>
  <c r="J2624" i="2"/>
  <c r="J2625" i="2"/>
  <c r="J2626" i="2"/>
  <c r="J2627" i="2"/>
  <c r="J2628" i="2"/>
  <c r="J2629" i="2"/>
  <c r="J2631" i="2"/>
  <c r="J2632" i="2"/>
  <c r="J2615" i="2"/>
  <c r="J2616" i="2"/>
  <c r="J2617" i="2"/>
  <c r="J2620" i="2"/>
  <c r="J2621" i="2"/>
  <c r="J2589" i="2"/>
  <c r="J2590" i="2"/>
  <c r="J2591" i="2"/>
  <c r="J2592" i="2"/>
  <c r="J2593" i="2"/>
  <c r="J2595" i="2"/>
  <c r="J2596" i="2"/>
  <c r="J2597" i="2"/>
  <c r="J2599" i="2"/>
  <c r="J2600" i="2"/>
  <c r="J2601" i="2"/>
  <c r="J2602" i="2"/>
  <c r="J2604" i="2"/>
  <c r="J2605" i="2"/>
  <c r="J2606" i="2"/>
  <c r="J2607" i="2"/>
  <c r="J2608" i="2"/>
  <c r="J2609" i="2"/>
  <c r="J2610" i="2"/>
  <c r="J2611" i="2"/>
  <c r="J2612" i="2"/>
  <c r="J2613" i="2"/>
  <c r="B2561" i="2"/>
  <c r="C2561" i="2" s="1"/>
  <c r="D2561" i="2"/>
  <c r="E2561" i="2"/>
  <c r="F2561" i="2"/>
  <c r="G2561" i="2"/>
  <c r="H2561" i="2"/>
  <c r="I2561" i="2"/>
  <c r="K2561" i="2"/>
  <c r="L2561" i="2"/>
  <c r="M2561" i="2"/>
  <c r="B2562" i="2"/>
  <c r="C2562" i="2" s="1"/>
  <c r="D2562" i="2"/>
  <c r="E2562" i="2"/>
  <c r="F2562" i="2"/>
  <c r="G2562" i="2"/>
  <c r="H2562" i="2"/>
  <c r="I2562" i="2"/>
  <c r="K2562" i="2"/>
  <c r="L2562" i="2"/>
  <c r="M2562" i="2"/>
  <c r="B2563" i="2"/>
  <c r="C2563" i="2" s="1"/>
  <c r="D2563" i="2"/>
  <c r="E2563" i="2"/>
  <c r="F2563" i="2"/>
  <c r="G2563" i="2"/>
  <c r="H2563" i="2"/>
  <c r="I2563" i="2"/>
  <c r="K2563" i="2"/>
  <c r="L2563" i="2"/>
  <c r="M2563" i="2"/>
  <c r="B2564" i="2"/>
  <c r="C2564" i="2" s="1"/>
  <c r="D2564" i="2"/>
  <c r="E2564" i="2"/>
  <c r="F2564" i="2"/>
  <c r="G2564" i="2"/>
  <c r="H2564" i="2"/>
  <c r="I2564" i="2"/>
  <c r="K2564" i="2"/>
  <c r="L2564" i="2"/>
  <c r="M2564" i="2"/>
  <c r="B2565" i="2"/>
  <c r="C2565" i="2" s="1"/>
  <c r="D2565" i="2"/>
  <c r="E2565" i="2"/>
  <c r="F2565" i="2"/>
  <c r="G2565" i="2"/>
  <c r="H2565" i="2"/>
  <c r="I2565" i="2"/>
  <c r="K2565" i="2"/>
  <c r="L2565" i="2"/>
  <c r="M2565" i="2"/>
  <c r="B2566" i="2"/>
  <c r="C2566" i="2" s="1"/>
  <c r="D2566" i="2"/>
  <c r="E2566" i="2"/>
  <c r="F2566" i="2"/>
  <c r="G2566" i="2"/>
  <c r="H2566" i="2"/>
  <c r="I2566" i="2"/>
  <c r="K2566" i="2"/>
  <c r="L2566" i="2"/>
  <c r="M2566" i="2"/>
  <c r="B2567" i="2"/>
  <c r="C2567" i="2" s="1"/>
  <c r="D2567" i="2"/>
  <c r="E2567" i="2"/>
  <c r="F2567" i="2"/>
  <c r="G2567" i="2"/>
  <c r="H2567" i="2"/>
  <c r="I2567" i="2"/>
  <c r="K2567" i="2"/>
  <c r="L2567" i="2"/>
  <c r="M2567" i="2"/>
  <c r="B2568" i="2"/>
  <c r="C2568" i="2" s="1"/>
  <c r="D2568" i="2"/>
  <c r="E2568" i="2"/>
  <c r="F2568" i="2"/>
  <c r="G2568" i="2"/>
  <c r="H2568" i="2"/>
  <c r="I2568" i="2"/>
  <c r="K2568" i="2"/>
  <c r="L2568" i="2"/>
  <c r="M2568" i="2"/>
  <c r="B2569" i="2"/>
  <c r="C2569" i="2" s="1"/>
  <c r="D2569" i="2"/>
  <c r="E2569" i="2"/>
  <c r="F2569" i="2"/>
  <c r="G2569" i="2"/>
  <c r="H2569" i="2"/>
  <c r="I2569" i="2"/>
  <c r="K2569" i="2"/>
  <c r="L2569" i="2"/>
  <c r="M2569" i="2"/>
  <c r="B2570" i="2"/>
  <c r="C2570" i="2" s="1"/>
  <c r="D2570" i="2"/>
  <c r="E2570" i="2"/>
  <c r="F2570" i="2"/>
  <c r="G2570" i="2"/>
  <c r="H2570" i="2"/>
  <c r="I2570" i="2"/>
  <c r="K2570" i="2"/>
  <c r="L2570" i="2"/>
  <c r="M2570" i="2"/>
  <c r="B2571" i="2"/>
  <c r="C2571" i="2" s="1"/>
  <c r="D2571" i="2"/>
  <c r="E2571" i="2"/>
  <c r="G2571" i="2"/>
  <c r="H2571" i="2"/>
  <c r="I2571" i="2"/>
  <c r="K2571" i="2"/>
  <c r="L2571" i="2"/>
  <c r="M2571" i="2"/>
  <c r="B2572" i="2"/>
  <c r="C2572" i="2" s="1"/>
  <c r="D2572" i="2"/>
  <c r="E2572" i="2"/>
  <c r="F2572" i="2"/>
  <c r="G2572" i="2"/>
  <c r="H2572" i="2"/>
  <c r="I2572" i="2"/>
  <c r="K2572" i="2"/>
  <c r="L2572" i="2"/>
  <c r="M2572" i="2"/>
  <c r="B2573" i="2"/>
  <c r="C2573" i="2" s="1"/>
  <c r="D2573" i="2"/>
  <c r="E2573" i="2"/>
  <c r="G2573" i="2"/>
  <c r="I2573" i="2"/>
  <c r="K2573" i="2"/>
  <c r="L2573" i="2"/>
  <c r="M2573" i="2"/>
  <c r="B2574" i="2"/>
  <c r="C2574" i="2" s="1"/>
  <c r="D2574" i="2"/>
  <c r="E2574" i="2"/>
  <c r="F2574" i="2"/>
  <c r="G2574" i="2"/>
  <c r="H2574" i="2"/>
  <c r="I2574" i="2"/>
  <c r="K2574" i="2"/>
  <c r="L2574" i="2"/>
  <c r="M2574" i="2"/>
  <c r="B2575" i="2"/>
  <c r="C2575" i="2" s="1"/>
  <c r="D2575" i="2"/>
  <c r="E2575" i="2"/>
  <c r="F2575" i="2"/>
  <c r="G2575" i="2"/>
  <c r="H2575" i="2"/>
  <c r="I2575" i="2"/>
  <c r="K2575" i="2"/>
  <c r="L2575" i="2"/>
  <c r="M2575" i="2"/>
  <c r="B2576" i="2"/>
  <c r="C2576" i="2" s="1"/>
  <c r="D2576" i="2"/>
  <c r="E2576" i="2"/>
  <c r="F2576" i="2"/>
  <c r="G2576" i="2"/>
  <c r="H2576" i="2"/>
  <c r="I2576" i="2"/>
  <c r="K2576" i="2"/>
  <c r="L2576" i="2"/>
  <c r="M2576" i="2"/>
  <c r="B2577" i="2"/>
  <c r="C2577" i="2" s="1"/>
  <c r="D2577" i="2"/>
  <c r="E2577" i="2"/>
  <c r="F2577" i="2"/>
  <c r="G2577" i="2"/>
  <c r="H2577" i="2"/>
  <c r="I2577" i="2"/>
  <c r="K2577" i="2"/>
  <c r="L2577" i="2"/>
  <c r="M2577" i="2"/>
  <c r="B2578" i="2"/>
  <c r="C2578" i="2" s="1"/>
  <c r="D2578" i="2"/>
  <c r="E2578" i="2"/>
  <c r="F2578" i="2"/>
  <c r="G2578" i="2"/>
  <c r="H2578" i="2"/>
  <c r="I2578" i="2"/>
  <c r="K2578" i="2"/>
  <c r="L2578" i="2"/>
  <c r="M2578" i="2"/>
  <c r="B2579" i="2"/>
  <c r="C2579" i="2" s="1"/>
  <c r="D2579" i="2"/>
  <c r="E2579" i="2"/>
  <c r="F2579" i="2"/>
  <c r="G2579" i="2"/>
  <c r="H2579" i="2"/>
  <c r="I2579" i="2"/>
  <c r="K2579" i="2"/>
  <c r="L2579" i="2"/>
  <c r="M2579" i="2"/>
  <c r="B2580" i="2"/>
  <c r="C2580" i="2" s="1"/>
  <c r="D2580" i="2"/>
  <c r="E2580" i="2"/>
  <c r="F2580" i="2"/>
  <c r="G2580" i="2"/>
  <c r="H2580" i="2"/>
  <c r="I2580" i="2"/>
  <c r="K2580" i="2"/>
  <c r="L2580" i="2"/>
  <c r="M2580" i="2"/>
  <c r="B2581" i="2"/>
  <c r="C2581" i="2" s="1"/>
  <c r="D2581" i="2"/>
  <c r="E2581" i="2"/>
  <c r="G2581" i="2"/>
  <c r="I2581" i="2"/>
  <c r="K2581" i="2"/>
  <c r="L2581" i="2"/>
  <c r="M2581" i="2"/>
  <c r="B2582" i="2"/>
  <c r="C2582" i="2" s="1"/>
  <c r="D2582" i="2"/>
  <c r="E2582" i="2"/>
  <c r="F2582" i="2"/>
  <c r="G2582" i="2"/>
  <c r="H2582" i="2"/>
  <c r="I2582" i="2"/>
  <c r="K2582" i="2"/>
  <c r="L2582" i="2"/>
  <c r="M2582" i="2"/>
  <c r="B2583" i="2"/>
  <c r="C2583" i="2" s="1"/>
  <c r="D2583" i="2"/>
  <c r="E2583" i="2"/>
  <c r="F2583" i="2"/>
  <c r="G2583" i="2"/>
  <c r="H2583" i="2"/>
  <c r="I2583" i="2"/>
  <c r="K2583" i="2"/>
  <c r="L2583" i="2"/>
  <c r="M2583" i="2"/>
  <c r="B2584" i="2"/>
  <c r="C2584" i="2" s="1"/>
  <c r="D2584" i="2"/>
  <c r="E2584" i="2"/>
  <c r="F2584" i="2"/>
  <c r="G2584" i="2"/>
  <c r="H2584" i="2"/>
  <c r="I2584" i="2"/>
  <c r="K2584" i="2"/>
  <c r="L2584" i="2"/>
  <c r="M2584" i="2"/>
  <c r="B2585" i="2"/>
  <c r="C2585" i="2" s="1"/>
  <c r="D2585" i="2"/>
  <c r="E2585" i="2"/>
  <c r="F2585" i="2"/>
  <c r="G2585" i="2"/>
  <c r="H2585" i="2"/>
  <c r="I2585" i="2"/>
  <c r="K2585" i="2"/>
  <c r="L2585" i="2"/>
  <c r="M2585" i="2"/>
  <c r="B2586" i="2"/>
  <c r="C2586" i="2" s="1"/>
  <c r="D2586" i="2"/>
  <c r="E2586" i="2"/>
  <c r="F2586" i="2"/>
  <c r="G2586" i="2"/>
  <c r="H2586" i="2"/>
  <c r="I2586" i="2"/>
  <c r="K2586" i="2"/>
  <c r="L2586" i="2"/>
  <c r="M2586" i="2"/>
  <c r="B2587" i="2"/>
  <c r="C2587" i="2" s="1"/>
  <c r="D2587" i="2"/>
  <c r="E2587" i="2"/>
  <c r="F2587" i="2"/>
  <c r="G2587" i="2"/>
  <c r="H2587" i="2"/>
  <c r="I2587" i="2"/>
  <c r="K2587" i="2"/>
  <c r="L2587" i="2"/>
  <c r="M2587" i="2"/>
  <c r="B2588" i="2"/>
  <c r="C2588" i="2" s="1"/>
  <c r="D2588" i="2"/>
  <c r="E2588" i="2"/>
  <c r="F2588" i="2"/>
  <c r="G2588" i="2"/>
  <c r="H2588" i="2"/>
  <c r="I2588" i="2"/>
  <c r="K2588" i="2"/>
  <c r="L2588" i="2"/>
  <c r="M2588" i="2"/>
  <c r="B2589" i="2"/>
  <c r="C2589" i="2" s="1"/>
  <c r="D2589" i="2"/>
  <c r="E2589" i="2"/>
  <c r="F2589" i="2"/>
  <c r="G2589" i="2"/>
  <c r="H2589" i="2"/>
  <c r="I2589" i="2"/>
  <c r="K2589" i="2"/>
  <c r="L2589" i="2"/>
  <c r="M2589" i="2"/>
  <c r="J2561" i="2"/>
  <c r="J2562" i="2"/>
  <c r="J2563" i="2"/>
  <c r="J2564" i="2"/>
  <c r="J2565" i="2"/>
  <c r="J2567" i="2"/>
  <c r="J2568" i="2"/>
  <c r="J2570" i="2"/>
  <c r="J2573" i="2"/>
  <c r="J2574" i="2"/>
  <c r="J2575" i="2"/>
  <c r="J2577" i="2"/>
  <c r="J2578" i="2"/>
  <c r="J2579" i="2"/>
  <c r="J2580" i="2"/>
  <c r="J2581" i="2"/>
  <c r="J2582" i="2"/>
  <c r="J2584" i="2"/>
  <c r="J2585" i="2"/>
  <c r="J2586" i="2"/>
  <c r="J2587" i="2"/>
  <c r="P2638" i="2" l="1"/>
  <c r="Q2638" i="2" s="1"/>
  <c r="R2638" i="2" s="1"/>
  <c r="J2638" i="2"/>
  <c r="P2628" i="2"/>
  <c r="Q2628" i="2" s="1"/>
  <c r="R2628" i="2" s="1"/>
  <c r="P2612" i="2"/>
  <c r="Q2612" i="2" s="1"/>
  <c r="R2612" i="2" s="1"/>
  <c r="J2594" i="2"/>
  <c r="J2641" i="2"/>
  <c r="J2635" i="2"/>
  <c r="J2588" i="2"/>
  <c r="P2661" i="2"/>
  <c r="Q2661" i="2" s="1"/>
  <c r="R2661" i="2" s="1"/>
  <c r="J2603" i="2"/>
  <c r="J2633" i="2"/>
  <c r="J2643" i="2"/>
  <c r="J2614" i="2"/>
  <c r="J2630" i="2"/>
  <c r="J2623" i="2"/>
  <c r="J2598" i="2"/>
  <c r="J2618" i="2"/>
  <c r="P2591" i="2"/>
  <c r="Q2591" i="2" s="1"/>
  <c r="R2591" i="2" s="1"/>
  <c r="P2607" i="2"/>
  <c r="Q2607" i="2" s="1"/>
  <c r="R2607" i="2" s="1"/>
  <c r="P2653" i="2"/>
  <c r="Q2653" i="2" s="1"/>
  <c r="R2653" i="2" s="1"/>
  <c r="P2603" i="2"/>
  <c r="Q2603" i="2" s="1"/>
  <c r="R2603" i="2" s="1"/>
  <c r="P2590" i="2"/>
  <c r="Q2590" i="2" s="1"/>
  <c r="R2590" i="2" s="1"/>
  <c r="P2662" i="2"/>
  <c r="Q2662" i="2" s="1"/>
  <c r="R2662" i="2" s="1"/>
  <c r="N2626" i="2"/>
  <c r="N2593" i="2"/>
  <c r="P2663" i="2"/>
  <c r="Q2663" i="2" s="1"/>
  <c r="R2663" i="2" s="1"/>
  <c r="P2656" i="2"/>
  <c r="Q2656" i="2" s="1"/>
  <c r="R2656" i="2" s="1"/>
  <c r="P2648" i="2"/>
  <c r="Q2648" i="2" s="1"/>
  <c r="R2648" i="2" s="1"/>
  <c r="P2606" i="2"/>
  <c r="Q2606" i="2" s="1"/>
  <c r="R2606" i="2" s="1"/>
  <c r="P2594" i="2"/>
  <c r="Q2594" i="2" s="1"/>
  <c r="R2594" i="2" s="1"/>
  <c r="P2665" i="2"/>
  <c r="Q2665" i="2" s="1"/>
  <c r="R2665" i="2" s="1"/>
  <c r="N2636" i="2"/>
  <c r="P2625" i="2"/>
  <c r="Q2625" i="2" s="1"/>
  <c r="R2625" i="2" s="1"/>
  <c r="P2644" i="2"/>
  <c r="Q2644" i="2" s="1"/>
  <c r="R2644" i="2" s="1"/>
  <c r="P2614" i="2"/>
  <c r="Q2614" i="2" s="1"/>
  <c r="R2614" i="2" s="1"/>
  <c r="P2613" i="2"/>
  <c r="Q2613" i="2" s="1"/>
  <c r="R2613" i="2" s="1"/>
  <c r="P2599" i="2"/>
  <c r="Q2599" i="2" s="1"/>
  <c r="R2599" i="2" s="1"/>
  <c r="P2595" i="2"/>
  <c r="Q2595" i="2" s="1"/>
  <c r="R2595" i="2" s="1"/>
  <c r="O2590" i="2"/>
  <c r="O2614" i="2"/>
  <c r="P2642" i="2"/>
  <c r="Q2642" i="2" s="1"/>
  <c r="R2642" i="2" s="1"/>
  <c r="P2615" i="2"/>
  <c r="Q2615" i="2" s="1"/>
  <c r="R2615" i="2" s="1"/>
  <c r="P2611" i="2"/>
  <c r="Q2611" i="2" s="1"/>
  <c r="R2611" i="2" s="1"/>
  <c r="O2608" i="2"/>
  <c r="O2602" i="2"/>
  <c r="O2596" i="2"/>
  <c r="O2660" i="2"/>
  <c r="O2630" i="2"/>
  <c r="N2659" i="2"/>
  <c r="N2607" i="2"/>
  <c r="O2617" i="2"/>
  <c r="O2645" i="2"/>
  <c r="O2601" i="2"/>
  <c r="O2619" i="2"/>
  <c r="O2609" i="2"/>
  <c r="O2606" i="2"/>
  <c r="O2597" i="2"/>
  <c r="N2614" i="2"/>
  <c r="O2652" i="2"/>
  <c r="N2632" i="2"/>
  <c r="N2616" i="2"/>
  <c r="N2634" i="2"/>
  <c r="N2619" i="2"/>
  <c r="S2619" i="2" s="1"/>
  <c r="N2664" i="2"/>
  <c r="N2656" i="2"/>
  <c r="N2655" i="2"/>
  <c r="O2603" i="2"/>
  <c r="O2646" i="2"/>
  <c r="O2642" i="2"/>
  <c r="P2660" i="2"/>
  <c r="Q2660" i="2" s="1"/>
  <c r="R2660" i="2" s="1"/>
  <c r="O2600" i="2"/>
  <c r="O2593" i="2"/>
  <c r="P2669" i="2"/>
  <c r="Q2669" i="2" s="1"/>
  <c r="R2669" i="2" s="1"/>
  <c r="O2668" i="2"/>
  <c r="P2632" i="2"/>
  <c r="Q2632" i="2" s="1"/>
  <c r="R2632" i="2" s="1"/>
  <c r="P2649" i="2"/>
  <c r="Q2649" i="2" s="1"/>
  <c r="R2649" i="2" s="1"/>
  <c r="O2640" i="2"/>
  <c r="P2627" i="2"/>
  <c r="Q2627" i="2" s="1"/>
  <c r="R2627" i="2" s="1"/>
  <c r="P2624" i="2"/>
  <c r="Q2624" i="2" s="1"/>
  <c r="R2624" i="2" s="1"/>
  <c r="P2621" i="2"/>
  <c r="Q2621" i="2" s="1"/>
  <c r="R2621" i="2" s="1"/>
  <c r="P2618" i="2"/>
  <c r="Q2618" i="2" s="1"/>
  <c r="R2618" i="2" s="1"/>
  <c r="P2646" i="2"/>
  <c r="Q2646" i="2" s="1"/>
  <c r="R2646" i="2" s="1"/>
  <c r="P2636" i="2"/>
  <c r="Q2636" i="2" s="1"/>
  <c r="R2636" i="2" s="1"/>
  <c r="N2611" i="2"/>
  <c r="P2610" i="2"/>
  <c r="Q2610" i="2" s="1"/>
  <c r="R2610" i="2" s="1"/>
  <c r="P2664" i="2"/>
  <c r="Q2664" i="2" s="1"/>
  <c r="R2664" i="2" s="1"/>
  <c r="P2657" i="2"/>
  <c r="Q2657" i="2" s="1"/>
  <c r="R2657" i="2" s="1"/>
  <c r="P2593" i="2"/>
  <c r="Q2593" i="2" s="1"/>
  <c r="R2593" i="2" s="1"/>
  <c r="N2663" i="2"/>
  <c r="O2627" i="2"/>
  <c r="P2620" i="2"/>
  <c r="Q2620" i="2" s="1"/>
  <c r="R2620" i="2" s="1"/>
  <c r="P2598" i="2"/>
  <c r="Q2598" i="2" s="1"/>
  <c r="R2598" i="2" s="1"/>
  <c r="P2668" i="2"/>
  <c r="Q2668" i="2" s="1"/>
  <c r="R2668" i="2" s="1"/>
  <c r="O2610" i="2"/>
  <c r="P2609" i="2"/>
  <c r="Q2609" i="2" s="1"/>
  <c r="R2609" i="2" s="1"/>
  <c r="N2608" i="2"/>
  <c r="N2606" i="2"/>
  <c r="P2602" i="2"/>
  <c r="Q2602" i="2" s="1"/>
  <c r="R2602" i="2" s="1"/>
  <c r="O2664" i="2"/>
  <c r="O2649" i="2"/>
  <c r="P2643" i="2"/>
  <c r="Q2643" i="2" s="1"/>
  <c r="R2643" i="2" s="1"/>
  <c r="O2634" i="2"/>
  <c r="P2623" i="2"/>
  <c r="Q2623" i="2" s="1"/>
  <c r="R2623" i="2" s="1"/>
  <c r="P2601" i="2"/>
  <c r="Q2601" i="2" s="1"/>
  <c r="R2601" i="2" s="1"/>
  <c r="O2605" i="2"/>
  <c r="N2601" i="2"/>
  <c r="O2598" i="2"/>
  <c r="N2594" i="2"/>
  <c r="N2669" i="2"/>
  <c r="O2666" i="2"/>
  <c r="P2652" i="2"/>
  <c r="Q2652" i="2" s="1"/>
  <c r="R2652" i="2" s="1"/>
  <c r="O2651" i="2"/>
  <c r="N2649" i="2"/>
  <c r="N2647" i="2"/>
  <c r="P2640" i="2"/>
  <c r="Q2640" i="2" s="1"/>
  <c r="R2640" i="2" s="1"/>
  <c r="P2637" i="2"/>
  <c r="Q2637" i="2" s="1"/>
  <c r="R2637" i="2" s="1"/>
  <c r="N2617" i="2"/>
  <c r="O2639" i="2"/>
  <c r="N2637" i="2"/>
  <c r="N2628" i="2"/>
  <c r="O2622" i="2"/>
  <c r="N2605" i="2"/>
  <c r="N2603" i="2"/>
  <c r="N2598" i="2"/>
  <c r="O2595" i="2"/>
  <c r="N2666" i="2"/>
  <c r="N2662" i="2"/>
  <c r="N2660" i="2"/>
  <c r="O2657" i="2"/>
  <c r="O2615" i="2"/>
  <c r="O2591" i="2"/>
  <c r="N2609" i="2"/>
  <c r="O2604" i="2"/>
  <c r="O2665" i="2"/>
  <c r="O2659" i="2"/>
  <c r="N2657" i="2"/>
  <c r="O2631" i="2"/>
  <c r="O2621" i="2"/>
  <c r="O2599" i="2"/>
  <c r="N2590" i="2"/>
  <c r="O2667" i="2"/>
  <c r="O2663" i="2"/>
  <c r="O2661" i="2"/>
  <c r="O2654" i="2"/>
  <c r="N2653" i="2"/>
  <c r="O2650" i="2"/>
  <c r="N2648" i="2"/>
  <c r="O2643" i="2"/>
  <c r="O2626" i="2"/>
  <c r="O2623" i="2"/>
  <c r="O2612" i="2"/>
  <c r="N2599" i="2"/>
  <c r="N2661" i="2"/>
  <c r="O2658" i="2"/>
  <c r="N2654" i="2"/>
  <c r="O2647" i="2"/>
  <c r="O2616" i="2"/>
  <c r="N2635" i="2"/>
  <c r="N2668" i="2"/>
  <c r="N2602" i="2"/>
  <c r="N2597" i="2"/>
  <c r="N2639" i="2"/>
  <c r="N2630" i="2"/>
  <c r="N2620" i="2"/>
  <c r="N2638" i="2"/>
  <c r="N2629" i="2"/>
  <c r="N2627" i="2"/>
  <c r="N2596" i="2"/>
  <c r="N2667" i="2"/>
  <c r="N2612" i="2"/>
  <c r="N2591" i="2"/>
  <c r="N2644" i="2"/>
  <c r="N2625" i="2"/>
  <c r="N2622" i="2"/>
  <c r="N2658" i="2"/>
  <c r="N2650" i="2"/>
  <c r="N2631" i="2"/>
  <c r="N2624" i="2"/>
  <c r="N2604" i="2"/>
  <c r="N2652" i="2"/>
  <c r="N2640" i="2"/>
  <c r="N2633" i="2"/>
  <c r="N2621" i="2"/>
  <c r="N2613" i="2"/>
  <c r="N2592" i="2"/>
  <c r="P2666" i="2"/>
  <c r="Q2666" i="2" s="1"/>
  <c r="R2666" i="2" s="1"/>
  <c r="P2605" i="2"/>
  <c r="Q2605" i="2" s="1"/>
  <c r="R2605" i="2" s="1"/>
  <c r="P2659" i="2"/>
  <c r="Q2659" i="2" s="1"/>
  <c r="R2659" i="2" s="1"/>
  <c r="P2639" i="2"/>
  <c r="Q2639" i="2" s="1"/>
  <c r="R2639" i="2" s="1"/>
  <c r="N2595" i="2"/>
  <c r="P2592" i="2"/>
  <c r="Q2592" i="2" s="1"/>
  <c r="R2592" i="2" s="1"/>
  <c r="O2662" i="2"/>
  <c r="O2655" i="2"/>
  <c r="P2654" i="2"/>
  <c r="Q2654" i="2" s="1"/>
  <c r="R2654" i="2" s="1"/>
  <c r="N2651" i="2"/>
  <c r="N2645" i="2"/>
  <c r="P2641" i="2"/>
  <c r="Q2641" i="2" s="1"/>
  <c r="R2641" i="2" s="1"/>
  <c r="N2641" i="2"/>
  <c r="O2638" i="2"/>
  <c r="P2634" i="2"/>
  <c r="Q2634" i="2" s="1"/>
  <c r="R2634" i="2" s="1"/>
  <c r="O2633" i="2"/>
  <c r="O2628" i="2"/>
  <c r="P2622" i="2"/>
  <c r="Q2622" i="2" s="1"/>
  <c r="R2622" i="2" s="1"/>
  <c r="P2617" i="2"/>
  <c r="Q2617" i="2" s="1"/>
  <c r="R2617" i="2" s="1"/>
  <c r="P2616" i="2"/>
  <c r="Q2616" i="2" s="1"/>
  <c r="R2616" i="2" s="1"/>
  <c r="O2613" i="2"/>
  <c r="O2648" i="2"/>
  <c r="P2645" i="2"/>
  <c r="Q2645" i="2" s="1"/>
  <c r="R2645" i="2" s="1"/>
  <c r="N2643" i="2"/>
  <c r="O2636" i="2"/>
  <c r="P2635" i="2"/>
  <c r="Q2635" i="2" s="1"/>
  <c r="R2635" i="2" s="1"/>
  <c r="N2623" i="2"/>
  <c r="O2618" i="2"/>
  <c r="N2615" i="2"/>
  <c r="O2611" i="2"/>
  <c r="P2604" i="2"/>
  <c r="Q2604" i="2" s="1"/>
  <c r="R2604" i="2" s="1"/>
  <c r="N2600" i="2"/>
  <c r="P2658" i="2"/>
  <c r="Q2658" i="2" s="1"/>
  <c r="R2658" i="2" s="1"/>
  <c r="P2651" i="2"/>
  <c r="Q2651" i="2" s="1"/>
  <c r="R2651" i="2" s="1"/>
  <c r="N2610" i="2"/>
  <c r="P2608" i="2"/>
  <c r="Q2608" i="2" s="1"/>
  <c r="R2608" i="2" s="1"/>
  <c r="O2607" i="2"/>
  <c r="P2600" i="2"/>
  <c r="Q2600" i="2" s="1"/>
  <c r="R2600" i="2" s="1"/>
  <c r="P2597" i="2"/>
  <c r="Q2597" i="2" s="1"/>
  <c r="R2597" i="2" s="1"/>
  <c r="O2594" i="2"/>
  <c r="O2592" i="2"/>
  <c r="O2669" i="2"/>
  <c r="P2667" i="2"/>
  <c r="Q2667" i="2" s="1"/>
  <c r="R2667" i="2" s="1"/>
  <c r="N2665" i="2"/>
  <c r="O2656" i="2"/>
  <c r="O2653" i="2"/>
  <c r="P2647" i="2"/>
  <c r="Q2647" i="2" s="1"/>
  <c r="R2647" i="2" s="1"/>
  <c r="O2644" i="2"/>
  <c r="P2633" i="2"/>
  <c r="Q2633" i="2" s="1"/>
  <c r="R2633" i="2" s="1"/>
  <c r="P2630" i="2"/>
  <c r="Q2630" i="2" s="1"/>
  <c r="R2630" i="2" s="1"/>
  <c r="O2629" i="2"/>
  <c r="O2624" i="2"/>
  <c r="P2596" i="2"/>
  <c r="Q2596" i="2" s="1"/>
  <c r="R2596" i="2" s="1"/>
  <c r="P2655" i="2"/>
  <c r="Q2655" i="2" s="1"/>
  <c r="R2655" i="2" s="1"/>
  <c r="P2650" i="2"/>
  <c r="Q2650" i="2" s="1"/>
  <c r="R2650" i="2" s="1"/>
  <c r="N2646" i="2"/>
  <c r="N2642" i="2"/>
  <c r="O2641" i="2"/>
  <c r="O2637" i="2"/>
  <c r="O2632" i="2"/>
  <c r="P2631" i="2"/>
  <c r="Q2631" i="2" s="1"/>
  <c r="R2631" i="2" s="1"/>
  <c r="N2618" i="2"/>
  <c r="P2619" i="2"/>
  <c r="Q2619" i="2" s="1"/>
  <c r="R2619" i="2" s="1"/>
  <c r="O2635" i="2"/>
  <c r="P2629" i="2"/>
  <c r="Q2629" i="2" s="1"/>
  <c r="R2629" i="2" s="1"/>
  <c r="P2626" i="2"/>
  <c r="Q2626" i="2" s="1"/>
  <c r="R2626" i="2" s="1"/>
  <c r="O2625" i="2"/>
  <c r="O2620" i="2"/>
  <c r="J2572" i="2"/>
  <c r="N2584" i="2"/>
  <c r="P2565" i="2"/>
  <c r="Q2565" i="2" s="1"/>
  <c r="R2565" i="2" s="1"/>
  <c r="O2577" i="2"/>
  <c r="N2562" i="2"/>
  <c r="N2565" i="2"/>
  <c r="N2564" i="2"/>
  <c r="N2587" i="2"/>
  <c r="N2583" i="2"/>
  <c r="N2580" i="2"/>
  <c r="N2561" i="2"/>
  <c r="J2569" i="2"/>
  <c r="J2583" i="2"/>
  <c r="J2576" i="2"/>
  <c r="J2566" i="2"/>
  <c r="P2587" i="2"/>
  <c r="Q2587" i="2" s="1"/>
  <c r="R2587" i="2" s="1"/>
  <c r="N2582" i="2"/>
  <c r="O2581" i="2"/>
  <c r="P2561" i="2"/>
  <c r="Q2561" i="2" s="1"/>
  <c r="R2561" i="2" s="1"/>
  <c r="P2571" i="2"/>
  <c r="Q2571" i="2" s="1"/>
  <c r="R2571" i="2" s="1"/>
  <c r="P2567" i="2"/>
  <c r="Q2567" i="2" s="1"/>
  <c r="R2567" i="2" s="1"/>
  <c r="N2566" i="2"/>
  <c r="P2584" i="2"/>
  <c r="Q2584" i="2" s="1"/>
  <c r="R2584" i="2" s="1"/>
  <c r="P2580" i="2"/>
  <c r="Q2580" i="2" s="1"/>
  <c r="R2580" i="2" s="1"/>
  <c r="J2571" i="2"/>
  <c r="O2564" i="2"/>
  <c r="O2572" i="2"/>
  <c r="O2589" i="2"/>
  <c r="O2574" i="2"/>
  <c r="O2566" i="2"/>
  <c r="O2569" i="2"/>
  <c r="N2589" i="2"/>
  <c r="O2573" i="2"/>
  <c r="O2587" i="2"/>
  <c r="O2562" i="2"/>
  <c r="O2565" i="2"/>
  <c r="O2585" i="2"/>
  <c r="O2578" i="2"/>
  <c r="P2588" i="2"/>
  <c r="Q2588" i="2" s="1"/>
  <c r="R2588" i="2" s="1"/>
  <c r="N2585" i="2"/>
  <c r="P2583" i="2"/>
  <c r="Q2583" i="2" s="1"/>
  <c r="R2583" i="2" s="1"/>
  <c r="N2578" i="2"/>
  <c r="P2576" i="2"/>
  <c r="Q2576" i="2" s="1"/>
  <c r="R2576" i="2" s="1"/>
  <c r="N2573" i="2"/>
  <c r="O2584" i="2"/>
  <c r="N2575" i="2"/>
  <c r="P2564" i="2"/>
  <c r="Q2564" i="2" s="1"/>
  <c r="R2564" i="2" s="1"/>
  <c r="N2588" i="2"/>
  <c r="O2588" i="2"/>
  <c r="N2577" i="2"/>
  <c r="P2575" i="2"/>
  <c r="Q2575" i="2" s="1"/>
  <c r="R2575" i="2" s="1"/>
  <c r="P2572" i="2"/>
  <c r="Q2572" i="2" s="1"/>
  <c r="R2572" i="2" s="1"/>
  <c r="N2572" i="2"/>
  <c r="N2567" i="2"/>
  <c r="O2568" i="2"/>
  <c r="N2581" i="2"/>
  <c r="P2579" i="2"/>
  <c r="Q2579" i="2" s="1"/>
  <c r="R2579" i="2" s="1"/>
  <c r="N2576" i="2"/>
  <c r="N2571" i="2"/>
  <c r="O2570" i="2"/>
  <c r="O2582" i="2"/>
  <c r="P2581" i="2"/>
  <c r="Q2581" i="2" s="1"/>
  <c r="R2581" i="2" s="1"/>
  <c r="N2574" i="2"/>
  <c r="P2569" i="2"/>
  <c r="Q2569" i="2" s="1"/>
  <c r="R2569" i="2" s="1"/>
  <c r="P2586" i="2"/>
  <c r="Q2586" i="2" s="1"/>
  <c r="R2586" i="2" s="1"/>
  <c r="O2580" i="2"/>
  <c r="N2579" i="2"/>
  <c r="O2575" i="2"/>
  <c r="P2574" i="2"/>
  <c r="Q2574" i="2" s="1"/>
  <c r="R2574" i="2" s="1"/>
  <c r="N2568" i="2"/>
  <c r="N2563" i="2"/>
  <c r="O2561" i="2"/>
  <c r="P2582" i="2"/>
  <c r="Q2582" i="2" s="1"/>
  <c r="R2582" i="2" s="1"/>
  <c r="P2577" i="2"/>
  <c r="Q2577" i="2" s="1"/>
  <c r="R2577" i="2" s="1"/>
  <c r="N2570" i="2"/>
  <c r="P2563" i="2"/>
  <c r="Q2563" i="2" s="1"/>
  <c r="R2563" i="2" s="1"/>
  <c r="P2589" i="2"/>
  <c r="Q2589" i="2" s="1"/>
  <c r="R2589" i="2" s="1"/>
  <c r="O2583" i="2"/>
  <c r="O2576" i="2"/>
  <c r="O2571" i="2"/>
  <c r="P2570" i="2"/>
  <c r="Q2570" i="2" s="1"/>
  <c r="R2570" i="2" s="1"/>
  <c r="P2568" i="2"/>
  <c r="Q2568" i="2" s="1"/>
  <c r="R2568" i="2" s="1"/>
  <c r="O2567" i="2"/>
  <c r="P2566" i="2"/>
  <c r="Q2566" i="2" s="1"/>
  <c r="R2566" i="2" s="1"/>
  <c r="N2586" i="2"/>
  <c r="O2586" i="2"/>
  <c r="P2585" i="2"/>
  <c r="Q2585" i="2" s="1"/>
  <c r="R2585" i="2" s="1"/>
  <c r="O2579" i="2"/>
  <c r="P2578" i="2"/>
  <c r="Q2578" i="2" s="1"/>
  <c r="R2578" i="2" s="1"/>
  <c r="P2573" i="2"/>
  <c r="Q2573" i="2" s="1"/>
  <c r="R2573" i="2" s="1"/>
  <c r="N2569" i="2"/>
  <c r="O2563" i="2"/>
  <c r="P2562" i="2"/>
  <c r="Q2562" i="2" s="1"/>
  <c r="R2562" i="2" s="1"/>
  <c r="S2666" i="2" l="1"/>
  <c r="S2665" i="2"/>
  <c r="S2669" i="2"/>
  <c r="S2667" i="2"/>
  <c r="S2661" i="2"/>
  <c r="S2668" i="2"/>
  <c r="S2662" i="2"/>
  <c r="S2664" i="2"/>
  <c r="S2663" i="2"/>
  <c r="S2660" i="2"/>
  <c r="S2593" i="2"/>
  <c r="S2651" i="2"/>
  <c r="S2652" i="2"/>
  <c r="S2654" i="2"/>
  <c r="S2653" i="2"/>
  <c r="S2650" i="2"/>
  <c r="S2657" i="2"/>
  <c r="S2658" i="2"/>
  <c r="S2655" i="2"/>
  <c r="S2656" i="2"/>
  <c r="S2659" i="2"/>
  <c r="S2649" i="2"/>
  <c r="S2617" i="2"/>
  <c r="S2636" i="2"/>
  <c r="S2626" i="2"/>
  <c r="S2634" i="2"/>
  <c r="S2590" i="2"/>
  <c r="S2604" i="2"/>
  <c r="S2614" i="2"/>
  <c r="S2628" i="2"/>
  <c r="S2602" i="2"/>
  <c r="S2601" i="2"/>
  <c r="S2611" i="2"/>
  <c r="S2596" i="2"/>
  <c r="S2640" i="2"/>
  <c r="S2633" i="2"/>
  <c r="S2608" i="2"/>
  <c r="S2630" i="2"/>
  <c r="S2597" i="2"/>
  <c r="S2643" i="2"/>
  <c r="S2607" i="2"/>
  <c r="S2600" i="2"/>
  <c r="S2631" i="2"/>
  <c r="S2622" i="2"/>
  <c r="S2615" i="2"/>
  <c r="S2609" i="2"/>
  <c r="S2598" i="2"/>
  <c r="S2613" i="2"/>
  <c r="S2606" i="2"/>
  <c r="S2603" i="2"/>
  <c r="S2645" i="2"/>
  <c r="S2646" i="2"/>
  <c r="S2594" i="2"/>
  <c r="S2599" i="2"/>
  <c r="S2621" i="2"/>
  <c r="S2632" i="2"/>
  <c r="S2612" i="2"/>
  <c r="S2616" i="2"/>
  <c r="S2647" i="2"/>
  <c r="S2620" i="2"/>
  <c r="S2637" i="2"/>
  <c r="S2624" i="2"/>
  <c r="S2642" i="2"/>
  <c r="S2629" i="2"/>
  <c r="S2610" i="2"/>
  <c r="S2595" i="2"/>
  <c r="S2623" i="2"/>
  <c r="S2638" i="2"/>
  <c r="S2639" i="2"/>
  <c r="S2605" i="2"/>
  <c r="S2641" i="2"/>
  <c r="S2635" i="2"/>
  <c r="S2627" i="2"/>
  <c r="S2648" i="2"/>
  <c r="S2618" i="2"/>
  <c r="S2625" i="2"/>
  <c r="S2591" i="2"/>
  <c r="S2644" i="2"/>
  <c r="S2592" i="2"/>
  <c r="S2580" i="2"/>
  <c r="S2589" i="2"/>
  <c r="S2588" i="2"/>
  <c r="S2584" i="2"/>
  <c r="S2565" i="2"/>
  <c r="S2564" i="2"/>
  <c r="S2577" i="2"/>
  <c r="S2587" i="2"/>
  <c r="S2574" i="2"/>
  <c r="S2562" i="2"/>
  <c r="S2561" i="2"/>
  <c r="S2581" i="2"/>
  <c r="S2568" i="2"/>
  <c r="S2582" i="2"/>
  <c r="S2572" i="2"/>
  <c r="S2566" i="2"/>
  <c r="S2583" i="2"/>
  <c r="S2569" i="2"/>
  <c r="S2573" i="2"/>
  <c r="S2575" i="2"/>
  <c r="S2578" i="2"/>
  <c r="S2567" i="2"/>
  <c r="S2576" i="2"/>
  <c r="S2585" i="2"/>
  <c r="S2571" i="2"/>
  <c r="S2586" i="2"/>
  <c r="S2570" i="2"/>
  <c r="S2563" i="2"/>
  <c r="S2579" i="2"/>
  <c r="B2527" i="2" l="1"/>
  <c r="C2527" i="2" s="1"/>
  <c r="D2527" i="2"/>
  <c r="E2527" i="2"/>
  <c r="F2527" i="2"/>
  <c r="G2527" i="2"/>
  <c r="H2527" i="2"/>
  <c r="I2527" i="2"/>
  <c r="K2527" i="2"/>
  <c r="L2527" i="2"/>
  <c r="M2527" i="2"/>
  <c r="B2528" i="2"/>
  <c r="C2528" i="2" s="1"/>
  <c r="D2528" i="2"/>
  <c r="E2528" i="2"/>
  <c r="G2528" i="2"/>
  <c r="I2528" i="2"/>
  <c r="K2528" i="2"/>
  <c r="L2528" i="2"/>
  <c r="M2528" i="2"/>
  <c r="B2529" i="2"/>
  <c r="C2529" i="2" s="1"/>
  <c r="D2529" i="2"/>
  <c r="E2529" i="2"/>
  <c r="F2529" i="2"/>
  <c r="G2529" i="2"/>
  <c r="H2529" i="2"/>
  <c r="I2529" i="2"/>
  <c r="K2529" i="2"/>
  <c r="L2529" i="2"/>
  <c r="M2529" i="2"/>
  <c r="B2530" i="2"/>
  <c r="C2530" i="2" s="1"/>
  <c r="D2530" i="2"/>
  <c r="E2530" i="2"/>
  <c r="F2530" i="2"/>
  <c r="G2530" i="2"/>
  <c r="H2530" i="2"/>
  <c r="I2530" i="2"/>
  <c r="K2530" i="2"/>
  <c r="L2530" i="2"/>
  <c r="M2530" i="2"/>
  <c r="B2531" i="2"/>
  <c r="C2531" i="2" s="1"/>
  <c r="D2531" i="2"/>
  <c r="E2531" i="2"/>
  <c r="F2531" i="2"/>
  <c r="G2531" i="2"/>
  <c r="H2531" i="2"/>
  <c r="I2531" i="2"/>
  <c r="K2531" i="2"/>
  <c r="L2531" i="2"/>
  <c r="M2531" i="2"/>
  <c r="B2532" i="2"/>
  <c r="C2532" i="2" s="1"/>
  <c r="D2532" i="2"/>
  <c r="E2532" i="2"/>
  <c r="F2532" i="2"/>
  <c r="G2532" i="2"/>
  <c r="H2532" i="2"/>
  <c r="I2532" i="2"/>
  <c r="K2532" i="2"/>
  <c r="L2532" i="2"/>
  <c r="M2532" i="2"/>
  <c r="B2533" i="2"/>
  <c r="C2533" i="2" s="1"/>
  <c r="D2533" i="2"/>
  <c r="E2533" i="2"/>
  <c r="F2533" i="2"/>
  <c r="G2533" i="2"/>
  <c r="H2533" i="2"/>
  <c r="I2533" i="2"/>
  <c r="K2533" i="2"/>
  <c r="L2533" i="2"/>
  <c r="M2533" i="2"/>
  <c r="B2534" i="2"/>
  <c r="C2534" i="2" s="1"/>
  <c r="D2534" i="2"/>
  <c r="E2534" i="2"/>
  <c r="F2534" i="2"/>
  <c r="G2534" i="2"/>
  <c r="H2534" i="2"/>
  <c r="I2534" i="2"/>
  <c r="K2534" i="2"/>
  <c r="L2534" i="2"/>
  <c r="M2534" i="2"/>
  <c r="B2535" i="2"/>
  <c r="C2535" i="2" s="1"/>
  <c r="D2535" i="2"/>
  <c r="E2535" i="2"/>
  <c r="F2535" i="2"/>
  <c r="G2535" i="2"/>
  <c r="H2535" i="2"/>
  <c r="I2535" i="2"/>
  <c r="K2535" i="2"/>
  <c r="L2535" i="2"/>
  <c r="M2535" i="2"/>
  <c r="B2536" i="2"/>
  <c r="C2536" i="2" s="1"/>
  <c r="D2536" i="2"/>
  <c r="E2536" i="2"/>
  <c r="F2536" i="2"/>
  <c r="G2536" i="2"/>
  <c r="H2536" i="2"/>
  <c r="I2536" i="2"/>
  <c r="K2536" i="2"/>
  <c r="L2536" i="2"/>
  <c r="M2536" i="2"/>
  <c r="B2537" i="2"/>
  <c r="C2537" i="2" s="1"/>
  <c r="D2537" i="2"/>
  <c r="E2537" i="2"/>
  <c r="G2537" i="2"/>
  <c r="I2537" i="2"/>
  <c r="K2537" i="2"/>
  <c r="L2537" i="2"/>
  <c r="M2537" i="2"/>
  <c r="B2538" i="2"/>
  <c r="C2538" i="2" s="1"/>
  <c r="D2538" i="2"/>
  <c r="E2538" i="2"/>
  <c r="F2538" i="2"/>
  <c r="G2538" i="2"/>
  <c r="H2538" i="2"/>
  <c r="I2538" i="2"/>
  <c r="J2538" i="2"/>
  <c r="K2538" i="2"/>
  <c r="L2538" i="2"/>
  <c r="M2538" i="2"/>
  <c r="B2539" i="2"/>
  <c r="C2539" i="2" s="1"/>
  <c r="D2539" i="2"/>
  <c r="E2539" i="2"/>
  <c r="F2539" i="2"/>
  <c r="G2539" i="2"/>
  <c r="H2539" i="2"/>
  <c r="I2539" i="2"/>
  <c r="J2539" i="2"/>
  <c r="K2539" i="2"/>
  <c r="L2539" i="2"/>
  <c r="M2539" i="2"/>
  <c r="B2540" i="2"/>
  <c r="C2540" i="2" s="1"/>
  <c r="D2540" i="2"/>
  <c r="E2540" i="2"/>
  <c r="F2540" i="2"/>
  <c r="G2540" i="2"/>
  <c r="H2540" i="2"/>
  <c r="I2540" i="2"/>
  <c r="J2540" i="2"/>
  <c r="K2540" i="2"/>
  <c r="L2540" i="2"/>
  <c r="M2540" i="2"/>
  <c r="B2541" i="2"/>
  <c r="C2541" i="2" s="1"/>
  <c r="D2541" i="2"/>
  <c r="E2541" i="2"/>
  <c r="F2541" i="2"/>
  <c r="G2541" i="2"/>
  <c r="H2541" i="2"/>
  <c r="I2541" i="2"/>
  <c r="J2541" i="2"/>
  <c r="K2541" i="2"/>
  <c r="L2541" i="2"/>
  <c r="M2541" i="2"/>
  <c r="B2542" i="2"/>
  <c r="C2542" i="2" s="1"/>
  <c r="D2542" i="2"/>
  <c r="E2542" i="2"/>
  <c r="F2542" i="2"/>
  <c r="G2542" i="2"/>
  <c r="H2542" i="2"/>
  <c r="I2542" i="2"/>
  <c r="J2542" i="2"/>
  <c r="K2542" i="2"/>
  <c r="L2542" i="2"/>
  <c r="M2542" i="2"/>
  <c r="B2543" i="2"/>
  <c r="C2543" i="2" s="1"/>
  <c r="D2543" i="2"/>
  <c r="E2543" i="2"/>
  <c r="F2543" i="2"/>
  <c r="G2543" i="2"/>
  <c r="H2543" i="2"/>
  <c r="I2543" i="2"/>
  <c r="J2543" i="2"/>
  <c r="K2543" i="2"/>
  <c r="L2543" i="2"/>
  <c r="M2543" i="2"/>
  <c r="B2544" i="2"/>
  <c r="C2544" i="2" s="1"/>
  <c r="D2544" i="2"/>
  <c r="E2544" i="2"/>
  <c r="F2544" i="2"/>
  <c r="G2544" i="2"/>
  <c r="H2544" i="2"/>
  <c r="I2544" i="2"/>
  <c r="J2544" i="2"/>
  <c r="K2544" i="2"/>
  <c r="L2544" i="2"/>
  <c r="M2544" i="2"/>
  <c r="B2545" i="2"/>
  <c r="C2545" i="2" s="1"/>
  <c r="D2545" i="2"/>
  <c r="E2545" i="2"/>
  <c r="F2545" i="2"/>
  <c r="G2545" i="2"/>
  <c r="H2545" i="2"/>
  <c r="I2545" i="2"/>
  <c r="J2545" i="2"/>
  <c r="K2545" i="2"/>
  <c r="L2545" i="2"/>
  <c r="M2545" i="2"/>
  <c r="B2546" i="2"/>
  <c r="C2546" i="2" s="1"/>
  <c r="D2546" i="2"/>
  <c r="E2546" i="2"/>
  <c r="F2546" i="2"/>
  <c r="G2546" i="2"/>
  <c r="H2546" i="2"/>
  <c r="I2546" i="2"/>
  <c r="J2546" i="2"/>
  <c r="K2546" i="2"/>
  <c r="L2546" i="2"/>
  <c r="M2546" i="2"/>
  <c r="B2547" i="2"/>
  <c r="C2547" i="2" s="1"/>
  <c r="D2547" i="2"/>
  <c r="E2547" i="2"/>
  <c r="G2547" i="2"/>
  <c r="I2547" i="2"/>
  <c r="J2547" i="2"/>
  <c r="K2547" i="2"/>
  <c r="L2547" i="2"/>
  <c r="M2547" i="2"/>
  <c r="B2548" i="2"/>
  <c r="C2548" i="2" s="1"/>
  <c r="D2548" i="2"/>
  <c r="E2548" i="2"/>
  <c r="F2548" i="2"/>
  <c r="G2548" i="2"/>
  <c r="H2548" i="2"/>
  <c r="I2548" i="2"/>
  <c r="J2548" i="2"/>
  <c r="K2548" i="2"/>
  <c r="L2548" i="2"/>
  <c r="M2548" i="2"/>
  <c r="B2549" i="2"/>
  <c r="C2549" i="2" s="1"/>
  <c r="D2549" i="2"/>
  <c r="E2549" i="2"/>
  <c r="F2549" i="2"/>
  <c r="G2549" i="2"/>
  <c r="H2549" i="2"/>
  <c r="I2549" i="2"/>
  <c r="J2549" i="2"/>
  <c r="K2549" i="2"/>
  <c r="L2549" i="2"/>
  <c r="M2549" i="2"/>
  <c r="B2550" i="2"/>
  <c r="C2550" i="2" s="1"/>
  <c r="D2550" i="2"/>
  <c r="E2550" i="2"/>
  <c r="F2550" i="2"/>
  <c r="G2550" i="2"/>
  <c r="H2550" i="2"/>
  <c r="I2550" i="2"/>
  <c r="J2550" i="2"/>
  <c r="K2550" i="2"/>
  <c r="L2550" i="2"/>
  <c r="M2550" i="2"/>
  <c r="B2551" i="2"/>
  <c r="C2551" i="2" s="1"/>
  <c r="D2551" i="2"/>
  <c r="E2551" i="2"/>
  <c r="F2551" i="2"/>
  <c r="G2551" i="2"/>
  <c r="H2551" i="2"/>
  <c r="I2551" i="2"/>
  <c r="J2551" i="2"/>
  <c r="K2551" i="2"/>
  <c r="L2551" i="2"/>
  <c r="M2551" i="2"/>
  <c r="B2552" i="2"/>
  <c r="C2552" i="2" s="1"/>
  <c r="D2552" i="2"/>
  <c r="E2552" i="2"/>
  <c r="G2552" i="2"/>
  <c r="I2552" i="2"/>
  <c r="J2552" i="2"/>
  <c r="K2552" i="2"/>
  <c r="L2552" i="2"/>
  <c r="M2552" i="2"/>
  <c r="B2553" i="2"/>
  <c r="C2553" i="2" s="1"/>
  <c r="D2553" i="2"/>
  <c r="E2553" i="2"/>
  <c r="F2553" i="2"/>
  <c r="G2553" i="2"/>
  <c r="H2553" i="2"/>
  <c r="I2553" i="2"/>
  <c r="J2553" i="2"/>
  <c r="K2553" i="2"/>
  <c r="L2553" i="2"/>
  <c r="M2553" i="2"/>
  <c r="B2554" i="2"/>
  <c r="C2554" i="2" s="1"/>
  <c r="D2554" i="2"/>
  <c r="E2554" i="2"/>
  <c r="F2554" i="2"/>
  <c r="G2554" i="2"/>
  <c r="H2554" i="2"/>
  <c r="I2554" i="2"/>
  <c r="J2554" i="2"/>
  <c r="K2554" i="2"/>
  <c r="L2554" i="2"/>
  <c r="M2554" i="2"/>
  <c r="B2555" i="2"/>
  <c r="C2555" i="2" s="1"/>
  <c r="D2555" i="2"/>
  <c r="E2555" i="2"/>
  <c r="F2555" i="2"/>
  <c r="G2555" i="2"/>
  <c r="H2555" i="2"/>
  <c r="I2555" i="2"/>
  <c r="J2555" i="2"/>
  <c r="K2555" i="2"/>
  <c r="L2555" i="2"/>
  <c r="M2555" i="2"/>
  <c r="B2556" i="2"/>
  <c r="C2556" i="2" s="1"/>
  <c r="D2556" i="2"/>
  <c r="E2556" i="2"/>
  <c r="G2556" i="2"/>
  <c r="I2556" i="2"/>
  <c r="J2556" i="2"/>
  <c r="K2556" i="2"/>
  <c r="L2556" i="2"/>
  <c r="M2556" i="2"/>
  <c r="B2557" i="2"/>
  <c r="C2557" i="2" s="1"/>
  <c r="D2557" i="2"/>
  <c r="E2557" i="2"/>
  <c r="F2557" i="2"/>
  <c r="G2557" i="2"/>
  <c r="H2557" i="2"/>
  <c r="I2557" i="2"/>
  <c r="J2557" i="2"/>
  <c r="K2557" i="2"/>
  <c r="L2557" i="2"/>
  <c r="M2557" i="2"/>
  <c r="B2558" i="2"/>
  <c r="C2558" i="2" s="1"/>
  <c r="D2558" i="2"/>
  <c r="E2558" i="2"/>
  <c r="F2558" i="2"/>
  <c r="G2558" i="2"/>
  <c r="H2558" i="2"/>
  <c r="I2558" i="2"/>
  <c r="J2558" i="2"/>
  <c r="K2558" i="2"/>
  <c r="L2558" i="2"/>
  <c r="M2558" i="2"/>
  <c r="B2559" i="2"/>
  <c r="C2559" i="2" s="1"/>
  <c r="D2559" i="2"/>
  <c r="E2559" i="2"/>
  <c r="F2559" i="2"/>
  <c r="G2559" i="2"/>
  <c r="H2559" i="2"/>
  <c r="I2559" i="2"/>
  <c r="J2559" i="2"/>
  <c r="K2559" i="2"/>
  <c r="L2559" i="2"/>
  <c r="M2559" i="2"/>
  <c r="B2560" i="2"/>
  <c r="C2560" i="2" s="1"/>
  <c r="D2560" i="2"/>
  <c r="E2560" i="2"/>
  <c r="F2560" i="2"/>
  <c r="G2560" i="2"/>
  <c r="H2560" i="2"/>
  <c r="I2560" i="2"/>
  <c r="J2560" i="2"/>
  <c r="K2560" i="2"/>
  <c r="L2560" i="2"/>
  <c r="M2560" i="2"/>
  <c r="J2528" i="2"/>
  <c r="J2529" i="2"/>
  <c r="J2530" i="2"/>
  <c r="J2531" i="2"/>
  <c r="J2532" i="2"/>
  <c r="J2534" i="2"/>
  <c r="J2536" i="2"/>
  <c r="J2537" i="2"/>
  <c r="J2533" i="2" l="1"/>
  <c r="J2527" i="2"/>
  <c r="J2535" i="2"/>
  <c r="P2534" i="2"/>
  <c r="Q2534" i="2" s="1"/>
  <c r="R2534" i="2" s="1"/>
  <c r="P2543" i="2"/>
  <c r="Q2543" i="2" s="1"/>
  <c r="R2543" i="2" s="1"/>
  <c r="P2542" i="2"/>
  <c r="Q2542" i="2" s="1"/>
  <c r="R2542" i="2" s="1"/>
  <c r="P2553" i="2"/>
  <c r="Q2553" i="2" s="1"/>
  <c r="R2553" i="2" s="1"/>
  <c r="P2541" i="2"/>
  <c r="Q2541" i="2" s="1"/>
  <c r="R2541" i="2" s="1"/>
  <c r="P2551" i="2"/>
  <c r="Q2551" i="2" s="1"/>
  <c r="R2551" i="2" s="1"/>
  <c r="P2558" i="2"/>
  <c r="Q2558" i="2" s="1"/>
  <c r="R2558" i="2" s="1"/>
  <c r="P2547" i="2"/>
  <c r="Q2547" i="2" s="1"/>
  <c r="R2547" i="2" s="1"/>
  <c r="P2546" i="2"/>
  <c r="Q2546" i="2" s="1"/>
  <c r="R2546" i="2" s="1"/>
  <c r="P2535" i="2"/>
  <c r="Q2535" i="2" s="1"/>
  <c r="R2535" i="2" s="1"/>
  <c r="O2545" i="2"/>
  <c r="P2539" i="2"/>
  <c r="Q2539" i="2" s="1"/>
  <c r="R2539" i="2" s="1"/>
  <c r="P2557" i="2"/>
  <c r="Q2557" i="2" s="1"/>
  <c r="R2557" i="2" s="1"/>
  <c r="P2555" i="2"/>
  <c r="Q2555" i="2" s="1"/>
  <c r="R2555" i="2" s="1"/>
  <c r="O2560" i="2"/>
  <c r="P2550" i="2"/>
  <c r="Q2550" i="2" s="1"/>
  <c r="R2550" i="2" s="1"/>
  <c r="P2538" i="2"/>
  <c r="Q2538" i="2" s="1"/>
  <c r="R2538" i="2" s="1"/>
  <c r="P2531" i="2"/>
  <c r="Q2531" i="2" s="1"/>
  <c r="R2531" i="2" s="1"/>
  <c r="P2530" i="2"/>
  <c r="Q2530" i="2" s="1"/>
  <c r="R2530" i="2" s="1"/>
  <c r="P2559" i="2"/>
  <c r="Q2559" i="2" s="1"/>
  <c r="R2559" i="2" s="1"/>
  <c r="P2554" i="2"/>
  <c r="Q2554" i="2" s="1"/>
  <c r="R2554" i="2" s="1"/>
  <c r="P2527" i="2"/>
  <c r="Q2527" i="2" s="1"/>
  <c r="R2527" i="2" s="1"/>
  <c r="O2548" i="2"/>
  <c r="O2546" i="2"/>
  <c r="O2538" i="2"/>
  <c r="N2535" i="2"/>
  <c r="N2531" i="2"/>
  <c r="N2540" i="2"/>
  <c r="N2532" i="2"/>
  <c r="O2549" i="2"/>
  <c r="O2537" i="2"/>
  <c r="N2551" i="2"/>
  <c r="O2539" i="2"/>
  <c r="N2553" i="2"/>
  <c r="O2550" i="2"/>
  <c r="O2541" i="2"/>
  <c r="O2534" i="2"/>
  <c r="O2543" i="2"/>
  <c r="N2541" i="2"/>
  <c r="N2552" i="2"/>
  <c r="O2547" i="2"/>
  <c r="O2540" i="2"/>
  <c r="N2528" i="2"/>
  <c r="N2539" i="2"/>
  <c r="O2536" i="2"/>
  <c r="O2532" i="2"/>
  <c r="O2527" i="2"/>
  <c r="O2559" i="2"/>
  <c r="O2529" i="2"/>
  <c r="N2554" i="2"/>
  <c r="O2551" i="2"/>
  <c r="N2547" i="2"/>
  <c r="N2545" i="2"/>
  <c r="O2533" i="2"/>
  <c r="O2531" i="2"/>
  <c r="O2553" i="2"/>
  <c r="O2528" i="2"/>
  <c r="N2556" i="2"/>
  <c r="N2537" i="2"/>
  <c r="N2533" i="2"/>
  <c r="N2543" i="2"/>
  <c r="N2549" i="2"/>
  <c r="N2536" i="2"/>
  <c r="N2530" i="2"/>
  <c r="N2527" i="2"/>
  <c r="N2560" i="2"/>
  <c r="N2558" i="2"/>
  <c r="N2557" i="2"/>
  <c r="N2548" i="2"/>
  <c r="N2542" i="2"/>
  <c r="N2559" i="2"/>
  <c r="N2544" i="2"/>
  <c r="P2560" i="2"/>
  <c r="Q2560" i="2" s="1"/>
  <c r="R2560" i="2" s="1"/>
  <c r="N2555" i="2"/>
  <c r="P2548" i="2"/>
  <c r="Q2548" i="2" s="1"/>
  <c r="R2548" i="2" s="1"/>
  <c r="N2546" i="2"/>
  <c r="O2542" i="2"/>
  <c r="P2533" i="2"/>
  <c r="Q2533" i="2" s="1"/>
  <c r="R2533" i="2" s="1"/>
  <c r="O2558" i="2"/>
  <c r="P2536" i="2"/>
  <c r="Q2536" i="2" s="1"/>
  <c r="R2536" i="2" s="1"/>
  <c r="O2556" i="2"/>
  <c r="O2552" i="2"/>
  <c r="P2544" i="2"/>
  <c r="Q2544" i="2" s="1"/>
  <c r="R2544" i="2" s="1"/>
  <c r="O2535" i="2"/>
  <c r="N2534" i="2"/>
  <c r="N2529" i="2"/>
  <c r="P2528" i="2"/>
  <c r="Q2528" i="2" s="1"/>
  <c r="R2528" i="2" s="1"/>
  <c r="O2554" i="2"/>
  <c r="P2529" i="2"/>
  <c r="Q2529" i="2" s="1"/>
  <c r="R2529" i="2" s="1"/>
  <c r="P2549" i="2"/>
  <c r="Q2549" i="2" s="1"/>
  <c r="R2549" i="2" s="1"/>
  <c r="P2537" i="2"/>
  <c r="Q2537" i="2" s="1"/>
  <c r="R2537" i="2" s="1"/>
  <c r="O2530" i="2"/>
  <c r="P2540" i="2"/>
  <c r="Q2540" i="2" s="1"/>
  <c r="R2540" i="2" s="1"/>
  <c r="O2557" i="2"/>
  <c r="P2556" i="2"/>
  <c r="Q2556" i="2" s="1"/>
  <c r="R2556" i="2" s="1"/>
  <c r="O2555" i="2"/>
  <c r="P2552" i="2"/>
  <c r="Q2552" i="2" s="1"/>
  <c r="R2552" i="2" s="1"/>
  <c r="N2550" i="2"/>
  <c r="P2545" i="2"/>
  <c r="Q2545" i="2" s="1"/>
  <c r="R2545" i="2" s="1"/>
  <c r="O2544" i="2"/>
  <c r="N2538" i="2"/>
  <c r="P2532" i="2"/>
  <c r="Q2532" i="2" s="1"/>
  <c r="R2532" i="2" s="1"/>
  <c r="E26" i="161"/>
  <c r="D20" i="161"/>
  <c r="D21" i="161"/>
  <c r="D22" i="161"/>
  <c r="D23" i="161"/>
  <c r="D24" i="161"/>
  <c r="D25" i="161"/>
  <c r="D19" i="161"/>
  <c r="D26" i="161" l="1"/>
  <c r="S2549" i="2"/>
  <c r="S2560" i="2"/>
  <c r="S2555" i="2"/>
  <c r="S2559" i="2"/>
  <c r="S2556" i="2"/>
  <c r="S2557" i="2"/>
  <c r="S2548" i="2"/>
  <c r="S2558" i="2"/>
  <c r="S2554" i="2"/>
  <c r="S2553" i="2"/>
  <c r="S2552" i="2"/>
  <c r="S2551" i="2"/>
  <c r="S2550" i="2"/>
  <c r="S2541" i="2"/>
  <c r="S2544" i="2"/>
  <c r="S2543" i="2"/>
  <c r="S2538" i="2"/>
  <c r="S2546" i="2"/>
  <c r="S2547" i="2"/>
  <c r="S2539" i="2"/>
  <c r="S2542" i="2"/>
  <c r="S2545" i="2"/>
  <c r="S2540" i="2"/>
  <c r="S2537" i="2"/>
  <c r="S2535" i="2"/>
  <c r="S2531" i="2"/>
  <c r="S2527" i="2"/>
  <c r="S2532" i="2"/>
  <c r="S2536" i="2"/>
  <c r="S2534" i="2"/>
  <c r="S2530" i="2"/>
  <c r="S2529" i="2"/>
  <c r="S2533" i="2"/>
  <c r="S2528" i="2"/>
  <c r="J2400" i="2" l="1"/>
  <c r="J2403" i="2"/>
  <c r="J2406" i="2"/>
  <c r="J2408" i="2"/>
  <c r="J2409" i="2"/>
  <c r="J2410" i="2"/>
  <c r="B2375" i="2"/>
  <c r="C2375" i="2" s="1"/>
  <c r="D2375" i="2"/>
  <c r="E2375" i="2"/>
  <c r="F2375" i="2"/>
  <c r="G2375" i="2"/>
  <c r="H2375" i="2"/>
  <c r="I2375" i="2"/>
  <c r="K2375" i="2"/>
  <c r="L2375" i="2"/>
  <c r="M2375" i="2"/>
  <c r="B2376" i="2"/>
  <c r="C2376" i="2" s="1"/>
  <c r="D2376" i="2"/>
  <c r="E2376" i="2"/>
  <c r="F2376" i="2"/>
  <c r="G2376" i="2"/>
  <c r="H2376" i="2"/>
  <c r="I2376" i="2"/>
  <c r="K2376" i="2"/>
  <c r="L2376" i="2"/>
  <c r="M2376" i="2"/>
  <c r="B2377" i="2"/>
  <c r="C2377" i="2" s="1"/>
  <c r="D2377" i="2"/>
  <c r="E2377" i="2"/>
  <c r="F2377" i="2"/>
  <c r="G2377" i="2"/>
  <c r="H2377" i="2"/>
  <c r="I2377" i="2"/>
  <c r="K2377" i="2"/>
  <c r="L2377" i="2"/>
  <c r="M2377" i="2"/>
  <c r="B2378" i="2"/>
  <c r="C2378" i="2" s="1"/>
  <c r="D2378" i="2"/>
  <c r="E2378" i="2"/>
  <c r="F2378" i="2"/>
  <c r="G2378" i="2"/>
  <c r="H2378" i="2"/>
  <c r="I2378" i="2"/>
  <c r="K2378" i="2"/>
  <c r="L2378" i="2"/>
  <c r="M2378" i="2"/>
  <c r="B2379" i="2"/>
  <c r="C2379" i="2" s="1"/>
  <c r="D2379" i="2"/>
  <c r="E2379" i="2"/>
  <c r="F2379" i="2"/>
  <c r="G2379" i="2"/>
  <c r="H2379" i="2"/>
  <c r="I2379" i="2"/>
  <c r="K2379" i="2"/>
  <c r="L2379" i="2"/>
  <c r="M2379" i="2"/>
  <c r="B2380" i="2"/>
  <c r="C2380" i="2" s="1"/>
  <c r="D2380" i="2"/>
  <c r="E2380" i="2"/>
  <c r="F2380" i="2"/>
  <c r="G2380" i="2"/>
  <c r="H2380" i="2"/>
  <c r="I2380" i="2"/>
  <c r="K2380" i="2"/>
  <c r="L2380" i="2"/>
  <c r="M2380" i="2"/>
  <c r="B2381" i="2"/>
  <c r="C2381" i="2" s="1"/>
  <c r="D2381" i="2"/>
  <c r="E2381" i="2"/>
  <c r="F2381" i="2"/>
  <c r="G2381" i="2"/>
  <c r="H2381" i="2"/>
  <c r="I2381" i="2"/>
  <c r="K2381" i="2"/>
  <c r="L2381" i="2"/>
  <c r="M2381" i="2"/>
  <c r="B2382" i="2"/>
  <c r="C2382" i="2" s="1"/>
  <c r="D2382" i="2"/>
  <c r="E2382" i="2"/>
  <c r="F2382" i="2"/>
  <c r="G2382" i="2"/>
  <c r="H2382" i="2"/>
  <c r="I2382" i="2"/>
  <c r="K2382" i="2"/>
  <c r="L2382" i="2"/>
  <c r="M2382" i="2"/>
  <c r="B2383" i="2"/>
  <c r="C2383" i="2" s="1"/>
  <c r="D2383" i="2"/>
  <c r="E2383" i="2"/>
  <c r="F2383" i="2"/>
  <c r="G2383" i="2"/>
  <c r="H2383" i="2"/>
  <c r="I2383" i="2"/>
  <c r="K2383" i="2"/>
  <c r="L2383" i="2"/>
  <c r="M2383" i="2"/>
  <c r="B2384" i="2"/>
  <c r="C2384" i="2" s="1"/>
  <c r="D2384" i="2"/>
  <c r="E2384" i="2"/>
  <c r="F2384" i="2"/>
  <c r="G2384" i="2"/>
  <c r="H2384" i="2"/>
  <c r="I2384" i="2"/>
  <c r="K2384" i="2"/>
  <c r="L2384" i="2"/>
  <c r="M2384" i="2"/>
  <c r="B2385" i="2"/>
  <c r="C2385" i="2" s="1"/>
  <c r="D2385" i="2"/>
  <c r="E2385" i="2"/>
  <c r="F2385" i="2"/>
  <c r="G2385" i="2"/>
  <c r="H2385" i="2"/>
  <c r="I2385" i="2"/>
  <c r="K2385" i="2"/>
  <c r="L2385" i="2"/>
  <c r="M2385" i="2"/>
  <c r="B2386" i="2"/>
  <c r="C2386" i="2" s="1"/>
  <c r="D2386" i="2"/>
  <c r="E2386" i="2"/>
  <c r="F2386" i="2"/>
  <c r="G2386" i="2"/>
  <c r="H2386" i="2"/>
  <c r="I2386" i="2"/>
  <c r="K2386" i="2"/>
  <c r="L2386" i="2"/>
  <c r="M2386" i="2"/>
  <c r="B2387" i="2"/>
  <c r="C2387" i="2" s="1"/>
  <c r="D2387" i="2"/>
  <c r="E2387" i="2"/>
  <c r="F2387" i="2"/>
  <c r="G2387" i="2"/>
  <c r="H2387" i="2"/>
  <c r="I2387" i="2"/>
  <c r="K2387" i="2"/>
  <c r="L2387" i="2"/>
  <c r="M2387" i="2"/>
  <c r="B2388" i="2"/>
  <c r="C2388" i="2" s="1"/>
  <c r="D2388" i="2"/>
  <c r="E2388" i="2"/>
  <c r="F2388" i="2"/>
  <c r="G2388" i="2"/>
  <c r="H2388" i="2"/>
  <c r="I2388" i="2"/>
  <c r="K2388" i="2"/>
  <c r="L2388" i="2"/>
  <c r="M2388" i="2"/>
  <c r="B2389" i="2"/>
  <c r="C2389" i="2" s="1"/>
  <c r="D2389" i="2"/>
  <c r="E2389" i="2"/>
  <c r="F2389" i="2"/>
  <c r="G2389" i="2"/>
  <c r="H2389" i="2"/>
  <c r="I2389" i="2"/>
  <c r="K2389" i="2"/>
  <c r="L2389" i="2"/>
  <c r="M2389" i="2"/>
  <c r="B2390" i="2"/>
  <c r="C2390" i="2" s="1"/>
  <c r="D2390" i="2"/>
  <c r="E2390" i="2"/>
  <c r="F2390" i="2"/>
  <c r="G2390" i="2"/>
  <c r="H2390" i="2"/>
  <c r="I2390" i="2"/>
  <c r="K2390" i="2"/>
  <c r="L2390" i="2"/>
  <c r="M2390" i="2"/>
  <c r="B2391" i="2"/>
  <c r="C2391" i="2" s="1"/>
  <c r="D2391" i="2"/>
  <c r="E2391" i="2"/>
  <c r="F2391" i="2"/>
  <c r="G2391" i="2"/>
  <c r="H2391" i="2"/>
  <c r="I2391" i="2"/>
  <c r="K2391" i="2"/>
  <c r="L2391" i="2"/>
  <c r="M2391" i="2"/>
  <c r="B2392" i="2"/>
  <c r="C2392" i="2" s="1"/>
  <c r="D2392" i="2"/>
  <c r="E2392" i="2"/>
  <c r="F2392" i="2"/>
  <c r="G2392" i="2"/>
  <c r="H2392" i="2"/>
  <c r="I2392" i="2"/>
  <c r="K2392" i="2"/>
  <c r="L2392" i="2"/>
  <c r="M2392" i="2"/>
  <c r="B2393" i="2"/>
  <c r="C2393" i="2" s="1"/>
  <c r="D2393" i="2"/>
  <c r="E2393" i="2"/>
  <c r="F2393" i="2"/>
  <c r="G2393" i="2"/>
  <c r="H2393" i="2"/>
  <c r="I2393" i="2"/>
  <c r="K2393" i="2"/>
  <c r="L2393" i="2"/>
  <c r="M2393" i="2"/>
  <c r="B2394" i="2"/>
  <c r="C2394" i="2" s="1"/>
  <c r="D2394" i="2"/>
  <c r="E2394" i="2"/>
  <c r="F2394" i="2"/>
  <c r="G2394" i="2"/>
  <c r="H2394" i="2"/>
  <c r="I2394" i="2"/>
  <c r="K2394" i="2"/>
  <c r="L2394" i="2"/>
  <c r="M2394" i="2"/>
  <c r="B2395" i="2"/>
  <c r="C2395" i="2" s="1"/>
  <c r="D2395" i="2"/>
  <c r="E2395" i="2"/>
  <c r="F2395" i="2"/>
  <c r="G2395" i="2"/>
  <c r="H2395" i="2"/>
  <c r="I2395" i="2"/>
  <c r="K2395" i="2"/>
  <c r="L2395" i="2"/>
  <c r="M2395" i="2"/>
  <c r="B2396" i="2"/>
  <c r="C2396" i="2" s="1"/>
  <c r="D2396" i="2"/>
  <c r="E2396" i="2"/>
  <c r="F2396" i="2"/>
  <c r="G2396" i="2"/>
  <c r="H2396" i="2"/>
  <c r="I2396" i="2"/>
  <c r="K2396" i="2"/>
  <c r="L2396" i="2"/>
  <c r="M2396" i="2"/>
  <c r="B2397" i="2"/>
  <c r="C2397" i="2" s="1"/>
  <c r="D2397" i="2"/>
  <c r="E2397" i="2"/>
  <c r="F2397" i="2"/>
  <c r="G2397" i="2"/>
  <c r="H2397" i="2"/>
  <c r="I2397" i="2"/>
  <c r="K2397" i="2"/>
  <c r="L2397" i="2"/>
  <c r="M2397" i="2"/>
  <c r="B2398" i="2"/>
  <c r="C2398" i="2" s="1"/>
  <c r="D2398" i="2"/>
  <c r="E2398" i="2"/>
  <c r="F2398" i="2"/>
  <c r="G2398" i="2"/>
  <c r="H2398" i="2"/>
  <c r="I2398" i="2"/>
  <c r="J2398" i="2"/>
  <c r="K2398" i="2"/>
  <c r="L2398" i="2"/>
  <c r="M2398" i="2"/>
  <c r="B2399" i="2"/>
  <c r="C2399" i="2" s="1"/>
  <c r="D2399" i="2"/>
  <c r="E2399" i="2"/>
  <c r="F2399" i="2"/>
  <c r="G2399" i="2"/>
  <c r="H2399" i="2"/>
  <c r="I2399" i="2"/>
  <c r="J2399" i="2"/>
  <c r="K2399" i="2"/>
  <c r="L2399" i="2"/>
  <c r="M2399" i="2"/>
  <c r="B2400" i="2"/>
  <c r="C2400" i="2" s="1"/>
  <c r="D2400" i="2"/>
  <c r="E2400" i="2"/>
  <c r="F2400" i="2"/>
  <c r="G2400" i="2"/>
  <c r="H2400" i="2"/>
  <c r="I2400" i="2"/>
  <c r="K2400" i="2"/>
  <c r="L2400" i="2"/>
  <c r="M2400" i="2"/>
  <c r="B2401" i="2"/>
  <c r="C2401" i="2" s="1"/>
  <c r="D2401" i="2"/>
  <c r="E2401" i="2"/>
  <c r="F2401" i="2"/>
  <c r="G2401" i="2"/>
  <c r="H2401" i="2"/>
  <c r="I2401" i="2"/>
  <c r="K2401" i="2"/>
  <c r="L2401" i="2"/>
  <c r="M2401" i="2"/>
  <c r="B2402" i="2"/>
  <c r="C2402" i="2" s="1"/>
  <c r="D2402" i="2"/>
  <c r="E2402" i="2"/>
  <c r="F2402" i="2"/>
  <c r="G2402" i="2"/>
  <c r="H2402" i="2"/>
  <c r="I2402" i="2"/>
  <c r="K2402" i="2"/>
  <c r="L2402" i="2"/>
  <c r="M2402" i="2"/>
  <c r="B2403" i="2"/>
  <c r="C2403" i="2" s="1"/>
  <c r="D2403" i="2"/>
  <c r="E2403" i="2"/>
  <c r="F2403" i="2"/>
  <c r="G2403" i="2"/>
  <c r="H2403" i="2"/>
  <c r="I2403" i="2"/>
  <c r="K2403" i="2"/>
  <c r="L2403" i="2"/>
  <c r="M2403" i="2"/>
  <c r="B2404" i="2"/>
  <c r="C2404" i="2" s="1"/>
  <c r="D2404" i="2"/>
  <c r="E2404" i="2"/>
  <c r="F2404" i="2"/>
  <c r="G2404" i="2"/>
  <c r="H2404" i="2"/>
  <c r="I2404" i="2"/>
  <c r="J2404" i="2"/>
  <c r="K2404" i="2"/>
  <c r="L2404" i="2"/>
  <c r="M2404" i="2"/>
  <c r="B2405" i="2"/>
  <c r="C2405" i="2" s="1"/>
  <c r="D2405" i="2"/>
  <c r="E2405" i="2"/>
  <c r="F2405" i="2"/>
  <c r="G2405" i="2"/>
  <c r="H2405" i="2"/>
  <c r="I2405" i="2"/>
  <c r="J2405" i="2"/>
  <c r="K2405" i="2"/>
  <c r="L2405" i="2"/>
  <c r="M2405" i="2"/>
  <c r="B2406" i="2"/>
  <c r="C2406" i="2" s="1"/>
  <c r="D2406" i="2"/>
  <c r="E2406" i="2"/>
  <c r="F2406" i="2"/>
  <c r="G2406" i="2"/>
  <c r="H2406" i="2"/>
  <c r="I2406" i="2"/>
  <c r="K2406" i="2"/>
  <c r="L2406" i="2"/>
  <c r="M2406" i="2"/>
  <c r="B2407" i="2"/>
  <c r="C2407" i="2" s="1"/>
  <c r="D2407" i="2"/>
  <c r="E2407" i="2"/>
  <c r="F2407" i="2"/>
  <c r="G2407" i="2"/>
  <c r="H2407" i="2"/>
  <c r="I2407" i="2"/>
  <c r="K2407" i="2"/>
  <c r="L2407" i="2"/>
  <c r="M2407" i="2"/>
  <c r="B2408" i="2"/>
  <c r="C2408" i="2" s="1"/>
  <c r="D2408" i="2"/>
  <c r="E2408" i="2"/>
  <c r="F2408" i="2"/>
  <c r="G2408" i="2"/>
  <c r="H2408" i="2"/>
  <c r="I2408" i="2"/>
  <c r="K2408" i="2"/>
  <c r="L2408" i="2"/>
  <c r="M2408" i="2"/>
  <c r="B2409" i="2"/>
  <c r="C2409" i="2" s="1"/>
  <c r="D2409" i="2"/>
  <c r="E2409" i="2"/>
  <c r="F2409" i="2"/>
  <c r="G2409" i="2"/>
  <c r="H2409" i="2"/>
  <c r="I2409" i="2"/>
  <c r="K2409" i="2"/>
  <c r="L2409" i="2"/>
  <c r="M2409" i="2"/>
  <c r="B2410" i="2"/>
  <c r="C2410" i="2" s="1"/>
  <c r="D2410" i="2"/>
  <c r="E2410" i="2"/>
  <c r="F2410" i="2"/>
  <c r="G2410" i="2"/>
  <c r="H2410" i="2"/>
  <c r="I2410" i="2"/>
  <c r="K2410" i="2"/>
  <c r="L2410" i="2"/>
  <c r="M2410" i="2"/>
  <c r="B2411" i="2"/>
  <c r="C2411" i="2" s="1"/>
  <c r="D2411" i="2"/>
  <c r="E2411" i="2"/>
  <c r="F2411" i="2"/>
  <c r="G2411" i="2"/>
  <c r="H2411" i="2"/>
  <c r="I2411" i="2"/>
  <c r="J2411" i="2"/>
  <c r="K2411" i="2"/>
  <c r="L2411" i="2"/>
  <c r="M2411" i="2"/>
  <c r="B2412" i="2"/>
  <c r="C2412" i="2" s="1"/>
  <c r="D2412" i="2"/>
  <c r="E2412" i="2"/>
  <c r="F2412" i="2"/>
  <c r="G2412" i="2"/>
  <c r="H2412" i="2"/>
  <c r="I2412" i="2"/>
  <c r="J2412" i="2"/>
  <c r="K2412" i="2"/>
  <c r="L2412" i="2"/>
  <c r="M2412" i="2"/>
  <c r="B2413" i="2"/>
  <c r="C2413" i="2" s="1"/>
  <c r="D2413" i="2"/>
  <c r="E2413" i="2"/>
  <c r="F2413" i="2"/>
  <c r="G2413" i="2"/>
  <c r="H2413" i="2"/>
  <c r="I2413" i="2"/>
  <c r="J2413" i="2"/>
  <c r="K2413" i="2"/>
  <c r="L2413" i="2"/>
  <c r="M2413" i="2"/>
  <c r="B2414" i="2"/>
  <c r="C2414" i="2" s="1"/>
  <c r="D2414" i="2"/>
  <c r="E2414" i="2"/>
  <c r="F2414" i="2"/>
  <c r="G2414" i="2"/>
  <c r="H2414" i="2"/>
  <c r="I2414" i="2"/>
  <c r="J2414" i="2"/>
  <c r="K2414" i="2"/>
  <c r="L2414" i="2"/>
  <c r="M2414" i="2"/>
  <c r="B2415" i="2"/>
  <c r="C2415" i="2" s="1"/>
  <c r="D2415" i="2"/>
  <c r="E2415" i="2"/>
  <c r="F2415" i="2"/>
  <c r="G2415" i="2"/>
  <c r="H2415" i="2"/>
  <c r="I2415" i="2"/>
  <c r="J2415" i="2"/>
  <c r="K2415" i="2"/>
  <c r="L2415" i="2"/>
  <c r="M2415" i="2"/>
  <c r="B2416" i="2"/>
  <c r="C2416" i="2" s="1"/>
  <c r="D2416" i="2"/>
  <c r="E2416" i="2"/>
  <c r="F2416" i="2"/>
  <c r="G2416" i="2"/>
  <c r="H2416" i="2"/>
  <c r="I2416" i="2"/>
  <c r="K2416" i="2"/>
  <c r="L2416" i="2"/>
  <c r="M2416" i="2"/>
  <c r="B2417" i="2"/>
  <c r="C2417" i="2" s="1"/>
  <c r="D2417" i="2"/>
  <c r="E2417" i="2"/>
  <c r="F2417" i="2"/>
  <c r="G2417" i="2"/>
  <c r="H2417" i="2"/>
  <c r="I2417" i="2"/>
  <c r="J2417" i="2"/>
  <c r="K2417" i="2"/>
  <c r="L2417" i="2"/>
  <c r="M2417" i="2"/>
  <c r="B2418" i="2"/>
  <c r="C2418" i="2" s="1"/>
  <c r="D2418" i="2"/>
  <c r="E2418" i="2"/>
  <c r="F2418" i="2"/>
  <c r="G2418" i="2"/>
  <c r="H2418" i="2"/>
  <c r="I2418" i="2"/>
  <c r="J2418" i="2"/>
  <c r="K2418" i="2"/>
  <c r="L2418" i="2"/>
  <c r="M2418" i="2"/>
  <c r="B2419" i="2"/>
  <c r="C2419" i="2" s="1"/>
  <c r="D2419" i="2"/>
  <c r="E2419" i="2"/>
  <c r="F2419" i="2"/>
  <c r="G2419" i="2"/>
  <c r="H2419" i="2"/>
  <c r="I2419" i="2"/>
  <c r="J2419" i="2"/>
  <c r="K2419" i="2"/>
  <c r="L2419" i="2"/>
  <c r="M2419" i="2"/>
  <c r="B2420" i="2"/>
  <c r="C2420" i="2" s="1"/>
  <c r="D2420" i="2"/>
  <c r="E2420" i="2"/>
  <c r="F2420" i="2"/>
  <c r="G2420" i="2"/>
  <c r="H2420" i="2"/>
  <c r="I2420" i="2"/>
  <c r="J2420" i="2"/>
  <c r="K2420" i="2"/>
  <c r="L2420" i="2"/>
  <c r="M2420" i="2"/>
  <c r="B2421" i="2"/>
  <c r="C2421" i="2" s="1"/>
  <c r="D2421" i="2"/>
  <c r="E2421" i="2"/>
  <c r="F2421" i="2"/>
  <c r="G2421" i="2"/>
  <c r="H2421" i="2"/>
  <c r="I2421" i="2"/>
  <c r="J2421" i="2"/>
  <c r="K2421" i="2"/>
  <c r="L2421" i="2"/>
  <c r="M2421" i="2"/>
  <c r="B2422" i="2"/>
  <c r="C2422" i="2" s="1"/>
  <c r="D2422" i="2"/>
  <c r="E2422" i="2"/>
  <c r="F2422" i="2"/>
  <c r="G2422" i="2"/>
  <c r="H2422" i="2"/>
  <c r="I2422" i="2"/>
  <c r="J2422" i="2"/>
  <c r="K2422" i="2"/>
  <c r="L2422" i="2"/>
  <c r="M2422" i="2"/>
  <c r="B2423" i="2"/>
  <c r="C2423" i="2" s="1"/>
  <c r="D2423" i="2"/>
  <c r="E2423" i="2"/>
  <c r="F2423" i="2"/>
  <c r="G2423" i="2"/>
  <c r="H2423" i="2"/>
  <c r="I2423" i="2"/>
  <c r="J2423" i="2"/>
  <c r="K2423" i="2"/>
  <c r="L2423" i="2"/>
  <c r="M2423" i="2"/>
  <c r="B2424" i="2"/>
  <c r="C2424" i="2" s="1"/>
  <c r="D2424" i="2"/>
  <c r="E2424" i="2"/>
  <c r="F2424" i="2"/>
  <c r="G2424" i="2"/>
  <c r="H2424" i="2"/>
  <c r="I2424" i="2"/>
  <c r="J2424" i="2"/>
  <c r="K2424" i="2"/>
  <c r="L2424" i="2"/>
  <c r="M2424" i="2"/>
  <c r="B2425" i="2"/>
  <c r="C2425" i="2" s="1"/>
  <c r="D2425" i="2"/>
  <c r="E2425" i="2"/>
  <c r="F2425" i="2"/>
  <c r="G2425" i="2"/>
  <c r="H2425" i="2"/>
  <c r="I2425" i="2"/>
  <c r="J2425" i="2"/>
  <c r="K2425" i="2"/>
  <c r="L2425" i="2"/>
  <c r="M2425" i="2"/>
  <c r="B2426" i="2"/>
  <c r="C2426" i="2" s="1"/>
  <c r="D2426" i="2"/>
  <c r="E2426" i="2"/>
  <c r="F2426" i="2"/>
  <c r="G2426" i="2"/>
  <c r="H2426" i="2"/>
  <c r="I2426" i="2"/>
  <c r="J2426" i="2"/>
  <c r="K2426" i="2"/>
  <c r="L2426" i="2"/>
  <c r="M2426" i="2"/>
  <c r="B2427" i="2"/>
  <c r="C2427" i="2" s="1"/>
  <c r="D2427" i="2"/>
  <c r="E2427" i="2"/>
  <c r="F2427" i="2"/>
  <c r="G2427" i="2"/>
  <c r="H2427" i="2"/>
  <c r="I2427" i="2"/>
  <c r="J2427" i="2"/>
  <c r="K2427" i="2"/>
  <c r="L2427" i="2"/>
  <c r="M2427" i="2"/>
  <c r="B2428" i="2"/>
  <c r="C2428" i="2" s="1"/>
  <c r="D2428" i="2"/>
  <c r="E2428" i="2"/>
  <c r="F2428" i="2"/>
  <c r="G2428" i="2"/>
  <c r="H2428" i="2"/>
  <c r="I2428" i="2"/>
  <c r="J2428" i="2"/>
  <c r="K2428" i="2"/>
  <c r="L2428" i="2"/>
  <c r="M2428" i="2"/>
  <c r="B2429" i="2"/>
  <c r="C2429" i="2" s="1"/>
  <c r="D2429" i="2"/>
  <c r="E2429" i="2"/>
  <c r="F2429" i="2"/>
  <c r="G2429" i="2"/>
  <c r="H2429" i="2"/>
  <c r="I2429" i="2"/>
  <c r="J2429" i="2"/>
  <c r="K2429" i="2"/>
  <c r="L2429" i="2"/>
  <c r="M2429" i="2"/>
  <c r="B2430" i="2"/>
  <c r="C2430" i="2" s="1"/>
  <c r="D2430" i="2"/>
  <c r="E2430" i="2"/>
  <c r="F2430" i="2"/>
  <c r="G2430" i="2"/>
  <c r="H2430" i="2"/>
  <c r="I2430" i="2"/>
  <c r="J2430" i="2"/>
  <c r="K2430" i="2"/>
  <c r="L2430" i="2"/>
  <c r="M2430" i="2"/>
  <c r="B2431" i="2"/>
  <c r="C2431" i="2" s="1"/>
  <c r="D2431" i="2"/>
  <c r="E2431" i="2"/>
  <c r="F2431" i="2"/>
  <c r="G2431" i="2"/>
  <c r="H2431" i="2"/>
  <c r="I2431" i="2"/>
  <c r="J2431" i="2"/>
  <c r="K2431" i="2"/>
  <c r="L2431" i="2"/>
  <c r="M2431" i="2"/>
  <c r="B2432" i="2"/>
  <c r="C2432" i="2" s="1"/>
  <c r="D2432" i="2"/>
  <c r="E2432" i="2"/>
  <c r="F2432" i="2"/>
  <c r="G2432" i="2"/>
  <c r="H2432" i="2"/>
  <c r="I2432" i="2"/>
  <c r="J2432" i="2"/>
  <c r="K2432" i="2"/>
  <c r="L2432" i="2"/>
  <c r="M2432" i="2"/>
  <c r="B2433" i="2"/>
  <c r="C2433" i="2" s="1"/>
  <c r="D2433" i="2"/>
  <c r="E2433" i="2"/>
  <c r="F2433" i="2"/>
  <c r="G2433" i="2"/>
  <c r="H2433" i="2"/>
  <c r="I2433" i="2"/>
  <c r="J2433" i="2"/>
  <c r="K2433" i="2"/>
  <c r="L2433" i="2"/>
  <c r="M2433" i="2"/>
  <c r="B2434" i="2"/>
  <c r="C2434" i="2" s="1"/>
  <c r="D2434" i="2"/>
  <c r="E2434" i="2"/>
  <c r="F2434" i="2"/>
  <c r="G2434" i="2"/>
  <c r="H2434" i="2"/>
  <c r="I2434" i="2"/>
  <c r="J2434" i="2"/>
  <c r="K2434" i="2"/>
  <c r="L2434" i="2"/>
  <c r="M2434" i="2"/>
  <c r="B2435" i="2"/>
  <c r="C2435" i="2" s="1"/>
  <c r="D2435" i="2"/>
  <c r="E2435" i="2"/>
  <c r="F2435" i="2"/>
  <c r="G2435" i="2"/>
  <c r="H2435" i="2"/>
  <c r="I2435" i="2"/>
  <c r="J2435" i="2"/>
  <c r="K2435" i="2"/>
  <c r="L2435" i="2"/>
  <c r="M2435" i="2"/>
  <c r="B2436" i="2"/>
  <c r="C2436" i="2" s="1"/>
  <c r="D2436" i="2"/>
  <c r="E2436" i="2"/>
  <c r="F2436" i="2"/>
  <c r="G2436" i="2"/>
  <c r="H2436" i="2"/>
  <c r="I2436" i="2"/>
  <c r="J2436" i="2"/>
  <c r="K2436" i="2"/>
  <c r="L2436" i="2"/>
  <c r="M2436" i="2"/>
  <c r="B2437" i="2"/>
  <c r="C2437" i="2" s="1"/>
  <c r="D2437" i="2"/>
  <c r="E2437" i="2"/>
  <c r="F2437" i="2"/>
  <c r="G2437" i="2"/>
  <c r="H2437" i="2"/>
  <c r="I2437" i="2"/>
  <c r="J2437" i="2"/>
  <c r="K2437" i="2"/>
  <c r="L2437" i="2"/>
  <c r="M2437" i="2"/>
  <c r="B2438" i="2"/>
  <c r="C2438" i="2" s="1"/>
  <c r="D2438" i="2"/>
  <c r="E2438" i="2"/>
  <c r="F2438" i="2"/>
  <c r="G2438" i="2"/>
  <c r="H2438" i="2"/>
  <c r="I2438" i="2"/>
  <c r="J2438" i="2"/>
  <c r="K2438" i="2"/>
  <c r="L2438" i="2"/>
  <c r="M2438" i="2"/>
  <c r="B2439" i="2"/>
  <c r="C2439" i="2" s="1"/>
  <c r="D2439" i="2"/>
  <c r="E2439" i="2"/>
  <c r="F2439" i="2"/>
  <c r="G2439" i="2"/>
  <c r="H2439" i="2"/>
  <c r="I2439" i="2"/>
  <c r="J2439" i="2"/>
  <c r="K2439" i="2"/>
  <c r="L2439" i="2"/>
  <c r="M2439" i="2"/>
  <c r="B2440" i="2"/>
  <c r="C2440" i="2" s="1"/>
  <c r="D2440" i="2"/>
  <c r="E2440" i="2"/>
  <c r="F2440" i="2"/>
  <c r="G2440" i="2"/>
  <c r="H2440" i="2"/>
  <c r="I2440" i="2"/>
  <c r="J2440" i="2"/>
  <c r="K2440" i="2"/>
  <c r="L2440" i="2"/>
  <c r="M2440" i="2"/>
  <c r="B2441" i="2"/>
  <c r="C2441" i="2" s="1"/>
  <c r="D2441" i="2"/>
  <c r="E2441" i="2"/>
  <c r="F2441" i="2"/>
  <c r="G2441" i="2"/>
  <c r="H2441" i="2"/>
  <c r="I2441" i="2"/>
  <c r="J2441" i="2"/>
  <c r="K2441" i="2"/>
  <c r="L2441" i="2"/>
  <c r="M2441" i="2"/>
  <c r="B2442" i="2"/>
  <c r="C2442" i="2" s="1"/>
  <c r="D2442" i="2"/>
  <c r="E2442" i="2"/>
  <c r="F2442" i="2"/>
  <c r="G2442" i="2"/>
  <c r="H2442" i="2"/>
  <c r="I2442" i="2"/>
  <c r="J2442" i="2"/>
  <c r="K2442" i="2"/>
  <c r="L2442" i="2"/>
  <c r="M2442" i="2"/>
  <c r="B2443" i="2"/>
  <c r="C2443" i="2" s="1"/>
  <c r="D2443" i="2"/>
  <c r="E2443" i="2"/>
  <c r="F2443" i="2"/>
  <c r="G2443" i="2"/>
  <c r="H2443" i="2"/>
  <c r="I2443" i="2"/>
  <c r="J2443" i="2"/>
  <c r="K2443" i="2"/>
  <c r="L2443" i="2"/>
  <c r="M2443" i="2"/>
  <c r="B2444" i="2"/>
  <c r="C2444" i="2" s="1"/>
  <c r="D2444" i="2"/>
  <c r="E2444" i="2"/>
  <c r="F2444" i="2"/>
  <c r="G2444" i="2"/>
  <c r="H2444" i="2"/>
  <c r="I2444" i="2"/>
  <c r="J2444" i="2"/>
  <c r="K2444" i="2"/>
  <c r="L2444" i="2"/>
  <c r="M2444" i="2"/>
  <c r="B2445" i="2"/>
  <c r="C2445" i="2" s="1"/>
  <c r="D2445" i="2"/>
  <c r="E2445" i="2"/>
  <c r="F2445" i="2"/>
  <c r="G2445" i="2"/>
  <c r="H2445" i="2"/>
  <c r="I2445" i="2"/>
  <c r="J2445" i="2"/>
  <c r="K2445" i="2"/>
  <c r="L2445" i="2"/>
  <c r="M2445" i="2"/>
  <c r="B2446" i="2"/>
  <c r="C2446" i="2" s="1"/>
  <c r="D2446" i="2"/>
  <c r="E2446" i="2"/>
  <c r="F2446" i="2"/>
  <c r="G2446" i="2"/>
  <c r="H2446" i="2"/>
  <c r="I2446" i="2"/>
  <c r="J2446" i="2"/>
  <c r="K2446" i="2"/>
  <c r="L2446" i="2"/>
  <c r="M2446" i="2"/>
  <c r="B2447" i="2"/>
  <c r="C2447" i="2" s="1"/>
  <c r="D2447" i="2"/>
  <c r="E2447" i="2"/>
  <c r="F2447" i="2"/>
  <c r="G2447" i="2"/>
  <c r="H2447" i="2"/>
  <c r="I2447" i="2"/>
  <c r="J2447" i="2"/>
  <c r="K2447" i="2"/>
  <c r="L2447" i="2"/>
  <c r="M2447" i="2"/>
  <c r="B2448" i="2"/>
  <c r="C2448" i="2" s="1"/>
  <c r="D2448" i="2"/>
  <c r="E2448" i="2"/>
  <c r="F2448" i="2"/>
  <c r="G2448" i="2"/>
  <c r="H2448" i="2"/>
  <c r="I2448" i="2"/>
  <c r="J2448" i="2"/>
  <c r="K2448" i="2"/>
  <c r="L2448" i="2"/>
  <c r="M2448" i="2"/>
  <c r="B2449" i="2"/>
  <c r="C2449" i="2" s="1"/>
  <c r="D2449" i="2"/>
  <c r="E2449" i="2"/>
  <c r="F2449" i="2"/>
  <c r="G2449" i="2"/>
  <c r="H2449" i="2"/>
  <c r="I2449" i="2"/>
  <c r="J2449" i="2"/>
  <c r="K2449" i="2"/>
  <c r="L2449" i="2"/>
  <c r="M2449" i="2"/>
  <c r="B2450" i="2"/>
  <c r="C2450" i="2" s="1"/>
  <c r="D2450" i="2"/>
  <c r="E2450" i="2"/>
  <c r="F2450" i="2"/>
  <c r="G2450" i="2"/>
  <c r="H2450" i="2"/>
  <c r="I2450" i="2"/>
  <c r="J2450" i="2"/>
  <c r="K2450" i="2"/>
  <c r="L2450" i="2"/>
  <c r="M2450" i="2"/>
  <c r="B2451" i="2"/>
  <c r="C2451" i="2" s="1"/>
  <c r="D2451" i="2"/>
  <c r="E2451" i="2"/>
  <c r="F2451" i="2"/>
  <c r="G2451" i="2"/>
  <c r="H2451" i="2"/>
  <c r="I2451" i="2"/>
  <c r="J2451" i="2"/>
  <c r="K2451" i="2"/>
  <c r="L2451" i="2"/>
  <c r="M2451" i="2"/>
  <c r="B2452" i="2"/>
  <c r="C2452" i="2" s="1"/>
  <c r="D2452" i="2"/>
  <c r="E2452" i="2"/>
  <c r="F2452" i="2"/>
  <c r="G2452" i="2"/>
  <c r="H2452" i="2"/>
  <c r="I2452" i="2"/>
  <c r="J2452" i="2"/>
  <c r="K2452" i="2"/>
  <c r="L2452" i="2"/>
  <c r="M2452" i="2"/>
  <c r="B2453" i="2"/>
  <c r="C2453" i="2" s="1"/>
  <c r="D2453" i="2"/>
  <c r="E2453" i="2"/>
  <c r="F2453" i="2"/>
  <c r="G2453" i="2"/>
  <c r="H2453" i="2"/>
  <c r="I2453" i="2"/>
  <c r="J2453" i="2"/>
  <c r="K2453" i="2"/>
  <c r="L2453" i="2"/>
  <c r="M2453" i="2"/>
  <c r="B2454" i="2"/>
  <c r="C2454" i="2" s="1"/>
  <c r="D2454" i="2"/>
  <c r="E2454" i="2"/>
  <c r="F2454" i="2"/>
  <c r="G2454" i="2"/>
  <c r="H2454" i="2"/>
  <c r="I2454" i="2"/>
  <c r="J2454" i="2"/>
  <c r="K2454" i="2"/>
  <c r="L2454" i="2"/>
  <c r="M2454" i="2"/>
  <c r="B2455" i="2"/>
  <c r="C2455" i="2" s="1"/>
  <c r="D2455" i="2"/>
  <c r="E2455" i="2"/>
  <c r="F2455" i="2"/>
  <c r="G2455" i="2"/>
  <c r="H2455" i="2"/>
  <c r="I2455" i="2"/>
  <c r="J2455" i="2"/>
  <c r="K2455" i="2"/>
  <c r="L2455" i="2"/>
  <c r="M2455" i="2"/>
  <c r="B2456" i="2"/>
  <c r="C2456" i="2" s="1"/>
  <c r="D2456" i="2"/>
  <c r="E2456" i="2"/>
  <c r="F2456" i="2"/>
  <c r="G2456" i="2"/>
  <c r="H2456" i="2"/>
  <c r="I2456" i="2"/>
  <c r="J2456" i="2"/>
  <c r="K2456" i="2"/>
  <c r="L2456" i="2"/>
  <c r="M2456" i="2"/>
  <c r="B2457" i="2"/>
  <c r="C2457" i="2" s="1"/>
  <c r="D2457" i="2"/>
  <c r="E2457" i="2"/>
  <c r="F2457" i="2"/>
  <c r="G2457" i="2"/>
  <c r="H2457" i="2"/>
  <c r="I2457" i="2"/>
  <c r="J2457" i="2"/>
  <c r="K2457" i="2"/>
  <c r="L2457" i="2"/>
  <c r="M2457" i="2"/>
  <c r="B2458" i="2"/>
  <c r="C2458" i="2" s="1"/>
  <c r="D2458" i="2"/>
  <c r="E2458" i="2"/>
  <c r="F2458" i="2"/>
  <c r="G2458" i="2"/>
  <c r="H2458" i="2"/>
  <c r="I2458" i="2"/>
  <c r="J2458" i="2"/>
  <c r="K2458" i="2"/>
  <c r="L2458" i="2"/>
  <c r="M2458" i="2"/>
  <c r="B2459" i="2"/>
  <c r="C2459" i="2" s="1"/>
  <c r="D2459" i="2"/>
  <c r="E2459" i="2"/>
  <c r="F2459" i="2"/>
  <c r="G2459" i="2"/>
  <c r="H2459" i="2"/>
  <c r="I2459" i="2"/>
  <c r="J2459" i="2"/>
  <c r="K2459" i="2"/>
  <c r="L2459" i="2"/>
  <c r="M2459" i="2"/>
  <c r="B2460" i="2"/>
  <c r="C2460" i="2" s="1"/>
  <c r="D2460" i="2"/>
  <c r="E2460" i="2"/>
  <c r="F2460" i="2"/>
  <c r="G2460" i="2"/>
  <c r="H2460" i="2"/>
  <c r="I2460" i="2"/>
  <c r="J2460" i="2"/>
  <c r="K2460" i="2"/>
  <c r="L2460" i="2"/>
  <c r="M2460" i="2"/>
  <c r="B2461" i="2"/>
  <c r="C2461" i="2" s="1"/>
  <c r="D2461" i="2"/>
  <c r="E2461" i="2"/>
  <c r="F2461" i="2"/>
  <c r="G2461" i="2"/>
  <c r="H2461" i="2"/>
  <c r="I2461" i="2"/>
  <c r="J2461" i="2"/>
  <c r="K2461" i="2"/>
  <c r="L2461" i="2"/>
  <c r="M2461" i="2"/>
  <c r="B2462" i="2"/>
  <c r="C2462" i="2" s="1"/>
  <c r="D2462" i="2"/>
  <c r="E2462" i="2"/>
  <c r="F2462" i="2"/>
  <c r="G2462" i="2"/>
  <c r="H2462" i="2"/>
  <c r="I2462" i="2"/>
  <c r="J2462" i="2"/>
  <c r="K2462" i="2"/>
  <c r="L2462" i="2"/>
  <c r="M2462" i="2"/>
  <c r="B2463" i="2"/>
  <c r="C2463" i="2" s="1"/>
  <c r="D2463" i="2"/>
  <c r="E2463" i="2"/>
  <c r="F2463" i="2"/>
  <c r="G2463" i="2"/>
  <c r="H2463" i="2"/>
  <c r="I2463" i="2"/>
  <c r="J2463" i="2"/>
  <c r="K2463" i="2"/>
  <c r="L2463" i="2"/>
  <c r="M2463" i="2"/>
  <c r="B2464" i="2"/>
  <c r="C2464" i="2" s="1"/>
  <c r="D2464" i="2"/>
  <c r="E2464" i="2"/>
  <c r="F2464" i="2"/>
  <c r="G2464" i="2"/>
  <c r="H2464" i="2"/>
  <c r="I2464" i="2"/>
  <c r="J2464" i="2"/>
  <c r="K2464" i="2"/>
  <c r="L2464" i="2"/>
  <c r="M2464" i="2"/>
  <c r="B2465" i="2"/>
  <c r="C2465" i="2" s="1"/>
  <c r="D2465" i="2"/>
  <c r="E2465" i="2"/>
  <c r="F2465" i="2"/>
  <c r="G2465" i="2"/>
  <c r="H2465" i="2"/>
  <c r="I2465" i="2"/>
  <c r="J2465" i="2"/>
  <c r="K2465" i="2"/>
  <c r="L2465" i="2"/>
  <c r="M2465" i="2"/>
  <c r="B2466" i="2"/>
  <c r="C2466" i="2" s="1"/>
  <c r="D2466" i="2"/>
  <c r="E2466" i="2"/>
  <c r="F2466" i="2"/>
  <c r="G2466" i="2"/>
  <c r="H2466" i="2"/>
  <c r="I2466" i="2"/>
  <c r="J2466" i="2"/>
  <c r="K2466" i="2"/>
  <c r="L2466" i="2"/>
  <c r="M2466" i="2"/>
  <c r="B2467" i="2"/>
  <c r="C2467" i="2" s="1"/>
  <c r="D2467" i="2"/>
  <c r="E2467" i="2"/>
  <c r="F2467" i="2"/>
  <c r="G2467" i="2"/>
  <c r="H2467" i="2"/>
  <c r="I2467" i="2"/>
  <c r="J2467" i="2"/>
  <c r="K2467" i="2"/>
  <c r="L2467" i="2"/>
  <c r="M2467" i="2"/>
  <c r="B2468" i="2"/>
  <c r="C2468" i="2" s="1"/>
  <c r="D2468" i="2"/>
  <c r="E2468" i="2"/>
  <c r="F2468" i="2"/>
  <c r="G2468" i="2"/>
  <c r="H2468" i="2"/>
  <c r="I2468" i="2"/>
  <c r="J2468" i="2"/>
  <c r="K2468" i="2"/>
  <c r="L2468" i="2"/>
  <c r="M2468" i="2"/>
  <c r="B2469" i="2"/>
  <c r="C2469" i="2" s="1"/>
  <c r="D2469" i="2"/>
  <c r="E2469" i="2"/>
  <c r="F2469" i="2"/>
  <c r="G2469" i="2"/>
  <c r="H2469" i="2"/>
  <c r="I2469" i="2"/>
  <c r="J2469" i="2"/>
  <c r="K2469" i="2"/>
  <c r="L2469" i="2"/>
  <c r="M2469" i="2"/>
  <c r="B2470" i="2"/>
  <c r="C2470" i="2" s="1"/>
  <c r="D2470" i="2"/>
  <c r="E2470" i="2"/>
  <c r="F2470" i="2"/>
  <c r="G2470" i="2"/>
  <c r="H2470" i="2"/>
  <c r="I2470" i="2"/>
  <c r="J2470" i="2"/>
  <c r="K2470" i="2"/>
  <c r="L2470" i="2"/>
  <c r="M2470" i="2"/>
  <c r="B2471" i="2"/>
  <c r="C2471" i="2" s="1"/>
  <c r="D2471" i="2"/>
  <c r="E2471" i="2"/>
  <c r="F2471" i="2"/>
  <c r="G2471" i="2"/>
  <c r="H2471" i="2"/>
  <c r="I2471" i="2"/>
  <c r="J2471" i="2"/>
  <c r="K2471" i="2"/>
  <c r="L2471" i="2"/>
  <c r="M2471" i="2"/>
  <c r="B2472" i="2"/>
  <c r="C2472" i="2" s="1"/>
  <c r="D2472" i="2"/>
  <c r="E2472" i="2"/>
  <c r="F2472" i="2"/>
  <c r="G2472" i="2"/>
  <c r="H2472" i="2"/>
  <c r="I2472" i="2"/>
  <c r="J2472" i="2"/>
  <c r="K2472" i="2"/>
  <c r="L2472" i="2"/>
  <c r="M2472" i="2"/>
  <c r="B2473" i="2"/>
  <c r="C2473" i="2" s="1"/>
  <c r="D2473" i="2"/>
  <c r="E2473" i="2"/>
  <c r="F2473" i="2"/>
  <c r="G2473" i="2"/>
  <c r="H2473" i="2"/>
  <c r="I2473" i="2"/>
  <c r="J2473" i="2"/>
  <c r="K2473" i="2"/>
  <c r="L2473" i="2"/>
  <c r="M2473" i="2"/>
  <c r="B2474" i="2"/>
  <c r="C2474" i="2" s="1"/>
  <c r="D2474" i="2"/>
  <c r="E2474" i="2"/>
  <c r="F2474" i="2"/>
  <c r="G2474" i="2"/>
  <c r="H2474" i="2"/>
  <c r="I2474" i="2"/>
  <c r="J2474" i="2"/>
  <c r="K2474" i="2"/>
  <c r="L2474" i="2"/>
  <c r="M2474" i="2"/>
  <c r="B2475" i="2"/>
  <c r="C2475" i="2" s="1"/>
  <c r="D2475" i="2"/>
  <c r="E2475" i="2"/>
  <c r="F2475" i="2"/>
  <c r="G2475" i="2"/>
  <c r="H2475" i="2"/>
  <c r="I2475" i="2"/>
  <c r="J2475" i="2"/>
  <c r="K2475" i="2"/>
  <c r="L2475" i="2"/>
  <c r="M2475" i="2"/>
  <c r="B2476" i="2"/>
  <c r="C2476" i="2" s="1"/>
  <c r="D2476" i="2"/>
  <c r="E2476" i="2"/>
  <c r="F2476" i="2"/>
  <c r="G2476" i="2"/>
  <c r="H2476" i="2"/>
  <c r="I2476" i="2"/>
  <c r="J2476" i="2"/>
  <c r="K2476" i="2"/>
  <c r="L2476" i="2"/>
  <c r="M2476" i="2"/>
  <c r="B2477" i="2"/>
  <c r="C2477" i="2" s="1"/>
  <c r="D2477" i="2"/>
  <c r="E2477" i="2"/>
  <c r="F2477" i="2"/>
  <c r="G2477" i="2"/>
  <c r="H2477" i="2"/>
  <c r="I2477" i="2"/>
  <c r="J2477" i="2"/>
  <c r="K2477" i="2"/>
  <c r="L2477" i="2"/>
  <c r="M2477" i="2"/>
  <c r="B2478" i="2"/>
  <c r="C2478" i="2" s="1"/>
  <c r="D2478" i="2"/>
  <c r="E2478" i="2"/>
  <c r="F2478" i="2"/>
  <c r="G2478" i="2"/>
  <c r="H2478" i="2"/>
  <c r="I2478" i="2"/>
  <c r="J2478" i="2"/>
  <c r="K2478" i="2"/>
  <c r="L2478" i="2"/>
  <c r="M2478" i="2"/>
  <c r="B2479" i="2"/>
  <c r="C2479" i="2" s="1"/>
  <c r="D2479" i="2"/>
  <c r="E2479" i="2"/>
  <c r="F2479" i="2"/>
  <c r="G2479" i="2"/>
  <c r="H2479" i="2"/>
  <c r="I2479" i="2"/>
  <c r="J2479" i="2"/>
  <c r="K2479" i="2"/>
  <c r="L2479" i="2"/>
  <c r="M2479" i="2"/>
  <c r="B2480" i="2"/>
  <c r="C2480" i="2" s="1"/>
  <c r="D2480" i="2"/>
  <c r="E2480" i="2"/>
  <c r="F2480" i="2"/>
  <c r="G2480" i="2"/>
  <c r="H2480" i="2"/>
  <c r="I2480" i="2"/>
  <c r="J2480" i="2"/>
  <c r="K2480" i="2"/>
  <c r="L2480" i="2"/>
  <c r="M2480" i="2"/>
  <c r="B2481" i="2"/>
  <c r="C2481" i="2" s="1"/>
  <c r="D2481" i="2"/>
  <c r="E2481" i="2"/>
  <c r="F2481" i="2"/>
  <c r="G2481" i="2"/>
  <c r="H2481" i="2"/>
  <c r="I2481" i="2"/>
  <c r="J2481" i="2"/>
  <c r="K2481" i="2"/>
  <c r="L2481" i="2"/>
  <c r="M2481" i="2"/>
  <c r="B2482" i="2"/>
  <c r="C2482" i="2" s="1"/>
  <c r="D2482" i="2"/>
  <c r="E2482" i="2"/>
  <c r="F2482" i="2"/>
  <c r="G2482" i="2"/>
  <c r="H2482" i="2"/>
  <c r="I2482" i="2"/>
  <c r="J2482" i="2"/>
  <c r="K2482" i="2"/>
  <c r="L2482" i="2"/>
  <c r="M2482" i="2"/>
  <c r="B2483" i="2"/>
  <c r="C2483" i="2" s="1"/>
  <c r="D2483" i="2"/>
  <c r="E2483" i="2"/>
  <c r="F2483" i="2"/>
  <c r="G2483" i="2"/>
  <c r="H2483" i="2"/>
  <c r="I2483" i="2"/>
  <c r="J2483" i="2"/>
  <c r="K2483" i="2"/>
  <c r="L2483" i="2"/>
  <c r="M2483" i="2"/>
  <c r="B2484" i="2"/>
  <c r="C2484" i="2" s="1"/>
  <c r="D2484" i="2"/>
  <c r="E2484" i="2"/>
  <c r="F2484" i="2"/>
  <c r="G2484" i="2"/>
  <c r="H2484" i="2"/>
  <c r="I2484" i="2"/>
  <c r="J2484" i="2"/>
  <c r="K2484" i="2"/>
  <c r="L2484" i="2"/>
  <c r="M2484" i="2"/>
  <c r="B2485" i="2"/>
  <c r="C2485" i="2" s="1"/>
  <c r="D2485" i="2"/>
  <c r="E2485" i="2"/>
  <c r="F2485" i="2"/>
  <c r="G2485" i="2"/>
  <c r="H2485" i="2"/>
  <c r="I2485" i="2"/>
  <c r="J2485" i="2"/>
  <c r="K2485" i="2"/>
  <c r="L2485" i="2"/>
  <c r="M2485" i="2"/>
  <c r="B2486" i="2"/>
  <c r="C2486" i="2" s="1"/>
  <c r="D2486" i="2"/>
  <c r="E2486" i="2"/>
  <c r="F2486" i="2"/>
  <c r="G2486" i="2"/>
  <c r="H2486" i="2"/>
  <c r="I2486" i="2"/>
  <c r="J2486" i="2"/>
  <c r="K2486" i="2"/>
  <c r="L2486" i="2"/>
  <c r="M2486" i="2"/>
  <c r="B2487" i="2"/>
  <c r="C2487" i="2" s="1"/>
  <c r="D2487" i="2"/>
  <c r="E2487" i="2"/>
  <c r="F2487" i="2"/>
  <c r="G2487" i="2"/>
  <c r="H2487" i="2"/>
  <c r="I2487" i="2"/>
  <c r="J2487" i="2"/>
  <c r="K2487" i="2"/>
  <c r="L2487" i="2"/>
  <c r="M2487" i="2"/>
  <c r="B2488" i="2"/>
  <c r="C2488" i="2" s="1"/>
  <c r="D2488" i="2"/>
  <c r="E2488" i="2"/>
  <c r="F2488" i="2"/>
  <c r="G2488" i="2"/>
  <c r="H2488" i="2"/>
  <c r="I2488" i="2"/>
  <c r="J2488" i="2"/>
  <c r="K2488" i="2"/>
  <c r="L2488" i="2"/>
  <c r="M2488" i="2"/>
  <c r="B2489" i="2"/>
  <c r="C2489" i="2" s="1"/>
  <c r="D2489" i="2"/>
  <c r="E2489" i="2"/>
  <c r="F2489" i="2"/>
  <c r="G2489" i="2"/>
  <c r="H2489" i="2"/>
  <c r="I2489" i="2"/>
  <c r="J2489" i="2"/>
  <c r="K2489" i="2"/>
  <c r="L2489" i="2"/>
  <c r="M2489" i="2"/>
  <c r="B2490" i="2"/>
  <c r="C2490" i="2" s="1"/>
  <c r="D2490" i="2"/>
  <c r="E2490" i="2"/>
  <c r="F2490" i="2"/>
  <c r="G2490" i="2"/>
  <c r="H2490" i="2"/>
  <c r="I2490" i="2"/>
  <c r="J2490" i="2"/>
  <c r="K2490" i="2"/>
  <c r="L2490" i="2"/>
  <c r="M2490" i="2"/>
  <c r="B2491" i="2"/>
  <c r="C2491" i="2" s="1"/>
  <c r="D2491" i="2"/>
  <c r="E2491" i="2"/>
  <c r="F2491" i="2"/>
  <c r="G2491" i="2"/>
  <c r="H2491" i="2"/>
  <c r="I2491" i="2"/>
  <c r="J2491" i="2"/>
  <c r="K2491" i="2"/>
  <c r="L2491" i="2"/>
  <c r="M2491" i="2"/>
  <c r="B2492" i="2"/>
  <c r="C2492" i="2" s="1"/>
  <c r="D2492" i="2"/>
  <c r="E2492" i="2"/>
  <c r="F2492" i="2"/>
  <c r="G2492" i="2"/>
  <c r="H2492" i="2"/>
  <c r="I2492" i="2"/>
  <c r="J2492" i="2"/>
  <c r="K2492" i="2"/>
  <c r="L2492" i="2"/>
  <c r="M2492" i="2"/>
  <c r="B2493" i="2"/>
  <c r="C2493" i="2" s="1"/>
  <c r="D2493" i="2"/>
  <c r="E2493" i="2"/>
  <c r="F2493" i="2"/>
  <c r="G2493" i="2"/>
  <c r="H2493" i="2"/>
  <c r="I2493" i="2"/>
  <c r="J2493" i="2"/>
  <c r="K2493" i="2"/>
  <c r="L2493" i="2"/>
  <c r="M2493" i="2"/>
  <c r="B2494" i="2"/>
  <c r="C2494" i="2" s="1"/>
  <c r="D2494" i="2"/>
  <c r="E2494" i="2"/>
  <c r="F2494" i="2"/>
  <c r="G2494" i="2"/>
  <c r="H2494" i="2"/>
  <c r="I2494" i="2"/>
  <c r="J2494" i="2"/>
  <c r="K2494" i="2"/>
  <c r="L2494" i="2"/>
  <c r="M2494" i="2"/>
  <c r="B2495" i="2"/>
  <c r="C2495" i="2" s="1"/>
  <c r="D2495" i="2"/>
  <c r="E2495" i="2"/>
  <c r="F2495" i="2"/>
  <c r="G2495" i="2"/>
  <c r="H2495" i="2"/>
  <c r="I2495" i="2"/>
  <c r="J2495" i="2"/>
  <c r="K2495" i="2"/>
  <c r="L2495" i="2"/>
  <c r="M2495" i="2"/>
  <c r="B2496" i="2"/>
  <c r="C2496" i="2" s="1"/>
  <c r="D2496" i="2"/>
  <c r="E2496" i="2"/>
  <c r="F2496" i="2"/>
  <c r="G2496" i="2"/>
  <c r="H2496" i="2"/>
  <c r="I2496" i="2"/>
  <c r="J2496" i="2"/>
  <c r="K2496" i="2"/>
  <c r="L2496" i="2"/>
  <c r="M2496" i="2"/>
  <c r="B2497" i="2"/>
  <c r="C2497" i="2" s="1"/>
  <c r="D2497" i="2"/>
  <c r="E2497" i="2"/>
  <c r="F2497" i="2"/>
  <c r="G2497" i="2"/>
  <c r="H2497" i="2"/>
  <c r="I2497" i="2"/>
  <c r="J2497" i="2"/>
  <c r="K2497" i="2"/>
  <c r="L2497" i="2"/>
  <c r="M2497" i="2"/>
  <c r="B2498" i="2"/>
  <c r="C2498" i="2" s="1"/>
  <c r="D2498" i="2"/>
  <c r="E2498" i="2"/>
  <c r="F2498" i="2"/>
  <c r="G2498" i="2"/>
  <c r="H2498" i="2"/>
  <c r="I2498" i="2"/>
  <c r="J2498" i="2"/>
  <c r="K2498" i="2"/>
  <c r="L2498" i="2"/>
  <c r="M2498" i="2"/>
  <c r="B2499" i="2"/>
  <c r="C2499" i="2" s="1"/>
  <c r="D2499" i="2"/>
  <c r="E2499" i="2"/>
  <c r="F2499" i="2"/>
  <c r="G2499" i="2"/>
  <c r="H2499" i="2"/>
  <c r="I2499" i="2"/>
  <c r="J2499" i="2"/>
  <c r="K2499" i="2"/>
  <c r="L2499" i="2"/>
  <c r="M2499" i="2"/>
  <c r="B2500" i="2"/>
  <c r="C2500" i="2" s="1"/>
  <c r="D2500" i="2"/>
  <c r="E2500" i="2"/>
  <c r="F2500" i="2"/>
  <c r="G2500" i="2"/>
  <c r="H2500" i="2"/>
  <c r="I2500" i="2"/>
  <c r="J2500" i="2"/>
  <c r="K2500" i="2"/>
  <c r="L2500" i="2"/>
  <c r="M2500" i="2"/>
  <c r="B2501" i="2"/>
  <c r="C2501" i="2" s="1"/>
  <c r="D2501" i="2"/>
  <c r="E2501" i="2"/>
  <c r="F2501" i="2"/>
  <c r="G2501" i="2"/>
  <c r="H2501" i="2"/>
  <c r="I2501" i="2"/>
  <c r="J2501" i="2"/>
  <c r="K2501" i="2"/>
  <c r="L2501" i="2"/>
  <c r="M2501" i="2"/>
  <c r="B2502" i="2"/>
  <c r="C2502" i="2" s="1"/>
  <c r="D2502" i="2"/>
  <c r="E2502" i="2"/>
  <c r="F2502" i="2"/>
  <c r="G2502" i="2"/>
  <c r="H2502" i="2"/>
  <c r="I2502" i="2"/>
  <c r="J2502" i="2"/>
  <c r="K2502" i="2"/>
  <c r="L2502" i="2"/>
  <c r="M2502" i="2"/>
  <c r="B2503" i="2"/>
  <c r="C2503" i="2" s="1"/>
  <c r="D2503" i="2"/>
  <c r="E2503" i="2"/>
  <c r="F2503" i="2"/>
  <c r="G2503" i="2"/>
  <c r="H2503" i="2"/>
  <c r="I2503" i="2"/>
  <c r="J2503" i="2"/>
  <c r="K2503" i="2"/>
  <c r="L2503" i="2"/>
  <c r="M2503" i="2"/>
  <c r="B2504" i="2"/>
  <c r="C2504" i="2" s="1"/>
  <c r="D2504" i="2"/>
  <c r="E2504" i="2"/>
  <c r="F2504" i="2"/>
  <c r="G2504" i="2"/>
  <c r="H2504" i="2"/>
  <c r="I2504" i="2"/>
  <c r="J2504" i="2"/>
  <c r="K2504" i="2"/>
  <c r="L2504" i="2"/>
  <c r="M2504" i="2"/>
  <c r="B2505" i="2"/>
  <c r="C2505" i="2" s="1"/>
  <c r="D2505" i="2"/>
  <c r="E2505" i="2"/>
  <c r="F2505" i="2"/>
  <c r="G2505" i="2"/>
  <c r="H2505" i="2"/>
  <c r="I2505" i="2"/>
  <c r="J2505" i="2"/>
  <c r="K2505" i="2"/>
  <c r="L2505" i="2"/>
  <c r="M2505" i="2"/>
  <c r="B2506" i="2"/>
  <c r="C2506" i="2" s="1"/>
  <c r="D2506" i="2"/>
  <c r="E2506" i="2"/>
  <c r="F2506" i="2"/>
  <c r="G2506" i="2"/>
  <c r="H2506" i="2"/>
  <c r="I2506" i="2"/>
  <c r="J2506" i="2"/>
  <c r="K2506" i="2"/>
  <c r="L2506" i="2"/>
  <c r="M2506" i="2"/>
  <c r="B2507" i="2"/>
  <c r="C2507" i="2" s="1"/>
  <c r="D2507" i="2"/>
  <c r="E2507" i="2"/>
  <c r="F2507" i="2"/>
  <c r="G2507" i="2"/>
  <c r="H2507" i="2"/>
  <c r="I2507" i="2"/>
  <c r="J2507" i="2"/>
  <c r="K2507" i="2"/>
  <c r="L2507" i="2"/>
  <c r="M2507" i="2"/>
  <c r="B2508" i="2"/>
  <c r="C2508" i="2" s="1"/>
  <c r="D2508" i="2"/>
  <c r="E2508" i="2"/>
  <c r="F2508" i="2"/>
  <c r="G2508" i="2"/>
  <c r="H2508" i="2"/>
  <c r="I2508" i="2"/>
  <c r="J2508" i="2"/>
  <c r="K2508" i="2"/>
  <c r="L2508" i="2"/>
  <c r="M2508" i="2"/>
  <c r="B2509" i="2"/>
  <c r="C2509" i="2" s="1"/>
  <c r="D2509" i="2"/>
  <c r="E2509" i="2"/>
  <c r="F2509" i="2"/>
  <c r="G2509" i="2"/>
  <c r="H2509" i="2"/>
  <c r="I2509" i="2"/>
  <c r="J2509" i="2"/>
  <c r="K2509" i="2"/>
  <c r="L2509" i="2"/>
  <c r="M2509" i="2"/>
  <c r="B2510" i="2"/>
  <c r="C2510" i="2" s="1"/>
  <c r="D2510" i="2"/>
  <c r="E2510" i="2"/>
  <c r="F2510" i="2"/>
  <c r="G2510" i="2"/>
  <c r="H2510" i="2"/>
  <c r="I2510" i="2"/>
  <c r="J2510" i="2"/>
  <c r="K2510" i="2"/>
  <c r="L2510" i="2"/>
  <c r="M2510" i="2"/>
  <c r="B2511" i="2"/>
  <c r="C2511" i="2" s="1"/>
  <c r="D2511" i="2"/>
  <c r="E2511" i="2"/>
  <c r="F2511" i="2"/>
  <c r="G2511" i="2"/>
  <c r="H2511" i="2"/>
  <c r="I2511" i="2"/>
  <c r="J2511" i="2"/>
  <c r="K2511" i="2"/>
  <c r="L2511" i="2"/>
  <c r="M2511" i="2"/>
  <c r="B2512" i="2"/>
  <c r="C2512" i="2" s="1"/>
  <c r="D2512" i="2"/>
  <c r="E2512" i="2"/>
  <c r="F2512" i="2"/>
  <c r="G2512" i="2"/>
  <c r="H2512" i="2"/>
  <c r="I2512" i="2"/>
  <c r="J2512" i="2"/>
  <c r="K2512" i="2"/>
  <c r="L2512" i="2"/>
  <c r="M2512" i="2"/>
  <c r="B2513" i="2"/>
  <c r="C2513" i="2" s="1"/>
  <c r="D2513" i="2"/>
  <c r="E2513" i="2"/>
  <c r="F2513" i="2"/>
  <c r="G2513" i="2"/>
  <c r="H2513" i="2"/>
  <c r="I2513" i="2"/>
  <c r="J2513" i="2"/>
  <c r="K2513" i="2"/>
  <c r="L2513" i="2"/>
  <c r="M2513" i="2"/>
  <c r="B2514" i="2"/>
  <c r="C2514" i="2" s="1"/>
  <c r="D2514" i="2"/>
  <c r="E2514" i="2"/>
  <c r="F2514" i="2"/>
  <c r="G2514" i="2"/>
  <c r="H2514" i="2"/>
  <c r="I2514" i="2"/>
  <c r="J2514" i="2"/>
  <c r="K2514" i="2"/>
  <c r="L2514" i="2"/>
  <c r="M2514" i="2"/>
  <c r="B2515" i="2"/>
  <c r="C2515" i="2" s="1"/>
  <c r="D2515" i="2"/>
  <c r="E2515" i="2"/>
  <c r="F2515" i="2"/>
  <c r="G2515" i="2"/>
  <c r="H2515" i="2"/>
  <c r="I2515" i="2"/>
  <c r="J2515" i="2"/>
  <c r="K2515" i="2"/>
  <c r="L2515" i="2"/>
  <c r="M2515" i="2"/>
  <c r="B2516" i="2"/>
  <c r="C2516" i="2" s="1"/>
  <c r="D2516" i="2"/>
  <c r="E2516" i="2"/>
  <c r="F2516" i="2"/>
  <c r="G2516" i="2"/>
  <c r="H2516" i="2"/>
  <c r="I2516" i="2"/>
  <c r="J2516" i="2"/>
  <c r="K2516" i="2"/>
  <c r="L2516" i="2"/>
  <c r="M2516" i="2"/>
  <c r="B2517" i="2"/>
  <c r="C2517" i="2" s="1"/>
  <c r="D2517" i="2"/>
  <c r="E2517" i="2"/>
  <c r="F2517" i="2"/>
  <c r="G2517" i="2"/>
  <c r="H2517" i="2"/>
  <c r="I2517" i="2"/>
  <c r="J2517" i="2"/>
  <c r="K2517" i="2"/>
  <c r="L2517" i="2"/>
  <c r="M2517" i="2"/>
  <c r="B2518" i="2"/>
  <c r="C2518" i="2" s="1"/>
  <c r="D2518" i="2"/>
  <c r="E2518" i="2"/>
  <c r="F2518" i="2"/>
  <c r="G2518" i="2"/>
  <c r="H2518" i="2"/>
  <c r="I2518" i="2"/>
  <c r="J2518" i="2"/>
  <c r="K2518" i="2"/>
  <c r="L2518" i="2"/>
  <c r="M2518" i="2"/>
  <c r="B2519" i="2"/>
  <c r="C2519" i="2" s="1"/>
  <c r="D2519" i="2"/>
  <c r="E2519" i="2"/>
  <c r="F2519" i="2"/>
  <c r="G2519" i="2"/>
  <c r="H2519" i="2"/>
  <c r="I2519" i="2"/>
  <c r="J2519" i="2"/>
  <c r="K2519" i="2"/>
  <c r="L2519" i="2"/>
  <c r="M2519" i="2"/>
  <c r="B2520" i="2"/>
  <c r="C2520" i="2" s="1"/>
  <c r="D2520" i="2"/>
  <c r="E2520" i="2"/>
  <c r="F2520" i="2"/>
  <c r="G2520" i="2"/>
  <c r="H2520" i="2"/>
  <c r="I2520" i="2"/>
  <c r="J2520" i="2"/>
  <c r="K2520" i="2"/>
  <c r="L2520" i="2"/>
  <c r="M2520" i="2"/>
  <c r="B2521" i="2"/>
  <c r="C2521" i="2" s="1"/>
  <c r="D2521" i="2"/>
  <c r="E2521" i="2"/>
  <c r="F2521" i="2"/>
  <c r="G2521" i="2"/>
  <c r="H2521" i="2"/>
  <c r="I2521" i="2"/>
  <c r="J2521" i="2"/>
  <c r="K2521" i="2"/>
  <c r="L2521" i="2"/>
  <c r="M2521" i="2"/>
  <c r="B2522" i="2"/>
  <c r="C2522" i="2" s="1"/>
  <c r="D2522" i="2"/>
  <c r="E2522" i="2"/>
  <c r="F2522" i="2"/>
  <c r="G2522" i="2"/>
  <c r="H2522" i="2"/>
  <c r="I2522" i="2"/>
  <c r="J2522" i="2"/>
  <c r="K2522" i="2"/>
  <c r="L2522" i="2"/>
  <c r="M2522" i="2"/>
  <c r="B2523" i="2"/>
  <c r="C2523" i="2" s="1"/>
  <c r="D2523" i="2"/>
  <c r="E2523" i="2"/>
  <c r="F2523" i="2"/>
  <c r="G2523" i="2"/>
  <c r="H2523" i="2"/>
  <c r="I2523" i="2"/>
  <c r="J2523" i="2"/>
  <c r="K2523" i="2"/>
  <c r="L2523" i="2"/>
  <c r="M2523" i="2"/>
  <c r="B2524" i="2"/>
  <c r="C2524" i="2" s="1"/>
  <c r="D2524" i="2"/>
  <c r="E2524" i="2"/>
  <c r="F2524" i="2"/>
  <c r="G2524" i="2"/>
  <c r="H2524" i="2"/>
  <c r="I2524" i="2"/>
  <c r="J2524" i="2"/>
  <c r="K2524" i="2"/>
  <c r="L2524" i="2"/>
  <c r="M2524" i="2"/>
  <c r="B2169" i="2"/>
  <c r="C2169" i="2" s="1"/>
  <c r="D2169" i="2"/>
  <c r="E2169" i="2"/>
  <c r="F2169" i="2"/>
  <c r="G2169" i="2"/>
  <c r="H2169" i="2"/>
  <c r="I2169" i="2"/>
  <c r="J2169" i="2"/>
  <c r="K2169" i="2"/>
  <c r="L2169" i="2"/>
  <c r="M2169" i="2"/>
  <c r="B2525" i="2"/>
  <c r="C2525" i="2" s="1"/>
  <c r="D2525" i="2"/>
  <c r="E2525" i="2"/>
  <c r="F2525" i="2"/>
  <c r="G2525" i="2"/>
  <c r="H2525" i="2"/>
  <c r="I2525" i="2"/>
  <c r="J2525" i="2"/>
  <c r="K2525" i="2"/>
  <c r="L2525" i="2"/>
  <c r="M2525" i="2"/>
  <c r="B2526" i="2"/>
  <c r="C2526" i="2" s="1"/>
  <c r="D2526" i="2"/>
  <c r="E2526" i="2"/>
  <c r="F2526" i="2"/>
  <c r="G2526" i="2"/>
  <c r="H2526" i="2"/>
  <c r="I2526" i="2"/>
  <c r="J2526" i="2"/>
  <c r="K2526" i="2"/>
  <c r="L2526" i="2"/>
  <c r="M2526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407" i="2" l="1"/>
  <c r="J2401" i="2"/>
  <c r="J2402" i="2"/>
  <c r="O2521" i="2"/>
  <c r="P2399" i="2"/>
  <c r="Q2399" i="2" s="1"/>
  <c r="R2399" i="2" s="1"/>
  <c r="P2477" i="2"/>
  <c r="Q2477" i="2" s="1"/>
  <c r="R2477" i="2" s="1"/>
  <c r="P2432" i="2"/>
  <c r="Q2432" i="2" s="1"/>
  <c r="R2432" i="2" s="1"/>
  <c r="O2526" i="2"/>
  <c r="P2454" i="2"/>
  <c r="Q2454" i="2" s="1"/>
  <c r="R2454" i="2" s="1"/>
  <c r="P2446" i="2"/>
  <c r="Q2446" i="2" s="1"/>
  <c r="R2446" i="2" s="1"/>
  <c r="P2422" i="2"/>
  <c r="Q2422" i="2" s="1"/>
  <c r="R2422" i="2" s="1"/>
  <c r="P2497" i="2"/>
  <c r="Q2497" i="2" s="1"/>
  <c r="R2497" i="2" s="1"/>
  <c r="O2437" i="2"/>
  <c r="O2415" i="2"/>
  <c r="O2407" i="2"/>
  <c r="P2398" i="2"/>
  <c r="Q2398" i="2" s="1"/>
  <c r="R2398" i="2" s="1"/>
  <c r="P2521" i="2"/>
  <c r="Q2521" i="2" s="1"/>
  <c r="R2521" i="2" s="1"/>
  <c r="P2456" i="2"/>
  <c r="Q2456" i="2" s="1"/>
  <c r="R2456" i="2" s="1"/>
  <c r="P2439" i="2"/>
  <c r="Q2439" i="2" s="1"/>
  <c r="R2439" i="2" s="1"/>
  <c r="P2469" i="2"/>
  <c r="Q2469" i="2" s="1"/>
  <c r="R2469" i="2" s="1"/>
  <c r="O2475" i="2"/>
  <c r="P2383" i="2"/>
  <c r="Q2383" i="2" s="1"/>
  <c r="R2383" i="2" s="1"/>
  <c r="N2504" i="2"/>
  <c r="O2458" i="2"/>
  <c r="N2389" i="2"/>
  <c r="N2420" i="2"/>
  <c r="N2397" i="2"/>
  <c r="P2431" i="2"/>
  <c r="Q2431" i="2" s="1"/>
  <c r="R2431" i="2" s="1"/>
  <c r="N2485" i="2"/>
  <c r="O2484" i="2"/>
  <c r="O2479" i="2"/>
  <c r="O2450" i="2"/>
  <c r="P2390" i="2"/>
  <c r="Q2390" i="2" s="1"/>
  <c r="R2390" i="2" s="1"/>
  <c r="N2407" i="2"/>
  <c r="P2395" i="2"/>
  <c r="Q2395" i="2" s="1"/>
  <c r="R2395" i="2" s="1"/>
  <c r="N2376" i="2"/>
  <c r="N2401" i="2"/>
  <c r="N2422" i="2"/>
  <c r="P2517" i="2"/>
  <c r="Q2517" i="2" s="1"/>
  <c r="R2517" i="2" s="1"/>
  <c r="P2447" i="2"/>
  <c r="Q2447" i="2" s="1"/>
  <c r="R2447" i="2" s="1"/>
  <c r="N2442" i="2"/>
  <c r="N2437" i="2"/>
  <c r="N2411" i="2"/>
  <c r="P2522" i="2"/>
  <c r="Q2522" i="2" s="1"/>
  <c r="R2522" i="2" s="1"/>
  <c r="P2505" i="2"/>
  <c r="Q2505" i="2" s="1"/>
  <c r="R2505" i="2" s="1"/>
  <c r="N2427" i="2"/>
  <c r="P2438" i="2"/>
  <c r="Q2438" i="2" s="1"/>
  <c r="R2438" i="2" s="1"/>
  <c r="P2457" i="2"/>
  <c r="Q2457" i="2" s="1"/>
  <c r="R2457" i="2" s="1"/>
  <c r="P2416" i="2"/>
  <c r="Q2416" i="2" s="1"/>
  <c r="R2416" i="2" s="1"/>
  <c r="P2406" i="2"/>
  <c r="Q2406" i="2" s="1"/>
  <c r="R2406" i="2" s="1"/>
  <c r="O2515" i="2"/>
  <c r="O2481" i="2"/>
  <c r="O2476" i="2"/>
  <c r="O2426" i="2"/>
  <c r="N2513" i="2"/>
  <c r="O2439" i="2"/>
  <c r="O2478" i="2"/>
  <c r="O2473" i="2"/>
  <c r="O2466" i="2"/>
  <c r="O2379" i="2"/>
  <c r="N2475" i="2"/>
  <c r="N2454" i="2"/>
  <c r="N2431" i="2"/>
  <c r="N2395" i="2"/>
  <c r="N2438" i="2"/>
  <c r="N2430" i="2"/>
  <c r="N2386" i="2"/>
  <c r="N2424" i="2"/>
  <c r="N2419" i="2"/>
  <c r="N2406" i="2"/>
  <c r="N2388" i="2"/>
  <c r="N2393" i="2"/>
  <c r="N2385" i="2"/>
  <c r="O2472" i="2"/>
  <c r="O2486" i="2"/>
  <c r="N2484" i="2"/>
  <c r="O2501" i="2"/>
  <c r="O2518" i="2"/>
  <c r="N2508" i="2"/>
  <c r="O2386" i="2"/>
  <c r="N2470" i="2"/>
  <c r="N2522" i="2"/>
  <c r="O2514" i="2"/>
  <c r="O2494" i="2"/>
  <c r="N2492" i="2"/>
  <c r="O2509" i="2"/>
  <c r="O2491" i="2"/>
  <c r="O2489" i="2"/>
  <c r="O2474" i="2"/>
  <c r="N2446" i="2"/>
  <c r="O2445" i="2"/>
  <c r="N2436" i="2"/>
  <c r="N2384" i="2"/>
  <c r="O2396" i="2"/>
  <c r="O2169" i="2"/>
  <c r="N2511" i="2"/>
  <c r="O2498" i="2"/>
  <c r="O2493" i="2"/>
  <c r="O2464" i="2"/>
  <c r="N2460" i="2"/>
  <c r="N2455" i="2"/>
  <c r="O2442" i="2"/>
  <c r="N2440" i="2"/>
  <c r="O2418" i="2"/>
  <c r="O2413" i="2"/>
  <c r="O2510" i="2"/>
  <c r="N2506" i="2"/>
  <c r="N2464" i="2"/>
  <c r="N2462" i="2"/>
  <c r="O2505" i="2"/>
  <c r="N2503" i="2"/>
  <c r="N2483" i="2"/>
  <c r="O2463" i="2"/>
  <c r="O2461" i="2"/>
  <c r="N2449" i="2"/>
  <c r="O2431" i="2"/>
  <c r="N2429" i="2"/>
  <c r="N2398" i="2"/>
  <c r="N2390" i="2"/>
  <c r="P2402" i="2"/>
  <c r="Q2402" i="2" s="1"/>
  <c r="R2402" i="2" s="1"/>
  <c r="P2397" i="2"/>
  <c r="Q2397" i="2" s="1"/>
  <c r="R2397" i="2" s="1"/>
  <c r="P2382" i="2"/>
  <c r="Q2382" i="2" s="1"/>
  <c r="R2382" i="2" s="1"/>
  <c r="P2377" i="2"/>
  <c r="Q2377" i="2" s="1"/>
  <c r="R2377" i="2" s="1"/>
  <c r="P2394" i="2"/>
  <c r="Q2394" i="2" s="1"/>
  <c r="R2394" i="2" s="1"/>
  <c r="P2387" i="2"/>
  <c r="Q2387" i="2" s="1"/>
  <c r="R2387" i="2" s="1"/>
  <c r="P2376" i="2"/>
  <c r="Q2376" i="2" s="1"/>
  <c r="R2376" i="2" s="1"/>
  <c r="P2485" i="2"/>
  <c r="Q2485" i="2" s="1"/>
  <c r="R2485" i="2" s="1"/>
  <c r="P2468" i="2"/>
  <c r="Q2468" i="2" s="1"/>
  <c r="R2468" i="2" s="1"/>
  <c r="P2500" i="2"/>
  <c r="Q2500" i="2" s="1"/>
  <c r="R2500" i="2" s="1"/>
  <c r="P2391" i="2"/>
  <c r="Q2391" i="2" s="1"/>
  <c r="R2391" i="2" s="1"/>
  <c r="P2386" i="2"/>
  <c r="Q2386" i="2" s="1"/>
  <c r="R2386" i="2" s="1"/>
  <c r="P2378" i="2"/>
  <c r="Q2378" i="2" s="1"/>
  <c r="R2378" i="2" s="1"/>
  <c r="P2440" i="2"/>
  <c r="Q2440" i="2" s="1"/>
  <c r="R2440" i="2" s="1"/>
  <c r="P2495" i="2"/>
  <c r="Q2495" i="2" s="1"/>
  <c r="R2495" i="2" s="1"/>
  <c r="P2445" i="2"/>
  <c r="Q2445" i="2" s="1"/>
  <c r="R2445" i="2" s="1"/>
  <c r="P2492" i="2"/>
  <c r="Q2492" i="2" s="1"/>
  <c r="R2492" i="2" s="1"/>
  <c r="P2419" i="2"/>
  <c r="Q2419" i="2" s="1"/>
  <c r="R2419" i="2" s="1"/>
  <c r="P2409" i="2"/>
  <c r="Q2409" i="2" s="1"/>
  <c r="R2409" i="2" s="1"/>
  <c r="P2511" i="2"/>
  <c r="Q2511" i="2" s="1"/>
  <c r="R2511" i="2" s="1"/>
  <c r="P2509" i="2"/>
  <c r="Q2509" i="2" s="1"/>
  <c r="R2509" i="2" s="1"/>
  <c r="P2487" i="2"/>
  <c r="Q2487" i="2" s="1"/>
  <c r="R2487" i="2" s="1"/>
  <c r="P2526" i="2"/>
  <c r="Q2526" i="2" s="1"/>
  <c r="R2526" i="2" s="1"/>
  <c r="P2169" i="2"/>
  <c r="Q2169" i="2" s="1"/>
  <c r="R2169" i="2" s="1"/>
  <c r="P2504" i="2"/>
  <c r="Q2504" i="2" s="1"/>
  <c r="R2504" i="2" s="1"/>
  <c r="P2499" i="2"/>
  <c r="Q2499" i="2" s="1"/>
  <c r="R2499" i="2" s="1"/>
  <c r="P2513" i="2"/>
  <c r="Q2513" i="2" s="1"/>
  <c r="R2513" i="2" s="1"/>
  <c r="P2501" i="2"/>
  <c r="Q2501" i="2" s="1"/>
  <c r="R2501" i="2" s="1"/>
  <c r="P2489" i="2"/>
  <c r="Q2489" i="2" s="1"/>
  <c r="R2489" i="2" s="1"/>
  <c r="P2484" i="2"/>
  <c r="Q2484" i="2" s="1"/>
  <c r="R2484" i="2" s="1"/>
  <c r="P2479" i="2"/>
  <c r="Q2479" i="2" s="1"/>
  <c r="R2479" i="2" s="1"/>
  <c r="P2441" i="2"/>
  <c r="Q2441" i="2" s="1"/>
  <c r="R2441" i="2" s="1"/>
  <c r="P2525" i="2"/>
  <c r="Q2525" i="2" s="1"/>
  <c r="R2525" i="2" s="1"/>
  <c r="P2423" i="2"/>
  <c r="Q2423" i="2" s="1"/>
  <c r="R2423" i="2" s="1"/>
  <c r="P2415" i="2"/>
  <c r="Q2415" i="2" s="1"/>
  <c r="R2415" i="2" s="1"/>
  <c r="P2388" i="2"/>
  <c r="Q2388" i="2" s="1"/>
  <c r="R2388" i="2" s="1"/>
  <c r="P2380" i="2"/>
  <c r="Q2380" i="2" s="1"/>
  <c r="R2380" i="2" s="1"/>
  <c r="O2417" i="2"/>
  <c r="N2524" i="2"/>
  <c r="N2520" i="2"/>
  <c r="O2485" i="2"/>
  <c r="O2468" i="2"/>
  <c r="O2457" i="2"/>
  <c r="N2453" i="2"/>
  <c r="O2425" i="2"/>
  <c r="O2375" i="2"/>
  <c r="N2517" i="2"/>
  <c r="O2511" i="2"/>
  <c r="N2505" i="2"/>
  <c r="N2500" i="2"/>
  <c r="O2487" i="2"/>
  <c r="O2483" i="2"/>
  <c r="O2441" i="2"/>
  <c r="O2434" i="2"/>
  <c r="N2526" i="2"/>
  <c r="N2169" i="2"/>
  <c r="N2521" i="2"/>
  <c r="O2513" i="2"/>
  <c r="O2495" i="2"/>
  <c r="O2459" i="2"/>
  <c r="O2400" i="2"/>
  <c r="N2383" i="2"/>
  <c r="O2377" i="2"/>
  <c r="N2481" i="2"/>
  <c r="O2449" i="2"/>
  <c r="O2433" i="2"/>
  <c r="O2385" i="2"/>
  <c r="O2420" i="2"/>
  <c r="O2443" i="2"/>
  <c r="O2504" i="2"/>
  <c r="N2496" i="2"/>
  <c r="N2489" i="2"/>
  <c r="O2480" i="2"/>
  <c r="N2476" i="2"/>
  <c r="O2471" i="2"/>
  <c r="O2460" i="2"/>
  <c r="O2405" i="2"/>
  <c r="O2393" i="2"/>
  <c r="O2419" i="2"/>
  <c r="N2379" i="2"/>
  <c r="N2412" i="2"/>
  <c r="N2402" i="2"/>
  <c r="N2493" i="2"/>
  <c r="N2491" i="2"/>
  <c r="N2472" i="2"/>
  <c r="N2421" i="2"/>
  <c r="N2404" i="2"/>
  <c r="N2399" i="2"/>
  <c r="N2392" i="2"/>
  <c r="N2378" i="2"/>
  <c r="N2394" i="2"/>
  <c r="N2387" i="2"/>
  <c r="N2380" i="2"/>
  <c r="N2510" i="2"/>
  <c r="N2433" i="2"/>
  <c r="N2497" i="2"/>
  <c r="N2523" i="2"/>
  <c r="N2514" i="2"/>
  <c r="N2507" i="2"/>
  <c r="N2501" i="2"/>
  <c r="N2499" i="2"/>
  <c r="N2486" i="2"/>
  <c r="N2482" i="2"/>
  <c r="N2480" i="2"/>
  <c r="N2458" i="2"/>
  <c r="N2456" i="2"/>
  <c r="N2450" i="2"/>
  <c r="N2443" i="2"/>
  <c r="N2425" i="2"/>
  <c r="S2425" i="2" s="1"/>
  <c r="N2413" i="2"/>
  <c r="N2396" i="2"/>
  <c r="N2375" i="2"/>
  <c r="N2414" i="2"/>
  <c r="N2448" i="2"/>
  <c r="N2403" i="2"/>
  <c r="N2391" i="2"/>
  <c r="N2382" i="2"/>
  <c r="N2459" i="2"/>
  <c r="N2468" i="2"/>
  <c r="N2452" i="2"/>
  <c r="N2447" i="2"/>
  <c r="N2445" i="2"/>
  <c r="N2434" i="2"/>
  <c r="N2417" i="2"/>
  <c r="N2400" i="2"/>
  <c r="O2432" i="2"/>
  <c r="O2427" i="2"/>
  <c r="O2411" i="2"/>
  <c r="O2395" i="2"/>
  <c r="O2384" i="2"/>
  <c r="O2382" i="2"/>
  <c r="O2436" i="2"/>
  <c r="O2410" i="2"/>
  <c r="O2403" i="2"/>
  <c r="O2381" i="2"/>
  <c r="O2440" i="2"/>
  <c r="O2448" i="2"/>
  <c r="O2522" i="2"/>
  <c r="O2520" i="2"/>
  <c r="N2516" i="2"/>
  <c r="N2509" i="2"/>
  <c r="O2492" i="2"/>
  <c r="O2452" i="2"/>
  <c r="O2414" i="2"/>
  <c r="O2412" i="2"/>
  <c r="N2410" i="2"/>
  <c r="O2387" i="2"/>
  <c r="O2376" i="2"/>
  <c r="O2435" i="2"/>
  <c r="O2430" i="2"/>
  <c r="O2421" i="2"/>
  <c r="O2416" i="2"/>
  <c r="O2409" i="2"/>
  <c r="O2389" i="2"/>
  <c r="O2380" i="2"/>
  <c r="P2514" i="2"/>
  <c r="Q2514" i="2" s="1"/>
  <c r="R2514" i="2" s="1"/>
  <c r="O2512" i="2"/>
  <c r="P2508" i="2"/>
  <c r="Q2508" i="2" s="1"/>
  <c r="R2508" i="2" s="1"/>
  <c r="O2507" i="2"/>
  <c r="P2503" i="2"/>
  <c r="Q2503" i="2" s="1"/>
  <c r="R2503" i="2" s="1"/>
  <c r="O2502" i="2"/>
  <c r="N2494" i="2"/>
  <c r="P2493" i="2"/>
  <c r="Q2493" i="2" s="1"/>
  <c r="R2493" i="2" s="1"/>
  <c r="N2477" i="2"/>
  <c r="P2476" i="2"/>
  <c r="Q2476" i="2" s="1"/>
  <c r="R2476" i="2" s="1"/>
  <c r="N2474" i="2"/>
  <c r="N2471" i="2"/>
  <c r="N2467" i="2"/>
  <c r="O2465" i="2"/>
  <c r="N2439" i="2"/>
  <c r="N2428" i="2"/>
  <c r="P2414" i="2"/>
  <c r="Q2414" i="2" s="1"/>
  <c r="R2414" i="2" s="1"/>
  <c r="P2403" i="2"/>
  <c r="Q2403" i="2" s="1"/>
  <c r="R2403" i="2" s="1"/>
  <c r="N2479" i="2"/>
  <c r="O2451" i="2"/>
  <c r="P2450" i="2"/>
  <c r="Q2450" i="2" s="1"/>
  <c r="R2450" i="2" s="1"/>
  <c r="P2448" i="2"/>
  <c r="Q2448" i="2" s="1"/>
  <c r="R2448" i="2" s="1"/>
  <c r="O2447" i="2"/>
  <c r="N2444" i="2"/>
  <c r="P2430" i="2"/>
  <c r="Q2430" i="2" s="1"/>
  <c r="R2430" i="2" s="1"/>
  <c r="O2429" i="2"/>
  <c r="P2424" i="2"/>
  <c r="Q2424" i="2" s="1"/>
  <c r="R2424" i="2" s="1"/>
  <c r="O2423" i="2"/>
  <c r="P2407" i="2"/>
  <c r="Q2407" i="2" s="1"/>
  <c r="R2407" i="2" s="1"/>
  <c r="O2524" i="2"/>
  <c r="N2519" i="2"/>
  <c r="O2517" i="2"/>
  <c r="P2516" i="2"/>
  <c r="Q2516" i="2" s="1"/>
  <c r="R2516" i="2" s="1"/>
  <c r="N2512" i="2"/>
  <c r="N2502" i="2"/>
  <c r="O2500" i="2"/>
  <c r="O2497" i="2"/>
  <c r="P2496" i="2"/>
  <c r="Q2496" i="2" s="1"/>
  <c r="R2496" i="2" s="1"/>
  <c r="N2490" i="2"/>
  <c r="N2488" i="2"/>
  <c r="P2474" i="2"/>
  <c r="Q2474" i="2" s="1"/>
  <c r="R2474" i="2" s="1"/>
  <c r="O2470" i="2"/>
  <c r="O2456" i="2"/>
  <c r="P2455" i="2"/>
  <c r="Q2455" i="2" s="1"/>
  <c r="R2455" i="2" s="1"/>
  <c r="O2453" i="2"/>
  <c r="P2452" i="2"/>
  <c r="Q2452" i="2" s="1"/>
  <c r="R2452" i="2" s="1"/>
  <c r="P2449" i="2"/>
  <c r="Q2449" i="2" s="1"/>
  <c r="R2449" i="2" s="1"/>
  <c r="P2425" i="2"/>
  <c r="Q2425" i="2" s="1"/>
  <c r="R2425" i="2" s="1"/>
  <c r="P2510" i="2"/>
  <c r="Q2510" i="2" s="1"/>
  <c r="R2510" i="2" s="1"/>
  <c r="O2508" i="2"/>
  <c r="O2503" i="2"/>
  <c r="P2417" i="2"/>
  <c r="Q2417" i="2" s="1"/>
  <c r="R2417" i="2" s="1"/>
  <c r="N2415" i="2"/>
  <c r="P2460" i="2"/>
  <c r="Q2460" i="2" s="1"/>
  <c r="R2460" i="2" s="1"/>
  <c r="N2451" i="2"/>
  <c r="P2437" i="2"/>
  <c r="Q2437" i="2" s="1"/>
  <c r="R2437" i="2" s="1"/>
  <c r="P2433" i="2"/>
  <c r="Q2433" i="2" s="1"/>
  <c r="R2433" i="2" s="1"/>
  <c r="P2523" i="2"/>
  <c r="Q2523" i="2" s="1"/>
  <c r="R2523" i="2" s="1"/>
  <c r="O2516" i="2"/>
  <c r="P2512" i="2"/>
  <c r="Q2512" i="2" s="1"/>
  <c r="R2512" i="2" s="1"/>
  <c r="O2506" i="2"/>
  <c r="P2488" i="2"/>
  <c r="Q2488" i="2" s="1"/>
  <c r="R2488" i="2" s="1"/>
  <c r="N2478" i="2"/>
  <c r="O2467" i="2"/>
  <c r="N2466" i="2"/>
  <c r="N2463" i="2"/>
  <c r="P2461" i="2"/>
  <c r="Q2461" i="2" s="1"/>
  <c r="R2461" i="2" s="1"/>
  <c r="N2461" i="2"/>
  <c r="O2454" i="2"/>
  <c r="P2451" i="2"/>
  <c r="Q2451" i="2" s="1"/>
  <c r="R2451" i="2" s="1"/>
  <c r="N2441" i="2"/>
  <c r="O2422" i="2"/>
  <c r="P2421" i="2"/>
  <c r="Q2421" i="2" s="1"/>
  <c r="R2421" i="2" s="1"/>
  <c r="N2418" i="2"/>
  <c r="N2416" i="2"/>
  <c r="N2515" i="2"/>
  <c r="O2525" i="2"/>
  <c r="O2523" i="2"/>
  <c r="P2515" i="2"/>
  <c r="Q2515" i="2" s="1"/>
  <c r="R2515" i="2" s="1"/>
  <c r="O2499" i="2"/>
  <c r="P2498" i="2"/>
  <c r="Q2498" i="2" s="1"/>
  <c r="R2498" i="2" s="1"/>
  <c r="O2444" i="2"/>
  <c r="N2432" i="2"/>
  <c r="P2408" i="2"/>
  <c r="Q2408" i="2" s="1"/>
  <c r="R2408" i="2" s="1"/>
  <c r="N2469" i="2"/>
  <c r="P2466" i="2"/>
  <c r="Q2466" i="2" s="1"/>
  <c r="R2466" i="2" s="1"/>
  <c r="P2463" i="2"/>
  <c r="Q2463" i="2" s="1"/>
  <c r="R2463" i="2" s="1"/>
  <c r="O2462" i="2"/>
  <c r="P2410" i="2"/>
  <c r="Q2410" i="2" s="1"/>
  <c r="R2410" i="2" s="1"/>
  <c r="N2409" i="2"/>
  <c r="O2402" i="2"/>
  <c r="P2401" i="2"/>
  <c r="Q2401" i="2" s="1"/>
  <c r="R2401" i="2" s="1"/>
  <c r="P2392" i="2"/>
  <c r="Q2392" i="2" s="1"/>
  <c r="R2392" i="2" s="1"/>
  <c r="P2385" i="2"/>
  <c r="Q2385" i="2" s="1"/>
  <c r="R2385" i="2" s="1"/>
  <c r="O2391" i="2"/>
  <c r="N2381" i="2"/>
  <c r="O2408" i="2"/>
  <c r="P2404" i="2"/>
  <c r="Q2404" i="2" s="1"/>
  <c r="R2404" i="2" s="1"/>
  <c r="O2398" i="2"/>
  <c r="N2487" i="2"/>
  <c r="P2483" i="2"/>
  <c r="Q2483" i="2" s="1"/>
  <c r="R2483" i="2" s="1"/>
  <c r="O2482" i="2"/>
  <c r="P2481" i="2"/>
  <c r="Q2481" i="2" s="1"/>
  <c r="R2481" i="2" s="1"/>
  <c r="P2480" i="2"/>
  <c r="Q2480" i="2" s="1"/>
  <c r="R2480" i="2" s="1"/>
  <c r="P2473" i="2"/>
  <c r="Q2473" i="2" s="1"/>
  <c r="R2473" i="2" s="1"/>
  <c r="N2473" i="2"/>
  <c r="P2472" i="2"/>
  <c r="Q2472" i="2" s="1"/>
  <c r="R2472" i="2" s="1"/>
  <c r="P2465" i="2"/>
  <c r="Q2465" i="2" s="1"/>
  <c r="R2465" i="2" s="1"/>
  <c r="N2465" i="2"/>
  <c r="P2464" i="2"/>
  <c r="Q2464" i="2" s="1"/>
  <c r="R2464" i="2" s="1"/>
  <c r="N2457" i="2"/>
  <c r="P2453" i="2"/>
  <c r="Q2453" i="2" s="1"/>
  <c r="R2453" i="2" s="1"/>
  <c r="P2444" i="2"/>
  <c r="Q2444" i="2" s="1"/>
  <c r="R2444" i="2" s="1"/>
  <c r="P2427" i="2"/>
  <c r="Q2427" i="2" s="1"/>
  <c r="R2427" i="2" s="1"/>
  <c r="P2418" i="2"/>
  <c r="Q2418" i="2" s="1"/>
  <c r="R2418" i="2" s="1"/>
  <c r="N2525" i="2"/>
  <c r="O2519" i="2"/>
  <c r="P2518" i="2"/>
  <c r="Q2518" i="2" s="1"/>
  <c r="R2518" i="2" s="1"/>
  <c r="N2518" i="2"/>
  <c r="N2498" i="2"/>
  <c r="O2496" i="2"/>
  <c r="N2495" i="2"/>
  <c r="P2491" i="2"/>
  <c r="Q2491" i="2" s="1"/>
  <c r="R2491" i="2" s="1"/>
  <c r="O2490" i="2"/>
  <c r="O2488" i="2"/>
  <c r="O2477" i="2"/>
  <c r="P2470" i="2"/>
  <c r="Q2470" i="2" s="1"/>
  <c r="R2470" i="2" s="1"/>
  <c r="O2469" i="2"/>
  <c r="P2462" i="2"/>
  <c r="Q2462" i="2" s="1"/>
  <c r="R2462" i="2" s="1"/>
  <c r="P2459" i="2"/>
  <c r="Q2459" i="2" s="1"/>
  <c r="R2459" i="2" s="1"/>
  <c r="O2455" i="2"/>
  <c r="O2446" i="2"/>
  <c r="O2438" i="2"/>
  <c r="N2435" i="2"/>
  <c r="P2429" i="2"/>
  <c r="Q2429" i="2" s="1"/>
  <c r="R2429" i="2" s="1"/>
  <c r="O2428" i="2"/>
  <c r="O2424" i="2"/>
  <c r="N2423" i="2"/>
  <c r="P2413" i="2"/>
  <c r="Q2413" i="2" s="1"/>
  <c r="R2413" i="2" s="1"/>
  <c r="P2381" i="2"/>
  <c r="Q2381" i="2" s="1"/>
  <c r="R2381" i="2" s="1"/>
  <c r="P2379" i="2"/>
  <c r="Q2379" i="2" s="1"/>
  <c r="R2379" i="2" s="1"/>
  <c r="N2377" i="2"/>
  <c r="N2426" i="2"/>
  <c r="N2408" i="2"/>
  <c r="O2406" i="2"/>
  <c r="N2405" i="2"/>
  <c r="O2401" i="2"/>
  <c r="P2400" i="2"/>
  <c r="Q2400" i="2" s="1"/>
  <c r="R2400" i="2" s="1"/>
  <c r="O2394" i="2"/>
  <c r="P2393" i="2"/>
  <c r="Q2393" i="2" s="1"/>
  <c r="R2393" i="2" s="1"/>
  <c r="O2392" i="2"/>
  <c r="P2384" i="2"/>
  <c r="Q2384" i="2" s="1"/>
  <c r="R2384" i="2" s="1"/>
  <c r="O2378" i="2"/>
  <c r="O2399" i="2"/>
  <c r="O2383" i="2"/>
  <c r="P2405" i="2"/>
  <c r="Q2405" i="2" s="1"/>
  <c r="R2405" i="2" s="1"/>
  <c r="O2404" i="2"/>
  <c r="O2397" i="2"/>
  <c r="P2396" i="2"/>
  <c r="Q2396" i="2" s="1"/>
  <c r="R2396" i="2" s="1"/>
  <c r="O2390" i="2"/>
  <c r="P2389" i="2"/>
  <c r="Q2389" i="2" s="1"/>
  <c r="R2389" i="2" s="1"/>
  <c r="O2388" i="2"/>
  <c r="P2375" i="2"/>
  <c r="Q2375" i="2" s="1"/>
  <c r="R2375" i="2" s="1"/>
  <c r="P2506" i="2"/>
  <c r="Q2506" i="2" s="1"/>
  <c r="R2506" i="2" s="1"/>
  <c r="P2442" i="2"/>
  <c r="Q2442" i="2" s="1"/>
  <c r="R2442" i="2" s="1"/>
  <c r="P2436" i="2"/>
  <c r="Q2436" i="2" s="1"/>
  <c r="R2436" i="2" s="1"/>
  <c r="P2434" i="2"/>
  <c r="Q2434" i="2" s="1"/>
  <c r="R2434" i="2" s="1"/>
  <c r="P2467" i="2"/>
  <c r="Q2467" i="2" s="1"/>
  <c r="R2467" i="2" s="1"/>
  <c r="P2443" i="2"/>
  <c r="Q2443" i="2" s="1"/>
  <c r="R2443" i="2" s="1"/>
  <c r="P2524" i="2"/>
  <c r="Q2524" i="2" s="1"/>
  <c r="R2524" i="2" s="1"/>
  <c r="P2482" i="2"/>
  <c r="Q2482" i="2" s="1"/>
  <c r="R2482" i="2" s="1"/>
  <c r="P2478" i="2"/>
  <c r="Q2478" i="2" s="1"/>
  <c r="R2478" i="2" s="1"/>
  <c r="P2519" i="2"/>
  <c r="Q2519" i="2" s="1"/>
  <c r="R2519" i="2" s="1"/>
  <c r="P2507" i="2"/>
  <c r="Q2507" i="2" s="1"/>
  <c r="R2507" i="2" s="1"/>
  <c r="P2486" i="2"/>
  <c r="Q2486" i="2" s="1"/>
  <c r="R2486" i="2" s="1"/>
  <c r="P2471" i="2"/>
  <c r="Q2471" i="2" s="1"/>
  <c r="R2471" i="2" s="1"/>
  <c r="P2435" i="2"/>
  <c r="Q2435" i="2" s="1"/>
  <c r="R2435" i="2" s="1"/>
  <c r="P2428" i="2"/>
  <c r="Q2428" i="2" s="1"/>
  <c r="R2428" i="2" s="1"/>
  <c r="P2426" i="2"/>
  <c r="Q2426" i="2" s="1"/>
  <c r="R2426" i="2" s="1"/>
  <c r="P2412" i="2"/>
  <c r="Q2412" i="2" s="1"/>
  <c r="R2412" i="2" s="1"/>
  <c r="P2494" i="2"/>
  <c r="Q2494" i="2" s="1"/>
  <c r="R2494" i="2" s="1"/>
  <c r="P2490" i="2"/>
  <c r="Q2490" i="2" s="1"/>
  <c r="R2490" i="2" s="1"/>
  <c r="P2475" i="2"/>
  <c r="Q2475" i="2" s="1"/>
  <c r="R2475" i="2" s="1"/>
  <c r="P2420" i="2"/>
  <c r="Q2420" i="2" s="1"/>
  <c r="R2420" i="2" s="1"/>
  <c r="P2520" i="2"/>
  <c r="Q2520" i="2" s="1"/>
  <c r="R2520" i="2" s="1"/>
  <c r="P2502" i="2"/>
  <c r="Q2502" i="2" s="1"/>
  <c r="R2502" i="2" s="1"/>
  <c r="P2458" i="2"/>
  <c r="Q2458" i="2" s="1"/>
  <c r="R2458" i="2" s="1"/>
  <c r="P2411" i="2"/>
  <c r="Q2411" i="2" s="1"/>
  <c r="R2411" i="2" s="1"/>
  <c r="S2478" i="2" l="1"/>
  <c r="S2458" i="2"/>
  <c r="S2432" i="2"/>
  <c r="S2400" i="2"/>
  <c r="S2493" i="2"/>
  <c r="S2169" i="2"/>
  <c r="S2526" i="2"/>
  <c r="S2525" i="2"/>
  <c r="S2518" i="2"/>
  <c r="S2399" i="2"/>
  <c r="S2398" i="2"/>
  <c r="S2498" i="2"/>
  <c r="S2521" i="2"/>
  <c r="S2522" i="2"/>
  <c r="S2519" i="2"/>
  <c r="S2523" i="2"/>
  <c r="S2520" i="2"/>
  <c r="S2524" i="2"/>
  <c r="S2512" i="2"/>
  <c r="S2514" i="2"/>
  <c r="S2515" i="2"/>
  <c r="S2505" i="2"/>
  <c r="S2510" i="2"/>
  <c r="S2509" i="2"/>
  <c r="S2516" i="2"/>
  <c r="S2501" i="2"/>
  <c r="S2503" i="2"/>
  <c r="S2508" i="2"/>
  <c r="S2504" i="2"/>
  <c r="S2506" i="2"/>
  <c r="S2507" i="2"/>
  <c r="S2500" i="2"/>
  <c r="S2511" i="2"/>
  <c r="S2513" i="2"/>
  <c r="S2497" i="2"/>
  <c r="S2496" i="2"/>
  <c r="S2517" i="2"/>
  <c r="S2502" i="2"/>
  <c r="S2499" i="2"/>
  <c r="S2475" i="2"/>
  <c r="S2484" i="2"/>
  <c r="S2491" i="2"/>
  <c r="S2488" i="2"/>
  <c r="S2479" i="2"/>
  <c r="S2490" i="2"/>
  <c r="S2477" i="2"/>
  <c r="S2476" i="2"/>
  <c r="S2470" i="2"/>
  <c r="S2494" i="2"/>
  <c r="S2481" i="2"/>
  <c r="S2483" i="2"/>
  <c r="S2469" i="2"/>
  <c r="S2480" i="2"/>
  <c r="S2489" i="2"/>
  <c r="S2482" i="2"/>
  <c r="S2474" i="2"/>
  <c r="S2486" i="2"/>
  <c r="S2492" i="2"/>
  <c r="S2485" i="2"/>
  <c r="S2487" i="2"/>
  <c r="S2471" i="2"/>
  <c r="S2495" i="2"/>
  <c r="S2473" i="2"/>
  <c r="S2472" i="2"/>
  <c r="S2466" i="2"/>
  <c r="S2468" i="2"/>
  <c r="S2463" i="2"/>
  <c r="S2461" i="2"/>
  <c r="S2454" i="2"/>
  <c r="S2459" i="2"/>
  <c r="S2464" i="2"/>
  <c r="S2453" i="2"/>
  <c r="S2456" i="2"/>
  <c r="S2457" i="2"/>
  <c r="S2465" i="2"/>
  <c r="S2467" i="2"/>
  <c r="S2462" i="2"/>
  <c r="S2455" i="2"/>
  <c r="S2460" i="2"/>
  <c r="S2408" i="2"/>
  <c r="S2434" i="2"/>
  <c r="S2437" i="2"/>
  <c r="S2445" i="2"/>
  <c r="S2449" i="2"/>
  <c r="S2450" i="2"/>
  <c r="S2435" i="2"/>
  <c r="S2441" i="2"/>
  <c r="S2451" i="2"/>
  <c r="S2439" i="2"/>
  <c r="S2452" i="2"/>
  <c r="S2443" i="2"/>
  <c r="S2444" i="2"/>
  <c r="S2446" i="2"/>
  <c r="S2430" i="2"/>
  <c r="S2448" i="2"/>
  <c r="S2438" i="2"/>
  <c r="S2442" i="2"/>
  <c r="S2447" i="2"/>
  <c r="S2431" i="2"/>
  <c r="S2433" i="2"/>
  <c r="S2440" i="2"/>
  <c r="S2436" i="2"/>
  <c r="S2415" i="2"/>
  <c r="S2418" i="2"/>
  <c r="S2426" i="2"/>
  <c r="S2417" i="2"/>
  <c r="S2420" i="2"/>
  <c r="S2428" i="2"/>
  <c r="S2422" i="2"/>
  <c r="S2427" i="2"/>
  <c r="S2423" i="2"/>
  <c r="S2416" i="2"/>
  <c r="S2421" i="2"/>
  <c r="S2429" i="2"/>
  <c r="S2419" i="2"/>
  <c r="S2424" i="2"/>
  <c r="S2403" i="2"/>
  <c r="S2411" i="2"/>
  <c r="S2410" i="2"/>
  <c r="S2407" i="2"/>
  <c r="S2414" i="2"/>
  <c r="S2405" i="2"/>
  <c r="S2402" i="2"/>
  <c r="S2409" i="2"/>
  <c r="S2404" i="2"/>
  <c r="S2413" i="2"/>
  <c r="S2406" i="2"/>
  <c r="S2401" i="2"/>
  <c r="S2412" i="2"/>
  <c r="S2397" i="2"/>
  <c r="S2389" i="2"/>
  <c r="S2388" i="2"/>
  <c r="S2386" i="2"/>
  <c r="S2376" i="2"/>
  <c r="S2393" i="2"/>
  <c r="S2395" i="2"/>
  <c r="S2379" i="2"/>
  <c r="S2384" i="2"/>
  <c r="S2385" i="2"/>
  <c r="S2378" i="2"/>
  <c r="S2396" i="2"/>
  <c r="S2375" i="2"/>
  <c r="S2390" i="2"/>
  <c r="S2377" i="2"/>
  <c r="S2391" i="2"/>
  <c r="S2381" i="2"/>
  <c r="S2392" i="2"/>
  <c r="S2383" i="2"/>
  <c r="S2394" i="2"/>
  <c r="S2380" i="2"/>
  <c r="S2387" i="2"/>
  <c r="S2382" i="2"/>
  <c r="G3519" i="1" l="1"/>
  <c r="G3517" i="1"/>
  <c r="G3518" i="1"/>
  <c r="J2375" i="2" l="1"/>
  <c r="J2376" i="2"/>
  <c r="J2378" i="2"/>
  <c r="J2379" i="2"/>
  <c r="J2380" i="2"/>
  <c r="J2381" i="2"/>
  <c r="J2382" i="2"/>
  <c r="J2383" i="2"/>
  <c r="J2384" i="2"/>
  <c r="J2385" i="2"/>
  <c r="J2377" i="2" l="1"/>
  <c r="J2364" i="2"/>
  <c r="J2365" i="2"/>
  <c r="J2367" i="2"/>
  <c r="J2368" i="2"/>
  <c r="J2369" i="2"/>
  <c r="J2370" i="2"/>
  <c r="J2373" i="2"/>
  <c r="J2374" i="2"/>
  <c r="B2352" i="2"/>
  <c r="C2352" i="2" s="1"/>
  <c r="D2352" i="2"/>
  <c r="E2352" i="2"/>
  <c r="F2352" i="2"/>
  <c r="G2352" i="2"/>
  <c r="H2352" i="2"/>
  <c r="I2352" i="2"/>
  <c r="K2352" i="2"/>
  <c r="L2352" i="2"/>
  <c r="M2352" i="2"/>
  <c r="B2353" i="2"/>
  <c r="C2353" i="2" s="1"/>
  <c r="D2353" i="2"/>
  <c r="E2353" i="2"/>
  <c r="F2353" i="2"/>
  <c r="G2353" i="2"/>
  <c r="H2353" i="2"/>
  <c r="I2353" i="2"/>
  <c r="K2353" i="2"/>
  <c r="L2353" i="2"/>
  <c r="M2353" i="2"/>
  <c r="B2354" i="2"/>
  <c r="C2354" i="2" s="1"/>
  <c r="D2354" i="2"/>
  <c r="E2354" i="2"/>
  <c r="F2354" i="2"/>
  <c r="G2354" i="2"/>
  <c r="H2354" i="2"/>
  <c r="I2354" i="2"/>
  <c r="K2354" i="2"/>
  <c r="L2354" i="2"/>
  <c r="M2354" i="2"/>
  <c r="B2355" i="2"/>
  <c r="C2355" i="2" s="1"/>
  <c r="D2355" i="2"/>
  <c r="E2355" i="2"/>
  <c r="F2355" i="2"/>
  <c r="G2355" i="2"/>
  <c r="H2355" i="2"/>
  <c r="I2355" i="2"/>
  <c r="K2355" i="2"/>
  <c r="L2355" i="2"/>
  <c r="M2355" i="2"/>
  <c r="B2356" i="2"/>
  <c r="C2356" i="2" s="1"/>
  <c r="D2356" i="2"/>
  <c r="E2356" i="2"/>
  <c r="F2356" i="2"/>
  <c r="G2356" i="2"/>
  <c r="H2356" i="2"/>
  <c r="I2356" i="2"/>
  <c r="K2356" i="2"/>
  <c r="L2356" i="2"/>
  <c r="M2356" i="2"/>
  <c r="B2357" i="2"/>
  <c r="C2357" i="2" s="1"/>
  <c r="D2357" i="2"/>
  <c r="E2357" i="2"/>
  <c r="F2357" i="2"/>
  <c r="G2357" i="2"/>
  <c r="H2357" i="2"/>
  <c r="I2357" i="2"/>
  <c r="K2357" i="2"/>
  <c r="L2357" i="2"/>
  <c r="M2357" i="2"/>
  <c r="B2358" i="2"/>
  <c r="C2358" i="2" s="1"/>
  <c r="D2358" i="2"/>
  <c r="E2358" i="2"/>
  <c r="F2358" i="2"/>
  <c r="G2358" i="2"/>
  <c r="H2358" i="2"/>
  <c r="I2358" i="2"/>
  <c r="K2358" i="2"/>
  <c r="L2358" i="2"/>
  <c r="M2358" i="2"/>
  <c r="B2359" i="2"/>
  <c r="C2359" i="2" s="1"/>
  <c r="D2359" i="2"/>
  <c r="E2359" i="2"/>
  <c r="F2359" i="2"/>
  <c r="G2359" i="2"/>
  <c r="H2359" i="2"/>
  <c r="I2359" i="2"/>
  <c r="K2359" i="2"/>
  <c r="L2359" i="2"/>
  <c r="M2359" i="2"/>
  <c r="B2360" i="2"/>
  <c r="C2360" i="2" s="1"/>
  <c r="D2360" i="2"/>
  <c r="E2360" i="2"/>
  <c r="F2360" i="2"/>
  <c r="G2360" i="2"/>
  <c r="H2360" i="2"/>
  <c r="I2360" i="2"/>
  <c r="K2360" i="2"/>
  <c r="L2360" i="2"/>
  <c r="M2360" i="2"/>
  <c r="B2361" i="2"/>
  <c r="C2361" i="2" s="1"/>
  <c r="D2361" i="2"/>
  <c r="E2361" i="2"/>
  <c r="F2361" i="2"/>
  <c r="G2361" i="2"/>
  <c r="H2361" i="2"/>
  <c r="I2361" i="2"/>
  <c r="K2361" i="2"/>
  <c r="L2361" i="2"/>
  <c r="M2361" i="2"/>
  <c r="B2362" i="2"/>
  <c r="C2362" i="2" s="1"/>
  <c r="D2362" i="2"/>
  <c r="E2362" i="2"/>
  <c r="F2362" i="2"/>
  <c r="G2362" i="2"/>
  <c r="H2362" i="2"/>
  <c r="I2362" i="2"/>
  <c r="K2362" i="2"/>
  <c r="L2362" i="2"/>
  <c r="M2362" i="2"/>
  <c r="B2363" i="2"/>
  <c r="C2363" i="2" s="1"/>
  <c r="D2363" i="2"/>
  <c r="E2363" i="2"/>
  <c r="F2363" i="2"/>
  <c r="G2363" i="2"/>
  <c r="H2363" i="2"/>
  <c r="I2363" i="2"/>
  <c r="K2363" i="2"/>
  <c r="L2363" i="2"/>
  <c r="M2363" i="2"/>
  <c r="B2364" i="2"/>
  <c r="C2364" i="2" s="1"/>
  <c r="D2364" i="2"/>
  <c r="E2364" i="2"/>
  <c r="F2364" i="2"/>
  <c r="G2364" i="2"/>
  <c r="H2364" i="2"/>
  <c r="I2364" i="2"/>
  <c r="K2364" i="2"/>
  <c r="L2364" i="2"/>
  <c r="M2364" i="2"/>
  <c r="B2365" i="2"/>
  <c r="C2365" i="2" s="1"/>
  <c r="D2365" i="2"/>
  <c r="E2365" i="2"/>
  <c r="F2365" i="2"/>
  <c r="G2365" i="2"/>
  <c r="H2365" i="2"/>
  <c r="I2365" i="2"/>
  <c r="K2365" i="2"/>
  <c r="L2365" i="2"/>
  <c r="M2365" i="2"/>
  <c r="B2366" i="2"/>
  <c r="C2366" i="2" s="1"/>
  <c r="D2366" i="2"/>
  <c r="E2366" i="2"/>
  <c r="F2366" i="2"/>
  <c r="G2366" i="2"/>
  <c r="H2366" i="2"/>
  <c r="I2366" i="2"/>
  <c r="J2366" i="2"/>
  <c r="K2366" i="2"/>
  <c r="L2366" i="2"/>
  <c r="M2366" i="2"/>
  <c r="B2367" i="2"/>
  <c r="C2367" i="2" s="1"/>
  <c r="D2367" i="2"/>
  <c r="E2367" i="2"/>
  <c r="F2367" i="2"/>
  <c r="G2367" i="2"/>
  <c r="H2367" i="2"/>
  <c r="I2367" i="2"/>
  <c r="K2367" i="2"/>
  <c r="L2367" i="2"/>
  <c r="M2367" i="2"/>
  <c r="B2368" i="2"/>
  <c r="C2368" i="2" s="1"/>
  <c r="D2368" i="2"/>
  <c r="E2368" i="2"/>
  <c r="F2368" i="2"/>
  <c r="G2368" i="2"/>
  <c r="H2368" i="2"/>
  <c r="I2368" i="2"/>
  <c r="K2368" i="2"/>
  <c r="L2368" i="2"/>
  <c r="M2368" i="2"/>
  <c r="B2369" i="2"/>
  <c r="C2369" i="2" s="1"/>
  <c r="D2369" i="2"/>
  <c r="E2369" i="2"/>
  <c r="F2369" i="2"/>
  <c r="G2369" i="2"/>
  <c r="H2369" i="2"/>
  <c r="I2369" i="2"/>
  <c r="K2369" i="2"/>
  <c r="L2369" i="2"/>
  <c r="M2369" i="2"/>
  <c r="B2370" i="2"/>
  <c r="C2370" i="2" s="1"/>
  <c r="D2370" i="2"/>
  <c r="E2370" i="2"/>
  <c r="F2370" i="2"/>
  <c r="G2370" i="2"/>
  <c r="H2370" i="2"/>
  <c r="I2370" i="2"/>
  <c r="K2370" i="2"/>
  <c r="L2370" i="2"/>
  <c r="M2370" i="2"/>
  <c r="B2371" i="2"/>
  <c r="C2371" i="2" s="1"/>
  <c r="D2371" i="2"/>
  <c r="E2371" i="2"/>
  <c r="F2371" i="2"/>
  <c r="G2371" i="2"/>
  <c r="H2371" i="2"/>
  <c r="I2371" i="2"/>
  <c r="K2371" i="2"/>
  <c r="L2371" i="2"/>
  <c r="M2371" i="2"/>
  <c r="B2372" i="2"/>
  <c r="C2372" i="2" s="1"/>
  <c r="D2372" i="2"/>
  <c r="E2372" i="2"/>
  <c r="F2372" i="2"/>
  <c r="G2372" i="2"/>
  <c r="H2372" i="2"/>
  <c r="I2372" i="2"/>
  <c r="K2372" i="2"/>
  <c r="L2372" i="2"/>
  <c r="M2372" i="2"/>
  <c r="B2373" i="2"/>
  <c r="C2373" i="2" s="1"/>
  <c r="D2373" i="2"/>
  <c r="E2373" i="2"/>
  <c r="F2373" i="2"/>
  <c r="G2373" i="2"/>
  <c r="H2373" i="2"/>
  <c r="I2373" i="2"/>
  <c r="K2373" i="2"/>
  <c r="L2373" i="2"/>
  <c r="M2373" i="2"/>
  <c r="B2374" i="2"/>
  <c r="C2374" i="2" s="1"/>
  <c r="D2374" i="2"/>
  <c r="E2374" i="2"/>
  <c r="F2374" i="2"/>
  <c r="G2374" i="2"/>
  <c r="H2374" i="2"/>
  <c r="I2374" i="2"/>
  <c r="K2374" i="2"/>
  <c r="L2374" i="2"/>
  <c r="M2374" i="2"/>
  <c r="J2363" i="2"/>
  <c r="J2351" i="2"/>
  <c r="J2352" i="2"/>
  <c r="J2353" i="2"/>
  <c r="J2355" i="2"/>
  <c r="J2356" i="2"/>
  <c r="J2357" i="2"/>
  <c r="J2358" i="2"/>
  <c r="J2359" i="2"/>
  <c r="J2360" i="2"/>
  <c r="J2361" i="2"/>
  <c r="J2362" i="2"/>
  <c r="B2344" i="2"/>
  <c r="C2344" i="2" s="1"/>
  <c r="D2344" i="2"/>
  <c r="E2344" i="2"/>
  <c r="F2344" i="2"/>
  <c r="G2344" i="2"/>
  <c r="H2344" i="2"/>
  <c r="I2344" i="2"/>
  <c r="K2344" i="2"/>
  <c r="L2344" i="2"/>
  <c r="M2344" i="2"/>
  <c r="B2345" i="2"/>
  <c r="C2345" i="2" s="1"/>
  <c r="D2345" i="2"/>
  <c r="E2345" i="2"/>
  <c r="F2345" i="2"/>
  <c r="G2345" i="2"/>
  <c r="H2345" i="2"/>
  <c r="I2345" i="2"/>
  <c r="K2345" i="2"/>
  <c r="L2345" i="2"/>
  <c r="M2345" i="2"/>
  <c r="B2346" i="2"/>
  <c r="C2346" i="2" s="1"/>
  <c r="D2346" i="2"/>
  <c r="E2346" i="2"/>
  <c r="F2346" i="2"/>
  <c r="G2346" i="2"/>
  <c r="H2346" i="2"/>
  <c r="I2346" i="2"/>
  <c r="K2346" i="2"/>
  <c r="L2346" i="2"/>
  <c r="M2346" i="2"/>
  <c r="B2347" i="2"/>
  <c r="C2347" i="2" s="1"/>
  <c r="D2347" i="2"/>
  <c r="E2347" i="2"/>
  <c r="F2347" i="2"/>
  <c r="G2347" i="2"/>
  <c r="H2347" i="2"/>
  <c r="I2347" i="2"/>
  <c r="K2347" i="2"/>
  <c r="L2347" i="2"/>
  <c r="M2347" i="2"/>
  <c r="B2348" i="2"/>
  <c r="C2348" i="2" s="1"/>
  <c r="D2348" i="2"/>
  <c r="E2348" i="2"/>
  <c r="F2348" i="2"/>
  <c r="G2348" i="2"/>
  <c r="H2348" i="2"/>
  <c r="I2348" i="2"/>
  <c r="K2348" i="2"/>
  <c r="L2348" i="2"/>
  <c r="M2348" i="2"/>
  <c r="B2349" i="2"/>
  <c r="C2349" i="2" s="1"/>
  <c r="D2349" i="2"/>
  <c r="E2349" i="2"/>
  <c r="F2349" i="2"/>
  <c r="G2349" i="2"/>
  <c r="H2349" i="2"/>
  <c r="I2349" i="2"/>
  <c r="K2349" i="2"/>
  <c r="L2349" i="2"/>
  <c r="M2349" i="2"/>
  <c r="B2350" i="2"/>
  <c r="C2350" i="2" s="1"/>
  <c r="D2350" i="2"/>
  <c r="E2350" i="2"/>
  <c r="F2350" i="2"/>
  <c r="G2350" i="2"/>
  <c r="H2350" i="2"/>
  <c r="I2350" i="2"/>
  <c r="K2350" i="2"/>
  <c r="L2350" i="2"/>
  <c r="M2350" i="2"/>
  <c r="B2351" i="2"/>
  <c r="C2351" i="2" s="1"/>
  <c r="D2351" i="2"/>
  <c r="E2351" i="2"/>
  <c r="F2351" i="2"/>
  <c r="G2351" i="2"/>
  <c r="H2351" i="2"/>
  <c r="I2351" i="2"/>
  <c r="K2351" i="2"/>
  <c r="L2351" i="2"/>
  <c r="M2351" i="2"/>
  <c r="J2345" i="2"/>
  <c r="J2347" i="2"/>
  <c r="J2348" i="2"/>
  <c r="J2349" i="2"/>
  <c r="J2350" i="2"/>
  <c r="J2371" i="2" l="1"/>
  <c r="J2372" i="2"/>
  <c r="P2357" i="2"/>
  <c r="Q2357" i="2" s="1"/>
  <c r="R2357" i="2" s="1"/>
  <c r="P2364" i="2"/>
  <c r="Q2364" i="2" s="1"/>
  <c r="R2364" i="2" s="1"/>
  <c r="N2363" i="2"/>
  <c r="P2360" i="2"/>
  <c r="Q2360" i="2" s="1"/>
  <c r="R2360" i="2" s="1"/>
  <c r="J2354" i="2"/>
  <c r="P2368" i="2"/>
  <c r="Q2368" i="2" s="1"/>
  <c r="R2368" i="2" s="1"/>
  <c r="P2353" i="2"/>
  <c r="Q2353" i="2" s="1"/>
  <c r="R2353" i="2" s="1"/>
  <c r="O2360" i="2"/>
  <c r="P2361" i="2"/>
  <c r="Q2361" i="2" s="1"/>
  <c r="R2361" i="2" s="1"/>
  <c r="P2356" i="2"/>
  <c r="Q2356" i="2" s="1"/>
  <c r="R2356" i="2" s="1"/>
  <c r="P2370" i="2"/>
  <c r="Q2370" i="2" s="1"/>
  <c r="R2370" i="2" s="1"/>
  <c r="P2372" i="2"/>
  <c r="Q2372" i="2" s="1"/>
  <c r="R2372" i="2" s="1"/>
  <c r="P2365" i="2"/>
  <c r="Q2365" i="2" s="1"/>
  <c r="R2365" i="2" s="1"/>
  <c r="P2369" i="2"/>
  <c r="Q2369" i="2" s="1"/>
  <c r="R2369" i="2" s="1"/>
  <c r="P2373" i="2"/>
  <c r="Q2373" i="2" s="1"/>
  <c r="R2373" i="2" s="1"/>
  <c r="P2371" i="2"/>
  <c r="Q2371" i="2" s="1"/>
  <c r="R2371" i="2" s="1"/>
  <c r="P2358" i="2"/>
  <c r="Q2358" i="2" s="1"/>
  <c r="R2358" i="2" s="1"/>
  <c r="N2367" i="2"/>
  <c r="N2359" i="2"/>
  <c r="P2374" i="2"/>
  <c r="Q2374" i="2" s="1"/>
  <c r="R2374" i="2" s="1"/>
  <c r="P2363" i="2"/>
  <c r="Q2363" i="2" s="1"/>
  <c r="R2363" i="2" s="1"/>
  <c r="O2362" i="2"/>
  <c r="P2355" i="2"/>
  <c r="Q2355" i="2" s="1"/>
  <c r="R2355" i="2" s="1"/>
  <c r="P2367" i="2"/>
  <c r="Q2367" i="2" s="1"/>
  <c r="R2367" i="2" s="1"/>
  <c r="P2359" i="2"/>
  <c r="Q2359" i="2" s="1"/>
  <c r="R2359" i="2" s="1"/>
  <c r="N2358" i="2"/>
  <c r="P2352" i="2"/>
  <c r="Q2352" i="2" s="1"/>
  <c r="R2352" i="2" s="1"/>
  <c r="N2371" i="2"/>
  <c r="N2368" i="2"/>
  <c r="P2366" i="2"/>
  <c r="Q2366" i="2" s="1"/>
  <c r="R2366" i="2" s="1"/>
  <c r="P2362" i="2"/>
  <c r="Q2362" i="2" s="1"/>
  <c r="R2362" i="2" s="1"/>
  <c r="P2354" i="2"/>
  <c r="Q2354" i="2" s="1"/>
  <c r="R2354" i="2" s="1"/>
  <c r="O2356" i="2"/>
  <c r="N2372" i="2"/>
  <c r="O2366" i="2"/>
  <c r="O2352" i="2"/>
  <c r="O2374" i="2"/>
  <c r="O2357" i="2"/>
  <c r="N2374" i="2"/>
  <c r="N2369" i="2"/>
  <c r="N2364" i="2"/>
  <c r="N2362" i="2"/>
  <c r="N2357" i="2"/>
  <c r="N2355" i="2"/>
  <c r="N2353" i="2"/>
  <c r="N2360" i="2"/>
  <c r="N2354" i="2"/>
  <c r="N2352" i="2"/>
  <c r="N2370" i="2"/>
  <c r="N2365" i="2"/>
  <c r="N2373" i="2"/>
  <c r="N2361" i="2"/>
  <c r="N2356" i="2"/>
  <c r="N2366" i="2"/>
  <c r="O2368" i="2"/>
  <c r="O2364" i="2"/>
  <c r="O2370" i="2"/>
  <c r="O2372" i="2"/>
  <c r="O2353" i="2"/>
  <c r="O2371" i="2"/>
  <c r="O2365" i="2"/>
  <c r="O2359" i="2"/>
  <c r="O2354" i="2"/>
  <c r="O2363" i="2"/>
  <c r="O2369" i="2"/>
  <c r="O2361" i="2"/>
  <c r="O2358" i="2"/>
  <c r="O2355" i="2"/>
  <c r="O2373" i="2"/>
  <c r="O2367" i="2"/>
  <c r="P2349" i="2"/>
  <c r="Q2349" i="2" s="1"/>
  <c r="R2349" i="2" s="1"/>
  <c r="N2345" i="2"/>
  <c r="O2346" i="2"/>
  <c r="O2345" i="2"/>
  <c r="N2349" i="2"/>
  <c r="J2346" i="2"/>
  <c r="J2344" i="2"/>
  <c r="P2351" i="2"/>
  <c r="Q2351" i="2" s="1"/>
  <c r="R2351" i="2" s="1"/>
  <c r="O2347" i="2"/>
  <c r="O2344" i="2"/>
  <c r="P2350" i="2"/>
  <c r="Q2350" i="2" s="1"/>
  <c r="R2350" i="2" s="1"/>
  <c r="O2349" i="2"/>
  <c r="O2351" i="2"/>
  <c r="N2347" i="2"/>
  <c r="P2346" i="2"/>
  <c r="Q2346" i="2" s="1"/>
  <c r="R2346" i="2" s="1"/>
  <c r="N2346" i="2"/>
  <c r="O2350" i="2"/>
  <c r="O2348" i="2"/>
  <c r="N2350" i="2"/>
  <c r="N2348" i="2"/>
  <c r="P2347" i="2"/>
  <c r="Q2347" i="2" s="1"/>
  <c r="R2347" i="2" s="1"/>
  <c r="P2345" i="2"/>
  <c r="Q2345" i="2" s="1"/>
  <c r="R2345" i="2" s="1"/>
  <c r="P2348" i="2"/>
  <c r="Q2348" i="2" s="1"/>
  <c r="R2348" i="2" s="1"/>
  <c r="N2344" i="2"/>
  <c r="N2351" i="2"/>
  <c r="P2344" i="2"/>
  <c r="Q2344" i="2" s="1"/>
  <c r="R2344" i="2" s="1"/>
  <c r="B2322" i="2"/>
  <c r="C2322" i="2" s="1"/>
  <c r="D2322" i="2"/>
  <c r="E2322" i="2"/>
  <c r="F2322" i="2"/>
  <c r="G2322" i="2"/>
  <c r="H2322" i="2"/>
  <c r="I2322" i="2"/>
  <c r="K2322" i="2"/>
  <c r="L2322" i="2"/>
  <c r="M2322" i="2"/>
  <c r="B2323" i="2"/>
  <c r="C2323" i="2" s="1"/>
  <c r="D2323" i="2"/>
  <c r="E2323" i="2"/>
  <c r="F2323" i="2"/>
  <c r="G2323" i="2"/>
  <c r="H2323" i="2"/>
  <c r="I2323" i="2"/>
  <c r="K2323" i="2"/>
  <c r="L2323" i="2"/>
  <c r="M2323" i="2"/>
  <c r="B2324" i="2"/>
  <c r="C2324" i="2" s="1"/>
  <c r="D2324" i="2"/>
  <c r="E2324" i="2"/>
  <c r="F2324" i="2"/>
  <c r="G2324" i="2"/>
  <c r="H2324" i="2"/>
  <c r="I2324" i="2"/>
  <c r="K2324" i="2"/>
  <c r="L2324" i="2"/>
  <c r="M2324" i="2"/>
  <c r="B2325" i="2"/>
  <c r="C2325" i="2" s="1"/>
  <c r="D2325" i="2"/>
  <c r="E2325" i="2"/>
  <c r="F2325" i="2"/>
  <c r="G2325" i="2"/>
  <c r="H2325" i="2"/>
  <c r="I2325" i="2"/>
  <c r="K2325" i="2"/>
  <c r="L2325" i="2"/>
  <c r="M2325" i="2"/>
  <c r="B2326" i="2"/>
  <c r="C2326" i="2" s="1"/>
  <c r="D2326" i="2"/>
  <c r="E2326" i="2"/>
  <c r="F2326" i="2"/>
  <c r="G2326" i="2"/>
  <c r="H2326" i="2"/>
  <c r="I2326" i="2"/>
  <c r="K2326" i="2"/>
  <c r="L2326" i="2"/>
  <c r="M2326" i="2"/>
  <c r="B2327" i="2"/>
  <c r="C2327" i="2" s="1"/>
  <c r="D2327" i="2"/>
  <c r="E2327" i="2"/>
  <c r="F2327" i="2"/>
  <c r="G2327" i="2"/>
  <c r="H2327" i="2"/>
  <c r="I2327" i="2"/>
  <c r="K2327" i="2"/>
  <c r="L2327" i="2"/>
  <c r="M2327" i="2"/>
  <c r="B2328" i="2"/>
  <c r="C2328" i="2" s="1"/>
  <c r="D2328" i="2"/>
  <c r="E2328" i="2"/>
  <c r="F2328" i="2"/>
  <c r="G2328" i="2"/>
  <c r="H2328" i="2"/>
  <c r="I2328" i="2"/>
  <c r="K2328" i="2"/>
  <c r="L2328" i="2"/>
  <c r="M2328" i="2"/>
  <c r="B2329" i="2"/>
  <c r="C2329" i="2" s="1"/>
  <c r="D2329" i="2"/>
  <c r="E2329" i="2"/>
  <c r="F2329" i="2"/>
  <c r="G2329" i="2"/>
  <c r="H2329" i="2"/>
  <c r="I2329" i="2"/>
  <c r="K2329" i="2"/>
  <c r="L2329" i="2"/>
  <c r="M2329" i="2"/>
  <c r="B2330" i="2"/>
  <c r="C2330" i="2" s="1"/>
  <c r="D2330" i="2"/>
  <c r="E2330" i="2"/>
  <c r="F2330" i="2"/>
  <c r="G2330" i="2"/>
  <c r="H2330" i="2"/>
  <c r="I2330" i="2"/>
  <c r="K2330" i="2"/>
  <c r="L2330" i="2"/>
  <c r="M2330" i="2"/>
  <c r="B2331" i="2"/>
  <c r="C2331" i="2" s="1"/>
  <c r="D2331" i="2"/>
  <c r="E2331" i="2"/>
  <c r="F2331" i="2"/>
  <c r="G2331" i="2"/>
  <c r="H2331" i="2"/>
  <c r="I2331" i="2"/>
  <c r="K2331" i="2"/>
  <c r="L2331" i="2"/>
  <c r="M2331" i="2"/>
  <c r="B2332" i="2"/>
  <c r="C2332" i="2" s="1"/>
  <c r="D2332" i="2"/>
  <c r="E2332" i="2"/>
  <c r="F2332" i="2"/>
  <c r="G2332" i="2"/>
  <c r="H2332" i="2"/>
  <c r="I2332" i="2"/>
  <c r="K2332" i="2"/>
  <c r="L2332" i="2"/>
  <c r="M2332" i="2"/>
  <c r="B2333" i="2"/>
  <c r="C2333" i="2" s="1"/>
  <c r="D2333" i="2"/>
  <c r="E2333" i="2"/>
  <c r="F2333" i="2"/>
  <c r="G2333" i="2"/>
  <c r="H2333" i="2"/>
  <c r="I2333" i="2"/>
  <c r="K2333" i="2"/>
  <c r="L2333" i="2"/>
  <c r="M2333" i="2"/>
  <c r="B2334" i="2"/>
  <c r="C2334" i="2" s="1"/>
  <c r="D2334" i="2"/>
  <c r="E2334" i="2"/>
  <c r="F2334" i="2"/>
  <c r="G2334" i="2"/>
  <c r="H2334" i="2"/>
  <c r="I2334" i="2"/>
  <c r="K2334" i="2"/>
  <c r="L2334" i="2"/>
  <c r="M2334" i="2"/>
  <c r="B2335" i="2"/>
  <c r="C2335" i="2" s="1"/>
  <c r="D2335" i="2"/>
  <c r="E2335" i="2"/>
  <c r="F2335" i="2"/>
  <c r="G2335" i="2"/>
  <c r="H2335" i="2"/>
  <c r="I2335" i="2"/>
  <c r="K2335" i="2"/>
  <c r="L2335" i="2"/>
  <c r="M2335" i="2"/>
  <c r="B2336" i="2"/>
  <c r="C2336" i="2" s="1"/>
  <c r="D2336" i="2"/>
  <c r="E2336" i="2"/>
  <c r="F2336" i="2"/>
  <c r="G2336" i="2"/>
  <c r="H2336" i="2"/>
  <c r="I2336" i="2"/>
  <c r="K2336" i="2"/>
  <c r="L2336" i="2"/>
  <c r="M2336" i="2"/>
  <c r="B2337" i="2"/>
  <c r="C2337" i="2" s="1"/>
  <c r="D2337" i="2"/>
  <c r="E2337" i="2"/>
  <c r="F2337" i="2"/>
  <c r="G2337" i="2"/>
  <c r="H2337" i="2"/>
  <c r="I2337" i="2"/>
  <c r="K2337" i="2"/>
  <c r="L2337" i="2"/>
  <c r="M2337" i="2"/>
  <c r="B2338" i="2"/>
  <c r="C2338" i="2" s="1"/>
  <c r="D2338" i="2"/>
  <c r="E2338" i="2"/>
  <c r="F2338" i="2"/>
  <c r="G2338" i="2"/>
  <c r="H2338" i="2"/>
  <c r="I2338" i="2"/>
  <c r="K2338" i="2"/>
  <c r="L2338" i="2"/>
  <c r="M2338" i="2"/>
  <c r="B2339" i="2"/>
  <c r="C2339" i="2" s="1"/>
  <c r="D2339" i="2"/>
  <c r="E2339" i="2"/>
  <c r="F2339" i="2"/>
  <c r="G2339" i="2"/>
  <c r="H2339" i="2"/>
  <c r="I2339" i="2"/>
  <c r="J2339" i="2"/>
  <c r="K2339" i="2"/>
  <c r="L2339" i="2"/>
  <c r="M2339" i="2"/>
  <c r="B2340" i="2"/>
  <c r="C2340" i="2" s="1"/>
  <c r="D2340" i="2"/>
  <c r="E2340" i="2"/>
  <c r="F2340" i="2"/>
  <c r="G2340" i="2"/>
  <c r="H2340" i="2"/>
  <c r="I2340" i="2"/>
  <c r="J2340" i="2"/>
  <c r="K2340" i="2"/>
  <c r="L2340" i="2"/>
  <c r="M2340" i="2"/>
  <c r="B2341" i="2"/>
  <c r="C2341" i="2" s="1"/>
  <c r="D2341" i="2"/>
  <c r="E2341" i="2"/>
  <c r="F2341" i="2"/>
  <c r="G2341" i="2"/>
  <c r="H2341" i="2"/>
  <c r="I2341" i="2"/>
  <c r="J2341" i="2"/>
  <c r="K2341" i="2"/>
  <c r="L2341" i="2"/>
  <c r="M2341" i="2"/>
  <c r="B2342" i="2"/>
  <c r="C2342" i="2" s="1"/>
  <c r="D2342" i="2"/>
  <c r="E2342" i="2"/>
  <c r="F2342" i="2"/>
  <c r="G2342" i="2"/>
  <c r="H2342" i="2"/>
  <c r="I2342" i="2"/>
  <c r="J2342" i="2"/>
  <c r="K2342" i="2"/>
  <c r="L2342" i="2"/>
  <c r="M2342" i="2"/>
  <c r="B2343" i="2"/>
  <c r="C2343" i="2" s="1"/>
  <c r="D2343" i="2"/>
  <c r="E2343" i="2"/>
  <c r="F2343" i="2"/>
  <c r="G2343" i="2"/>
  <c r="H2343" i="2"/>
  <c r="I2343" i="2"/>
  <c r="J2343" i="2"/>
  <c r="K2343" i="2"/>
  <c r="L2343" i="2"/>
  <c r="M2343" i="2"/>
  <c r="J2326" i="2"/>
  <c r="J2327" i="2"/>
  <c r="J2328" i="2"/>
  <c r="J2329" i="2"/>
  <c r="J2330" i="2"/>
  <c r="J2331" i="2"/>
  <c r="J2332" i="2"/>
  <c r="J2334" i="2"/>
  <c r="J2335" i="2"/>
  <c r="J2336" i="2"/>
  <c r="J2337" i="2"/>
  <c r="J2338" i="2"/>
  <c r="S2358" i="2" l="1"/>
  <c r="S2370" i="2"/>
  <c r="S2368" i="2"/>
  <c r="S2365" i="2"/>
  <c r="S2371" i="2"/>
  <c r="S2369" i="2"/>
  <c r="S2366" i="2"/>
  <c r="S2374" i="2"/>
  <c r="S2367" i="2"/>
  <c r="S2373" i="2"/>
  <c r="S2364" i="2"/>
  <c r="S2372" i="2"/>
  <c r="S2363" i="2"/>
  <c r="S2359" i="2"/>
  <c r="S2355" i="2"/>
  <c r="S2360" i="2"/>
  <c r="S2353" i="2"/>
  <c r="S2362" i="2"/>
  <c r="S2357" i="2"/>
  <c r="S2356" i="2"/>
  <c r="S2361" i="2"/>
  <c r="S2352" i="2"/>
  <c r="S2354" i="2"/>
  <c r="S2351" i="2"/>
  <c r="S2345" i="2"/>
  <c r="S2347" i="2"/>
  <c r="S2350" i="2"/>
  <c r="S2346" i="2"/>
  <c r="S2348" i="2"/>
  <c r="S2349" i="2"/>
  <c r="S2344" i="2"/>
  <c r="N2333" i="2"/>
  <c r="P2326" i="2"/>
  <c r="Q2326" i="2" s="1"/>
  <c r="R2326" i="2" s="1"/>
  <c r="P2336" i="2"/>
  <c r="Q2336" i="2" s="1"/>
  <c r="R2336" i="2" s="1"/>
  <c r="J2333" i="2"/>
  <c r="P2343" i="2"/>
  <c r="Q2343" i="2" s="1"/>
  <c r="R2343" i="2" s="1"/>
  <c r="P2324" i="2"/>
  <c r="Q2324" i="2" s="1"/>
  <c r="R2324" i="2" s="1"/>
  <c r="N2335" i="2"/>
  <c r="P2341" i="2"/>
  <c r="Q2341" i="2" s="1"/>
  <c r="R2341" i="2" s="1"/>
  <c r="P2323" i="2"/>
  <c r="Q2323" i="2" s="1"/>
  <c r="R2323" i="2" s="1"/>
  <c r="P2334" i="2"/>
  <c r="Q2334" i="2" s="1"/>
  <c r="R2334" i="2" s="1"/>
  <c r="N2324" i="2"/>
  <c r="N2330" i="2"/>
  <c r="N2329" i="2"/>
  <c r="O2326" i="2"/>
  <c r="N2339" i="2"/>
  <c r="N2342" i="2"/>
  <c r="O2327" i="2"/>
  <c r="O2323" i="2"/>
  <c r="N2327" i="2"/>
  <c r="O2322" i="2"/>
  <c r="O2329" i="2"/>
  <c r="O2336" i="2"/>
  <c r="P2335" i="2"/>
  <c r="Q2335" i="2" s="1"/>
  <c r="R2335" i="2" s="1"/>
  <c r="P2333" i="2"/>
  <c r="Q2333" i="2" s="1"/>
  <c r="R2333" i="2" s="1"/>
  <c r="N2323" i="2"/>
  <c r="O2338" i="2"/>
  <c r="P2337" i="2"/>
  <c r="Q2337" i="2" s="1"/>
  <c r="R2337" i="2" s="1"/>
  <c r="N2336" i="2"/>
  <c r="N2332" i="2"/>
  <c r="N2325" i="2"/>
  <c r="O2343" i="2"/>
  <c r="P2342" i="2"/>
  <c r="Q2342" i="2" s="1"/>
  <c r="R2342" i="2" s="1"/>
  <c r="N2334" i="2"/>
  <c r="P2330" i="2"/>
  <c r="Q2330" i="2" s="1"/>
  <c r="R2330" i="2" s="1"/>
  <c r="N2338" i="2"/>
  <c r="N2331" i="2"/>
  <c r="N2322" i="2"/>
  <c r="P2322" i="2"/>
  <c r="Q2322" i="2" s="1"/>
  <c r="R2322" i="2" s="1"/>
  <c r="P2338" i="2"/>
  <c r="Q2338" i="2" s="1"/>
  <c r="R2338" i="2" s="1"/>
  <c r="N2337" i="2"/>
  <c r="O2332" i="2"/>
  <c r="P2329" i="2"/>
  <c r="Q2329" i="2" s="1"/>
  <c r="R2329" i="2" s="1"/>
  <c r="N2328" i="2"/>
  <c r="N2326" i="2"/>
  <c r="N2343" i="2"/>
  <c r="O2340" i="2"/>
  <c r="P2339" i="2"/>
  <c r="Q2339" i="2" s="1"/>
  <c r="R2339" i="2" s="1"/>
  <c r="P2332" i="2"/>
  <c r="Q2332" i="2" s="1"/>
  <c r="R2332" i="2" s="1"/>
  <c r="P2325" i="2"/>
  <c r="Q2325" i="2" s="1"/>
  <c r="R2325" i="2" s="1"/>
  <c r="O2324" i="2"/>
  <c r="O2342" i="2"/>
  <c r="N2340" i="2"/>
  <c r="O2334" i="2"/>
  <c r="P2331" i="2"/>
  <c r="Q2331" i="2" s="1"/>
  <c r="R2331" i="2" s="1"/>
  <c r="O2339" i="2"/>
  <c r="O2330" i="2"/>
  <c r="P2328" i="2"/>
  <c r="Q2328" i="2" s="1"/>
  <c r="R2328" i="2" s="1"/>
  <c r="O2325" i="2"/>
  <c r="O2341" i="2"/>
  <c r="P2340" i="2"/>
  <c r="Q2340" i="2" s="1"/>
  <c r="R2340" i="2" s="1"/>
  <c r="O2337" i="2"/>
  <c r="O2335" i="2"/>
  <c r="P2327" i="2"/>
  <c r="Q2327" i="2" s="1"/>
  <c r="R2327" i="2" s="1"/>
  <c r="N2341" i="2"/>
  <c r="O2333" i="2"/>
  <c r="O2331" i="2"/>
  <c r="O2328" i="2"/>
  <c r="J2315" i="2"/>
  <c r="J2317" i="2"/>
  <c r="J2318" i="2"/>
  <c r="J2321" i="2"/>
  <c r="J2322" i="2"/>
  <c r="J2323" i="2"/>
  <c r="B2309" i="2"/>
  <c r="C2309" i="2" s="1"/>
  <c r="D2309" i="2"/>
  <c r="E2309" i="2"/>
  <c r="F2309" i="2"/>
  <c r="G2309" i="2"/>
  <c r="H2309" i="2"/>
  <c r="I2309" i="2"/>
  <c r="K2309" i="2"/>
  <c r="L2309" i="2"/>
  <c r="M2309" i="2"/>
  <c r="B2310" i="2"/>
  <c r="C2310" i="2" s="1"/>
  <c r="D2310" i="2"/>
  <c r="E2310" i="2"/>
  <c r="F2310" i="2"/>
  <c r="G2310" i="2"/>
  <c r="H2310" i="2"/>
  <c r="I2310" i="2"/>
  <c r="K2310" i="2"/>
  <c r="L2310" i="2"/>
  <c r="M2310" i="2"/>
  <c r="B2311" i="2"/>
  <c r="C2311" i="2" s="1"/>
  <c r="D2311" i="2"/>
  <c r="E2311" i="2"/>
  <c r="F2311" i="2"/>
  <c r="G2311" i="2"/>
  <c r="H2311" i="2"/>
  <c r="I2311" i="2"/>
  <c r="K2311" i="2"/>
  <c r="L2311" i="2"/>
  <c r="M2311" i="2"/>
  <c r="B2312" i="2"/>
  <c r="C2312" i="2" s="1"/>
  <c r="D2312" i="2"/>
  <c r="E2312" i="2"/>
  <c r="F2312" i="2"/>
  <c r="G2312" i="2"/>
  <c r="H2312" i="2"/>
  <c r="I2312" i="2"/>
  <c r="K2312" i="2"/>
  <c r="L2312" i="2"/>
  <c r="M2312" i="2"/>
  <c r="B2313" i="2"/>
  <c r="C2313" i="2" s="1"/>
  <c r="D2313" i="2"/>
  <c r="E2313" i="2"/>
  <c r="F2313" i="2"/>
  <c r="G2313" i="2"/>
  <c r="H2313" i="2"/>
  <c r="I2313" i="2"/>
  <c r="K2313" i="2"/>
  <c r="L2313" i="2"/>
  <c r="M2313" i="2"/>
  <c r="B2314" i="2"/>
  <c r="C2314" i="2" s="1"/>
  <c r="D2314" i="2"/>
  <c r="E2314" i="2"/>
  <c r="F2314" i="2"/>
  <c r="G2314" i="2"/>
  <c r="H2314" i="2"/>
  <c r="I2314" i="2"/>
  <c r="K2314" i="2"/>
  <c r="L2314" i="2"/>
  <c r="M2314" i="2"/>
  <c r="B2315" i="2"/>
  <c r="C2315" i="2" s="1"/>
  <c r="D2315" i="2"/>
  <c r="E2315" i="2"/>
  <c r="F2315" i="2"/>
  <c r="G2315" i="2"/>
  <c r="H2315" i="2"/>
  <c r="I2315" i="2"/>
  <c r="K2315" i="2"/>
  <c r="L2315" i="2"/>
  <c r="M2315" i="2"/>
  <c r="B2316" i="2"/>
  <c r="C2316" i="2" s="1"/>
  <c r="D2316" i="2"/>
  <c r="E2316" i="2"/>
  <c r="F2316" i="2"/>
  <c r="G2316" i="2"/>
  <c r="H2316" i="2"/>
  <c r="I2316" i="2"/>
  <c r="K2316" i="2"/>
  <c r="L2316" i="2"/>
  <c r="M2316" i="2"/>
  <c r="B2317" i="2"/>
  <c r="C2317" i="2" s="1"/>
  <c r="D2317" i="2"/>
  <c r="E2317" i="2"/>
  <c r="F2317" i="2"/>
  <c r="G2317" i="2"/>
  <c r="H2317" i="2"/>
  <c r="I2317" i="2"/>
  <c r="K2317" i="2"/>
  <c r="L2317" i="2"/>
  <c r="M2317" i="2"/>
  <c r="B2318" i="2"/>
  <c r="C2318" i="2" s="1"/>
  <c r="D2318" i="2"/>
  <c r="E2318" i="2"/>
  <c r="F2318" i="2"/>
  <c r="G2318" i="2"/>
  <c r="H2318" i="2"/>
  <c r="I2318" i="2"/>
  <c r="K2318" i="2"/>
  <c r="L2318" i="2"/>
  <c r="M2318" i="2"/>
  <c r="B2319" i="2"/>
  <c r="C2319" i="2" s="1"/>
  <c r="D2319" i="2"/>
  <c r="E2319" i="2"/>
  <c r="F2319" i="2"/>
  <c r="G2319" i="2"/>
  <c r="H2319" i="2"/>
  <c r="I2319" i="2"/>
  <c r="K2319" i="2"/>
  <c r="L2319" i="2"/>
  <c r="M2319" i="2"/>
  <c r="B2320" i="2"/>
  <c r="C2320" i="2" s="1"/>
  <c r="D2320" i="2"/>
  <c r="E2320" i="2"/>
  <c r="F2320" i="2"/>
  <c r="G2320" i="2"/>
  <c r="H2320" i="2"/>
  <c r="I2320" i="2"/>
  <c r="K2320" i="2"/>
  <c r="L2320" i="2"/>
  <c r="M2320" i="2"/>
  <c r="B2321" i="2"/>
  <c r="C2321" i="2" s="1"/>
  <c r="D2321" i="2"/>
  <c r="E2321" i="2"/>
  <c r="F2321" i="2"/>
  <c r="G2321" i="2"/>
  <c r="H2321" i="2"/>
  <c r="I2321" i="2"/>
  <c r="K2321" i="2"/>
  <c r="L2321" i="2"/>
  <c r="M2321" i="2"/>
  <c r="L6" i="143"/>
  <c r="J2319" i="2" l="1"/>
  <c r="S2329" i="2"/>
  <c r="J2316" i="2"/>
  <c r="J2324" i="2"/>
  <c r="S2343" i="2"/>
  <c r="S2339" i="2"/>
  <c r="S2340" i="2"/>
  <c r="S2341" i="2"/>
  <c r="S2342" i="2"/>
  <c r="S2333" i="2"/>
  <c r="S2326" i="2"/>
  <c r="S2335" i="2"/>
  <c r="S2338" i="2"/>
  <c r="S2324" i="2"/>
  <c r="S2323" i="2"/>
  <c r="S2337" i="2"/>
  <c r="S2327" i="2"/>
  <c r="S2330" i="2"/>
  <c r="S2328" i="2"/>
  <c r="S2325" i="2"/>
  <c r="J2320" i="2"/>
  <c r="S2322" i="2"/>
  <c r="S2336" i="2"/>
  <c r="S2334" i="2"/>
  <c r="S2332" i="2"/>
  <c r="S2331" i="2"/>
  <c r="J2325" i="2"/>
  <c r="P2321" i="2"/>
  <c r="Q2321" i="2" s="1"/>
  <c r="R2321" i="2" s="1"/>
  <c r="N2314" i="2"/>
  <c r="N2312" i="2"/>
  <c r="O2314" i="2"/>
  <c r="O2310" i="2"/>
  <c r="O2313" i="2"/>
  <c r="N2310" i="2"/>
  <c r="N2313" i="2"/>
  <c r="N2309" i="2"/>
  <c r="N2321" i="2"/>
  <c r="O2315" i="2"/>
  <c r="P2318" i="2"/>
  <c r="Q2318" i="2" s="1"/>
  <c r="R2318" i="2" s="1"/>
  <c r="O2311" i="2"/>
  <c r="N2320" i="2"/>
  <c r="P2310" i="2"/>
  <c r="Q2310" i="2" s="1"/>
  <c r="R2310" i="2" s="1"/>
  <c r="O2309" i="2"/>
  <c r="P2317" i="2"/>
  <c r="Q2317" i="2" s="1"/>
  <c r="R2317" i="2" s="1"/>
  <c r="O2317" i="2"/>
  <c r="O2318" i="2"/>
  <c r="N2316" i="2"/>
  <c r="N2311" i="2"/>
  <c r="O2319" i="2"/>
  <c r="N2317" i="2"/>
  <c r="P2313" i="2"/>
  <c r="Q2313" i="2" s="1"/>
  <c r="R2313" i="2" s="1"/>
  <c r="O2312" i="2"/>
  <c r="P2309" i="2"/>
  <c r="Q2309" i="2" s="1"/>
  <c r="R2309" i="2" s="1"/>
  <c r="P2314" i="2"/>
  <c r="Q2314" i="2" s="1"/>
  <c r="R2314" i="2" s="1"/>
  <c r="P2316" i="2"/>
  <c r="Q2316" i="2" s="1"/>
  <c r="R2316" i="2" s="1"/>
  <c r="P2312" i="2"/>
  <c r="Q2312" i="2" s="1"/>
  <c r="R2312" i="2" s="1"/>
  <c r="N2319" i="2"/>
  <c r="N2315" i="2"/>
  <c r="P2320" i="2"/>
  <c r="Q2320" i="2" s="1"/>
  <c r="R2320" i="2" s="1"/>
  <c r="O2320" i="2"/>
  <c r="P2319" i="2"/>
  <c r="Q2319" i="2" s="1"/>
  <c r="R2319" i="2" s="1"/>
  <c r="O2316" i="2"/>
  <c r="P2315" i="2"/>
  <c r="Q2315" i="2" s="1"/>
  <c r="R2315" i="2" s="1"/>
  <c r="N2318" i="2"/>
  <c r="P2311" i="2"/>
  <c r="Q2311" i="2" s="1"/>
  <c r="R2311" i="2" s="1"/>
  <c r="O2321" i="2"/>
  <c r="S2319" i="2" l="1"/>
  <c r="S2310" i="2"/>
  <c r="S2312" i="2"/>
  <c r="S2320" i="2"/>
  <c r="S2313" i="2"/>
  <c r="S2321" i="2"/>
  <c r="S2314" i="2"/>
  <c r="S2311" i="2"/>
  <c r="S2317" i="2"/>
  <c r="S2315" i="2"/>
  <c r="S2318" i="2"/>
  <c r="S2309" i="2"/>
  <c r="S2316" i="2"/>
  <c r="B2253" i="2" l="1"/>
  <c r="C2253" i="2" s="1"/>
  <c r="D2253" i="2"/>
  <c r="E2253" i="2"/>
  <c r="F2253" i="2"/>
  <c r="G2253" i="2"/>
  <c r="H2253" i="2"/>
  <c r="I2253" i="2"/>
  <c r="K2253" i="2"/>
  <c r="L2253" i="2"/>
  <c r="M2253" i="2"/>
  <c r="B2254" i="2"/>
  <c r="C2254" i="2" s="1"/>
  <c r="D2254" i="2"/>
  <c r="E2254" i="2"/>
  <c r="F2254" i="2"/>
  <c r="G2254" i="2"/>
  <c r="H2254" i="2"/>
  <c r="I2254" i="2"/>
  <c r="K2254" i="2"/>
  <c r="L2254" i="2"/>
  <c r="M2254" i="2"/>
  <c r="B2255" i="2"/>
  <c r="C2255" i="2" s="1"/>
  <c r="D2255" i="2"/>
  <c r="E2255" i="2"/>
  <c r="F2255" i="2"/>
  <c r="G2255" i="2"/>
  <c r="H2255" i="2"/>
  <c r="I2255" i="2"/>
  <c r="K2255" i="2"/>
  <c r="L2255" i="2"/>
  <c r="M2255" i="2"/>
  <c r="B2256" i="2"/>
  <c r="C2256" i="2" s="1"/>
  <c r="D2256" i="2"/>
  <c r="E2256" i="2"/>
  <c r="F2256" i="2"/>
  <c r="G2256" i="2"/>
  <c r="H2256" i="2"/>
  <c r="I2256" i="2"/>
  <c r="K2256" i="2"/>
  <c r="L2256" i="2"/>
  <c r="M2256" i="2"/>
  <c r="B2257" i="2"/>
  <c r="C2257" i="2" s="1"/>
  <c r="D2257" i="2"/>
  <c r="E2257" i="2"/>
  <c r="F2257" i="2"/>
  <c r="G2257" i="2"/>
  <c r="H2257" i="2"/>
  <c r="I2257" i="2"/>
  <c r="K2257" i="2"/>
  <c r="L2257" i="2"/>
  <c r="M2257" i="2"/>
  <c r="B2258" i="2"/>
  <c r="C2258" i="2" s="1"/>
  <c r="D2258" i="2"/>
  <c r="E2258" i="2"/>
  <c r="F2258" i="2"/>
  <c r="G2258" i="2"/>
  <c r="H2258" i="2"/>
  <c r="I2258" i="2"/>
  <c r="K2258" i="2"/>
  <c r="L2258" i="2"/>
  <c r="M2258" i="2"/>
  <c r="B2259" i="2"/>
  <c r="C2259" i="2" s="1"/>
  <c r="D2259" i="2"/>
  <c r="E2259" i="2"/>
  <c r="F2259" i="2"/>
  <c r="G2259" i="2"/>
  <c r="H2259" i="2"/>
  <c r="I2259" i="2"/>
  <c r="K2259" i="2"/>
  <c r="L2259" i="2"/>
  <c r="M2259" i="2"/>
  <c r="B2260" i="2"/>
  <c r="C2260" i="2" s="1"/>
  <c r="D2260" i="2"/>
  <c r="E2260" i="2"/>
  <c r="F2260" i="2"/>
  <c r="G2260" i="2"/>
  <c r="H2260" i="2"/>
  <c r="I2260" i="2"/>
  <c r="K2260" i="2"/>
  <c r="L2260" i="2"/>
  <c r="M2260" i="2"/>
  <c r="B2261" i="2"/>
  <c r="C2261" i="2" s="1"/>
  <c r="D2261" i="2"/>
  <c r="E2261" i="2"/>
  <c r="F2261" i="2"/>
  <c r="G2261" i="2"/>
  <c r="H2261" i="2"/>
  <c r="I2261" i="2"/>
  <c r="K2261" i="2"/>
  <c r="L2261" i="2"/>
  <c r="M2261" i="2"/>
  <c r="B2262" i="2"/>
  <c r="C2262" i="2" s="1"/>
  <c r="D2262" i="2"/>
  <c r="E2262" i="2"/>
  <c r="F2262" i="2"/>
  <c r="G2262" i="2"/>
  <c r="H2262" i="2"/>
  <c r="I2262" i="2"/>
  <c r="K2262" i="2"/>
  <c r="L2262" i="2"/>
  <c r="M2262" i="2"/>
  <c r="B2263" i="2"/>
  <c r="C2263" i="2" s="1"/>
  <c r="D2263" i="2"/>
  <c r="E2263" i="2"/>
  <c r="F2263" i="2"/>
  <c r="G2263" i="2"/>
  <c r="H2263" i="2"/>
  <c r="I2263" i="2"/>
  <c r="K2263" i="2"/>
  <c r="L2263" i="2"/>
  <c r="M2263" i="2"/>
  <c r="B2264" i="2"/>
  <c r="C2264" i="2" s="1"/>
  <c r="D2264" i="2"/>
  <c r="E2264" i="2"/>
  <c r="F2264" i="2"/>
  <c r="G2264" i="2"/>
  <c r="H2264" i="2"/>
  <c r="I2264" i="2"/>
  <c r="K2264" i="2"/>
  <c r="L2264" i="2"/>
  <c r="M2264" i="2"/>
  <c r="B2265" i="2"/>
  <c r="C2265" i="2" s="1"/>
  <c r="D2265" i="2"/>
  <c r="E2265" i="2"/>
  <c r="F2265" i="2"/>
  <c r="G2265" i="2"/>
  <c r="H2265" i="2"/>
  <c r="I2265" i="2"/>
  <c r="K2265" i="2"/>
  <c r="L2265" i="2"/>
  <c r="M2265" i="2"/>
  <c r="B2266" i="2"/>
  <c r="C2266" i="2" s="1"/>
  <c r="D2266" i="2"/>
  <c r="E2266" i="2"/>
  <c r="F2266" i="2"/>
  <c r="G2266" i="2"/>
  <c r="H2266" i="2"/>
  <c r="I2266" i="2"/>
  <c r="K2266" i="2"/>
  <c r="L2266" i="2"/>
  <c r="M2266" i="2"/>
  <c r="B2267" i="2"/>
  <c r="C2267" i="2" s="1"/>
  <c r="D2267" i="2"/>
  <c r="E2267" i="2"/>
  <c r="F2267" i="2"/>
  <c r="G2267" i="2"/>
  <c r="H2267" i="2"/>
  <c r="I2267" i="2"/>
  <c r="K2267" i="2"/>
  <c r="L2267" i="2"/>
  <c r="M2267" i="2"/>
  <c r="B2268" i="2"/>
  <c r="C2268" i="2" s="1"/>
  <c r="D2268" i="2"/>
  <c r="E2268" i="2"/>
  <c r="F2268" i="2"/>
  <c r="G2268" i="2"/>
  <c r="H2268" i="2"/>
  <c r="I2268" i="2"/>
  <c r="K2268" i="2"/>
  <c r="L2268" i="2"/>
  <c r="M2268" i="2"/>
  <c r="B2269" i="2"/>
  <c r="C2269" i="2" s="1"/>
  <c r="D2269" i="2"/>
  <c r="E2269" i="2"/>
  <c r="F2269" i="2"/>
  <c r="G2269" i="2"/>
  <c r="H2269" i="2"/>
  <c r="I2269" i="2"/>
  <c r="K2269" i="2"/>
  <c r="L2269" i="2"/>
  <c r="M2269" i="2"/>
  <c r="B2270" i="2"/>
  <c r="C2270" i="2" s="1"/>
  <c r="D2270" i="2"/>
  <c r="E2270" i="2"/>
  <c r="F2270" i="2"/>
  <c r="G2270" i="2"/>
  <c r="H2270" i="2"/>
  <c r="I2270" i="2"/>
  <c r="K2270" i="2"/>
  <c r="L2270" i="2"/>
  <c r="M2270" i="2"/>
  <c r="B2271" i="2"/>
  <c r="C2271" i="2" s="1"/>
  <c r="D2271" i="2"/>
  <c r="E2271" i="2"/>
  <c r="F2271" i="2"/>
  <c r="G2271" i="2"/>
  <c r="H2271" i="2"/>
  <c r="I2271" i="2"/>
  <c r="K2271" i="2"/>
  <c r="L2271" i="2"/>
  <c r="M2271" i="2"/>
  <c r="B2272" i="2"/>
  <c r="C2272" i="2" s="1"/>
  <c r="D2272" i="2"/>
  <c r="E2272" i="2"/>
  <c r="F2272" i="2"/>
  <c r="G2272" i="2"/>
  <c r="H2272" i="2"/>
  <c r="I2272" i="2"/>
  <c r="K2272" i="2"/>
  <c r="L2272" i="2"/>
  <c r="M2272" i="2"/>
  <c r="B2273" i="2"/>
  <c r="C2273" i="2" s="1"/>
  <c r="D2273" i="2"/>
  <c r="E2273" i="2"/>
  <c r="F2273" i="2"/>
  <c r="G2273" i="2"/>
  <c r="H2273" i="2"/>
  <c r="I2273" i="2"/>
  <c r="K2273" i="2"/>
  <c r="L2273" i="2"/>
  <c r="M2273" i="2"/>
  <c r="B2274" i="2"/>
  <c r="C2274" i="2" s="1"/>
  <c r="D2274" i="2"/>
  <c r="E2274" i="2"/>
  <c r="F2274" i="2"/>
  <c r="G2274" i="2"/>
  <c r="H2274" i="2"/>
  <c r="I2274" i="2"/>
  <c r="K2274" i="2"/>
  <c r="L2274" i="2"/>
  <c r="M2274" i="2"/>
  <c r="B2275" i="2"/>
  <c r="C2275" i="2" s="1"/>
  <c r="D2275" i="2"/>
  <c r="E2275" i="2"/>
  <c r="F2275" i="2"/>
  <c r="G2275" i="2"/>
  <c r="H2275" i="2"/>
  <c r="I2275" i="2"/>
  <c r="K2275" i="2"/>
  <c r="L2275" i="2"/>
  <c r="M2275" i="2"/>
  <c r="B2276" i="2"/>
  <c r="C2276" i="2" s="1"/>
  <c r="D2276" i="2"/>
  <c r="E2276" i="2"/>
  <c r="F2276" i="2"/>
  <c r="G2276" i="2"/>
  <c r="H2276" i="2"/>
  <c r="I2276" i="2"/>
  <c r="K2276" i="2"/>
  <c r="L2276" i="2"/>
  <c r="M2276" i="2"/>
  <c r="B2277" i="2"/>
  <c r="C2277" i="2" s="1"/>
  <c r="D2277" i="2"/>
  <c r="E2277" i="2"/>
  <c r="F2277" i="2"/>
  <c r="G2277" i="2"/>
  <c r="H2277" i="2"/>
  <c r="I2277" i="2"/>
  <c r="K2277" i="2"/>
  <c r="L2277" i="2"/>
  <c r="M2277" i="2"/>
  <c r="B2278" i="2"/>
  <c r="C2278" i="2" s="1"/>
  <c r="D2278" i="2"/>
  <c r="E2278" i="2"/>
  <c r="F2278" i="2"/>
  <c r="G2278" i="2"/>
  <c r="H2278" i="2"/>
  <c r="I2278" i="2"/>
  <c r="K2278" i="2"/>
  <c r="L2278" i="2"/>
  <c r="M2278" i="2"/>
  <c r="B2279" i="2"/>
  <c r="C2279" i="2" s="1"/>
  <c r="D2279" i="2"/>
  <c r="E2279" i="2"/>
  <c r="F2279" i="2"/>
  <c r="G2279" i="2"/>
  <c r="H2279" i="2"/>
  <c r="I2279" i="2"/>
  <c r="K2279" i="2"/>
  <c r="L2279" i="2"/>
  <c r="M2279" i="2"/>
  <c r="B2280" i="2"/>
  <c r="C2280" i="2" s="1"/>
  <c r="D2280" i="2"/>
  <c r="E2280" i="2"/>
  <c r="F2280" i="2"/>
  <c r="G2280" i="2"/>
  <c r="H2280" i="2"/>
  <c r="I2280" i="2"/>
  <c r="K2280" i="2"/>
  <c r="L2280" i="2"/>
  <c r="M2280" i="2"/>
  <c r="B2281" i="2"/>
  <c r="C2281" i="2" s="1"/>
  <c r="D2281" i="2"/>
  <c r="E2281" i="2"/>
  <c r="F2281" i="2"/>
  <c r="G2281" i="2"/>
  <c r="H2281" i="2"/>
  <c r="I2281" i="2"/>
  <c r="K2281" i="2"/>
  <c r="L2281" i="2"/>
  <c r="M2281" i="2"/>
  <c r="B2282" i="2"/>
  <c r="C2282" i="2" s="1"/>
  <c r="D2282" i="2"/>
  <c r="E2282" i="2"/>
  <c r="F2282" i="2"/>
  <c r="G2282" i="2"/>
  <c r="H2282" i="2"/>
  <c r="I2282" i="2"/>
  <c r="K2282" i="2"/>
  <c r="L2282" i="2"/>
  <c r="M2282" i="2"/>
  <c r="B2283" i="2"/>
  <c r="C2283" i="2" s="1"/>
  <c r="D2283" i="2"/>
  <c r="E2283" i="2"/>
  <c r="F2283" i="2"/>
  <c r="G2283" i="2"/>
  <c r="H2283" i="2"/>
  <c r="I2283" i="2"/>
  <c r="K2283" i="2"/>
  <c r="L2283" i="2"/>
  <c r="M2283" i="2"/>
  <c r="B2284" i="2"/>
  <c r="C2284" i="2" s="1"/>
  <c r="D2284" i="2"/>
  <c r="E2284" i="2"/>
  <c r="F2284" i="2"/>
  <c r="G2284" i="2"/>
  <c r="H2284" i="2"/>
  <c r="I2284" i="2"/>
  <c r="K2284" i="2"/>
  <c r="L2284" i="2"/>
  <c r="M2284" i="2"/>
  <c r="B2285" i="2"/>
  <c r="C2285" i="2" s="1"/>
  <c r="D2285" i="2"/>
  <c r="E2285" i="2"/>
  <c r="F2285" i="2"/>
  <c r="G2285" i="2"/>
  <c r="H2285" i="2"/>
  <c r="I2285" i="2"/>
  <c r="K2285" i="2"/>
  <c r="L2285" i="2"/>
  <c r="M2285" i="2"/>
  <c r="B2286" i="2"/>
  <c r="C2286" i="2" s="1"/>
  <c r="D2286" i="2"/>
  <c r="E2286" i="2"/>
  <c r="F2286" i="2"/>
  <c r="G2286" i="2"/>
  <c r="H2286" i="2"/>
  <c r="I2286" i="2"/>
  <c r="K2286" i="2"/>
  <c r="L2286" i="2"/>
  <c r="M2286" i="2"/>
  <c r="B2287" i="2"/>
  <c r="C2287" i="2" s="1"/>
  <c r="D2287" i="2"/>
  <c r="E2287" i="2"/>
  <c r="F2287" i="2"/>
  <c r="G2287" i="2"/>
  <c r="H2287" i="2"/>
  <c r="I2287" i="2"/>
  <c r="K2287" i="2"/>
  <c r="L2287" i="2"/>
  <c r="M2287" i="2"/>
  <c r="B2288" i="2"/>
  <c r="C2288" i="2" s="1"/>
  <c r="D2288" i="2"/>
  <c r="E2288" i="2"/>
  <c r="F2288" i="2"/>
  <c r="G2288" i="2"/>
  <c r="H2288" i="2"/>
  <c r="I2288" i="2"/>
  <c r="K2288" i="2"/>
  <c r="L2288" i="2"/>
  <c r="M2288" i="2"/>
  <c r="B2289" i="2"/>
  <c r="C2289" i="2" s="1"/>
  <c r="D2289" i="2"/>
  <c r="E2289" i="2"/>
  <c r="F2289" i="2"/>
  <c r="G2289" i="2"/>
  <c r="H2289" i="2"/>
  <c r="I2289" i="2"/>
  <c r="K2289" i="2"/>
  <c r="L2289" i="2"/>
  <c r="M2289" i="2"/>
  <c r="B2290" i="2"/>
  <c r="C2290" i="2" s="1"/>
  <c r="D2290" i="2"/>
  <c r="E2290" i="2"/>
  <c r="F2290" i="2"/>
  <c r="G2290" i="2"/>
  <c r="H2290" i="2"/>
  <c r="I2290" i="2"/>
  <c r="K2290" i="2"/>
  <c r="L2290" i="2"/>
  <c r="M2290" i="2"/>
  <c r="B2291" i="2"/>
  <c r="C2291" i="2" s="1"/>
  <c r="D2291" i="2"/>
  <c r="E2291" i="2"/>
  <c r="F2291" i="2"/>
  <c r="G2291" i="2"/>
  <c r="H2291" i="2"/>
  <c r="I2291" i="2"/>
  <c r="K2291" i="2"/>
  <c r="L2291" i="2"/>
  <c r="M2291" i="2"/>
  <c r="B2292" i="2"/>
  <c r="C2292" i="2" s="1"/>
  <c r="D2292" i="2"/>
  <c r="E2292" i="2"/>
  <c r="F2292" i="2"/>
  <c r="G2292" i="2"/>
  <c r="H2292" i="2"/>
  <c r="I2292" i="2"/>
  <c r="K2292" i="2"/>
  <c r="L2292" i="2"/>
  <c r="M2292" i="2"/>
  <c r="B2293" i="2"/>
  <c r="C2293" i="2" s="1"/>
  <c r="D2293" i="2"/>
  <c r="F2293" i="2"/>
  <c r="I2293" i="2"/>
  <c r="K2293" i="2"/>
  <c r="L2293" i="2"/>
  <c r="M2293" i="2"/>
  <c r="B2294" i="2"/>
  <c r="C2294" i="2" s="1"/>
  <c r="D2294" i="2"/>
  <c r="E2294" i="2"/>
  <c r="F2294" i="2"/>
  <c r="G2294" i="2"/>
  <c r="H2294" i="2"/>
  <c r="I2294" i="2"/>
  <c r="K2294" i="2"/>
  <c r="L2294" i="2"/>
  <c r="M2294" i="2"/>
  <c r="B2295" i="2"/>
  <c r="C2295" i="2" s="1"/>
  <c r="D2295" i="2"/>
  <c r="E2295" i="2"/>
  <c r="F2295" i="2"/>
  <c r="G2295" i="2"/>
  <c r="H2295" i="2"/>
  <c r="I2295" i="2"/>
  <c r="K2295" i="2"/>
  <c r="L2295" i="2"/>
  <c r="M2295" i="2"/>
  <c r="B2296" i="2"/>
  <c r="C2296" i="2" s="1"/>
  <c r="D2296" i="2"/>
  <c r="E2296" i="2"/>
  <c r="F2296" i="2"/>
  <c r="G2296" i="2"/>
  <c r="H2296" i="2"/>
  <c r="I2296" i="2"/>
  <c r="K2296" i="2"/>
  <c r="L2296" i="2"/>
  <c r="M2296" i="2"/>
  <c r="B2297" i="2"/>
  <c r="C2297" i="2" s="1"/>
  <c r="D2297" i="2"/>
  <c r="E2297" i="2"/>
  <c r="F2297" i="2"/>
  <c r="G2297" i="2"/>
  <c r="H2297" i="2"/>
  <c r="I2297" i="2"/>
  <c r="K2297" i="2"/>
  <c r="L2297" i="2"/>
  <c r="M2297" i="2"/>
  <c r="B2298" i="2"/>
  <c r="C2298" i="2" s="1"/>
  <c r="D2298" i="2"/>
  <c r="E2298" i="2"/>
  <c r="F2298" i="2"/>
  <c r="G2298" i="2"/>
  <c r="H2298" i="2"/>
  <c r="I2298" i="2"/>
  <c r="K2298" i="2"/>
  <c r="L2298" i="2"/>
  <c r="M2298" i="2"/>
  <c r="B2299" i="2"/>
  <c r="C2299" i="2" s="1"/>
  <c r="D2299" i="2"/>
  <c r="E2299" i="2"/>
  <c r="F2299" i="2"/>
  <c r="G2299" i="2"/>
  <c r="H2299" i="2"/>
  <c r="I2299" i="2"/>
  <c r="K2299" i="2"/>
  <c r="L2299" i="2"/>
  <c r="M2299" i="2"/>
  <c r="B2300" i="2"/>
  <c r="C2300" i="2" s="1"/>
  <c r="D2300" i="2"/>
  <c r="E2300" i="2"/>
  <c r="F2300" i="2"/>
  <c r="G2300" i="2"/>
  <c r="H2300" i="2"/>
  <c r="I2300" i="2"/>
  <c r="K2300" i="2"/>
  <c r="L2300" i="2"/>
  <c r="M2300" i="2"/>
  <c r="B2301" i="2"/>
  <c r="C2301" i="2" s="1"/>
  <c r="D2301" i="2"/>
  <c r="E2301" i="2"/>
  <c r="F2301" i="2"/>
  <c r="G2301" i="2"/>
  <c r="H2301" i="2"/>
  <c r="I2301" i="2"/>
  <c r="K2301" i="2"/>
  <c r="L2301" i="2"/>
  <c r="M2301" i="2"/>
  <c r="B2302" i="2"/>
  <c r="C2302" i="2" s="1"/>
  <c r="D2302" i="2"/>
  <c r="E2302" i="2"/>
  <c r="F2302" i="2"/>
  <c r="G2302" i="2"/>
  <c r="H2302" i="2"/>
  <c r="I2302" i="2"/>
  <c r="K2302" i="2"/>
  <c r="L2302" i="2"/>
  <c r="M2302" i="2"/>
  <c r="B2303" i="2"/>
  <c r="C2303" i="2" s="1"/>
  <c r="D2303" i="2"/>
  <c r="E2303" i="2"/>
  <c r="F2303" i="2"/>
  <c r="G2303" i="2"/>
  <c r="H2303" i="2"/>
  <c r="I2303" i="2"/>
  <c r="K2303" i="2"/>
  <c r="L2303" i="2"/>
  <c r="M2303" i="2"/>
  <c r="B2304" i="2"/>
  <c r="C2304" i="2" s="1"/>
  <c r="D2304" i="2"/>
  <c r="E2304" i="2"/>
  <c r="F2304" i="2"/>
  <c r="G2304" i="2"/>
  <c r="H2304" i="2"/>
  <c r="I2304" i="2"/>
  <c r="K2304" i="2"/>
  <c r="L2304" i="2"/>
  <c r="M2304" i="2"/>
  <c r="B2305" i="2"/>
  <c r="C2305" i="2" s="1"/>
  <c r="D2305" i="2"/>
  <c r="E2305" i="2"/>
  <c r="F2305" i="2"/>
  <c r="G2305" i="2"/>
  <c r="H2305" i="2"/>
  <c r="I2305" i="2"/>
  <c r="K2305" i="2"/>
  <c r="L2305" i="2"/>
  <c r="M2305" i="2"/>
  <c r="B2306" i="2"/>
  <c r="C2306" i="2" s="1"/>
  <c r="D2306" i="2"/>
  <c r="E2306" i="2"/>
  <c r="F2306" i="2"/>
  <c r="G2306" i="2"/>
  <c r="H2306" i="2"/>
  <c r="I2306" i="2"/>
  <c r="K2306" i="2"/>
  <c r="L2306" i="2"/>
  <c r="M2306" i="2"/>
  <c r="B2307" i="2"/>
  <c r="C2307" i="2" s="1"/>
  <c r="D2307" i="2"/>
  <c r="E2307" i="2"/>
  <c r="F2307" i="2"/>
  <c r="G2307" i="2"/>
  <c r="H2307" i="2"/>
  <c r="I2307" i="2"/>
  <c r="K2307" i="2"/>
  <c r="L2307" i="2"/>
  <c r="M2307" i="2"/>
  <c r="B2308" i="2"/>
  <c r="C2308" i="2" s="1"/>
  <c r="D2308" i="2"/>
  <c r="E2308" i="2"/>
  <c r="F2308" i="2"/>
  <c r="G2308" i="2"/>
  <c r="H2308" i="2"/>
  <c r="I2308" i="2"/>
  <c r="K2308" i="2"/>
  <c r="L2308" i="2"/>
  <c r="M2308" i="2"/>
  <c r="J2253" i="2"/>
  <c r="J2254" i="2"/>
  <c r="J2255" i="2"/>
  <c r="J2257" i="2"/>
  <c r="J2258" i="2"/>
  <c r="J2259" i="2"/>
  <c r="J2260" i="2"/>
  <c r="J2261" i="2"/>
  <c r="J2262" i="2"/>
  <c r="J2263" i="2"/>
  <c r="J2264" i="2"/>
  <c r="J2265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80" i="2"/>
  <c r="J2281" i="2"/>
  <c r="J2283" i="2"/>
  <c r="J2284" i="2"/>
  <c r="J2285" i="2"/>
  <c r="J2286" i="2"/>
  <c r="J2287" i="2"/>
  <c r="J2289" i="2"/>
  <c r="J2290" i="2"/>
  <c r="J2291" i="2"/>
  <c r="J2292" i="2"/>
  <c r="J2294" i="2"/>
  <c r="J2295" i="2"/>
  <c r="J2296" i="2"/>
  <c r="J2298" i="2"/>
  <c r="J2299" i="2"/>
  <c r="J2301" i="2"/>
  <c r="J2303" i="2"/>
  <c r="J2304" i="2"/>
  <c r="J2305" i="2"/>
  <c r="J2306" i="2"/>
  <c r="J2307" i="2"/>
  <c r="J2308" i="2"/>
  <c r="J2309" i="2"/>
  <c r="J2310" i="2"/>
  <c r="J2311" i="2"/>
  <c r="J2312" i="2"/>
  <c r="J2314" i="2"/>
  <c r="J2297" i="2" l="1"/>
  <c r="J2313" i="2"/>
  <c r="J2288" i="2"/>
  <c r="J2282" i="2"/>
  <c r="J2256" i="2"/>
  <c r="J2279" i="2"/>
  <c r="J2302" i="2"/>
  <c r="J2300" i="2"/>
  <c r="J2293" i="2"/>
  <c r="J2266" i="2"/>
  <c r="N2274" i="2"/>
  <c r="P2280" i="2"/>
  <c r="Q2280" i="2" s="1"/>
  <c r="R2280" i="2" s="1"/>
  <c r="P2304" i="2"/>
  <c r="Q2304" i="2" s="1"/>
  <c r="R2304" i="2" s="1"/>
  <c r="P2281" i="2"/>
  <c r="Q2281" i="2" s="1"/>
  <c r="R2281" i="2" s="1"/>
  <c r="P2279" i="2"/>
  <c r="Q2279" i="2" s="1"/>
  <c r="R2279" i="2" s="1"/>
  <c r="P2264" i="2"/>
  <c r="Q2264" i="2" s="1"/>
  <c r="R2264" i="2" s="1"/>
  <c r="P2269" i="2"/>
  <c r="Q2269" i="2" s="1"/>
  <c r="R2269" i="2" s="1"/>
  <c r="N2262" i="2"/>
  <c r="O2271" i="2"/>
  <c r="O2292" i="2"/>
  <c r="P2267" i="2"/>
  <c r="Q2267" i="2" s="1"/>
  <c r="R2267" i="2" s="1"/>
  <c r="P2276" i="2"/>
  <c r="Q2276" i="2" s="1"/>
  <c r="R2276" i="2" s="1"/>
  <c r="P2301" i="2"/>
  <c r="Q2301" i="2" s="1"/>
  <c r="R2301" i="2" s="1"/>
  <c r="P2298" i="2"/>
  <c r="Q2298" i="2" s="1"/>
  <c r="R2298" i="2" s="1"/>
  <c r="P2273" i="2"/>
  <c r="Q2273" i="2" s="1"/>
  <c r="R2273" i="2" s="1"/>
  <c r="P2266" i="2"/>
  <c r="Q2266" i="2" s="1"/>
  <c r="R2266" i="2" s="1"/>
  <c r="N2263" i="2"/>
  <c r="P2261" i="2"/>
  <c r="Q2261" i="2" s="1"/>
  <c r="R2261" i="2" s="1"/>
  <c r="P2299" i="2"/>
  <c r="Q2299" i="2" s="1"/>
  <c r="R2299" i="2" s="1"/>
  <c r="N2290" i="2"/>
  <c r="P2300" i="2"/>
  <c r="Q2300" i="2" s="1"/>
  <c r="R2300" i="2" s="1"/>
  <c r="P2290" i="2"/>
  <c r="Q2290" i="2" s="1"/>
  <c r="R2290" i="2" s="1"/>
  <c r="P2284" i="2"/>
  <c r="Q2284" i="2" s="1"/>
  <c r="R2284" i="2" s="1"/>
  <c r="O2274" i="2"/>
  <c r="P2263" i="2"/>
  <c r="Q2263" i="2" s="1"/>
  <c r="R2263" i="2" s="1"/>
  <c r="P2253" i="2"/>
  <c r="Q2253" i="2" s="1"/>
  <c r="R2253" i="2" s="1"/>
  <c r="P2291" i="2"/>
  <c r="Q2291" i="2" s="1"/>
  <c r="R2291" i="2" s="1"/>
  <c r="P2306" i="2"/>
  <c r="Q2306" i="2" s="1"/>
  <c r="R2306" i="2" s="1"/>
  <c r="P2277" i="2"/>
  <c r="Q2277" i="2" s="1"/>
  <c r="R2277" i="2" s="1"/>
  <c r="P2270" i="2"/>
  <c r="Q2270" i="2" s="1"/>
  <c r="R2270" i="2" s="1"/>
  <c r="P2268" i="2"/>
  <c r="Q2268" i="2" s="1"/>
  <c r="R2268" i="2" s="1"/>
  <c r="P2265" i="2"/>
  <c r="Q2265" i="2" s="1"/>
  <c r="R2265" i="2" s="1"/>
  <c r="P2283" i="2"/>
  <c r="Q2283" i="2" s="1"/>
  <c r="R2283" i="2" s="1"/>
  <c r="P2307" i="2"/>
  <c r="Q2307" i="2" s="1"/>
  <c r="R2307" i="2" s="1"/>
  <c r="P2287" i="2"/>
  <c r="Q2287" i="2" s="1"/>
  <c r="R2287" i="2" s="1"/>
  <c r="O2298" i="2"/>
  <c r="P2286" i="2"/>
  <c r="Q2286" i="2" s="1"/>
  <c r="R2286" i="2" s="1"/>
  <c r="P2272" i="2"/>
  <c r="Q2272" i="2" s="1"/>
  <c r="R2272" i="2" s="1"/>
  <c r="O2279" i="2"/>
  <c r="N2289" i="2"/>
  <c r="N2269" i="2"/>
  <c r="N2256" i="2"/>
  <c r="O2266" i="2"/>
  <c r="O2267" i="2"/>
  <c r="O2303" i="2"/>
  <c r="O2301" i="2"/>
  <c r="O2299" i="2"/>
  <c r="O2294" i="2"/>
  <c r="O2290" i="2"/>
  <c r="O2306" i="2"/>
  <c r="O2273" i="2"/>
  <c r="O2261" i="2"/>
  <c r="N2288" i="2"/>
  <c r="N2298" i="2"/>
  <c r="N2293" i="2"/>
  <c r="N2285" i="2"/>
  <c r="N2254" i="2"/>
  <c r="N2278" i="2"/>
  <c r="N2261" i="2"/>
  <c r="N2306" i="2"/>
  <c r="N2302" i="2"/>
  <c r="N2287" i="2"/>
  <c r="N2273" i="2"/>
  <c r="N2297" i="2"/>
  <c r="N2292" i="2"/>
  <c r="N2284" i="2"/>
  <c r="N2275" i="2"/>
  <c r="N2266" i="2"/>
  <c r="N2258" i="2"/>
  <c r="N2253" i="2"/>
  <c r="N2299" i="2"/>
  <c r="N2286" i="2"/>
  <c r="N2281" i="2"/>
  <c r="N2277" i="2"/>
  <c r="N2270" i="2"/>
  <c r="N2272" i="2"/>
  <c r="N2265" i="2"/>
  <c r="N2257" i="2"/>
  <c r="O2295" i="2"/>
  <c r="O2263" i="2"/>
  <c r="O2270" i="2"/>
  <c r="O2259" i="2"/>
  <c r="O2291" i="2"/>
  <c r="O2307" i="2"/>
  <c r="O2255" i="2"/>
  <c r="O2302" i="2"/>
  <c r="O2289" i="2"/>
  <c r="O2284" i="2"/>
  <c r="O2280" i="2"/>
  <c r="O2253" i="2"/>
  <c r="O2304" i="2"/>
  <c r="O2300" i="2"/>
  <c r="N2296" i="2"/>
  <c r="O2286" i="2"/>
  <c r="N2282" i="2"/>
  <c r="O2275" i="2"/>
  <c r="N2308" i="2"/>
  <c r="N2304" i="2"/>
  <c r="O2281" i="2"/>
  <c r="O2297" i="2"/>
  <c r="N2291" i="2"/>
  <c r="O2272" i="2"/>
  <c r="O2268" i="2"/>
  <c r="O2254" i="2"/>
  <c r="O2258" i="2"/>
  <c r="N2305" i="2"/>
  <c r="N2295" i="2"/>
  <c r="O2287" i="2"/>
  <c r="N2301" i="2"/>
  <c r="O2282" i="2"/>
  <c r="P2303" i="2"/>
  <c r="Q2303" i="2" s="1"/>
  <c r="R2303" i="2" s="1"/>
  <c r="N2303" i="2"/>
  <c r="P2308" i="2"/>
  <c r="Q2308" i="2" s="1"/>
  <c r="R2308" i="2" s="1"/>
  <c r="O2293" i="2"/>
  <c r="P2288" i="2"/>
  <c r="Q2288" i="2" s="1"/>
  <c r="R2288" i="2" s="1"/>
  <c r="N2283" i="2"/>
  <c r="O2276" i="2"/>
  <c r="P2271" i="2"/>
  <c r="Q2271" i="2" s="1"/>
  <c r="R2271" i="2" s="1"/>
  <c r="O2264" i="2"/>
  <c r="P2258" i="2"/>
  <c r="Q2258" i="2" s="1"/>
  <c r="R2258" i="2" s="1"/>
  <c r="O2257" i="2"/>
  <c r="O2305" i="2"/>
  <c r="O2296" i="2"/>
  <c r="P2295" i="2"/>
  <c r="Q2295" i="2" s="1"/>
  <c r="R2295" i="2" s="1"/>
  <c r="P2278" i="2"/>
  <c r="Q2278" i="2" s="1"/>
  <c r="R2278" i="2" s="1"/>
  <c r="P2275" i="2"/>
  <c r="Q2275" i="2" s="1"/>
  <c r="R2275" i="2" s="1"/>
  <c r="O2262" i="2"/>
  <c r="O2260" i="2"/>
  <c r="P2259" i="2"/>
  <c r="Q2259" i="2" s="1"/>
  <c r="R2259" i="2" s="1"/>
  <c r="N2259" i="2"/>
  <c r="P2256" i="2"/>
  <c r="Q2256" i="2" s="1"/>
  <c r="R2256" i="2" s="1"/>
  <c r="P2292" i="2"/>
  <c r="Q2292" i="2" s="1"/>
  <c r="R2292" i="2" s="1"/>
  <c r="P2289" i="2"/>
  <c r="Q2289" i="2" s="1"/>
  <c r="R2289" i="2" s="1"/>
  <c r="O2288" i="2"/>
  <c r="O2285" i="2"/>
  <c r="O2277" i="2"/>
  <c r="N2276" i="2"/>
  <c r="N2267" i="2"/>
  <c r="O2265" i="2"/>
  <c r="N2264" i="2"/>
  <c r="P2254" i="2"/>
  <c r="Q2254" i="2" s="1"/>
  <c r="R2254" i="2" s="1"/>
  <c r="P2255" i="2"/>
  <c r="Q2255" i="2" s="1"/>
  <c r="R2255" i="2" s="1"/>
  <c r="N2255" i="2"/>
  <c r="N2307" i="2"/>
  <c r="N2300" i="2"/>
  <c r="O2308" i="2"/>
  <c r="P2302" i="2"/>
  <c r="Q2302" i="2" s="1"/>
  <c r="R2302" i="2" s="1"/>
  <c r="N2294" i="2"/>
  <c r="O2283" i="2"/>
  <c r="P2282" i="2"/>
  <c r="Q2282" i="2" s="1"/>
  <c r="R2282" i="2" s="1"/>
  <c r="N2279" i="2"/>
  <c r="O2269" i="2"/>
  <c r="N2268" i="2"/>
  <c r="P2262" i="2"/>
  <c r="Q2262" i="2" s="1"/>
  <c r="R2262" i="2" s="1"/>
  <c r="N2260" i="2"/>
  <c r="P2257" i="2"/>
  <c r="Q2257" i="2" s="1"/>
  <c r="R2257" i="2" s="1"/>
  <c r="O2256" i="2"/>
  <c r="P2296" i="2"/>
  <c r="Q2296" i="2" s="1"/>
  <c r="R2296" i="2" s="1"/>
  <c r="P2294" i="2"/>
  <c r="Q2294" i="2" s="1"/>
  <c r="R2294" i="2" s="1"/>
  <c r="N2280" i="2"/>
  <c r="O2278" i="2"/>
  <c r="P2274" i="2"/>
  <c r="Q2274" i="2" s="1"/>
  <c r="R2274" i="2" s="1"/>
  <c r="N2271" i="2"/>
  <c r="P2260" i="2"/>
  <c r="Q2260" i="2" s="1"/>
  <c r="R2260" i="2" s="1"/>
  <c r="P2293" i="2"/>
  <c r="Q2293" i="2" s="1"/>
  <c r="R2293" i="2" s="1"/>
  <c r="P2297" i="2"/>
  <c r="Q2297" i="2" s="1"/>
  <c r="R2297" i="2" s="1"/>
  <c r="P2285" i="2"/>
  <c r="Q2285" i="2" s="1"/>
  <c r="R2285" i="2" s="1"/>
  <c r="P2305" i="2"/>
  <c r="Q2305" i="2" s="1"/>
  <c r="R2305" i="2" s="1"/>
  <c r="S2299" i="2" l="1"/>
  <c r="S2293" i="2"/>
  <c r="S2274" i="2"/>
  <c r="S2271" i="2"/>
  <c r="S2262" i="2"/>
  <c r="S2301" i="2"/>
  <c r="S2263" i="2"/>
  <c r="S2254" i="2"/>
  <c r="S2303" i="2"/>
  <c r="S2292" i="2"/>
  <c r="S2256" i="2"/>
  <c r="S2255" i="2"/>
  <c r="S2290" i="2"/>
  <c r="S2279" i="2"/>
  <c r="S2267" i="2"/>
  <c r="S2298" i="2"/>
  <c r="S2277" i="2"/>
  <c r="S2269" i="2"/>
  <c r="S2306" i="2"/>
  <c r="S2286" i="2"/>
  <c r="S2289" i="2"/>
  <c r="S2285" i="2"/>
  <c r="S2294" i="2"/>
  <c r="S2261" i="2"/>
  <c r="S2272" i="2"/>
  <c r="S2257" i="2"/>
  <c r="S2281" i="2"/>
  <c r="S2276" i="2"/>
  <c r="S2270" i="2"/>
  <c r="S2273" i="2"/>
  <c r="S2278" i="2"/>
  <c r="S2284" i="2"/>
  <c r="S2268" i="2"/>
  <c r="S2307" i="2"/>
  <c r="S2266" i="2"/>
  <c r="S2259" i="2"/>
  <c r="S2295" i="2"/>
  <c r="S2297" i="2"/>
  <c r="S2258" i="2"/>
  <c r="S2253" i="2"/>
  <c r="S2308" i="2"/>
  <c r="S2288" i="2"/>
  <c r="S2275" i="2"/>
  <c r="S2265" i="2"/>
  <c r="S2287" i="2"/>
  <c r="S2302" i="2"/>
  <c r="S2304" i="2"/>
  <c r="S2300" i="2"/>
  <c r="S2283" i="2"/>
  <c r="S2282" i="2"/>
  <c r="S2291" i="2"/>
  <c r="S2280" i="2"/>
  <c r="S2260" i="2"/>
  <c r="S2296" i="2"/>
  <c r="S2305" i="2"/>
  <c r="S2264" i="2"/>
  <c r="B2159" i="2" l="1"/>
  <c r="C2159" i="2" s="1"/>
  <c r="D2159" i="2"/>
  <c r="E2159" i="2"/>
  <c r="F2159" i="2"/>
  <c r="G2159" i="2"/>
  <c r="H2159" i="2"/>
  <c r="I2159" i="2"/>
  <c r="K2159" i="2"/>
  <c r="L2159" i="2"/>
  <c r="M2159" i="2"/>
  <c r="B2160" i="2"/>
  <c r="C2160" i="2" s="1"/>
  <c r="D2160" i="2"/>
  <c r="E2160" i="2"/>
  <c r="F2160" i="2"/>
  <c r="G2160" i="2"/>
  <c r="H2160" i="2"/>
  <c r="I2160" i="2"/>
  <c r="K2160" i="2"/>
  <c r="L2160" i="2"/>
  <c r="M2160" i="2"/>
  <c r="B2161" i="2"/>
  <c r="C2161" i="2" s="1"/>
  <c r="D2161" i="2"/>
  <c r="E2161" i="2"/>
  <c r="F2161" i="2"/>
  <c r="G2161" i="2"/>
  <c r="H2161" i="2"/>
  <c r="I2161" i="2"/>
  <c r="K2161" i="2"/>
  <c r="L2161" i="2"/>
  <c r="M2161" i="2"/>
  <c r="B2162" i="2"/>
  <c r="C2162" i="2" s="1"/>
  <c r="D2162" i="2"/>
  <c r="E2162" i="2"/>
  <c r="F2162" i="2"/>
  <c r="G2162" i="2"/>
  <c r="H2162" i="2"/>
  <c r="I2162" i="2"/>
  <c r="K2162" i="2"/>
  <c r="L2162" i="2"/>
  <c r="M2162" i="2"/>
  <c r="B2163" i="2"/>
  <c r="C2163" i="2" s="1"/>
  <c r="D2163" i="2"/>
  <c r="E2163" i="2"/>
  <c r="F2163" i="2"/>
  <c r="G2163" i="2"/>
  <c r="H2163" i="2"/>
  <c r="I2163" i="2"/>
  <c r="K2163" i="2"/>
  <c r="L2163" i="2"/>
  <c r="M2163" i="2"/>
  <c r="B2164" i="2"/>
  <c r="C2164" i="2" s="1"/>
  <c r="D2164" i="2"/>
  <c r="E2164" i="2"/>
  <c r="F2164" i="2"/>
  <c r="G2164" i="2"/>
  <c r="H2164" i="2"/>
  <c r="I2164" i="2"/>
  <c r="K2164" i="2"/>
  <c r="L2164" i="2"/>
  <c r="M2164" i="2"/>
  <c r="B2165" i="2"/>
  <c r="C2165" i="2" s="1"/>
  <c r="D2165" i="2"/>
  <c r="E2165" i="2"/>
  <c r="F2165" i="2"/>
  <c r="G2165" i="2"/>
  <c r="H2165" i="2"/>
  <c r="I2165" i="2"/>
  <c r="K2165" i="2"/>
  <c r="L2165" i="2"/>
  <c r="M2165" i="2"/>
  <c r="B2166" i="2"/>
  <c r="C2166" i="2" s="1"/>
  <c r="D2166" i="2"/>
  <c r="E2166" i="2"/>
  <c r="F2166" i="2"/>
  <c r="G2166" i="2"/>
  <c r="H2166" i="2"/>
  <c r="I2166" i="2"/>
  <c r="K2166" i="2"/>
  <c r="L2166" i="2"/>
  <c r="M2166" i="2"/>
  <c r="B2167" i="2"/>
  <c r="C2167" i="2" s="1"/>
  <c r="D2167" i="2"/>
  <c r="E2167" i="2"/>
  <c r="F2167" i="2"/>
  <c r="G2167" i="2"/>
  <c r="H2167" i="2"/>
  <c r="I2167" i="2"/>
  <c r="K2167" i="2"/>
  <c r="L2167" i="2"/>
  <c r="M2167" i="2"/>
  <c r="B2168" i="2"/>
  <c r="C2168" i="2" s="1"/>
  <c r="D2168" i="2"/>
  <c r="E2168" i="2"/>
  <c r="F2168" i="2"/>
  <c r="G2168" i="2"/>
  <c r="H2168" i="2"/>
  <c r="I2168" i="2"/>
  <c r="K2168" i="2"/>
  <c r="L2168" i="2"/>
  <c r="M2168" i="2"/>
  <c r="B2726" i="2"/>
  <c r="C2726" i="2" s="1"/>
  <c r="D2726" i="2"/>
  <c r="E2726" i="2"/>
  <c r="G2726" i="2"/>
  <c r="I2726" i="2"/>
  <c r="K2726" i="2"/>
  <c r="L2726" i="2"/>
  <c r="M2726" i="2"/>
  <c r="B2170" i="2"/>
  <c r="C2170" i="2" s="1"/>
  <c r="D2170" i="2"/>
  <c r="E2170" i="2"/>
  <c r="F2170" i="2"/>
  <c r="G2170" i="2"/>
  <c r="H2170" i="2"/>
  <c r="I2170" i="2"/>
  <c r="K2170" i="2"/>
  <c r="L2170" i="2"/>
  <c r="M2170" i="2"/>
  <c r="B2171" i="2"/>
  <c r="C2171" i="2" s="1"/>
  <c r="D2171" i="2"/>
  <c r="E2171" i="2"/>
  <c r="F2171" i="2"/>
  <c r="G2171" i="2"/>
  <c r="H2171" i="2"/>
  <c r="I2171" i="2"/>
  <c r="K2171" i="2"/>
  <c r="L2171" i="2"/>
  <c r="M2171" i="2"/>
  <c r="B2172" i="2"/>
  <c r="C2172" i="2" s="1"/>
  <c r="D2172" i="2"/>
  <c r="E2172" i="2"/>
  <c r="F2172" i="2"/>
  <c r="G2172" i="2"/>
  <c r="H2172" i="2"/>
  <c r="I2172" i="2"/>
  <c r="K2172" i="2"/>
  <c r="L2172" i="2"/>
  <c r="M2172" i="2"/>
  <c r="B2173" i="2"/>
  <c r="C2173" i="2" s="1"/>
  <c r="D2173" i="2"/>
  <c r="E2173" i="2"/>
  <c r="F2173" i="2"/>
  <c r="G2173" i="2"/>
  <c r="H2173" i="2"/>
  <c r="I2173" i="2"/>
  <c r="K2173" i="2"/>
  <c r="L2173" i="2"/>
  <c r="M2173" i="2"/>
  <c r="B2174" i="2"/>
  <c r="C2174" i="2" s="1"/>
  <c r="D2174" i="2"/>
  <c r="E2174" i="2"/>
  <c r="F2174" i="2"/>
  <c r="G2174" i="2"/>
  <c r="H2174" i="2"/>
  <c r="I2174" i="2"/>
  <c r="K2174" i="2"/>
  <c r="L2174" i="2"/>
  <c r="M2174" i="2"/>
  <c r="B2175" i="2"/>
  <c r="C2175" i="2" s="1"/>
  <c r="D2175" i="2"/>
  <c r="E2175" i="2"/>
  <c r="F2175" i="2"/>
  <c r="G2175" i="2"/>
  <c r="H2175" i="2"/>
  <c r="I2175" i="2"/>
  <c r="K2175" i="2"/>
  <c r="L2175" i="2"/>
  <c r="M2175" i="2"/>
  <c r="B2176" i="2"/>
  <c r="C2176" i="2" s="1"/>
  <c r="D2176" i="2"/>
  <c r="E2176" i="2"/>
  <c r="F2176" i="2"/>
  <c r="G2176" i="2"/>
  <c r="H2176" i="2"/>
  <c r="I2176" i="2"/>
  <c r="K2176" i="2"/>
  <c r="L2176" i="2"/>
  <c r="M2176" i="2"/>
  <c r="B2177" i="2"/>
  <c r="C2177" i="2" s="1"/>
  <c r="D2177" i="2"/>
  <c r="E2177" i="2"/>
  <c r="F2177" i="2"/>
  <c r="G2177" i="2"/>
  <c r="H2177" i="2"/>
  <c r="I2177" i="2"/>
  <c r="K2177" i="2"/>
  <c r="L2177" i="2"/>
  <c r="M2177" i="2"/>
  <c r="B2178" i="2"/>
  <c r="C2178" i="2" s="1"/>
  <c r="D2178" i="2"/>
  <c r="E2178" i="2"/>
  <c r="F2178" i="2"/>
  <c r="G2178" i="2"/>
  <c r="H2178" i="2"/>
  <c r="I2178" i="2"/>
  <c r="K2178" i="2"/>
  <c r="L2178" i="2"/>
  <c r="M2178" i="2"/>
  <c r="B2179" i="2"/>
  <c r="C2179" i="2" s="1"/>
  <c r="D2179" i="2"/>
  <c r="E2179" i="2"/>
  <c r="F2179" i="2"/>
  <c r="G2179" i="2"/>
  <c r="H2179" i="2"/>
  <c r="I2179" i="2"/>
  <c r="K2179" i="2"/>
  <c r="L2179" i="2"/>
  <c r="M2179" i="2"/>
  <c r="B2180" i="2"/>
  <c r="C2180" i="2" s="1"/>
  <c r="D2180" i="2"/>
  <c r="E2180" i="2"/>
  <c r="F2180" i="2"/>
  <c r="G2180" i="2"/>
  <c r="H2180" i="2"/>
  <c r="I2180" i="2"/>
  <c r="K2180" i="2"/>
  <c r="L2180" i="2"/>
  <c r="M2180" i="2"/>
  <c r="B2181" i="2"/>
  <c r="C2181" i="2" s="1"/>
  <c r="D2181" i="2"/>
  <c r="E2181" i="2"/>
  <c r="F2181" i="2"/>
  <c r="G2181" i="2"/>
  <c r="H2181" i="2"/>
  <c r="I2181" i="2"/>
  <c r="K2181" i="2"/>
  <c r="L2181" i="2"/>
  <c r="M2181" i="2"/>
  <c r="B2182" i="2"/>
  <c r="C2182" i="2" s="1"/>
  <c r="D2182" i="2"/>
  <c r="E2182" i="2"/>
  <c r="F2182" i="2"/>
  <c r="G2182" i="2"/>
  <c r="H2182" i="2"/>
  <c r="I2182" i="2"/>
  <c r="K2182" i="2"/>
  <c r="L2182" i="2"/>
  <c r="M2182" i="2"/>
  <c r="B2183" i="2"/>
  <c r="C2183" i="2" s="1"/>
  <c r="D2183" i="2"/>
  <c r="E2183" i="2"/>
  <c r="F2183" i="2"/>
  <c r="G2183" i="2"/>
  <c r="H2183" i="2"/>
  <c r="I2183" i="2"/>
  <c r="K2183" i="2"/>
  <c r="L2183" i="2"/>
  <c r="M2183" i="2"/>
  <c r="B2184" i="2"/>
  <c r="C2184" i="2" s="1"/>
  <c r="D2184" i="2"/>
  <c r="E2184" i="2"/>
  <c r="F2184" i="2"/>
  <c r="G2184" i="2"/>
  <c r="H2184" i="2"/>
  <c r="I2184" i="2"/>
  <c r="K2184" i="2"/>
  <c r="L2184" i="2"/>
  <c r="M2184" i="2"/>
  <c r="B2185" i="2"/>
  <c r="C2185" i="2" s="1"/>
  <c r="D2185" i="2"/>
  <c r="E2185" i="2"/>
  <c r="F2185" i="2"/>
  <c r="G2185" i="2"/>
  <c r="H2185" i="2"/>
  <c r="I2185" i="2"/>
  <c r="K2185" i="2"/>
  <c r="L2185" i="2"/>
  <c r="M2185" i="2"/>
  <c r="B2186" i="2"/>
  <c r="C2186" i="2" s="1"/>
  <c r="D2186" i="2"/>
  <c r="E2186" i="2"/>
  <c r="F2186" i="2"/>
  <c r="G2186" i="2"/>
  <c r="H2186" i="2"/>
  <c r="I2186" i="2"/>
  <c r="K2186" i="2"/>
  <c r="L2186" i="2"/>
  <c r="M2186" i="2"/>
  <c r="B2187" i="2"/>
  <c r="C2187" i="2" s="1"/>
  <c r="D2187" i="2"/>
  <c r="E2187" i="2"/>
  <c r="F2187" i="2"/>
  <c r="G2187" i="2"/>
  <c r="H2187" i="2"/>
  <c r="I2187" i="2"/>
  <c r="K2187" i="2"/>
  <c r="L2187" i="2"/>
  <c r="M2187" i="2"/>
  <c r="B2188" i="2"/>
  <c r="C2188" i="2" s="1"/>
  <c r="D2188" i="2"/>
  <c r="E2188" i="2"/>
  <c r="F2188" i="2"/>
  <c r="G2188" i="2"/>
  <c r="H2188" i="2"/>
  <c r="I2188" i="2"/>
  <c r="K2188" i="2"/>
  <c r="L2188" i="2"/>
  <c r="M2188" i="2"/>
  <c r="B2189" i="2"/>
  <c r="C2189" i="2" s="1"/>
  <c r="D2189" i="2"/>
  <c r="E2189" i="2"/>
  <c r="F2189" i="2"/>
  <c r="G2189" i="2"/>
  <c r="H2189" i="2"/>
  <c r="I2189" i="2"/>
  <c r="K2189" i="2"/>
  <c r="L2189" i="2"/>
  <c r="M2189" i="2"/>
  <c r="B2190" i="2"/>
  <c r="C2190" i="2" s="1"/>
  <c r="D2190" i="2"/>
  <c r="E2190" i="2"/>
  <c r="F2190" i="2"/>
  <c r="G2190" i="2"/>
  <c r="H2190" i="2"/>
  <c r="I2190" i="2"/>
  <c r="K2190" i="2"/>
  <c r="L2190" i="2"/>
  <c r="M2190" i="2"/>
  <c r="B2191" i="2"/>
  <c r="C2191" i="2" s="1"/>
  <c r="D2191" i="2"/>
  <c r="E2191" i="2"/>
  <c r="F2191" i="2"/>
  <c r="G2191" i="2"/>
  <c r="H2191" i="2"/>
  <c r="I2191" i="2"/>
  <c r="K2191" i="2"/>
  <c r="L2191" i="2"/>
  <c r="M2191" i="2"/>
  <c r="B2192" i="2"/>
  <c r="C2192" i="2" s="1"/>
  <c r="D2192" i="2"/>
  <c r="E2192" i="2"/>
  <c r="F2192" i="2"/>
  <c r="G2192" i="2"/>
  <c r="H2192" i="2"/>
  <c r="I2192" i="2"/>
  <c r="K2192" i="2"/>
  <c r="L2192" i="2"/>
  <c r="M2192" i="2"/>
  <c r="B2193" i="2"/>
  <c r="C2193" i="2" s="1"/>
  <c r="D2193" i="2"/>
  <c r="E2193" i="2"/>
  <c r="F2193" i="2"/>
  <c r="G2193" i="2"/>
  <c r="H2193" i="2"/>
  <c r="I2193" i="2"/>
  <c r="K2193" i="2"/>
  <c r="L2193" i="2"/>
  <c r="M2193" i="2"/>
  <c r="B2194" i="2"/>
  <c r="C2194" i="2" s="1"/>
  <c r="D2194" i="2"/>
  <c r="E2194" i="2"/>
  <c r="F2194" i="2"/>
  <c r="G2194" i="2"/>
  <c r="H2194" i="2"/>
  <c r="I2194" i="2"/>
  <c r="K2194" i="2"/>
  <c r="L2194" i="2"/>
  <c r="M2194" i="2"/>
  <c r="B2195" i="2"/>
  <c r="C2195" i="2" s="1"/>
  <c r="D2195" i="2"/>
  <c r="E2195" i="2"/>
  <c r="F2195" i="2"/>
  <c r="G2195" i="2"/>
  <c r="H2195" i="2"/>
  <c r="I2195" i="2"/>
  <c r="K2195" i="2"/>
  <c r="L2195" i="2"/>
  <c r="M2195" i="2"/>
  <c r="B2196" i="2"/>
  <c r="C2196" i="2" s="1"/>
  <c r="D2196" i="2"/>
  <c r="E2196" i="2"/>
  <c r="F2196" i="2"/>
  <c r="G2196" i="2"/>
  <c r="H2196" i="2"/>
  <c r="I2196" i="2"/>
  <c r="K2196" i="2"/>
  <c r="L2196" i="2"/>
  <c r="M2196" i="2"/>
  <c r="B2197" i="2"/>
  <c r="C2197" i="2" s="1"/>
  <c r="D2197" i="2"/>
  <c r="E2197" i="2"/>
  <c r="F2197" i="2"/>
  <c r="G2197" i="2"/>
  <c r="H2197" i="2"/>
  <c r="I2197" i="2"/>
  <c r="K2197" i="2"/>
  <c r="L2197" i="2"/>
  <c r="M2197" i="2"/>
  <c r="B2198" i="2"/>
  <c r="C2198" i="2" s="1"/>
  <c r="D2198" i="2"/>
  <c r="E2198" i="2"/>
  <c r="F2198" i="2"/>
  <c r="G2198" i="2"/>
  <c r="H2198" i="2"/>
  <c r="I2198" i="2"/>
  <c r="K2198" i="2"/>
  <c r="L2198" i="2"/>
  <c r="M2198" i="2"/>
  <c r="B2199" i="2"/>
  <c r="C2199" i="2" s="1"/>
  <c r="D2199" i="2"/>
  <c r="E2199" i="2"/>
  <c r="F2199" i="2"/>
  <c r="G2199" i="2"/>
  <c r="H2199" i="2"/>
  <c r="I2199" i="2"/>
  <c r="K2199" i="2"/>
  <c r="L2199" i="2"/>
  <c r="M2199" i="2"/>
  <c r="B2200" i="2"/>
  <c r="C2200" i="2" s="1"/>
  <c r="D2200" i="2"/>
  <c r="E2200" i="2"/>
  <c r="F2200" i="2"/>
  <c r="G2200" i="2"/>
  <c r="H2200" i="2"/>
  <c r="I2200" i="2"/>
  <c r="K2200" i="2"/>
  <c r="L2200" i="2"/>
  <c r="M2200" i="2"/>
  <c r="B2201" i="2"/>
  <c r="C2201" i="2" s="1"/>
  <c r="D2201" i="2"/>
  <c r="E2201" i="2"/>
  <c r="F2201" i="2"/>
  <c r="G2201" i="2"/>
  <c r="H2201" i="2"/>
  <c r="I2201" i="2"/>
  <c r="K2201" i="2"/>
  <c r="L2201" i="2"/>
  <c r="M2201" i="2"/>
  <c r="B2202" i="2"/>
  <c r="C2202" i="2" s="1"/>
  <c r="D2202" i="2"/>
  <c r="E2202" i="2"/>
  <c r="F2202" i="2"/>
  <c r="G2202" i="2"/>
  <c r="H2202" i="2"/>
  <c r="I2202" i="2"/>
  <c r="K2202" i="2"/>
  <c r="L2202" i="2"/>
  <c r="M2202" i="2"/>
  <c r="B2203" i="2"/>
  <c r="C2203" i="2" s="1"/>
  <c r="D2203" i="2"/>
  <c r="E2203" i="2"/>
  <c r="F2203" i="2"/>
  <c r="G2203" i="2"/>
  <c r="H2203" i="2"/>
  <c r="I2203" i="2"/>
  <c r="K2203" i="2"/>
  <c r="L2203" i="2"/>
  <c r="M2203" i="2"/>
  <c r="B2204" i="2"/>
  <c r="C2204" i="2" s="1"/>
  <c r="D2204" i="2"/>
  <c r="E2204" i="2"/>
  <c r="F2204" i="2"/>
  <c r="G2204" i="2"/>
  <c r="H2204" i="2"/>
  <c r="I2204" i="2"/>
  <c r="K2204" i="2"/>
  <c r="L2204" i="2"/>
  <c r="M2204" i="2"/>
  <c r="B2205" i="2"/>
  <c r="C2205" i="2" s="1"/>
  <c r="D2205" i="2"/>
  <c r="E2205" i="2"/>
  <c r="F2205" i="2"/>
  <c r="G2205" i="2"/>
  <c r="H2205" i="2"/>
  <c r="I2205" i="2"/>
  <c r="K2205" i="2"/>
  <c r="L2205" i="2"/>
  <c r="M2205" i="2"/>
  <c r="B2206" i="2"/>
  <c r="C2206" i="2" s="1"/>
  <c r="D2206" i="2"/>
  <c r="E2206" i="2"/>
  <c r="F2206" i="2"/>
  <c r="G2206" i="2"/>
  <c r="H2206" i="2"/>
  <c r="I2206" i="2"/>
  <c r="K2206" i="2"/>
  <c r="L2206" i="2"/>
  <c r="M2206" i="2"/>
  <c r="B2207" i="2"/>
  <c r="C2207" i="2" s="1"/>
  <c r="D2207" i="2"/>
  <c r="E2207" i="2"/>
  <c r="F2207" i="2"/>
  <c r="G2207" i="2"/>
  <c r="H2207" i="2"/>
  <c r="I2207" i="2"/>
  <c r="K2207" i="2"/>
  <c r="L2207" i="2"/>
  <c r="M2207" i="2"/>
  <c r="B2208" i="2"/>
  <c r="C2208" i="2" s="1"/>
  <c r="D2208" i="2"/>
  <c r="E2208" i="2"/>
  <c r="F2208" i="2"/>
  <c r="G2208" i="2"/>
  <c r="H2208" i="2"/>
  <c r="I2208" i="2"/>
  <c r="K2208" i="2"/>
  <c r="L2208" i="2"/>
  <c r="M2208" i="2"/>
  <c r="B2209" i="2"/>
  <c r="C2209" i="2" s="1"/>
  <c r="D2209" i="2"/>
  <c r="E2209" i="2"/>
  <c r="F2209" i="2"/>
  <c r="G2209" i="2"/>
  <c r="H2209" i="2"/>
  <c r="I2209" i="2"/>
  <c r="K2209" i="2"/>
  <c r="L2209" i="2"/>
  <c r="M2209" i="2"/>
  <c r="B2210" i="2"/>
  <c r="C2210" i="2" s="1"/>
  <c r="D2210" i="2"/>
  <c r="E2210" i="2"/>
  <c r="F2210" i="2"/>
  <c r="G2210" i="2"/>
  <c r="H2210" i="2"/>
  <c r="I2210" i="2"/>
  <c r="J2210" i="2"/>
  <c r="K2210" i="2"/>
  <c r="L2210" i="2"/>
  <c r="M2210" i="2"/>
  <c r="B2211" i="2"/>
  <c r="C2211" i="2" s="1"/>
  <c r="D2211" i="2"/>
  <c r="E2211" i="2"/>
  <c r="F2211" i="2"/>
  <c r="G2211" i="2"/>
  <c r="H2211" i="2"/>
  <c r="I2211" i="2"/>
  <c r="J2211" i="2"/>
  <c r="K2211" i="2"/>
  <c r="L2211" i="2"/>
  <c r="M2211" i="2"/>
  <c r="B2212" i="2"/>
  <c r="C2212" i="2" s="1"/>
  <c r="D2212" i="2"/>
  <c r="E2212" i="2"/>
  <c r="F2212" i="2"/>
  <c r="G2212" i="2"/>
  <c r="H2212" i="2"/>
  <c r="I2212" i="2"/>
  <c r="J2212" i="2"/>
  <c r="K2212" i="2"/>
  <c r="L2212" i="2"/>
  <c r="M2212" i="2"/>
  <c r="B2213" i="2"/>
  <c r="C2213" i="2" s="1"/>
  <c r="D2213" i="2"/>
  <c r="E2213" i="2"/>
  <c r="F2213" i="2"/>
  <c r="G2213" i="2"/>
  <c r="H2213" i="2"/>
  <c r="I2213" i="2"/>
  <c r="J2213" i="2"/>
  <c r="K2213" i="2"/>
  <c r="L2213" i="2"/>
  <c r="M2213" i="2"/>
  <c r="B2214" i="2"/>
  <c r="C2214" i="2" s="1"/>
  <c r="D2214" i="2"/>
  <c r="E2214" i="2"/>
  <c r="F2214" i="2"/>
  <c r="G2214" i="2"/>
  <c r="H2214" i="2"/>
  <c r="I2214" i="2"/>
  <c r="J2214" i="2"/>
  <c r="K2214" i="2"/>
  <c r="L2214" i="2"/>
  <c r="M2214" i="2"/>
  <c r="B2215" i="2"/>
  <c r="C2215" i="2" s="1"/>
  <c r="D2215" i="2"/>
  <c r="E2215" i="2"/>
  <c r="F2215" i="2"/>
  <c r="G2215" i="2"/>
  <c r="H2215" i="2"/>
  <c r="I2215" i="2"/>
  <c r="J2215" i="2"/>
  <c r="K2215" i="2"/>
  <c r="L2215" i="2"/>
  <c r="M2215" i="2"/>
  <c r="B2216" i="2"/>
  <c r="C2216" i="2" s="1"/>
  <c r="D2216" i="2"/>
  <c r="E2216" i="2"/>
  <c r="F2216" i="2"/>
  <c r="G2216" i="2"/>
  <c r="H2216" i="2"/>
  <c r="I2216" i="2"/>
  <c r="J2216" i="2"/>
  <c r="K2216" i="2"/>
  <c r="L2216" i="2"/>
  <c r="M2216" i="2"/>
  <c r="B2217" i="2"/>
  <c r="C2217" i="2" s="1"/>
  <c r="D2217" i="2"/>
  <c r="E2217" i="2"/>
  <c r="F2217" i="2"/>
  <c r="G2217" i="2"/>
  <c r="H2217" i="2"/>
  <c r="I2217" i="2"/>
  <c r="J2217" i="2"/>
  <c r="K2217" i="2"/>
  <c r="L2217" i="2"/>
  <c r="M2217" i="2"/>
  <c r="B2218" i="2"/>
  <c r="C2218" i="2" s="1"/>
  <c r="D2218" i="2"/>
  <c r="E2218" i="2"/>
  <c r="F2218" i="2"/>
  <c r="G2218" i="2"/>
  <c r="H2218" i="2"/>
  <c r="I2218" i="2"/>
  <c r="J2218" i="2"/>
  <c r="K2218" i="2"/>
  <c r="L2218" i="2"/>
  <c r="M2218" i="2"/>
  <c r="B2219" i="2"/>
  <c r="C2219" i="2" s="1"/>
  <c r="D2219" i="2"/>
  <c r="E2219" i="2"/>
  <c r="F2219" i="2"/>
  <c r="G2219" i="2"/>
  <c r="H2219" i="2"/>
  <c r="I2219" i="2"/>
  <c r="J2219" i="2"/>
  <c r="K2219" i="2"/>
  <c r="L2219" i="2"/>
  <c r="M2219" i="2"/>
  <c r="B2220" i="2"/>
  <c r="C2220" i="2" s="1"/>
  <c r="D2220" i="2"/>
  <c r="E2220" i="2"/>
  <c r="F2220" i="2"/>
  <c r="G2220" i="2"/>
  <c r="H2220" i="2"/>
  <c r="I2220" i="2"/>
  <c r="J2220" i="2"/>
  <c r="K2220" i="2"/>
  <c r="L2220" i="2"/>
  <c r="M2220" i="2"/>
  <c r="B2221" i="2"/>
  <c r="C2221" i="2" s="1"/>
  <c r="D2221" i="2"/>
  <c r="E2221" i="2"/>
  <c r="F2221" i="2"/>
  <c r="G2221" i="2"/>
  <c r="H2221" i="2"/>
  <c r="I2221" i="2"/>
  <c r="J2221" i="2"/>
  <c r="K2221" i="2"/>
  <c r="L2221" i="2"/>
  <c r="M2221" i="2"/>
  <c r="B2222" i="2"/>
  <c r="C2222" i="2" s="1"/>
  <c r="D2222" i="2"/>
  <c r="E2222" i="2"/>
  <c r="F2222" i="2"/>
  <c r="G2222" i="2"/>
  <c r="H2222" i="2"/>
  <c r="I2222" i="2"/>
  <c r="J2222" i="2"/>
  <c r="K2222" i="2"/>
  <c r="L2222" i="2"/>
  <c r="M2222" i="2"/>
  <c r="B2223" i="2"/>
  <c r="C2223" i="2" s="1"/>
  <c r="D2223" i="2"/>
  <c r="E2223" i="2"/>
  <c r="F2223" i="2"/>
  <c r="G2223" i="2"/>
  <c r="H2223" i="2"/>
  <c r="I2223" i="2"/>
  <c r="J2223" i="2"/>
  <c r="K2223" i="2"/>
  <c r="L2223" i="2"/>
  <c r="M2223" i="2"/>
  <c r="B2224" i="2"/>
  <c r="C2224" i="2" s="1"/>
  <c r="D2224" i="2"/>
  <c r="E2224" i="2"/>
  <c r="F2224" i="2"/>
  <c r="G2224" i="2"/>
  <c r="H2224" i="2"/>
  <c r="I2224" i="2"/>
  <c r="J2224" i="2"/>
  <c r="K2224" i="2"/>
  <c r="L2224" i="2"/>
  <c r="M2224" i="2"/>
  <c r="B2225" i="2"/>
  <c r="C2225" i="2" s="1"/>
  <c r="D2225" i="2"/>
  <c r="E2225" i="2"/>
  <c r="F2225" i="2"/>
  <c r="G2225" i="2"/>
  <c r="H2225" i="2"/>
  <c r="I2225" i="2"/>
  <c r="J2225" i="2"/>
  <c r="K2225" i="2"/>
  <c r="L2225" i="2"/>
  <c r="M2225" i="2"/>
  <c r="B2226" i="2"/>
  <c r="C2226" i="2" s="1"/>
  <c r="D2226" i="2"/>
  <c r="E2226" i="2"/>
  <c r="F2226" i="2"/>
  <c r="G2226" i="2"/>
  <c r="H2226" i="2"/>
  <c r="I2226" i="2"/>
  <c r="J2226" i="2"/>
  <c r="K2226" i="2"/>
  <c r="L2226" i="2"/>
  <c r="M2226" i="2"/>
  <c r="B2227" i="2"/>
  <c r="C2227" i="2" s="1"/>
  <c r="D2227" i="2"/>
  <c r="E2227" i="2"/>
  <c r="F2227" i="2"/>
  <c r="G2227" i="2"/>
  <c r="H2227" i="2"/>
  <c r="I2227" i="2"/>
  <c r="J2227" i="2"/>
  <c r="K2227" i="2"/>
  <c r="L2227" i="2"/>
  <c r="M2227" i="2"/>
  <c r="B2228" i="2"/>
  <c r="C2228" i="2" s="1"/>
  <c r="D2228" i="2"/>
  <c r="E2228" i="2"/>
  <c r="F2228" i="2"/>
  <c r="G2228" i="2"/>
  <c r="H2228" i="2"/>
  <c r="I2228" i="2"/>
  <c r="J2228" i="2"/>
  <c r="K2228" i="2"/>
  <c r="L2228" i="2"/>
  <c r="M2228" i="2"/>
  <c r="B2229" i="2"/>
  <c r="C2229" i="2" s="1"/>
  <c r="D2229" i="2"/>
  <c r="E2229" i="2"/>
  <c r="F2229" i="2"/>
  <c r="G2229" i="2"/>
  <c r="H2229" i="2"/>
  <c r="I2229" i="2"/>
  <c r="J2229" i="2"/>
  <c r="K2229" i="2"/>
  <c r="L2229" i="2"/>
  <c r="M2229" i="2"/>
  <c r="B2230" i="2"/>
  <c r="C2230" i="2" s="1"/>
  <c r="D2230" i="2"/>
  <c r="E2230" i="2"/>
  <c r="F2230" i="2"/>
  <c r="G2230" i="2"/>
  <c r="H2230" i="2"/>
  <c r="I2230" i="2"/>
  <c r="J2230" i="2"/>
  <c r="K2230" i="2"/>
  <c r="L2230" i="2"/>
  <c r="M2230" i="2"/>
  <c r="B2231" i="2"/>
  <c r="C2231" i="2" s="1"/>
  <c r="D2231" i="2"/>
  <c r="E2231" i="2"/>
  <c r="F2231" i="2"/>
  <c r="G2231" i="2"/>
  <c r="H2231" i="2"/>
  <c r="I2231" i="2"/>
  <c r="J2231" i="2"/>
  <c r="K2231" i="2"/>
  <c r="L2231" i="2"/>
  <c r="M2231" i="2"/>
  <c r="B2232" i="2"/>
  <c r="C2232" i="2" s="1"/>
  <c r="D2232" i="2"/>
  <c r="E2232" i="2"/>
  <c r="F2232" i="2"/>
  <c r="G2232" i="2"/>
  <c r="H2232" i="2"/>
  <c r="I2232" i="2"/>
  <c r="J2232" i="2"/>
  <c r="K2232" i="2"/>
  <c r="L2232" i="2"/>
  <c r="M2232" i="2"/>
  <c r="B2233" i="2"/>
  <c r="C2233" i="2" s="1"/>
  <c r="D2233" i="2"/>
  <c r="E2233" i="2"/>
  <c r="F2233" i="2"/>
  <c r="G2233" i="2"/>
  <c r="H2233" i="2"/>
  <c r="I2233" i="2"/>
  <c r="J2233" i="2"/>
  <c r="K2233" i="2"/>
  <c r="L2233" i="2"/>
  <c r="M2233" i="2"/>
  <c r="B2234" i="2"/>
  <c r="C2234" i="2" s="1"/>
  <c r="D2234" i="2"/>
  <c r="E2234" i="2"/>
  <c r="F2234" i="2"/>
  <c r="G2234" i="2"/>
  <c r="H2234" i="2"/>
  <c r="I2234" i="2"/>
  <c r="J2234" i="2"/>
  <c r="K2234" i="2"/>
  <c r="L2234" i="2"/>
  <c r="M2234" i="2"/>
  <c r="B2235" i="2"/>
  <c r="C2235" i="2" s="1"/>
  <c r="D2235" i="2"/>
  <c r="E2235" i="2"/>
  <c r="F2235" i="2"/>
  <c r="G2235" i="2"/>
  <c r="H2235" i="2"/>
  <c r="I2235" i="2"/>
  <c r="J2235" i="2"/>
  <c r="K2235" i="2"/>
  <c r="L2235" i="2"/>
  <c r="M2235" i="2"/>
  <c r="B2236" i="2"/>
  <c r="C2236" i="2" s="1"/>
  <c r="D2236" i="2"/>
  <c r="E2236" i="2"/>
  <c r="F2236" i="2"/>
  <c r="G2236" i="2"/>
  <c r="H2236" i="2"/>
  <c r="I2236" i="2"/>
  <c r="J2236" i="2"/>
  <c r="K2236" i="2"/>
  <c r="L2236" i="2"/>
  <c r="M2236" i="2"/>
  <c r="B2237" i="2"/>
  <c r="C2237" i="2" s="1"/>
  <c r="D2237" i="2"/>
  <c r="E2237" i="2"/>
  <c r="F2237" i="2"/>
  <c r="G2237" i="2"/>
  <c r="H2237" i="2"/>
  <c r="I2237" i="2"/>
  <c r="J2237" i="2"/>
  <c r="K2237" i="2"/>
  <c r="L2237" i="2"/>
  <c r="M2237" i="2"/>
  <c r="B2238" i="2"/>
  <c r="C2238" i="2" s="1"/>
  <c r="D2238" i="2"/>
  <c r="E2238" i="2"/>
  <c r="F2238" i="2"/>
  <c r="G2238" i="2"/>
  <c r="H2238" i="2"/>
  <c r="I2238" i="2"/>
  <c r="J2238" i="2"/>
  <c r="K2238" i="2"/>
  <c r="L2238" i="2"/>
  <c r="M2238" i="2"/>
  <c r="B2239" i="2"/>
  <c r="C2239" i="2" s="1"/>
  <c r="D2239" i="2"/>
  <c r="E2239" i="2"/>
  <c r="F2239" i="2"/>
  <c r="G2239" i="2"/>
  <c r="H2239" i="2"/>
  <c r="I2239" i="2"/>
  <c r="J2239" i="2"/>
  <c r="K2239" i="2"/>
  <c r="L2239" i="2"/>
  <c r="M2239" i="2"/>
  <c r="B2240" i="2"/>
  <c r="C2240" i="2" s="1"/>
  <c r="D2240" i="2"/>
  <c r="E2240" i="2"/>
  <c r="F2240" i="2"/>
  <c r="G2240" i="2"/>
  <c r="H2240" i="2"/>
  <c r="I2240" i="2"/>
  <c r="J2240" i="2"/>
  <c r="K2240" i="2"/>
  <c r="L2240" i="2"/>
  <c r="M2240" i="2"/>
  <c r="B2241" i="2"/>
  <c r="C2241" i="2" s="1"/>
  <c r="D2241" i="2"/>
  <c r="E2241" i="2"/>
  <c r="F2241" i="2"/>
  <c r="G2241" i="2"/>
  <c r="H2241" i="2"/>
  <c r="I2241" i="2"/>
  <c r="J2241" i="2"/>
  <c r="K2241" i="2"/>
  <c r="L2241" i="2"/>
  <c r="M2241" i="2"/>
  <c r="B2242" i="2"/>
  <c r="C2242" i="2" s="1"/>
  <c r="D2242" i="2"/>
  <c r="E2242" i="2"/>
  <c r="F2242" i="2"/>
  <c r="G2242" i="2"/>
  <c r="H2242" i="2"/>
  <c r="I2242" i="2"/>
  <c r="J2242" i="2"/>
  <c r="K2242" i="2"/>
  <c r="L2242" i="2"/>
  <c r="M2242" i="2"/>
  <c r="B2243" i="2"/>
  <c r="C2243" i="2" s="1"/>
  <c r="D2243" i="2"/>
  <c r="E2243" i="2"/>
  <c r="F2243" i="2"/>
  <c r="G2243" i="2"/>
  <c r="H2243" i="2"/>
  <c r="I2243" i="2"/>
  <c r="J2243" i="2"/>
  <c r="K2243" i="2"/>
  <c r="L2243" i="2"/>
  <c r="M2243" i="2"/>
  <c r="B2244" i="2"/>
  <c r="C2244" i="2" s="1"/>
  <c r="D2244" i="2"/>
  <c r="E2244" i="2"/>
  <c r="F2244" i="2"/>
  <c r="G2244" i="2"/>
  <c r="H2244" i="2"/>
  <c r="I2244" i="2"/>
  <c r="J2244" i="2"/>
  <c r="K2244" i="2"/>
  <c r="L2244" i="2"/>
  <c r="M2244" i="2"/>
  <c r="B2245" i="2"/>
  <c r="C2245" i="2" s="1"/>
  <c r="D2245" i="2"/>
  <c r="E2245" i="2"/>
  <c r="F2245" i="2"/>
  <c r="G2245" i="2"/>
  <c r="H2245" i="2"/>
  <c r="I2245" i="2"/>
  <c r="J2245" i="2"/>
  <c r="K2245" i="2"/>
  <c r="L2245" i="2"/>
  <c r="M2245" i="2"/>
  <c r="B2246" i="2"/>
  <c r="C2246" i="2" s="1"/>
  <c r="D2246" i="2"/>
  <c r="E2246" i="2"/>
  <c r="F2246" i="2"/>
  <c r="G2246" i="2"/>
  <c r="H2246" i="2"/>
  <c r="I2246" i="2"/>
  <c r="J2246" i="2"/>
  <c r="K2246" i="2"/>
  <c r="L2246" i="2"/>
  <c r="M2246" i="2"/>
  <c r="B2247" i="2"/>
  <c r="C2247" i="2" s="1"/>
  <c r="D2247" i="2"/>
  <c r="E2247" i="2"/>
  <c r="F2247" i="2"/>
  <c r="G2247" i="2"/>
  <c r="H2247" i="2"/>
  <c r="I2247" i="2"/>
  <c r="J2247" i="2"/>
  <c r="K2247" i="2"/>
  <c r="L2247" i="2"/>
  <c r="M2247" i="2"/>
  <c r="B2248" i="2"/>
  <c r="C2248" i="2" s="1"/>
  <c r="D2248" i="2"/>
  <c r="E2248" i="2"/>
  <c r="F2248" i="2"/>
  <c r="G2248" i="2"/>
  <c r="H2248" i="2"/>
  <c r="I2248" i="2"/>
  <c r="J2248" i="2"/>
  <c r="K2248" i="2"/>
  <c r="L2248" i="2"/>
  <c r="M2248" i="2"/>
  <c r="B2249" i="2"/>
  <c r="C2249" i="2" s="1"/>
  <c r="D2249" i="2"/>
  <c r="E2249" i="2"/>
  <c r="F2249" i="2"/>
  <c r="G2249" i="2"/>
  <c r="H2249" i="2"/>
  <c r="I2249" i="2"/>
  <c r="J2249" i="2"/>
  <c r="K2249" i="2"/>
  <c r="L2249" i="2"/>
  <c r="M2249" i="2"/>
  <c r="B2250" i="2"/>
  <c r="C2250" i="2" s="1"/>
  <c r="D2250" i="2"/>
  <c r="E2250" i="2"/>
  <c r="F2250" i="2"/>
  <c r="G2250" i="2"/>
  <c r="H2250" i="2"/>
  <c r="I2250" i="2"/>
  <c r="J2250" i="2"/>
  <c r="K2250" i="2"/>
  <c r="L2250" i="2"/>
  <c r="M2250" i="2"/>
  <c r="B2251" i="2"/>
  <c r="C2251" i="2" s="1"/>
  <c r="D2251" i="2"/>
  <c r="E2251" i="2"/>
  <c r="F2251" i="2"/>
  <c r="G2251" i="2"/>
  <c r="H2251" i="2"/>
  <c r="I2251" i="2"/>
  <c r="J2251" i="2"/>
  <c r="K2251" i="2"/>
  <c r="L2251" i="2"/>
  <c r="M2251" i="2"/>
  <c r="B2252" i="2"/>
  <c r="C2252" i="2" s="1"/>
  <c r="D2252" i="2"/>
  <c r="E2252" i="2"/>
  <c r="F2252" i="2"/>
  <c r="G2252" i="2"/>
  <c r="H2252" i="2"/>
  <c r="I2252" i="2"/>
  <c r="J2252" i="2"/>
  <c r="K2252" i="2"/>
  <c r="L2252" i="2"/>
  <c r="M2252" i="2"/>
  <c r="J2204" i="2"/>
  <c r="J2205" i="2"/>
  <c r="J2206" i="2"/>
  <c r="J2207" i="2"/>
  <c r="J2208" i="2"/>
  <c r="J2209" i="2"/>
  <c r="J2193" i="2"/>
  <c r="J2194" i="2"/>
  <c r="J2195" i="2"/>
  <c r="J2196" i="2"/>
  <c r="J2198" i="2"/>
  <c r="J2199" i="2"/>
  <c r="J2201" i="2"/>
  <c r="J2202" i="2"/>
  <c r="J2203" i="2"/>
  <c r="J2160" i="2"/>
  <c r="J2161" i="2"/>
  <c r="J2162" i="2"/>
  <c r="J2163" i="2"/>
  <c r="J2164" i="2"/>
  <c r="J2166" i="2"/>
  <c r="J2167" i="2"/>
  <c r="J2726" i="2"/>
  <c r="J2170" i="2"/>
  <c r="J2171" i="2"/>
  <c r="J2172" i="2"/>
  <c r="J2173" i="2"/>
  <c r="J2175" i="2"/>
  <c r="J2177" i="2"/>
  <c r="J2181" i="2"/>
  <c r="J2182" i="2"/>
  <c r="J2183" i="2"/>
  <c r="J2184" i="2"/>
  <c r="J2185" i="2"/>
  <c r="J2186" i="2"/>
  <c r="J2190" i="2"/>
  <c r="J2191" i="2"/>
  <c r="J2188" i="2" l="1"/>
  <c r="J2178" i="2"/>
  <c r="J2179" i="2"/>
  <c r="J2189" i="2"/>
  <c r="J2174" i="2"/>
  <c r="J2168" i="2"/>
  <c r="J2200" i="2"/>
  <c r="J2159" i="2"/>
  <c r="J2192" i="2"/>
  <c r="J2187" i="2"/>
  <c r="J2165" i="2"/>
  <c r="J2197" i="2"/>
  <c r="J2180" i="2"/>
  <c r="J2176" i="2"/>
  <c r="P2161" i="2"/>
  <c r="Q2161" i="2" s="1"/>
  <c r="R2161" i="2" s="1"/>
  <c r="N2171" i="2"/>
  <c r="N2163" i="2"/>
  <c r="O2196" i="2"/>
  <c r="P2207" i="2"/>
  <c r="Q2207" i="2" s="1"/>
  <c r="R2207" i="2" s="1"/>
  <c r="P2175" i="2"/>
  <c r="Q2175" i="2" s="1"/>
  <c r="R2175" i="2" s="1"/>
  <c r="P2167" i="2"/>
  <c r="Q2167" i="2" s="1"/>
  <c r="R2167" i="2" s="1"/>
  <c r="O2179" i="2"/>
  <c r="O2174" i="2"/>
  <c r="P2201" i="2"/>
  <c r="Q2201" i="2" s="1"/>
  <c r="R2201" i="2" s="1"/>
  <c r="P2206" i="2"/>
  <c r="Q2206" i="2" s="1"/>
  <c r="R2206" i="2" s="1"/>
  <c r="N2203" i="2"/>
  <c r="N2187" i="2"/>
  <c r="N2189" i="2"/>
  <c r="N2232" i="2"/>
  <c r="N2210" i="2"/>
  <c r="N2186" i="2"/>
  <c r="N2178" i="2"/>
  <c r="P2185" i="2"/>
  <c r="Q2185" i="2" s="1"/>
  <c r="R2185" i="2" s="1"/>
  <c r="P2166" i="2"/>
  <c r="Q2166" i="2" s="1"/>
  <c r="R2166" i="2" s="1"/>
  <c r="P2214" i="2"/>
  <c r="Q2214" i="2" s="1"/>
  <c r="R2214" i="2" s="1"/>
  <c r="P2187" i="2"/>
  <c r="Q2187" i="2" s="1"/>
  <c r="R2187" i="2" s="1"/>
  <c r="N2181" i="2"/>
  <c r="N2173" i="2"/>
  <c r="P2176" i="2"/>
  <c r="Q2176" i="2" s="1"/>
  <c r="R2176" i="2" s="1"/>
  <c r="P2160" i="2"/>
  <c r="Q2160" i="2" s="1"/>
  <c r="R2160" i="2" s="1"/>
  <c r="P2189" i="2"/>
  <c r="Q2189" i="2" s="1"/>
  <c r="R2189" i="2" s="1"/>
  <c r="P2165" i="2"/>
  <c r="Q2165" i="2" s="1"/>
  <c r="R2165" i="2" s="1"/>
  <c r="P2202" i="2"/>
  <c r="Q2202" i="2" s="1"/>
  <c r="R2202" i="2" s="1"/>
  <c r="P2170" i="2"/>
  <c r="Q2170" i="2" s="1"/>
  <c r="R2170" i="2" s="1"/>
  <c r="P2162" i="2"/>
  <c r="Q2162" i="2" s="1"/>
  <c r="R2162" i="2" s="1"/>
  <c r="P2159" i="2"/>
  <c r="Q2159" i="2" s="1"/>
  <c r="R2159" i="2" s="1"/>
  <c r="P2216" i="2"/>
  <c r="Q2216" i="2" s="1"/>
  <c r="R2216" i="2" s="1"/>
  <c r="P2242" i="2"/>
  <c r="Q2242" i="2" s="1"/>
  <c r="R2242" i="2" s="1"/>
  <c r="N2220" i="2"/>
  <c r="P2252" i="2"/>
  <c r="Q2252" i="2" s="1"/>
  <c r="R2252" i="2" s="1"/>
  <c r="P2223" i="2"/>
  <c r="Q2223" i="2" s="1"/>
  <c r="R2223" i="2" s="1"/>
  <c r="N2230" i="2"/>
  <c r="P2196" i="2"/>
  <c r="Q2196" i="2" s="1"/>
  <c r="R2196" i="2" s="1"/>
  <c r="P2188" i="2"/>
  <c r="Q2188" i="2" s="1"/>
  <c r="R2188" i="2" s="1"/>
  <c r="N2182" i="2"/>
  <c r="P2180" i="2"/>
  <c r="Q2180" i="2" s="1"/>
  <c r="R2180" i="2" s="1"/>
  <c r="N2204" i="2"/>
  <c r="N2191" i="2"/>
  <c r="N2177" i="2"/>
  <c r="N2172" i="2"/>
  <c r="N2211" i="2"/>
  <c r="N2234" i="2"/>
  <c r="P2197" i="2"/>
  <c r="Q2197" i="2" s="1"/>
  <c r="R2197" i="2" s="1"/>
  <c r="P2192" i="2"/>
  <c r="Q2192" i="2" s="1"/>
  <c r="R2192" i="2" s="1"/>
  <c r="P2184" i="2"/>
  <c r="Q2184" i="2" s="1"/>
  <c r="R2184" i="2" s="1"/>
  <c r="P2179" i="2"/>
  <c r="Q2179" i="2" s="1"/>
  <c r="R2179" i="2" s="1"/>
  <c r="P2174" i="2"/>
  <c r="Q2174" i="2" s="1"/>
  <c r="R2174" i="2" s="1"/>
  <c r="P2726" i="2"/>
  <c r="Q2726" i="2" s="1"/>
  <c r="R2726" i="2" s="1"/>
  <c r="P2164" i="2"/>
  <c r="Q2164" i="2" s="1"/>
  <c r="R2164" i="2" s="1"/>
  <c r="N2240" i="2"/>
  <c r="P2204" i="2"/>
  <c r="Q2204" i="2" s="1"/>
  <c r="R2204" i="2" s="1"/>
  <c r="O2203" i="2"/>
  <c r="N2201" i="2"/>
  <c r="P2199" i="2"/>
  <c r="Q2199" i="2" s="1"/>
  <c r="R2199" i="2" s="1"/>
  <c r="N2196" i="2"/>
  <c r="P2194" i="2"/>
  <c r="Q2194" i="2" s="1"/>
  <c r="R2194" i="2" s="1"/>
  <c r="N2188" i="2"/>
  <c r="P2186" i="2"/>
  <c r="Q2186" i="2" s="1"/>
  <c r="R2186" i="2" s="1"/>
  <c r="P2181" i="2"/>
  <c r="Q2181" i="2" s="1"/>
  <c r="R2181" i="2" s="1"/>
  <c r="P2171" i="2"/>
  <c r="Q2171" i="2" s="1"/>
  <c r="R2171" i="2" s="1"/>
  <c r="N2165" i="2"/>
  <c r="P2244" i="2"/>
  <c r="Q2244" i="2" s="1"/>
  <c r="R2244" i="2" s="1"/>
  <c r="P2228" i="2"/>
  <c r="Q2228" i="2" s="1"/>
  <c r="R2228" i="2" s="1"/>
  <c r="P2218" i="2"/>
  <c r="Q2218" i="2" s="1"/>
  <c r="R2218" i="2" s="1"/>
  <c r="P2211" i="2"/>
  <c r="Q2211" i="2" s="1"/>
  <c r="R2211" i="2" s="1"/>
  <c r="P2239" i="2"/>
  <c r="Q2239" i="2" s="1"/>
  <c r="R2239" i="2" s="1"/>
  <c r="P2234" i="2"/>
  <c r="Q2234" i="2" s="1"/>
  <c r="R2234" i="2" s="1"/>
  <c r="P2232" i="2"/>
  <c r="Q2232" i="2" s="1"/>
  <c r="R2232" i="2" s="1"/>
  <c r="P2230" i="2"/>
  <c r="Q2230" i="2" s="1"/>
  <c r="R2230" i="2" s="1"/>
  <c r="P2225" i="2"/>
  <c r="Q2225" i="2" s="1"/>
  <c r="R2225" i="2" s="1"/>
  <c r="P2220" i="2"/>
  <c r="Q2220" i="2" s="1"/>
  <c r="R2220" i="2" s="1"/>
  <c r="P2251" i="2"/>
  <c r="Q2251" i="2" s="1"/>
  <c r="R2251" i="2" s="1"/>
  <c r="N2245" i="2"/>
  <c r="N2243" i="2"/>
  <c r="P2241" i="2"/>
  <c r="Q2241" i="2" s="1"/>
  <c r="R2241" i="2" s="1"/>
  <c r="P2222" i="2"/>
  <c r="Q2222" i="2" s="1"/>
  <c r="R2222" i="2" s="1"/>
  <c r="P2213" i="2"/>
  <c r="Q2213" i="2" s="1"/>
  <c r="R2213" i="2" s="1"/>
  <c r="P2248" i="2"/>
  <c r="Q2248" i="2" s="1"/>
  <c r="R2248" i="2" s="1"/>
  <c r="N2238" i="2"/>
  <c r="P2236" i="2"/>
  <c r="Q2236" i="2" s="1"/>
  <c r="R2236" i="2" s="1"/>
  <c r="N2233" i="2"/>
  <c r="N2231" i="2"/>
  <c r="P2227" i="2"/>
  <c r="Q2227" i="2" s="1"/>
  <c r="R2227" i="2" s="1"/>
  <c r="N2221" i="2"/>
  <c r="N2219" i="2"/>
  <c r="P2217" i="2"/>
  <c r="Q2217" i="2" s="1"/>
  <c r="R2217" i="2" s="1"/>
  <c r="P2215" i="2"/>
  <c r="Q2215" i="2" s="1"/>
  <c r="R2215" i="2" s="1"/>
  <c r="P2210" i="2"/>
  <c r="Q2210" i="2" s="1"/>
  <c r="R2210" i="2" s="1"/>
  <c r="P2245" i="2"/>
  <c r="Q2245" i="2" s="1"/>
  <c r="R2245" i="2" s="1"/>
  <c r="P2243" i="2"/>
  <c r="Q2243" i="2" s="1"/>
  <c r="R2243" i="2" s="1"/>
  <c r="P2229" i="2"/>
  <c r="Q2229" i="2" s="1"/>
  <c r="R2229" i="2" s="1"/>
  <c r="P2224" i="2"/>
  <c r="Q2224" i="2" s="1"/>
  <c r="R2224" i="2" s="1"/>
  <c r="P2250" i="2"/>
  <c r="Q2250" i="2" s="1"/>
  <c r="R2250" i="2" s="1"/>
  <c r="P2240" i="2"/>
  <c r="Q2240" i="2" s="1"/>
  <c r="R2240" i="2" s="1"/>
  <c r="P2238" i="2"/>
  <c r="Q2238" i="2" s="1"/>
  <c r="R2238" i="2" s="1"/>
  <c r="P2233" i="2"/>
  <c r="Q2233" i="2" s="1"/>
  <c r="R2233" i="2" s="1"/>
  <c r="P2231" i="2"/>
  <c r="Q2231" i="2" s="1"/>
  <c r="R2231" i="2" s="1"/>
  <c r="P2221" i="2"/>
  <c r="Q2221" i="2" s="1"/>
  <c r="R2221" i="2" s="1"/>
  <c r="P2219" i="2"/>
  <c r="Q2219" i="2" s="1"/>
  <c r="R2219" i="2" s="1"/>
  <c r="N2216" i="2"/>
  <c r="N2214" i="2"/>
  <c r="P2212" i="2"/>
  <c r="Q2212" i="2" s="1"/>
  <c r="R2212" i="2" s="1"/>
  <c r="P2247" i="2"/>
  <c r="Q2247" i="2" s="1"/>
  <c r="R2247" i="2" s="1"/>
  <c r="N2244" i="2"/>
  <c r="P2235" i="2"/>
  <c r="Q2235" i="2" s="1"/>
  <c r="R2235" i="2" s="1"/>
  <c r="P2226" i="2"/>
  <c r="Q2226" i="2" s="1"/>
  <c r="R2226" i="2" s="1"/>
  <c r="P2209" i="2"/>
  <c r="Q2209" i="2" s="1"/>
  <c r="R2209" i="2" s="1"/>
  <c r="N2198" i="2"/>
  <c r="P2191" i="2"/>
  <c r="Q2191" i="2" s="1"/>
  <c r="R2191" i="2" s="1"/>
  <c r="N2185" i="2"/>
  <c r="P2178" i="2"/>
  <c r="Q2178" i="2" s="1"/>
  <c r="R2178" i="2" s="1"/>
  <c r="P2173" i="2"/>
  <c r="Q2173" i="2" s="1"/>
  <c r="R2173" i="2" s="1"/>
  <c r="P2168" i="2"/>
  <c r="Q2168" i="2" s="1"/>
  <c r="R2168" i="2" s="1"/>
  <c r="P2163" i="2"/>
  <c r="Q2163" i="2" s="1"/>
  <c r="R2163" i="2" s="1"/>
  <c r="P2183" i="2"/>
  <c r="Q2183" i="2" s="1"/>
  <c r="R2183" i="2" s="1"/>
  <c r="O2726" i="2"/>
  <c r="N2167" i="2"/>
  <c r="N2205" i="2"/>
  <c r="N2200" i="2"/>
  <c r="P2198" i="2"/>
  <c r="Q2198" i="2" s="1"/>
  <c r="R2198" i="2" s="1"/>
  <c r="N2195" i="2"/>
  <c r="P2193" i="2"/>
  <c r="Q2193" i="2" s="1"/>
  <c r="R2193" i="2" s="1"/>
  <c r="P2208" i="2"/>
  <c r="Q2208" i="2" s="1"/>
  <c r="R2208" i="2" s="1"/>
  <c r="P2203" i="2"/>
  <c r="Q2203" i="2" s="1"/>
  <c r="R2203" i="2" s="1"/>
  <c r="N2197" i="2"/>
  <c r="P2190" i="2"/>
  <c r="Q2190" i="2" s="1"/>
  <c r="R2190" i="2" s="1"/>
  <c r="N2179" i="2"/>
  <c r="P2177" i="2"/>
  <c r="Q2177" i="2" s="1"/>
  <c r="R2177" i="2" s="1"/>
  <c r="N2174" i="2"/>
  <c r="P2172" i="2"/>
  <c r="Q2172" i="2" s="1"/>
  <c r="R2172" i="2" s="1"/>
  <c r="N2251" i="2"/>
  <c r="P2249" i="2"/>
  <c r="Q2249" i="2" s="1"/>
  <c r="R2249" i="2" s="1"/>
  <c r="P2237" i="2"/>
  <c r="Q2237" i="2" s="1"/>
  <c r="R2237" i="2" s="1"/>
  <c r="P2246" i="2"/>
  <c r="Q2246" i="2" s="1"/>
  <c r="R2246" i="2" s="1"/>
  <c r="O2209" i="2"/>
  <c r="N2207" i="2"/>
  <c r="P2205" i="2"/>
  <c r="Q2205" i="2" s="1"/>
  <c r="R2205" i="2" s="1"/>
  <c r="N2202" i="2"/>
  <c r="P2200" i="2"/>
  <c r="Q2200" i="2" s="1"/>
  <c r="R2200" i="2" s="1"/>
  <c r="P2195" i="2"/>
  <c r="Q2195" i="2" s="1"/>
  <c r="R2195" i="2" s="1"/>
  <c r="P2182" i="2"/>
  <c r="Q2182" i="2" s="1"/>
  <c r="R2182" i="2" s="1"/>
  <c r="N2249" i="2"/>
  <c r="N2247" i="2"/>
  <c r="N2236" i="2"/>
  <c r="N2225" i="2"/>
  <c r="N2223" i="2"/>
  <c r="N2212" i="2"/>
  <c r="N2242" i="2"/>
  <c r="S2242" i="2" s="1"/>
  <c r="N2229" i="2"/>
  <c r="N2227" i="2"/>
  <c r="N2218" i="2"/>
  <c r="N2209" i="2"/>
  <c r="N2193" i="2"/>
  <c r="N2176" i="2"/>
  <c r="N2726" i="2"/>
  <c r="N2160" i="2"/>
  <c r="N2183" i="2"/>
  <c r="N2162" i="2"/>
  <c r="N2164" i="2"/>
  <c r="N2250" i="2"/>
  <c r="N2248" i="2"/>
  <c r="N2246" i="2"/>
  <c r="N2237" i="2"/>
  <c r="N2224" i="2"/>
  <c r="N2241" i="2"/>
  <c r="N2239" i="2"/>
  <c r="N2226" i="2"/>
  <c r="N2217" i="2"/>
  <c r="N2215" i="2"/>
  <c r="N2208" i="2"/>
  <c r="N2206" i="2"/>
  <c r="N2199" i="2"/>
  <c r="N2192" i="2"/>
  <c r="N2190" i="2"/>
  <c r="N2180" i="2"/>
  <c r="O2170" i="2"/>
  <c r="N2168" i="2"/>
  <c r="N2166" i="2"/>
  <c r="N2235" i="2"/>
  <c r="N2222" i="2"/>
  <c r="N2213" i="2"/>
  <c r="N2252" i="2"/>
  <c r="N2228" i="2"/>
  <c r="O2205" i="2"/>
  <c r="O2189" i="2"/>
  <c r="N2175" i="2"/>
  <c r="N2159" i="2"/>
  <c r="N2194" i="2"/>
  <c r="N2184" i="2"/>
  <c r="N2170" i="2"/>
  <c r="N2161" i="2"/>
  <c r="O2162" i="2"/>
  <c r="O2188" i="2"/>
  <c r="O2183" i="2"/>
  <c r="O2252" i="2"/>
  <c r="O2241" i="2"/>
  <c r="O2239" i="2"/>
  <c r="O2226" i="2"/>
  <c r="O2217" i="2"/>
  <c r="O2215" i="2"/>
  <c r="O2208" i="2"/>
  <c r="O2206" i="2"/>
  <c r="O2199" i="2"/>
  <c r="O2192" i="2"/>
  <c r="O2190" i="2"/>
  <c r="O2180" i="2"/>
  <c r="O2166" i="2"/>
  <c r="O2244" i="2"/>
  <c r="O2233" i="2"/>
  <c r="O2231" i="2"/>
  <c r="O2219" i="2"/>
  <c r="O2210" i="2"/>
  <c r="O2220" i="2"/>
  <c r="O2202" i="2"/>
  <c r="O2242" i="2"/>
  <c r="O2229" i="2"/>
  <c r="O2227" i="2"/>
  <c r="O2218" i="2"/>
  <c r="O2193" i="2"/>
  <c r="O2176" i="2"/>
  <c r="O2160" i="2"/>
  <c r="O2250" i="2"/>
  <c r="O2248" i="2"/>
  <c r="O2246" i="2"/>
  <c r="O2237" i="2"/>
  <c r="O2235" i="2"/>
  <c r="O2224" i="2"/>
  <c r="O2222" i="2"/>
  <c r="O2213" i="2"/>
  <c r="O2211" i="2"/>
  <c r="O2204" i="2"/>
  <c r="O2197" i="2"/>
  <c r="O2195" i="2"/>
  <c r="O2185" i="2"/>
  <c r="O2178" i="2"/>
  <c r="O2173" i="2"/>
  <c r="O2171" i="2"/>
  <c r="O2164" i="2"/>
  <c r="O2168" i="2"/>
  <c r="O2228" i="2"/>
  <c r="O2201" i="2"/>
  <c r="O2187" i="2"/>
  <c r="O2182" i="2"/>
  <c r="O2175" i="2"/>
  <c r="O2159" i="2"/>
  <c r="O2245" i="2"/>
  <c r="O2243" i="2"/>
  <c r="O2234" i="2"/>
  <c r="O2232" i="2"/>
  <c r="O2230" i="2"/>
  <c r="O2221" i="2"/>
  <c r="O2194" i="2"/>
  <c r="O2184" i="2"/>
  <c r="O2177" i="2"/>
  <c r="O2161" i="2"/>
  <c r="O2249" i="2"/>
  <c r="O2247" i="2"/>
  <c r="O2236" i="2"/>
  <c r="O2225" i="2"/>
  <c r="O2223" i="2"/>
  <c r="O2212" i="2"/>
  <c r="O2172" i="2"/>
  <c r="O2165" i="2"/>
  <c r="O2163" i="2"/>
  <c r="O2251" i="2"/>
  <c r="O2240" i="2"/>
  <c r="O2238" i="2"/>
  <c r="O2216" i="2"/>
  <c r="O2214" i="2"/>
  <c r="O2207" i="2"/>
  <c r="O2200" i="2"/>
  <c r="O2198" i="2"/>
  <c r="O2191" i="2"/>
  <c r="O2186" i="2"/>
  <c r="O2181" i="2"/>
  <c r="O2167" i="2"/>
  <c r="S2239" i="2" l="1"/>
  <c r="S2251" i="2"/>
  <c r="S2240" i="2"/>
  <c r="S2250" i="2"/>
  <c r="S2249" i="2"/>
  <c r="S2241" i="2"/>
  <c r="S2252" i="2"/>
  <c r="S2238" i="2"/>
  <c r="S2237" i="2"/>
  <c r="S2236" i="2"/>
  <c r="S2248" i="2"/>
  <c r="S2235" i="2"/>
  <c r="S2246" i="2"/>
  <c r="S2243" i="2"/>
  <c r="S2245" i="2"/>
  <c r="S2244" i="2"/>
  <c r="S2247" i="2"/>
  <c r="S2225" i="2"/>
  <c r="S2224" i="2"/>
  <c r="S2231" i="2"/>
  <c r="S2234" i="2"/>
  <c r="S2233" i="2"/>
  <c r="S2232" i="2"/>
  <c r="S2228" i="2"/>
  <c r="S2226" i="2"/>
  <c r="S2230" i="2"/>
  <c r="S2227" i="2"/>
  <c r="S2229" i="2"/>
  <c r="S2215" i="2"/>
  <c r="S2222" i="2"/>
  <c r="S2212" i="2"/>
  <c r="S2220" i="2"/>
  <c r="S2223" i="2"/>
  <c r="S2216" i="2"/>
  <c r="S2217" i="2"/>
  <c r="S2174" i="2"/>
  <c r="S2210" i="2"/>
  <c r="S2213" i="2"/>
  <c r="S2219" i="2"/>
  <c r="S2221" i="2"/>
  <c r="S2218" i="2"/>
  <c r="S2211" i="2"/>
  <c r="S2214" i="2"/>
  <c r="S2171" i="2"/>
  <c r="S2163" i="2"/>
  <c r="S2196" i="2"/>
  <c r="S2181" i="2"/>
  <c r="S2186" i="2"/>
  <c r="S2179" i="2"/>
  <c r="S2182" i="2"/>
  <c r="S2178" i="2"/>
  <c r="S2173" i="2"/>
  <c r="S2187" i="2"/>
  <c r="S2189" i="2"/>
  <c r="S2203" i="2"/>
  <c r="S2205" i="2"/>
  <c r="S2172" i="2"/>
  <c r="S2177" i="2"/>
  <c r="S2176" i="2"/>
  <c r="S2185" i="2"/>
  <c r="S2191" i="2"/>
  <c r="S2204" i="2"/>
  <c r="S2201" i="2"/>
  <c r="S2726" i="2"/>
  <c r="S2197" i="2"/>
  <c r="S2165" i="2"/>
  <c r="S2168" i="2"/>
  <c r="S2166" i="2"/>
  <c r="S2161" i="2"/>
  <c r="S2207" i="2"/>
  <c r="S2202" i="2"/>
  <c r="S2170" i="2"/>
  <c r="S2190" i="2"/>
  <c r="S2167" i="2"/>
  <c r="S2164" i="2"/>
  <c r="S2180" i="2"/>
  <c r="S2175" i="2"/>
  <c r="S2160" i="2"/>
  <c r="S2195" i="2"/>
  <c r="S2188" i="2"/>
  <c r="S2198" i="2"/>
  <c r="S2162" i="2"/>
  <c r="S2159" i="2"/>
  <c r="S2200" i="2"/>
  <c r="S2209" i="2"/>
  <c r="S2194" i="2"/>
  <c r="S2192" i="2"/>
  <c r="S2199" i="2"/>
  <c r="S2206" i="2"/>
  <c r="S2193" i="2"/>
  <c r="S2208" i="2"/>
  <c r="S2183" i="2"/>
  <c r="S2184" i="2"/>
  <c r="H14" i="143"/>
  <c r="K11" i="143"/>
  <c r="L11" i="143" s="1"/>
  <c r="K10" i="143"/>
  <c r="K9" i="143"/>
  <c r="L9" i="143" s="1"/>
  <c r="E9" i="143"/>
  <c r="K8" i="143"/>
  <c r="L8" i="143" s="1"/>
  <c r="E8" i="143"/>
  <c r="K7" i="143"/>
  <c r="L7" i="143" s="1"/>
  <c r="K6" i="143"/>
  <c r="E6" i="143"/>
  <c r="E14" i="143" l="1"/>
  <c r="K14" i="143"/>
  <c r="L14" i="143" s="1"/>
  <c r="B2150" i="2"/>
  <c r="C2150" i="2" s="1"/>
  <c r="D2150" i="2"/>
  <c r="E2150" i="2"/>
  <c r="F2150" i="2"/>
  <c r="G2150" i="2"/>
  <c r="H2150" i="2"/>
  <c r="I2150" i="2"/>
  <c r="K2150" i="2"/>
  <c r="L2150" i="2"/>
  <c r="M2150" i="2"/>
  <c r="B2151" i="2"/>
  <c r="C2151" i="2" s="1"/>
  <c r="D2151" i="2"/>
  <c r="E2151" i="2"/>
  <c r="F2151" i="2"/>
  <c r="G2151" i="2"/>
  <c r="H2151" i="2"/>
  <c r="I2151" i="2"/>
  <c r="K2151" i="2"/>
  <c r="L2151" i="2"/>
  <c r="M2151" i="2"/>
  <c r="B2152" i="2"/>
  <c r="C2152" i="2" s="1"/>
  <c r="D2152" i="2"/>
  <c r="E2152" i="2"/>
  <c r="F2152" i="2"/>
  <c r="G2152" i="2"/>
  <c r="H2152" i="2"/>
  <c r="I2152" i="2"/>
  <c r="K2152" i="2"/>
  <c r="L2152" i="2"/>
  <c r="M2152" i="2"/>
  <c r="B2153" i="2"/>
  <c r="C2153" i="2" s="1"/>
  <c r="D2153" i="2"/>
  <c r="E2153" i="2"/>
  <c r="F2153" i="2"/>
  <c r="G2153" i="2"/>
  <c r="H2153" i="2"/>
  <c r="I2153" i="2"/>
  <c r="K2153" i="2"/>
  <c r="L2153" i="2"/>
  <c r="M2153" i="2"/>
  <c r="B2154" i="2"/>
  <c r="C2154" i="2" s="1"/>
  <c r="D2154" i="2"/>
  <c r="E2154" i="2"/>
  <c r="F2154" i="2"/>
  <c r="G2154" i="2"/>
  <c r="H2154" i="2"/>
  <c r="I2154" i="2"/>
  <c r="J2154" i="2"/>
  <c r="K2154" i="2"/>
  <c r="L2154" i="2"/>
  <c r="M2154" i="2"/>
  <c r="B2155" i="2"/>
  <c r="C2155" i="2" s="1"/>
  <c r="D2155" i="2"/>
  <c r="E2155" i="2"/>
  <c r="F2155" i="2"/>
  <c r="G2155" i="2"/>
  <c r="H2155" i="2"/>
  <c r="I2155" i="2"/>
  <c r="J2155" i="2"/>
  <c r="K2155" i="2"/>
  <c r="L2155" i="2"/>
  <c r="M2155" i="2"/>
  <c r="B2156" i="2"/>
  <c r="C2156" i="2" s="1"/>
  <c r="D2156" i="2"/>
  <c r="E2156" i="2"/>
  <c r="F2156" i="2"/>
  <c r="G2156" i="2"/>
  <c r="H2156" i="2"/>
  <c r="I2156" i="2"/>
  <c r="J2156" i="2"/>
  <c r="K2156" i="2"/>
  <c r="L2156" i="2"/>
  <c r="M2156" i="2"/>
  <c r="B2157" i="2"/>
  <c r="C2157" i="2" s="1"/>
  <c r="D2157" i="2"/>
  <c r="E2157" i="2"/>
  <c r="F2157" i="2"/>
  <c r="G2157" i="2"/>
  <c r="H2157" i="2"/>
  <c r="I2157" i="2"/>
  <c r="J2157" i="2"/>
  <c r="K2157" i="2"/>
  <c r="L2157" i="2"/>
  <c r="M2157" i="2"/>
  <c r="B2158" i="2"/>
  <c r="C2158" i="2" s="1"/>
  <c r="D2158" i="2"/>
  <c r="E2158" i="2"/>
  <c r="F2158" i="2"/>
  <c r="G2158" i="2"/>
  <c r="H2158" i="2"/>
  <c r="I2158" i="2"/>
  <c r="J2158" i="2"/>
  <c r="K2158" i="2"/>
  <c r="L2158" i="2"/>
  <c r="M2158" i="2"/>
  <c r="J2150" i="2"/>
  <c r="J2151" i="2"/>
  <c r="J2152" i="2"/>
  <c r="J2153" i="2"/>
  <c r="J2130" i="2"/>
  <c r="J2137" i="2"/>
  <c r="J2120" i="2"/>
  <c r="M48" i="2"/>
  <c r="M49" i="2"/>
  <c r="M50" i="2"/>
  <c r="M51" i="2"/>
  <c r="M52" i="2"/>
  <c r="M53" i="2"/>
  <c r="M57" i="2"/>
  <c r="M60" i="2"/>
  <c r="M61" i="2"/>
  <c r="M62" i="2"/>
  <c r="M63" i="2"/>
  <c r="M66" i="2"/>
  <c r="M67" i="2"/>
  <c r="M70" i="2"/>
  <c r="M71" i="2"/>
  <c r="M72" i="2"/>
  <c r="M73" i="2"/>
  <c r="M76" i="2"/>
  <c r="M77" i="2"/>
  <c r="M78" i="2"/>
  <c r="M79" i="2"/>
  <c r="M83" i="2"/>
  <c r="M84" i="2"/>
  <c r="M85" i="2"/>
  <c r="M86" i="2"/>
  <c r="M87" i="2"/>
  <c r="M88" i="2"/>
  <c r="M95" i="2"/>
  <c r="M96" i="2"/>
  <c r="M97" i="2"/>
  <c r="M100" i="2"/>
  <c r="M101" i="2"/>
  <c r="M103" i="2"/>
  <c r="M106" i="2"/>
  <c r="M108" i="2"/>
  <c r="M109" i="2"/>
  <c r="M110" i="2"/>
  <c r="M113" i="2"/>
  <c r="M114" i="2"/>
  <c r="M118" i="2"/>
  <c r="M119" i="2"/>
  <c r="M121" i="2"/>
  <c r="M123" i="2"/>
  <c r="M124" i="2"/>
  <c r="M125" i="2"/>
  <c r="M126" i="2"/>
  <c r="M130" i="2"/>
  <c r="M133" i="2"/>
  <c r="M134" i="2"/>
  <c r="M136" i="2"/>
  <c r="M138" i="2"/>
  <c r="M139" i="2"/>
  <c r="M140" i="2"/>
  <c r="M142" i="2"/>
  <c r="M143" i="2"/>
  <c r="M144" i="2"/>
  <c r="M147" i="2"/>
  <c r="M149" i="2"/>
  <c r="M150" i="2"/>
  <c r="M151" i="2"/>
  <c r="M154" i="2"/>
  <c r="M156" i="2"/>
  <c r="M159" i="2"/>
  <c r="M160" i="2"/>
  <c r="M162" i="2"/>
  <c r="M163" i="2"/>
  <c r="M166" i="2"/>
  <c r="M168" i="2"/>
  <c r="M169" i="2"/>
  <c r="M174" i="2"/>
  <c r="M175" i="2"/>
  <c r="M178" i="2"/>
  <c r="M180" i="2"/>
  <c r="M182" i="2"/>
  <c r="M184" i="2"/>
  <c r="M185" i="2"/>
  <c r="M186" i="2"/>
  <c r="M187" i="2"/>
  <c r="M188" i="2"/>
  <c r="M189" i="2"/>
  <c r="M194" i="2"/>
  <c r="M195" i="2"/>
  <c r="M197" i="2"/>
  <c r="M198" i="2"/>
  <c r="M199" i="2"/>
  <c r="M201" i="2"/>
  <c r="M202" i="2"/>
  <c r="M203" i="2"/>
  <c r="M208" i="2"/>
  <c r="M209" i="2"/>
  <c r="M210" i="2"/>
  <c r="M211" i="2"/>
  <c r="M214" i="2"/>
  <c r="M215" i="2"/>
  <c r="M220" i="2"/>
  <c r="M221" i="2"/>
  <c r="M222" i="2"/>
  <c r="M223" i="2"/>
  <c r="M226" i="2"/>
  <c r="M228" i="2"/>
  <c r="M230" i="2"/>
  <c r="M232" i="2"/>
  <c r="M233" i="2"/>
  <c r="M235" i="2"/>
  <c r="M236" i="2"/>
  <c r="M237" i="2"/>
  <c r="M238" i="2"/>
  <c r="M241" i="2"/>
  <c r="M242" i="2"/>
  <c r="M245" i="2"/>
  <c r="M246" i="2"/>
  <c r="M248" i="2"/>
  <c r="M249" i="2"/>
  <c r="M250" i="2"/>
  <c r="M252" i="2"/>
  <c r="M256" i="2"/>
  <c r="M257" i="2"/>
  <c r="M258" i="2"/>
  <c r="M259" i="2"/>
  <c r="M260" i="2"/>
  <c r="M264" i="2"/>
  <c r="M265" i="2"/>
  <c r="M267" i="2"/>
  <c r="M272" i="2"/>
  <c r="M273" i="2"/>
  <c r="M274" i="2"/>
  <c r="M275" i="2"/>
  <c r="M276" i="2"/>
  <c r="M278" i="2"/>
  <c r="M279" i="2"/>
  <c r="M280" i="2"/>
  <c r="M281" i="2"/>
  <c r="M283" i="2"/>
  <c r="M284" i="2"/>
  <c r="M285" i="2"/>
  <c r="M286" i="2"/>
  <c r="M289" i="2"/>
  <c r="M290" i="2"/>
  <c r="M291" i="2"/>
  <c r="M293" i="2"/>
  <c r="M295" i="2"/>
  <c r="M297" i="2"/>
  <c r="M298" i="2"/>
  <c r="M303" i="2"/>
  <c r="M306" i="2"/>
  <c r="M307" i="2"/>
  <c r="M308" i="2"/>
  <c r="M312" i="2"/>
  <c r="M314" i="2"/>
  <c r="M315" i="2"/>
  <c r="M316" i="2"/>
  <c r="M319" i="2"/>
  <c r="M321" i="2"/>
  <c r="M324" i="2"/>
  <c r="M325" i="2"/>
  <c r="M326" i="2"/>
  <c r="M329" i="2"/>
  <c r="M332" i="2"/>
  <c r="M334" i="2"/>
  <c r="M335" i="2"/>
  <c r="M339" i="2"/>
  <c r="M340" i="2"/>
  <c r="M342" i="2"/>
  <c r="M345" i="2"/>
  <c r="M347" i="2"/>
  <c r="M348" i="2"/>
  <c r="M349" i="2"/>
  <c r="M355" i="2"/>
  <c r="M356" i="2"/>
  <c r="M357" i="2"/>
  <c r="M359" i="2"/>
  <c r="M361" i="2"/>
  <c r="M364" i="2"/>
  <c r="M365" i="2"/>
  <c r="M366" i="2"/>
  <c r="M367" i="2"/>
  <c r="M368" i="2"/>
  <c r="M369" i="2"/>
  <c r="M370" i="2"/>
  <c r="M372" i="2"/>
  <c r="M373" i="2"/>
  <c r="M374" i="2"/>
  <c r="M375" i="2"/>
  <c r="M376" i="2"/>
  <c r="M382" i="2"/>
  <c r="M383" i="2"/>
  <c r="M384" i="2"/>
  <c r="M386" i="2"/>
  <c r="M387" i="2"/>
  <c r="M390" i="2"/>
  <c r="M391" i="2"/>
  <c r="M393" i="2"/>
  <c r="M394" i="2"/>
  <c r="M395" i="2"/>
  <c r="M396" i="2"/>
  <c r="M397" i="2"/>
  <c r="M398" i="2"/>
  <c r="M399" i="2"/>
  <c r="M400" i="2"/>
  <c r="M401" i="2"/>
  <c r="M402" i="2"/>
  <c r="M408" i="2"/>
  <c r="M409" i="2"/>
  <c r="M412" i="2"/>
  <c r="M415" i="2"/>
  <c r="M416" i="2"/>
  <c r="M418" i="2"/>
  <c r="M421" i="2"/>
  <c r="M422" i="2"/>
  <c r="M425" i="2"/>
  <c r="M426" i="2"/>
  <c r="M427" i="2"/>
  <c r="M428" i="2"/>
  <c r="M430" i="2"/>
  <c r="M433" i="2"/>
  <c r="M434" i="2"/>
  <c r="M436" i="2"/>
  <c r="M437" i="2"/>
  <c r="M439" i="2"/>
  <c r="M440" i="2"/>
  <c r="M441" i="2"/>
  <c r="M442" i="2"/>
  <c r="M443" i="2"/>
  <c r="M446" i="2"/>
  <c r="M447" i="2"/>
  <c r="M448" i="2"/>
  <c r="M451" i="2"/>
  <c r="M452" i="2"/>
  <c r="M455" i="2"/>
  <c r="M456" i="2"/>
  <c r="M460" i="2"/>
  <c r="M461" i="2"/>
  <c r="M462" i="2"/>
  <c r="M463" i="2"/>
  <c r="M466" i="2"/>
  <c r="M467" i="2"/>
  <c r="M470" i="2"/>
  <c r="M471" i="2"/>
  <c r="M472" i="2"/>
  <c r="M473" i="2"/>
  <c r="M474" i="2"/>
  <c r="M478" i="2"/>
  <c r="M479" i="2"/>
  <c r="M480" i="2"/>
  <c r="M481" i="2"/>
  <c r="M482" i="2"/>
  <c r="M484" i="2"/>
  <c r="M485" i="2"/>
  <c r="M487" i="2"/>
  <c r="M488" i="2"/>
  <c r="M489" i="2"/>
  <c r="M491" i="2"/>
  <c r="M492" i="2"/>
  <c r="M493" i="2"/>
  <c r="M494" i="2"/>
  <c r="M495" i="2"/>
  <c r="M496" i="2"/>
  <c r="M499" i="2"/>
  <c r="M500" i="2"/>
  <c r="M501" i="2"/>
  <c r="M503" i="2"/>
  <c r="M504" i="2"/>
  <c r="M506" i="2"/>
  <c r="M507" i="2"/>
  <c r="M508" i="2"/>
  <c r="M510" i="2"/>
  <c r="M511" i="2"/>
  <c r="M513" i="2"/>
  <c r="M514" i="2"/>
  <c r="M518" i="2"/>
  <c r="M519" i="2"/>
  <c r="M522" i="2"/>
  <c r="M523" i="2"/>
  <c r="M524" i="2"/>
  <c r="M528" i="2"/>
  <c r="M530" i="2"/>
  <c r="M531" i="2"/>
  <c r="M532" i="2"/>
  <c r="M533" i="2"/>
  <c r="M534" i="2"/>
  <c r="M535" i="2"/>
  <c r="M536" i="2"/>
  <c r="M541" i="2"/>
  <c r="M543" i="2"/>
  <c r="M544" i="2"/>
  <c r="M545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5" i="2"/>
  <c r="M568" i="2"/>
  <c r="M569" i="2"/>
  <c r="M572" i="2"/>
  <c r="M573" i="2"/>
  <c r="M574" i="2"/>
  <c r="M575" i="2"/>
  <c r="M576" i="2"/>
  <c r="M577" i="2"/>
  <c r="M579" i="2"/>
  <c r="M583" i="2"/>
  <c r="M584" i="2"/>
  <c r="M586" i="2"/>
  <c r="M588" i="2"/>
  <c r="M589" i="2"/>
  <c r="M590" i="2"/>
  <c r="M592" i="2"/>
  <c r="M594" i="2"/>
  <c r="M596" i="2"/>
  <c r="M597" i="2"/>
  <c r="M598" i="2"/>
  <c r="M599" i="2"/>
  <c r="M600" i="2"/>
  <c r="M601" i="2"/>
  <c r="M603" i="2"/>
  <c r="M604" i="2"/>
  <c r="M605" i="2"/>
  <c r="M606" i="2"/>
  <c r="M607" i="2"/>
  <c r="M608" i="2"/>
  <c r="M609" i="2"/>
  <c r="M613" i="2"/>
  <c r="M615" i="2"/>
  <c r="M616" i="2"/>
  <c r="M617" i="2"/>
  <c r="M618" i="2"/>
  <c r="M622" i="2"/>
  <c r="M623" i="2"/>
  <c r="M624" i="2"/>
  <c r="M625" i="2"/>
  <c r="M627" i="2"/>
  <c r="M628" i="2"/>
  <c r="M630" i="2"/>
  <c r="M631" i="2"/>
  <c r="M632" i="2"/>
  <c r="M633" i="2"/>
  <c r="M634" i="2"/>
  <c r="M635" i="2"/>
  <c r="M636" i="2"/>
  <c r="M639" i="2"/>
  <c r="M640" i="2"/>
  <c r="M641" i="2"/>
  <c r="M644" i="2"/>
  <c r="M645" i="2"/>
  <c r="M646" i="2"/>
  <c r="M648" i="2"/>
  <c r="M649" i="2"/>
  <c r="M650" i="2"/>
  <c r="M651" i="2"/>
  <c r="M652" i="2"/>
  <c r="M653" i="2"/>
  <c r="M654" i="2"/>
  <c r="M655" i="2"/>
  <c r="M657" i="2"/>
  <c r="M659" i="2"/>
  <c r="M661" i="2"/>
  <c r="M665" i="2"/>
  <c r="M666" i="2"/>
  <c r="M667" i="2"/>
  <c r="M669" i="2"/>
  <c r="M670" i="2"/>
  <c r="M671" i="2"/>
  <c r="M672" i="2"/>
  <c r="M673" i="2"/>
  <c r="M674" i="2"/>
  <c r="M675" i="2"/>
  <c r="M676" i="2"/>
  <c r="M677" i="2"/>
  <c r="M679" i="2"/>
  <c r="M681" i="2"/>
  <c r="M682" i="2"/>
  <c r="M683" i="2"/>
  <c r="M684" i="2"/>
  <c r="M687" i="2"/>
  <c r="M688" i="2"/>
  <c r="M689" i="2"/>
  <c r="M690" i="2"/>
  <c r="M694" i="2"/>
  <c r="M696" i="2"/>
  <c r="M699" i="2"/>
  <c r="M700" i="2"/>
  <c r="M703" i="2"/>
  <c r="M704" i="2"/>
  <c r="M705" i="2"/>
  <c r="M706" i="2"/>
  <c r="M707" i="2"/>
  <c r="M708" i="2"/>
  <c r="M709" i="2"/>
  <c r="M712" i="2"/>
  <c r="M713" i="2"/>
  <c r="M715" i="2"/>
  <c r="M716" i="2"/>
  <c r="M717" i="2"/>
  <c r="M718" i="2"/>
  <c r="M720" i="2"/>
  <c r="M723" i="2"/>
  <c r="M726" i="2"/>
  <c r="M727" i="2"/>
  <c r="M728" i="2"/>
  <c r="M732" i="2"/>
  <c r="M733" i="2"/>
  <c r="M734" i="2"/>
  <c r="M735" i="2"/>
  <c r="M736" i="2"/>
  <c r="M737" i="2"/>
  <c r="M740" i="2"/>
  <c r="M741" i="2"/>
  <c r="M742" i="2"/>
  <c r="M743" i="2"/>
  <c r="M744" i="2"/>
  <c r="M745" i="2"/>
  <c r="M747" i="2"/>
  <c r="M748" i="2"/>
  <c r="M750" i="2"/>
  <c r="M751" i="2"/>
  <c r="M752" i="2"/>
  <c r="M753" i="2"/>
  <c r="M754" i="2"/>
  <c r="M755" i="2"/>
  <c r="M756" i="2"/>
  <c r="M757" i="2"/>
  <c r="M760" i="2"/>
  <c r="M761" i="2"/>
  <c r="M762" i="2"/>
  <c r="M763" i="2"/>
  <c r="M764" i="2"/>
  <c r="M765" i="2"/>
  <c r="M766" i="2"/>
  <c r="M768" i="2"/>
  <c r="M769" i="2"/>
  <c r="M771" i="2"/>
  <c r="M776" i="2"/>
  <c r="M777" i="2"/>
  <c r="M778" i="2"/>
  <c r="M779" i="2"/>
  <c r="M780" i="2"/>
  <c r="M782" i="2"/>
  <c r="M783" i="2"/>
  <c r="M785" i="2"/>
  <c r="M786" i="2"/>
  <c r="M787" i="2"/>
  <c r="M788" i="2"/>
  <c r="M789" i="2"/>
  <c r="M790" i="2"/>
  <c r="M792" i="2"/>
  <c r="M793" i="2"/>
  <c r="M795" i="2"/>
  <c r="M797" i="2"/>
  <c r="M798" i="2"/>
  <c r="M799" i="2"/>
  <c r="M801" i="2"/>
  <c r="M805" i="2"/>
  <c r="M806" i="2"/>
  <c r="M807" i="2"/>
  <c r="M808" i="2"/>
  <c r="M809" i="2"/>
  <c r="M810" i="2"/>
  <c r="M811" i="2"/>
  <c r="M812" i="2"/>
  <c r="M814" i="2"/>
  <c r="M815" i="2"/>
  <c r="M816" i="2"/>
  <c r="M817" i="2"/>
  <c r="M818" i="2"/>
  <c r="M819" i="2"/>
  <c r="M820" i="2"/>
  <c r="M821" i="2"/>
  <c r="M823" i="2"/>
  <c r="M824" i="2"/>
  <c r="M825" i="2"/>
  <c r="M826" i="2"/>
  <c r="M828" i="2"/>
  <c r="M829" i="2"/>
  <c r="M830" i="2"/>
  <c r="M833" i="2"/>
  <c r="M834" i="2"/>
  <c r="M835" i="2"/>
  <c r="M836" i="2"/>
  <c r="M839" i="2"/>
  <c r="M840" i="2"/>
  <c r="M841" i="2"/>
  <c r="M842" i="2"/>
  <c r="M845" i="2"/>
  <c r="M846" i="2"/>
  <c r="M847" i="2"/>
  <c r="M848" i="2"/>
  <c r="M850" i="2"/>
  <c r="M851" i="2"/>
  <c r="M852" i="2"/>
  <c r="M853" i="2"/>
  <c r="M854" i="2"/>
  <c r="M856" i="2"/>
  <c r="M858" i="2"/>
  <c r="M859" i="2"/>
  <c r="M860" i="2"/>
  <c r="M861" i="2"/>
  <c r="M862" i="2"/>
  <c r="M865" i="2"/>
  <c r="M866" i="2"/>
  <c r="M870" i="2"/>
  <c r="M871" i="2"/>
  <c r="M873" i="2"/>
  <c r="M874" i="2"/>
  <c r="M875" i="2"/>
  <c r="M876" i="2"/>
  <c r="M877" i="2"/>
  <c r="M878" i="2"/>
  <c r="M879" i="2"/>
  <c r="M880" i="2"/>
  <c r="M881" i="2"/>
  <c r="M882" i="2"/>
  <c r="M883" i="2"/>
  <c r="M885" i="2"/>
  <c r="M886" i="2"/>
  <c r="M887" i="2"/>
  <c r="M888" i="2"/>
  <c r="M890" i="2"/>
  <c r="M891" i="2"/>
  <c r="M894" i="2"/>
  <c r="M895" i="2"/>
  <c r="M896" i="2"/>
  <c r="M897" i="2"/>
  <c r="M898" i="2"/>
  <c r="M899" i="2"/>
  <c r="M900" i="2"/>
  <c r="M902" i="2"/>
  <c r="M904" i="2"/>
  <c r="M905" i="2"/>
  <c r="M906" i="2"/>
  <c r="M907" i="2"/>
  <c r="M908" i="2"/>
  <c r="M909" i="2"/>
  <c r="M910" i="2"/>
  <c r="M911" i="2"/>
  <c r="M914" i="2"/>
  <c r="M917" i="2"/>
  <c r="M918" i="2"/>
  <c r="M919" i="2"/>
  <c r="M922" i="2"/>
  <c r="M924" i="2"/>
  <c r="M925" i="2"/>
  <c r="M926" i="2"/>
  <c r="M927" i="2"/>
  <c r="M928" i="2"/>
  <c r="M929" i="2"/>
  <c r="M930" i="2"/>
  <c r="M934" i="2"/>
  <c r="M936" i="2"/>
  <c r="M937" i="2"/>
  <c r="M938" i="2"/>
  <c r="M939" i="2"/>
  <c r="M940" i="2"/>
  <c r="M941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7" i="2"/>
  <c r="M958" i="2"/>
  <c r="M959" i="2"/>
  <c r="M960" i="2"/>
  <c r="M961" i="2"/>
  <c r="M962" i="2"/>
  <c r="M963" i="2"/>
  <c r="M964" i="2"/>
  <c r="M965" i="2"/>
  <c r="M966" i="2"/>
  <c r="M967" i="2"/>
  <c r="M969" i="2"/>
  <c r="M970" i="2"/>
  <c r="M974" i="2"/>
  <c r="M975" i="2"/>
  <c r="M976" i="2"/>
  <c r="M977" i="2"/>
  <c r="M978" i="2"/>
  <c r="M979" i="2"/>
  <c r="M981" i="2"/>
  <c r="M982" i="2"/>
  <c r="M983" i="2"/>
  <c r="M984" i="2"/>
  <c r="M985" i="2"/>
  <c r="M986" i="2"/>
  <c r="M989" i="2"/>
  <c r="M990" i="2"/>
  <c r="M991" i="2"/>
  <c r="M992" i="2"/>
  <c r="M993" i="2"/>
  <c r="M994" i="2"/>
  <c r="M995" i="2"/>
  <c r="M996" i="2"/>
  <c r="M997" i="2"/>
  <c r="M1000" i="2"/>
  <c r="M1001" i="2"/>
  <c r="M1002" i="2"/>
  <c r="M1006" i="2"/>
  <c r="M1007" i="2"/>
  <c r="M1008" i="2"/>
  <c r="M1009" i="2"/>
  <c r="M1011" i="2"/>
  <c r="M1012" i="2"/>
  <c r="M1013" i="2"/>
  <c r="M1014" i="2"/>
  <c r="M1015" i="2"/>
  <c r="M1016" i="2"/>
  <c r="M1020" i="2"/>
  <c r="M1021" i="2"/>
  <c r="M1023" i="2"/>
  <c r="M1024" i="2"/>
  <c r="M1026" i="2"/>
  <c r="M1027" i="2"/>
  <c r="M1028" i="2"/>
  <c r="M1029" i="2"/>
  <c r="M1030" i="2"/>
  <c r="M1031" i="2"/>
  <c r="M1032" i="2"/>
  <c r="M1033" i="2"/>
  <c r="M1034" i="2"/>
  <c r="M1036" i="2"/>
  <c r="M1037" i="2"/>
  <c r="M1038" i="2"/>
  <c r="M1040" i="2"/>
  <c r="M1041" i="2"/>
  <c r="M1043" i="2"/>
  <c r="M1044" i="2"/>
  <c r="M1045" i="2"/>
  <c r="M1046" i="2"/>
  <c r="M1047" i="2"/>
  <c r="M1049" i="2"/>
  <c r="M1050" i="2"/>
  <c r="M1051" i="2"/>
  <c r="M1052" i="2"/>
  <c r="M1053" i="2"/>
  <c r="M1055" i="2"/>
  <c r="M1056" i="2"/>
  <c r="M1058" i="2"/>
  <c r="M1059" i="2"/>
  <c r="M1062" i="2"/>
  <c r="M1063" i="2"/>
  <c r="M1064" i="2"/>
  <c r="M1065" i="2"/>
  <c r="M1066" i="2"/>
  <c r="M1067" i="2"/>
  <c r="M1068" i="2"/>
  <c r="M1069" i="2"/>
  <c r="M1070" i="2"/>
  <c r="M1072" i="2"/>
  <c r="M1073" i="2"/>
  <c r="M1076" i="2"/>
  <c r="M1079" i="2"/>
  <c r="M1081" i="2"/>
  <c r="M1082" i="2"/>
  <c r="M1083" i="2"/>
  <c r="M1085" i="2"/>
  <c r="M1086" i="2"/>
  <c r="M1090" i="2"/>
  <c r="M1091" i="2"/>
  <c r="M1092" i="2"/>
  <c r="M1093" i="2"/>
  <c r="M1094" i="2"/>
  <c r="M1095" i="2"/>
  <c r="M1096" i="2"/>
  <c r="M1098" i="2"/>
  <c r="M1099" i="2"/>
  <c r="M1102" i="2"/>
  <c r="M1103" i="2"/>
  <c r="M1104" i="2"/>
  <c r="M1105" i="2"/>
  <c r="M1106" i="2"/>
  <c r="M1107" i="2"/>
  <c r="M1108" i="2"/>
  <c r="M1109" i="2"/>
  <c r="M1110" i="2"/>
  <c r="M1111" i="2"/>
  <c r="M1112" i="2"/>
  <c r="M1114" i="2"/>
  <c r="M1115" i="2"/>
  <c r="M1116" i="2"/>
  <c r="M1117" i="2"/>
  <c r="M1119" i="2"/>
  <c r="M1120" i="2"/>
  <c r="M1121" i="2"/>
  <c r="M1122" i="2"/>
  <c r="M1123" i="2"/>
  <c r="M1124" i="2"/>
  <c r="M1125" i="2"/>
  <c r="M1126" i="2"/>
  <c r="M1127" i="2"/>
  <c r="M1129" i="2"/>
  <c r="M1130" i="2"/>
  <c r="M1131" i="2"/>
  <c r="M1132" i="2"/>
  <c r="M1133" i="2"/>
  <c r="M1134" i="2"/>
  <c r="M1135" i="2"/>
  <c r="M1136" i="2"/>
  <c r="M1138" i="2"/>
  <c r="M1140" i="2"/>
  <c r="M1141" i="2"/>
  <c r="M1143" i="2"/>
  <c r="M1144" i="2"/>
  <c r="M1145" i="2"/>
  <c r="M1146" i="2"/>
  <c r="M1150" i="2"/>
  <c r="M1151" i="2"/>
  <c r="M1154" i="2"/>
  <c r="M1155" i="2"/>
  <c r="M1156" i="2"/>
  <c r="M1157" i="2"/>
  <c r="M1158" i="2"/>
  <c r="M1159" i="2"/>
  <c r="M1163" i="2"/>
  <c r="M1164" i="2"/>
  <c r="M1165" i="2"/>
  <c r="M1166" i="2"/>
  <c r="M1167" i="2"/>
  <c r="M1169" i="2"/>
  <c r="M1170" i="2"/>
  <c r="M1171" i="2"/>
  <c r="M1172" i="2"/>
  <c r="M1173" i="2"/>
  <c r="M1174" i="2"/>
  <c r="M1175" i="2"/>
  <c r="M1178" i="2"/>
  <c r="M1179" i="2"/>
  <c r="M1181" i="2"/>
  <c r="M1182" i="2"/>
  <c r="M1183" i="2"/>
  <c r="M1184" i="2"/>
  <c r="M1185" i="2"/>
  <c r="M1186" i="2"/>
  <c r="M1187" i="2"/>
  <c r="M1188" i="2"/>
  <c r="M1189" i="2"/>
  <c r="M1193" i="2"/>
  <c r="M1194" i="2"/>
  <c r="M1195" i="2"/>
  <c r="M1196" i="2"/>
  <c r="M1197" i="2"/>
  <c r="M1199" i="2"/>
  <c r="M1200" i="2"/>
  <c r="M1201" i="2"/>
  <c r="M1202" i="2"/>
  <c r="M1203" i="2"/>
  <c r="M1204" i="2"/>
  <c r="M1205" i="2"/>
  <c r="M1206" i="2"/>
  <c r="M1208" i="2"/>
  <c r="M1209" i="2"/>
  <c r="M1210" i="2"/>
  <c r="M1211" i="2"/>
  <c r="M1212" i="2"/>
  <c r="M1213" i="2"/>
  <c r="M1214" i="2"/>
  <c r="M1216" i="2"/>
  <c r="M1219" i="2"/>
  <c r="M1220" i="2"/>
  <c r="M1221" i="2"/>
  <c r="M1222" i="2"/>
  <c r="M1225" i="2"/>
  <c r="M1227" i="2"/>
  <c r="M1230" i="2"/>
  <c r="M1231" i="2"/>
  <c r="M1233" i="2"/>
  <c r="M1234" i="2"/>
  <c r="M1235" i="2"/>
  <c r="M1236" i="2"/>
  <c r="M1237" i="2"/>
  <c r="M1239" i="2"/>
  <c r="M1240" i="2"/>
  <c r="M1241" i="2"/>
  <c r="M1246" i="2"/>
  <c r="M1247" i="2"/>
  <c r="M1249" i="2"/>
  <c r="M1250" i="2"/>
  <c r="M1251" i="2"/>
  <c r="M1252" i="2"/>
  <c r="M1253" i="2"/>
  <c r="M1254" i="2"/>
  <c r="M1255" i="2"/>
  <c r="M1256" i="2"/>
  <c r="M1257" i="2"/>
  <c r="M1258" i="2"/>
  <c r="M1260" i="2"/>
  <c r="M1262" i="2"/>
  <c r="M1263" i="2"/>
  <c r="M1264" i="2"/>
  <c r="M1265" i="2"/>
  <c r="M1267" i="2"/>
  <c r="M1268" i="2"/>
  <c r="M1269" i="2"/>
  <c r="M1270" i="2"/>
  <c r="M1271" i="2"/>
  <c r="M1272" i="2"/>
  <c r="M1274" i="2"/>
  <c r="M1276" i="2"/>
  <c r="M1277" i="2"/>
  <c r="M1278" i="2"/>
  <c r="M1281" i="2"/>
  <c r="M1282" i="2"/>
  <c r="M1283" i="2"/>
  <c r="M1284" i="2"/>
  <c r="M1286" i="2"/>
  <c r="M1289" i="2"/>
  <c r="M1290" i="2"/>
  <c r="M1291" i="2"/>
  <c r="M1292" i="2"/>
  <c r="M1294" i="2"/>
  <c r="M1295" i="2"/>
  <c r="M1296" i="2"/>
  <c r="M1299" i="2"/>
  <c r="M1300" i="2"/>
  <c r="M1301" i="2"/>
  <c r="M1303" i="2"/>
  <c r="M1304" i="2"/>
  <c r="M1305" i="2"/>
  <c r="M1306" i="2"/>
  <c r="M1308" i="2"/>
  <c r="M1310" i="2"/>
  <c r="M1311" i="2"/>
  <c r="M1312" i="2"/>
  <c r="M1313" i="2"/>
  <c r="M1314" i="2"/>
  <c r="M1315" i="2"/>
  <c r="M1319" i="2"/>
  <c r="M1320" i="2"/>
  <c r="M1323" i="2"/>
  <c r="M1325" i="2"/>
  <c r="M1326" i="2"/>
  <c r="M1328" i="2"/>
  <c r="M1329" i="2"/>
  <c r="M1331" i="2"/>
  <c r="M1332" i="2"/>
  <c r="M1333" i="2"/>
  <c r="M1334" i="2"/>
  <c r="M1335" i="2"/>
  <c r="M1336" i="2"/>
  <c r="M1337" i="2"/>
  <c r="M1339" i="2"/>
  <c r="M1344" i="2"/>
  <c r="M1345" i="2"/>
  <c r="M1346" i="2"/>
  <c r="M1349" i="2"/>
  <c r="M1350" i="2"/>
  <c r="M1351" i="2"/>
  <c r="M1352" i="2"/>
  <c r="M1353" i="2"/>
  <c r="M1354" i="2"/>
  <c r="M1355" i="2"/>
  <c r="M1356" i="2"/>
  <c r="M1359" i="2"/>
  <c r="M1363" i="2"/>
  <c r="M1364" i="2"/>
  <c r="M1365" i="2"/>
  <c r="M1366" i="2"/>
  <c r="M1367" i="2"/>
  <c r="M1372" i="2"/>
  <c r="M1374" i="2"/>
  <c r="M1375" i="2"/>
  <c r="M1380" i="2"/>
  <c r="M1381" i="2"/>
  <c r="M1383" i="2"/>
  <c r="M1385" i="2"/>
  <c r="M1389" i="2"/>
  <c r="M1390" i="2"/>
  <c r="M1392" i="2"/>
  <c r="M1393" i="2"/>
  <c r="M1395" i="2"/>
  <c r="M1396" i="2"/>
  <c r="M1397" i="2"/>
  <c r="M1398" i="2"/>
  <c r="M1400" i="2"/>
  <c r="M1402" i="2"/>
  <c r="M1404" i="2"/>
  <c r="M1407" i="2"/>
  <c r="M1408" i="2"/>
  <c r="M1409" i="2"/>
  <c r="M1410" i="2"/>
  <c r="M1413" i="2"/>
  <c r="M1416" i="2"/>
  <c r="M1417" i="2"/>
  <c r="M1418" i="2"/>
  <c r="M1419" i="2"/>
  <c r="M1420" i="2"/>
  <c r="M1421" i="2"/>
  <c r="M1424" i="2"/>
  <c r="M1425" i="2"/>
  <c r="M1426" i="2"/>
  <c r="M1427" i="2"/>
  <c r="M1428" i="2"/>
  <c r="M1430" i="2"/>
  <c r="M1431" i="2"/>
  <c r="M1432" i="2"/>
  <c r="M1433" i="2"/>
  <c r="M1434" i="2"/>
  <c r="M1436" i="2"/>
  <c r="M1437" i="2"/>
  <c r="M1438" i="2"/>
  <c r="M1440" i="2"/>
  <c r="M1441" i="2"/>
  <c r="M1443" i="2"/>
  <c r="M1449" i="2"/>
  <c r="M1451" i="2"/>
  <c r="M1452" i="2"/>
  <c r="M1453" i="2"/>
  <c r="M1454" i="2"/>
  <c r="M1455" i="2"/>
  <c r="M1458" i="2"/>
  <c r="M1477" i="2"/>
  <c r="M1478" i="2"/>
  <c r="M1479" i="2"/>
  <c r="M1480" i="2"/>
  <c r="M1482" i="2"/>
  <c r="M1483" i="2"/>
  <c r="M1484" i="2"/>
  <c r="M1487" i="2"/>
  <c r="M1492" i="2"/>
  <c r="M1493" i="2"/>
  <c r="M1495" i="2"/>
  <c r="M1496" i="2"/>
  <c r="M1497" i="2"/>
  <c r="M1499" i="2"/>
  <c r="M1501" i="2"/>
  <c r="M1502" i="2"/>
  <c r="M1503" i="2"/>
  <c r="M1504" i="2"/>
  <c r="M1505" i="2"/>
  <c r="M1506" i="2"/>
  <c r="M1508" i="2"/>
  <c r="M1509" i="2"/>
  <c r="M1510" i="2"/>
  <c r="M1513" i="2"/>
  <c r="M1514" i="2"/>
  <c r="M1515" i="2"/>
  <c r="M1516" i="2"/>
  <c r="M1517" i="2"/>
  <c r="M1521" i="2"/>
  <c r="M1522" i="2"/>
  <c r="M1523" i="2"/>
  <c r="M1524" i="2"/>
  <c r="M1525" i="2"/>
  <c r="M1526" i="2"/>
  <c r="M1529" i="2"/>
  <c r="M1530" i="2"/>
  <c r="M1531" i="2"/>
  <c r="M1532" i="2"/>
  <c r="M1533" i="2"/>
  <c r="M1534" i="2"/>
  <c r="M1535" i="2"/>
  <c r="M1536" i="2"/>
  <c r="M1537" i="2"/>
  <c r="M1539" i="2"/>
  <c r="M1542" i="2"/>
  <c r="M1543" i="2"/>
  <c r="M1544" i="2"/>
  <c r="M1545" i="2"/>
  <c r="M1546" i="2"/>
  <c r="M1547" i="2"/>
  <c r="M1548" i="2"/>
  <c r="M1549" i="2"/>
  <c r="M1550" i="2"/>
  <c r="M1551" i="2"/>
  <c r="M1552" i="2"/>
  <c r="M1555" i="2"/>
  <c r="M1556" i="2"/>
  <c r="M1559" i="2"/>
  <c r="M1562" i="2"/>
  <c r="M1564" i="2"/>
  <c r="M1565" i="2"/>
  <c r="M1566" i="2"/>
  <c r="M1567" i="2"/>
  <c r="M1568" i="2"/>
  <c r="M1569" i="2"/>
  <c r="M1571" i="2"/>
  <c r="M1572" i="2"/>
  <c r="M1573" i="2"/>
  <c r="M1574" i="2"/>
  <c r="M1575" i="2"/>
  <c r="M1578" i="2"/>
  <c r="M1579" i="2"/>
  <c r="M1580" i="2"/>
  <c r="M1581" i="2"/>
  <c r="M1582" i="2"/>
  <c r="M1585" i="2"/>
  <c r="M1586" i="2"/>
  <c r="M1587" i="2"/>
  <c r="M1588" i="2"/>
  <c r="M1589" i="2"/>
  <c r="M1593" i="2"/>
  <c r="M1595" i="2"/>
  <c r="M1596" i="2"/>
  <c r="M1600" i="2"/>
  <c r="M1601" i="2"/>
  <c r="M1605" i="2"/>
  <c r="M1606" i="2"/>
  <c r="M1607" i="2"/>
  <c r="M1608" i="2"/>
  <c r="M1610" i="2"/>
  <c r="M1611" i="2"/>
  <c r="M1612" i="2"/>
  <c r="M1613" i="2"/>
  <c r="M1614" i="2"/>
  <c r="M1615" i="2"/>
  <c r="M1618" i="2"/>
  <c r="M1621" i="2"/>
  <c r="M1623" i="2"/>
  <c r="M1624" i="2"/>
  <c r="M1625" i="2"/>
  <c r="M1626" i="2"/>
  <c r="M1627" i="2"/>
  <c r="M1628" i="2"/>
  <c r="M1629" i="2"/>
  <c r="M1633" i="2"/>
  <c r="M1637" i="2"/>
  <c r="M1638" i="2"/>
  <c r="M1640" i="2"/>
  <c r="M1643" i="2"/>
  <c r="M1644" i="2"/>
  <c r="M1645" i="2"/>
  <c r="M1647" i="2"/>
  <c r="M1650" i="2"/>
  <c r="M1651" i="2"/>
  <c r="M1652" i="2"/>
  <c r="M1656" i="2"/>
  <c r="M1659" i="2"/>
  <c r="M1660" i="2"/>
  <c r="M1661" i="2"/>
  <c r="M1662" i="2"/>
  <c r="M1666" i="2"/>
  <c r="M1669" i="2"/>
  <c r="M1673" i="2"/>
  <c r="M1674" i="2"/>
  <c r="M1676" i="2"/>
  <c r="M1677" i="2"/>
  <c r="M1678" i="2"/>
  <c r="M1679" i="2"/>
  <c r="M1680" i="2"/>
  <c r="M1683" i="2"/>
  <c r="M1684" i="2"/>
  <c r="M1685" i="2"/>
  <c r="M1686" i="2"/>
  <c r="M1687" i="2"/>
  <c r="M1688" i="2"/>
  <c r="M1696" i="2"/>
  <c r="M1697" i="2"/>
  <c r="M1698" i="2"/>
  <c r="M1699" i="2"/>
  <c r="M1700" i="2"/>
  <c r="M1701" i="2"/>
  <c r="M1702" i="2"/>
  <c r="M1703" i="2"/>
  <c r="M1704" i="2"/>
  <c r="M1706" i="2"/>
  <c r="M1709" i="2"/>
  <c r="M1710" i="2"/>
  <c r="M1711" i="2"/>
  <c r="M1712" i="2"/>
  <c r="M1714" i="2"/>
  <c r="M1716" i="2"/>
  <c r="M1717" i="2"/>
  <c r="M1718" i="2"/>
  <c r="M1719" i="2"/>
  <c r="M1720" i="2"/>
  <c r="M1721" i="2"/>
  <c r="M1722" i="2"/>
  <c r="M1723" i="2"/>
  <c r="M1724" i="2"/>
  <c r="M1726" i="2"/>
  <c r="M1727" i="2"/>
  <c r="M1729" i="2"/>
  <c r="M1730" i="2"/>
  <c r="M1731" i="2"/>
  <c r="M1733" i="2"/>
  <c r="M1734" i="2"/>
  <c r="M1735" i="2"/>
  <c r="M1736" i="2"/>
  <c r="M1738" i="2"/>
  <c r="M1739" i="2"/>
  <c r="M1740" i="2"/>
  <c r="M1741" i="2"/>
  <c r="M1742" i="2"/>
  <c r="M1743" i="2"/>
  <c r="M1745" i="2"/>
  <c r="M1749" i="2"/>
  <c r="M1750" i="2"/>
  <c r="M1751" i="2"/>
  <c r="M1752" i="2"/>
  <c r="M1753" i="2"/>
  <c r="M1758" i="2"/>
  <c r="M1759" i="2"/>
  <c r="M1761" i="2"/>
  <c r="M1762" i="2"/>
  <c r="M1763" i="2"/>
  <c r="M1764" i="2"/>
  <c r="M1765" i="2"/>
  <c r="M1766" i="2"/>
  <c r="M1768" i="2"/>
  <c r="M1769" i="2"/>
  <c r="M1770" i="2"/>
  <c r="M1771" i="2"/>
  <c r="M1772" i="2"/>
  <c r="M1773" i="2"/>
  <c r="M1774" i="2"/>
  <c r="M1777" i="2"/>
  <c r="M1778" i="2"/>
  <c r="M1779" i="2"/>
  <c r="M1784" i="2"/>
  <c r="M1787" i="2"/>
  <c r="M1788" i="2"/>
  <c r="M1789" i="2"/>
  <c r="M1790" i="2"/>
  <c r="M1792" i="2"/>
  <c r="M1793" i="2"/>
  <c r="M1794" i="2"/>
  <c r="M1795" i="2"/>
  <c r="M1797" i="2"/>
  <c r="M1798" i="2"/>
  <c r="M1799" i="2"/>
  <c r="M1801" i="2"/>
  <c r="M1802" i="2"/>
  <c r="M1804" i="2"/>
  <c r="M1805" i="2"/>
  <c r="M1806" i="2"/>
  <c r="M1807" i="2"/>
  <c r="M1808" i="2"/>
  <c r="M1809" i="2"/>
  <c r="M1810" i="2"/>
  <c r="M1811" i="2"/>
  <c r="M1813" i="2"/>
  <c r="M1814" i="2"/>
  <c r="M1815" i="2"/>
  <c r="M1816" i="2"/>
  <c r="M1817" i="2"/>
  <c r="M1823" i="2"/>
  <c r="M1824" i="2"/>
  <c r="M1825" i="2"/>
  <c r="M1826" i="2"/>
  <c r="M1827" i="2"/>
  <c r="M1828" i="2"/>
  <c r="M1829" i="2"/>
  <c r="M1830" i="2"/>
  <c r="M1831" i="2"/>
  <c r="M1832" i="2"/>
  <c r="M1835" i="2"/>
  <c r="M1836" i="2"/>
  <c r="M1837" i="2"/>
  <c r="M1838" i="2"/>
  <c r="M1840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7" i="2"/>
  <c r="M1888" i="2"/>
  <c r="M1889" i="2"/>
  <c r="M1890" i="2"/>
  <c r="M1891" i="2"/>
  <c r="M1892" i="2"/>
  <c r="M1894" i="2"/>
  <c r="M1895" i="2"/>
  <c r="M1896" i="2"/>
  <c r="M1897" i="2"/>
  <c r="M1898" i="2"/>
  <c r="M1899" i="2"/>
  <c r="M1904" i="2"/>
  <c r="M1909" i="2"/>
  <c r="M1910" i="2"/>
  <c r="M1911" i="2"/>
  <c r="M1912" i="2"/>
  <c r="M1913" i="2"/>
  <c r="M1914" i="2"/>
  <c r="M1915" i="2"/>
  <c r="M1916" i="2"/>
  <c r="M1917" i="2"/>
  <c r="M1919" i="2"/>
  <c r="M1920" i="2"/>
  <c r="M1921" i="2"/>
  <c r="M1922" i="2"/>
  <c r="M1924" i="2"/>
  <c r="M1925" i="2"/>
  <c r="M1926" i="2"/>
  <c r="M1929" i="2"/>
  <c r="M1931" i="2"/>
  <c r="M1932" i="2"/>
  <c r="M1933" i="2"/>
  <c r="M1934" i="2"/>
  <c r="M1935" i="2"/>
  <c r="M1938" i="2"/>
  <c r="M1939" i="2"/>
  <c r="M1943" i="2"/>
  <c r="M1948" i="2"/>
  <c r="M1949" i="2"/>
  <c r="M1950" i="2"/>
  <c r="M1951" i="2"/>
  <c r="M1952" i="2"/>
  <c r="M1954" i="2"/>
  <c r="M1955" i="2"/>
  <c r="M1956" i="2"/>
  <c r="M1957" i="2"/>
  <c r="M1958" i="2"/>
  <c r="M1960" i="2"/>
  <c r="M1961" i="2"/>
  <c r="M1965" i="2"/>
  <c r="M1966" i="2"/>
  <c r="M1967" i="2"/>
  <c r="M1968" i="2"/>
  <c r="M1969" i="2"/>
  <c r="M1970" i="2"/>
  <c r="M1971" i="2"/>
  <c r="M1972" i="2"/>
  <c r="M1975" i="2"/>
  <c r="M1976" i="2"/>
  <c r="M1977" i="2"/>
  <c r="M1978" i="2"/>
  <c r="M1979" i="2"/>
  <c r="M1980" i="2"/>
  <c r="M1981" i="2"/>
  <c r="M1982" i="2"/>
  <c r="M1983" i="2"/>
  <c r="M1986" i="2"/>
  <c r="M1988" i="2"/>
  <c r="M1989" i="2"/>
  <c r="M1991" i="2"/>
  <c r="M1992" i="2"/>
  <c r="M1993" i="2"/>
  <c r="M1997" i="2"/>
  <c r="M1998" i="2"/>
  <c r="M2001" i="2"/>
  <c r="M2002" i="2"/>
  <c r="M2003" i="2"/>
  <c r="M2004" i="2"/>
  <c r="M2013" i="2"/>
  <c r="M2014" i="2"/>
  <c r="M2015" i="2"/>
  <c r="M2018" i="2"/>
  <c r="M2019" i="2"/>
  <c r="M2026" i="2"/>
  <c r="M2027" i="2"/>
  <c r="M2028" i="2"/>
  <c r="M2029" i="2"/>
  <c r="M2030" i="2"/>
  <c r="M2031" i="2"/>
  <c r="M2034" i="2"/>
  <c r="M2037" i="2"/>
  <c r="M2038" i="2"/>
  <c r="M2041" i="2"/>
  <c r="M2050" i="2"/>
  <c r="M2051" i="2"/>
  <c r="M2052" i="2"/>
  <c r="M2060" i="2"/>
  <c r="M2062" i="2"/>
  <c r="M2066" i="2"/>
  <c r="M2067" i="2"/>
  <c r="M2069" i="2"/>
  <c r="M2070" i="2"/>
  <c r="M2071" i="2"/>
  <c r="M2073" i="2"/>
  <c r="M2075" i="2"/>
  <c r="M2076" i="2"/>
  <c r="M2077" i="2"/>
  <c r="M2080" i="2"/>
  <c r="M2081" i="2"/>
  <c r="M2082" i="2"/>
  <c r="M2084" i="2"/>
  <c r="M2085" i="2"/>
  <c r="M2086" i="2"/>
  <c r="M2087" i="2"/>
  <c r="M2088" i="2"/>
  <c r="M2091" i="2"/>
  <c r="M2092" i="2"/>
  <c r="M2093" i="2"/>
  <c r="M2096" i="2"/>
  <c r="M2097" i="2"/>
  <c r="M2098" i="2"/>
  <c r="M2099" i="2"/>
  <c r="M2100" i="2"/>
  <c r="M2101" i="2"/>
  <c r="M2102" i="2"/>
  <c r="M2103" i="2"/>
  <c r="M2104" i="2"/>
  <c r="M2105" i="2"/>
  <c r="M2106" i="2"/>
  <c r="M2108" i="2"/>
  <c r="M2109" i="2"/>
  <c r="M2110" i="2"/>
  <c r="M2111" i="2"/>
  <c r="M2112" i="2"/>
  <c r="M2113" i="2"/>
  <c r="M2114" i="2"/>
  <c r="M2115" i="2"/>
  <c r="M2116" i="2"/>
  <c r="M2117" i="2"/>
  <c r="J2118" i="2"/>
  <c r="J2108" i="2"/>
  <c r="J2110" i="2"/>
  <c r="J2112" i="2"/>
  <c r="J2113" i="2"/>
  <c r="J2114" i="2"/>
  <c r="J2115" i="2"/>
  <c r="J2116" i="2"/>
  <c r="J2117" i="2"/>
  <c r="B2083" i="2"/>
  <c r="C2083" i="2" s="1"/>
  <c r="D2083" i="2"/>
  <c r="E2083" i="2"/>
  <c r="F2083" i="2"/>
  <c r="G2083" i="2"/>
  <c r="H2083" i="2"/>
  <c r="I2083" i="2"/>
  <c r="K2083" i="2"/>
  <c r="L2083" i="2"/>
  <c r="M2083" i="2"/>
  <c r="B2084" i="2"/>
  <c r="C2084" i="2" s="1"/>
  <c r="D2084" i="2"/>
  <c r="E2084" i="2"/>
  <c r="F2084" i="2"/>
  <c r="G2084" i="2"/>
  <c r="H2084" i="2"/>
  <c r="I2084" i="2"/>
  <c r="K2084" i="2"/>
  <c r="L2084" i="2"/>
  <c r="B2085" i="2"/>
  <c r="C2085" i="2" s="1"/>
  <c r="D2085" i="2"/>
  <c r="E2085" i="2"/>
  <c r="F2085" i="2"/>
  <c r="G2085" i="2"/>
  <c r="H2085" i="2"/>
  <c r="I2085" i="2"/>
  <c r="K2085" i="2"/>
  <c r="L2085" i="2"/>
  <c r="B2086" i="2"/>
  <c r="C2086" i="2" s="1"/>
  <c r="D2086" i="2"/>
  <c r="E2086" i="2"/>
  <c r="F2086" i="2"/>
  <c r="G2086" i="2"/>
  <c r="H2086" i="2"/>
  <c r="I2086" i="2"/>
  <c r="K2086" i="2"/>
  <c r="L2086" i="2"/>
  <c r="B2087" i="2"/>
  <c r="C2087" i="2" s="1"/>
  <c r="D2087" i="2"/>
  <c r="E2087" i="2"/>
  <c r="F2087" i="2"/>
  <c r="G2087" i="2"/>
  <c r="H2087" i="2"/>
  <c r="I2087" i="2"/>
  <c r="K2087" i="2"/>
  <c r="L2087" i="2"/>
  <c r="B2088" i="2"/>
  <c r="C2088" i="2" s="1"/>
  <c r="D2088" i="2"/>
  <c r="E2088" i="2"/>
  <c r="F2088" i="2"/>
  <c r="G2088" i="2"/>
  <c r="H2088" i="2"/>
  <c r="I2088" i="2"/>
  <c r="K2088" i="2"/>
  <c r="L2088" i="2"/>
  <c r="B2089" i="2"/>
  <c r="C2089" i="2" s="1"/>
  <c r="D2089" i="2"/>
  <c r="E2089" i="2"/>
  <c r="F2089" i="2"/>
  <c r="G2089" i="2"/>
  <c r="H2089" i="2"/>
  <c r="I2089" i="2"/>
  <c r="K2089" i="2"/>
  <c r="L2089" i="2"/>
  <c r="M2089" i="2"/>
  <c r="B2090" i="2"/>
  <c r="C2090" i="2" s="1"/>
  <c r="D2090" i="2"/>
  <c r="E2090" i="2"/>
  <c r="F2090" i="2"/>
  <c r="G2090" i="2"/>
  <c r="H2090" i="2"/>
  <c r="I2090" i="2"/>
  <c r="K2090" i="2"/>
  <c r="L2090" i="2"/>
  <c r="M2090" i="2"/>
  <c r="B2091" i="2"/>
  <c r="C2091" i="2" s="1"/>
  <c r="D2091" i="2"/>
  <c r="E2091" i="2"/>
  <c r="F2091" i="2"/>
  <c r="G2091" i="2"/>
  <c r="H2091" i="2"/>
  <c r="I2091" i="2"/>
  <c r="K2091" i="2"/>
  <c r="L2091" i="2"/>
  <c r="B2092" i="2"/>
  <c r="C2092" i="2" s="1"/>
  <c r="D2092" i="2"/>
  <c r="E2092" i="2"/>
  <c r="F2092" i="2"/>
  <c r="G2092" i="2"/>
  <c r="H2092" i="2"/>
  <c r="I2092" i="2"/>
  <c r="K2092" i="2"/>
  <c r="L2092" i="2"/>
  <c r="B2093" i="2"/>
  <c r="C2093" i="2" s="1"/>
  <c r="D2093" i="2"/>
  <c r="E2093" i="2"/>
  <c r="F2093" i="2"/>
  <c r="G2093" i="2"/>
  <c r="H2093" i="2"/>
  <c r="I2093" i="2"/>
  <c r="K2093" i="2"/>
  <c r="L2093" i="2"/>
  <c r="B2094" i="2"/>
  <c r="C2094" i="2" s="1"/>
  <c r="D2094" i="2"/>
  <c r="E2094" i="2"/>
  <c r="F2094" i="2"/>
  <c r="G2094" i="2"/>
  <c r="H2094" i="2"/>
  <c r="I2094" i="2"/>
  <c r="K2094" i="2"/>
  <c r="L2094" i="2"/>
  <c r="M2094" i="2"/>
  <c r="B2095" i="2"/>
  <c r="C2095" i="2" s="1"/>
  <c r="D2095" i="2"/>
  <c r="E2095" i="2"/>
  <c r="F2095" i="2"/>
  <c r="G2095" i="2"/>
  <c r="H2095" i="2"/>
  <c r="I2095" i="2"/>
  <c r="K2095" i="2"/>
  <c r="L2095" i="2"/>
  <c r="M2095" i="2"/>
  <c r="B2096" i="2"/>
  <c r="C2096" i="2" s="1"/>
  <c r="D2096" i="2"/>
  <c r="E2096" i="2"/>
  <c r="F2096" i="2"/>
  <c r="G2096" i="2"/>
  <c r="H2096" i="2"/>
  <c r="I2096" i="2"/>
  <c r="K2096" i="2"/>
  <c r="L2096" i="2"/>
  <c r="B2097" i="2"/>
  <c r="C2097" i="2" s="1"/>
  <c r="D2097" i="2"/>
  <c r="E2097" i="2"/>
  <c r="F2097" i="2"/>
  <c r="G2097" i="2"/>
  <c r="H2097" i="2"/>
  <c r="I2097" i="2"/>
  <c r="K2097" i="2"/>
  <c r="L2097" i="2"/>
  <c r="B2098" i="2"/>
  <c r="C2098" i="2" s="1"/>
  <c r="D2098" i="2"/>
  <c r="E2098" i="2"/>
  <c r="F2098" i="2"/>
  <c r="G2098" i="2"/>
  <c r="H2098" i="2"/>
  <c r="I2098" i="2"/>
  <c r="K2098" i="2"/>
  <c r="L2098" i="2"/>
  <c r="B2099" i="2"/>
  <c r="C2099" i="2" s="1"/>
  <c r="D2099" i="2"/>
  <c r="E2099" i="2"/>
  <c r="F2099" i="2"/>
  <c r="G2099" i="2"/>
  <c r="H2099" i="2"/>
  <c r="I2099" i="2"/>
  <c r="K2099" i="2"/>
  <c r="L2099" i="2"/>
  <c r="B2100" i="2"/>
  <c r="C2100" i="2" s="1"/>
  <c r="D2100" i="2"/>
  <c r="E2100" i="2"/>
  <c r="F2100" i="2"/>
  <c r="G2100" i="2"/>
  <c r="H2100" i="2"/>
  <c r="I2100" i="2"/>
  <c r="K2100" i="2"/>
  <c r="L2100" i="2"/>
  <c r="B2101" i="2"/>
  <c r="C2101" i="2" s="1"/>
  <c r="D2101" i="2"/>
  <c r="E2101" i="2"/>
  <c r="F2101" i="2"/>
  <c r="G2101" i="2"/>
  <c r="H2101" i="2"/>
  <c r="I2101" i="2"/>
  <c r="K2101" i="2"/>
  <c r="L2101" i="2"/>
  <c r="B2102" i="2"/>
  <c r="C2102" i="2" s="1"/>
  <c r="D2102" i="2"/>
  <c r="E2102" i="2"/>
  <c r="F2102" i="2"/>
  <c r="G2102" i="2"/>
  <c r="H2102" i="2"/>
  <c r="I2102" i="2"/>
  <c r="K2102" i="2"/>
  <c r="L2102" i="2"/>
  <c r="B2103" i="2"/>
  <c r="C2103" i="2" s="1"/>
  <c r="D2103" i="2"/>
  <c r="E2103" i="2"/>
  <c r="G2103" i="2"/>
  <c r="B2104" i="2"/>
  <c r="C2104" i="2" s="1"/>
  <c r="D2104" i="2"/>
  <c r="E2104" i="2"/>
  <c r="F2104" i="2"/>
  <c r="G2104" i="2"/>
  <c r="H2104" i="2"/>
  <c r="I2104" i="2"/>
  <c r="K2104" i="2"/>
  <c r="L2104" i="2"/>
  <c r="B2105" i="2"/>
  <c r="C2105" i="2" s="1"/>
  <c r="D2105" i="2"/>
  <c r="E2105" i="2"/>
  <c r="F2105" i="2"/>
  <c r="G2105" i="2"/>
  <c r="H2105" i="2"/>
  <c r="B2106" i="2"/>
  <c r="C2106" i="2" s="1"/>
  <c r="D2106" i="2"/>
  <c r="E2106" i="2"/>
  <c r="F2106" i="2"/>
  <c r="G2106" i="2"/>
  <c r="H2106" i="2"/>
  <c r="B2107" i="2"/>
  <c r="C2107" i="2" s="1"/>
  <c r="D2107" i="2"/>
  <c r="E2107" i="2"/>
  <c r="F2107" i="2"/>
  <c r="G2107" i="2"/>
  <c r="H2107" i="2"/>
  <c r="I2107" i="2"/>
  <c r="K2107" i="2"/>
  <c r="L2107" i="2"/>
  <c r="M2107" i="2"/>
  <c r="B2108" i="2"/>
  <c r="C2108" i="2" s="1"/>
  <c r="D2108" i="2"/>
  <c r="E2108" i="2"/>
  <c r="F2108" i="2"/>
  <c r="G2108" i="2"/>
  <c r="H2108" i="2"/>
  <c r="I2108" i="2"/>
  <c r="K2108" i="2"/>
  <c r="L2108" i="2"/>
  <c r="B2109" i="2"/>
  <c r="C2109" i="2" s="1"/>
  <c r="D2109" i="2"/>
  <c r="E2109" i="2"/>
  <c r="F2109" i="2"/>
  <c r="G2109" i="2"/>
  <c r="H2109" i="2"/>
  <c r="I2109" i="2"/>
  <c r="J2109" i="2"/>
  <c r="K2109" i="2"/>
  <c r="L2109" i="2"/>
  <c r="B2110" i="2"/>
  <c r="C2110" i="2" s="1"/>
  <c r="D2110" i="2"/>
  <c r="E2110" i="2"/>
  <c r="F2110" i="2"/>
  <c r="G2110" i="2"/>
  <c r="H2110" i="2"/>
  <c r="I2110" i="2"/>
  <c r="K2110" i="2"/>
  <c r="L2110" i="2"/>
  <c r="B2111" i="2"/>
  <c r="C2111" i="2" s="1"/>
  <c r="D2111" i="2"/>
  <c r="E2111" i="2"/>
  <c r="F2111" i="2"/>
  <c r="G2111" i="2"/>
  <c r="H2111" i="2"/>
  <c r="I2111" i="2"/>
  <c r="K2111" i="2"/>
  <c r="L2111" i="2"/>
  <c r="B2112" i="2"/>
  <c r="C2112" i="2" s="1"/>
  <c r="D2112" i="2"/>
  <c r="E2112" i="2"/>
  <c r="F2112" i="2"/>
  <c r="G2112" i="2"/>
  <c r="H2112" i="2"/>
  <c r="I2112" i="2"/>
  <c r="K2112" i="2"/>
  <c r="L2112" i="2"/>
  <c r="B2113" i="2"/>
  <c r="C2113" i="2" s="1"/>
  <c r="D2113" i="2"/>
  <c r="E2113" i="2"/>
  <c r="F2113" i="2"/>
  <c r="G2113" i="2"/>
  <c r="H2113" i="2"/>
  <c r="I2113" i="2"/>
  <c r="K2113" i="2"/>
  <c r="L2113" i="2"/>
  <c r="B2114" i="2"/>
  <c r="C2114" i="2" s="1"/>
  <c r="D2114" i="2"/>
  <c r="E2114" i="2"/>
  <c r="F2114" i="2"/>
  <c r="G2114" i="2"/>
  <c r="H2114" i="2"/>
  <c r="I2114" i="2"/>
  <c r="K2114" i="2"/>
  <c r="L2114" i="2"/>
  <c r="B2115" i="2"/>
  <c r="C2115" i="2" s="1"/>
  <c r="D2115" i="2"/>
  <c r="E2115" i="2"/>
  <c r="F2115" i="2"/>
  <c r="G2115" i="2"/>
  <c r="H2115" i="2"/>
  <c r="I2115" i="2"/>
  <c r="K2115" i="2"/>
  <c r="L2115" i="2"/>
  <c r="B2116" i="2"/>
  <c r="C2116" i="2" s="1"/>
  <c r="D2116" i="2"/>
  <c r="E2116" i="2"/>
  <c r="F2116" i="2"/>
  <c r="G2116" i="2"/>
  <c r="H2116" i="2"/>
  <c r="I2116" i="2"/>
  <c r="K2116" i="2"/>
  <c r="L2116" i="2"/>
  <c r="B2117" i="2"/>
  <c r="C2117" i="2" s="1"/>
  <c r="D2117" i="2"/>
  <c r="E2117" i="2"/>
  <c r="F2117" i="2"/>
  <c r="G2117" i="2"/>
  <c r="H2117" i="2"/>
  <c r="I2117" i="2"/>
  <c r="K2117" i="2"/>
  <c r="L2117" i="2"/>
  <c r="B2118" i="2"/>
  <c r="C2118" i="2" s="1"/>
  <c r="D2118" i="2"/>
  <c r="E2118" i="2"/>
  <c r="F2118" i="2"/>
  <c r="G2118" i="2"/>
  <c r="H2118" i="2"/>
  <c r="I2118" i="2"/>
  <c r="K2118" i="2"/>
  <c r="L2118" i="2"/>
  <c r="M2118" i="2"/>
  <c r="B2119" i="2"/>
  <c r="C2119" i="2" s="1"/>
  <c r="D2119" i="2"/>
  <c r="E2119" i="2"/>
  <c r="F2119" i="2"/>
  <c r="G2119" i="2"/>
  <c r="H2119" i="2"/>
  <c r="I2119" i="2"/>
  <c r="J2119" i="2"/>
  <c r="K2119" i="2"/>
  <c r="L2119" i="2"/>
  <c r="M2119" i="2"/>
  <c r="B2120" i="2"/>
  <c r="C2120" i="2" s="1"/>
  <c r="D2120" i="2"/>
  <c r="E2120" i="2"/>
  <c r="F2120" i="2"/>
  <c r="G2120" i="2"/>
  <c r="H2120" i="2"/>
  <c r="I2120" i="2"/>
  <c r="K2120" i="2"/>
  <c r="L2120" i="2"/>
  <c r="M2120" i="2"/>
  <c r="B2121" i="2"/>
  <c r="C2121" i="2" s="1"/>
  <c r="D2121" i="2"/>
  <c r="E2121" i="2"/>
  <c r="F2121" i="2"/>
  <c r="G2121" i="2"/>
  <c r="H2121" i="2"/>
  <c r="I2121" i="2"/>
  <c r="J2121" i="2"/>
  <c r="K2121" i="2"/>
  <c r="L2121" i="2"/>
  <c r="M2121" i="2"/>
  <c r="B2122" i="2"/>
  <c r="C2122" i="2" s="1"/>
  <c r="D2122" i="2"/>
  <c r="E2122" i="2"/>
  <c r="F2122" i="2"/>
  <c r="G2122" i="2"/>
  <c r="H2122" i="2"/>
  <c r="I2122" i="2"/>
  <c r="J2122" i="2"/>
  <c r="K2122" i="2"/>
  <c r="L2122" i="2"/>
  <c r="M2122" i="2"/>
  <c r="B2123" i="2"/>
  <c r="C2123" i="2" s="1"/>
  <c r="D2123" i="2"/>
  <c r="E2123" i="2"/>
  <c r="F2123" i="2"/>
  <c r="G2123" i="2"/>
  <c r="H2123" i="2"/>
  <c r="I2123" i="2"/>
  <c r="J2123" i="2"/>
  <c r="K2123" i="2"/>
  <c r="L2123" i="2"/>
  <c r="M2123" i="2"/>
  <c r="B2124" i="2"/>
  <c r="C2124" i="2" s="1"/>
  <c r="D2124" i="2"/>
  <c r="E2124" i="2"/>
  <c r="F2124" i="2"/>
  <c r="G2124" i="2"/>
  <c r="H2124" i="2"/>
  <c r="I2124" i="2"/>
  <c r="J2124" i="2"/>
  <c r="K2124" i="2"/>
  <c r="L2124" i="2"/>
  <c r="M2124" i="2"/>
  <c r="B2125" i="2"/>
  <c r="C2125" i="2" s="1"/>
  <c r="D2125" i="2"/>
  <c r="E2125" i="2"/>
  <c r="F2125" i="2"/>
  <c r="G2125" i="2"/>
  <c r="H2125" i="2"/>
  <c r="I2125" i="2"/>
  <c r="J2125" i="2"/>
  <c r="K2125" i="2"/>
  <c r="L2125" i="2"/>
  <c r="M2125" i="2"/>
  <c r="B2126" i="2"/>
  <c r="C2126" i="2" s="1"/>
  <c r="D2126" i="2"/>
  <c r="E2126" i="2"/>
  <c r="F2126" i="2"/>
  <c r="G2126" i="2"/>
  <c r="H2126" i="2"/>
  <c r="I2126" i="2"/>
  <c r="J2126" i="2"/>
  <c r="K2126" i="2"/>
  <c r="L2126" i="2"/>
  <c r="M2126" i="2"/>
  <c r="B2127" i="2"/>
  <c r="C2127" i="2" s="1"/>
  <c r="D2127" i="2"/>
  <c r="E2127" i="2"/>
  <c r="F2127" i="2"/>
  <c r="G2127" i="2"/>
  <c r="H2127" i="2"/>
  <c r="I2127" i="2"/>
  <c r="J2127" i="2"/>
  <c r="K2127" i="2"/>
  <c r="L2127" i="2"/>
  <c r="M2127" i="2"/>
  <c r="B2128" i="2"/>
  <c r="C2128" i="2" s="1"/>
  <c r="D2128" i="2"/>
  <c r="E2128" i="2"/>
  <c r="F2128" i="2"/>
  <c r="G2128" i="2"/>
  <c r="H2128" i="2"/>
  <c r="I2128" i="2"/>
  <c r="J2128" i="2"/>
  <c r="K2128" i="2"/>
  <c r="L2128" i="2"/>
  <c r="M2128" i="2"/>
  <c r="B2129" i="2"/>
  <c r="C2129" i="2" s="1"/>
  <c r="D2129" i="2"/>
  <c r="E2129" i="2"/>
  <c r="F2129" i="2"/>
  <c r="G2129" i="2"/>
  <c r="H2129" i="2"/>
  <c r="I2129" i="2"/>
  <c r="J2129" i="2"/>
  <c r="K2129" i="2"/>
  <c r="L2129" i="2"/>
  <c r="M2129" i="2"/>
  <c r="B2130" i="2"/>
  <c r="C2130" i="2" s="1"/>
  <c r="D2130" i="2"/>
  <c r="E2130" i="2"/>
  <c r="F2130" i="2"/>
  <c r="G2130" i="2"/>
  <c r="H2130" i="2"/>
  <c r="I2130" i="2"/>
  <c r="K2130" i="2"/>
  <c r="L2130" i="2"/>
  <c r="M2130" i="2"/>
  <c r="B2131" i="2"/>
  <c r="C2131" i="2" s="1"/>
  <c r="D2131" i="2"/>
  <c r="E2131" i="2"/>
  <c r="G2131" i="2"/>
  <c r="H2131" i="2"/>
  <c r="I2131" i="2"/>
  <c r="J2131" i="2"/>
  <c r="K2131" i="2"/>
  <c r="L2131" i="2"/>
  <c r="M2131" i="2"/>
  <c r="B2132" i="2"/>
  <c r="C2132" i="2" s="1"/>
  <c r="D2132" i="2"/>
  <c r="E2132" i="2"/>
  <c r="F2132" i="2"/>
  <c r="G2132" i="2"/>
  <c r="H2132" i="2"/>
  <c r="I2132" i="2"/>
  <c r="J2132" i="2"/>
  <c r="K2132" i="2"/>
  <c r="L2132" i="2"/>
  <c r="M2132" i="2"/>
  <c r="B2133" i="2"/>
  <c r="C2133" i="2" s="1"/>
  <c r="D2133" i="2"/>
  <c r="E2133" i="2"/>
  <c r="F2133" i="2"/>
  <c r="G2133" i="2"/>
  <c r="H2133" i="2"/>
  <c r="I2133" i="2"/>
  <c r="J2133" i="2"/>
  <c r="K2133" i="2"/>
  <c r="L2133" i="2"/>
  <c r="M2133" i="2"/>
  <c r="B2134" i="2"/>
  <c r="C2134" i="2" s="1"/>
  <c r="D2134" i="2"/>
  <c r="E2134" i="2"/>
  <c r="F2134" i="2"/>
  <c r="G2134" i="2"/>
  <c r="H2134" i="2"/>
  <c r="I2134" i="2"/>
  <c r="J2134" i="2"/>
  <c r="K2134" i="2"/>
  <c r="L2134" i="2"/>
  <c r="M2134" i="2"/>
  <c r="B2135" i="2"/>
  <c r="C2135" i="2" s="1"/>
  <c r="D2135" i="2"/>
  <c r="E2135" i="2"/>
  <c r="F2135" i="2"/>
  <c r="G2135" i="2"/>
  <c r="H2135" i="2"/>
  <c r="I2135" i="2"/>
  <c r="J2135" i="2"/>
  <c r="K2135" i="2"/>
  <c r="L2135" i="2"/>
  <c r="M2135" i="2"/>
  <c r="B2136" i="2"/>
  <c r="C2136" i="2" s="1"/>
  <c r="D2136" i="2"/>
  <c r="E2136" i="2"/>
  <c r="F2136" i="2"/>
  <c r="G2136" i="2"/>
  <c r="H2136" i="2"/>
  <c r="I2136" i="2"/>
  <c r="J2136" i="2"/>
  <c r="K2136" i="2"/>
  <c r="L2136" i="2"/>
  <c r="M2136" i="2"/>
  <c r="B2137" i="2"/>
  <c r="C2137" i="2" s="1"/>
  <c r="D2137" i="2"/>
  <c r="E2137" i="2"/>
  <c r="G2137" i="2"/>
  <c r="H2137" i="2"/>
  <c r="I2137" i="2"/>
  <c r="K2137" i="2"/>
  <c r="L2137" i="2"/>
  <c r="M2137" i="2"/>
  <c r="B2138" i="2"/>
  <c r="C2138" i="2" s="1"/>
  <c r="D2138" i="2"/>
  <c r="E2138" i="2"/>
  <c r="F2138" i="2"/>
  <c r="G2138" i="2"/>
  <c r="H2138" i="2"/>
  <c r="I2138" i="2"/>
  <c r="K2138" i="2"/>
  <c r="L2138" i="2"/>
  <c r="M2138" i="2"/>
  <c r="B2139" i="2"/>
  <c r="C2139" i="2" s="1"/>
  <c r="D2139" i="2"/>
  <c r="E2139" i="2"/>
  <c r="F2139" i="2"/>
  <c r="G2139" i="2"/>
  <c r="H2139" i="2"/>
  <c r="I2139" i="2"/>
  <c r="J2139" i="2"/>
  <c r="K2139" i="2"/>
  <c r="L2139" i="2"/>
  <c r="M2139" i="2"/>
  <c r="B2140" i="2"/>
  <c r="C2140" i="2" s="1"/>
  <c r="D2140" i="2"/>
  <c r="E2140" i="2"/>
  <c r="F2140" i="2"/>
  <c r="G2140" i="2"/>
  <c r="H2140" i="2"/>
  <c r="I2140" i="2"/>
  <c r="J2140" i="2"/>
  <c r="K2140" i="2"/>
  <c r="L2140" i="2"/>
  <c r="M2140" i="2"/>
  <c r="B2141" i="2"/>
  <c r="C2141" i="2" s="1"/>
  <c r="D2141" i="2"/>
  <c r="E2141" i="2"/>
  <c r="F2141" i="2"/>
  <c r="G2141" i="2"/>
  <c r="H2141" i="2"/>
  <c r="I2141" i="2"/>
  <c r="J2141" i="2"/>
  <c r="K2141" i="2"/>
  <c r="L2141" i="2"/>
  <c r="M2141" i="2"/>
  <c r="B2142" i="2"/>
  <c r="C2142" i="2" s="1"/>
  <c r="D2142" i="2"/>
  <c r="E2142" i="2"/>
  <c r="F2142" i="2"/>
  <c r="G2142" i="2"/>
  <c r="H2142" i="2"/>
  <c r="I2142" i="2"/>
  <c r="J2142" i="2"/>
  <c r="K2142" i="2"/>
  <c r="L2142" i="2"/>
  <c r="M2142" i="2"/>
  <c r="B2143" i="2"/>
  <c r="C2143" i="2" s="1"/>
  <c r="D2143" i="2"/>
  <c r="E2143" i="2"/>
  <c r="F2143" i="2"/>
  <c r="G2143" i="2"/>
  <c r="H2143" i="2"/>
  <c r="I2143" i="2"/>
  <c r="J2143" i="2"/>
  <c r="K2143" i="2"/>
  <c r="L2143" i="2"/>
  <c r="M2143" i="2"/>
  <c r="B2144" i="2"/>
  <c r="C2144" i="2" s="1"/>
  <c r="D2144" i="2"/>
  <c r="E2144" i="2"/>
  <c r="F2144" i="2"/>
  <c r="G2144" i="2"/>
  <c r="H2144" i="2"/>
  <c r="I2144" i="2"/>
  <c r="J2144" i="2"/>
  <c r="K2144" i="2"/>
  <c r="L2144" i="2"/>
  <c r="M2144" i="2"/>
  <c r="B2145" i="2"/>
  <c r="C2145" i="2" s="1"/>
  <c r="D2145" i="2"/>
  <c r="E2145" i="2"/>
  <c r="F2145" i="2"/>
  <c r="G2145" i="2"/>
  <c r="H2145" i="2"/>
  <c r="I2145" i="2"/>
  <c r="J2145" i="2"/>
  <c r="K2145" i="2"/>
  <c r="L2145" i="2"/>
  <c r="M2145" i="2"/>
  <c r="B2146" i="2"/>
  <c r="C2146" i="2" s="1"/>
  <c r="D2146" i="2"/>
  <c r="E2146" i="2"/>
  <c r="F2146" i="2"/>
  <c r="G2146" i="2"/>
  <c r="H2146" i="2"/>
  <c r="I2146" i="2"/>
  <c r="J2146" i="2"/>
  <c r="K2146" i="2"/>
  <c r="L2146" i="2"/>
  <c r="M2146" i="2"/>
  <c r="B2147" i="2"/>
  <c r="C2147" i="2" s="1"/>
  <c r="D2147" i="2"/>
  <c r="E2147" i="2"/>
  <c r="F2147" i="2"/>
  <c r="G2147" i="2"/>
  <c r="H2147" i="2"/>
  <c r="I2147" i="2"/>
  <c r="J2147" i="2"/>
  <c r="K2147" i="2"/>
  <c r="L2147" i="2"/>
  <c r="M2147" i="2"/>
  <c r="B2148" i="2"/>
  <c r="C2148" i="2" s="1"/>
  <c r="D2148" i="2"/>
  <c r="E2148" i="2"/>
  <c r="F2148" i="2"/>
  <c r="G2148" i="2"/>
  <c r="H2148" i="2"/>
  <c r="I2148" i="2"/>
  <c r="J2148" i="2"/>
  <c r="K2148" i="2"/>
  <c r="L2148" i="2"/>
  <c r="M2148" i="2"/>
  <c r="B2149" i="2"/>
  <c r="C2149" i="2" s="1"/>
  <c r="D2149" i="2"/>
  <c r="E2149" i="2"/>
  <c r="F2149" i="2"/>
  <c r="G2149" i="2"/>
  <c r="H2149" i="2"/>
  <c r="I2149" i="2"/>
  <c r="J2149" i="2"/>
  <c r="K2149" i="2"/>
  <c r="L2149" i="2"/>
  <c r="M214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794" i="2"/>
  <c r="I1795" i="2"/>
  <c r="I1796" i="2"/>
  <c r="I1797" i="2"/>
  <c r="I1799" i="2"/>
  <c r="I1800" i="2"/>
  <c r="I1801" i="2"/>
  <c r="I1802" i="2"/>
  <c r="I1803" i="2"/>
  <c r="I1804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8" i="2"/>
  <c r="H849" i="2"/>
  <c r="H850" i="2"/>
  <c r="H851" i="2"/>
  <c r="H852" i="2"/>
  <c r="H853" i="2"/>
  <c r="H854" i="2"/>
  <c r="H855" i="2"/>
  <c r="H856" i="2"/>
  <c r="H857" i="2"/>
  <c r="H859" i="2"/>
  <c r="H860" i="2"/>
  <c r="H861" i="2"/>
  <c r="H862" i="2"/>
  <c r="H863" i="2"/>
  <c r="H864" i="2"/>
  <c r="H865" i="2"/>
  <c r="H866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9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N2157" i="2" l="1"/>
  <c r="P2156" i="2"/>
  <c r="Q2156" i="2" s="1"/>
  <c r="R2156" i="2" s="1"/>
  <c r="N2158" i="2"/>
  <c r="P2155" i="2"/>
  <c r="Q2155" i="2" s="1"/>
  <c r="R2155" i="2" s="1"/>
  <c r="N2155" i="2"/>
  <c r="P2153" i="2"/>
  <c r="Q2153" i="2" s="1"/>
  <c r="R2153" i="2" s="1"/>
  <c r="P2158" i="2"/>
  <c r="Q2158" i="2" s="1"/>
  <c r="R2158" i="2" s="1"/>
  <c r="N2154" i="2"/>
  <c r="P2157" i="2"/>
  <c r="Q2157" i="2" s="1"/>
  <c r="R2157" i="2" s="1"/>
  <c r="N2156" i="2"/>
  <c r="P2154" i="2"/>
  <c r="Q2154" i="2" s="1"/>
  <c r="R2154" i="2" s="1"/>
  <c r="N2153" i="2"/>
  <c r="O2157" i="2"/>
  <c r="O2154" i="2"/>
  <c r="O2155" i="2"/>
  <c r="O2156" i="2"/>
  <c r="O2153" i="2"/>
  <c r="O2158" i="2"/>
  <c r="J2138" i="2"/>
  <c r="N2151" i="2"/>
  <c r="P2150" i="2"/>
  <c r="Q2150" i="2" s="1"/>
  <c r="R2150" i="2" s="1"/>
  <c r="O2150" i="2"/>
  <c r="O2152" i="2"/>
  <c r="P2151" i="2"/>
  <c r="Q2151" i="2" s="1"/>
  <c r="R2151" i="2" s="1"/>
  <c r="N2152" i="2"/>
  <c r="O2151" i="2"/>
  <c r="P2152" i="2"/>
  <c r="Q2152" i="2" s="1"/>
  <c r="R2152" i="2" s="1"/>
  <c r="N2150" i="2"/>
  <c r="M32" i="2"/>
  <c r="J2107" i="2"/>
  <c r="O2105" i="2"/>
  <c r="N2103" i="2"/>
  <c r="O2083" i="2"/>
  <c r="O2125" i="2"/>
  <c r="P2123" i="2"/>
  <c r="Q2123" i="2" s="1"/>
  <c r="R2123" i="2" s="1"/>
  <c r="N2102" i="2"/>
  <c r="J2111" i="2"/>
  <c r="O2107" i="2"/>
  <c r="O2109" i="2"/>
  <c r="O2098" i="2"/>
  <c r="P2146" i="2"/>
  <c r="Q2146" i="2" s="1"/>
  <c r="R2146" i="2" s="1"/>
  <c r="N2114" i="2"/>
  <c r="O2115" i="2"/>
  <c r="P2100" i="2"/>
  <c r="Q2100" i="2" s="1"/>
  <c r="R2100" i="2" s="1"/>
  <c r="N2115" i="2"/>
  <c r="N2104" i="2"/>
  <c r="O2137" i="2"/>
  <c r="O2132" i="2"/>
  <c r="O2085" i="2"/>
  <c r="O2119" i="2"/>
  <c r="N2112" i="2"/>
  <c r="P2114" i="2"/>
  <c r="Q2114" i="2" s="1"/>
  <c r="R2114" i="2" s="1"/>
  <c r="P2130" i="2"/>
  <c r="Q2130" i="2" s="1"/>
  <c r="R2130" i="2" s="1"/>
  <c r="O2091" i="2"/>
  <c r="P2139" i="2"/>
  <c r="Q2139" i="2" s="1"/>
  <c r="R2139" i="2" s="1"/>
  <c r="N2117" i="2"/>
  <c r="O2093" i="2"/>
  <c r="O2090" i="2"/>
  <c r="P2148" i="2"/>
  <c r="Q2148" i="2" s="1"/>
  <c r="R2148" i="2" s="1"/>
  <c r="P2098" i="2"/>
  <c r="Q2098" i="2" s="1"/>
  <c r="R2098" i="2" s="1"/>
  <c r="N2148" i="2"/>
  <c r="N2146" i="2"/>
  <c r="N2143" i="2"/>
  <c r="O2140" i="2"/>
  <c r="O2138" i="2"/>
  <c r="N2127" i="2"/>
  <c r="O2114" i="2"/>
  <c r="N2109" i="2"/>
  <c r="N2093" i="2"/>
  <c r="O2149" i="2"/>
  <c r="O2133" i="2"/>
  <c r="O2131" i="2"/>
  <c r="O2097" i="2"/>
  <c r="P2084" i="2"/>
  <c r="Q2084" i="2" s="1"/>
  <c r="R2084" i="2" s="1"/>
  <c r="P2145" i="2"/>
  <c r="Q2145" i="2" s="1"/>
  <c r="R2145" i="2" s="1"/>
  <c r="N2145" i="2"/>
  <c r="P2140" i="2"/>
  <c r="Q2140" i="2" s="1"/>
  <c r="R2140" i="2" s="1"/>
  <c r="N2140" i="2"/>
  <c r="P2138" i="2"/>
  <c r="Q2138" i="2" s="1"/>
  <c r="R2138" i="2" s="1"/>
  <c r="P2129" i="2"/>
  <c r="Q2129" i="2" s="1"/>
  <c r="R2129" i="2" s="1"/>
  <c r="O2122" i="2"/>
  <c r="N2118" i="2"/>
  <c r="P2116" i="2"/>
  <c r="Q2116" i="2" s="1"/>
  <c r="R2116" i="2" s="1"/>
  <c r="O2106" i="2"/>
  <c r="O2101" i="2"/>
  <c r="O2099" i="2"/>
  <c r="P2147" i="2"/>
  <c r="Q2147" i="2" s="1"/>
  <c r="R2147" i="2" s="1"/>
  <c r="P2131" i="2"/>
  <c r="Q2131" i="2" s="1"/>
  <c r="R2131" i="2" s="1"/>
  <c r="O2141" i="2"/>
  <c r="O2139" i="2"/>
  <c r="N2126" i="2"/>
  <c r="P2124" i="2"/>
  <c r="Q2124" i="2" s="1"/>
  <c r="R2124" i="2" s="1"/>
  <c r="P2122" i="2"/>
  <c r="Q2122" i="2" s="1"/>
  <c r="R2122" i="2" s="1"/>
  <c r="O2117" i="2"/>
  <c r="P2108" i="2"/>
  <c r="Q2108" i="2" s="1"/>
  <c r="R2108" i="2" s="1"/>
  <c r="N2106" i="2"/>
  <c r="P2092" i="2"/>
  <c r="Q2092" i="2" s="1"/>
  <c r="R2092" i="2" s="1"/>
  <c r="N2092" i="2"/>
  <c r="P2090" i="2"/>
  <c r="Q2090" i="2" s="1"/>
  <c r="R2090" i="2" s="1"/>
  <c r="P2115" i="2"/>
  <c r="Q2115" i="2" s="1"/>
  <c r="R2115" i="2" s="1"/>
  <c r="P2097" i="2"/>
  <c r="Q2097" i="2" s="1"/>
  <c r="R2097" i="2" s="1"/>
  <c r="P2143" i="2"/>
  <c r="Q2143" i="2" s="1"/>
  <c r="R2143" i="2" s="1"/>
  <c r="P2091" i="2"/>
  <c r="Q2091" i="2" s="1"/>
  <c r="R2091" i="2" s="1"/>
  <c r="P2089" i="2"/>
  <c r="Q2089" i="2" s="1"/>
  <c r="R2089" i="2" s="1"/>
  <c r="P2093" i="2"/>
  <c r="Q2093" i="2" s="1"/>
  <c r="R2093" i="2" s="1"/>
  <c r="P2102" i="2"/>
  <c r="Q2102" i="2" s="1"/>
  <c r="R2102" i="2" s="1"/>
  <c r="P2101" i="2"/>
  <c r="Q2101" i="2" s="1"/>
  <c r="R2101" i="2" s="1"/>
  <c r="P2099" i="2"/>
  <c r="Q2099" i="2" s="1"/>
  <c r="R2099" i="2" s="1"/>
  <c r="P2096" i="2"/>
  <c r="Q2096" i="2" s="1"/>
  <c r="R2096" i="2" s="1"/>
  <c r="P2085" i="2"/>
  <c r="Q2085" i="2" s="1"/>
  <c r="R2085" i="2" s="1"/>
  <c r="P2083" i="2"/>
  <c r="Q2083" i="2" s="1"/>
  <c r="R2083" i="2" s="1"/>
  <c r="P2118" i="2"/>
  <c r="Q2118" i="2" s="1"/>
  <c r="R2118" i="2" s="1"/>
  <c r="P2144" i="2"/>
  <c r="Q2144" i="2" s="1"/>
  <c r="R2144" i="2" s="1"/>
  <c r="P2136" i="2"/>
  <c r="Q2136" i="2" s="1"/>
  <c r="R2136" i="2" s="1"/>
  <c r="P2134" i="2"/>
  <c r="Q2134" i="2" s="1"/>
  <c r="R2134" i="2" s="1"/>
  <c r="P2128" i="2"/>
  <c r="Q2128" i="2" s="1"/>
  <c r="R2128" i="2" s="1"/>
  <c r="P2087" i="2"/>
  <c r="Q2087" i="2" s="1"/>
  <c r="R2087" i="2" s="1"/>
  <c r="P2104" i="2"/>
  <c r="Q2104" i="2" s="1"/>
  <c r="R2104" i="2" s="1"/>
  <c r="P2117" i="2"/>
  <c r="Q2117" i="2" s="1"/>
  <c r="R2117" i="2" s="1"/>
  <c r="P2113" i="2"/>
  <c r="Q2113" i="2" s="1"/>
  <c r="R2113" i="2" s="1"/>
  <c r="P2095" i="2"/>
  <c r="Q2095" i="2" s="1"/>
  <c r="R2095" i="2" s="1"/>
  <c r="P2086" i="2"/>
  <c r="Q2086" i="2" s="1"/>
  <c r="R2086" i="2" s="1"/>
  <c r="P2141" i="2"/>
  <c r="Q2141" i="2" s="1"/>
  <c r="R2141" i="2" s="1"/>
  <c r="P2137" i="2"/>
  <c r="Q2137" i="2" s="1"/>
  <c r="R2137" i="2" s="1"/>
  <c r="P2127" i="2"/>
  <c r="Q2127" i="2" s="1"/>
  <c r="R2127" i="2" s="1"/>
  <c r="P2121" i="2"/>
  <c r="Q2121" i="2" s="1"/>
  <c r="R2121" i="2" s="1"/>
  <c r="P2110" i="2"/>
  <c r="Q2110" i="2" s="1"/>
  <c r="R2110" i="2" s="1"/>
  <c r="P2088" i="2"/>
  <c r="Q2088" i="2" s="1"/>
  <c r="R2088" i="2" s="1"/>
  <c r="P2132" i="2"/>
  <c r="Q2132" i="2" s="1"/>
  <c r="R2132" i="2" s="1"/>
  <c r="P2112" i="2"/>
  <c r="Q2112" i="2" s="1"/>
  <c r="R2112" i="2" s="1"/>
  <c r="P2109" i="2"/>
  <c r="Q2109" i="2" s="1"/>
  <c r="R2109" i="2" s="1"/>
  <c r="P2107" i="2"/>
  <c r="Q2107" i="2" s="1"/>
  <c r="R2107" i="2" s="1"/>
  <c r="P2094" i="2"/>
  <c r="Q2094" i="2" s="1"/>
  <c r="R2094" i="2" s="1"/>
  <c r="O2146" i="2"/>
  <c r="O2102" i="2"/>
  <c r="O2145" i="2"/>
  <c r="O2143" i="2"/>
  <c r="O2092" i="2"/>
  <c r="O2104" i="2"/>
  <c r="O2148" i="2"/>
  <c r="O2118" i="2"/>
  <c r="O2095" i="2"/>
  <c r="O2126" i="2"/>
  <c r="O2112" i="2"/>
  <c r="O2087" i="2"/>
  <c r="O2130" i="2"/>
  <c r="O2103" i="2"/>
  <c r="O2128" i="2"/>
  <c r="O2124" i="2"/>
  <c r="O2120" i="2"/>
  <c r="O2116" i="2"/>
  <c r="O2110" i="2"/>
  <c r="O2108" i="2"/>
  <c r="O2089" i="2"/>
  <c r="O2144" i="2"/>
  <c r="O2142" i="2"/>
  <c r="O2135" i="2"/>
  <c r="O2127" i="2"/>
  <c r="O2100" i="2"/>
  <c r="O2094" i="2"/>
  <c r="O2086" i="2"/>
  <c r="O2123" i="2"/>
  <c r="O2121" i="2"/>
  <c r="O2129" i="2"/>
  <c r="O2111" i="2"/>
  <c r="O2096" i="2"/>
  <c r="O2088" i="2"/>
  <c r="O2084" i="2"/>
  <c r="O2147" i="2"/>
  <c r="O2136" i="2"/>
  <c r="O2134" i="2"/>
  <c r="O2113" i="2"/>
  <c r="N2149" i="2"/>
  <c r="N2131" i="2"/>
  <c r="N2121" i="2"/>
  <c r="N2119" i="2"/>
  <c r="N2129" i="2"/>
  <c r="N2111" i="2"/>
  <c r="N2098" i="2"/>
  <c r="N2096" i="2"/>
  <c r="N2088" i="2"/>
  <c r="N2084" i="2"/>
  <c r="N2147" i="2"/>
  <c r="N2141" i="2"/>
  <c r="N2136" i="2"/>
  <c r="N2132" i="2"/>
  <c r="N2113" i="2"/>
  <c r="N2107" i="2"/>
  <c r="N2101" i="2"/>
  <c r="N2090" i="2"/>
  <c r="N2139" i="2"/>
  <c r="N2128" i="2"/>
  <c r="N2120" i="2"/>
  <c r="N2116" i="2"/>
  <c r="N2110" i="2"/>
  <c r="N2105" i="2"/>
  <c r="N2099" i="2"/>
  <c r="N2095" i="2"/>
  <c r="N2087" i="2"/>
  <c r="N2085" i="2"/>
  <c r="N2130" i="2"/>
  <c r="N2108" i="2"/>
  <c r="N2097" i="2"/>
  <c r="N2091" i="2"/>
  <c r="N2089" i="2"/>
  <c r="N2083" i="2"/>
  <c r="N2144" i="2"/>
  <c r="N2142" i="2"/>
  <c r="N2137" i="2"/>
  <c r="N2135" i="2"/>
  <c r="N2133" i="2"/>
  <c r="N2100" i="2"/>
  <c r="N2094" i="2"/>
  <c r="N2086" i="2"/>
  <c r="N2124" i="2"/>
  <c r="N2134" i="2"/>
  <c r="N2125" i="2"/>
  <c r="N2123" i="2"/>
  <c r="N2138" i="2"/>
  <c r="N2122" i="2"/>
  <c r="P2149" i="2"/>
  <c r="Q2149" i="2" s="1"/>
  <c r="R2149" i="2" s="1"/>
  <c r="P2135" i="2"/>
  <c r="Q2135" i="2" s="1"/>
  <c r="R2135" i="2" s="1"/>
  <c r="P2126" i="2"/>
  <c r="Q2126" i="2" s="1"/>
  <c r="R2126" i="2" s="1"/>
  <c r="P2119" i="2"/>
  <c r="Q2119" i="2" s="1"/>
  <c r="R2119" i="2" s="1"/>
  <c r="P2142" i="2"/>
  <c r="Q2142" i="2" s="1"/>
  <c r="R2142" i="2" s="1"/>
  <c r="P2133" i="2"/>
  <c r="Q2133" i="2" s="1"/>
  <c r="R2133" i="2" s="1"/>
  <c r="P2120" i="2"/>
  <c r="Q2120" i="2" s="1"/>
  <c r="R2120" i="2" s="1"/>
  <c r="P2111" i="2"/>
  <c r="Q2111" i="2" s="1"/>
  <c r="R2111" i="2" s="1"/>
  <c r="P2125" i="2"/>
  <c r="Q2125" i="2" s="1"/>
  <c r="R2125" i="2" s="1"/>
  <c r="J2094" i="2"/>
  <c r="J2096" i="2"/>
  <c r="J2097" i="2"/>
  <c r="J2098" i="2"/>
  <c r="J2099" i="2"/>
  <c r="J2100" i="2"/>
  <c r="J2101" i="2"/>
  <c r="J2102" i="2"/>
  <c r="J2086" i="2"/>
  <c r="J2088" i="2"/>
  <c r="J2089" i="2"/>
  <c r="J2090" i="2"/>
  <c r="J2091" i="2"/>
  <c r="J2092" i="2"/>
  <c r="S2101" i="2" l="1"/>
  <c r="S2123" i="2"/>
  <c r="S2095" i="2"/>
  <c r="S2083" i="2"/>
  <c r="S2089" i="2"/>
  <c r="S2090" i="2"/>
  <c r="S2094" i="2"/>
  <c r="S2086" i="2"/>
  <c r="S2093" i="2"/>
  <c r="S2102" i="2"/>
  <c r="S2099" i="2"/>
  <c r="S2103" i="2"/>
  <c r="S2091" i="2"/>
  <c r="S2092" i="2"/>
  <c r="S2097" i="2"/>
  <c r="S2100" i="2"/>
  <c r="S2096" i="2"/>
  <c r="S2085" i="2"/>
  <c r="S2087" i="2"/>
  <c r="S2084" i="2"/>
  <c r="S2098" i="2"/>
  <c r="S2088" i="2"/>
  <c r="S2157" i="2"/>
  <c r="S2158" i="2"/>
  <c r="S2153" i="2"/>
  <c r="S2154" i="2"/>
  <c r="S2155" i="2"/>
  <c r="S2156" i="2"/>
  <c r="S2151" i="2"/>
  <c r="S2149" i="2"/>
  <c r="S2148" i="2"/>
  <c r="S2150" i="2"/>
  <c r="S2147" i="2"/>
  <c r="S2152" i="2"/>
  <c r="S2146" i="2"/>
  <c r="S2145" i="2"/>
  <c r="S2131" i="2"/>
  <c r="S2140" i="2"/>
  <c r="S2139" i="2"/>
  <c r="S2134" i="2"/>
  <c r="S2144" i="2"/>
  <c r="S2138" i="2"/>
  <c r="S2141" i="2"/>
  <c r="S2143" i="2"/>
  <c r="S2132" i="2"/>
  <c r="S2133" i="2"/>
  <c r="S2135" i="2"/>
  <c r="S2137" i="2"/>
  <c r="S2130" i="2"/>
  <c r="S2136" i="2"/>
  <c r="S2129" i="2"/>
  <c r="S2142" i="2"/>
  <c r="S2105" i="2"/>
  <c r="S2122" i="2"/>
  <c r="S2116" i="2"/>
  <c r="S2109" i="2"/>
  <c r="S2110" i="2"/>
  <c r="S2107" i="2"/>
  <c r="S2126" i="2"/>
  <c r="S2108" i="2"/>
  <c r="S2125" i="2"/>
  <c r="S2119" i="2"/>
  <c r="S2104" i="2"/>
  <c r="S2115" i="2"/>
  <c r="S2113" i="2"/>
  <c r="S2112" i="2"/>
  <c r="S2111" i="2"/>
  <c r="S2118" i="2"/>
  <c r="S2127" i="2"/>
  <c r="S2114" i="2"/>
  <c r="S2120" i="2"/>
  <c r="S2128" i="2"/>
  <c r="S2106" i="2"/>
  <c r="S2117" i="2"/>
  <c r="S2124" i="2"/>
  <c r="S2121" i="2"/>
  <c r="J2087" i="2"/>
  <c r="J2095" i="2"/>
  <c r="J2093" i="2"/>
  <c r="J2084" i="2"/>
  <c r="J2085" i="2"/>
  <c r="J2071" i="2"/>
  <c r="J2072" i="2"/>
  <c r="J2073" i="2"/>
  <c r="J2074" i="2"/>
  <c r="J2076" i="2"/>
  <c r="J2078" i="2"/>
  <c r="J2080" i="2"/>
  <c r="J2081" i="2"/>
  <c r="J2082" i="2"/>
  <c r="C2032" i="2"/>
  <c r="K2032" i="2"/>
  <c r="L2032" i="2"/>
  <c r="M2032" i="2"/>
  <c r="C2033" i="2"/>
  <c r="K2033" i="2"/>
  <c r="L2033" i="2"/>
  <c r="M2033" i="2"/>
  <c r="C2034" i="2"/>
  <c r="K2034" i="2"/>
  <c r="L2034" i="2"/>
  <c r="C2035" i="2"/>
  <c r="K2035" i="2"/>
  <c r="L2035" i="2"/>
  <c r="M2035" i="2"/>
  <c r="C2036" i="2"/>
  <c r="K2036" i="2"/>
  <c r="L2036" i="2"/>
  <c r="M2036" i="2"/>
  <c r="C2037" i="2"/>
  <c r="K2037" i="2"/>
  <c r="L2037" i="2"/>
  <c r="C2038" i="2"/>
  <c r="K2038" i="2"/>
  <c r="L2038" i="2"/>
  <c r="C2039" i="2"/>
  <c r="K2039" i="2"/>
  <c r="L2039" i="2"/>
  <c r="M2039" i="2"/>
  <c r="C2040" i="2"/>
  <c r="K2040" i="2"/>
  <c r="L2040" i="2"/>
  <c r="M2040" i="2"/>
  <c r="C2041" i="2"/>
  <c r="K2041" i="2"/>
  <c r="L2041" i="2"/>
  <c r="C2042" i="2"/>
  <c r="K2042" i="2"/>
  <c r="L2042" i="2"/>
  <c r="M2042" i="2"/>
  <c r="C2043" i="2"/>
  <c r="K2043" i="2"/>
  <c r="L2043" i="2"/>
  <c r="M2043" i="2"/>
  <c r="C2044" i="2"/>
  <c r="K2044" i="2"/>
  <c r="L2044" i="2"/>
  <c r="M2044" i="2"/>
  <c r="C2045" i="2"/>
  <c r="K2045" i="2"/>
  <c r="L2045" i="2"/>
  <c r="M2045" i="2"/>
  <c r="C2046" i="2"/>
  <c r="K2046" i="2"/>
  <c r="L2046" i="2"/>
  <c r="M2046" i="2"/>
  <c r="C2047" i="2"/>
  <c r="K2047" i="2"/>
  <c r="L2047" i="2"/>
  <c r="M2047" i="2"/>
  <c r="C2048" i="2"/>
  <c r="K2048" i="2"/>
  <c r="L2048" i="2"/>
  <c r="M2048" i="2"/>
  <c r="C2049" i="2"/>
  <c r="K2049" i="2"/>
  <c r="L2049" i="2"/>
  <c r="M2049" i="2"/>
  <c r="C2050" i="2"/>
  <c r="K2050" i="2"/>
  <c r="L2050" i="2"/>
  <c r="C2051" i="2"/>
  <c r="K2051" i="2"/>
  <c r="L2051" i="2"/>
  <c r="C2052" i="2"/>
  <c r="K2052" i="2"/>
  <c r="L2052" i="2"/>
  <c r="C2053" i="2"/>
  <c r="K2053" i="2"/>
  <c r="L2053" i="2"/>
  <c r="M2053" i="2"/>
  <c r="C2054" i="2"/>
  <c r="K2054" i="2"/>
  <c r="L2054" i="2"/>
  <c r="M2054" i="2"/>
  <c r="C2055" i="2"/>
  <c r="K2055" i="2"/>
  <c r="L2055" i="2"/>
  <c r="M2055" i="2"/>
  <c r="C2056" i="2"/>
  <c r="K2056" i="2"/>
  <c r="L2056" i="2"/>
  <c r="M2056" i="2"/>
  <c r="C2057" i="2"/>
  <c r="K2057" i="2"/>
  <c r="L2057" i="2"/>
  <c r="M2057" i="2"/>
  <c r="C2058" i="2"/>
  <c r="K2058" i="2"/>
  <c r="L2058" i="2"/>
  <c r="M2058" i="2"/>
  <c r="C2059" i="2"/>
  <c r="K2059" i="2"/>
  <c r="L2059" i="2"/>
  <c r="M2059" i="2"/>
  <c r="C2060" i="2"/>
  <c r="K2060" i="2"/>
  <c r="L2060" i="2"/>
  <c r="C2061" i="2"/>
  <c r="K2061" i="2"/>
  <c r="L2061" i="2"/>
  <c r="M2061" i="2"/>
  <c r="C2062" i="2"/>
  <c r="K2062" i="2"/>
  <c r="L2062" i="2"/>
  <c r="C2063" i="2"/>
  <c r="K2063" i="2"/>
  <c r="L2063" i="2"/>
  <c r="M2063" i="2"/>
  <c r="C2064" i="2"/>
  <c r="K2064" i="2"/>
  <c r="L2064" i="2"/>
  <c r="M2064" i="2"/>
  <c r="C2065" i="2"/>
  <c r="K2065" i="2"/>
  <c r="L2065" i="2"/>
  <c r="M2065" i="2"/>
  <c r="C2066" i="2"/>
  <c r="K2066" i="2"/>
  <c r="L2066" i="2"/>
  <c r="C2067" i="2"/>
  <c r="K2067" i="2"/>
  <c r="L2067" i="2"/>
  <c r="C2068" i="2"/>
  <c r="K2068" i="2"/>
  <c r="L2068" i="2"/>
  <c r="M2068" i="2"/>
  <c r="C2069" i="2"/>
  <c r="K2069" i="2"/>
  <c r="L2069" i="2"/>
  <c r="C2070" i="2"/>
  <c r="K2070" i="2"/>
  <c r="L2070" i="2"/>
  <c r="C2071" i="2"/>
  <c r="K2071" i="2"/>
  <c r="L2071" i="2"/>
  <c r="C2072" i="2"/>
  <c r="K2072" i="2"/>
  <c r="L2072" i="2"/>
  <c r="M2072" i="2"/>
  <c r="C2073" i="2"/>
  <c r="K2073" i="2"/>
  <c r="L2073" i="2"/>
  <c r="C2074" i="2"/>
  <c r="K2074" i="2"/>
  <c r="L2074" i="2"/>
  <c r="M2074" i="2"/>
  <c r="C2075" i="2"/>
  <c r="K2075" i="2"/>
  <c r="L2075" i="2"/>
  <c r="C2076" i="2"/>
  <c r="K2076" i="2"/>
  <c r="L2076" i="2"/>
  <c r="C2077" i="2"/>
  <c r="K2077" i="2"/>
  <c r="L2077" i="2"/>
  <c r="C2078" i="2"/>
  <c r="K2078" i="2"/>
  <c r="L2078" i="2"/>
  <c r="M2078" i="2"/>
  <c r="C2079" i="2"/>
  <c r="K2079" i="2"/>
  <c r="L2079" i="2"/>
  <c r="M2079" i="2"/>
  <c r="C2080" i="2"/>
  <c r="K2080" i="2"/>
  <c r="L2080" i="2"/>
  <c r="C2081" i="2"/>
  <c r="K2081" i="2"/>
  <c r="L2081" i="2"/>
  <c r="C2082" i="2"/>
  <c r="K2082" i="2"/>
  <c r="L2082" i="2"/>
  <c r="C1989" i="2"/>
  <c r="K1989" i="2"/>
  <c r="L1989" i="2"/>
  <c r="C1990" i="2"/>
  <c r="K1990" i="2"/>
  <c r="L1990" i="2"/>
  <c r="M1990" i="2"/>
  <c r="C1991" i="2"/>
  <c r="K1991" i="2"/>
  <c r="L1991" i="2"/>
  <c r="C1992" i="2"/>
  <c r="K1992" i="2"/>
  <c r="L1992" i="2"/>
  <c r="C1993" i="2"/>
  <c r="K1993" i="2"/>
  <c r="L1993" i="2"/>
  <c r="C1994" i="2"/>
  <c r="K1994" i="2"/>
  <c r="L1994" i="2"/>
  <c r="M1994" i="2"/>
  <c r="C1995" i="2"/>
  <c r="K1995" i="2"/>
  <c r="L1995" i="2"/>
  <c r="M1995" i="2"/>
  <c r="C1996" i="2"/>
  <c r="K1996" i="2"/>
  <c r="L1996" i="2"/>
  <c r="M1996" i="2"/>
  <c r="C1997" i="2"/>
  <c r="K1997" i="2"/>
  <c r="L1997" i="2"/>
  <c r="C1998" i="2"/>
  <c r="K1998" i="2"/>
  <c r="L1998" i="2"/>
  <c r="C1999" i="2"/>
  <c r="K1999" i="2"/>
  <c r="L1999" i="2"/>
  <c r="M1999" i="2"/>
  <c r="C2000" i="2"/>
  <c r="K2000" i="2"/>
  <c r="L2000" i="2"/>
  <c r="M2000" i="2"/>
  <c r="C2001" i="2"/>
  <c r="K2001" i="2"/>
  <c r="L2001" i="2"/>
  <c r="C2002" i="2"/>
  <c r="K2002" i="2"/>
  <c r="L2002" i="2"/>
  <c r="C2003" i="2"/>
  <c r="K2003" i="2"/>
  <c r="L2003" i="2"/>
  <c r="C2004" i="2"/>
  <c r="K2004" i="2"/>
  <c r="L2004" i="2"/>
  <c r="C2005" i="2"/>
  <c r="K2005" i="2"/>
  <c r="L2005" i="2"/>
  <c r="M2005" i="2"/>
  <c r="C2006" i="2"/>
  <c r="K2006" i="2"/>
  <c r="L2006" i="2"/>
  <c r="M2006" i="2"/>
  <c r="C2007" i="2"/>
  <c r="K2007" i="2"/>
  <c r="L2007" i="2"/>
  <c r="M2007" i="2"/>
  <c r="C2008" i="2"/>
  <c r="K2008" i="2"/>
  <c r="L2008" i="2"/>
  <c r="M2008" i="2"/>
  <c r="C2009" i="2"/>
  <c r="K2009" i="2"/>
  <c r="L2009" i="2"/>
  <c r="M2009" i="2"/>
  <c r="C2010" i="2"/>
  <c r="K2010" i="2"/>
  <c r="L2010" i="2"/>
  <c r="M2010" i="2"/>
  <c r="C2011" i="2"/>
  <c r="K2011" i="2"/>
  <c r="L2011" i="2"/>
  <c r="M2011" i="2"/>
  <c r="C2012" i="2"/>
  <c r="K2012" i="2"/>
  <c r="L2012" i="2"/>
  <c r="M2012" i="2"/>
  <c r="C2013" i="2"/>
  <c r="K2013" i="2"/>
  <c r="L2013" i="2"/>
  <c r="C2014" i="2"/>
  <c r="K2014" i="2"/>
  <c r="L2014" i="2"/>
  <c r="C2015" i="2"/>
  <c r="K2015" i="2"/>
  <c r="L2015" i="2"/>
  <c r="C2016" i="2"/>
  <c r="K2016" i="2"/>
  <c r="L2016" i="2"/>
  <c r="M2016" i="2"/>
  <c r="C2017" i="2"/>
  <c r="K2017" i="2"/>
  <c r="L2017" i="2"/>
  <c r="M2017" i="2"/>
  <c r="C2018" i="2"/>
  <c r="K2018" i="2"/>
  <c r="L2018" i="2"/>
  <c r="C2019" i="2"/>
  <c r="K2019" i="2"/>
  <c r="L2019" i="2"/>
  <c r="C2020" i="2"/>
  <c r="K2020" i="2"/>
  <c r="L2020" i="2"/>
  <c r="M2020" i="2"/>
  <c r="C2021" i="2"/>
  <c r="K2021" i="2"/>
  <c r="L2021" i="2"/>
  <c r="M2021" i="2"/>
  <c r="C2022" i="2"/>
  <c r="K2022" i="2"/>
  <c r="L2022" i="2"/>
  <c r="M2022" i="2"/>
  <c r="C2023" i="2"/>
  <c r="K2023" i="2"/>
  <c r="L2023" i="2"/>
  <c r="M2023" i="2"/>
  <c r="C2024" i="2"/>
  <c r="K2024" i="2"/>
  <c r="L2024" i="2"/>
  <c r="M2024" i="2"/>
  <c r="C2025" i="2"/>
  <c r="K2025" i="2"/>
  <c r="L2025" i="2"/>
  <c r="M2025" i="2"/>
  <c r="C2026" i="2"/>
  <c r="K2026" i="2"/>
  <c r="L2026" i="2"/>
  <c r="C2027" i="2"/>
  <c r="K2027" i="2"/>
  <c r="L2027" i="2"/>
  <c r="C2028" i="2"/>
  <c r="K2028" i="2"/>
  <c r="L2028" i="2"/>
  <c r="C2029" i="2"/>
  <c r="K2029" i="2"/>
  <c r="L2029" i="2"/>
  <c r="C2030" i="2"/>
  <c r="K2030" i="2"/>
  <c r="L2030" i="2"/>
  <c r="C2031" i="2"/>
  <c r="K2031" i="2"/>
  <c r="L2031" i="2"/>
  <c r="C1839" i="2"/>
  <c r="K1839" i="2"/>
  <c r="L1839" i="2"/>
  <c r="M1839" i="2"/>
  <c r="C1840" i="2"/>
  <c r="K1840" i="2"/>
  <c r="L1840" i="2"/>
  <c r="C1841" i="2"/>
  <c r="K1841" i="2"/>
  <c r="L1841" i="2"/>
  <c r="M1841" i="2"/>
  <c r="C1842" i="2"/>
  <c r="K1842" i="2"/>
  <c r="L1842" i="2"/>
  <c r="C1843" i="2"/>
  <c r="K1843" i="2"/>
  <c r="L1843" i="2"/>
  <c r="C1844" i="2"/>
  <c r="K1844" i="2"/>
  <c r="L1844" i="2"/>
  <c r="C1845" i="2"/>
  <c r="K1845" i="2"/>
  <c r="L1845" i="2"/>
  <c r="C1846" i="2"/>
  <c r="K1846" i="2"/>
  <c r="L1846" i="2"/>
  <c r="C1847" i="2"/>
  <c r="K1847" i="2"/>
  <c r="L1847" i="2"/>
  <c r="C1848" i="2"/>
  <c r="K1848" i="2"/>
  <c r="L1848" i="2"/>
  <c r="C1849" i="2"/>
  <c r="K1849" i="2"/>
  <c r="L1849" i="2"/>
  <c r="C1850" i="2"/>
  <c r="K1850" i="2"/>
  <c r="L1850" i="2"/>
  <c r="C1851" i="2"/>
  <c r="K1851" i="2"/>
  <c r="L1851" i="2"/>
  <c r="C1852" i="2"/>
  <c r="K1852" i="2"/>
  <c r="L1852" i="2"/>
  <c r="C1853" i="2"/>
  <c r="K1853" i="2"/>
  <c r="L1853" i="2"/>
  <c r="C1854" i="2"/>
  <c r="K1854" i="2"/>
  <c r="L1854" i="2"/>
  <c r="M1854" i="2"/>
  <c r="C1855" i="2"/>
  <c r="K1855" i="2"/>
  <c r="L1855" i="2"/>
  <c r="M1855" i="2"/>
  <c r="C1856" i="2"/>
  <c r="K1856" i="2"/>
  <c r="L1856" i="2"/>
  <c r="C1857" i="2"/>
  <c r="K1857" i="2"/>
  <c r="L1857" i="2"/>
  <c r="C1858" i="2"/>
  <c r="K1858" i="2"/>
  <c r="L1858" i="2"/>
  <c r="C1859" i="2"/>
  <c r="K1859" i="2"/>
  <c r="L1859" i="2"/>
  <c r="C1860" i="2"/>
  <c r="K1860" i="2"/>
  <c r="L1860" i="2"/>
  <c r="C1861" i="2"/>
  <c r="K1861" i="2"/>
  <c r="L1861" i="2"/>
  <c r="C1862" i="2"/>
  <c r="K1862" i="2"/>
  <c r="L1862" i="2"/>
  <c r="C1863" i="2"/>
  <c r="K1863" i="2"/>
  <c r="L1863" i="2"/>
  <c r="C1864" i="2"/>
  <c r="K1864" i="2"/>
  <c r="L1864" i="2"/>
  <c r="C1865" i="2"/>
  <c r="K1865" i="2"/>
  <c r="L1865" i="2"/>
  <c r="C1866" i="2"/>
  <c r="K1866" i="2"/>
  <c r="L1866" i="2"/>
  <c r="C1867" i="2"/>
  <c r="K1867" i="2"/>
  <c r="L1867" i="2"/>
  <c r="C1868" i="2"/>
  <c r="K1868" i="2"/>
  <c r="L1868" i="2"/>
  <c r="C1869" i="2"/>
  <c r="K1869" i="2"/>
  <c r="L1869" i="2"/>
  <c r="C1870" i="2"/>
  <c r="K1870" i="2"/>
  <c r="L1870" i="2"/>
  <c r="M1870" i="2"/>
  <c r="C1871" i="2"/>
  <c r="K1871" i="2"/>
  <c r="L1871" i="2"/>
  <c r="M1871" i="2"/>
  <c r="C1872" i="2"/>
  <c r="K1872" i="2"/>
  <c r="L1872" i="2"/>
  <c r="C1873" i="2"/>
  <c r="K1873" i="2"/>
  <c r="L1873" i="2"/>
  <c r="C1874" i="2"/>
  <c r="K1874" i="2"/>
  <c r="L1874" i="2"/>
  <c r="C1875" i="2"/>
  <c r="K1875" i="2"/>
  <c r="L1875" i="2"/>
  <c r="C1876" i="2"/>
  <c r="K1876" i="2"/>
  <c r="L1876" i="2"/>
  <c r="C1877" i="2"/>
  <c r="K1877" i="2"/>
  <c r="L1877" i="2"/>
  <c r="C1878" i="2"/>
  <c r="K1878" i="2"/>
  <c r="L1878" i="2"/>
  <c r="C1879" i="2"/>
  <c r="K1879" i="2"/>
  <c r="L1879" i="2"/>
  <c r="C1880" i="2"/>
  <c r="K1880" i="2"/>
  <c r="L1880" i="2"/>
  <c r="C1881" i="2"/>
  <c r="K1881" i="2"/>
  <c r="L1881" i="2"/>
  <c r="C1882" i="2"/>
  <c r="K1882" i="2"/>
  <c r="L1882" i="2"/>
  <c r="C1883" i="2"/>
  <c r="K1883" i="2"/>
  <c r="L1883" i="2"/>
  <c r="C1884" i="2"/>
  <c r="K1884" i="2"/>
  <c r="L1884" i="2"/>
  <c r="M1884" i="2"/>
  <c r="C1885" i="2"/>
  <c r="K1885" i="2"/>
  <c r="L1885" i="2"/>
  <c r="M1885" i="2"/>
  <c r="C1886" i="2"/>
  <c r="K1886" i="2"/>
  <c r="L1886" i="2"/>
  <c r="M1886" i="2"/>
  <c r="C1887" i="2"/>
  <c r="K1887" i="2"/>
  <c r="L1887" i="2"/>
  <c r="C1888" i="2"/>
  <c r="K1888" i="2"/>
  <c r="L1888" i="2"/>
  <c r="C1889" i="2"/>
  <c r="K1889" i="2"/>
  <c r="L1889" i="2"/>
  <c r="C1890" i="2"/>
  <c r="K1890" i="2"/>
  <c r="L1890" i="2"/>
  <c r="C1891" i="2"/>
  <c r="K1891" i="2"/>
  <c r="L1891" i="2"/>
  <c r="C1892" i="2"/>
  <c r="K1892" i="2"/>
  <c r="L1892" i="2"/>
  <c r="C1893" i="2"/>
  <c r="K1893" i="2"/>
  <c r="L1893" i="2"/>
  <c r="M1893" i="2"/>
  <c r="C1894" i="2"/>
  <c r="K1894" i="2"/>
  <c r="L1894" i="2"/>
  <c r="C1895" i="2"/>
  <c r="K1895" i="2"/>
  <c r="L1895" i="2"/>
  <c r="C1896" i="2"/>
  <c r="K1896" i="2"/>
  <c r="L1896" i="2"/>
  <c r="C1897" i="2"/>
  <c r="K1897" i="2"/>
  <c r="L1897" i="2"/>
  <c r="C1898" i="2"/>
  <c r="K1898" i="2"/>
  <c r="L1898" i="2"/>
  <c r="C1899" i="2"/>
  <c r="K1899" i="2"/>
  <c r="L1899" i="2"/>
  <c r="C1900" i="2"/>
  <c r="K1900" i="2"/>
  <c r="L1900" i="2"/>
  <c r="M1900" i="2"/>
  <c r="C1901" i="2"/>
  <c r="K1901" i="2"/>
  <c r="L1901" i="2"/>
  <c r="M1901" i="2"/>
  <c r="C1902" i="2"/>
  <c r="K1902" i="2"/>
  <c r="L1902" i="2"/>
  <c r="M1902" i="2"/>
  <c r="C1903" i="2"/>
  <c r="K1903" i="2"/>
  <c r="L1903" i="2"/>
  <c r="M1903" i="2"/>
  <c r="C1904" i="2"/>
  <c r="K1904" i="2"/>
  <c r="L1904" i="2"/>
  <c r="C1905" i="2"/>
  <c r="K1905" i="2"/>
  <c r="L1905" i="2"/>
  <c r="M1905" i="2"/>
  <c r="C1906" i="2"/>
  <c r="K1906" i="2"/>
  <c r="L1906" i="2"/>
  <c r="M1906" i="2"/>
  <c r="C1907" i="2"/>
  <c r="K1907" i="2"/>
  <c r="L1907" i="2"/>
  <c r="M1907" i="2"/>
  <c r="C1908" i="2"/>
  <c r="K1908" i="2"/>
  <c r="L1908" i="2"/>
  <c r="M1908" i="2"/>
  <c r="C1909" i="2"/>
  <c r="K1909" i="2"/>
  <c r="L1909" i="2"/>
  <c r="C1910" i="2"/>
  <c r="K1910" i="2"/>
  <c r="L1910" i="2"/>
  <c r="C1911" i="2"/>
  <c r="K1911" i="2"/>
  <c r="L1911" i="2"/>
  <c r="C1912" i="2"/>
  <c r="K1912" i="2"/>
  <c r="L1912" i="2"/>
  <c r="C1913" i="2"/>
  <c r="K1913" i="2"/>
  <c r="L1913" i="2"/>
  <c r="C1914" i="2"/>
  <c r="K1914" i="2"/>
  <c r="L1914" i="2"/>
  <c r="C1915" i="2"/>
  <c r="K1915" i="2"/>
  <c r="L1915" i="2"/>
  <c r="C1916" i="2"/>
  <c r="K1916" i="2"/>
  <c r="L1916" i="2"/>
  <c r="C1917" i="2"/>
  <c r="K1917" i="2"/>
  <c r="L1917" i="2"/>
  <c r="C1918" i="2"/>
  <c r="K1918" i="2"/>
  <c r="L1918" i="2"/>
  <c r="M1918" i="2"/>
  <c r="C1919" i="2"/>
  <c r="K1919" i="2"/>
  <c r="L1919" i="2"/>
  <c r="C1920" i="2"/>
  <c r="K1920" i="2"/>
  <c r="L1920" i="2"/>
  <c r="C1921" i="2"/>
  <c r="K1921" i="2"/>
  <c r="L1921" i="2"/>
  <c r="C1922" i="2"/>
  <c r="K1922" i="2"/>
  <c r="L1922" i="2"/>
  <c r="C1923" i="2"/>
  <c r="K1923" i="2"/>
  <c r="L1923" i="2"/>
  <c r="M1923" i="2"/>
  <c r="C1924" i="2"/>
  <c r="K1924" i="2"/>
  <c r="L1924" i="2"/>
  <c r="C1925" i="2"/>
  <c r="K1925" i="2"/>
  <c r="L1925" i="2"/>
  <c r="C1926" i="2"/>
  <c r="K1926" i="2"/>
  <c r="L1926" i="2"/>
  <c r="C1927" i="2"/>
  <c r="K1927" i="2"/>
  <c r="L1927" i="2"/>
  <c r="M1927" i="2"/>
  <c r="C1928" i="2"/>
  <c r="K1928" i="2"/>
  <c r="L1928" i="2"/>
  <c r="M1928" i="2"/>
  <c r="C1929" i="2"/>
  <c r="K1929" i="2"/>
  <c r="L1929" i="2"/>
  <c r="C1930" i="2"/>
  <c r="K1930" i="2"/>
  <c r="L1930" i="2"/>
  <c r="M1930" i="2"/>
  <c r="C1931" i="2"/>
  <c r="K1931" i="2"/>
  <c r="L1931" i="2"/>
  <c r="C1932" i="2"/>
  <c r="K1932" i="2"/>
  <c r="L1932" i="2"/>
  <c r="C1933" i="2"/>
  <c r="K1933" i="2"/>
  <c r="L1933" i="2"/>
  <c r="C1934" i="2"/>
  <c r="K1934" i="2"/>
  <c r="L1934" i="2"/>
  <c r="C1935" i="2"/>
  <c r="K1935" i="2"/>
  <c r="L1935" i="2"/>
  <c r="C1936" i="2"/>
  <c r="K1936" i="2"/>
  <c r="L1936" i="2"/>
  <c r="M1936" i="2"/>
  <c r="C1937" i="2"/>
  <c r="K1937" i="2"/>
  <c r="L1937" i="2"/>
  <c r="M1937" i="2"/>
  <c r="C1938" i="2"/>
  <c r="K1938" i="2"/>
  <c r="L1938" i="2"/>
  <c r="C1939" i="2"/>
  <c r="K1939" i="2"/>
  <c r="L1939" i="2"/>
  <c r="C1940" i="2"/>
  <c r="K1940" i="2"/>
  <c r="L1940" i="2"/>
  <c r="M1940" i="2"/>
  <c r="C1941" i="2"/>
  <c r="K1941" i="2"/>
  <c r="L1941" i="2"/>
  <c r="M1941" i="2"/>
  <c r="C1942" i="2"/>
  <c r="K1942" i="2"/>
  <c r="L1942" i="2"/>
  <c r="M1942" i="2"/>
  <c r="C1943" i="2"/>
  <c r="K1943" i="2"/>
  <c r="L1943" i="2"/>
  <c r="C1944" i="2"/>
  <c r="K1944" i="2"/>
  <c r="L1944" i="2"/>
  <c r="M1944" i="2"/>
  <c r="C1945" i="2"/>
  <c r="K1945" i="2"/>
  <c r="L1945" i="2"/>
  <c r="M1945" i="2"/>
  <c r="C1946" i="2"/>
  <c r="K1946" i="2"/>
  <c r="L1946" i="2"/>
  <c r="M1946" i="2"/>
  <c r="C1947" i="2"/>
  <c r="K1947" i="2"/>
  <c r="L1947" i="2"/>
  <c r="M1947" i="2"/>
  <c r="C1948" i="2"/>
  <c r="K1948" i="2"/>
  <c r="L1948" i="2"/>
  <c r="C1949" i="2"/>
  <c r="K1949" i="2"/>
  <c r="L1949" i="2"/>
  <c r="C1950" i="2"/>
  <c r="K1950" i="2"/>
  <c r="L1950" i="2"/>
  <c r="C1951" i="2"/>
  <c r="K1951" i="2"/>
  <c r="L1951" i="2"/>
  <c r="C1952" i="2"/>
  <c r="K1952" i="2"/>
  <c r="L1952" i="2"/>
  <c r="C1953" i="2"/>
  <c r="K1953" i="2"/>
  <c r="L1953" i="2"/>
  <c r="M1953" i="2"/>
  <c r="C1954" i="2"/>
  <c r="K1954" i="2"/>
  <c r="L1954" i="2"/>
  <c r="C1955" i="2"/>
  <c r="K1955" i="2"/>
  <c r="L1955" i="2"/>
  <c r="C1956" i="2"/>
  <c r="K1956" i="2"/>
  <c r="L1956" i="2"/>
  <c r="C1957" i="2"/>
  <c r="K1957" i="2"/>
  <c r="L1957" i="2"/>
  <c r="C1958" i="2"/>
  <c r="K1958" i="2"/>
  <c r="L1958" i="2"/>
  <c r="C1959" i="2"/>
  <c r="K1959" i="2"/>
  <c r="L1959" i="2"/>
  <c r="M1959" i="2"/>
  <c r="C1960" i="2"/>
  <c r="K1960" i="2"/>
  <c r="L1960" i="2"/>
  <c r="C1961" i="2"/>
  <c r="K1961" i="2"/>
  <c r="L1961" i="2"/>
  <c r="C1962" i="2"/>
  <c r="K1962" i="2"/>
  <c r="L1962" i="2"/>
  <c r="M1962" i="2"/>
  <c r="C1963" i="2"/>
  <c r="K1963" i="2"/>
  <c r="L1963" i="2"/>
  <c r="M1963" i="2"/>
  <c r="C1964" i="2"/>
  <c r="K1964" i="2"/>
  <c r="L1964" i="2"/>
  <c r="M1964" i="2"/>
  <c r="C1965" i="2"/>
  <c r="K1965" i="2"/>
  <c r="L1965" i="2"/>
  <c r="C1966" i="2"/>
  <c r="K1966" i="2"/>
  <c r="L1966" i="2"/>
  <c r="C1967" i="2"/>
  <c r="K1967" i="2"/>
  <c r="L1967" i="2"/>
  <c r="C1968" i="2"/>
  <c r="K1968" i="2"/>
  <c r="L1968" i="2"/>
  <c r="C1969" i="2"/>
  <c r="K1969" i="2"/>
  <c r="L1969" i="2"/>
  <c r="C1970" i="2"/>
  <c r="K1970" i="2"/>
  <c r="L1970" i="2"/>
  <c r="C1971" i="2"/>
  <c r="K1971" i="2"/>
  <c r="L1971" i="2"/>
  <c r="C1972" i="2"/>
  <c r="K1972" i="2"/>
  <c r="L1972" i="2"/>
  <c r="C1973" i="2"/>
  <c r="K1973" i="2"/>
  <c r="L1973" i="2"/>
  <c r="M1973" i="2"/>
  <c r="C1974" i="2"/>
  <c r="K1974" i="2"/>
  <c r="L1974" i="2"/>
  <c r="M1974" i="2"/>
  <c r="C1975" i="2"/>
  <c r="K1975" i="2"/>
  <c r="L1975" i="2"/>
  <c r="C1976" i="2"/>
  <c r="K1976" i="2"/>
  <c r="L1976" i="2"/>
  <c r="C1977" i="2"/>
  <c r="K1977" i="2"/>
  <c r="L1977" i="2"/>
  <c r="C1978" i="2"/>
  <c r="K1978" i="2"/>
  <c r="L1978" i="2"/>
  <c r="C1979" i="2"/>
  <c r="K1979" i="2"/>
  <c r="L1979" i="2"/>
  <c r="C1980" i="2"/>
  <c r="K1980" i="2"/>
  <c r="L1980" i="2"/>
  <c r="C1981" i="2"/>
  <c r="K1981" i="2"/>
  <c r="L1981" i="2"/>
  <c r="C1982" i="2"/>
  <c r="K1982" i="2"/>
  <c r="L1982" i="2"/>
  <c r="C1983" i="2"/>
  <c r="K1983" i="2"/>
  <c r="L1983" i="2"/>
  <c r="C1984" i="2"/>
  <c r="K1984" i="2"/>
  <c r="L1984" i="2"/>
  <c r="M1984" i="2"/>
  <c r="C1985" i="2"/>
  <c r="K1985" i="2"/>
  <c r="L1985" i="2"/>
  <c r="M1985" i="2"/>
  <c r="C1986" i="2"/>
  <c r="K1986" i="2"/>
  <c r="L1986" i="2"/>
  <c r="C1987" i="2"/>
  <c r="K1987" i="2"/>
  <c r="L1987" i="2"/>
  <c r="M1987" i="2"/>
  <c r="C1988" i="2"/>
  <c r="K1988" i="2"/>
  <c r="L1988" i="2"/>
  <c r="J2067" i="2"/>
  <c r="J2070" i="2"/>
  <c r="J2083" i="2" l="1"/>
  <c r="J2075" i="2"/>
  <c r="J2079" i="2"/>
  <c r="J2077" i="2"/>
  <c r="N1919" i="2"/>
  <c r="O2072" i="2"/>
  <c r="N1950" i="2"/>
  <c r="N2073" i="2"/>
  <c r="O2047" i="2"/>
  <c r="O2035" i="2"/>
  <c r="O2028" i="2"/>
  <c r="N2045" i="2"/>
  <c r="S2045" i="2" s="1"/>
  <c r="O2032" i="2"/>
  <c r="O2006" i="2"/>
  <c r="O1998" i="2"/>
  <c r="N1995" i="2"/>
  <c r="S1995" i="2" s="1"/>
  <c r="O1994" i="2"/>
  <c r="O2081" i="2"/>
  <c r="N2043" i="2"/>
  <c r="N2035" i="2"/>
  <c r="N2061" i="2"/>
  <c r="N2000" i="2"/>
  <c r="O1999" i="2"/>
  <c r="O2079" i="2"/>
  <c r="N2032" i="2"/>
  <c r="N1949" i="2"/>
  <c r="N1972" i="2"/>
  <c r="P1969" i="2"/>
  <c r="Q1969" i="2" s="1"/>
  <c r="R1969" i="2" s="1"/>
  <c r="N1968" i="2"/>
  <c r="O1868" i="2"/>
  <c r="N1865" i="2"/>
  <c r="P2073" i="2"/>
  <c r="Q2073" i="2" s="1"/>
  <c r="R2073" i="2" s="1"/>
  <c r="P1974" i="2"/>
  <c r="Q1974" i="2" s="1"/>
  <c r="R1974" i="2" s="1"/>
  <c r="N2080" i="2"/>
  <c r="N1929" i="2"/>
  <c r="N1925" i="2"/>
  <c r="O1924" i="2"/>
  <c r="O1920" i="2"/>
  <c r="O2066" i="2"/>
  <c r="N2059" i="2"/>
  <c r="O1929" i="2"/>
  <c r="N1959" i="2"/>
  <c r="S1959" i="2" s="1"/>
  <c r="N1955" i="2"/>
  <c r="O1954" i="2"/>
  <c r="O1891" i="2"/>
  <c r="N1884" i="2"/>
  <c r="S1884" i="2" s="1"/>
  <c r="N1994" i="2"/>
  <c r="N1965" i="2"/>
  <c r="N2077" i="2"/>
  <c r="O2076" i="2"/>
  <c r="P2065" i="2"/>
  <c r="Q2065" i="2" s="1"/>
  <c r="R2065" i="2" s="1"/>
  <c r="O1963" i="2"/>
  <c r="O1917" i="2"/>
  <c r="N1914" i="2"/>
  <c r="O1893" i="2"/>
  <c r="N1868" i="2"/>
  <c r="O1867" i="2"/>
  <c r="O1855" i="2"/>
  <c r="N2026" i="2"/>
  <c r="O1978" i="2"/>
  <c r="N1975" i="2"/>
  <c r="O1970" i="2"/>
  <c r="N1956" i="2"/>
  <c r="O1900" i="2"/>
  <c r="O1862" i="2"/>
  <c r="O2000" i="2"/>
  <c r="N1997" i="2"/>
  <c r="N2081" i="2"/>
  <c r="O2061" i="2"/>
  <c r="N2054" i="2"/>
  <c r="S2054" i="2" s="1"/>
  <c r="N2050" i="2"/>
  <c r="O2033" i="2"/>
  <c r="O1892" i="2"/>
  <c r="O1849" i="2"/>
  <c r="O1841" i="2"/>
  <c r="O2019" i="2"/>
  <c r="N2012" i="2"/>
  <c r="N2066" i="2"/>
  <c r="N2062" i="2"/>
  <c r="P1981" i="2"/>
  <c r="Q1981" i="2" s="1"/>
  <c r="R1981" i="2" s="1"/>
  <c r="N1896" i="2"/>
  <c r="N1854" i="2"/>
  <c r="P2015" i="2"/>
  <c r="Q2015" i="2" s="1"/>
  <c r="R2015" i="2" s="1"/>
  <c r="N2079" i="2"/>
  <c r="J2068" i="2"/>
  <c r="O1966" i="2"/>
  <c r="N1963" i="2"/>
  <c r="S1963" i="2" s="1"/>
  <c r="O1962" i="2"/>
  <c r="P1913" i="2"/>
  <c r="Q1913" i="2" s="1"/>
  <c r="R1913" i="2" s="1"/>
  <c r="N1903" i="2"/>
  <c r="S1903" i="2" s="1"/>
  <c r="P1901" i="2"/>
  <c r="Q1901" i="2" s="1"/>
  <c r="R1901" i="2" s="1"/>
  <c r="O1860" i="2"/>
  <c r="O1856" i="2"/>
  <c r="O1852" i="2"/>
  <c r="O2004" i="2"/>
  <c r="O2078" i="2"/>
  <c r="O2071" i="2"/>
  <c r="O2067" i="2"/>
  <c r="O2045" i="2"/>
  <c r="O2042" i="2"/>
  <c r="O1969" i="2"/>
  <c r="N1918" i="2"/>
  <c r="N1841" i="2"/>
  <c r="N2023" i="2"/>
  <c r="N2016" i="2"/>
  <c r="O2080" i="2"/>
  <c r="N2042" i="2"/>
  <c r="O1984" i="2"/>
  <c r="O1950" i="2"/>
  <c r="O1946" i="2"/>
  <c r="N1939" i="2"/>
  <c r="O1934" i="2"/>
  <c r="O1870" i="2"/>
  <c r="O1866" i="2"/>
  <c r="N1852" i="2"/>
  <c r="P2024" i="2"/>
  <c r="Q2024" i="2" s="1"/>
  <c r="R2024" i="2" s="1"/>
  <c r="N2015" i="2"/>
  <c r="O2077" i="2"/>
  <c r="N2056" i="2"/>
  <c r="P1895" i="2"/>
  <c r="Q1895" i="2" s="1"/>
  <c r="R1895" i="2" s="1"/>
  <c r="P1845" i="2"/>
  <c r="Q1845" i="2" s="1"/>
  <c r="R1845" i="2" s="1"/>
  <c r="J2063" i="2"/>
  <c r="N1988" i="2"/>
  <c r="O1983" i="2"/>
  <c r="P1931" i="2"/>
  <c r="Q1931" i="2" s="1"/>
  <c r="R1931" i="2" s="1"/>
  <c r="O1926" i="2"/>
  <c r="P1914" i="2"/>
  <c r="Q1914" i="2" s="1"/>
  <c r="R1914" i="2" s="1"/>
  <c r="O1908" i="2"/>
  <c r="N1905" i="2"/>
  <c r="O1880" i="2"/>
  <c r="O1873" i="2"/>
  <c r="O1869" i="2"/>
  <c r="O1865" i="2"/>
  <c r="N1839" i="2"/>
  <c r="O2031" i="2"/>
  <c r="N2025" i="2"/>
  <c r="S2025" i="2" s="1"/>
  <c r="O2013" i="2"/>
  <c r="P2071" i="2"/>
  <c r="Q2071" i="2" s="1"/>
  <c r="R2071" i="2" s="1"/>
  <c r="N2063" i="2"/>
  <c r="N2040" i="2"/>
  <c r="S2040" i="2" s="1"/>
  <c r="P1919" i="2"/>
  <c r="Q1919" i="2" s="1"/>
  <c r="R1919" i="2" s="1"/>
  <c r="P1869" i="2"/>
  <c r="Q1869" i="2" s="1"/>
  <c r="R1869" i="2" s="1"/>
  <c r="O1884" i="2"/>
  <c r="P1851" i="2"/>
  <c r="Q1851" i="2" s="1"/>
  <c r="R1851" i="2" s="1"/>
  <c r="P2023" i="2"/>
  <c r="Q2023" i="2" s="1"/>
  <c r="R2023" i="2" s="1"/>
  <c r="P2005" i="2"/>
  <c r="Q2005" i="2" s="1"/>
  <c r="R2005" i="2" s="1"/>
  <c r="P1997" i="2"/>
  <c r="Q1997" i="2" s="1"/>
  <c r="R1997" i="2" s="1"/>
  <c r="N1954" i="2"/>
  <c r="P1862" i="2"/>
  <c r="Q1862" i="2" s="1"/>
  <c r="R1862" i="2" s="1"/>
  <c r="J2064" i="2"/>
  <c r="N1906" i="2"/>
  <c r="N1863" i="2"/>
  <c r="P1847" i="2"/>
  <c r="Q1847" i="2" s="1"/>
  <c r="R1847" i="2" s="1"/>
  <c r="N1842" i="2"/>
  <c r="N2021" i="2"/>
  <c r="S2021" i="2" s="1"/>
  <c r="O2020" i="2"/>
  <c r="N2007" i="2"/>
  <c r="S2007" i="2" s="1"/>
  <c r="N2003" i="2"/>
  <c r="O2002" i="2"/>
  <c r="J2066" i="2"/>
  <c r="P1982" i="2"/>
  <c r="Q1982" i="2" s="1"/>
  <c r="R1982" i="2" s="1"/>
  <c r="N1981" i="2"/>
  <c r="O1980" i="2"/>
  <c r="O1951" i="2"/>
  <c r="N1942" i="2"/>
  <c r="S1942" i="2" s="1"/>
  <c r="O1941" i="2"/>
  <c r="O1937" i="2"/>
  <c r="N1930" i="2"/>
  <c r="S1930" i="2" s="1"/>
  <c r="N1924" i="2"/>
  <c r="O1916" i="2"/>
  <c r="O1912" i="2"/>
  <c r="N1909" i="2"/>
  <c r="O1890" i="2"/>
  <c r="P1881" i="2"/>
  <c r="Q1881" i="2" s="1"/>
  <c r="R1881" i="2" s="1"/>
  <c r="N1873" i="2"/>
  <c r="N1849" i="2"/>
  <c r="N1845" i="2"/>
  <c r="P1840" i="2"/>
  <c r="Q1840" i="2" s="1"/>
  <c r="R1840" i="2" s="1"/>
  <c r="O2027" i="2"/>
  <c r="P2026" i="2"/>
  <c r="Q2026" i="2" s="1"/>
  <c r="R2026" i="2" s="1"/>
  <c r="N1999" i="2"/>
  <c r="S1999" i="2" s="1"/>
  <c r="N1991" i="2"/>
  <c r="P1989" i="2"/>
  <c r="Q1989" i="2" s="1"/>
  <c r="R1989" i="2" s="1"/>
  <c r="N2082" i="2"/>
  <c r="P2069" i="2"/>
  <c r="Q2069" i="2" s="1"/>
  <c r="R2069" i="2" s="1"/>
  <c r="N2068" i="2"/>
  <c r="S2068" i="2" s="1"/>
  <c r="P2059" i="2"/>
  <c r="Q2059" i="2" s="1"/>
  <c r="R2059" i="2" s="1"/>
  <c r="N2051" i="2"/>
  <c r="O2050" i="2"/>
  <c r="N2048" i="2"/>
  <c r="O2034" i="2"/>
  <c r="N2038" i="2"/>
  <c r="N1911" i="2"/>
  <c r="N1878" i="2"/>
  <c r="P1848" i="2"/>
  <c r="Q1848" i="2" s="1"/>
  <c r="R1848" i="2" s="1"/>
  <c r="O2010" i="2"/>
  <c r="N1978" i="2"/>
  <c r="P1939" i="2"/>
  <c r="Q1939" i="2" s="1"/>
  <c r="R1939" i="2" s="1"/>
  <c r="J2069" i="2"/>
  <c r="O1915" i="2"/>
  <c r="N1893" i="2"/>
  <c r="P1863" i="2"/>
  <c r="Q1863" i="2" s="1"/>
  <c r="R1863" i="2" s="1"/>
  <c r="P1856" i="2"/>
  <c r="Q1856" i="2" s="1"/>
  <c r="R1856" i="2" s="1"/>
  <c r="N1855" i="2"/>
  <c r="O1854" i="2"/>
  <c r="P2025" i="2"/>
  <c r="Q2025" i="2" s="1"/>
  <c r="R2025" i="2" s="1"/>
  <c r="N2013" i="2"/>
  <c r="N1998" i="2"/>
  <c r="P2082" i="2"/>
  <c r="Q2082" i="2" s="1"/>
  <c r="R2082" i="2" s="1"/>
  <c r="N2067" i="2"/>
  <c r="N2057" i="2"/>
  <c r="O2056" i="2"/>
  <c r="P2055" i="2"/>
  <c r="Q2055" i="2" s="1"/>
  <c r="R2055" i="2" s="1"/>
  <c r="P2045" i="2"/>
  <c r="Q2045" i="2" s="1"/>
  <c r="R2045" i="2" s="1"/>
  <c r="N1979" i="2"/>
  <c r="N1961" i="2"/>
  <c r="O1906" i="2"/>
  <c r="N1861" i="2"/>
  <c r="P1965" i="2"/>
  <c r="Q1965" i="2" s="1"/>
  <c r="R1965" i="2" s="1"/>
  <c r="N1935" i="2"/>
  <c r="N1895" i="2"/>
  <c r="N1857" i="2"/>
  <c r="N1850" i="2"/>
  <c r="O1956" i="2"/>
  <c r="N1984" i="2"/>
  <c r="N1962" i="2"/>
  <c r="N1945" i="2"/>
  <c r="N1933" i="2"/>
  <c r="O1886" i="2"/>
  <c r="N1879" i="2"/>
  <c r="N1983" i="2"/>
  <c r="P1945" i="2"/>
  <c r="Q1945" i="2" s="1"/>
  <c r="R1945" i="2" s="1"/>
  <c r="O1943" i="2"/>
  <c r="O1931" i="2"/>
  <c r="N1915" i="2"/>
  <c r="N1900" i="2"/>
  <c r="S1900" i="2" s="1"/>
  <c r="N1890" i="2"/>
  <c r="O2029" i="2"/>
  <c r="O2026" i="2"/>
  <c r="P2017" i="2"/>
  <c r="Q2017" i="2" s="1"/>
  <c r="R2017" i="2" s="1"/>
  <c r="O2011" i="2"/>
  <c r="P2010" i="2"/>
  <c r="Q2010" i="2" s="1"/>
  <c r="R2010" i="2" s="1"/>
  <c r="O1996" i="2"/>
  <c r="O1992" i="2"/>
  <c r="N1990" i="2"/>
  <c r="P2080" i="2"/>
  <c r="Q2080" i="2" s="1"/>
  <c r="R2080" i="2" s="1"/>
  <c r="N2070" i="2"/>
  <c r="N2064" i="2"/>
  <c r="O2052" i="2"/>
  <c r="N2034" i="2"/>
  <c r="N1847" i="2"/>
  <c r="O1846" i="2"/>
  <c r="O1842" i="2"/>
  <c r="O2018" i="2"/>
  <c r="N2008" i="2"/>
  <c r="S2008" i="2" s="1"/>
  <c r="O2007" i="2"/>
  <c r="O2003" i="2"/>
  <c r="O2062" i="2"/>
  <c r="P2060" i="2"/>
  <c r="Q2060" i="2" s="1"/>
  <c r="R2060" i="2" s="1"/>
  <c r="O2055" i="2"/>
  <c r="N2049" i="2"/>
  <c r="O2048" i="2"/>
  <c r="N2033" i="2"/>
  <c r="N1843" i="2"/>
  <c r="N2024" i="2"/>
  <c r="S2024" i="2" s="1"/>
  <c r="N2022" i="2"/>
  <c r="O2015" i="2"/>
  <c r="N2005" i="2"/>
  <c r="P1991" i="2"/>
  <c r="Q1991" i="2" s="1"/>
  <c r="R1991" i="2" s="1"/>
  <c r="O2075" i="2"/>
  <c r="P2074" i="2"/>
  <c r="Q2074" i="2" s="1"/>
  <c r="R2074" i="2" s="1"/>
  <c r="O1925" i="2"/>
  <c r="P1879" i="2"/>
  <c r="Q1879" i="2" s="1"/>
  <c r="R1879" i="2" s="1"/>
  <c r="O1960" i="2"/>
  <c r="O1948" i="2"/>
  <c r="O1940" i="2"/>
  <c r="P1937" i="2"/>
  <c r="Q1937" i="2" s="1"/>
  <c r="R1937" i="2" s="1"/>
  <c r="O1935" i="2"/>
  <c r="O1922" i="2"/>
  <c r="P1897" i="2"/>
  <c r="Q1897" i="2" s="1"/>
  <c r="R1897" i="2" s="1"/>
  <c r="N1875" i="2"/>
  <c r="P1957" i="2"/>
  <c r="Q1957" i="2" s="1"/>
  <c r="R1957" i="2" s="1"/>
  <c r="P1912" i="2"/>
  <c r="Q1912" i="2" s="1"/>
  <c r="R1912" i="2" s="1"/>
  <c r="P1889" i="2"/>
  <c r="Q1889" i="2" s="1"/>
  <c r="R1889" i="2" s="1"/>
  <c r="N1858" i="2"/>
  <c r="N1856" i="2"/>
  <c r="P1841" i="2"/>
  <c r="Q1841" i="2" s="1"/>
  <c r="R1841" i="2" s="1"/>
  <c r="O1840" i="2"/>
  <c r="O2030" i="2"/>
  <c r="O2017" i="2"/>
  <c r="P2002" i="2"/>
  <c r="Q2002" i="2" s="1"/>
  <c r="R2002" i="2" s="1"/>
  <c r="P1956" i="2"/>
  <c r="Q1956" i="2" s="1"/>
  <c r="R1956" i="2" s="1"/>
  <c r="N1946" i="2"/>
  <c r="N1938" i="2"/>
  <c r="N1908" i="2"/>
  <c r="S1908" i="2" s="1"/>
  <c r="O1904" i="2"/>
  <c r="P1899" i="2"/>
  <c r="Q1899" i="2" s="1"/>
  <c r="R1899" i="2" s="1"/>
  <c r="P1968" i="2"/>
  <c r="Q1968" i="2" s="1"/>
  <c r="R1968" i="2" s="1"/>
  <c r="N1952" i="2"/>
  <c r="P1941" i="2"/>
  <c r="Q1941" i="2" s="1"/>
  <c r="R1941" i="2" s="1"/>
  <c r="N1913" i="2"/>
  <c r="P1905" i="2"/>
  <c r="Q1905" i="2" s="1"/>
  <c r="R1905" i="2" s="1"/>
  <c r="N1902" i="2"/>
  <c r="P1880" i="2"/>
  <c r="Q1880" i="2" s="1"/>
  <c r="R1880" i="2" s="1"/>
  <c r="N1871" i="2"/>
  <c r="S1871" i="2" s="1"/>
  <c r="N1931" i="2"/>
  <c r="N1916" i="2"/>
  <c r="N1985" i="2"/>
  <c r="P1973" i="2"/>
  <c r="Q1973" i="2" s="1"/>
  <c r="R1973" i="2" s="1"/>
  <c r="J2065" i="2"/>
  <c r="O1979" i="2"/>
  <c r="P1955" i="2"/>
  <c r="Q1955" i="2" s="1"/>
  <c r="R1955" i="2" s="1"/>
  <c r="P1950" i="2"/>
  <c r="Q1950" i="2" s="1"/>
  <c r="R1950" i="2" s="1"/>
  <c r="O1949" i="2"/>
  <c r="P1946" i="2"/>
  <c r="Q1946" i="2" s="1"/>
  <c r="R1946" i="2" s="1"/>
  <c r="N1943" i="2"/>
  <c r="O1942" i="2"/>
  <c r="O1939" i="2"/>
  <c r="P1938" i="2"/>
  <c r="Q1938" i="2" s="1"/>
  <c r="R1938" i="2" s="1"/>
  <c r="N1932" i="2"/>
  <c r="N1927" i="2"/>
  <c r="O1909" i="2"/>
  <c r="P1898" i="2"/>
  <c r="Q1898" i="2" s="1"/>
  <c r="R1898" i="2" s="1"/>
  <c r="O1889" i="2"/>
  <c r="P1888" i="2"/>
  <c r="Q1888" i="2" s="1"/>
  <c r="R1888" i="2" s="1"/>
  <c r="N1876" i="2"/>
  <c r="P1864" i="2"/>
  <c r="Q1864" i="2" s="1"/>
  <c r="R1864" i="2" s="1"/>
  <c r="O1859" i="2"/>
  <c r="P1853" i="2"/>
  <c r="Q1853" i="2" s="1"/>
  <c r="R1853" i="2" s="1"/>
  <c r="P1849" i="2"/>
  <c r="Q1849" i="2" s="1"/>
  <c r="R1849" i="2" s="1"/>
  <c r="N1844" i="2"/>
  <c r="O2016" i="2"/>
  <c r="P2075" i="2"/>
  <c r="Q2075" i="2" s="1"/>
  <c r="R2075" i="2" s="1"/>
  <c r="P1987" i="2"/>
  <c r="Q1987" i="2" s="1"/>
  <c r="R1987" i="2" s="1"/>
  <c r="O1973" i="2"/>
  <c r="O1953" i="2"/>
  <c r="N1947" i="2"/>
  <c r="N1937" i="2"/>
  <c r="S1937" i="2" s="1"/>
  <c r="P1935" i="2"/>
  <c r="Q1935" i="2" s="1"/>
  <c r="R1935" i="2" s="1"/>
  <c r="O1918" i="2"/>
  <c r="O1911" i="2"/>
  <c r="O1901" i="2"/>
  <c r="O1881" i="2"/>
  <c r="O1872" i="2"/>
  <c r="P2006" i="2"/>
  <c r="Q2006" i="2" s="1"/>
  <c r="R2006" i="2" s="1"/>
  <c r="N2075" i="2"/>
  <c r="N2069" i="2"/>
  <c r="N2052" i="2"/>
  <c r="N2037" i="2"/>
  <c r="P2033" i="2"/>
  <c r="Q2033" i="2" s="1"/>
  <c r="R2033" i="2" s="1"/>
  <c r="N1993" i="2"/>
  <c r="O1975" i="2"/>
  <c r="N1973" i="2"/>
  <c r="N1971" i="2"/>
  <c r="N1969" i="2"/>
  <c r="O1964" i="2"/>
  <c r="N1960" i="2"/>
  <c r="P1958" i="2"/>
  <c r="Q1958" i="2" s="1"/>
  <c r="R1958" i="2" s="1"/>
  <c r="N1958" i="2"/>
  <c r="O1947" i="2"/>
  <c r="O1938" i="2"/>
  <c r="O1933" i="2"/>
  <c r="P1932" i="2"/>
  <c r="Q1932" i="2" s="1"/>
  <c r="R1932" i="2" s="1"/>
  <c r="N1917" i="2"/>
  <c r="P1915" i="2"/>
  <c r="Q1915" i="2" s="1"/>
  <c r="R1915" i="2" s="1"/>
  <c r="N1910" i="2"/>
  <c r="O1902" i="2"/>
  <c r="N1899" i="2"/>
  <c r="O1896" i="2"/>
  <c r="O1894" i="2"/>
  <c r="N1886" i="2"/>
  <c r="O1885" i="2"/>
  <c r="O1883" i="2"/>
  <c r="P1882" i="2"/>
  <c r="Q1882" i="2" s="1"/>
  <c r="R1882" i="2" s="1"/>
  <c r="N1881" i="2"/>
  <c r="O1876" i="2"/>
  <c r="P1875" i="2"/>
  <c r="Q1875" i="2" s="1"/>
  <c r="R1875" i="2" s="1"/>
  <c r="N1872" i="2"/>
  <c r="N1859" i="2"/>
  <c r="O1858" i="2"/>
  <c r="P1857" i="2"/>
  <c r="Q1857" i="2" s="1"/>
  <c r="R1857" i="2" s="1"/>
  <c r="P1846" i="2"/>
  <c r="Q1846" i="2" s="1"/>
  <c r="R1846" i="2" s="1"/>
  <c r="O1839" i="2"/>
  <c r="N2028" i="2"/>
  <c r="N2019" i="2"/>
  <c r="O2014" i="2"/>
  <c r="P2081" i="2"/>
  <c r="Q2081" i="2" s="1"/>
  <c r="R2081" i="2" s="1"/>
  <c r="O2064" i="2"/>
  <c r="P2061" i="2"/>
  <c r="Q2061" i="2" s="1"/>
  <c r="R2061" i="2" s="1"/>
  <c r="N2058" i="2"/>
  <c r="S2058" i="2" s="1"/>
  <c r="P2050" i="2"/>
  <c r="Q2050" i="2" s="1"/>
  <c r="R2050" i="2" s="1"/>
  <c r="P2037" i="2"/>
  <c r="Q2037" i="2" s="1"/>
  <c r="R2037" i="2" s="1"/>
  <c r="O2053" i="2"/>
  <c r="P2039" i="2"/>
  <c r="Q2039" i="2" s="1"/>
  <c r="R2039" i="2" s="1"/>
  <c r="P2054" i="2"/>
  <c r="Q2054" i="2" s="1"/>
  <c r="R2054" i="2" s="1"/>
  <c r="P2041" i="2"/>
  <c r="Q2041" i="2" s="1"/>
  <c r="R2041" i="2" s="1"/>
  <c r="P2012" i="2"/>
  <c r="Q2012" i="2" s="1"/>
  <c r="R2012" i="2" s="1"/>
  <c r="O1991" i="2"/>
  <c r="P1990" i="2"/>
  <c r="Q1990" i="2" s="1"/>
  <c r="R1990" i="2" s="1"/>
  <c r="O2063" i="2"/>
  <c r="N2009" i="2"/>
  <c r="S2009" i="2" s="1"/>
  <c r="P2007" i="2"/>
  <c r="Q2007" i="2" s="1"/>
  <c r="R2007" i="2" s="1"/>
  <c r="N1970" i="2"/>
  <c r="O1967" i="2"/>
  <c r="P1964" i="2"/>
  <c r="Q1964" i="2" s="1"/>
  <c r="R1964" i="2" s="1"/>
  <c r="N1957" i="2"/>
  <c r="N1953" i="2"/>
  <c r="P1940" i="2"/>
  <c r="Q1940" i="2" s="1"/>
  <c r="R1940" i="2" s="1"/>
  <c r="P1936" i="2"/>
  <c r="Q1936" i="2" s="1"/>
  <c r="R1936" i="2" s="1"/>
  <c r="O1932" i="2"/>
  <c r="O1913" i="2"/>
  <c r="N1904" i="2"/>
  <c r="P1896" i="2"/>
  <c r="Q1896" i="2" s="1"/>
  <c r="R1896" i="2" s="1"/>
  <c r="O1895" i="2"/>
  <c r="N1889" i="2"/>
  <c r="N1860" i="2"/>
  <c r="O1857" i="2"/>
  <c r="O1850" i="2"/>
  <c r="O1848" i="2"/>
  <c r="O1844" i="2"/>
  <c r="O2024" i="2"/>
  <c r="N2020" i="2"/>
  <c r="P2016" i="2"/>
  <c r="Q2016" i="2" s="1"/>
  <c r="R2016" i="2" s="1"/>
  <c r="P2014" i="2"/>
  <c r="Q2014" i="2" s="1"/>
  <c r="R2014" i="2" s="1"/>
  <c r="N2011" i="2"/>
  <c r="O2008" i="2"/>
  <c r="N2006" i="2"/>
  <c r="N2001" i="2"/>
  <c r="P1999" i="2"/>
  <c r="Q1999" i="2" s="1"/>
  <c r="R1999" i="2" s="1"/>
  <c r="O1993" i="2"/>
  <c r="N2078" i="2"/>
  <c r="N2076" i="2"/>
  <c r="N2074" i="2"/>
  <c r="O2069" i="2"/>
  <c r="P2064" i="2"/>
  <c r="Q2064" i="2" s="1"/>
  <c r="R2064" i="2" s="1"/>
  <c r="N2053" i="2"/>
  <c r="P2049" i="2"/>
  <c r="Q2049" i="2" s="1"/>
  <c r="R2049" i="2" s="1"/>
  <c r="O2039" i="2"/>
  <c r="O2037" i="2"/>
  <c r="P2070" i="2"/>
  <c r="Q2070" i="2" s="1"/>
  <c r="R2070" i="2" s="1"/>
  <c r="O2058" i="2"/>
  <c r="P2051" i="2"/>
  <c r="Q2051" i="2" s="1"/>
  <c r="R2051" i="2" s="1"/>
  <c r="N2046" i="2"/>
  <c r="O2043" i="2"/>
  <c r="P2038" i="2"/>
  <c r="Q2038" i="2" s="1"/>
  <c r="R2038" i="2" s="1"/>
  <c r="P1963" i="2"/>
  <c r="Q1963" i="2" s="1"/>
  <c r="R1963" i="2" s="1"/>
  <c r="N1901" i="2"/>
  <c r="N1892" i="2"/>
  <c r="P1873" i="2"/>
  <c r="Q1873" i="2" s="1"/>
  <c r="R1873" i="2" s="1"/>
  <c r="P1855" i="2"/>
  <c r="Q1855" i="2" s="1"/>
  <c r="R1855" i="2" s="1"/>
  <c r="N1846" i="2"/>
  <c r="P2030" i="2"/>
  <c r="Q2030" i="2" s="1"/>
  <c r="R2030" i="2" s="1"/>
  <c r="P2028" i="2"/>
  <c r="Q2028" i="2" s="1"/>
  <c r="R2028" i="2" s="1"/>
  <c r="P2013" i="2"/>
  <c r="Q2013" i="2" s="1"/>
  <c r="R2013" i="2" s="1"/>
  <c r="P1993" i="2"/>
  <c r="Q1993" i="2" s="1"/>
  <c r="R1993" i="2" s="1"/>
  <c r="P2079" i="2"/>
  <c r="Q2079" i="2" s="1"/>
  <c r="R2079" i="2" s="1"/>
  <c r="P2077" i="2"/>
  <c r="Q2077" i="2" s="1"/>
  <c r="R2077" i="2" s="1"/>
  <c r="O1986" i="2"/>
  <c r="O1982" i="2"/>
  <c r="O1977" i="2"/>
  <c r="P1976" i="2"/>
  <c r="Q1976" i="2" s="1"/>
  <c r="R1976" i="2" s="1"/>
  <c r="O1972" i="2"/>
  <c r="P1971" i="2"/>
  <c r="Q1971" i="2" s="1"/>
  <c r="R1971" i="2" s="1"/>
  <c r="N1967" i="2"/>
  <c r="O1965" i="2"/>
  <c r="N1964" i="2"/>
  <c r="S1964" i="2" s="1"/>
  <c r="O1958" i="2"/>
  <c r="P1952" i="2"/>
  <c r="Q1952" i="2" s="1"/>
  <c r="R1952" i="2" s="1"/>
  <c r="N1948" i="2"/>
  <c r="P1947" i="2"/>
  <c r="Q1947" i="2" s="1"/>
  <c r="R1947" i="2" s="1"/>
  <c r="P1930" i="2"/>
  <c r="Q1930" i="2" s="1"/>
  <c r="R1930" i="2" s="1"/>
  <c r="N1928" i="2"/>
  <c r="P1925" i="2"/>
  <c r="Q1925" i="2" s="1"/>
  <c r="R1925" i="2" s="1"/>
  <c r="N1923" i="2"/>
  <c r="P1921" i="2"/>
  <c r="Q1921" i="2" s="1"/>
  <c r="R1921" i="2" s="1"/>
  <c r="P1911" i="2"/>
  <c r="Q1911" i="2" s="1"/>
  <c r="R1911" i="2" s="1"/>
  <c r="P1903" i="2"/>
  <c r="Q1903" i="2" s="1"/>
  <c r="R1903" i="2" s="1"/>
  <c r="N1885" i="2"/>
  <c r="O1877" i="2"/>
  <c r="P1874" i="2"/>
  <c r="Q1874" i="2" s="1"/>
  <c r="R1874" i="2" s="1"/>
  <c r="N1874" i="2"/>
  <c r="N1867" i="2"/>
  <c r="P1858" i="2"/>
  <c r="Q1858" i="2" s="1"/>
  <c r="R1858" i="2" s="1"/>
  <c r="O2025" i="2"/>
  <c r="O2023" i="2"/>
  <c r="P2022" i="2"/>
  <c r="Q2022" i="2" s="1"/>
  <c r="R2022" i="2" s="1"/>
  <c r="P2020" i="2"/>
  <c r="Q2020" i="2" s="1"/>
  <c r="R2020" i="2" s="1"/>
  <c r="N2018" i="2"/>
  <c r="N2010" i="2"/>
  <c r="P2008" i="2"/>
  <c r="Q2008" i="2" s="1"/>
  <c r="R2008" i="2" s="1"/>
  <c r="N2004" i="2"/>
  <c r="N2002" i="2"/>
  <c r="P2000" i="2"/>
  <c r="Q2000" i="2" s="1"/>
  <c r="R2000" i="2" s="1"/>
  <c r="P1995" i="2"/>
  <c r="Q1995" i="2" s="1"/>
  <c r="R1995" i="2" s="1"/>
  <c r="O2082" i="2"/>
  <c r="O2068" i="2"/>
  <c r="O1988" i="2"/>
  <c r="P1949" i="2"/>
  <c r="Q1949" i="2" s="1"/>
  <c r="R1949" i="2" s="1"/>
  <c r="N1880" i="2"/>
  <c r="N1986" i="2"/>
  <c r="P1983" i="2"/>
  <c r="Q1983" i="2" s="1"/>
  <c r="R1983" i="2" s="1"/>
  <c r="P1978" i="2"/>
  <c r="Q1978" i="2" s="1"/>
  <c r="R1978" i="2" s="1"/>
  <c r="O1968" i="2"/>
  <c r="N1951" i="2"/>
  <c r="P1943" i="2"/>
  <c r="Q1943" i="2" s="1"/>
  <c r="R1943" i="2" s="1"/>
  <c r="O1898" i="2"/>
  <c r="N1887" i="2"/>
  <c r="O1879" i="2"/>
  <c r="P1865" i="2"/>
  <c r="Q1865" i="2" s="1"/>
  <c r="R1865" i="2" s="1"/>
  <c r="O1864" i="2"/>
  <c r="O1843" i="2"/>
  <c r="P1842" i="2"/>
  <c r="Q1842" i="2" s="1"/>
  <c r="R1842" i="2" s="1"/>
  <c r="P1839" i="2"/>
  <c r="Q1839" i="2" s="1"/>
  <c r="R1839" i="2" s="1"/>
  <c r="N2027" i="2"/>
  <c r="P1980" i="2"/>
  <c r="Q1980" i="2" s="1"/>
  <c r="R1980" i="2" s="1"/>
  <c r="N1974" i="2"/>
  <c r="S1974" i="2" s="1"/>
  <c r="N1940" i="2"/>
  <c r="P1988" i="2"/>
  <c r="Q1988" i="2" s="1"/>
  <c r="R1988" i="2" s="1"/>
  <c r="O1987" i="2"/>
  <c r="O1985" i="2"/>
  <c r="N1982" i="2"/>
  <c r="P1979" i="2"/>
  <c r="Q1979" i="2" s="1"/>
  <c r="R1979" i="2" s="1"/>
  <c r="N1977" i="2"/>
  <c r="O1976" i="2"/>
  <c r="O1971" i="2"/>
  <c r="P1967" i="2"/>
  <c r="Q1967" i="2" s="1"/>
  <c r="R1967" i="2" s="1"/>
  <c r="O1961" i="2"/>
  <c r="O1952" i="2"/>
  <c r="N1941" i="2"/>
  <c r="S1941" i="2" s="1"/>
  <c r="P1933" i="2"/>
  <c r="Q1933" i="2" s="1"/>
  <c r="R1933" i="2" s="1"/>
  <c r="O1930" i="2"/>
  <c r="P1926" i="2"/>
  <c r="Q1926" i="2" s="1"/>
  <c r="R1926" i="2" s="1"/>
  <c r="P1922" i="2"/>
  <c r="Q1922" i="2" s="1"/>
  <c r="R1922" i="2" s="1"/>
  <c r="N1922" i="2"/>
  <c r="O1921" i="2"/>
  <c r="N1920" i="2"/>
  <c r="P1906" i="2"/>
  <c r="Q1906" i="2" s="1"/>
  <c r="R1906" i="2" s="1"/>
  <c r="O1905" i="2"/>
  <c r="P1904" i="2"/>
  <c r="Q1904" i="2" s="1"/>
  <c r="R1904" i="2" s="1"/>
  <c r="O1903" i="2"/>
  <c r="N1891" i="2"/>
  <c r="S1891" i="2" s="1"/>
  <c r="P1883" i="2"/>
  <c r="Q1883" i="2" s="1"/>
  <c r="R1883" i="2" s="1"/>
  <c r="O1882" i="2"/>
  <c r="P1866" i="2"/>
  <c r="Q1866" i="2" s="1"/>
  <c r="R1866" i="2" s="1"/>
  <c r="N1866" i="2"/>
  <c r="P1854" i="2"/>
  <c r="Q1854" i="2" s="1"/>
  <c r="R1854" i="2" s="1"/>
  <c r="O1851" i="2"/>
  <c r="P2029" i="2"/>
  <c r="Q2029" i="2" s="1"/>
  <c r="R2029" i="2" s="1"/>
  <c r="N2017" i="2"/>
  <c r="P1998" i="2"/>
  <c r="Q1998" i="2" s="1"/>
  <c r="R1998" i="2" s="1"/>
  <c r="O1997" i="2"/>
  <c r="P1996" i="2"/>
  <c r="Q1996" i="2" s="1"/>
  <c r="R1996" i="2" s="1"/>
  <c r="O1995" i="2"/>
  <c r="P1992" i="2"/>
  <c r="Q1992" i="2" s="1"/>
  <c r="R1992" i="2" s="1"/>
  <c r="P2078" i="2"/>
  <c r="Q2078" i="2" s="1"/>
  <c r="R2078" i="2" s="1"/>
  <c r="O1945" i="2"/>
  <c r="P1972" i="2"/>
  <c r="Q1972" i="2" s="1"/>
  <c r="R1972" i="2" s="1"/>
  <c r="P1962" i="2"/>
  <c r="Q1962" i="2" s="1"/>
  <c r="R1962" i="2" s="1"/>
  <c r="P1960" i="2"/>
  <c r="Q1960" i="2" s="1"/>
  <c r="R1960" i="2" s="1"/>
  <c r="P1902" i="2"/>
  <c r="Q1902" i="2" s="1"/>
  <c r="R1902" i="2" s="1"/>
  <c r="P1893" i="2"/>
  <c r="Q1893" i="2" s="1"/>
  <c r="R1893" i="2" s="1"/>
  <c r="P1887" i="2"/>
  <c r="Q1887" i="2" s="1"/>
  <c r="R1887" i="2" s="1"/>
  <c r="P1861" i="2"/>
  <c r="Q1861" i="2" s="1"/>
  <c r="R1861" i="2" s="1"/>
  <c r="P1850" i="2"/>
  <c r="Q1850" i="2" s="1"/>
  <c r="R1850" i="2" s="1"/>
  <c r="P2031" i="2"/>
  <c r="Q2031" i="2" s="1"/>
  <c r="R2031" i="2" s="1"/>
  <c r="P2021" i="2"/>
  <c r="Q2021" i="2" s="1"/>
  <c r="R2021" i="2" s="1"/>
  <c r="O1989" i="2"/>
  <c r="N1987" i="2"/>
  <c r="O1981" i="2"/>
  <c r="N1980" i="2"/>
  <c r="N1976" i="2"/>
  <c r="O1974" i="2"/>
  <c r="P1966" i="2"/>
  <c r="Q1966" i="2" s="1"/>
  <c r="R1966" i="2" s="1"/>
  <c r="N1966" i="2"/>
  <c r="S1966" i="2" s="1"/>
  <c r="O1959" i="2"/>
  <c r="O1957" i="2"/>
  <c r="O1955" i="2"/>
  <c r="P1944" i="2"/>
  <c r="Q1944" i="2" s="1"/>
  <c r="R1944" i="2" s="1"/>
  <c r="N1944" i="2"/>
  <c r="N1936" i="2"/>
  <c r="N1934" i="2"/>
  <c r="O1928" i="2"/>
  <c r="O1923" i="2"/>
  <c r="N1921" i="2"/>
  <c r="P1920" i="2"/>
  <c r="Q1920" i="2" s="1"/>
  <c r="R1920" i="2" s="1"/>
  <c r="O1919" i="2"/>
  <c r="O1914" i="2"/>
  <c r="N1907" i="2"/>
  <c r="O1899" i="2"/>
  <c r="O1897" i="2"/>
  <c r="O1888" i="2"/>
  <c r="O1878" i="2"/>
  <c r="P1877" i="2"/>
  <c r="Q1877" i="2" s="1"/>
  <c r="R1877" i="2" s="1"/>
  <c r="O1863" i="2"/>
  <c r="P1859" i="2"/>
  <c r="Q1859" i="2" s="1"/>
  <c r="R1859" i="2" s="1"/>
  <c r="N1853" i="2"/>
  <c r="P2019" i="2"/>
  <c r="Q2019" i="2" s="1"/>
  <c r="R2019" i="2" s="1"/>
  <c r="O2012" i="2"/>
  <c r="O2073" i="2"/>
  <c r="P2072" i="2"/>
  <c r="Q2072" i="2" s="1"/>
  <c r="R2072" i="2" s="1"/>
  <c r="P2057" i="2"/>
  <c r="Q2057" i="2" s="1"/>
  <c r="R2057" i="2" s="1"/>
  <c r="N2060" i="2"/>
  <c r="N2047" i="2"/>
  <c r="P2035" i="2"/>
  <c r="Q2035" i="2" s="1"/>
  <c r="R2035" i="2" s="1"/>
  <c r="O1927" i="2"/>
  <c r="N1926" i="2"/>
  <c r="S1926" i="2" s="1"/>
  <c r="P1916" i="2"/>
  <c r="Q1916" i="2" s="1"/>
  <c r="R1916" i="2" s="1"/>
  <c r="O1907" i="2"/>
  <c r="N1897" i="2"/>
  <c r="N1894" i="2"/>
  <c r="P1885" i="2"/>
  <c r="Q1885" i="2" s="1"/>
  <c r="R1885" i="2" s="1"/>
  <c r="N1883" i="2"/>
  <c r="O1874" i="2"/>
  <c r="P1872" i="2"/>
  <c r="Q1872" i="2" s="1"/>
  <c r="R1872" i="2" s="1"/>
  <c r="O1871" i="2"/>
  <c r="N1870" i="2"/>
  <c r="S1870" i="2" s="1"/>
  <c r="P1867" i="2"/>
  <c r="Q1867" i="2" s="1"/>
  <c r="R1867" i="2" s="1"/>
  <c r="N1862" i="2"/>
  <c r="O1861" i="2"/>
  <c r="O1853" i="2"/>
  <c r="O1847" i="2"/>
  <c r="O1845" i="2"/>
  <c r="N2030" i="2"/>
  <c r="P2027" i="2"/>
  <c r="Q2027" i="2" s="1"/>
  <c r="R2027" i="2" s="1"/>
  <c r="O2022" i="2"/>
  <c r="P2018" i="2"/>
  <c r="Q2018" i="2" s="1"/>
  <c r="R2018" i="2" s="1"/>
  <c r="N2014" i="2"/>
  <c r="P2011" i="2"/>
  <c r="Q2011" i="2" s="1"/>
  <c r="R2011" i="2" s="1"/>
  <c r="P2009" i="2"/>
  <c r="Q2009" i="2" s="1"/>
  <c r="R2009" i="2" s="1"/>
  <c r="O2005" i="2"/>
  <c r="P2004" i="2"/>
  <c r="Q2004" i="2" s="1"/>
  <c r="R2004" i="2" s="1"/>
  <c r="O2001" i="2"/>
  <c r="P1994" i="2"/>
  <c r="Q1994" i="2" s="1"/>
  <c r="R1994" i="2" s="1"/>
  <c r="N2072" i="2"/>
  <c r="P2067" i="2"/>
  <c r="Q2067" i="2" s="1"/>
  <c r="R2067" i="2" s="1"/>
  <c r="N2065" i="2"/>
  <c r="P2062" i="2"/>
  <c r="Q2062" i="2" s="1"/>
  <c r="R2062" i="2" s="1"/>
  <c r="N2055" i="2"/>
  <c r="O2051" i="2"/>
  <c r="O2046" i="2"/>
  <c r="O2041" i="2"/>
  <c r="P2036" i="2"/>
  <c r="Q2036" i="2" s="1"/>
  <c r="R2036" i="2" s="1"/>
  <c r="N2036" i="2"/>
  <c r="P2068" i="2"/>
  <c r="Q2068" i="2" s="1"/>
  <c r="R2068" i="2" s="1"/>
  <c r="O2059" i="2"/>
  <c r="O2054" i="2"/>
  <c r="P2047" i="2"/>
  <c r="Q2047" i="2" s="1"/>
  <c r="R2047" i="2" s="1"/>
  <c r="O2044" i="2"/>
  <c r="P2042" i="2"/>
  <c r="Q2042" i="2" s="1"/>
  <c r="R2042" i="2" s="1"/>
  <c r="P2040" i="2"/>
  <c r="Q2040" i="2" s="1"/>
  <c r="R2040" i="2" s="1"/>
  <c r="P2058" i="2"/>
  <c r="Q2058" i="2" s="1"/>
  <c r="R2058" i="2" s="1"/>
  <c r="O2057" i="2"/>
  <c r="O2049" i="2"/>
  <c r="O2074" i="2"/>
  <c r="P2063" i="2"/>
  <c r="Q2063" i="2" s="1"/>
  <c r="R2063" i="2" s="1"/>
  <c r="P2043" i="2"/>
  <c r="Q2043" i="2" s="1"/>
  <c r="R2043" i="2" s="1"/>
  <c r="N2041" i="2"/>
  <c r="N1912" i="2"/>
  <c r="O1910" i="2"/>
  <c r="P1909" i="2"/>
  <c r="Q1909" i="2" s="1"/>
  <c r="R1909" i="2" s="1"/>
  <c r="N1898" i="2"/>
  <c r="P1890" i="2"/>
  <c r="Q1890" i="2" s="1"/>
  <c r="R1890" i="2" s="1"/>
  <c r="N1888" i="2"/>
  <c r="O1887" i="2"/>
  <c r="N1882" i="2"/>
  <c r="N1877" i="2"/>
  <c r="P1876" i="2"/>
  <c r="Q1876" i="2" s="1"/>
  <c r="R1876" i="2" s="1"/>
  <c r="O1875" i="2"/>
  <c r="P1871" i="2"/>
  <c r="Q1871" i="2" s="1"/>
  <c r="R1871" i="2" s="1"/>
  <c r="N1869" i="2"/>
  <c r="N1864" i="2"/>
  <c r="N1851" i="2"/>
  <c r="N1848" i="2"/>
  <c r="N1840" i="2"/>
  <c r="N2031" i="2"/>
  <c r="N2029" i="2"/>
  <c r="O2021" i="2"/>
  <c r="O2009" i="2"/>
  <c r="P2003" i="2"/>
  <c r="Q2003" i="2" s="1"/>
  <c r="R2003" i="2" s="1"/>
  <c r="P2001" i="2"/>
  <c r="Q2001" i="2" s="1"/>
  <c r="R2001" i="2" s="1"/>
  <c r="N1996" i="2"/>
  <c r="N1992" i="2"/>
  <c r="O1990" i="2"/>
  <c r="N1989" i="2"/>
  <c r="P2076" i="2"/>
  <c r="Q2076" i="2" s="1"/>
  <c r="R2076" i="2" s="1"/>
  <c r="N2071" i="2"/>
  <c r="O2060" i="2"/>
  <c r="P2053" i="2"/>
  <c r="Q2053" i="2" s="1"/>
  <c r="R2053" i="2" s="1"/>
  <c r="P2048" i="2"/>
  <c r="Q2048" i="2" s="1"/>
  <c r="R2048" i="2" s="1"/>
  <c r="P2044" i="2"/>
  <c r="Q2044" i="2" s="1"/>
  <c r="R2044" i="2" s="1"/>
  <c r="N2044" i="2"/>
  <c r="N2039" i="2"/>
  <c r="P2034" i="2"/>
  <c r="Q2034" i="2" s="1"/>
  <c r="R2034" i="2" s="1"/>
  <c r="P2032" i="2"/>
  <c r="Q2032" i="2" s="1"/>
  <c r="R2032" i="2" s="1"/>
  <c r="O2070" i="2"/>
  <c r="P2066" i="2"/>
  <c r="Q2066" i="2" s="1"/>
  <c r="R2066" i="2" s="1"/>
  <c r="O2065" i="2"/>
  <c r="P2056" i="2"/>
  <c r="Q2056" i="2" s="1"/>
  <c r="R2056" i="2" s="1"/>
  <c r="P2052" i="2"/>
  <c r="Q2052" i="2" s="1"/>
  <c r="R2052" i="2" s="1"/>
  <c r="P2046" i="2"/>
  <c r="Q2046" i="2" s="1"/>
  <c r="R2046" i="2" s="1"/>
  <c r="O2040" i="2"/>
  <c r="O2038" i="2"/>
  <c r="O2036" i="2"/>
  <c r="P1891" i="2"/>
  <c r="Q1891" i="2" s="1"/>
  <c r="R1891" i="2" s="1"/>
  <c r="P1984" i="2"/>
  <c r="Q1984" i="2" s="1"/>
  <c r="R1984" i="2" s="1"/>
  <c r="P1961" i="2"/>
  <c r="Q1961" i="2" s="1"/>
  <c r="R1961" i="2" s="1"/>
  <c r="P1917" i="2"/>
  <c r="Q1917" i="2" s="1"/>
  <c r="R1917" i="2" s="1"/>
  <c r="P1929" i="2"/>
  <c r="Q1929" i="2" s="1"/>
  <c r="R1929" i="2" s="1"/>
  <c r="P1907" i="2"/>
  <c r="Q1907" i="2" s="1"/>
  <c r="R1907" i="2" s="1"/>
  <c r="P1951" i="2"/>
  <c r="Q1951" i="2" s="1"/>
  <c r="R1951" i="2" s="1"/>
  <c r="P1948" i="2"/>
  <c r="Q1948" i="2" s="1"/>
  <c r="R1948" i="2" s="1"/>
  <c r="P1927" i="2"/>
  <c r="Q1927" i="2" s="1"/>
  <c r="R1927" i="2" s="1"/>
  <c r="P1977" i="2"/>
  <c r="Q1977" i="2" s="1"/>
  <c r="R1977" i="2" s="1"/>
  <c r="P1923" i="2"/>
  <c r="Q1923" i="2" s="1"/>
  <c r="R1923" i="2" s="1"/>
  <c r="P1985" i="2"/>
  <c r="Q1985" i="2" s="1"/>
  <c r="R1985" i="2" s="1"/>
  <c r="P1959" i="2"/>
  <c r="Q1959" i="2" s="1"/>
  <c r="R1959" i="2" s="1"/>
  <c r="P1954" i="2"/>
  <c r="Q1954" i="2" s="1"/>
  <c r="R1954" i="2" s="1"/>
  <c r="O1944" i="2"/>
  <c r="P1928" i="2"/>
  <c r="Q1928" i="2" s="1"/>
  <c r="R1928" i="2" s="1"/>
  <c r="P1953" i="2"/>
  <c r="Q1953" i="2" s="1"/>
  <c r="R1953" i="2" s="1"/>
  <c r="P1924" i="2"/>
  <c r="Q1924" i="2" s="1"/>
  <c r="R1924" i="2" s="1"/>
  <c r="P1986" i="2"/>
  <c r="Q1986" i="2" s="1"/>
  <c r="R1986" i="2" s="1"/>
  <c r="P1975" i="2"/>
  <c r="Q1975" i="2" s="1"/>
  <c r="R1975" i="2" s="1"/>
  <c r="P1970" i="2"/>
  <c r="Q1970" i="2" s="1"/>
  <c r="R1970" i="2" s="1"/>
  <c r="O1936" i="2"/>
  <c r="P1870" i="2"/>
  <c r="Q1870" i="2" s="1"/>
  <c r="R1870" i="2" s="1"/>
  <c r="P1843" i="2"/>
  <c r="Q1843" i="2" s="1"/>
  <c r="R1843" i="2" s="1"/>
  <c r="P1908" i="2"/>
  <c r="Q1908" i="2" s="1"/>
  <c r="R1908" i="2" s="1"/>
  <c r="P1892" i="2"/>
  <c r="Q1892" i="2" s="1"/>
  <c r="R1892" i="2" s="1"/>
  <c r="P1884" i="2"/>
  <c r="Q1884" i="2" s="1"/>
  <c r="R1884" i="2" s="1"/>
  <c r="P1852" i="2"/>
  <c r="Q1852" i="2" s="1"/>
  <c r="R1852" i="2" s="1"/>
  <c r="P1910" i="2"/>
  <c r="Q1910" i="2" s="1"/>
  <c r="R1910" i="2" s="1"/>
  <c r="P1894" i="2"/>
  <c r="Q1894" i="2" s="1"/>
  <c r="R1894" i="2" s="1"/>
  <c r="P1868" i="2"/>
  <c r="Q1868" i="2" s="1"/>
  <c r="R1868" i="2" s="1"/>
  <c r="P1878" i="2"/>
  <c r="Q1878" i="2" s="1"/>
  <c r="R1878" i="2" s="1"/>
  <c r="P1942" i="2"/>
  <c r="Q1942" i="2" s="1"/>
  <c r="R1942" i="2" s="1"/>
  <c r="P1886" i="2"/>
  <c r="Q1886" i="2" s="1"/>
  <c r="R1886" i="2" s="1"/>
  <c r="P1900" i="2"/>
  <c r="Q1900" i="2" s="1"/>
  <c r="R1900" i="2" s="1"/>
  <c r="P1844" i="2"/>
  <c r="Q1844" i="2" s="1"/>
  <c r="R1844" i="2" s="1"/>
  <c r="P1918" i="2"/>
  <c r="Q1918" i="2" s="1"/>
  <c r="R1918" i="2" s="1"/>
  <c r="P1934" i="2"/>
  <c r="Q1934" i="2" s="1"/>
  <c r="R1934" i="2" s="1"/>
  <c r="P1860" i="2"/>
  <c r="Q1860" i="2" s="1"/>
  <c r="R1860" i="2" s="1"/>
  <c r="S2011" i="2" l="1"/>
  <c r="S1894" i="2"/>
  <c r="S2067" i="2"/>
  <c r="S1954" i="2"/>
  <c r="S2041" i="2"/>
  <c r="S2072" i="2"/>
  <c r="S2027" i="2"/>
  <c r="S2079" i="2"/>
  <c r="S2065" i="2"/>
  <c r="S2053" i="2"/>
  <c r="S2022" i="2"/>
  <c r="S2035" i="2"/>
  <c r="S2006" i="2"/>
  <c r="S2078" i="2"/>
  <c r="S1993" i="2"/>
  <c r="S2033" i="2"/>
  <c r="S2000" i="2"/>
  <c r="S2044" i="2"/>
  <c r="S1992" i="2"/>
  <c r="S2019" i="2"/>
  <c r="S2032" i="2"/>
  <c r="S2023" i="2"/>
  <c r="S2059" i="2"/>
  <c r="S2017" i="2"/>
  <c r="S2012" i="2"/>
  <c r="S2036" i="2"/>
  <c r="S2043" i="2"/>
  <c r="S1996" i="2"/>
  <c r="S2077" i="2"/>
  <c r="S2028" i="2"/>
  <c r="S2029" i="2"/>
  <c r="S1991" i="2"/>
  <c r="S1989" i="2"/>
  <c r="S2081" i="2"/>
  <c r="S2013" i="2"/>
  <c r="S2047" i="2"/>
  <c r="S2026" i="2"/>
  <c r="S2030" i="2"/>
  <c r="S1983" i="2"/>
  <c r="S2055" i="2"/>
  <c r="S2020" i="2"/>
  <c r="S2042" i="2"/>
  <c r="S2010" i="2"/>
  <c r="S1987" i="2"/>
  <c r="S2064" i="2"/>
  <c r="S2056" i="2"/>
  <c r="S2050" i="2"/>
  <c r="S1994" i="2"/>
  <c r="S2048" i="2"/>
  <c r="S2049" i="2"/>
  <c r="S1990" i="2"/>
  <c r="S2061" i="2"/>
  <c r="S2039" i="2"/>
  <c r="S2005" i="2"/>
  <c r="S2046" i="2"/>
  <c r="S2057" i="2"/>
  <c r="S2063" i="2"/>
  <c r="S2074" i="2"/>
  <c r="S2016" i="2"/>
  <c r="S2018" i="2"/>
  <c r="S2038" i="2"/>
  <c r="S2082" i="2"/>
  <c r="S2062" i="2"/>
  <c r="S2015" i="2"/>
  <c r="S2066" i="2"/>
  <c r="S2037" i="2"/>
  <c r="S2002" i="2"/>
  <c r="S2001" i="2"/>
  <c r="S2051" i="2"/>
  <c r="S2031" i="2"/>
  <c r="S2014" i="2"/>
  <c r="S2034" i="2"/>
  <c r="S2060" i="2"/>
  <c r="S1986" i="2"/>
  <c r="S2052" i="2"/>
  <c r="S2069" i="2"/>
  <c r="S2076" i="2"/>
  <c r="S1998" i="2"/>
  <c r="S2073" i="2"/>
  <c r="S2071" i="2"/>
  <c r="S2003" i="2"/>
  <c r="S1988" i="2"/>
  <c r="S2004" i="2"/>
  <c r="S1997" i="2"/>
  <c r="S2070" i="2"/>
  <c r="S2080" i="2"/>
  <c r="S2075" i="2"/>
  <c r="S1888" i="2"/>
  <c r="S1881" i="2"/>
  <c r="S1921" i="2"/>
  <c r="S1920" i="2"/>
  <c r="S1868" i="2"/>
  <c r="S1931" i="2"/>
  <c r="S1890" i="2"/>
  <c r="S1951" i="2"/>
  <c r="S1928" i="2"/>
  <c r="S1860" i="2"/>
  <c r="S1849" i="2"/>
  <c r="S1855" i="2"/>
  <c r="S1851" i="2"/>
  <c r="S1843" i="2"/>
  <c r="S1961" i="2"/>
  <c r="S1946" i="2"/>
  <c r="S1970" i="2"/>
  <c r="S1932" i="2"/>
  <c r="S1880" i="2"/>
  <c r="S1866" i="2"/>
  <c r="S1967" i="2"/>
  <c r="S1892" i="2"/>
  <c r="S1984" i="2"/>
  <c r="S1852" i="2"/>
  <c r="S1899" i="2"/>
  <c r="S1863" i="2"/>
  <c r="S1948" i="2"/>
  <c r="S1943" i="2"/>
  <c r="S1912" i="2"/>
  <c r="S1980" i="2"/>
  <c r="S1848" i="2"/>
  <c r="S1965" i="2"/>
  <c r="S1889" i="2"/>
  <c r="S1869" i="2"/>
  <c r="S1885" i="2"/>
  <c r="S1910" i="2"/>
  <c r="S1940" i="2"/>
  <c r="S1978" i="2"/>
  <c r="S1846" i="2"/>
  <c r="S1976" i="2"/>
  <c r="S1977" i="2"/>
  <c r="S1862" i="2"/>
  <c r="S1867" i="2"/>
  <c r="S1922" i="2"/>
  <c r="S1938" i="2"/>
  <c r="S1856" i="2"/>
  <c r="S1879" i="2"/>
  <c r="S1857" i="2"/>
  <c r="S1883" i="2"/>
  <c r="S1917" i="2"/>
  <c r="S1886" i="2"/>
  <c r="S1969" i="2"/>
  <c r="S1929" i="2"/>
  <c r="S1877" i="2"/>
  <c r="S1923" i="2"/>
  <c r="S1971" i="2"/>
  <c r="S1842" i="2"/>
  <c r="S1882" i="2"/>
  <c r="S1893" i="2"/>
  <c r="S1924" i="2"/>
  <c r="S1864" i="2"/>
  <c r="S1901" i="2"/>
  <c r="S1953" i="2"/>
  <c r="S1958" i="2"/>
  <c r="S1902" i="2"/>
  <c r="S1850" i="2"/>
  <c r="S1979" i="2"/>
  <c r="S1873" i="2"/>
  <c r="S1906" i="2"/>
  <c r="S1939" i="2"/>
  <c r="S1841" i="2"/>
  <c r="S1956" i="2"/>
  <c r="S1865" i="2"/>
  <c r="S1950" i="2"/>
  <c r="S1839" i="2"/>
  <c r="S1918" i="2"/>
  <c r="S1914" i="2"/>
  <c r="S1957" i="2"/>
  <c r="S1898" i="2"/>
  <c r="S1934" i="2"/>
  <c r="S1960" i="2"/>
  <c r="S1913" i="2"/>
  <c r="S1858" i="2"/>
  <c r="S1895" i="2"/>
  <c r="S1975" i="2"/>
  <c r="S1968" i="2"/>
  <c r="S1919" i="2"/>
  <c r="S1876" i="2"/>
  <c r="S1853" i="2"/>
  <c r="S1907" i="2"/>
  <c r="S1936" i="2"/>
  <c r="S1904" i="2"/>
  <c r="S1985" i="2"/>
  <c r="S1933" i="2"/>
  <c r="S1935" i="2"/>
  <c r="S1909" i="2"/>
  <c r="S1925" i="2"/>
  <c r="S1944" i="2"/>
  <c r="S1887" i="2"/>
  <c r="S1859" i="2"/>
  <c r="S1844" i="2"/>
  <c r="S1916" i="2"/>
  <c r="S1952" i="2"/>
  <c r="S1847" i="2"/>
  <c r="S1915" i="2"/>
  <c r="S1945" i="2"/>
  <c r="S1955" i="2"/>
  <c r="S1972" i="2"/>
  <c r="S1872" i="2"/>
  <c r="S1962" i="2"/>
  <c r="S1861" i="2"/>
  <c r="S1878" i="2"/>
  <c r="S1981" i="2"/>
  <c r="S1854" i="2"/>
  <c r="S1949" i="2"/>
  <c r="S1840" i="2"/>
  <c r="S1897" i="2"/>
  <c r="S1982" i="2"/>
  <c r="S1874" i="2"/>
  <c r="S1973" i="2"/>
  <c r="S1947" i="2"/>
  <c r="S1927" i="2"/>
  <c r="S1875" i="2"/>
  <c r="S1911" i="2"/>
  <c r="S1845" i="2"/>
  <c r="S1905" i="2"/>
  <c r="S1896" i="2"/>
  <c r="J2052" i="2"/>
  <c r="J2053" i="2"/>
  <c r="J2055" i="2"/>
  <c r="J2057" i="2"/>
  <c r="J2058" i="2"/>
  <c r="J2060" i="2"/>
  <c r="J2061" i="2"/>
  <c r="J2062" i="2"/>
  <c r="J2059" i="2" l="1"/>
  <c r="J2056" i="2"/>
  <c r="J2054" i="2"/>
  <c r="J2043" i="2"/>
  <c r="J2046" i="2"/>
  <c r="J2047" i="2"/>
  <c r="J2048" i="2"/>
  <c r="J2050" i="2"/>
  <c r="J2051" i="2"/>
  <c r="J2049" i="2" l="1"/>
  <c r="J2045" i="2"/>
  <c r="J2044" i="2"/>
  <c r="J2035" i="2"/>
  <c r="J2036" i="2"/>
  <c r="J2037" i="2"/>
  <c r="J2039" i="2"/>
  <c r="J2041" i="2"/>
  <c r="J2042" i="2"/>
  <c r="J1992" i="2"/>
  <c r="J1993" i="2"/>
  <c r="J1994" i="2"/>
  <c r="J1996" i="2"/>
  <c r="J1997" i="2"/>
  <c r="J1998" i="2"/>
  <c r="J2000" i="2"/>
  <c r="J2001" i="2"/>
  <c r="J2002" i="2"/>
  <c r="J2003" i="2"/>
  <c r="J2004" i="2"/>
  <c r="J2005" i="2"/>
  <c r="J2006" i="2"/>
  <c r="J2008" i="2"/>
  <c r="J2009" i="2"/>
  <c r="J2010" i="2"/>
  <c r="J2011" i="2"/>
  <c r="J2013" i="2"/>
  <c r="J2014" i="2"/>
  <c r="J2015" i="2"/>
  <c r="J2018" i="2"/>
  <c r="J2019" i="2"/>
  <c r="J2020" i="2"/>
  <c r="J2022" i="2"/>
  <c r="J2023" i="2"/>
  <c r="J2026" i="2"/>
  <c r="J2027" i="2"/>
  <c r="J2028" i="2"/>
  <c r="J2029" i="2"/>
  <c r="J2030" i="2"/>
  <c r="J2031" i="2"/>
  <c r="J2032" i="2"/>
  <c r="J2034" i="2"/>
  <c r="J1995" i="2" l="1"/>
  <c r="J2021" i="2"/>
  <c r="J2040" i="2"/>
  <c r="J2017" i="2"/>
  <c r="J2033" i="2"/>
  <c r="J2025" i="2"/>
  <c r="J2007" i="2"/>
  <c r="J1999" i="2"/>
  <c r="J2024" i="2"/>
  <c r="J2012" i="2"/>
  <c r="J2038" i="2"/>
  <c r="J2016" i="2"/>
  <c r="J1982" i="2"/>
  <c r="J1984" i="2"/>
  <c r="J1985" i="2"/>
  <c r="J1986" i="2"/>
  <c r="J1987" i="2"/>
  <c r="J1988" i="2"/>
  <c r="J1989" i="2"/>
  <c r="J1990" i="2"/>
  <c r="J1918" i="2"/>
  <c r="J1919" i="2"/>
  <c r="J1920" i="2"/>
  <c r="J1921" i="2"/>
  <c r="J1922" i="2"/>
  <c r="J1923" i="2"/>
  <c r="J1925" i="2"/>
  <c r="J1926" i="2"/>
  <c r="J1927" i="2"/>
  <c r="J1928" i="2"/>
  <c r="J1929" i="2"/>
  <c r="J1930" i="2"/>
  <c r="J1932" i="2"/>
  <c r="J1933" i="2"/>
  <c r="J1934" i="2"/>
  <c r="J1935" i="2"/>
  <c r="J1936" i="2"/>
  <c r="J1939" i="2"/>
  <c r="J1940" i="2"/>
  <c r="J1941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6" i="2"/>
  <c r="J1960" i="2"/>
  <c r="J1961" i="2"/>
  <c r="J1962" i="2"/>
  <c r="J1965" i="2"/>
  <c r="J1966" i="2"/>
  <c r="J1967" i="2"/>
  <c r="J1969" i="2"/>
  <c r="J2104" i="2"/>
  <c r="J1971" i="2"/>
  <c r="J1972" i="2"/>
  <c r="J1976" i="2"/>
  <c r="J1977" i="2"/>
  <c r="J1978" i="2"/>
  <c r="J1979" i="2" l="1"/>
  <c r="J1980" i="2"/>
  <c r="J1957" i="2"/>
  <c r="J1931" i="2"/>
  <c r="J1924" i="2"/>
  <c r="J1917" i="2"/>
  <c r="J1964" i="2"/>
  <c r="J1942" i="2"/>
  <c r="J1974" i="2"/>
  <c r="J1937" i="2"/>
  <c r="J1970" i="2"/>
  <c r="J1991" i="2"/>
  <c r="J1968" i="2"/>
  <c r="J1983" i="2"/>
  <c r="J1973" i="2"/>
  <c r="J1963" i="2"/>
  <c r="J1958" i="2"/>
  <c r="J1975" i="2"/>
  <c r="J1938" i="2"/>
  <c r="J1955" i="2"/>
  <c r="J1959" i="2"/>
  <c r="J1981" i="2"/>
  <c r="J1839" i="2"/>
  <c r="J1840" i="2"/>
  <c r="J1842" i="2"/>
  <c r="J1843" i="2"/>
  <c r="J1844" i="2"/>
  <c r="J1845" i="2"/>
  <c r="J1846" i="2"/>
  <c r="J1848" i="2"/>
  <c r="J1849" i="2"/>
  <c r="J1850" i="2"/>
  <c r="J1851" i="2"/>
  <c r="J1855" i="2"/>
  <c r="J1857" i="2"/>
  <c r="J1858" i="2"/>
  <c r="J1860" i="2"/>
  <c r="J1862" i="2"/>
  <c r="J1864" i="2"/>
  <c r="J1866" i="2"/>
  <c r="J1867" i="2"/>
  <c r="J1868" i="2"/>
  <c r="J1869" i="2"/>
  <c r="J1870" i="2"/>
  <c r="J1872" i="2"/>
  <c r="J1874" i="2"/>
  <c r="J1875" i="2"/>
  <c r="J1876" i="2"/>
  <c r="J1877" i="2"/>
  <c r="J1878" i="2"/>
  <c r="J1879" i="2"/>
  <c r="J1880" i="2"/>
  <c r="J1881" i="2"/>
  <c r="J1882" i="2"/>
  <c r="J1883" i="2"/>
  <c r="J1885" i="2"/>
  <c r="J1886" i="2"/>
  <c r="J1887" i="2"/>
  <c r="J1888" i="2"/>
  <c r="J1889" i="2"/>
  <c r="J1890" i="2"/>
  <c r="J1891" i="2"/>
  <c r="J1893" i="2"/>
  <c r="J1895" i="2"/>
  <c r="J1896" i="2"/>
  <c r="J1897" i="2"/>
  <c r="J1898" i="2"/>
  <c r="J1899" i="2"/>
  <c r="J1901" i="2"/>
  <c r="J1903" i="2"/>
  <c r="J1904" i="2"/>
  <c r="J1905" i="2"/>
  <c r="J1907" i="2"/>
  <c r="J1912" i="2"/>
  <c r="J1913" i="2"/>
  <c r="J1914" i="2"/>
  <c r="J1915" i="2"/>
  <c r="J1916" i="2"/>
  <c r="J1863" i="2" l="1"/>
  <c r="J1847" i="2"/>
  <c r="J1894" i="2"/>
  <c r="J1911" i="2"/>
  <c r="J1902" i="2"/>
  <c r="J1908" i="2"/>
  <c r="J1853" i="2"/>
  <c r="J1841" i="2"/>
  <c r="J1900" i="2"/>
  <c r="J1856" i="2"/>
  <c r="J1852" i="2"/>
  <c r="J1873" i="2"/>
  <c r="J1861" i="2"/>
  <c r="J1906" i="2"/>
  <c r="J1854" i="2"/>
  <c r="J1871" i="2"/>
  <c r="J1859" i="2"/>
  <c r="J1910" i="2"/>
  <c r="J1909" i="2"/>
  <c r="J1892" i="2"/>
  <c r="J1865" i="2"/>
  <c r="J1884" i="2"/>
  <c r="C1505" i="2"/>
  <c r="C1506" i="2"/>
  <c r="C1507" i="2"/>
  <c r="M1507" i="2"/>
  <c r="C1508" i="2"/>
  <c r="C1509" i="2"/>
  <c r="C1510" i="2"/>
  <c r="C1511" i="2"/>
  <c r="M1511" i="2"/>
  <c r="C1512" i="2"/>
  <c r="M1512" i="2"/>
  <c r="C1513" i="2"/>
  <c r="C1514" i="2"/>
  <c r="C1515" i="2"/>
  <c r="C1516" i="2"/>
  <c r="C1517" i="2"/>
  <c r="C1518" i="2"/>
  <c r="M1518" i="2"/>
  <c r="C1519" i="2"/>
  <c r="M1519" i="2"/>
  <c r="C1520" i="2"/>
  <c r="M1520" i="2"/>
  <c r="C1521" i="2"/>
  <c r="C1522" i="2"/>
  <c r="C1523" i="2"/>
  <c r="C1524" i="2"/>
  <c r="C1525" i="2"/>
  <c r="C1526" i="2"/>
  <c r="C1527" i="2"/>
  <c r="M1527" i="2"/>
  <c r="C1528" i="2"/>
  <c r="M1528" i="2"/>
  <c r="C1529" i="2"/>
  <c r="C1530" i="2"/>
  <c r="C1531" i="2"/>
  <c r="C1532" i="2"/>
  <c r="C1533" i="2"/>
  <c r="C1534" i="2"/>
  <c r="C1535" i="2"/>
  <c r="C1536" i="2"/>
  <c r="C1537" i="2"/>
  <c r="C1538" i="2"/>
  <c r="M1538" i="2"/>
  <c r="C1539" i="2"/>
  <c r="C1540" i="2"/>
  <c r="M1540" i="2"/>
  <c r="C1541" i="2"/>
  <c r="M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M1553" i="2"/>
  <c r="C1554" i="2"/>
  <c r="M1554" i="2"/>
  <c r="C1555" i="2"/>
  <c r="C1556" i="2"/>
  <c r="C1557" i="2"/>
  <c r="M1557" i="2"/>
  <c r="C1558" i="2"/>
  <c r="M1558" i="2"/>
  <c r="C1559" i="2"/>
  <c r="C1560" i="2"/>
  <c r="M1560" i="2"/>
  <c r="C1561" i="2"/>
  <c r="M1561" i="2"/>
  <c r="C1562" i="2"/>
  <c r="C1563" i="2"/>
  <c r="M1563" i="2"/>
  <c r="C1564" i="2"/>
  <c r="C1565" i="2"/>
  <c r="C1566" i="2"/>
  <c r="C1567" i="2"/>
  <c r="C1568" i="2"/>
  <c r="C1569" i="2"/>
  <c r="C1570" i="2"/>
  <c r="M1570" i="2"/>
  <c r="C1571" i="2"/>
  <c r="C1572" i="2"/>
  <c r="C1573" i="2"/>
  <c r="C1574" i="2"/>
  <c r="C1575" i="2"/>
  <c r="C1576" i="2"/>
  <c r="M1576" i="2"/>
  <c r="C1577" i="2"/>
  <c r="M1577" i="2"/>
  <c r="C1578" i="2"/>
  <c r="C1579" i="2"/>
  <c r="C1580" i="2"/>
  <c r="C1581" i="2"/>
  <c r="C1582" i="2"/>
  <c r="C1583" i="2"/>
  <c r="M1583" i="2"/>
  <c r="C1584" i="2"/>
  <c r="M1584" i="2"/>
  <c r="C1585" i="2"/>
  <c r="C1586" i="2"/>
  <c r="C1587" i="2"/>
  <c r="C1588" i="2"/>
  <c r="C1589" i="2"/>
  <c r="C1590" i="2"/>
  <c r="M1590" i="2"/>
  <c r="C1591" i="2"/>
  <c r="M1591" i="2"/>
  <c r="C1592" i="2"/>
  <c r="M1592" i="2"/>
  <c r="C1593" i="2"/>
  <c r="C1594" i="2"/>
  <c r="M1594" i="2"/>
  <c r="C1595" i="2"/>
  <c r="C1596" i="2"/>
  <c r="C1597" i="2"/>
  <c r="M1597" i="2"/>
  <c r="C1598" i="2"/>
  <c r="M1598" i="2"/>
  <c r="C1599" i="2"/>
  <c r="M1599" i="2"/>
  <c r="C1600" i="2"/>
  <c r="C1601" i="2"/>
  <c r="C1602" i="2"/>
  <c r="M1602" i="2"/>
  <c r="C1603" i="2"/>
  <c r="M1603" i="2"/>
  <c r="C1604" i="2"/>
  <c r="M1604" i="2"/>
  <c r="C1605" i="2"/>
  <c r="C1606" i="2"/>
  <c r="C1607" i="2"/>
  <c r="C1608" i="2"/>
  <c r="C1609" i="2"/>
  <c r="M1609" i="2"/>
  <c r="C1610" i="2"/>
  <c r="C1611" i="2"/>
  <c r="C1612" i="2"/>
  <c r="C1613" i="2"/>
  <c r="C1614" i="2"/>
  <c r="C1615" i="2"/>
  <c r="C1616" i="2"/>
  <c r="M1616" i="2"/>
  <c r="C1617" i="2"/>
  <c r="M1617" i="2"/>
  <c r="C1618" i="2"/>
  <c r="C1619" i="2"/>
  <c r="M1619" i="2"/>
  <c r="C1620" i="2"/>
  <c r="M1620" i="2"/>
  <c r="C1621" i="2"/>
  <c r="C1622" i="2"/>
  <c r="M1622" i="2"/>
  <c r="C1623" i="2"/>
  <c r="C1624" i="2"/>
  <c r="C1625" i="2"/>
  <c r="C1626" i="2"/>
  <c r="C1627" i="2"/>
  <c r="C1628" i="2"/>
  <c r="C1629" i="2"/>
  <c r="C1630" i="2"/>
  <c r="M1630" i="2"/>
  <c r="C1631" i="2"/>
  <c r="M1631" i="2"/>
  <c r="C1632" i="2"/>
  <c r="M1632" i="2"/>
  <c r="C1633" i="2"/>
  <c r="C1634" i="2"/>
  <c r="M1634" i="2"/>
  <c r="C1635" i="2"/>
  <c r="M1635" i="2"/>
  <c r="C1636" i="2"/>
  <c r="M1636" i="2"/>
  <c r="C1637" i="2"/>
  <c r="C1638" i="2"/>
  <c r="C1639" i="2"/>
  <c r="M1639" i="2"/>
  <c r="C1640" i="2"/>
  <c r="C1641" i="2"/>
  <c r="M1641" i="2"/>
  <c r="C1642" i="2"/>
  <c r="M1642" i="2"/>
  <c r="C1643" i="2"/>
  <c r="C1644" i="2"/>
  <c r="C1645" i="2"/>
  <c r="C1646" i="2"/>
  <c r="M1646" i="2"/>
  <c r="C1647" i="2"/>
  <c r="C1648" i="2"/>
  <c r="M1648" i="2"/>
  <c r="C1649" i="2"/>
  <c r="M1649" i="2"/>
  <c r="C1650" i="2"/>
  <c r="C1651" i="2"/>
  <c r="C1652" i="2"/>
  <c r="C1653" i="2"/>
  <c r="M1653" i="2"/>
  <c r="C1654" i="2"/>
  <c r="M1654" i="2"/>
  <c r="C1655" i="2"/>
  <c r="M1655" i="2"/>
  <c r="C1656" i="2"/>
  <c r="C1657" i="2"/>
  <c r="M1657" i="2"/>
  <c r="C1658" i="2"/>
  <c r="M1658" i="2"/>
  <c r="C1659" i="2"/>
  <c r="C1660" i="2"/>
  <c r="C1661" i="2"/>
  <c r="C1662" i="2"/>
  <c r="C1663" i="2"/>
  <c r="M1663" i="2"/>
  <c r="C1664" i="2"/>
  <c r="M1664" i="2"/>
  <c r="C1665" i="2"/>
  <c r="M1665" i="2"/>
  <c r="C1666" i="2"/>
  <c r="C1667" i="2"/>
  <c r="M1667" i="2"/>
  <c r="C1668" i="2"/>
  <c r="M1668" i="2"/>
  <c r="C1669" i="2"/>
  <c r="C1670" i="2"/>
  <c r="M1670" i="2"/>
  <c r="C1671" i="2"/>
  <c r="M1671" i="2"/>
  <c r="C1672" i="2"/>
  <c r="M1672" i="2"/>
  <c r="C1673" i="2"/>
  <c r="C1674" i="2"/>
  <c r="C1675" i="2"/>
  <c r="M1675" i="2"/>
  <c r="C1676" i="2"/>
  <c r="C1677" i="2"/>
  <c r="C1678" i="2"/>
  <c r="C1679" i="2"/>
  <c r="C1680" i="2"/>
  <c r="C1681" i="2"/>
  <c r="M1681" i="2"/>
  <c r="C1682" i="2"/>
  <c r="M1682" i="2"/>
  <c r="C1683" i="2"/>
  <c r="C1684" i="2"/>
  <c r="C1685" i="2"/>
  <c r="C1686" i="2"/>
  <c r="C1687" i="2"/>
  <c r="C1688" i="2"/>
  <c r="C1689" i="2"/>
  <c r="M1689" i="2"/>
  <c r="C1690" i="2"/>
  <c r="M1690" i="2"/>
  <c r="C1691" i="2"/>
  <c r="M1691" i="2"/>
  <c r="C1692" i="2"/>
  <c r="M1692" i="2"/>
  <c r="C1693" i="2"/>
  <c r="M1693" i="2"/>
  <c r="C1694" i="2"/>
  <c r="M1694" i="2"/>
  <c r="C1695" i="2"/>
  <c r="M1695" i="2"/>
  <c r="C1696" i="2"/>
  <c r="C1697" i="2"/>
  <c r="C1698" i="2"/>
  <c r="C1699" i="2"/>
  <c r="C1700" i="2"/>
  <c r="C1701" i="2"/>
  <c r="C1702" i="2"/>
  <c r="C1703" i="2"/>
  <c r="C1704" i="2"/>
  <c r="C1705" i="2"/>
  <c r="M1705" i="2"/>
  <c r="C1706" i="2"/>
  <c r="C1707" i="2"/>
  <c r="M1707" i="2"/>
  <c r="C1708" i="2"/>
  <c r="M1708" i="2"/>
  <c r="C1709" i="2"/>
  <c r="C1710" i="2"/>
  <c r="C1711" i="2"/>
  <c r="C1712" i="2"/>
  <c r="C1713" i="2"/>
  <c r="M1713" i="2"/>
  <c r="C1714" i="2"/>
  <c r="C1715" i="2"/>
  <c r="M1715" i="2"/>
  <c r="C1716" i="2"/>
  <c r="C1717" i="2"/>
  <c r="C1718" i="2"/>
  <c r="C1719" i="2"/>
  <c r="C1720" i="2"/>
  <c r="C1721" i="2"/>
  <c r="C1722" i="2"/>
  <c r="C1723" i="2"/>
  <c r="C1724" i="2"/>
  <c r="C1725" i="2"/>
  <c r="M1725" i="2"/>
  <c r="C1726" i="2"/>
  <c r="C1727" i="2"/>
  <c r="C1728" i="2"/>
  <c r="M1728" i="2"/>
  <c r="C1729" i="2"/>
  <c r="C1730" i="2"/>
  <c r="C1731" i="2"/>
  <c r="C1732" i="2"/>
  <c r="M1732" i="2"/>
  <c r="C1733" i="2"/>
  <c r="C1734" i="2"/>
  <c r="C1735" i="2"/>
  <c r="C1736" i="2"/>
  <c r="C1737" i="2"/>
  <c r="M1737" i="2"/>
  <c r="C1738" i="2"/>
  <c r="C1739" i="2"/>
  <c r="C1740" i="2"/>
  <c r="C1741" i="2"/>
  <c r="C1742" i="2"/>
  <c r="C1743" i="2"/>
  <c r="C1744" i="2"/>
  <c r="M1744" i="2"/>
  <c r="C1745" i="2"/>
  <c r="C1746" i="2"/>
  <c r="M1746" i="2"/>
  <c r="C1747" i="2"/>
  <c r="M1747" i="2"/>
  <c r="C1748" i="2"/>
  <c r="M1748" i="2"/>
  <c r="C1749" i="2"/>
  <c r="C1750" i="2"/>
  <c r="C1751" i="2"/>
  <c r="C1752" i="2"/>
  <c r="C1753" i="2"/>
  <c r="C1754" i="2"/>
  <c r="M1754" i="2"/>
  <c r="C1755" i="2"/>
  <c r="M1755" i="2"/>
  <c r="C1756" i="2"/>
  <c r="M1756" i="2"/>
  <c r="C1757" i="2"/>
  <c r="M1757" i="2"/>
  <c r="C1758" i="2"/>
  <c r="C1759" i="2"/>
  <c r="C1760" i="2"/>
  <c r="M1760" i="2"/>
  <c r="C1761" i="2"/>
  <c r="C1762" i="2"/>
  <c r="C1763" i="2"/>
  <c r="C1764" i="2"/>
  <c r="C1765" i="2"/>
  <c r="C1766" i="2"/>
  <c r="C1767" i="2"/>
  <c r="M1767" i="2"/>
  <c r="C1768" i="2"/>
  <c r="C1769" i="2"/>
  <c r="C1770" i="2"/>
  <c r="C1771" i="2"/>
  <c r="C1772" i="2"/>
  <c r="C1773" i="2"/>
  <c r="C1774" i="2"/>
  <c r="C1775" i="2"/>
  <c r="M1775" i="2"/>
  <c r="C1776" i="2"/>
  <c r="M1776" i="2"/>
  <c r="C1777" i="2"/>
  <c r="C1778" i="2"/>
  <c r="C1779" i="2"/>
  <c r="C1780" i="2"/>
  <c r="M1780" i="2"/>
  <c r="C1781" i="2"/>
  <c r="M1781" i="2"/>
  <c r="C1782" i="2"/>
  <c r="M1782" i="2"/>
  <c r="C1783" i="2"/>
  <c r="M1783" i="2"/>
  <c r="C1784" i="2"/>
  <c r="C1785" i="2"/>
  <c r="M1785" i="2"/>
  <c r="C1786" i="2"/>
  <c r="M1786" i="2"/>
  <c r="C1787" i="2"/>
  <c r="C1788" i="2"/>
  <c r="C1789" i="2"/>
  <c r="C1790" i="2"/>
  <c r="C1791" i="2"/>
  <c r="M1791" i="2"/>
  <c r="C1792" i="2"/>
  <c r="C1793" i="2"/>
  <c r="C1794" i="2"/>
  <c r="K1794" i="2"/>
  <c r="L1794" i="2"/>
  <c r="C1795" i="2"/>
  <c r="J1795" i="2"/>
  <c r="K1795" i="2"/>
  <c r="L1795" i="2"/>
  <c r="C1796" i="2"/>
  <c r="K1796" i="2"/>
  <c r="L1796" i="2"/>
  <c r="M1796" i="2"/>
  <c r="C1797" i="2"/>
  <c r="K1797" i="2"/>
  <c r="L1797" i="2"/>
  <c r="C1798" i="2"/>
  <c r="C1799" i="2"/>
  <c r="K1799" i="2"/>
  <c r="L1799" i="2"/>
  <c r="C1800" i="2"/>
  <c r="K1800" i="2"/>
  <c r="L1800" i="2"/>
  <c r="M1800" i="2"/>
  <c r="C1801" i="2"/>
  <c r="K1801" i="2"/>
  <c r="L1801" i="2"/>
  <c r="C1802" i="2"/>
  <c r="K1802" i="2"/>
  <c r="L1802" i="2"/>
  <c r="C1803" i="2"/>
  <c r="K1803" i="2"/>
  <c r="L1803" i="2"/>
  <c r="M1803" i="2"/>
  <c r="C1804" i="2"/>
  <c r="K1804" i="2"/>
  <c r="L1804" i="2"/>
  <c r="C1805" i="2"/>
  <c r="C1806" i="2"/>
  <c r="K1806" i="2"/>
  <c r="L1806" i="2"/>
  <c r="C1807" i="2"/>
  <c r="K1807" i="2"/>
  <c r="L1807" i="2"/>
  <c r="C1808" i="2"/>
  <c r="K1808" i="2"/>
  <c r="L1808" i="2"/>
  <c r="C1809" i="2"/>
  <c r="K1809" i="2"/>
  <c r="L1809" i="2"/>
  <c r="C1810" i="2"/>
  <c r="K1810" i="2"/>
  <c r="L1810" i="2"/>
  <c r="C1811" i="2"/>
  <c r="K1811" i="2"/>
  <c r="L1811" i="2"/>
  <c r="C1812" i="2"/>
  <c r="K1812" i="2"/>
  <c r="L1812" i="2"/>
  <c r="M1812" i="2"/>
  <c r="C1813" i="2"/>
  <c r="K1813" i="2"/>
  <c r="L1813" i="2"/>
  <c r="C1814" i="2"/>
  <c r="K1814" i="2"/>
  <c r="L1814" i="2"/>
  <c r="C1815" i="2"/>
  <c r="K1815" i="2"/>
  <c r="L1815" i="2"/>
  <c r="C1816" i="2"/>
  <c r="K1816" i="2"/>
  <c r="L1816" i="2"/>
  <c r="C1817" i="2"/>
  <c r="K1817" i="2"/>
  <c r="L1817" i="2"/>
  <c r="C1818" i="2"/>
  <c r="K1818" i="2"/>
  <c r="L1818" i="2"/>
  <c r="M1818" i="2"/>
  <c r="C1819" i="2"/>
  <c r="K1819" i="2"/>
  <c r="L1819" i="2"/>
  <c r="M1819" i="2"/>
  <c r="C1820" i="2"/>
  <c r="J1820" i="2"/>
  <c r="K1820" i="2"/>
  <c r="L1820" i="2"/>
  <c r="M1820" i="2"/>
  <c r="C1821" i="2"/>
  <c r="J1821" i="2"/>
  <c r="K1821" i="2"/>
  <c r="L1821" i="2"/>
  <c r="M1821" i="2"/>
  <c r="C1822" i="2"/>
  <c r="K1822" i="2"/>
  <c r="L1822" i="2"/>
  <c r="M1822" i="2"/>
  <c r="C1823" i="2"/>
  <c r="K1823" i="2"/>
  <c r="L1823" i="2"/>
  <c r="C1824" i="2"/>
  <c r="K1824" i="2"/>
  <c r="L1824" i="2"/>
  <c r="C1825" i="2"/>
  <c r="K1825" i="2"/>
  <c r="L1825" i="2"/>
  <c r="C1826" i="2"/>
  <c r="K1826" i="2"/>
  <c r="L1826" i="2"/>
  <c r="C1827" i="2"/>
  <c r="K1827" i="2"/>
  <c r="L1827" i="2"/>
  <c r="C1828" i="2"/>
  <c r="K1828" i="2"/>
  <c r="L1828" i="2"/>
  <c r="C1829" i="2"/>
  <c r="K1829" i="2"/>
  <c r="L1829" i="2"/>
  <c r="C1830" i="2"/>
  <c r="J1830" i="2"/>
  <c r="K1830" i="2"/>
  <c r="L1830" i="2"/>
  <c r="C1831" i="2"/>
  <c r="K1831" i="2"/>
  <c r="L1831" i="2"/>
  <c r="C1832" i="2"/>
  <c r="K1832" i="2"/>
  <c r="L1832" i="2"/>
  <c r="C1833" i="2"/>
  <c r="K1833" i="2"/>
  <c r="L1833" i="2"/>
  <c r="M1833" i="2"/>
  <c r="C1834" i="2"/>
  <c r="J1834" i="2"/>
  <c r="K1834" i="2"/>
  <c r="L1834" i="2"/>
  <c r="M1834" i="2"/>
  <c r="C1835" i="2"/>
  <c r="J1835" i="2"/>
  <c r="K1835" i="2"/>
  <c r="L1835" i="2"/>
  <c r="C1836" i="2"/>
  <c r="J1836" i="2"/>
  <c r="K1836" i="2"/>
  <c r="L1836" i="2"/>
  <c r="C1837" i="2"/>
  <c r="K1837" i="2"/>
  <c r="L1837" i="2"/>
  <c r="C1838" i="2"/>
  <c r="K1838" i="2"/>
  <c r="L1838" i="2"/>
  <c r="O1795" i="2" l="1"/>
  <c r="N1722" i="2"/>
  <c r="N1714" i="2"/>
  <c r="N1674" i="2"/>
  <c r="N1610" i="2"/>
  <c r="N1546" i="2"/>
  <c r="N1556" i="2"/>
  <c r="O1639" i="2"/>
  <c r="N1510" i="2"/>
  <c r="N1695" i="2"/>
  <c r="N1687" i="2"/>
  <c r="N1535" i="2"/>
  <c r="N1648" i="2"/>
  <c r="N1520" i="2"/>
  <c r="N1724" i="2"/>
  <c r="N1652" i="2"/>
  <c r="N1636" i="2"/>
  <c r="N1596" i="2"/>
  <c r="N1588" i="2"/>
  <c r="N1694" i="2"/>
  <c r="N1558" i="2"/>
  <c r="O1552" i="2"/>
  <c r="N1518" i="2"/>
  <c r="N1511" i="2"/>
  <c r="S1511" i="2" s="1"/>
  <c r="N1512" i="2"/>
  <c r="S1512" i="2" s="1"/>
  <c r="N1799" i="2"/>
  <c r="O1789" i="2"/>
  <c r="O1755" i="2"/>
  <c r="N1729" i="2"/>
  <c r="N1657" i="2"/>
  <c r="O1619" i="2"/>
  <c r="O1603" i="2"/>
  <c r="N1601" i="2"/>
  <c r="N1577" i="2"/>
  <c r="O1571" i="2"/>
  <c r="O1802" i="2"/>
  <c r="N1819" i="2"/>
  <c r="O1818" i="2"/>
  <c r="O1791" i="2"/>
  <c r="N1579" i="2"/>
  <c r="N1571" i="2"/>
  <c r="N1515" i="2"/>
  <c r="N1507" i="2"/>
  <c r="S1507" i="2" s="1"/>
  <c r="N1516" i="2"/>
  <c r="N1508" i="2"/>
  <c r="N1813" i="2"/>
  <c r="O1797" i="2"/>
  <c r="O1787" i="2"/>
  <c r="N1658" i="2"/>
  <c r="O1739" i="2"/>
  <c r="O1722" i="2"/>
  <c r="O1682" i="2"/>
  <c r="N1680" i="2"/>
  <c r="O1559" i="2"/>
  <c r="N1543" i="2"/>
  <c r="O1753" i="2"/>
  <c r="O1720" i="2"/>
  <c r="O1565" i="2"/>
  <c r="N1614" i="2"/>
  <c r="O1600" i="2"/>
  <c r="N1590" i="2"/>
  <c r="N1550" i="2"/>
  <c r="O1719" i="2"/>
  <c r="O1711" i="2"/>
  <c r="O1695" i="2"/>
  <c r="N1693" i="2"/>
  <c r="O1679" i="2"/>
  <c r="N1528" i="2"/>
  <c r="O1631" i="2"/>
  <c r="O1539" i="2"/>
  <c r="O1817" i="2"/>
  <c r="O1666" i="2"/>
  <c r="O1799" i="2"/>
  <c r="O1794" i="2"/>
  <c r="O1793" i="2"/>
  <c r="N1791" i="2"/>
  <c r="O1768" i="2"/>
  <c r="N1731" i="2"/>
  <c r="O1701" i="2"/>
  <c r="O1693" i="2"/>
  <c r="N1683" i="2"/>
  <c r="O1712" i="2"/>
  <c r="O1572" i="2"/>
  <c r="O1562" i="2"/>
  <c r="N1711" i="2"/>
  <c r="N1613" i="2"/>
  <c r="O1607" i="2"/>
  <c r="O1505" i="2"/>
  <c r="N1811" i="2"/>
  <c r="O1781" i="2"/>
  <c r="O1773" i="2"/>
  <c r="O1641" i="2"/>
  <c r="N1505" i="2"/>
  <c r="O1792" i="2"/>
  <c r="O1700" i="2"/>
  <c r="N1698" i="2"/>
  <c r="O1676" i="2"/>
  <c r="O1667" i="2"/>
  <c r="O1658" i="2"/>
  <c r="O1626" i="2"/>
  <c r="O1511" i="2"/>
  <c r="O1776" i="2"/>
  <c r="N1532" i="2"/>
  <c r="O1759" i="2"/>
  <c r="N1667" i="2"/>
  <c r="O1652" i="2"/>
  <c r="N1566" i="2"/>
  <c r="O1527" i="2"/>
  <c r="O1519" i="2"/>
  <c r="O1518" i="2"/>
  <c r="O1830" i="2"/>
  <c r="O1760" i="2"/>
  <c r="N1603" i="2"/>
  <c r="O1597" i="2"/>
  <c r="O1536" i="2"/>
  <c r="N1758" i="2"/>
  <c r="N1757" i="2"/>
  <c r="O1752" i="2"/>
  <c r="O1713" i="2"/>
  <c r="N1710" i="2"/>
  <c r="N1709" i="2"/>
  <c r="N1699" i="2"/>
  <c r="N1692" i="2"/>
  <c r="O1686" i="2"/>
  <c r="N1666" i="2"/>
  <c r="N1640" i="2"/>
  <c r="O1633" i="2"/>
  <c r="O1625" i="2"/>
  <c r="O1573" i="2"/>
  <c r="N1560" i="2"/>
  <c r="O1546" i="2"/>
  <c r="O1522" i="2"/>
  <c r="P1803" i="2"/>
  <c r="Q1803" i="2" s="1"/>
  <c r="R1803" i="2" s="1"/>
  <c r="P1812" i="2"/>
  <c r="Q1812" i="2" s="1"/>
  <c r="R1812" i="2" s="1"/>
  <c r="P1808" i="2"/>
  <c r="Q1808" i="2" s="1"/>
  <c r="R1808" i="2" s="1"/>
  <c r="N1789" i="2"/>
  <c r="O1765" i="2"/>
  <c r="N1761" i="2"/>
  <c r="N1748" i="2"/>
  <c r="N1739" i="2"/>
  <c r="O1733" i="2"/>
  <c r="N1712" i="2"/>
  <c r="N1702" i="2"/>
  <c r="O1696" i="2"/>
  <c r="O1688" i="2"/>
  <c r="O1680" i="2"/>
  <c r="O1671" i="2"/>
  <c r="N1659" i="2"/>
  <c r="O1644" i="2"/>
  <c r="N1642" i="2"/>
  <c r="O1635" i="2"/>
  <c r="N1600" i="2"/>
  <c r="N1583" i="2"/>
  <c r="N1574" i="2"/>
  <c r="N1564" i="2"/>
  <c r="O1557" i="2"/>
  <c r="O1506" i="2"/>
  <c r="O1821" i="2"/>
  <c r="N1763" i="2"/>
  <c r="O1706" i="2"/>
  <c r="O1697" i="2"/>
  <c r="O1672" i="2"/>
  <c r="O1636" i="2"/>
  <c r="N1634" i="2"/>
  <c r="S1634" i="2" s="1"/>
  <c r="O1577" i="2"/>
  <c r="N1547" i="2"/>
  <c r="N1781" i="2"/>
  <c r="N1798" i="2"/>
  <c r="O1737" i="2"/>
  <c r="N1733" i="2"/>
  <c r="N1716" i="2"/>
  <c r="N1715" i="2"/>
  <c r="N1705" i="2"/>
  <c r="N1696" i="2"/>
  <c r="O1691" i="2"/>
  <c r="O1683" i="2"/>
  <c r="N1671" i="2"/>
  <c r="N1663" i="2"/>
  <c r="O1655" i="2"/>
  <c r="N1653" i="2"/>
  <c r="O1647" i="2"/>
  <c r="N1620" i="2"/>
  <c r="O1614" i="2"/>
  <c r="N1612" i="2"/>
  <c r="O1606" i="2"/>
  <c r="N1548" i="2"/>
  <c r="O1543" i="2"/>
  <c r="N1540" i="2"/>
  <c r="O1535" i="2"/>
  <c r="N1524" i="2"/>
  <c r="O1528" i="2"/>
  <c r="O1823" i="2"/>
  <c r="O1835" i="2"/>
  <c r="N1829" i="2"/>
  <c r="O1796" i="2"/>
  <c r="O1770" i="2"/>
  <c r="N1768" i="2"/>
  <c r="N1744" i="2"/>
  <c r="N1736" i="2"/>
  <c r="N1646" i="2"/>
  <c r="N1621" i="2"/>
  <c r="P1829" i="2"/>
  <c r="Q1829" i="2" s="1"/>
  <c r="R1829" i="2" s="1"/>
  <c r="P1804" i="2"/>
  <c r="Q1804" i="2" s="1"/>
  <c r="R1804" i="2" s="1"/>
  <c r="N1788" i="2"/>
  <c r="N1779" i="2"/>
  <c r="O1757" i="2"/>
  <c r="N1752" i="2"/>
  <c r="N1749" i="2"/>
  <c r="N1740" i="2"/>
  <c r="N1728" i="2"/>
  <c r="N1720" i="2"/>
  <c r="N1706" i="2"/>
  <c r="O1699" i="2"/>
  <c r="N1691" i="2"/>
  <c r="N1669" i="2"/>
  <c r="N1668" i="2"/>
  <c r="O1659" i="2"/>
  <c r="N1639" i="2"/>
  <c r="N1638" i="2"/>
  <c r="N1573" i="2"/>
  <c r="N1563" i="2"/>
  <c r="N1542" i="2"/>
  <c r="P1832" i="2"/>
  <c r="Q1832" i="2" s="1"/>
  <c r="R1832" i="2" s="1"/>
  <c r="N1814" i="2"/>
  <c r="O1806" i="2"/>
  <c r="N1792" i="2"/>
  <c r="N1780" i="2"/>
  <c r="N1771" i="2"/>
  <c r="N1756" i="2"/>
  <c r="N1755" i="2"/>
  <c r="N1754" i="2"/>
  <c r="N1732" i="2"/>
  <c r="N1730" i="2"/>
  <c r="O1724" i="2"/>
  <c r="N1721" i="2"/>
  <c r="O1715" i="2"/>
  <c r="O1714" i="2"/>
  <c r="O1702" i="2"/>
  <c r="O1687" i="2"/>
  <c r="O1675" i="2"/>
  <c r="O1674" i="2"/>
  <c r="N1672" i="2"/>
  <c r="O1661" i="2"/>
  <c r="O1660" i="2"/>
  <c r="N1644" i="2"/>
  <c r="N1629" i="2"/>
  <c r="O1615" i="2"/>
  <c r="O1610" i="2"/>
  <c r="N1606" i="2"/>
  <c r="O1598" i="2"/>
  <c r="N1595" i="2"/>
  <c r="N1587" i="2"/>
  <c r="O1558" i="2"/>
  <c r="N1555" i="2"/>
  <c r="N1544" i="2"/>
  <c r="N1534" i="2"/>
  <c r="O1525" i="2"/>
  <c r="N1523" i="2"/>
  <c r="O1507" i="2"/>
  <c r="O1510" i="2"/>
  <c r="O1829" i="2"/>
  <c r="N1826" i="2"/>
  <c r="O1822" i="2"/>
  <c r="O1816" i="2"/>
  <c r="O1813" i="2"/>
  <c r="N1805" i="2"/>
  <c r="O1800" i="2"/>
  <c r="O1786" i="2"/>
  <c r="O1777" i="2"/>
  <c r="O1767" i="2"/>
  <c r="N1723" i="2"/>
  <c r="O1717" i="2"/>
  <c r="N1713" i="2"/>
  <c r="O1704" i="2"/>
  <c r="O1689" i="2"/>
  <c r="N1675" i="2"/>
  <c r="O1663" i="2"/>
  <c r="O1649" i="2"/>
  <c r="N1647" i="2"/>
  <c r="N1631" i="2"/>
  <c r="N1609" i="2"/>
  <c r="N1597" i="2"/>
  <c r="O1570" i="2"/>
  <c r="O1568" i="2"/>
  <c r="N1557" i="2"/>
  <c r="N1536" i="2"/>
  <c r="N1679" i="2"/>
  <c r="N1678" i="2"/>
  <c r="N1632" i="2"/>
  <c r="N1624" i="2"/>
  <c r="N1598" i="2"/>
  <c r="N1567" i="2"/>
  <c r="O1531" i="2"/>
  <c r="P1811" i="2"/>
  <c r="Q1811" i="2" s="1"/>
  <c r="R1811" i="2" s="1"/>
  <c r="P1802" i="2"/>
  <c r="Q1802" i="2" s="1"/>
  <c r="R1802" i="2" s="1"/>
  <c r="P1796" i="2"/>
  <c r="Q1796" i="2" s="1"/>
  <c r="R1796" i="2" s="1"/>
  <c r="N1766" i="2"/>
  <c r="N1764" i="2"/>
  <c r="N1745" i="2"/>
  <c r="N1737" i="2"/>
  <c r="N1662" i="2"/>
  <c r="O1640" i="2"/>
  <c r="O1628" i="2"/>
  <c r="N1611" i="2"/>
  <c r="N1582" i="2"/>
  <c r="O1575" i="2"/>
  <c r="O1574" i="2"/>
  <c r="N1569" i="2"/>
  <c r="N1568" i="2"/>
  <c r="O1563" i="2"/>
  <c r="N1559" i="2"/>
  <c r="N1539" i="2"/>
  <c r="O1533" i="2"/>
  <c r="P1837" i="2"/>
  <c r="Q1837" i="2" s="1"/>
  <c r="R1837" i="2" s="1"/>
  <c r="O1808" i="2"/>
  <c r="P1836" i="2"/>
  <c r="Q1836" i="2" s="1"/>
  <c r="R1836" i="2" s="1"/>
  <c r="O1831" i="2"/>
  <c r="P1820" i="2"/>
  <c r="Q1820" i="2" s="1"/>
  <c r="R1820" i="2" s="1"/>
  <c r="P1810" i="2"/>
  <c r="Q1810" i="2" s="1"/>
  <c r="R1810" i="2" s="1"/>
  <c r="N1803" i="2"/>
  <c r="N1777" i="2"/>
  <c r="N1765" i="2"/>
  <c r="N1747" i="2"/>
  <c r="N1746" i="2"/>
  <c r="N1738" i="2"/>
  <c r="O1721" i="2"/>
  <c r="O1708" i="2"/>
  <c r="O1670" i="2"/>
  <c r="N1664" i="2"/>
  <c r="O1656" i="2"/>
  <c r="N1651" i="2"/>
  <c r="N1650" i="2"/>
  <c r="O1595" i="2"/>
  <c r="O1587" i="2"/>
  <c r="O1586" i="2"/>
  <c r="O1576" i="2"/>
  <c r="O1555" i="2"/>
  <c r="N1552" i="2"/>
  <c r="O1544" i="2"/>
  <c r="N1519" i="2"/>
  <c r="S1519" i="2" s="1"/>
  <c r="N1838" i="2"/>
  <c r="P1828" i="2"/>
  <c r="Q1828" i="2" s="1"/>
  <c r="R1828" i="2" s="1"/>
  <c r="O1824" i="2"/>
  <c r="P1823" i="2"/>
  <c r="Q1823" i="2" s="1"/>
  <c r="R1823" i="2" s="1"/>
  <c r="P1819" i="2"/>
  <c r="Q1819" i="2" s="1"/>
  <c r="R1819" i="2" s="1"/>
  <c r="O1815" i="2"/>
  <c r="P1807" i="2"/>
  <c r="Q1807" i="2" s="1"/>
  <c r="R1807" i="2" s="1"/>
  <c r="N1794" i="2"/>
  <c r="N1787" i="2"/>
  <c r="P1825" i="2"/>
  <c r="Q1825" i="2" s="1"/>
  <c r="R1825" i="2" s="1"/>
  <c r="P1821" i="2"/>
  <c r="Q1821" i="2" s="1"/>
  <c r="R1821" i="2" s="1"/>
  <c r="P1816" i="2"/>
  <c r="Q1816" i="2" s="1"/>
  <c r="R1816" i="2" s="1"/>
  <c r="N1786" i="2"/>
  <c r="N1835" i="2"/>
  <c r="O1832" i="2"/>
  <c r="P1831" i="2"/>
  <c r="Q1831" i="2" s="1"/>
  <c r="R1831" i="2" s="1"/>
  <c r="N1824" i="2"/>
  <c r="N1822" i="2"/>
  <c r="P1818" i="2"/>
  <c r="Q1818" i="2" s="1"/>
  <c r="R1818" i="2" s="1"/>
  <c r="N1815" i="2"/>
  <c r="O1814" i="2"/>
  <c r="P1813" i="2"/>
  <c r="Q1813" i="2" s="1"/>
  <c r="R1813" i="2" s="1"/>
  <c r="O1810" i="2"/>
  <c r="O1801" i="2"/>
  <c r="P1800" i="2"/>
  <c r="Q1800" i="2" s="1"/>
  <c r="R1800" i="2" s="1"/>
  <c r="O1788" i="2"/>
  <c r="O1784" i="2"/>
  <c r="O1779" i="2"/>
  <c r="N1837" i="2"/>
  <c r="O1825" i="2"/>
  <c r="P1815" i="2"/>
  <c r="Q1815" i="2" s="1"/>
  <c r="R1815" i="2" s="1"/>
  <c r="O1812" i="2"/>
  <c r="O1807" i="2"/>
  <c r="N1795" i="2"/>
  <c r="O1790" i="2"/>
  <c r="O1836" i="2"/>
  <c r="O1827" i="2"/>
  <c r="N1821" i="2"/>
  <c r="O1798" i="2"/>
  <c r="N1790" i="2"/>
  <c r="O1764" i="2"/>
  <c r="O1756" i="2"/>
  <c r="N1753" i="2"/>
  <c r="N1741" i="2"/>
  <c r="O1740" i="2"/>
  <c r="O1738" i="2"/>
  <c r="O1736" i="2"/>
  <c r="O1723" i="2"/>
  <c r="O1709" i="2"/>
  <c r="O1705" i="2"/>
  <c r="O1703" i="2"/>
  <c r="O1694" i="2"/>
  <c r="O1690" i="2"/>
  <c r="N1688" i="2"/>
  <c r="O1774" i="2"/>
  <c r="O1725" i="2"/>
  <c r="O1716" i="2"/>
  <c r="O1698" i="2"/>
  <c r="N1760" i="2"/>
  <c r="O1754" i="2"/>
  <c r="O1748" i="2"/>
  <c r="O1746" i="2"/>
  <c r="O1744" i="2"/>
  <c r="O1731" i="2"/>
  <c r="O1729" i="2"/>
  <c r="N1703" i="2"/>
  <c r="N1690" i="2"/>
  <c r="O1771" i="2"/>
  <c r="O1761" i="2"/>
  <c r="N1725" i="2"/>
  <c r="O1741" i="2"/>
  <c r="O1710" i="2"/>
  <c r="O1775" i="2"/>
  <c r="N1767" i="2"/>
  <c r="O1766" i="2"/>
  <c r="N1759" i="2"/>
  <c r="O1758" i="2"/>
  <c r="O1749" i="2"/>
  <c r="O1747" i="2"/>
  <c r="O1745" i="2"/>
  <c r="O1732" i="2"/>
  <c r="O1730" i="2"/>
  <c r="O1728" i="2"/>
  <c r="N1700" i="2"/>
  <c r="O1684" i="2"/>
  <c r="N1656" i="2"/>
  <c r="O1653" i="2"/>
  <c r="O1651" i="2"/>
  <c r="N1641" i="2"/>
  <c r="N1626" i="2"/>
  <c r="O1623" i="2"/>
  <c r="O1611" i="2"/>
  <c r="N1604" i="2"/>
  <c r="N1572" i="2"/>
  <c r="N1660" i="2"/>
  <c r="O1580" i="2"/>
  <c r="N1576" i="2"/>
  <c r="O1569" i="2"/>
  <c r="O1692" i="2"/>
  <c r="O1669" i="2"/>
  <c r="O1657" i="2"/>
  <c r="O1638" i="2"/>
  <c r="N1633" i="2"/>
  <c r="O1632" i="2"/>
  <c r="N1628" i="2"/>
  <c r="O1627" i="2"/>
  <c r="O1616" i="2"/>
  <c r="O1605" i="2"/>
  <c r="O1599" i="2"/>
  <c r="O1584" i="2"/>
  <c r="O1685" i="2"/>
  <c r="N1682" i="2"/>
  <c r="S1682" i="2" s="1"/>
  <c r="O1681" i="2"/>
  <c r="N1676" i="2"/>
  <c r="O1673" i="2"/>
  <c r="N1655" i="2"/>
  <c r="N1630" i="2"/>
  <c r="O1621" i="2"/>
  <c r="N1608" i="2"/>
  <c r="O1645" i="2"/>
  <c r="O1668" i="2"/>
  <c r="O1662" i="2"/>
  <c r="O1643" i="2"/>
  <c r="N1622" i="2"/>
  <c r="O1601" i="2"/>
  <c r="O1596" i="2"/>
  <c r="N1506" i="2"/>
  <c r="N1553" i="2"/>
  <c r="N1551" i="2"/>
  <c r="O1542" i="2"/>
  <c r="N1527" i="2"/>
  <c r="N1623" i="2"/>
  <c r="N1619" i="2"/>
  <c r="O1618" i="2"/>
  <c r="O1612" i="2"/>
  <c r="O1608" i="2"/>
  <c r="N1605" i="2"/>
  <c r="O1604" i="2"/>
  <c r="N1584" i="2"/>
  <c r="O1583" i="2"/>
  <c r="N1580" i="2"/>
  <c r="O1567" i="2"/>
  <c r="N1531" i="2"/>
  <c r="O1622" i="2"/>
  <c r="O1620" i="2"/>
  <c r="O1602" i="2"/>
  <c r="O1592" i="2"/>
  <c r="O1579" i="2"/>
  <c r="O1550" i="2"/>
  <c r="O1534" i="2"/>
  <c r="O1532" i="2"/>
  <c r="O1515" i="2"/>
  <c r="O1581" i="2"/>
  <c r="O1560" i="2"/>
  <c r="N1538" i="2"/>
  <c r="S1538" i="2" s="1"/>
  <c r="O1523" i="2"/>
  <c r="N1602" i="2"/>
  <c r="N1592" i="2"/>
  <c r="O1591" i="2"/>
  <c r="O1589" i="2"/>
  <c r="O1553" i="2"/>
  <c r="O1551" i="2"/>
  <c r="O1547" i="2"/>
  <c r="O1529" i="2"/>
  <c r="N1526" i="2"/>
  <c r="O1512" i="2"/>
  <c r="O1520" i="2"/>
  <c r="O1514" i="2"/>
  <c r="N1827" i="2"/>
  <c r="N1823" i="2"/>
  <c r="P1833" i="2"/>
  <c r="Q1833" i="2" s="1"/>
  <c r="R1833" i="2" s="1"/>
  <c r="N1831" i="2"/>
  <c r="O1834" i="2"/>
  <c r="P1835" i="2"/>
  <c r="Q1835" i="2" s="1"/>
  <c r="R1835" i="2" s="1"/>
  <c r="P1794" i="2"/>
  <c r="Q1794" i="2" s="1"/>
  <c r="R1794" i="2" s="1"/>
  <c r="O1838" i="2"/>
  <c r="N1834" i="2"/>
  <c r="O1833" i="2"/>
  <c r="N1832" i="2"/>
  <c r="N1830" i="2"/>
  <c r="P1799" i="2"/>
  <c r="Q1799" i="2" s="1"/>
  <c r="R1799" i="2" s="1"/>
  <c r="N1797" i="2"/>
  <c r="O1778" i="2"/>
  <c r="N1769" i="2"/>
  <c r="N1718" i="2"/>
  <c r="N1686" i="2"/>
  <c r="N1684" i="2"/>
  <c r="N1809" i="2"/>
  <c r="N1804" i="2"/>
  <c r="N1800" i="2"/>
  <c r="N1785" i="2"/>
  <c r="N1783" i="2"/>
  <c r="N1772" i="2"/>
  <c r="N1750" i="2"/>
  <c r="N1742" i="2"/>
  <c r="N1734" i="2"/>
  <c r="N1726" i="2"/>
  <c r="N1677" i="2"/>
  <c r="N1654" i="2"/>
  <c r="P1824" i="2"/>
  <c r="Q1824" i="2" s="1"/>
  <c r="R1824" i="2" s="1"/>
  <c r="P1806" i="2"/>
  <c r="Q1806" i="2" s="1"/>
  <c r="R1806" i="2" s="1"/>
  <c r="N1836" i="2"/>
  <c r="P1834" i="2"/>
  <c r="Q1834" i="2" s="1"/>
  <c r="R1834" i="2" s="1"/>
  <c r="N1828" i="2"/>
  <c r="P1826" i="2"/>
  <c r="Q1826" i="2" s="1"/>
  <c r="R1826" i="2" s="1"/>
  <c r="N1820" i="2"/>
  <c r="S1820" i="2" s="1"/>
  <c r="N1818" i="2"/>
  <c r="N1816" i="2"/>
  <c r="N1802" i="2"/>
  <c r="P1797" i="2"/>
  <c r="Q1797" i="2" s="1"/>
  <c r="R1797" i="2" s="1"/>
  <c r="P1838" i="2"/>
  <c r="Q1838" i="2" s="1"/>
  <c r="R1838" i="2" s="1"/>
  <c r="O1837" i="2"/>
  <c r="N1833" i="2"/>
  <c r="P1830" i="2"/>
  <c r="Q1830" i="2" s="1"/>
  <c r="R1830" i="2" s="1"/>
  <c r="N1825" i="2"/>
  <c r="P1822" i="2"/>
  <c r="Q1822" i="2" s="1"/>
  <c r="R1822" i="2" s="1"/>
  <c r="O1819" i="2"/>
  <c r="P1809" i="2"/>
  <c r="Q1809" i="2" s="1"/>
  <c r="R1809" i="2" s="1"/>
  <c r="N1807" i="2"/>
  <c r="O1805" i="2"/>
  <c r="O1803" i="2"/>
  <c r="P1795" i="2"/>
  <c r="Q1795" i="2" s="1"/>
  <c r="R1795" i="2" s="1"/>
  <c r="N1793" i="2"/>
  <c r="S1793" i="2" s="1"/>
  <c r="O1782" i="2"/>
  <c r="N1778" i="2"/>
  <c r="N1776" i="2"/>
  <c r="S1776" i="2" s="1"/>
  <c r="N1774" i="2"/>
  <c r="O1762" i="2"/>
  <c r="O1751" i="2"/>
  <c r="O1743" i="2"/>
  <c r="O1735" i="2"/>
  <c r="O1727" i="2"/>
  <c r="N1708" i="2"/>
  <c r="O1707" i="2"/>
  <c r="N1704" i="2"/>
  <c r="N1697" i="2"/>
  <c r="O1678" i="2"/>
  <c r="O1664" i="2"/>
  <c r="N1817" i="2"/>
  <c r="P1814" i="2"/>
  <c r="Q1814" i="2" s="1"/>
  <c r="R1814" i="2" s="1"/>
  <c r="N1812" i="2"/>
  <c r="N1801" i="2"/>
  <c r="N1796" i="2"/>
  <c r="N1770" i="2"/>
  <c r="N1719" i="2"/>
  <c r="N1689" i="2"/>
  <c r="N1685" i="2"/>
  <c r="O1826" i="2"/>
  <c r="N1810" i="2"/>
  <c r="O1809" i="2"/>
  <c r="N1808" i="2"/>
  <c r="N1806" i="2"/>
  <c r="O1804" i="2"/>
  <c r="N1784" i="2"/>
  <c r="N1782" i="2"/>
  <c r="O1769" i="2"/>
  <c r="O1763" i="2"/>
  <c r="N1762" i="2"/>
  <c r="N1751" i="2"/>
  <c r="N1743" i="2"/>
  <c r="N1735" i="2"/>
  <c r="N1727" i="2"/>
  <c r="O1718" i="2"/>
  <c r="N1717" i="2"/>
  <c r="N1673" i="2"/>
  <c r="N1649" i="2"/>
  <c r="S1649" i="2" s="1"/>
  <c r="O1642" i="2"/>
  <c r="O1828" i="2"/>
  <c r="P1827" i="2"/>
  <c r="Q1827" i="2" s="1"/>
  <c r="R1827" i="2" s="1"/>
  <c r="O1820" i="2"/>
  <c r="P1817" i="2"/>
  <c r="Q1817" i="2" s="1"/>
  <c r="R1817" i="2" s="1"/>
  <c r="O1811" i="2"/>
  <c r="P1801" i="2"/>
  <c r="Q1801" i="2" s="1"/>
  <c r="R1801" i="2" s="1"/>
  <c r="O1785" i="2"/>
  <c r="O1783" i="2"/>
  <c r="O1780" i="2"/>
  <c r="N1775" i="2"/>
  <c r="N1773" i="2"/>
  <c r="O1772" i="2"/>
  <c r="O1750" i="2"/>
  <c r="O1742" i="2"/>
  <c r="O1734" i="2"/>
  <c r="O1726" i="2"/>
  <c r="N1701" i="2"/>
  <c r="N1681" i="2"/>
  <c r="O1677" i="2"/>
  <c r="O1665" i="2"/>
  <c r="O1650" i="2"/>
  <c r="O1637" i="2"/>
  <c r="O1634" i="2"/>
  <c r="O1624" i="2"/>
  <c r="O1609" i="2"/>
  <c r="O1588" i="2"/>
  <c r="O1564" i="2"/>
  <c r="O1545" i="2"/>
  <c r="O1537" i="2"/>
  <c r="O1530" i="2"/>
  <c r="N1522" i="2"/>
  <c r="O1521" i="2"/>
  <c r="O1516" i="2"/>
  <c r="O1509" i="2"/>
  <c r="N1617" i="2"/>
  <c r="N1593" i="2"/>
  <c r="N1578" i="2"/>
  <c r="N1554" i="2"/>
  <c r="N1549" i="2"/>
  <c r="N1541" i="2"/>
  <c r="N1637" i="2"/>
  <c r="N1545" i="2"/>
  <c r="O1540" i="2"/>
  <c r="N1537" i="2"/>
  <c r="N1530" i="2"/>
  <c r="N1525" i="2"/>
  <c r="N1521" i="2"/>
  <c r="N1509" i="2"/>
  <c r="N1707" i="2"/>
  <c r="N1670" i="2"/>
  <c r="N1665" i="2"/>
  <c r="O1648" i="2"/>
  <c r="N1645" i="2"/>
  <c r="O1630" i="2"/>
  <c r="N1627" i="2"/>
  <c r="N1615" i="2"/>
  <c r="O1613" i="2"/>
  <c r="O1594" i="2"/>
  <c r="N1591" i="2"/>
  <c r="N1586" i="2"/>
  <c r="O1585" i="2"/>
  <c r="O1582" i="2"/>
  <c r="N1581" i="2"/>
  <c r="N1562" i="2"/>
  <c r="O1561" i="2"/>
  <c r="O1548" i="2"/>
  <c r="O1538" i="2"/>
  <c r="O1526" i="2"/>
  <c r="O1524" i="2"/>
  <c r="O1517" i="2"/>
  <c r="N1514" i="2"/>
  <c r="O1513" i="2"/>
  <c r="O1508" i="2"/>
  <c r="N1661" i="2"/>
  <c r="O1646" i="2"/>
  <c r="N1635" i="2"/>
  <c r="N1625" i="2"/>
  <c r="N1618" i="2"/>
  <c r="N1607" i="2"/>
  <c r="N1599" i="2"/>
  <c r="N1575" i="2"/>
  <c r="N1570" i="2"/>
  <c r="N1565" i="2"/>
  <c r="S1565" i="2" s="1"/>
  <c r="O1556" i="2"/>
  <c r="N1533" i="2"/>
  <c r="N1529" i="2"/>
  <c r="O1654" i="2"/>
  <c r="N1643" i="2"/>
  <c r="O1629" i="2"/>
  <c r="O1617" i="2"/>
  <c r="N1616" i="2"/>
  <c r="N1594" i="2"/>
  <c r="O1593" i="2"/>
  <c r="O1590" i="2"/>
  <c r="N1589" i="2"/>
  <c r="N1585" i="2"/>
  <c r="O1578" i="2"/>
  <c r="O1566" i="2"/>
  <c r="N1561" i="2"/>
  <c r="O1554" i="2"/>
  <c r="O1549" i="2"/>
  <c r="O1541" i="2"/>
  <c r="N1517" i="2"/>
  <c r="N1513" i="2"/>
  <c r="S1685" i="2" l="1"/>
  <c r="S1627" i="2"/>
  <c r="S1759" i="2"/>
  <c r="S1643" i="2"/>
  <c r="S1615" i="2"/>
  <c r="S1644" i="2"/>
  <c r="S1645" i="2"/>
  <c r="S1672" i="2"/>
  <c r="S1768" i="2"/>
  <c r="S1767" i="2"/>
  <c r="S1513" i="2"/>
  <c r="S1656" i="2"/>
  <c r="S1597" i="2"/>
  <c r="S1701" i="2"/>
  <c r="S1830" i="2"/>
  <c r="S1700" i="2"/>
  <c r="S1818" i="2"/>
  <c r="S1770" i="2"/>
  <c r="S1600" i="2"/>
  <c r="S1707" i="2"/>
  <c r="S1539" i="2"/>
  <c r="S1552" i="2"/>
  <c r="S1792" i="2"/>
  <c r="S1637" i="2"/>
  <c r="S1831" i="2"/>
  <c r="S1623" i="2"/>
  <c r="S1631" i="2"/>
  <c r="S1661" i="2"/>
  <c r="S1681" i="2"/>
  <c r="S1775" i="2"/>
  <c r="S1655" i="2"/>
  <c r="S1789" i="2"/>
  <c r="S1734" i="2"/>
  <c r="S1809" i="2"/>
  <c r="S1570" i="2"/>
  <c r="S1671" i="2"/>
  <c r="S1575" i="2"/>
  <c r="S1743" i="2"/>
  <c r="S1815" i="2"/>
  <c r="S1732" i="2"/>
  <c r="S1668" i="2"/>
  <c r="S1794" i="2"/>
  <c r="S1606" i="2"/>
  <c r="S1559" i="2"/>
  <c r="S1752" i="2"/>
  <c r="S1534" i="2"/>
  <c r="S1562" i="2"/>
  <c r="S1704" i="2"/>
  <c r="S1749" i="2"/>
  <c r="S1652" i="2"/>
  <c r="S1622" i="2"/>
  <c r="S1646" i="2"/>
  <c r="S1618" i="2"/>
  <c r="S1825" i="2"/>
  <c r="S1667" i="2"/>
  <c r="S1571" i="2"/>
  <c r="S1777" i="2"/>
  <c r="S1796" i="2"/>
  <c r="S1679" i="2"/>
  <c r="S1806" i="2"/>
  <c r="S1612" i="2"/>
  <c r="S1536" i="2"/>
  <c r="S1697" i="2"/>
  <c r="S1741" i="2"/>
  <c r="S1798" i="2"/>
  <c r="S1773" i="2"/>
  <c r="S1689" i="2"/>
  <c r="S1800" i="2"/>
  <c r="S1572" i="2"/>
  <c r="S1678" i="2"/>
  <c r="S1527" i="2"/>
  <c r="S1814" i="2"/>
  <c r="S1803" i="2"/>
  <c r="S1710" i="2"/>
  <c r="S1525" i="2"/>
  <c r="S1812" i="2"/>
  <c r="S1802" i="2"/>
  <c r="S1827" i="2"/>
  <c r="S1641" i="2"/>
  <c r="S1589" i="2"/>
  <c r="S1514" i="2"/>
  <c r="S1522" i="2"/>
  <c r="S1801" i="2"/>
  <c r="S1686" i="2"/>
  <c r="S1626" i="2"/>
  <c r="S1755" i="2"/>
  <c r="S1557" i="2"/>
  <c r="S1660" i="2"/>
  <c r="S1698" i="2"/>
  <c r="S1808" i="2"/>
  <c r="S1774" i="2"/>
  <c r="S1832" i="2"/>
  <c r="S1584" i="2"/>
  <c r="S1781" i="2"/>
  <c r="S1712" i="2"/>
  <c r="S1810" i="2"/>
  <c r="S1778" i="2"/>
  <c r="S1739" i="2"/>
  <c r="S1598" i="2"/>
  <c r="S1591" i="2"/>
  <c r="S1665" i="2"/>
  <c r="S1821" i="2"/>
  <c r="S1545" i="2"/>
  <c r="S1735" i="2"/>
  <c r="S1599" i="2"/>
  <c r="S1509" i="2"/>
  <c r="S1751" i="2"/>
  <c r="S1807" i="2"/>
  <c r="S1684" i="2"/>
  <c r="S1690" i="2"/>
  <c r="S1647" i="2"/>
  <c r="S1517" i="2"/>
  <c r="S1581" i="2"/>
  <c r="S1676" i="2"/>
  <c r="S1795" i="2"/>
  <c r="S1533" i="2"/>
  <c r="S1530" i="2"/>
  <c r="S1553" i="2"/>
  <c r="S1737" i="2"/>
  <c r="S1573" i="2"/>
  <c r="S1659" i="2"/>
  <c r="S1594" i="2"/>
  <c r="S1531" i="2"/>
  <c r="S1506" i="2"/>
  <c r="S1720" i="2"/>
  <c r="S1834" i="2"/>
  <c r="S1688" i="2"/>
  <c r="S1835" i="2"/>
  <c r="S1765" i="2"/>
  <c r="S1703" i="2"/>
  <c r="S1822" i="2"/>
  <c r="S1691" i="2"/>
  <c r="S1521" i="2"/>
  <c r="S1673" i="2"/>
  <c r="S1708" i="2"/>
  <c r="S1628" i="2"/>
  <c r="S1824" i="2"/>
  <c r="S1607" i="2"/>
  <c r="S1790" i="2"/>
  <c r="S1791" i="2"/>
  <c r="S1635" i="2"/>
  <c r="S1586" i="2"/>
  <c r="S1817" i="2"/>
  <c r="S1633" i="2"/>
  <c r="S1616" i="2"/>
  <c r="S1784" i="2"/>
  <c r="S1797" i="2"/>
  <c r="S1592" i="2"/>
  <c r="S1719" i="2"/>
  <c r="S1833" i="2"/>
  <c r="S1619" i="2"/>
  <c r="S1713" i="2"/>
  <c r="S1585" i="2"/>
  <c r="S1541" i="2"/>
  <c r="S1742" i="2"/>
  <c r="S1760" i="2"/>
  <c r="S1753" i="2"/>
  <c r="S1723" i="2"/>
  <c r="S1544" i="2"/>
  <c r="S1754" i="2"/>
  <c r="S1669" i="2"/>
  <c r="S1736" i="2"/>
  <c r="S1763" i="2"/>
  <c r="S1702" i="2"/>
  <c r="S1532" i="2"/>
  <c r="S1543" i="2"/>
  <c r="S1518" i="2"/>
  <c r="S1724" i="2"/>
  <c r="S1556" i="2"/>
  <c r="S1579" i="2"/>
  <c r="S1549" i="2"/>
  <c r="S1762" i="2"/>
  <c r="S1836" i="2"/>
  <c r="S1750" i="2"/>
  <c r="S1823" i="2"/>
  <c r="S1826" i="2"/>
  <c r="S1555" i="2"/>
  <c r="S1629" i="2"/>
  <c r="S1542" i="2"/>
  <c r="S1744" i="2"/>
  <c r="S1524" i="2"/>
  <c r="S1620" i="2"/>
  <c r="S1696" i="2"/>
  <c r="S1547" i="2"/>
  <c r="S1642" i="2"/>
  <c r="S1640" i="2"/>
  <c r="S1613" i="2"/>
  <c r="S1731" i="2"/>
  <c r="S1550" i="2"/>
  <c r="S1813" i="2"/>
  <c r="S1657" i="2"/>
  <c r="S1520" i="2"/>
  <c r="S1546" i="2"/>
  <c r="S1529" i="2"/>
  <c r="S1554" i="2"/>
  <c r="S1772" i="2"/>
  <c r="S1718" i="2"/>
  <c r="S1605" i="2"/>
  <c r="S1551" i="2"/>
  <c r="S1576" i="2"/>
  <c r="S1787" i="2"/>
  <c r="S1838" i="2"/>
  <c r="S1738" i="2"/>
  <c r="S1568" i="2"/>
  <c r="S1662" i="2"/>
  <c r="S1756" i="2"/>
  <c r="S1563" i="2"/>
  <c r="S1779" i="2"/>
  <c r="S1705" i="2"/>
  <c r="S1666" i="2"/>
  <c r="S1757" i="2"/>
  <c r="S1505" i="2"/>
  <c r="S1711" i="2"/>
  <c r="S1590" i="2"/>
  <c r="S1680" i="2"/>
  <c r="S1508" i="2"/>
  <c r="S1819" i="2"/>
  <c r="S1729" i="2"/>
  <c r="S1558" i="2"/>
  <c r="S1648" i="2"/>
  <c r="S1610" i="2"/>
  <c r="S1578" i="2"/>
  <c r="S1717" i="2"/>
  <c r="S1816" i="2"/>
  <c r="S1783" i="2"/>
  <c r="S1769" i="2"/>
  <c r="S1650" i="2"/>
  <c r="S1746" i="2"/>
  <c r="S1569" i="2"/>
  <c r="S1567" i="2"/>
  <c r="S1675" i="2"/>
  <c r="S1587" i="2"/>
  <c r="S1771" i="2"/>
  <c r="S1706" i="2"/>
  <c r="S1788" i="2"/>
  <c r="S1540" i="2"/>
  <c r="S1653" i="2"/>
  <c r="S1715" i="2"/>
  <c r="S1758" i="2"/>
  <c r="S1528" i="2"/>
  <c r="S1516" i="2"/>
  <c r="S1694" i="2"/>
  <c r="S1535" i="2"/>
  <c r="S1674" i="2"/>
  <c r="S1828" i="2"/>
  <c r="S1537" i="2"/>
  <c r="S1593" i="2"/>
  <c r="S1782" i="2"/>
  <c r="S1654" i="2"/>
  <c r="S1785" i="2"/>
  <c r="S1608" i="2"/>
  <c r="S1651" i="2"/>
  <c r="S1747" i="2"/>
  <c r="S1745" i="2"/>
  <c r="S1595" i="2"/>
  <c r="S1721" i="2"/>
  <c r="S1780" i="2"/>
  <c r="S1638" i="2"/>
  <c r="S1716" i="2"/>
  <c r="S1564" i="2"/>
  <c r="S1748" i="2"/>
  <c r="S1692" i="2"/>
  <c r="S1566" i="2"/>
  <c r="S1614" i="2"/>
  <c r="S1588" i="2"/>
  <c r="S1687" i="2"/>
  <c r="S1714" i="2"/>
  <c r="S1625" i="2"/>
  <c r="S1617" i="2"/>
  <c r="S1727" i="2"/>
  <c r="S1677" i="2"/>
  <c r="S1725" i="2"/>
  <c r="S1764" i="2"/>
  <c r="S1624" i="2"/>
  <c r="S1805" i="2"/>
  <c r="S1523" i="2"/>
  <c r="S1639" i="2"/>
  <c r="S1728" i="2"/>
  <c r="S1829" i="2"/>
  <c r="S1548" i="2"/>
  <c r="S1663" i="2"/>
  <c r="S1733" i="2"/>
  <c r="S1574" i="2"/>
  <c r="S1761" i="2"/>
  <c r="S1560" i="2"/>
  <c r="S1699" i="2"/>
  <c r="S1693" i="2"/>
  <c r="S1515" i="2"/>
  <c r="S1577" i="2"/>
  <c r="S1799" i="2"/>
  <c r="S1596" i="2"/>
  <c r="S1695" i="2"/>
  <c r="S1722" i="2"/>
  <c r="S1611" i="2"/>
  <c r="S1561" i="2"/>
  <c r="S1670" i="2"/>
  <c r="S1726" i="2"/>
  <c r="S1804" i="2"/>
  <c r="S1526" i="2"/>
  <c r="S1602" i="2"/>
  <c r="S1580" i="2"/>
  <c r="S1630" i="2"/>
  <c r="S1604" i="2"/>
  <c r="S1837" i="2"/>
  <c r="S1786" i="2"/>
  <c r="S1664" i="2"/>
  <c r="S1582" i="2"/>
  <c r="S1766" i="2"/>
  <c r="S1632" i="2"/>
  <c r="S1609" i="2"/>
  <c r="S1730" i="2"/>
  <c r="S1740" i="2"/>
  <c r="S1621" i="2"/>
  <c r="S1583" i="2"/>
  <c r="S1709" i="2"/>
  <c r="S1603" i="2"/>
  <c r="S1811" i="2"/>
  <c r="S1683" i="2"/>
  <c r="S1658" i="2"/>
  <c r="S1601" i="2"/>
  <c r="S1636" i="2"/>
  <c r="S1510" i="2"/>
  <c r="J1822" i="2"/>
  <c r="J1823" i="2"/>
  <c r="J1824" i="2"/>
  <c r="J1825" i="2"/>
  <c r="J1826" i="2"/>
  <c r="J1828" i="2"/>
  <c r="J1831" i="2"/>
  <c r="J1832" i="2"/>
  <c r="J1833" i="2"/>
  <c r="J1837" i="2"/>
  <c r="J1838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6" i="2"/>
  <c r="I1805" i="2"/>
  <c r="K1805" i="2"/>
  <c r="J1802" i="2"/>
  <c r="J1801" i="2"/>
  <c r="J1807" i="2" l="1"/>
  <c r="J1804" i="2"/>
  <c r="J1827" i="2"/>
  <c r="J1829" i="2"/>
  <c r="L1805" i="2"/>
  <c r="P1805" i="2" s="1"/>
  <c r="Q1805" i="2" s="1"/>
  <c r="R1805" i="2" s="1"/>
  <c r="J1805" i="2"/>
  <c r="J1803" i="2"/>
  <c r="J1799" i="2"/>
  <c r="I1798" i="2"/>
  <c r="K1798" i="2"/>
  <c r="J1797" i="2"/>
  <c r="J1796" i="2"/>
  <c r="J1793" i="2"/>
  <c r="I1792" i="2"/>
  <c r="K1792" i="2"/>
  <c r="L1793" i="2"/>
  <c r="I1793" i="2"/>
  <c r="K1793" i="2"/>
  <c r="P1793" i="2" l="1"/>
  <c r="Q1793" i="2" s="1"/>
  <c r="R1793" i="2" s="1"/>
  <c r="J1794" i="2"/>
  <c r="J1800" i="2"/>
  <c r="L1798" i="2"/>
  <c r="P1798" i="2" s="1"/>
  <c r="Q1798" i="2" s="1"/>
  <c r="R1798" i="2" s="1"/>
  <c r="J1798" i="2"/>
  <c r="J1791" i="2"/>
  <c r="L1791" i="2"/>
  <c r="I1791" i="2"/>
  <c r="K1791" i="2"/>
  <c r="J1770" i="2"/>
  <c r="I1770" i="2"/>
  <c r="K1770" i="2"/>
  <c r="L1770" i="2"/>
  <c r="J1771" i="2"/>
  <c r="I1771" i="2"/>
  <c r="K1771" i="2"/>
  <c r="L1771" i="2"/>
  <c r="J1772" i="2"/>
  <c r="I1772" i="2"/>
  <c r="K1772" i="2"/>
  <c r="L1772" i="2"/>
  <c r="J1773" i="2"/>
  <c r="I1773" i="2"/>
  <c r="K1773" i="2"/>
  <c r="L1773" i="2"/>
  <c r="J1775" i="2"/>
  <c r="I1775" i="2"/>
  <c r="K1775" i="2"/>
  <c r="L1775" i="2"/>
  <c r="J1776" i="2"/>
  <c r="J1778" i="2"/>
  <c r="I1778" i="2"/>
  <c r="K1778" i="2"/>
  <c r="L1778" i="2"/>
  <c r="J1779" i="2"/>
  <c r="I1779" i="2"/>
  <c r="K1779" i="2"/>
  <c r="L1779" i="2"/>
  <c r="I1780" i="2"/>
  <c r="K1780" i="2"/>
  <c r="J1781" i="2"/>
  <c r="J1782" i="2"/>
  <c r="I1782" i="2"/>
  <c r="K1782" i="2"/>
  <c r="L1782" i="2"/>
  <c r="J1783" i="2"/>
  <c r="I1783" i="2"/>
  <c r="K1783" i="2"/>
  <c r="L1783" i="2"/>
  <c r="J1784" i="2"/>
  <c r="I1784" i="2"/>
  <c r="K1784" i="2"/>
  <c r="L1784" i="2"/>
  <c r="J1785" i="2"/>
  <c r="I1785" i="2"/>
  <c r="K1785" i="2"/>
  <c r="L1785" i="2"/>
  <c r="J1786" i="2"/>
  <c r="I1786" i="2"/>
  <c r="K1786" i="2"/>
  <c r="L1786" i="2"/>
  <c r="J1787" i="2"/>
  <c r="I1787" i="2"/>
  <c r="K1787" i="2"/>
  <c r="L1787" i="2"/>
  <c r="J1788" i="2"/>
  <c r="I1788" i="2"/>
  <c r="K1788" i="2"/>
  <c r="L1788" i="2"/>
  <c r="J1789" i="2"/>
  <c r="I1789" i="2"/>
  <c r="K1789" i="2"/>
  <c r="L1789" i="2"/>
  <c r="J1790" i="2"/>
  <c r="I1790" i="2"/>
  <c r="K1790" i="2"/>
  <c r="L1790" i="2"/>
  <c r="J1745" i="2"/>
  <c r="I1745" i="2"/>
  <c r="K1745" i="2"/>
  <c r="L1745" i="2"/>
  <c r="J1746" i="2"/>
  <c r="I1746" i="2"/>
  <c r="K1746" i="2"/>
  <c r="L1746" i="2"/>
  <c r="J1747" i="2"/>
  <c r="I1747" i="2"/>
  <c r="K1747" i="2"/>
  <c r="L1747" i="2"/>
  <c r="I1748" i="2"/>
  <c r="K1748" i="2"/>
  <c r="J1749" i="2"/>
  <c r="J1750" i="2"/>
  <c r="I1750" i="2"/>
  <c r="K1750" i="2"/>
  <c r="L1750" i="2"/>
  <c r="J1751" i="2"/>
  <c r="I1751" i="2"/>
  <c r="K1751" i="2"/>
  <c r="L1751" i="2"/>
  <c r="L1752" i="2"/>
  <c r="J1753" i="2"/>
  <c r="I1753" i="2"/>
  <c r="K1753" i="2"/>
  <c r="L1753" i="2"/>
  <c r="J1754" i="2"/>
  <c r="I1754" i="2"/>
  <c r="K1754" i="2"/>
  <c r="L1754" i="2"/>
  <c r="J1755" i="2"/>
  <c r="J1756" i="2"/>
  <c r="I1756" i="2"/>
  <c r="K1756" i="2"/>
  <c r="L1756" i="2"/>
  <c r="L1757" i="2"/>
  <c r="J1758" i="2"/>
  <c r="I1758" i="2"/>
  <c r="K1758" i="2"/>
  <c r="L1758" i="2"/>
  <c r="J1760" i="2"/>
  <c r="I1760" i="2"/>
  <c r="K1760" i="2"/>
  <c r="L1760" i="2"/>
  <c r="J1761" i="2"/>
  <c r="I1761" i="2"/>
  <c r="K1761" i="2"/>
  <c r="L1761" i="2"/>
  <c r="J1762" i="2"/>
  <c r="I1762" i="2"/>
  <c r="K1762" i="2"/>
  <c r="L1762" i="2"/>
  <c r="J1763" i="2"/>
  <c r="I1763" i="2"/>
  <c r="K1763" i="2"/>
  <c r="L1763" i="2"/>
  <c r="J1764" i="2"/>
  <c r="I1764" i="2"/>
  <c r="K1764" i="2"/>
  <c r="L1764" i="2"/>
  <c r="J1765" i="2"/>
  <c r="I1765" i="2"/>
  <c r="K1765" i="2"/>
  <c r="L1765" i="2"/>
  <c r="J1766" i="2"/>
  <c r="I1766" i="2"/>
  <c r="K1766" i="2"/>
  <c r="L1766" i="2"/>
  <c r="J1767" i="2"/>
  <c r="I1767" i="2"/>
  <c r="K1767" i="2"/>
  <c r="L1767" i="2"/>
  <c r="J1768" i="2"/>
  <c r="I1768" i="2"/>
  <c r="K1768" i="2"/>
  <c r="L1768" i="2"/>
  <c r="J1769" i="2"/>
  <c r="I1769" i="2"/>
  <c r="K1769" i="2"/>
  <c r="L1769" i="2"/>
  <c r="L1774" i="2" l="1"/>
  <c r="I1757" i="2"/>
  <c r="I1752" i="2"/>
  <c r="I1749" i="2"/>
  <c r="I1781" i="2"/>
  <c r="I1776" i="2"/>
  <c r="I1759" i="2"/>
  <c r="I1777" i="2"/>
  <c r="I1774" i="2"/>
  <c r="I1755" i="2"/>
  <c r="P1764" i="2"/>
  <c r="Q1764" i="2" s="1"/>
  <c r="R1764" i="2" s="1"/>
  <c r="P1758" i="2"/>
  <c r="Q1758" i="2" s="1"/>
  <c r="R1758" i="2" s="1"/>
  <c r="P1753" i="2"/>
  <c r="Q1753" i="2" s="1"/>
  <c r="R1753" i="2" s="1"/>
  <c r="P1786" i="2"/>
  <c r="Q1786" i="2" s="1"/>
  <c r="R1786" i="2" s="1"/>
  <c r="J1748" i="2"/>
  <c r="J1780" i="2"/>
  <c r="L1777" i="2"/>
  <c r="P1761" i="2"/>
  <c r="Q1761" i="2" s="1"/>
  <c r="R1761" i="2" s="1"/>
  <c r="P1787" i="2"/>
  <c r="Q1787" i="2" s="1"/>
  <c r="R1787" i="2" s="1"/>
  <c r="P1775" i="2"/>
  <c r="Q1775" i="2" s="1"/>
  <c r="R1775" i="2" s="1"/>
  <c r="P1785" i="2"/>
  <c r="Q1785" i="2" s="1"/>
  <c r="R1785" i="2" s="1"/>
  <c r="P1789" i="2"/>
  <c r="Q1789" i="2" s="1"/>
  <c r="R1789" i="2" s="1"/>
  <c r="P1778" i="2"/>
  <c r="Q1778" i="2" s="1"/>
  <c r="R1778" i="2" s="1"/>
  <c r="P1756" i="2"/>
  <c r="Q1756" i="2" s="1"/>
  <c r="R1756" i="2" s="1"/>
  <c r="P1751" i="2"/>
  <c r="Q1751" i="2" s="1"/>
  <c r="R1751" i="2" s="1"/>
  <c r="P1745" i="2"/>
  <c r="Q1745" i="2" s="1"/>
  <c r="R1745" i="2" s="1"/>
  <c r="P1783" i="2"/>
  <c r="Q1783" i="2" s="1"/>
  <c r="R1783" i="2" s="1"/>
  <c r="P1791" i="2"/>
  <c r="Q1791" i="2" s="1"/>
  <c r="R1791" i="2" s="1"/>
  <c r="K1757" i="2"/>
  <c r="P1757" i="2" s="1"/>
  <c r="P1773" i="2"/>
  <c r="Q1773" i="2" s="1"/>
  <c r="R1773" i="2" s="1"/>
  <c r="P1770" i="2"/>
  <c r="Q1770" i="2" s="1"/>
  <c r="R1770" i="2" s="1"/>
  <c r="L1748" i="2"/>
  <c r="P1748" i="2" s="1"/>
  <c r="Q1748" i="2" s="1"/>
  <c r="R1748" i="2" s="1"/>
  <c r="J1777" i="2"/>
  <c r="P1768" i="2"/>
  <c r="Q1768" i="2" s="1"/>
  <c r="R1768" i="2" s="1"/>
  <c r="P1763" i="2"/>
  <c r="Q1763" i="2" s="1"/>
  <c r="R1763" i="2" s="1"/>
  <c r="P1760" i="2"/>
  <c r="Q1760" i="2" s="1"/>
  <c r="R1760" i="2" s="1"/>
  <c r="P1750" i="2"/>
  <c r="Q1750" i="2" s="1"/>
  <c r="R1750" i="2" s="1"/>
  <c r="P1747" i="2"/>
  <c r="Q1747" i="2" s="1"/>
  <c r="R1747" i="2" s="1"/>
  <c r="P1790" i="2"/>
  <c r="Q1790" i="2" s="1"/>
  <c r="R1790" i="2" s="1"/>
  <c r="P1782" i="2"/>
  <c r="Q1782" i="2" s="1"/>
  <c r="R1782" i="2" s="1"/>
  <c r="K1777" i="2"/>
  <c r="P1772" i="2"/>
  <c r="Q1772" i="2" s="1"/>
  <c r="R1772" i="2" s="1"/>
  <c r="P1779" i="2"/>
  <c r="Q1779" i="2" s="1"/>
  <c r="R1779" i="2" s="1"/>
  <c r="L1776" i="2"/>
  <c r="J1774" i="2"/>
  <c r="P1766" i="2"/>
  <c r="Q1766" i="2" s="1"/>
  <c r="R1766" i="2" s="1"/>
  <c r="J1759" i="2"/>
  <c r="K1755" i="2"/>
  <c r="K1749" i="2"/>
  <c r="P1788" i="2"/>
  <c r="Q1788" i="2" s="1"/>
  <c r="R1788" i="2" s="1"/>
  <c r="K1781" i="2"/>
  <c r="K1776" i="2"/>
  <c r="L1792" i="2"/>
  <c r="P1792" i="2" s="1"/>
  <c r="Q1792" i="2" s="1"/>
  <c r="R1792" i="2" s="1"/>
  <c r="J1792" i="2"/>
  <c r="P1762" i="2"/>
  <c r="Q1762" i="2" s="1"/>
  <c r="R1762" i="2" s="1"/>
  <c r="L1759" i="2"/>
  <c r="P1765" i="2"/>
  <c r="Q1765" i="2" s="1"/>
  <c r="R1765" i="2" s="1"/>
  <c r="K1759" i="2"/>
  <c r="P1754" i="2"/>
  <c r="Q1754" i="2" s="1"/>
  <c r="R1754" i="2" s="1"/>
  <c r="J1757" i="2"/>
  <c r="L1755" i="2"/>
  <c r="J1752" i="2"/>
  <c r="L1749" i="2"/>
  <c r="L1781" i="2"/>
  <c r="P1769" i="2"/>
  <c r="Q1769" i="2" s="1"/>
  <c r="R1769" i="2" s="1"/>
  <c r="L1780" i="2"/>
  <c r="P1780" i="2" s="1"/>
  <c r="Q1780" i="2" s="1"/>
  <c r="R1780" i="2" s="1"/>
  <c r="P1767" i="2"/>
  <c r="Q1767" i="2" s="1"/>
  <c r="R1767" i="2" s="1"/>
  <c r="P1771" i="2"/>
  <c r="Q1771" i="2" s="1"/>
  <c r="R1771" i="2" s="1"/>
  <c r="K1752" i="2"/>
  <c r="P1752" i="2" s="1"/>
  <c r="P1746" i="2"/>
  <c r="Q1746" i="2" s="1"/>
  <c r="R1746" i="2" s="1"/>
  <c r="P1784" i="2"/>
  <c r="Q1784" i="2" s="1"/>
  <c r="R1784" i="2" s="1"/>
  <c r="K1774" i="2"/>
  <c r="J1733" i="2"/>
  <c r="I1733" i="2"/>
  <c r="K1733" i="2"/>
  <c r="L1733" i="2"/>
  <c r="J1734" i="2"/>
  <c r="I1734" i="2"/>
  <c r="K1734" i="2"/>
  <c r="L1734" i="2"/>
  <c r="J1735" i="2"/>
  <c r="I1735" i="2"/>
  <c r="K1735" i="2"/>
  <c r="L1735" i="2"/>
  <c r="J1736" i="2"/>
  <c r="I1736" i="2"/>
  <c r="K1736" i="2"/>
  <c r="L1736" i="2"/>
  <c r="J1738" i="2"/>
  <c r="I1738" i="2"/>
  <c r="K1738" i="2"/>
  <c r="L1738" i="2"/>
  <c r="J1739" i="2"/>
  <c r="I1739" i="2"/>
  <c r="K1739" i="2"/>
  <c r="L1739" i="2"/>
  <c r="J1741" i="2"/>
  <c r="I1741" i="2"/>
  <c r="K1741" i="2"/>
  <c r="L1741" i="2"/>
  <c r="J1744" i="2"/>
  <c r="I1744" i="2"/>
  <c r="K1744" i="2"/>
  <c r="L1744" i="2"/>
  <c r="J1721" i="2"/>
  <c r="I1721" i="2"/>
  <c r="K1721" i="2"/>
  <c r="L1721" i="2"/>
  <c r="J1725" i="2"/>
  <c r="I1725" i="2"/>
  <c r="K1725" i="2"/>
  <c r="L1725" i="2"/>
  <c r="J1726" i="2"/>
  <c r="I1726" i="2"/>
  <c r="K1726" i="2"/>
  <c r="L1726" i="2"/>
  <c r="J1728" i="2"/>
  <c r="I1728" i="2"/>
  <c r="K1728" i="2"/>
  <c r="L1728" i="2"/>
  <c r="J1729" i="2"/>
  <c r="I1729" i="2"/>
  <c r="K1729" i="2"/>
  <c r="L1729" i="2"/>
  <c r="J1730" i="2"/>
  <c r="I1730" i="2"/>
  <c r="K1730" i="2"/>
  <c r="L1730" i="2"/>
  <c r="J1731" i="2"/>
  <c r="I1731" i="2"/>
  <c r="K1731" i="2"/>
  <c r="L1731" i="2"/>
  <c r="J1706" i="2"/>
  <c r="I1706" i="2"/>
  <c r="K1706" i="2"/>
  <c r="L1706" i="2"/>
  <c r="J1707" i="2"/>
  <c r="I1707" i="2"/>
  <c r="K1707" i="2"/>
  <c r="L1707" i="2"/>
  <c r="J1709" i="2"/>
  <c r="I1709" i="2"/>
  <c r="K1709" i="2"/>
  <c r="L1709" i="2"/>
  <c r="J1710" i="2"/>
  <c r="I1710" i="2"/>
  <c r="K1710" i="2"/>
  <c r="L1710" i="2"/>
  <c r="J1711" i="2"/>
  <c r="I1711" i="2"/>
  <c r="K1711" i="2"/>
  <c r="L1711" i="2"/>
  <c r="J1712" i="2"/>
  <c r="I1712" i="2"/>
  <c r="K1712" i="2"/>
  <c r="L1712" i="2"/>
  <c r="J1713" i="2"/>
  <c r="I1713" i="2"/>
  <c r="K1713" i="2"/>
  <c r="L1713" i="2"/>
  <c r="J1714" i="2"/>
  <c r="I1714" i="2"/>
  <c r="K1714" i="2"/>
  <c r="L1714" i="2"/>
  <c r="J1715" i="2"/>
  <c r="I1715" i="2"/>
  <c r="K1715" i="2"/>
  <c r="L1715" i="2"/>
  <c r="J1717" i="2"/>
  <c r="I1717" i="2"/>
  <c r="K1717" i="2"/>
  <c r="L1717" i="2"/>
  <c r="J1718" i="2"/>
  <c r="I1718" i="2"/>
  <c r="K1718" i="2"/>
  <c r="L1718" i="2"/>
  <c r="J1719" i="2"/>
  <c r="I1719" i="2"/>
  <c r="K1719" i="2"/>
  <c r="L1719" i="2"/>
  <c r="J1720" i="2"/>
  <c r="I1720" i="2"/>
  <c r="K1720" i="2"/>
  <c r="L1720" i="2"/>
  <c r="J1682" i="2"/>
  <c r="I1682" i="2"/>
  <c r="K1682" i="2"/>
  <c r="L1682" i="2"/>
  <c r="J1683" i="2"/>
  <c r="I1683" i="2"/>
  <c r="K1683" i="2"/>
  <c r="L1683" i="2"/>
  <c r="J1684" i="2"/>
  <c r="I1684" i="2"/>
  <c r="K1684" i="2"/>
  <c r="L1684" i="2"/>
  <c r="J1685" i="2"/>
  <c r="I1685" i="2"/>
  <c r="K1685" i="2"/>
  <c r="L1685" i="2"/>
  <c r="J1686" i="2"/>
  <c r="I1686" i="2"/>
  <c r="K1686" i="2"/>
  <c r="L1686" i="2"/>
  <c r="J1687" i="2"/>
  <c r="I1687" i="2"/>
  <c r="K1687" i="2"/>
  <c r="L1687" i="2"/>
  <c r="J1688" i="2"/>
  <c r="I1688" i="2"/>
  <c r="K1688" i="2"/>
  <c r="L1688" i="2"/>
  <c r="J1690" i="2"/>
  <c r="I1690" i="2"/>
  <c r="K1690" i="2"/>
  <c r="L1690" i="2"/>
  <c r="J1691" i="2"/>
  <c r="I1691" i="2"/>
  <c r="K1691" i="2"/>
  <c r="L1691" i="2"/>
  <c r="J1694" i="2"/>
  <c r="I1694" i="2"/>
  <c r="K1694" i="2"/>
  <c r="L1694" i="2"/>
  <c r="J1696" i="2"/>
  <c r="I1696" i="2"/>
  <c r="K1696" i="2"/>
  <c r="L1696" i="2"/>
  <c r="J1698" i="2"/>
  <c r="I1698" i="2"/>
  <c r="K1698" i="2"/>
  <c r="L1698" i="2"/>
  <c r="J1699" i="2"/>
  <c r="I1699" i="2"/>
  <c r="K1699" i="2"/>
  <c r="L1699" i="2"/>
  <c r="J1700" i="2"/>
  <c r="I1700" i="2"/>
  <c r="K1700" i="2"/>
  <c r="L1700" i="2"/>
  <c r="J1701" i="2"/>
  <c r="I1701" i="2"/>
  <c r="K1701" i="2"/>
  <c r="L1701" i="2"/>
  <c r="J1702" i="2"/>
  <c r="I1702" i="2"/>
  <c r="K1702" i="2"/>
  <c r="L1702" i="2"/>
  <c r="J1704" i="2"/>
  <c r="I1704" i="2"/>
  <c r="K1704" i="2"/>
  <c r="L1704" i="2"/>
  <c r="P1774" i="2" l="1"/>
  <c r="Q1774" i="2" s="1"/>
  <c r="R1774" i="2" s="1"/>
  <c r="I1695" i="2"/>
  <c r="I1740" i="2"/>
  <c r="I1689" i="2"/>
  <c r="I1703" i="2"/>
  <c r="I1727" i="2"/>
  <c r="I1722" i="2"/>
  <c r="I1708" i="2"/>
  <c r="I1697" i="2"/>
  <c r="I1705" i="2"/>
  <c r="I1692" i="2"/>
  <c r="I1732" i="2"/>
  <c r="I1693" i="2"/>
  <c r="I1716" i="2"/>
  <c r="I1724" i="2"/>
  <c r="I1743" i="2"/>
  <c r="I1723" i="2"/>
  <c r="I1742" i="2"/>
  <c r="I1737" i="2"/>
  <c r="Q1757" i="2"/>
  <c r="R1757" i="2" s="1"/>
  <c r="P1776" i="2"/>
  <c r="Q1776" i="2" s="1"/>
  <c r="R1776" i="2" s="1"/>
  <c r="Q1752" i="2"/>
  <c r="R1752" i="2" s="1"/>
  <c r="J1722" i="2"/>
  <c r="L1743" i="2"/>
  <c r="L1727" i="2"/>
  <c r="P1777" i="2"/>
  <c r="Q1777" i="2" s="1"/>
  <c r="R1777" i="2" s="1"/>
  <c r="J1727" i="2"/>
  <c r="L1724" i="2"/>
  <c r="L1695" i="2"/>
  <c r="K1689" i="2"/>
  <c r="P1731" i="2"/>
  <c r="Q1731" i="2" s="1"/>
  <c r="R1731" i="2" s="1"/>
  <c r="P1741" i="2"/>
  <c r="Q1741" i="2" s="1"/>
  <c r="R1741" i="2" s="1"/>
  <c r="J1724" i="2"/>
  <c r="P1738" i="2"/>
  <c r="Q1738" i="2" s="1"/>
  <c r="R1738" i="2" s="1"/>
  <c r="P1710" i="2"/>
  <c r="Q1710" i="2" s="1"/>
  <c r="R1710" i="2" s="1"/>
  <c r="P1744" i="2"/>
  <c r="Q1744" i="2" s="1"/>
  <c r="R1744" i="2" s="1"/>
  <c r="P1685" i="2"/>
  <c r="Q1685" i="2" s="1"/>
  <c r="R1685" i="2" s="1"/>
  <c r="P1719" i="2"/>
  <c r="Q1719" i="2" s="1"/>
  <c r="R1719" i="2" s="1"/>
  <c r="P1713" i="2"/>
  <c r="Q1713" i="2" s="1"/>
  <c r="R1713" i="2" s="1"/>
  <c r="K1723" i="2"/>
  <c r="P1759" i="2"/>
  <c r="Q1759" i="2" s="1"/>
  <c r="R1759" i="2" s="1"/>
  <c r="L1722" i="2"/>
  <c r="J1743" i="2"/>
  <c r="P1714" i="2"/>
  <c r="Q1714" i="2" s="1"/>
  <c r="R1714" i="2" s="1"/>
  <c r="P1720" i="2"/>
  <c r="Q1720" i="2" s="1"/>
  <c r="R1720" i="2" s="1"/>
  <c r="P1707" i="2"/>
  <c r="Q1707" i="2" s="1"/>
  <c r="R1707" i="2" s="1"/>
  <c r="J1716" i="2"/>
  <c r="L1723" i="2"/>
  <c r="P1704" i="2"/>
  <c r="Q1704" i="2" s="1"/>
  <c r="R1704" i="2" s="1"/>
  <c r="J1695" i="2"/>
  <c r="L1693" i="2"/>
  <c r="K1692" i="2"/>
  <c r="J1703" i="2"/>
  <c r="J1697" i="2"/>
  <c r="K1693" i="2"/>
  <c r="L1716" i="2"/>
  <c r="K1716" i="2"/>
  <c r="J1708" i="2"/>
  <c r="K1724" i="2"/>
  <c r="K1743" i="2"/>
  <c r="L1740" i="2"/>
  <c r="P1755" i="2"/>
  <c r="Q1755" i="2" s="1"/>
  <c r="R1755" i="2" s="1"/>
  <c r="L1689" i="2"/>
  <c r="L1742" i="2"/>
  <c r="K1740" i="2"/>
  <c r="P1734" i="2"/>
  <c r="Q1734" i="2" s="1"/>
  <c r="R1734" i="2" s="1"/>
  <c r="K1742" i="2"/>
  <c r="P1735" i="2"/>
  <c r="Q1735" i="2" s="1"/>
  <c r="R1735" i="2" s="1"/>
  <c r="P1702" i="2"/>
  <c r="Q1702" i="2" s="1"/>
  <c r="R1702" i="2" s="1"/>
  <c r="P1696" i="2"/>
  <c r="Q1696" i="2" s="1"/>
  <c r="R1696" i="2" s="1"/>
  <c r="J1692" i="2"/>
  <c r="P1686" i="2"/>
  <c r="Q1686" i="2" s="1"/>
  <c r="R1686" i="2" s="1"/>
  <c r="P1717" i="2"/>
  <c r="Q1717" i="2" s="1"/>
  <c r="R1717" i="2" s="1"/>
  <c r="P1711" i="2"/>
  <c r="Q1711" i="2" s="1"/>
  <c r="R1711" i="2" s="1"/>
  <c r="J1732" i="2"/>
  <c r="P1726" i="2"/>
  <c r="Q1726" i="2" s="1"/>
  <c r="R1726" i="2" s="1"/>
  <c r="P1721" i="2"/>
  <c r="Q1721" i="2" s="1"/>
  <c r="R1721" i="2" s="1"/>
  <c r="L1737" i="2"/>
  <c r="P1728" i="2"/>
  <c r="Q1728" i="2" s="1"/>
  <c r="R1728" i="2" s="1"/>
  <c r="K1737" i="2"/>
  <c r="K1727" i="2"/>
  <c r="K1722" i="2"/>
  <c r="J1740" i="2"/>
  <c r="P1688" i="2"/>
  <c r="Q1688" i="2" s="1"/>
  <c r="R1688" i="2" s="1"/>
  <c r="J1705" i="2"/>
  <c r="P1699" i="2"/>
  <c r="Q1699" i="2" s="1"/>
  <c r="R1699" i="2" s="1"/>
  <c r="P1694" i="2"/>
  <c r="Q1694" i="2" s="1"/>
  <c r="R1694" i="2" s="1"/>
  <c r="P1690" i="2"/>
  <c r="Q1690" i="2" s="1"/>
  <c r="R1690" i="2" s="1"/>
  <c r="P1683" i="2"/>
  <c r="Q1683" i="2" s="1"/>
  <c r="R1683" i="2" s="1"/>
  <c r="P1730" i="2"/>
  <c r="Q1730" i="2" s="1"/>
  <c r="R1730" i="2" s="1"/>
  <c r="J1693" i="2"/>
  <c r="L1703" i="2"/>
  <c r="P1700" i="2"/>
  <c r="Q1700" i="2" s="1"/>
  <c r="R1700" i="2" s="1"/>
  <c r="L1697" i="2"/>
  <c r="K1695" i="2"/>
  <c r="P1691" i="2"/>
  <c r="Q1691" i="2" s="1"/>
  <c r="R1691" i="2" s="1"/>
  <c r="P1684" i="2"/>
  <c r="Q1684" i="2" s="1"/>
  <c r="R1684" i="2" s="1"/>
  <c r="P1709" i="2"/>
  <c r="Q1709" i="2" s="1"/>
  <c r="R1709" i="2" s="1"/>
  <c r="L1705" i="2"/>
  <c r="K1703" i="2"/>
  <c r="K1697" i="2"/>
  <c r="P1687" i="2"/>
  <c r="Q1687" i="2" s="1"/>
  <c r="R1687" i="2" s="1"/>
  <c r="P1718" i="2"/>
  <c r="Q1718" i="2" s="1"/>
  <c r="R1718" i="2" s="1"/>
  <c r="P1712" i="2"/>
  <c r="Q1712" i="2" s="1"/>
  <c r="R1712" i="2" s="1"/>
  <c r="L1708" i="2"/>
  <c r="K1705" i="2"/>
  <c r="P1701" i="2"/>
  <c r="Q1701" i="2" s="1"/>
  <c r="R1701" i="2" s="1"/>
  <c r="P1698" i="2"/>
  <c r="Q1698" i="2" s="1"/>
  <c r="R1698" i="2" s="1"/>
  <c r="L1692" i="2"/>
  <c r="J1689" i="2"/>
  <c r="P1682" i="2"/>
  <c r="Q1682" i="2" s="1"/>
  <c r="R1682" i="2" s="1"/>
  <c r="P1715" i="2"/>
  <c r="Q1715" i="2" s="1"/>
  <c r="R1715" i="2" s="1"/>
  <c r="K1708" i="2"/>
  <c r="L1732" i="2"/>
  <c r="P1729" i="2"/>
  <c r="Q1729" i="2" s="1"/>
  <c r="R1729" i="2" s="1"/>
  <c r="J1723" i="2"/>
  <c r="J1742" i="2"/>
  <c r="P1739" i="2"/>
  <c r="Q1739" i="2" s="1"/>
  <c r="R1739" i="2" s="1"/>
  <c r="J1737" i="2"/>
  <c r="P1781" i="2"/>
  <c r="Q1781" i="2" s="1"/>
  <c r="R1781" i="2" s="1"/>
  <c r="P1706" i="2"/>
  <c r="Q1706" i="2" s="1"/>
  <c r="R1706" i="2" s="1"/>
  <c r="K1732" i="2"/>
  <c r="P1725" i="2"/>
  <c r="Q1725" i="2" s="1"/>
  <c r="R1725" i="2" s="1"/>
  <c r="P1733" i="2"/>
  <c r="Q1733" i="2" s="1"/>
  <c r="R1733" i="2" s="1"/>
  <c r="P1736" i="2"/>
  <c r="Q1736" i="2" s="1"/>
  <c r="R1736" i="2" s="1"/>
  <c r="P1749" i="2"/>
  <c r="Q1749" i="2" s="1"/>
  <c r="R1749" i="2" s="1"/>
  <c r="J1669" i="2"/>
  <c r="I1669" i="2"/>
  <c r="K1669" i="2"/>
  <c r="L1669" i="2"/>
  <c r="J1670" i="2"/>
  <c r="I1670" i="2"/>
  <c r="K1670" i="2"/>
  <c r="L1670" i="2"/>
  <c r="J1671" i="2"/>
  <c r="I1671" i="2"/>
  <c r="K1671" i="2"/>
  <c r="L1671" i="2"/>
  <c r="J1672" i="2"/>
  <c r="I1672" i="2"/>
  <c r="K1672" i="2"/>
  <c r="L1672" i="2"/>
  <c r="J1673" i="2"/>
  <c r="I1673" i="2"/>
  <c r="K1673" i="2"/>
  <c r="L1673" i="2"/>
  <c r="J1674" i="2"/>
  <c r="I1674" i="2"/>
  <c r="K1674" i="2"/>
  <c r="L1674" i="2"/>
  <c r="J1675" i="2"/>
  <c r="I1675" i="2"/>
  <c r="K1675" i="2"/>
  <c r="L1675" i="2"/>
  <c r="J1677" i="2"/>
  <c r="I1677" i="2"/>
  <c r="K1677" i="2"/>
  <c r="L1677" i="2"/>
  <c r="J1678" i="2"/>
  <c r="I1678" i="2"/>
  <c r="K1678" i="2"/>
  <c r="L1678" i="2"/>
  <c r="J1679" i="2"/>
  <c r="I1679" i="2"/>
  <c r="K1679" i="2"/>
  <c r="L1679" i="2"/>
  <c r="J1680" i="2"/>
  <c r="I1680" i="2"/>
  <c r="K1680" i="2"/>
  <c r="L1680" i="2"/>
  <c r="I1681" i="2" l="1"/>
  <c r="I1676" i="2"/>
  <c r="P1722" i="2"/>
  <c r="Q1722" i="2" s="1"/>
  <c r="R1722" i="2" s="1"/>
  <c r="P1743" i="2"/>
  <c r="Q1743" i="2" s="1"/>
  <c r="R1743" i="2" s="1"/>
  <c r="P1692" i="2"/>
  <c r="Q1692" i="2" s="1"/>
  <c r="R1692" i="2" s="1"/>
  <c r="P1705" i="2"/>
  <c r="Q1705" i="2" s="1"/>
  <c r="R1705" i="2" s="1"/>
  <c r="P1695" i="2"/>
  <c r="Q1695" i="2" s="1"/>
  <c r="R1695" i="2" s="1"/>
  <c r="L1681" i="2"/>
  <c r="P1724" i="2"/>
  <c r="Q1724" i="2" s="1"/>
  <c r="R1724" i="2" s="1"/>
  <c r="P1727" i="2"/>
  <c r="Q1727" i="2" s="1"/>
  <c r="R1727" i="2" s="1"/>
  <c r="P1693" i="2"/>
  <c r="Q1693" i="2" s="1"/>
  <c r="R1693" i="2" s="1"/>
  <c r="P1740" i="2"/>
  <c r="Q1740" i="2" s="1"/>
  <c r="R1740" i="2" s="1"/>
  <c r="P1689" i="2"/>
  <c r="Q1689" i="2" s="1"/>
  <c r="R1689" i="2" s="1"/>
  <c r="P1716" i="2"/>
  <c r="Q1716" i="2" s="1"/>
  <c r="R1716" i="2" s="1"/>
  <c r="P1669" i="2"/>
  <c r="Q1669" i="2" s="1"/>
  <c r="R1669" i="2" s="1"/>
  <c r="P1678" i="2"/>
  <c r="Q1678" i="2" s="1"/>
  <c r="R1678" i="2" s="1"/>
  <c r="P1723" i="2"/>
  <c r="Q1723" i="2" s="1"/>
  <c r="R1723" i="2" s="1"/>
  <c r="P1742" i="2"/>
  <c r="Q1742" i="2" s="1"/>
  <c r="R1742" i="2" s="1"/>
  <c r="P1672" i="2"/>
  <c r="Q1672" i="2" s="1"/>
  <c r="R1672" i="2" s="1"/>
  <c r="P1737" i="2"/>
  <c r="Q1737" i="2" s="1"/>
  <c r="R1737" i="2" s="1"/>
  <c r="P1671" i="2"/>
  <c r="Q1671" i="2" s="1"/>
  <c r="R1671" i="2" s="1"/>
  <c r="K1681" i="2"/>
  <c r="J1676" i="2"/>
  <c r="P1703" i="2"/>
  <c r="Q1703" i="2" s="1"/>
  <c r="R1703" i="2" s="1"/>
  <c r="P1673" i="2"/>
  <c r="Q1673" i="2" s="1"/>
  <c r="R1673" i="2" s="1"/>
  <c r="J1681" i="2"/>
  <c r="P1674" i="2"/>
  <c r="Q1674" i="2" s="1"/>
  <c r="R1674" i="2" s="1"/>
  <c r="P1697" i="2"/>
  <c r="Q1697" i="2" s="1"/>
  <c r="R1697" i="2" s="1"/>
  <c r="P1675" i="2"/>
  <c r="Q1675" i="2" s="1"/>
  <c r="R1675" i="2" s="1"/>
  <c r="P1670" i="2"/>
  <c r="Q1670" i="2" s="1"/>
  <c r="R1670" i="2" s="1"/>
  <c r="P1732" i="2"/>
  <c r="Q1732" i="2" s="1"/>
  <c r="R1732" i="2" s="1"/>
  <c r="P1708" i="2"/>
  <c r="Q1708" i="2" s="1"/>
  <c r="R1708" i="2" s="1"/>
  <c r="P1679" i="2"/>
  <c r="Q1679" i="2" s="1"/>
  <c r="R1679" i="2" s="1"/>
  <c r="L1676" i="2"/>
  <c r="K1676" i="2"/>
  <c r="P1677" i="2"/>
  <c r="Q1677" i="2" s="1"/>
  <c r="R1677" i="2" s="1"/>
  <c r="P1680" i="2"/>
  <c r="Q1680" i="2" s="1"/>
  <c r="R1680" i="2" s="1"/>
  <c r="J1647" i="2"/>
  <c r="I1647" i="2"/>
  <c r="K1647" i="2"/>
  <c r="L1647" i="2"/>
  <c r="J1652" i="2"/>
  <c r="I1652" i="2"/>
  <c r="K1652" i="2"/>
  <c r="L1652" i="2"/>
  <c r="J1653" i="2"/>
  <c r="I1653" i="2"/>
  <c r="K1653" i="2"/>
  <c r="L1653" i="2"/>
  <c r="J1654" i="2"/>
  <c r="I1654" i="2"/>
  <c r="K1654" i="2"/>
  <c r="L1654" i="2"/>
  <c r="J1657" i="2"/>
  <c r="I1657" i="2"/>
  <c r="K1657" i="2"/>
  <c r="L1657" i="2"/>
  <c r="J1658" i="2"/>
  <c r="I1658" i="2"/>
  <c r="K1658" i="2"/>
  <c r="L1658" i="2"/>
  <c r="J1659" i="2"/>
  <c r="I1659" i="2"/>
  <c r="K1659" i="2"/>
  <c r="L1659" i="2"/>
  <c r="J1663" i="2"/>
  <c r="I1663" i="2"/>
  <c r="K1663" i="2"/>
  <c r="L1663" i="2"/>
  <c r="J1665" i="2"/>
  <c r="I1665" i="2"/>
  <c r="K1665" i="2"/>
  <c r="L1665" i="2"/>
  <c r="J1667" i="2"/>
  <c r="I1667" i="2"/>
  <c r="K1667" i="2"/>
  <c r="L1667" i="2"/>
  <c r="J1668" i="2"/>
  <c r="I1668" i="2"/>
  <c r="K1668" i="2"/>
  <c r="L1668" i="2"/>
  <c r="I1646" i="2" l="1"/>
  <c r="I1648" i="2"/>
  <c r="I1649" i="2"/>
  <c r="I1661" i="2"/>
  <c r="I1664" i="2"/>
  <c r="I1655" i="2"/>
  <c r="I1650" i="2"/>
  <c r="I1666" i="2"/>
  <c r="I1660" i="2"/>
  <c r="I1656" i="2"/>
  <c r="I1651" i="2"/>
  <c r="I1662" i="2"/>
  <c r="K1648" i="2"/>
  <c r="P1681" i="2"/>
  <c r="Q1681" i="2" s="1"/>
  <c r="R1681" i="2" s="1"/>
  <c r="J1656" i="2"/>
  <c r="K1660" i="2"/>
  <c r="J1666" i="2"/>
  <c r="L1656" i="2"/>
  <c r="P1668" i="2"/>
  <c r="Q1668" i="2" s="1"/>
  <c r="R1668" i="2" s="1"/>
  <c r="P1652" i="2"/>
  <c r="Q1652" i="2" s="1"/>
  <c r="R1652" i="2" s="1"/>
  <c r="J1651" i="2"/>
  <c r="J1649" i="2"/>
  <c r="P1676" i="2"/>
  <c r="Q1676" i="2" s="1"/>
  <c r="R1676" i="2" s="1"/>
  <c r="J1646" i="2"/>
  <c r="K1666" i="2"/>
  <c r="K1662" i="2"/>
  <c r="J1664" i="2"/>
  <c r="K1661" i="2"/>
  <c r="J1655" i="2"/>
  <c r="J1650" i="2"/>
  <c r="L1648" i="2"/>
  <c r="J1662" i="2"/>
  <c r="L1660" i="2"/>
  <c r="P1657" i="2"/>
  <c r="Q1657" i="2" s="1"/>
  <c r="R1657" i="2" s="1"/>
  <c r="P1658" i="2"/>
  <c r="Q1658" i="2" s="1"/>
  <c r="R1658" i="2" s="1"/>
  <c r="K1646" i="2"/>
  <c r="P1663" i="2"/>
  <c r="Q1663" i="2" s="1"/>
  <c r="R1663" i="2" s="1"/>
  <c r="P1654" i="2"/>
  <c r="Q1654" i="2" s="1"/>
  <c r="R1654" i="2" s="1"/>
  <c r="L1651" i="2"/>
  <c r="P1665" i="2"/>
  <c r="Q1665" i="2" s="1"/>
  <c r="R1665" i="2" s="1"/>
  <c r="J1661" i="2"/>
  <c r="K1656" i="2"/>
  <c r="K1651" i="2"/>
  <c r="P1667" i="2"/>
  <c r="Q1667" i="2" s="1"/>
  <c r="R1667" i="2" s="1"/>
  <c r="L1664" i="2"/>
  <c r="L1655" i="2"/>
  <c r="L1650" i="2"/>
  <c r="J1648" i="2"/>
  <c r="L1666" i="2"/>
  <c r="K1664" i="2"/>
  <c r="L1662" i="2"/>
  <c r="J1660" i="2"/>
  <c r="K1655" i="2"/>
  <c r="K1650" i="2"/>
  <c r="L1649" i="2"/>
  <c r="P1647" i="2"/>
  <c r="Q1647" i="2" s="1"/>
  <c r="R1647" i="2" s="1"/>
  <c r="L1661" i="2"/>
  <c r="P1659" i="2"/>
  <c r="Q1659" i="2" s="1"/>
  <c r="R1659" i="2" s="1"/>
  <c r="P1653" i="2"/>
  <c r="Q1653" i="2" s="1"/>
  <c r="R1653" i="2" s="1"/>
  <c r="K1649" i="2"/>
  <c r="L1646" i="2"/>
  <c r="J1612" i="2"/>
  <c r="I1612" i="2"/>
  <c r="K1612" i="2"/>
  <c r="L1612" i="2"/>
  <c r="J1613" i="2"/>
  <c r="I1613" i="2"/>
  <c r="K1613" i="2"/>
  <c r="L1613" i="2"/>
  <c r="J1614" i="2"/>
  <c r="I1614" i="2"/>
  <c r="K1614" i="2"/>
  <c r="L1614" i="2"/>
  <c r="J1615" i="2"/>
  <c r="I1615" i="2"/>
  <c r="K1615" i="2"/>
  <c r="L1615" i="2"/>
  <c r="J1616" i="2"/>
  <c r="I1616" i="2"/>
  <c r="K1616" i="2"/>
  <c r="L1616" i="2"/>
  <c r="J1618" i="2"/>
  <c r="I1618" i="2"/>
  <c r="K1618" i="2"/>
  <c r="L1618" i="2"/>
  <c r="J1619" i="2"/>
  <c r="I1619" i="2"/>
  <c r="K1619" i="2"/>
  <c r="L1619" i="2"/>
  <c r="J1620" i="2"/>
  <c r="I1620" i="2"/>
  <c r="K1620" i="2"/>
  <c r="L1620" i="2"/>
  <c r="J1621" i="2"/>
  <c r="I1621" i="2"/>
  <c r="K1621" i="2"/>
  <c r="L1621" i="2"/>
  <c r="J1623" i="2"/>
  <c r="I1623" i="2"/>
  <c r="K1623" i="2"/>
  <c r="L1623" i="2"/>
  <c r="J1624" i="2"/>
  <c r="I1624" i="2"/>
  <c r="K1624" i="2"/>
  <c r="L1624" i="2"/>
  <c r="J1625" i="2"/>
  <c r="I1625" i="2"/>
  <c r="K1625" i="2"/>
  <c r="L1625" i="2"/>
  <c r="J1626" i="2"/>
  <c r="I1626" i="2"/>
  <c r="K1626" i="2"/>
  <c r="L1626" i="2"/>
  <c r="J1627" i="2"/>
  <c r="I1627" i="2"/>
  <c r="K1627" i="2"/>
  <c r="L1627" i="2"/>
  <c r="J1628" i="2"/>
  <c r="I1628" i="2"/>
  <c r="K1628" i="2"/>
  <c r="L1628" i="2"/>
  <c r="J1629" i="2"/>
  <c r="I1629" i="2"/>
  <c r="K1629" i="2"/>
  <c r="L1629" i="2"/>
  <c r="J1630" i="2"/>
  <c r="I1630" i="2"/>
  <c r="K1630" i="2"/>
  <c r="L1630" i="2"/>
  <c r="J1632" i="2"/>
  <c r="I1632" i="2"/>
  <c r="K1632" i="2"/>
  <c r="L1632" i="2"/>
  <c r="J1633" i="2"/>
  <c r="I1633" i="2"/>
  <c r="K1633" i="2"/>
  <c r="L1633" i="2"/>
  <c r="J1634" i="2"/>
  <c r="I1634" i="2"/>
  <c r="K1634" i="2"/>
  <c r="L1634" i="2"/>
  <c r="J1637" i="2"/>
  <c r="I1637" i="2"/>
  <c r="K1637" i="2"/>
  <c r="L1637" i="2"/>
  <c r="J1638" i="2"/>
  <c r="I1638" i="2"/>
  <c r="K1638" i="2"/>
  <c r="L1638" i="2"/>
  <c r="J1639" i="2"/>
  <c r="I1639" i="2"/>
  <c r="K1639" i="2"/>
  <c r="L1639" i="2"/>
  <c r="J1640" i="2"/>
  <c r="I1640" i="2"/>
  <c r="K1640" i="2"/>
  <c r="L1640" i="2"/>
  <c r="J1643" i="2"/>
  <c r="I1643" i="2"/>
  <c r="K1643" i="2"/>
  <c r="L1643" i="2"/>
  <c r="J1644" i="2"/>
  <c r="I1644" i="2"/>
  <c r="K1644" i="2"/>
  <c r="L1644" i="2"/>
  <c r="L1611" i="2"/>
  <c r="I1611" i="2"/>
  <c r="J1611" i="2"/>
  <c r="K1611" i="2"/>
  <c r="P1656" i="2" l="1"/>
  <c r="Q1656" i="2" s="1"/>
  <c r="R1656" i="2" s="1"/>
  <c r="I1645" i="2"/>
  <c r="I1642" i="2"/>
  <c r="I1641" i="2"/>
  <c r="I1617" i="2"/>
  <c r="P1655" i="2"/>
  <c r="Q1655" i="2" s="1"/>
  <c r="R1655" i="2" s="1"/>
  <c r="P1648" i="2"/>
  <c r="Q1648" i="2" s="1"/>
  <c r="R1648" i="2" s="1"/>
  <c r="I1636" i="2"/>
  <c r="I1635" i="2"/>
  <c r="I1622" i="2"/>
  <c r="I1631" i="2"/>
  <c r="P1660" i="2"/>
  <c r="Q1660" i="2" s="1"/>
  <c r="R1660" i="2" s="1"/>
  <c r="P1661" i="2"/>
  <c r="Q1661" i="2" s="1"/>
  <c r="R1661" i="2" s="1"/>
  <c r="P1649" i="2"/>
  <c r="Q1649" i="2" s="1"/>
  <c r="R1649" i="2" s="1"/>
  <c r="P1666" i="2"/>
  <c r="Q1666" i="2" s="1"/>
  <c r="R1666" i="2" s="1"/>
  <c r="P1611" i="2"/>
  <c r="Q1611" i="2" s="1"/>
  <c r="R1611" i="2" s="1"/>
  <c r="K1631" i="2"/>
  <c r="L1645" i="2"/>
  <c r="J1642" i="2"/>
  <c r="P1662" i="2"/>
  <c r="Q1662" i="2" s="1"/>
  <c r="R1662" i="2" s="1"/>
  <c r="P1623" i="2"/>
  <c r="Q1623" i="2" s="1"/>
  <c r="R1623" i="2" s="1"/>
  <c r="L1641" i="2"/>
  <c r="L1617" i="2"/>
  <c r="K1645" i="2"/>
  <c r="J1635" i="2"/>
  <c r="P1612" i="2"/>
  <c r="Q1612" i="2" s="1"/>
  <c r="R1612" i="2" s="1"/>
  <c r="P1639" i="2"/>
  <c r="Q1639" i="2" s="1"/>
  <c r="R1639" i="2" s="1"/>
  <c r="P1634" i="2"/>
  <c r="Q1634" i="2" s="1"/>
  <c r="R1634" i="2" s="1"/>
  <c r="P1627" i="2"/>
  <c r="Q1627" i="2" s="1"/>
  <c r="R1627" i="2" s="1"/>
  <c r="P1621" i="2"/>
  <c r="Q1621" i="2" s="1"/>
  <c r="R1621" i="2" s="1"/>
  <c r="P1615" i="2"/>
  <c r="Q1615" i="2" s="1"/>
  <c r="R1615" i="2" s="1"/>
  <c r="J1631" i="2"/>
  <c r="P1643" i="2"/>
  <c r="Q1643" i="2" s="1"/>
  <c r="R1643" i="2" s="1"/>
  <c r="P1664" i="2"/>
  <c r="Q1664" i="2" s="1"/>
  <c r="R1664" i="2" s="1"/>
  <c r="P1651" i="2"/>
  <c r="Q1651" i="2" s="1"/>
  <c r="R1651" i="2" s="1"/>
  <c r="P1644" i="2"/>
  <c r="Q1644" i="2" s="1"/>
  <c r="R1644" i="2" s="1"/>
  <c r="P1640" i="2"/>
  <c r="Q1640" i="2" s="1"/>
  <c r="R1640" i="2" s="1"/>
  <c r="P1628" i="2"/>
  <c r="Q1628" i="2" s="1"/>
  <c r="R1628" i="2" s="1"/>
  <c r="P1616" i="2"/>
  <c r="Q1616" i="2" s="1"/>
  <c r="R1616" i="2" s="1"/>
  <c r="J1636" i="2"/>
  <c r="P1633" i="2"/>
  <c r="Q1633" i="2" s="1"/>
  <c r="R1633" i="2" s="1"/>
  <c r="P1626" i="2"/>
  <c r="Q1626" i="2" s="1"/>
  <c r="R1626" i="2" s="1"/>
  <c r="P1629" i="2"/>
  <c r="Q1629" i="2" s="1"/>
  <c r="R1629" i="2" s="1"/>
  <c r="J1622" i="2"/>
  <c r="P1624" i="2"/>
  <c r="Q1624" i="2" s="1"/>
  <c r="R1624" i="2" s="1"/>
  <c r="P1618" i="2"/>
  <c r="Q1618" i="2" s="1"/>
  <c r="R1618" i="2" s="1"/>
  <c r="J1641" i="2"/>
  <c r="K1636" i="2"/>
  <c r="P1630" i="2"/>
  <c r="Q1630" i="2" s="1"/>
  <c r="R1630" i="2" s="1"/>
  <c r="J1617" i="2"/>
  <c r="K1641" i="2"/>
  <c r="J1645" i="2"/>
  <c r="L1642" i="2"/>
  <c r="K1642" i="2"/>
  <c r="P1637" i="2"/>
  <c r="Q1637" i="2" s="1"/>
  <c r="R1637" i="2" s="1"/>
  <c r="L1635" i="2"/>
  <c r="P1632" i="2"/>
  <c r="Q1632" i="2" s="1"/>
  <c r="R1632" i="2" s="1"/>
  <c r="P1625" i="2"/>
  <c r="Q1625" i="2" s="1"/>
  <c r="R1625" i="2" s="1"/>
  <c r="L1622" i="2"/>
  <c r="P1619" i="2"/>
  <c r="Q1619" i="2" s="1"/>
  <c r="R1619" i="2" s="1"/>
  <c r="P1613" i="2"/>
  <c r="Q1613" i="2" s="1"/>
  <c r="R1613" i="2" s="1"/>
  <c r="P1638" i="2"/>
  <c r="Q1638" i="2" s="1"/>
  <c r="R1638" i="2" s="1"/>
  <c r="P1620" i="2"/>
  <c r="Q1620" i="2" s="1"/>
  <c r="R1620" i="2" s="1"/>
  <c r="K1617" i="2"/>
  <c r="L1636" i="2"/>
  <c r="K1635" i="2"/>
  <c r="L1631" i="2"/>
  <c r="K1622" i="2"/>
  <c r="P1646" i="2"/>
  <c r="Q1646" i="2" s="1"/>
  <c r="R1646" i="2" s="1"/>
  <c r="P1614" i="2"/>
  <c r="Q1614" i="2" s="1"/>
  <c r="R1614" i="2" s="1"/>
  <c r="P1650" i="2"/>
  <c r="Q1650" i="2" s="1"/>
  <c r="R1650" i="2" s="1"/>
  <c r="J1598" i="2"/>
  <c r="I1598" i="2"/>
  <c r="K1598" i="2"/>
  <c r="L1598" i="2"/>
  <c r="J1599" i="2"/>
  <c r="I1599" i="2"/>
  <c r="K1599" i="2"/>
  <c r="L1599" i="2"/>
  <c r="J1601" i="2"/>
  <c r="I1601" i="2"/>
  <c r="K1601" i="2"/>
  <c r="L1601" i="2"/>
  <c r="J1602" i="2"/>
  <c r="I1602" i="2"/>
  <c r="K1602" i="2"/>
  <c r="L1602" i="2"/>
  <c r="J1603" i="2"/>
  <c r="I1603" i="2"/>
  <c r="K1603" i="2"/>
  <c r="L1603" i="2"/>
  <c r="J1604" i="2"/>
  <c r="I1604" i="2"/>
  <c r="K1604" i="2"/>
  <c r="L1604" i="2"/>
  <c r="J1605" i="2"/>
  <c r="I1605" i="2"/>
  <c r="K1605" i="2"/>
  <c r="L1605" i="2"/>
  <c r="J1606" i="2"/>
  <c r="I1606" i="2"/>
  <c r="K1606" i="2"/>
  <c r="L1606" i="2"/>
  <c r="J1607" i="2"/>
  <c r="I1607" i="2"/>
  <c r="K1607" i="2"/>
  <c r="L1607" i="2"/>
  <c r="J1610" i="2"/>
  <c r="I1610" i="2"/>
  <c r="K1610" i="2"/>
  <c r="L1610" i="2"/>
  <c r="I1457" i="2"/>
  <c r="I1476" i="2"/>
  <c r="I1479" i="2"/>
  <c r="I1480" i="2"/>
  <c r="I1481" i="2"/>
  <c r="I1482" i="2"/>
  <c r="I1485" i="2"/>
  <c r="I1488" i="2"/>
  <c r="I1489" i="2"/>
  <c r="I1490" i="2"/>
  <c r="I1492" i="2"/>
  <c r="I1493" i="2"/>
  <c r="I1494" i="2"/>
  <c r="I1495" i="2"/>
  <c r="I1496" i="2"/>
  <c r="I1497" i="2"/>
  <c r="I1500" i="2"/>
  <c r="I1501" i="2"/>
  <c r="I1502" i="2"/>
  <c r="I1504" i="2"/>
  <c r="J1506" i="2"/>
  <c r="I1506" i="2"/>
  <c r="K1506" i="2"/>
  <c r="L1506" i="2"/>
  <c r="J1508" i="2"/>
  <c r="I1508" i="2"/>
  <c r="K1508" i="2"/>
  <c r="L1508" i="2"/>
  <c r="J1509" i="2"/>
  <c r="I1509" i="2"/>
  <c r="K1509" i="2"/>
  <c r="L1509" i="2"/>
  <c r="J1510" i="2"/>
  <c r="I1510" i="2"/>
  <c r="K1510" i="2"/>
  <c r="L1510" i="2"/>
  <c r="J1512" i="2"/>
  <c r="I1512" i="2"/>
  <c r="K1512" i="2"/>
  <c r="L1512" i="2"/>
  <c r="J1513" i="2"/>
  <c r="I1513" i="2"/>
  <c r="K1513" i="2"/>
  <c r="L1513" i="2"/>
  <c r="J1516" i="2"/>
  <c r="I1516" i="2"/>
  <c r="K1516" i="2"/>
  <c r="L1516" i="2"/>
  <c r="J1518" i="2"/>
  <c r="I1518" i="2"/>
  <c r="K1518" i="2"/>
  <c r="L1518" i="2"/>
  <c r="J1519" i="2"/>
  <c r="I1519" i="2"/>
  <c r="K1519" i="2"/>
  <c r="L1519" i="2"/>
  <c r="J1520" i="2"/>
  <c r="I1520" i="2"/>
  <c r="K1520" i="2"/>
  <c r="L1520" i="2"/>
  <c r="J1521" i="2"/>
  <c r="I1521" i="2"/>
  <c r="K1521" i="2"/>
  <c r="L1521" i="2"/>
  <c r="J1522" i="2"/>
  <c r="I1522" i="2"/>
  <c r="K1522" i="2"/>
  <c r="L1522" i="2"/>
  <c r="J1523" i="2"/>
  <c r="I1523" i="2"/>
  <c r="K1523" i="2"/>
  <c r="L1523" i="2"/>
  <c r="J1524" i="2"/>
  <c r="I1524" i="2"/>
  <c r="K1524" i="2"/>
  <c r="L1524" i="2"/>
  <c r="J1525" i="2"/>
  <c r="I1525" i="2"/>
  <c r="K1525" i="2"/>
  <c r="L1525" i="2"/>
  <c r="J1526" i="2"/>
  <c r="I1526" i="2"/>
  <c r="K1526" i="2"/>
  <c r="L1526" i="2"/>
  <c r="J1527" i="2"/>
  <c r="I1527" i="2"/>
  <c r="K1527" i="2"/>
  <c r="L1527" i="2"/>
  <c r="J1529" i="2"/>
  <c r="I1529" i="2"/>
  <c r="K1529" i="2"/>
  <c r="L1529" i="2"/>
  <c r="J1530" i="2"/>
  <c r="I1530" i="2"/>
  <c r="K1530" i="2"/>
  <c r="L1530" i="2"/>
  <c r="J1532" i="2"/>
  <c r="I1532" i="2"/>
  <c r="K1532" i="2"/>
  <c r="L1532" i="2"/>
  <c r="J1533" i="2"/>
  <c r="I1533" i="2"/>
  <c r="K1533" i="2"/>
  <c r="L1533" i="2"/>
  <c r="J1534" i="2"/>
  <c r="I1534" i="2"/>
  <c r="K1534" i="2"/>
  <c r="L1534" i="2"/>
  <c r="J1536" i="2"/>
  <c r="I1536" i="2"/>
  <c r="K1536" i="2"/>
  <c r="L1536" i="2"/>
  <c r="J1537" i="2"/>
  <c r="I1537" i="2"/>
  <c r="K1537" i="2"/>
  <c r="L1537" i="2"/>
  <c r="J1538" i="2"/>
  <c r="I1538" i="2"/>
  <c r="K1538" i="2"/>
  <c r="L1538" i="2"/>
  <c r="J1539" i="2"/>
  <c r="I1539" i="2"/>
  <c r="K1539" i="2"/>
  <c r="L1539" i="2"/>
  <c r="J1540" i="2"/>
  <c r="I1540" i="2"/>
  <c r="K1540" i="2"/>
  <c r="L1540" i="2"/>
  <c r="J1541" i="2"/>
  <c r="I1541" i="2"/>
  <c r="K1541" i="2"/>
  <c r="L1541" i="2"/>
  <c r="J1542" i="2"/>
  <c r="I1542" i="2"/>
  <c r="K1542" i="2"/>
  <c r="L1542" i="2"/>
  <c r="J1543" i="2"/>
  <c r="I1543" i="2"/>
  <c r="K1543" i="2"/>
  <c r="L1543" i="2"/>
  <c r="J1544" i="2"/>
  <c r="I1544" i="2"/>
  <c r="K1544" i="2"/>
  <c r="L1544" i="2"/>
  <c r="J1545" i="2"/>
  <c r="I1545" i="2"/>
  <c r="K1545" i="2"/>
  <c r="L1545" i="2"/>
  <c r="J1546" i="2"/>
  <c r="I1546" i="2"/>
  <c r="K1546" i="2"/>
  <c r="L1546" i="2"/>
  <c r="J1547" i="2"/>
  <c r="I1547" i="2"/>
  <c r="K1547" i="2"/>
  <c r="L1547" i="2"/>
  <c r="J1548" i="2"/>
  <c r="I1548" i="2"/>
  <c r="K1548" i="2"/>
  <c r="L1548" i="2"/>
  <c r="J1549" i="2"/>
  <c r="I1549" i="2"/>
  <c r="K1549" i="2"/>
  <c r="L1549" i="2"/>
  <c r="J1550" i="2"/>
  <c r="I1550" i="2"/>
  <c r="K1550" i="2"/>
  <c r="L1550" i="2"/>
  <c r="J1551" i="2"/>
  <c r="I1551" i="2"/>
  <c r="K1551" i="2"/>
  <c r="L1551" i="2"/>
  <c r="J1552" i="2"/>
  <c r="I1552" i="2"/>
  <c r="K1552" i="2"/>
  <c r="L1552" i="2"/>
  <c r="J1553" i="2"/>
  <c r="I1553" i="2"/>
  <c r="K1553" i="2"/>
  <c r="L1553" i="2"/>
  <c r="J1555" i="2"/>
  <c r="I1555" i="2"/>
  <c r="K1555" i="2"/>
  <c r="L1555" i="2"/>
  <c r="J1556" i="2"/>
  <c r="I1556" i="2"/>
  <c r="K1556" i="2"/>
  <c r="L1556" i="2"/>
  <c r="J1557" i="2"/>
  <c r="I1557" i="2"/>
  <c r="K1557" i="2"/>
  <c r="L1557" i="2"/>
  <c r="J1558" i="2"/>
  <c r="I1558" i="2"/>
  <c r="K1558" i="2"/>
  <c r="L1558" i="2"/>
  <c r="J1560" i="2"/>
  <c r="I1560" i="2"/>
  <c r="K1560" i="2"/>
  <c r="L1560" i="2"/>
  <c r="J1561" i="2"/>
  <c r="I1561" i="2"/>
  <c r="K1561" i="2"/>
  <c r="L1561" i="2"/>
  <c r="J1562" i="2"/>
  <c r="I1562" i="2"/>
  <c r="K1562" i="2"/>
  <c r="L1562" i="2"/>
  <c r="J1564" i="2"/>
  <c r="I1564" i="2"/>
  <c r="K1564" i="2"/>
  <c r="L1564" i="2"/>
  <c r="J1565" i="2"/>
  <c r="I1565" i="2"/>
  <c r="K1565" i="2"/>
  <c r="L1565" i="2"/>
  <c r="J1566" i="2"/>
  <c r="I1566" i="2"/>
  <c r="K1566" i="2"/>
  <c r="L1566" i="2"/>
  <c r="J1567" i="2"/>
  <c r="I1567" i="2"/>
  <c r="K1567" i="2"/>
  <c r="L1567" i="2"/>
  <c r="J1568" i="2"/>
  <c r="I1568" i="2"/>
  <c r="K1568" i="2"/>
  <c r="L1568" i="2"/>
  <c r="J1569" i="2"/>
  <c r="I1569" i="2"/>
  <c r="K1569" i="2"/>
  <c r="L1569" i="2"/>
  <c r="J1570" i="2"/>
  <c r="I1570" i="2"/>
  <c r="K1570" i="2"/>
  <c r="L1570" i="2"/>
  <c r="J1571" i="2"/>
  <c r="I1571" i="2"/>
  <c r="K1571" i="2"/>
  <c r="L1571" i="2"/>
  <c r="J1573" i="2"/>
  <c r="I1573" i="2"/>
  <c r="K1573" i="2"/>
  <c r="L1573" i="2"/>
  <c r="J1578" i="2"/>
  <c r="I1578" i="2"/>
  <c r="K1578" i="2"/>
  <c r="L1578" i="2"/>
  <c r="J1579" i="2"/>
  <c r="I1579" i="2"/>
  <c r="K1579" i="2"/>
  <c r="L1579" i="2"/>
  <c r="J1580" i="2"/>
  <c r="I1580" i="2"/>
  <c r="K1580" i="2"/>
  <c r="L1580" i="2"/>
  <c r="J1581" i="2"/>
  <c r="I1581" i="2"/>
  <c r="K1581" i="2"/>
  <c r="L1581" i="2"/>
  <c r="J1584" i="2"/>
  <c r="I1584" i="2"/>
  <c r="K1584" i="2"/>
  <c r="L1584" i="2"/>
  <c r="J1587" i="2"/>
  <c r="I1587" i="2"/>
  <c r="K1587" i="2"/>
  <c r="L1587" i="2"/>
  <c r="J1588" i="2"/>
  <c r="I1588" i="2"/>
  <c r="K1588" i="2"/>
  <c r="L1588" i="2"/>
  <c r="J1589" i="2"/>
  <c r="I1589" i="2"/>
  <c r="K1589" i="2"/>
  <c r="L1589" i="2"/>
  <c r="J1590" i="2"/>
  <c r="I1590" i="2"/>
  <c r="K1590" i="2"/>
  <c r="L1590" i="2"/>
  <c r="J1592" i="2"/>
  <c r="I1592" i="2"/>
  <c r="K1592" i="2"/>
  <c r="L1592" i="2"/>
  <c r="J1593" i="2"/>
  <c r="I1593" i="2"/>
  <c r="K1593" i="2"/>
  <c r="L1593" i="2"/>
  <c r="J1594" i="2"/>
  <c r="I1594" i="2"/>
  <c r="K1594" i="2"/>
  <c r="L1594" i="2"/>
  <c r="J1595" i="2"/>
  <c r="I1595" i="2"/>
  <c r="K1595" i="2"/>
  <c r="L1595" i="2"/>
  <c r="I1576" i="2" l="1"/>
  <c r="I1511" i="2"/>
  <c r="I1483" i="2"/>
  <c r="I1505" i="2"/>
  <c r="I1477" i="2"/>
  <c r="I1600" i="2"/>
  <c r="I1577" i="2"/>
  <c r="I1484" i="2"/>
  <c r="I1591" i="2"/>
  <c r="I1585" i="2"/>
  <c r="I1499" i="2"/>
  <c r="I1528" i="2"/>
  <c r="I1503" i="2"/>
  <c r="I1498" i="2"/>
  <c r="I1486" i="2"/>
  <c r="I1487" i="2"/>
  <c r="I1596" i="2"/>
  <c r="I1582" i="2"/>
  <c r="I1572" i="2"/>
  <c r="I1586" i="2"/>
  <c r="I1559" i="2"/>
  <c r="I1478" i="2"/>
  <c r="I1554" i="2"/>
  <c r="I1507" i="2"/>
  <c r="I1609" i="2"/>
  <c r="I1575" i="2"/>
  <c r="I1563" i="2"/>
  <c r="I1535" i="2"/>
  <c r="I1515" i="2"/>
  <c r="I1531" i="2"/>
  <c r="I1517" i="2"/>
  <c r="I1608" i="2"/>
  <c r="I1583" i="2"/>
  <c r="I1574" i="2"/>
  <c r="I1514" i="2"/>
  <c r="I1491" i="2"/>
  <c r="I1458" i="2"/>
  <c r="I1597" i="2"/>
  <c r="K1586" i="2"/>
  <c r="L1583" i="2"/>
  <c r="J1576" i="2"/>
  <c r="L1574" i="2"/>
  <c r="K1559" i="2"/>
  <c r="K1531" i="2"/>
  <c r="K1517" i="2"/>
  <c r="J1505" i="2"/>
  <c r="K1608" i="2"/>
  <c r="P1543" i="2"/>
  <c r="Q1543" i="2" s="1"/>
  <c r="R1543" i="2" s="1"/>
  <c r="P1530" i="2"/>
  <c r="Q1530" i="2" s="1"/>
  <c r="R1530" i="2" s="1"/>
  <c r="P1523" i="2"/>
  <c r="Q1523" i="2" s="1"/>
  <c r="R1523" i="2" s="1"/>
  <c r="P1558" i="2"/>
  <c r="Q1558" i="2" s="1"/>
  <c r="R1558" i="2" s="1"/>
  <c r="P1551" i="2"/>
  <c r="Q1551" i="2" s="1"/>
  <c r="R1551" i="2" s="1"/>
  <c r="P1645" i="2"/>
  <c r="Q1645" i="2" s="1"/>
  <c r="R1645" i="2" s="1"/>
  <c r="P1631" i="2"/>
  <c r="Q1631" i="2" s="1"/>
  <c r="R1631" i="2" s="1"/>
  <c r="P1617" i="2"/>
  <c r="Q1617" i="2" s="1"/>
  <c r="R1617" i="2" s="1"/>
  <c r="J1515" i="2"/>
  <c r="P1564" i="2"/>
  <c r="Q1564" i="2" s="1"/>
  <c r="R1564" i="2" s="1"/>
  <c r="P1573" i="2"/>
  <c r="Q1573" i="2" s="1"/>
  <c r="R1573" i="2" s="1"/>
  <c r="P1538" i="2"/>
  <c r="Q1538" i="2" s="1"/>
  <c r="R1538" i="2" s="1"/>
  <c r="P1526" i="2"/>
  <c r="Q1526" i="2" s="1"/>
  <c r="R1526" i="2" s="1"/>
  <c r="P1513" i="2"/>
  <c r="Q1513" i="2" s="1"/>
  <c r="R1513" i="2" s="1"/>
  <c r="P1595" i="2"/>
  <c r="Q1595" i="2" s="1"/>
  <c r="R1595" i="2" s="1"/>
  <c r="L1535" i="2"/>
  <c r="L1515" i="2"/>
  <c r="K1507" i="2"/>
  <c r="K1609" i="2"/>
  <c r="J1577" i="2"/>
  <c r="L1575" i="2"/>
  <c r="L1563" i="2"/>
  <c r="K1554" i="2"/>
  <c r="L1586" i="2"/>
  <c r="K1575" i="2"/>
  <c r="P1581" i="2"/>
  <c r="Q1581" i="2" s="1"/>
  <c r="R1581" i="2" s="1"/>
  <c r="P1557" i="2"/>
  <c r="Q1557" i="2" s="1"/>
  <c r="R1557" i="2" s="1"/>
  <c r="P1550" i="2"/>
  <c r="Q1550" i="2" s="1"/>
  <c r="R1550" i="2" s="1"/>
  <c r="P1542" i="2"/>
  <c r="Q1542" i="2" s="1"/>
  <c r="R1542" i="2" s="1"/>
  <c r="P1529" i="2"/>
  <c r="Q1529" i="2" s="1"/>
  <c r="R1529" i="2" s="1"/>
  <c r="P1510" i="2"/>
  <c r="Q1510" i="2" s="1"/>
  <c r="R1510" i="2" s="1"/>
  <c r="P1506" i="2"/>
  <c r="Q1506" i="2" s="1"/>
  <c r="R1506" i="2" s="1"/>
  <c r="P1606" i="2"/>
  <c r="Q1606" i="2" s="1"/>
  <c r="R1606" i="2" s="1"/>
  <c r="P1599" i="2"/>
  <c r="Q1599" i="2" s="1"/>
  <c r="R1599" i="2" s="1"/>
  <c r="P1641" i="2"/>
  <c r="Q1641" i="2" s="1"/>
  <c r="R1641" i="2" s="1"/>
  <c r="P1589" i="2"/>
  <c r="Q1589" i="2" s="1"/>
  <c r="R1589" i="2" s="1"/>
  <c r="P1579" i="2"/>
  <c r="Q1579" i="2" s="1"/>
  <c r="R1579" i="2" s="1"/>
  <c r="P1569" i="2"/>
  <c r="Q1569" i="2" s="1"/>
  <c r="R1569" i="2" s="1"/>
  <c r="P1548" i="2"/>
  <c r="Q1548" i="2" s="1"/>
  <c r="R1548" i="2" s="1"/>
  <c r="P1610" i="2"/>
  <c r="Q1610" i="2" s="1"/>
  <c r="R1610" i="2" s="1"/>
  <c r="P1604" i="2"/>
  <c r="Q1604" i="2" s="1"/>
  <c r="R1604" i="2" s="1"/>
  <c r="L1600" i="2"/>
  <c r="J1597" i="2"/>
  <c r="P1607" i="2"/>
  <c r="Q1607" i="2" s="1"/>
  <c r="R1607" i="2" s="1"/>
  <c r="P1598" i="2"/>
  <c r="Q1598" i="2" s="1"/>
  <c r="R1598" i="2" s="1"/>
  <c r="L1514" i="2"/>
  <c r="J1511" i="2"/>
  <c r="J1600" i="2"/>
  <c r="L1597" i="2"/>
  <c r="P1642" i="2"/>
  <c r="Q1642" i="2" s="1"/>
  <c r="R1642" i="2" s="1"/>
  <c r="J1609" i="2"/>
  <c r="P1602" i="2"/>
  <c r="Q1602" i="2" s="1"/>
  <c r="R1602" i="2" s="1"/>
  <c r="J1596" i="2"/>
  <c r="P1635" i="2"/>
  <c r="Q1635" i="2" s="1"/>
  <c r="R1635" i="2" s="1"/>
  <c r="P1584" i="2"/>
  <c r="Q1584" i="2" s="1"/>
  <c r="R1584" i="2" s="1"/>
  <c r="P1580" i="2"/>
  <c r="Q1580" i="2" s="1"/>
  <c r="R1580" i="2" s="1"/>
  <c r="P1570" i="2"/>
  <c r="Q1570" i="2" s="1"/>
  <c r="R1570" i="2" s="1"/>
  <c r="K1563" i="2"/>
  <c r="L1559" i="2"/>
  <c r="P1556" i="2"/>
  <c r="Q1556" i="2" s="1"/>
  <c r="R1556" i="2" s="1"/>
  <c r="P1549" i="2"/>
  <c r="Q1549" i="2" s="1"/>
  <c r="R1549" i="2" s="1"/>
  <c r="P1541" i="2"/>
  <c r="Q1541" i="2" s="1"/>
  <c r="R1541" i="2" s="1"/>
  <c r="K1535" i="2"/>
  <c r="L1531" i="2"/>
  <c r="J1528" i="2"/>
  <c r="P1521" i="2"/>
  <c r="Q1521" i="2" s="1"/>
  <c r="R1521" i="2" s="1"/>
  <c r="L1517" i="2"/>
  <c r="K1515" i="2"/>
  <c r="P1509" i="2"/>
  <c r="Q1509" i="2" s="1"/>
  <c r="R1509" i="2" s="1"/>
  <c r="P1587" i="2"/>
  <c r="Q1587" i="2" s="1"/>
  <c r="R1587" i="2" s="1"/>
  <c r="J1582" i="2"/>
  <c r="L1596" i="2"/>
  <c r="P1593" i="2"/>
  <c r="Q1593" i="2" s="1"/>
  <c r="R1593" i="2" s="1"/>
  <c r="J1572" i="2"/>
  <c r="P1555" i="2"/>
  <c r="Q1555" i="2" s="1"/>
  <c r="R1555" i="2" s="1"/>
  <c r="P1540" i="2"/>
  <c r="Q1540" i="2" s="1"/>
  <c r="R1540" i="2" s="1"/>
  <c r="P1534" i="2"/>
  <c r="Q1534" i="2" s="1"/>
  <c r="R1534" i="2" s="1"/>
  <c r="P1520" i="2"/>
  <c r="Q1520" i="2" s="1"/>
  <c r="R1520" i="2" s="1"/>
  <c r="P1508" i="2"/>
  <c r="Q1508" i="2" s="1"/>
  <c r="R1508" i="2" s="1"/>
  <c r="P1565" i="2"/>
  <c r="Q1565" i="2" s="1"/>
  <c r="R1565" i="2" s="1"/>
  <c r="L1591" i="2"/>
  <c r="P1588" i="2"/>
  <c r="Q1588" i="2" s="1"/>
  <c r="R1588" i="2" s="1"/>
  <c r="L1585" i="2"/>
  <c r="K1583" i="2"/>
  <c r="P1578" i="2"/>
  <c r="Q1578" i="2" s="1"/>
  <c r="R1578" i="2" s="1"/>
  <c r="K1574" i="2"/>
  <c r="P1568" i="2"/>
  <c r="Q1568" i="2" s="1"/>
  <c r="R1568" i="2" s="1"/>
  <c r="P1561" i="2"/>
  <c r="Q1561" i="2" s="1"/>
  <c r="R1561" i="2" s="1"/>
  <c r="J1554" i="2"/>
  <c r="P1547" i="2"/>
  <c r="Q1547" i="2" s="1"/>
  <c r="R1547" i="2" s="1"/>
  <c r="P1539" i="2"/>
  <c r="Q1539" i="2" s="1"/>
  <c r="R1539" i="2" s="1"/>
  <c r="P1533" i="2"/>
  <c r="Q1533" i="2" s="1"/>
  <c r="R1533" i="2" s="1"/>
  <c r="P1527" i="2"/>
  <c r="Q1527" i="2" s="1"/>
  <c r="R1527" i="2" s="1"/>
  <c r="P1522" i="2"/>
  <c r="Q1522" i="2" s="1"/>
  <c r="R1522" i="2" s="1"/>
  <c r="P1519" i="2"/>
  <c r="Q1519" i="2" s="1"/>
  <c r="R1519" i="2" s="1"/>
  <c r="K1514" i="2"/>
  <c r="J1507" i="2"/>
  <c r="P1603" i="2"/>
  <c r="Q1603" i="2" s="1"/>
  <c r="R1603" i="2" s="1"/>
  <c r="K1597" i="2"/>
  <c r="P1536" i="2"/>
  <c r="Q1536" i="2" s="1"/>
  <c r="R1536" i="2" s="1"/>
  <c r="P1524" i="2"/>
  <c r="Q1524" i="2" s="1"/>
  <c r="R1524" i="2" s="1"/>
  <c r="P1594" i="2"/>
  <c r="Q1594" i="2" s="1"/>
  <c r="R1594" i="2" s="1"/>
  <c r="K1585" i="2"/>
  <c r="L1577" i="2"/>
  <c r="J1575" i="2"/>
  <c r="P1571" i="2"/>
  <c r="Q1571" i="2" s="1"/>
  <c r="R1571" i="2" s="1"/>
  <c r="P1566" i="2"/>
  <c r="Q1566" i="2" s="1"/>
  <c r="R1566" i="2" s="1"/>
  <c r="J1563" i="2"/>
  <c r="J1535" i="2"/>
  <c r="K1591" i="2"/>
  <c r="P1592" i="2"/>
  <c r="Q1592" i="2" s="1"/>
  <c r="R1592" i="2" s="1"/>
  <c r="J1586" i="2"/>
  <c r="K1577" i="2"/>
  <c r="P1562" i="2"/>
  <c r="Q1562" i="2" s="1"/>
  <c r="R1562" i="2" s="1"/>
  <c r="J1559" i="2"/>
  <c r="P1553" i="2"/>
  <c r="Q1553" i="2" s="1"/>
  <c r="R1553" i="2" s="1"/>
  <c r="P1545" i="2"/>
  <c r="Q1545" i="2" s="1"/>
  <c r="R1545" i="2" s="1"/>
  <c r="P1537" i="2"/>
  <c r="Q1537" i="2" s="1"/>
  <c r="R1537" i="2" s="1"/>
  <c r="J1531" i="2"/>
  <c r="L1528" i="2"/>
  <c r="P1525" i="2"/>
  <c r="Q1525" i="2" s="1"/>
  <c r="R1525" i="2" s="1"/>
  <c r="J1517" i="2"/>
  <c r="P1512" i="2"/>
  <c r="Q1512" i="2" s="1"/>
  <c r="R1512" i="2" s="1"/>
  <c r="J1608" i="2"/>
  <c r="P1601" i="2"/>
  <c r="Q1601" i="2" s="1"/>
  <c r="R1601" i="2" s="1"/>
  <c r="K1596" i="2"/>
  <c r="P1622" i="2"/>
  <c r="Q1622" i="2" s="1"/>
  <c r="R1622" i="2" s="1"/>
  <c r="J1583" i="2"/>
  <c r="L1582" i="2"/>
  <c r="L1576" i="2"/>
  <c r="J1574" i="2"/>
  <c r="L1572" i="2"/>
  <c r="K1528" i="2"/>
  <c r="J1514" i="2"/>
  <c r="L1511" i="2"/>
  <c r="L1505" i="2"/>
  <c r="P1544" i="2"/>
  <c r="Q1544" i="2" s="1"/>
  <c r="R1544" i="2" s="1"/>
  <c r="J1591" i="2"/>
  <c r="J1585" i="2"/>
  <c r="K1582" i="2"/>
  <c r="K1576" i="2"/>
  <c r="K1572" i="2"/>
  <c r="P1567" i="2"/>
  <c r="Q1567" i="2" s="1"/>
  <c r="R1567" i="2" s="1"/>
  <c r="L1554" i="2"/>
  <c r="P1546" i="2"/>
  <c r="Q1546" i="2" s="1"/>
  <c r="R1546" i="2" s="1"/>
  <c r="P1518" i="2"/>
  <c r="Q1518" i="2" s="1"/>
  <c r="R1518" i="2" s="1"/>
  <c r="P1516" i="2"/>
  <c r="Q1516" i="2" s="1"/>
  <c r="R1516" i="2" s="1"/>
  <c r="K1511" i="2"/>
  <c r="L1507" i="2"/>
  <c r="K1505" i="2"/>
  <c r="L1609" i="2"/>
  <c r="K1600" i="2"/>
  <c r="P1552" i="2"/>
  <c r="Q1552" i="2" s="1"/>
  <c r="R1552" i="2" s="1"/>
  <c r="P1590" i="2"/>
  <c r="Q1590" i="2" s="1"/>
  <c r="R1590" i="2" s="1"/>
  <c r="P1560" i="2"/>
  <c r="Q1560" i="2" s="1"/>
  <c r="R1560" i="2" s="1"/>
  <c r="P1532" i="2"/>
  <c r="Q1532" i="2" s="1"/>
  <c r="R1532" i="2" s="1"/>
  <c r="L1608" i="2"/>
  <c r="P1605" i="2"/>
  <c r="Q1605" i="2" s="1"/>
  <c r="R1605" i="2" s="1"/>
  <c r="P1636" i="2"/>
  <c r="Q1636" i="2" s="1"/>
  <c r="R1636" i="2" s="1"/>
  <c r="I1447" i="2"/>
  <c r="I1448" i="2"/>
  <c r="I1449" i="2"/>
  <c r="I1450" i="2"/>
  <c r="I1451" i="2"/>
  <c r="I1452" i="2"/>
  <c r="I1453" i="2"/>
  <c r="I1455" i="2"/>
  <c r="I1456" i="2"/>
  <c r="I1433" i="2"/>
  <c r="I1434" i="2"/>
  <c r="I1436" i="2"/>
  <c r="I1437" i="2"/>
  <c r="I1439" i="2"/>
  <c r="I1440" i="2"/>
  <c r="I1441" i="2"/>
  <c r="I1443" i="2"/>
  <c r="I1444" i="2"/>
  <c r="I1445" i="2"/>
  <c r="I1446" i="2"/>
  <c r="P1586" i="2" l="1"/>
  <c r="Q1586" i="2" s="1"/>
  <c r="R1586" i="2" s="1"/>
  <c r="I1435" i="2"/>
  <c r="P1583" i="2"/>
  <c r="Q1583" i="2" s="1"/>
  <c r="R1583" i="2" s="1"/>
  <c r="P1608" i="2"/>
  <c r="Q1608" i="2" s="1"/>
  <c r="R1608" i="2" s="1"/>
  <c r="I1442" i="2"/>
  <c r="I1454" i="2"/>
  <c r="I1438" i="2"/>
  <c r="P1574" i="2"/>
  <c r="Q1574" i="2" s="1"/>
  <c r="R1574" i="2" s="1"/>
  <c r="P1507" i="2"/>
  <c r="Q1507" i="2" s="1"/>
  <c r="R1507" i="2" s="1"/>
  <c r="P1554" i="2"/>
  <c r="Q1554" i="2" s="1"/>
  <c r="R1554" i="2" s="1"/>
  <c r="P1514" i="2"/>
  <c r="Q1514" i="2" s="1"/>
  <c r="R1514" i="2" s="1"/>
  <c r="P1531" i="2"/>
  <c r="Q1531" i="2" s="1"/>
  <c r="R1531" i="2" s="1"/>
  <c r="P1559" i="2"/>
  <c r="Q1559" i="2" s="1"/>
  <c r="R1559" i="2" s="1"/>
  <c r="P1517" i="2"/>
  <c r="Q1517" i="2" s="1"/>
  <c r="R1517" i="2" s="1"/>
  <c r="P1535" i="2"/>
  <c r="Q1535" i="2" s="1"/>
  <c r="R1535" i="2" s="1"/>
  <c r="P1600" i="2"/>
  <c r="Q1600" i="2" s="1"/>
  <c r="R1600" i="2" s="1"/>
  <c r="P1563" i="2"/>
  <c r="Q1563" i="2" s="1"/>
  <c r="R1563" i="2" s="1"/>
  <c r="P1515" i="2"/>
  <c r="Q1515" i="2" s="1"/>
  <c r="R1515" i="2" s="1"/>
  <c r="P1596" i="2"/>
  <c r="Q1596" i="2" s="1"/>
  <c r="R1596" i="2" s="1"/>
  <c r="P1575" i="2"/>
  <c r="Q1575" i="2" s="1"/>
  <c r="R1575" i="2" s="1"/>
  <c r="P1585" i="2"/>
  <c r="Q1585" i="2" s="1"/>
  <c r="R1585" i="2" s="1"/>
  <c r="P1609" i="2"/>
  <c r="Q1609" i="2" s="1"/>
  <c r="R1609" i="2" s="1"/>
  <c r="P1597" i="2"/>
  <c r="Q1597" i="2" s="1"/>
  <c r="R1597" i="2" s="1"/>
  <c r="P1576" i="2"/>
  <c r="Q1576" i="2" s="1"/>
  <c r="R1576" i="2" s="1"/>
  <c r="P1511" i="2"/>
  <c r="Q1511" i="2" s="1"/>
  <c r="R1511" i="2" s="1"/>
  <c r="P1572" i="2"/>
  <c r="Q1572" i="2" s="1"/>
  <c r="R1572" i="2" s="1"/>
  <c r="P1582" i="2"/>
  <c r="Q1582" i="2" s="1"/>
  <c r="R1582" i="2" s="1"/>
  <c r="P1505" i="2"/>
  <c r="Q1505" i="2" s="1"/>
  <c r="R1505" i="2" s="1"/>
  <c r="P1591" i="2"/>
  <c r="Q1591" i="2" s="1"/>
  <c r="R1591" i="2" s="1"/>
  <c r="P1577" i="2"/>
  <c r="Q1577" i="2" s="1"/>
  <c r="R1577" i="2" s="1"/>
  <c r="P1528" i="2"/>
  <c r="Q1528" i="2" s="1"/>
  <c r="R1528" i="2" s="1"/>
  <c r="I1423" i="2"/>
  <c r="I1425" i="2"/>
  <c r="I1426" i="2"/>
  <c r="I1427" i="2"/>
  <c r="I1428" i="2"/>
  <c r="I1429" i="2"/>
  <c r="I1430" i="2"/>
  <c r="I1431" i="2"/>
  <c r="I1424" i="2" l="1"/>
  <c r="I1422" i="2"/>
  <c r="I1432" i="2"/>
  <c r="I1414" i="2"/>
  <c r="I1415" i="2"/>
  <c r="I1417" i="2"/>
  <c r="I1418" i="2"/>
  <c r="I1419" i="2"/>
  <c r="I1421" i="2" l="1"/>
  <c r="I1420" i="2"/>
  <c r="I1416" i="2"/>
  <c r="I1326" i="2"/>
  <c r="I1327" i="2"/>
  <c r="I1328" i="2"/>
  <c r="I1329" i="2"/>
  <c r="I1330" i="2"/>
  <c r="I1332" i="2"/>
  <c r="I1334" i="2"/>
  <c r="I1335" i="2"/>
  <c r="I1336" i="2"/>
  <c r="I1338" i="2"/>
  <c r="I1339" i="2"/>
  <c r="I1341" i="2"/>
  <c r="I1342" i="2"/>
  <c r="I1344" i="2"/>
  <c r="I1345" i="2"/>
  <c r="I1347" i="2"/>
  <c r="I1350" i="2"/>
  <c r="I1352" i="2"/>
  <c r="I1353" i="2"/>
  <c r="I1356" i="2"/>
  <c r="I1359" i="2"/>
  <c r="I1360" i="2"/>
  <c r="I1364" i="2"/>
  <c r="I1365" i="2"/>
  <c r="I1366" i="2"/>
  <c r="I1367" i="2"/>
  <c r="I1370" i="2"/>
  <c r="I1371" i="2"/>
  <c r="I1374" i="2"/>
  <c r="I1375" i="2"/>
  <c r="I1376" i="2"/>
  <c r="I1377" i="2"/>
  <c r="I1378" i="2"/>
  <c r="I1379" i="2"/>
  <c r="I1380" i="2"/>
  <c r="I1383" i="2"/>
  <c r="I1384" i="2"/>
  <c r="I1386" i="2"/>
  <c r="I1388" i="2"/>
  <c r="I1389" i="2"/>
  <c r="I1390" i="2"/>
  <c r="I1392" i="2"/>
  <c r="I1396" i="2"/>
  <c r="I1397" i="2"/>
  <c r="I1398" i="2"/>
  <c r="I1399" i="2"/>
  <c r="I1402" i="2"/>
  <c r="I1403" i="2"/>
  <c r="I1404" i="2"/>
  <c r="I1405" i="2"/>
  <c r="I1406" i="2"/>
  <c r="I1408" i="2"/>
  <c r="I1409" i="2"/>
  <c r="I1411" i="2"/>
  <c r="I1412" i="2"/>
  <c r="I1413" i="2"/>
  <c r="I1369" i="2" l="1"/>
  <c r="I1355" i="2"/>
  <c r="I1407" i="2"/>
  <c r="I1372" i="2"/>
  <c r="I1362" i="2"/>
  <c r="I1400" i="2"/>
  <c r="I1394" i="2"/>
  <c r="I1333" i="2"/>
  <c r="I1325" i="2"/>
  <c r="I1358" i="2"/>
  <c r="I1410" i="2"/>
  <c r="I1401" i="2"/>
  <c r="I1395" i="2"/>
  <c r="I1387" i="2"/>
  <c r="I1382" i="2"/>
  <c r="I1361" i="2"/>
  <c r="I1343" i="2"/>
  <c r="I1337" i="2"/>
  <c r="I1357" i="2"/>
  <c r="I1391" i="2"/>
  <c r="I1385" i="2"/>
  <c r="I1373" i="2"/>
  <c r="I1354" i="2"/>
  <c r="I1348" i="2"/>
  <c r="I1331" i="2"/>
  <c r="I1381" i="2"/>
  <c r="I1363" i="2"/>
  <c r="I1349" i="2"/>
  <c r="I1324" i="2"/>
  <c r="I1393" i="2"/>
  <c r="I1351" i="2"/>
  <c r="I1368" i="2"/>
  <c r="I1346" i="2"/>
  <c r="I1340" i="2"/>
  <c r="C1117" i="2"/>
  <c r="C1118" i="2"/>
  <c r="M1118" i="2"/>
  <c r="C1119" i="2"/>
  <c r="C1120" i="2"/>
  <c r="C1121" i="2"/>
  <c r="C1122" i="2"/>
  <c r="C1123" i="2"/>
  <c r="C1124" i="2"/>
  <c r="C1125" i="2"/>
  <c r="C1126" i="2"/>
  <c r="C1127" i="2"/>
  <c r="C1128" i="2"/>
  <c r="M1128" i="2"/>
  <c r="C1129" i="2"/>
  <c r="C1130" i="2"/>
  <c r="C1131" i="2"/>
  <c r="C1132" i="2"/>
  <c r="C1133" i="2"/>
  <c r="C1134" i="2"/>
  <c r="C1135" i="2"/>
  <c r="C1136" i="2"/>
  <c r="C1137" i="2"/>
  <c r="M1137" i="2"/>
  <c r="C1138" i="2"/>
  <c r="C1139" i="2"/>
  <c r="M1139" i="2"/>
  <c r="C1140" i="2"/>
  <c r="C1141" i="2"/>
  <c r="C1142" i="2"/>
  <c r="M1142" i="2"/>
  <c r="C1143" i="2"/>
  <c r="C1144" i="2"/>
  <c r="C1145" i="2"/>
  <c r="C1146" i="2"/>
  <c r="C1147" i="2"/>
  <c r="M1147" i="2"/>
  <c r="C1148" i="2"/>
  <c r="M1148" i="2"/>
  <c r="C1149" i="2"/>
  <c r="M1149" i="2"/>
  <c r="C1150" i="2"/>
  <c r="C1151" i="2"/>
  <c r="C1152" i="2"/>
  <c r="M1152" i="2"/>
  <c r="C1153" i="2"/>
  <c r="M1153" i="2"/>
  <c r="C1154" i="2"/>
  <c r="C1155" i="2"/>
  <c r="C1156" i="2"/>
  <c r="C1157" i="2"/>
  <c r="C1158" i="2"/>
  <c r="C1159" i="2"/>
  <c r="C1160" i="2"/>
  <c r="M1160" i="2"/>
  <c r="C1161" i="2"/>
  <c r="M1161" i="2"/>
  <c r="C1162" i="2"/>
  <c r="M1162" i="2"/>
  <c r="C1163" i="2"/>
  <c r="C1164" i="2"/>
  <c r="C1165" i="2"/>
  <c r="C1166" i="2"/>
  <c r="C1167" i="2"/>
  <c r="C1168" i="2"/>
  <c r="M1168" i="2"/>
  <c r="C1169" i="2"/>
  <c r="C1170" i="2"/>
  <c r="C1171" i="2"/>
  <c r="C1172" i="2"/>
  <c r="C1173" i="2"/>
  <c r="C1174" i="2"/>
  <c r="C1175" i="2"/>
  <c r="C1176" i="2"/>
  <c r="M1176" i="2"/>
  <c r="C1177" i="2"/>
  <c r="M1177" i="2"/>
  <c r="C1178" i="2"/>
  <c r="C1179" i="2"/>
  <c r="C1180" i="2"/>
  <c r="M1180" i="2"/>
  <c r="C1181" i="2"/>
  <c r="C1182" i="2"/>
  <c r="C1183" i="2"/>
  <c r="C1184" i="2"/>
  <c r="C1185" i="2"/>
  <c r="C1186" i="2"/>
  <c r="C1187" i="2"/>
  <c r="C1188" i="2"/>
  <c r="C1189" i="2"/>
  <c r="C1190" i="2"/>
  <c r="M1190" i="2"/>
  <c r="C1191" i="2"/>
  <c r="M1191" i="2"/>
  <c r="C1192" i="2"/>
  <c r="M1192" i="2"/>
  <c r="C1193" i="2"/>
  <c r="C1194" i="2"/>
  <c r="C1195" i="2"/>
  <c r="C1196" i="2"/>
  <c r="C1197" i="2"/>
  <c r="C1198" i="2"/>
  <c r="M1198" i="2"/>
  <c r="C1199" i="2"/>
  <c r="C1200" i="2"/>
  <c r="C1201" i="2"/>
  <c r="C1202" i="2"/>
  <c r="C1203" i="2"/>
  <c r="C1204" i="2"/>
  <c r="C1205" i="2"/>
  <c r="C1206" i="2"/>
  <c r="C1207" i="2"/>
  <c r="M1207" i="2"/>
  <c r="C1208" i="2"/>
  <c r="C1209" i="2"/>
  <c r="C1210" i="2"/>
  <c r="C1211" i="2"/>
  <c r="C1212" i="2"/>
  <c r="C1213" i="2"/>
  <c r="C1214" i="2"/>
  <c r="C1215" i="2"/>
  <c r="M1215" i="2"/>
  <c r="C1216" i="2"/>
  <c r="C1217" i="2"/>
  <c r="M1217" i="2"/>
  <c r="C1218" i="2"/>
  <c r="M1218" i="2"/>
  <c r="C1219" i="2"/>
  <c r="C1220" i="2"/>
  <c r="C1221" i="2"/>
  <c r="C1222" i="2"/>
  <c r="C1223" i="2"/>
  <c r="M1223" i="2"/>
  <c r="C1224" i="2"/>
  <c r="M1224" i="2"/>
  <c r="C1225" i="2"/>
  <c r="C1226" i="2"/>
  <c r="M1226" i="2"/>
  <c r="C1227" i="2"/>
  <c r="C1228" i="2"/>
  <c r="M1228" i="2"/>
  <c r="C1229" i="2"/>
  <c r="M1229" i="2"/>
  <c r="C1230" i="2"/>
  <c r="C1231" i="2"/>
  <c r="C1232" i="2"/>
  <c r="M1232" i="2"/>
  <c r="C1233" i="2"/>
  <c r="C1234" i="2"/>
  <c r="C1235" i="2"/>
  <c r="C1236" i="2"/>
  <c r="C1237" i="2"/>
  <c r="C1238" i="2"/>
  <c r="M1238" i="2"/>
  <c r="C1239" i="2"/>
  <c r="C1240" i="2"/>
  <c r="C1241" i="2"/>
  <c r="C1242" i="2"/>
  <c r="M1242" i="2"/>
  <c r="C1243" i="2"/>
  <c r="M1243" i="2"/>
  <c r="C1244" i="2"/>
  <c r="M1244" i="2"/>
  <c r="C1245" i="2"/>
  <c r="M1245" i="2"/>
  <c r="C1246" i="2"/>
  <c r="C1247" i="2"/>
  <c r="C1248" i="2"/>
  <c r="M1248" i="2"/>
  <c r="C1249" i="2"/>
  <c r="C1250" i="2"/>
  <c r="C1251" i="2"/>
  <c r="C1252" i="2"/>
  <c r="C1253" i="2"/>
  <c r="C1254" i="2"/>
  <c r="C1255" i="2"/>
  <c r="C1256" i="2"/>
  <c r="C1257" i="2"/>
  <c r="C1258" i="2"/>
  <c r="C1259" i="2"/>
  <c r="M1259" i="2"/>
  <c r="C1260" i="2"/>
  <c r="C1261" i="2"/>
  <c r="M1261" i="2"/>
  <c r="C1262" i="2"/>
  <c r="C1263" i="2"/>
  <c r="C1264" i="2"/>
  <c r="C1265" i="2"/>
  <c r="C1266" i="2"/>
  <c r="M1266" i="2"/>
  <c r="C1267" i="2"/>
  <c r="C1268" i="2"/>
  <c r="C1269" i="2"/>
  <c r="C1270" i="2"/>
  <c r="C1271" i="2"/>
  <c r="C1272" i="2"/>
  <c r="C1273" i="2"/>
  <c r="M1273" i="2"/>
  <c r="C1274" i="2"/>
  <c r="C1275" i="2"/>
  <c r="M1275" i="2"/>
  <c r="C1276" i="2"/>
  <c r="C1277" i="2"/>
  <c r="C1278" i="2"/>
  <c r="C1279" i="2"/>
  <c r="M1279" i="2"/>
  <c r="C1280" i="2"/>
  <c r="M1280" i="2"/>
  <c r="C1281" i="2"/>
  <c r="C1282" i="2"/>
  <c r="C1283" i="2"/>
  <c r="C1284" i="2"/>
  <c r="C1285" i="2"/>
  <c r="M1285" i="2"/>
  <c r="C1286" i="2"/>
  <c r="C1287" i="2"/>
  <c r="M1287" i="2"/>
  <c r="C1288" i="2"/>
  <c r="M1288" i="2"/>
  <c r="C1289" i="2"/>
  <c r="C1290" i="2"/>
  <c r="C1291" i="2"/>
  <c r="C1292" i="2"/>
  <c r="C1293" i="2"/>
  <c r="M1293" i="2"/>
  <c r="C1294" i="2"/>
  <c r="C1295" i="2"/>
  <c r="C1296" i="2"/>
  <c r="C1297" i="2"/>
  <c r="M1297" i="2"/>
  <c r="C1298" i="2"/>
  <c r="M1298" i="2"/>
  <c r="C1299" i="2"/>
  <c r="C1300" i="2"/>
  <c r="C1301" i="2"/>
  <c r="C1302" i="2"/>
  <c r="M1302" i="2"/>
  <c r="C1303" i="2"/>
  <c r="C1304" i="2"/>
  <c r="C1305" i="2"/>
  <c r="C1306" i="2"/>
  <c r="C1307" i="2"/>
  <c r="M1307" i="2"/>
  <c r="C1308" i="2"/>
  <c r="C1309" i="2"/>
  <c r="M1309" i="2"/>
  <c r="C1310" i="2"/>
  <c r="C1311" i="2"/>
  <c r="C1312" i="2"/>
  <c r="C1313" i="2"/>
  <c r="C1314" i="2"/>
  <c r="C1315" i="2"/>
  <c r="C1316" i="2"/>
  <c r="M1316" i="2"/>
  <c r="C1317" i="2"/>
  <c r="M1317" i="2"/>
  <c r="C1318" i="2"/>
  <c r="M1318" i="2"/>
  <c r="C1319" i="2"/>
  <c r="C1320" i="2"/>
  <c r="C1321" i="2"/>
  <c r="M1321" i="2"/>
  <c r="C1322" i="2"/>
  <c r="M1322" i="2"/>
  <c r="C1323" i="2"/>
  <c r="C1324" i="2"/>
  <c r="J1324" i="2"/>
  <c r="K1324" i="2"/>
  <c r="L1324" i="2"/>
  <c r="M1324" i="2"/>
  <c r="C1325" i="2"/>
  <c r="J1325" i="2"/>
  <c r="K1325" i="2"/>
  <c r="L1325" i="2"/>
  <c r="C1326" i="2"/>
  <c r="J1326" i="2"/>
  <c r="K1326" i="2"/>
  <c r="L1326" i="2"/>
  <c r="C1327" i="2"/>
  <c r="J1327" i="2"/>
  <c r="K1327" i="2"/>
  <c r="L1327" i="2"/>
  <c r="M1327" i="2"/>
  <c r="C1328" i="2"/>
  <c r="J1328" i="2"/>
  <c r="K1328" i="2"/>
  <c r="L1328" i="2"/>
  <c r="C1329" i="2"/>
  <c r="J1329" i="2"/>
  <c r="K1329" i="2"/>
  <c r="L1329" i="2"/>
  <c r="C1330" i="2"/>
  <c r="J1330" i="2"/>
  <c r="K1330" i="2"/>
  <c r="L1330" i="2"/>
  <c r="M1330" i="2"/>
  <c r="C1331" i="2"/>
  <c r="J1331" i="2"/>
  <c r="K1331" i="2"/>
  <c r="L1331" i="2"/>
  <c r="C1332" i="2"/>
  <c r="J1332" i="2"/>
  <c r="K1332" i="2"/>
  <c r="L1332" i="2"/>
  <c r="C1333" i="2"/>
  <c r="J1333" i="2"/>
  <c r="K1333" i="2"/>
  <c r="L1333" i="2"/>
  <c r="C1334" i="2"/>
  <c r="J1334" i="2"/>
  <c r="K1334" i="2"/>
  <c r="L1334" i="2"/>
  <c r="C1335" i="2"/>
  <c r="J1335" i="2"/>
  <c r="K1335" i="2"/>
  <c r="L1335" i="2"/>
  <c r="C1336" i="2"/>
  <c r="J1336" i="2"/>
  <c r="K1336" i="2"/>
  <c r="L1336" i="2"/>
  <c r="C1337" i="2"/>
  <c r="J1337" i="2"/>
  <c r="K1337" i="2"/>
  <c r="L1337" i="2"/>
  <c r="C1338" i="2"/>
  <c r="J1338" i="2"/>
  <c r="K1338" i="2"/>
  <c r="L1338" i="2"/>
  <c r="M1338" i="2"/>
  <c r="C1339" i="2"/>
  <c r="J1339" i="2"/>
  <c r="K1339" i="2"/>
  <c r="L1339" i="2"/>
  <c r="C1340" i="2"/>
  <c r="J1340" i="2"/>
  <c r="K1340" i="2"/>
  <c r="L1340" i="2"/>
  <c r="M1340" i="2"/>
  <c r="C1341" i="2"/>
  <c r="J1341" i="2"/>
  <c r="K1341" i="2"/>
  <c r="L1341" i="2"/>
  <c r="M1341" i="2"/>
  <c r="C1342" i="2"/>
  <c r="J1342" i="2"/>
  <c r="K1342" i="2"/>
  <c r="L1342" i="2"/>
  <c r="M1342" i="2"/>
  <c r="C1343" i="2"/>
  <c r="J1343" i="2"/>
  <c r="K1343" i="2"/>
  <c r="L1343" i="2"/>
  <c r="M1343" i="2"/>
  <c r="C1344" i="2"/>
  <c r="J1344" i="2"/>
  <c r="K1344" i="2"/>
  <c r="L1344" i="2"/>
  <c r="C1345" i="2"/>
  <c r="J1345" i="2"/>
  <c r="K1345" i="2"/>
  <c r="L1345" i="2"/>
  <c r="C1346" i="2"/>
  <c r="J1346" i="2"/>
  <c r="K1346" i="2"/>
  <c r="L1346" i="2"/>
  <c r="C1347" i="2"/>
  <c r="J1347" i="2"/>
  <c r="K1347" i="2"/>
  <c r="L1347" i="2"/>
  <c r="M1347" i="2"/>
  <c r="C1348" i="2"/>
  <c r="J1348" i="2"/>
  <c r="K1348" i="2"/>
  <c r="L1348" i="2"/>
  <c r="M1348" i="2"/>
  <c r="C1349" i="2"/>
  <c r="J1349" i="2"/>
  <c r="K1349" i="2"/>
  <c r="L1349" i="2"/>
  <c r="C1350" i="2"/>
  <c r="J1350" i="2"/>
  <c r="K1350" i="2"/>
  <c r="L1350" i="2"/>
  <c r="C1351" i="2"/>
  <c r="J1351" i="2"/>
  <c r="K1351" i="2"/>
  <c r="L1351" i="2"/>
  <c r="C1352" i="2"/>
  <c r="J1352" i="2"/>
  <c r="K1352" i="2"/>
  <c r="L1352" i="2"/>
  <c r="C1353" i="2"/>
  <c r="J1353" i="2"/>
  <c r="K1353" i="2"/>
  <c r="L1353" i="2"/>
  <c r="C1354" i="2"/>
  <c r="J1354" i="2"/>
  <c r="K1354" i="2"/>
  <c r="L1354" i="2"/>
  <c r="C1355" i="2"/>
  <c r="J1355" i="2"/>
  <c r="K1355" i="2"/>
  <c r="L1355" i="2"/>
  <c r="C1356" i="2"/>
  <c r="J1356" i="2"/>
  <c r="K1356" i="2"/>
  <c r="L1356" i="2"/>
  <c r="C1357" i="2"/>
  <c r="J1357" i="2"/>
  <c r="K1357" i="2"/>
  <c r="L1357" i="2"/>
  <c r="M1357" i="2"/>
  <c r="C1358" i="2"/>
  <c r="J1358" i="2"/>
  <c r="K1358" i="2"/>
  <c r="L1358" i="2"/>
  <c r="M1358" i="2"/>
  <c r="C1359" i="2"/>
  <c r="J1359" i="2"/>
  <c r="K1359" i="2"/>
  <c r="L1359" i="2"/>
  <c r="C1360" i="2"/>
  <c r="J1360" i="2"/>
  <c r="K1360" i="2"/>
  <c r="L1360" i="2"/>
  <c r="M1360" i="2"/>
  <c r="C1361" i="2"/>
  <c r="J1361" i="2"/>
  <c r="K1361" i="2"/>
  <c r="L1361" i="2"/>
  <c r="M1361" i="2"/>
  <c r="C1362" i="2"/>
  <c r="J1362" i="2"/>
  <c r="K1362" i="2"/>
  <c r="L1362" i="2"/>
  <c r="M1362" i="2"/>
  <c r="C1363" i="2"/>
  <c r="J1363" i="2"/>
  <c r="K1363" i="2"/>
  <c r="L1363" i="2"/>
  <c r="C1364" i="2"/>
  <c r="J1364" i="2"/>
  <c r="K1364" i="2"/>
  <c r="L1364" i="2"/>
  <c r="C1365" i="2"/>
  <c r="J1365" i="2"/>
  <c r="K1365" i="2"/>
  <c r="L1365" i="2"/>
  <c r="C1366" i="2"/>
  <c r="J1366" i="2"/>
  <c r="K1366" i="2"/>
  <c r="L1366" i="2"/>
  <c r="C1367" i="2"/>
  <c r="J1367" i="2"/>
  <c r="K1367" i="2"/>
  <c r="L1367" i="2"/>
  <c r="C1368" i="2"/>
  <c r="J1368" i="2"/>
  <c r="K1368" i="2"/>
  <c r="L1368" i="2"/>
  <c r="M1368" i="2"/>
  <c r="C1369" i="2"/>
  <c r="J1369" i="2"/>
  <c r="K1369" i="2"/>
  <c r="L1369" i="2"/>
  <c r="M1369" i="2"/>
  <c r="C1370" i="2"/>
  <c r="J1370" i="2"/>
  <c r="K1370" i="2"/>
  <c r="L1370" i="2"/>
  <c r="M1370" i="2"/>
  <c r="C1371" i="2"/>
  <c r="J1371" i="2"/>
  <c r="K1371" i="2"/>
  <c r="L1371" i="2"/>
  <c r="M1371" i="2"/>
  <c r="C1372" i="2"/>
  <c r="J1372" i="2"/>
  <c r="K1372" i="2"/>
  <c r="L1372" i="2"/>
  <c r="C1373" i="2"/>
  <c r="J1373" i="2"/>
  <c r="K1373" i="2"/>
  <c r="L1373" i="2"/>
  <c r="M1373" i="2"/>
  <c r="C1374" i="2"/>
  <c r="J1374" i="2"/>
  <c r="K1374" i="2"/>
  <c r="L1374" i="2"/>
  <c r="C1375" i="2"/>
  <c r="J1375" i="2"/>
  <c r="K1375" i="2"/>
  <c r="L1375" i="2"/>
  <c r="C1376" i="2"/>
  <c r="J1376" i="2"/>
  <c r="K1376" i="2"/>
  <c r="L1376" i="2"/>
  <c r="M1376" i="2"/>
  <c r="C1377" i="2"/>
  <c r="J1377" i="2"/>
  <c r="K1377" i="2"/>
  <c r="L1377" i="2"/>
  <c r="M1377" i="2"/>
  <c r="C1378" i="2"/>
  <c r="J1378" i="2"/>
  <c r="K1378" i="2"/>
  <c r="L1378" i="2"/>
  <c r="M1378" i="2"/>
  <c r="C1379" i="2"/>
  <c r="J1379" i="2"/>
  <c r="K1379" i="2"/>
  <c r="L1379" i="2"/>
  <c r="M1379" i="2"/>
  <c r="C1380" i="2"/>
  <c r="J1380" i="2"/>
  <c r="K1380" i="2"/>
  <c r="L1380" i="2"/>
  <c r="C1381" i="2"/>
  <c r="J1381" i="2"/>
  <c r="K1381" i="2"/>
  <c r="L1381" i="2"/>
  <c r="C1382" i="2"/>
  <c r="J1382" i="2"/>
  <c r="K1382" i="2"/>
  <c r="L1382" i="2"/>
  <c r="M1382" i="2"/>
  <c r="C1383" i="2"/>
  <c r="J1383" i="2"/>
  <c r="K1383" i="2"/>
  <c r="L1383" i="2"/>
  <c r="C1384" i="2"/>
  <c r="J1384" i="2"/>
  <c r="K1384" i="2"/>
  <c r="L1384" i="2"/>
  <c r="M1384" i="2"/>
  <c r="C1385" i="2"/>
  <c r="J1385" i="2"/>
  <c r="K1385" i="2"/>
  <c r="L1385" i="2"/>
  <c r="C1386" i="2"/>
  <c r="J1386" i="2"/>
  <c r="K1386" i="2"/>
  <c r="L1386" i="2"/>
  <c r="M1386" i="2"/>
  <c r="C1387" i="2"/>
  <c r="J1387" i="2"/>
  <c r="K1387" i="2"/>
  <c r="L1387" i="2"/>
  <c r="M1387" i="2"/>
  <c r="C1388" i="2"/>
  <c r="J1388" i="2"/>
  <c r="K1388" i="2"/>
  <c r="L1388" i="2"/>
  <c r="M1388" i="2"/>
  <c r="C1389" i="2"/>
  <c r="J1389" i="2"/>
  <c r="K1389" i="2"/>
  <c r="L1389" i="2"/>
  <c r="C1390" i="2"/>
  <c r="J1390" i="2"/>
  <c r="K1390" i="2"/>
  <c r="L1390" i="2"/>
  <c r="C1391" i="2"/>
  <c r="J1391" i="2"/>
  <c r="K1391" i="2"/>
  <c r="L1391" i="2"/>
  <c r="M1391" i="2"/>
  <c r="C1392" i="2"/>
  <c r="J1392" i="2"/>
  <c r="K1392" i="2"/>
  <c r="L1392" i="2"/>
  <c r="C1393" i="2"/>
  <c r="J1393" i="2"/>
  <c r="K1393" i="2"/>
  <c r="L1393" i="2"/>
  <c r="C1394" i="2"/>
  <c r="J1394" i="2"/>
  <c r="K1394" i="2"/>
  <c r="L1394" i="2"/>
  <c r="M1394" i="2"/>
  <c r="C1395" i="2"/>
  <c r="J1395" i="2"/>
  <c r="K1395" i="2"/>
  <c r="L1395" i="2"/>
  <c r="C1396" i="2"/>
  <c r="J1396" i="2"/>
  <c r="K1396" i="2"/>
  <c r="L1396" i="2"/>
  <c r="C1397" i="2"/>
  <c r="J1397" i="2"/>
  <c r="K1397" i="2"/>
  <c r="L1397" i="2"/>
  <c r="C1398" i="2"/>
  <c r="J1398" i="2"/>
  <c r="K1398" i="2"/>
  <c r="L1398" i="2"/>
  <c r="C1399" i="2"/>
  <c r="J1399" i="2"/>
  <c r="K1399" i="2"/>
  <c r="L1399" i="2"/>
  <c r="M1399" i="2"/>
  <c r="C1400" i="2"/>
  <c r="J1400" i="2"/>
  <c r="K1400" i="2"/>
  <c r="L1400" i="2"/>
  <c r="C1401" i="2"/>
  <c r="J1401" i="2"/>
  <c r="K1401" i="2"/>
  <c r="L1401" i="2"/>
  <c r="M1401" i="2"/>
  <c r="C1402" i="2"/>
  <c r="J1402" i="2"/>
  <c r="K1402" i="2"/>
  <c r="L1402" i="2"/>
  <c r="C1403" i="2"/>
  <c r="J1403" i="2"/>
  <c r="K1403" i="2"/>
  <c r="L1403" i="2"/>
  <c r="M1403" i="2"/>
  <c r="C1404" i="2"/>
  <c r="J1404" i="2"/>
  <c r="K1404" i="2"/>
  <c r="L1404" i="2"/>
  <c r="C1405" i="2"/>
  <c r="J1405" i="2"/>
  <c r="K1405" i="2"/>
  <c r="L1405" i="2"/>
  <c r="M1405" i="2"/>
  <c r="C1406" i="2"/>
  <c r="J1406" i="2"/>
  <c r="K1406" i="2"/>
  <c r="L1406" i="2"/>
  <c r="M1406" i="2"/>
  <c r="C1407" i="2"/>
  <c r="J1407" i="2"/>
  <c r="K1407" i="2"/>
  <c r="L1407" i="2"/>
  <c r="C1408" i="2"/>
  <c r="J1408" i="2"/>
  <c r="K1408" i="2"/>
  <c r="L1408" i="2"/>
  <c r="C1409" i="2"/>
  <c r="J1409" i="2"/>
  <c r="K1409" i="2"/>
  <c r="L1409" i="2"/>
  <c r="C1410" i="2"/>
  <c r="J1410" i="2"/>
  <c r="K1410" i="2"/>
  <c r="L1410" i="2"/>
  <c r="C1411" i="2"/>
  <c r="J1411" i="2"/>
  <c r="K1411" i="2"/>
  <c r="L1411" i="2"/>
  <c r="M1411" i="2"/>
  <c r="C1412" i="2"/>
  <c r="J1412" i="2"/>
  <c r="K1412" i="2"/>
  <c r="L1412" i="2"/>
  <c r="M1412" i="2"/>
  <c r="C1413" i="2"/>
  <c r="J1413" i="2"/>
  <c r="K1413" i="2"/>
  <c r="L1413" i="2"/>
  <c r="C1414" i="2"/>
  <c r="J1414" i="2"/>
  <c r="K1414" i="2"/>
  <c r="L1414" i="2"/>
  <c r="M1414" i="2"/>
  <c r="C1415" i="2"/>
  <c r="J1415" i="2"/>
  <c r="K1415" i="2"/>
  <c r="L1415" i="2"/>
  <c r="M1415" i="2"/>
  <c r="C1416" i="2"/>
  <c r="J1416" i="2"/>
  <c r="K1416" i="2"/>
  <c r="L1416" i="2"/>
  <c r="C1417" i="2"/>
  <c r="J1417" i="2"/>
  <c r="K1417" i="2"/>
  <c r="L1417" i="2"/>
  <c r="C1418" i="2"/>
  <c r="J1418" i="2"/>
  <c r="K1418" i="2"/>
  <c r="L1418" i="2"/>
  <c r="C1419" i="2"/>
  <c r="J1419" i="2"/>
  <c r="K1419" i="2"/>
  <c r="L1419" i="2"/>
  <c r="C1420" i="2"/>
  <c r="J1420" i="2"/>
  <c r="K1420" i="2"/>
  <c r="L1420" i="2"/>
  <c r="C1421" i="2"/>
  <c r="J1421" i="2"/>
  <c r="K1421" i="2"/>
  <c r="L1421" i="2"/>
  <c r="C1422" i="2"/>
  <c r="J1422" i="2"/>
  <c r="K1422" i="2"/>
  <c r="L1422" i="2"/>
  <c r="M1422" i="2"/>
  <c r="C1423" i="2"/>
  <c r="J1423" i="2"/>
  <c r="K1423" i="2"/>
  <c r="L1423" i="2"/>
  <c r="M1423" i="2"/>
  <c r="C1424" i="2"/>
  <c r="J1424" i="2"/>
  <c r="K1424" i="2"/>
  <c r="L1424" i="2"/>
  <c r="C1425" i="2"/>
  <c r="J1425" i="2"/>
  <c r="K1425" i="2"/>
  <c r="L1425" i="2"/>
  <c r="C1426" i="2"/>
  <c r="J1426" i="2"/>
  <c r="K1426" i="2"/>
  <c r="L1426" i="2"/>
  <c r="C1427" i="2"/>
  <c r="J1427" i="2"/>
  <c r="K1427" i="2"/>
  <c r="L1427" i="2"/>
  <c r="C1428" i="2"/>
  <c r="J1428" i="2"/>
  <c r="K1428" i="2"/>
  <c r="L1428" i="2"/>
  <c r="C1429" i="2"/>
  <c r="J1429" i="2"/>
  <c r="K1429" i="2"/>
  <c r="L1429" i="2"/>
  <c r="M1429" i="2"/>
  <c r="C1430" i="2"/>
  <c r="J1430" i="2"/>
  <c r="K1430" i="2"/>
  <c r="L1430" i="2"/>
  <c r="C1431" i="2"/>
  <c r="J1431" i="2"/>
  <c r="K1431" i="2"/>
  <c r="L1431" i="2"/>
  <c r="C1432" i="2"/>
  <c r="J1432" i="2"/>
  <c r="K1432" i="2"/>
  <c r="L1432" i="2"/>
  <c r="C1433" i="2"/>
  <c r="J1433" i="2"/>
  <c r="K1433" i="2"/>
  <c r="L1433" i="2"/>
  <c r="C1434" i="2"/>
  <c r="J1434" i="2"/>
  <c r="K1434" i="2"/>
  <c r="L1434" i="2"/>
  <c r="C1435" i="2"/>
  <c r="J1435" i="2"/>
  <c r="K1435" i="2"/>
  <c r="L1435" i="2"/>
  <c r="M1435" i="2"/>
  <c r="C1436" i="2"/>
  <c r="J1436" i="2"/>
  <c r="K1436" i="2"/>
  <c r="L1436" i="2"/>
  <c r="C1437" i="2"/>
  <c r="J1437" i="2"/>
  <c r="K1437" i="2"/>
  <c r="L1437" i="2"/>
  <c r="C1438" i="2"/>
  <c r="J1438" i="2"/>
  <c r="K1438" i="2"/>
  <c r="L1438" i="2"/>
  <c r="C1439" i="2"/>
  <c r="J1439" i="2"/>
  <c r="K1439" i="2"/>
  <c r="L1439" i="2"/>
  <c r="M1439" i="2"/>
  <c r="C1440" i="2"/>
  <c r="J1440" i="2"/>
  <c r="K1440" i="2"/>
  <c r="L1440" i="2"/>
  <c r="C1441" i="2"/>
  <c r="J1441" i="2"/>
  <c r="K1441" i="2"/>
  <c r="L1441" i="2"/>
  <c r="C1442" i="2"/>
  <c r="J1442" i="2"/>
  <c r="K1442" i="2"/>
  <c r="L1442" i="2"/>
  <c r="M1442" i="2"/>
  <c r="C1443" i="2"/>
  <c r="J1443" i="2"/>
  <c r="K1443" i="2"/>
  <c r="L1443" i="2"/>
  <c r="C1444" i="2"/>
  <c r="J1444" i="2"/>
  <c r="K1444" i="2"/>
  <c r="L1444" i="2"/>
  <c r="M1444" i="2"/>
  <c r="C1445" i="2"/>
  <c r="J1445" i="2"/>
  <c r="K1445" i="2"/>
  <c r="L1445" i="2"/>
  <c r="M1445" i="2"/>
  <c r="C1446" i="2"/>
  <c r="J1446" i="2"/>
  <c r="K1446" i="2"/>
  <c r="L1446" i="2"/>
  <c r="M1446" i="2"/>
  <c r="C1447" i="2"/>
  <c r="J1447" i="2"/>
  <c r="K1447" i="2"/>
  <c r="L1447" i="2"/>
  <c r="M1447" i="2"/>
  <c r="C1448" i="2"/>
  <c r="J1448" i="2"/>
  <c r="K1448" i="2"/>
  <c r="L1448" i="2"/>
  <c r="M1448" i="2"/>
  <c r="C1449" i="2"/>
  <c r="J1449" i="2"/>
  <c r="K1449" i="2"/>
  <c r="L1449" i="2"/>
  <c r="C1450" i="2"/>
  <c r="J1450" i="2"/>
  <c r="K1450" i="2"/>
  <c r="L1450" i="2"/>
  <c r="M1450" i="2"/>
  <c r="C1451" i="2"/>
  <c r="J1451" i="2"/>
  <c r="K1451" i="2"/>
  <c r="L1451" i="2"/>
  <c r="C1452" i="2"/>
  <c r="J1452" i="2"/>
  <c r="K1452" i="2"/>
  <c r="L1452" i="2"/>
  <c r="C1453" i="2"/>
  <c r="J1453" i="2"/>
  <c r="K1453" i="2"/>
  <c r="L1453" i="2"/>
  <c r="C1454" i="2"/>
  <c r="J1454" i="2"/>
  <c r="K1454" i="2"/>
  <c r="L1454" i="2"/>
  <c r="C1455" i="2"/>
  <c r="J1455" i="2"/>
  <c r="K1455" i="2"/>
  <c r="L1455" i="2"/>
  <c r="C1456" i="2"/>
  <c r="J1456" i="2"/>
  <c r="K1456" i="2"/>
  <c r="L1456" i="2"/>
  <c r="M1456" i="2"/>
  <c r="C1457" i="2"/>
  <c r="J1457" i="2"/>
  <c r="K1457" i="2"/>
  <c r="L1457" i="2"/>
  <c r="M1457" i="2"/>
  <c r="C1458" i="2"/>
  <c r="J1458" i="2"/>
  <c r="K1458" i="2"/>
  <c r="L1458" i="2"/>
  <c r="C1459" i="2"/>
  <c r="J1459" i="2"/>
  <c r="K1459" i="2"/>
  <c r="L1459" i="2"/>
  <c r="M1459" i="2"/>
  <c r="C1460" i="2"/>
  <c r="J1460" i="2"/>
  <c r="K1460" i="2"/>
  <c r="L1460" i="2"/>
  <c r="M1460" i="2"/>
  <c r="C1461" i="2"/>
  <c r="J1461" i="2"/>
  <c r="K1461" i="2"/>
  <c r="L1461" i="2"/>
  <c r="M1461" i="2"/>
  <c r="C1462" i="2"/>
  <c r="J1462" i="2"/>
  <c r="K1462" i="2"/>
  <c r="L1462" i="2"/>
  <c r="M1462" i="2"/>
  <c r="C1463" i="2"/>
  <c r="J1463" i="2"/>
  <c r="K1463" i="2"/>
  <c r="L1463" i="2"/>
  <c r="M1463" i="2"/>
  <c r="C1464" i="2"/>
  <c r="J1464" i="2"/>
  <c r="K1464" i="2"/>
  <c r="L1464" i="2"/>
  <c r="M1464" i="2"/>
  <c r="C1465" i="2"/>
  <c r="J1465" i="2"/>
  <c r="K1465" i="2"/>
  <c r="L1465" i="2"/>
  <c r="M1465" i="2"/>
  <c r="C1466" i="2"/>
  <c r="J1466" i="2"/>
  <c r="K1466" i="2"/>
  <c r="L1466" i="2"/>
  <c r="M1466" i="2"/>
  <c r="C1467" i="2"/>
  <c r="J1467" i="2"/>
  <c r="K1467" i="2"/>
  <c r="L1467" i="2"/>
  <c r="M1467" i="2"/>
  <c r="C1468" i="2"/>
  <c r="J1468" i="2"/>
  <c r="K1468" i="2"/>
  <c r="L1468" i="2"/>
  <c r="M1468" i="2"/>
  <c r="C1469" i="2"/>
  <c r="J1469" i="2"/>
  <c r="K1469" i="2"/>
  <c r="L1469" i="2"/>
  <c r="M1469" i="2"/>
  <c r="C1470" i="2"/>
  <c r="J1470" i="2"/>
  <c r="K1470" i="2"/>
  <c r="L1470" i="2"/>
  <c r="M1470" i="2"/>
  <c r="C1471" i="2"/>
  <c r="J1471" i="2"/>
  <c r="K1471" i="2"/>
  <c r="L1471" i="2"/>
  <c r="M1471" i="2"/>
  <c r="C1472" i="2"/>
  <c r="J1472" i="2"/>
  <c r="K1472" i="2"/>
  <c r="L1472" i="2"/>
  <c r="M1472" i="2"/>
  <c r="C1473" i="2"/>
  <c r="J1473" i="2"/>
  <c r="K1473" i="2"/>
  <c r="L1473" i="2"/>
  <c r="M1473" i="2"/>
  <c r="C1474" i="2"/>
  <c r="J1474" i="2"/>
  <c r="K1474" i="2"/>
  <c r="L1474" i="2"/>
  <c r="M1474" i="2"/>
  <c r="C1475" i="2"/>
  <c r="J1475" i="2"/>
  <c r="K1475" i="2"/>
  <c r="L1475" i="2"/>
  <c r="M1475" i="2"/>
  <c r="C1476" i="2"/>
  <c r="J1476" i="2"/>
  <c r="K1476" i="2"/>
  <c r="L1476" i="2"/>
  <c r="M1476" i="2"/>
  <c r="C1477" i="2"/>
  <c r="J1477" i="2"/>
  <c r="K1477" i="2"/>
  <c r="L1477" i="2"/>
  <c r="C1478" i="2"/>
  <c r="J1478" i="2"/>
  <c r="K1478" i="2"/>
  <c r="L1478" i="2"/>
  <c r="C1479" i="2"/>
  <c r="J1479" i="2"/>
  <c r="K1479" i="2"/>
  <c r="L1479" i="2"/>
  <c r="C1480" i="2"/>
  <c r="J1480" i="2"/>
  <c r="K1480" i="2"/>
  <c r="L1480" i="2"/>
  <c r="C1481" i="2"/>
  <c r="J1481" i="2"/>
  <c r="K1481" i="2"/>
  <c r="L1481" i="2"/>
  <c r="M1481" i="2"/>
  <c r="C1482" i="2"/>
  <c r="J1482" i="2"/>
  <c r="K1482" i="2"/>
  <c r="L1482" i="2"/>
  <c r="C1483" i="2"/>
  <c r="J1483" i="2"/>
  <c r="K1483" i="2"/>
  <c r="L1483" i="2"/>
  <c r="C1484" i="2"/>
  <c r="J1484" i="2"/>
  <c r="K1484" i="2"/>
  <c r="L1484" i="2"/>
  <c r="C1485" i="2"/>
  <c r="J1485" i="2"/>
  <c r="K1485" i="2"/>
  <c r="L1485" i="2"/>
  <c r="M1485" i="2"/>
  <c r="C1486" i="2"/>
  <c r="J1486" i="2"/>
  <c r="K1486" i="2"/>
  <c r="L1486" i="2"/>
  <c r="M1486" i="2"/>
  <c r="C1487" i="2"/>
  <c r="J1487" i="2"/>
  <c r="K1487" i="2"/>
  <c r="L1487" i="2"/>
  <c r="C1488" i="2"/>
  <c r="J1488" i="2"/>
  <c r="K1488" i="2"/>
  <c r="L1488" i="2"/>
  <c r="M1488" i="2"/>
  <c r="C1489" i="2"/>
  <c r="J1489" i="2"/>
  <c r="K1489" i="2"/>
  <c r="L1489" i="2"/>
  <c r="M1489" i="2"/>
  <c r="C1490" i="2"/>
  <c r="J1490" i="2"/>
  <c r="K1490" i="2"/>
  <c r="L1490" i="2"/>
  <c r="M1490" i="2"/>
  <c r="C1491" i="2"/>
  <c r="J1491" i="2"/>
  <c r="K1491" i="2"/>
  <c r="L1491" i="2"/>
  <c r="M1491" i="2"/>
  <c r="C1492" i="2"/>
  <c r="J1492" i="2"/>
  <c r="K1492" i="2"/>
  <c r="L1492" i="2"/>
  <c r="C1493" i="2"/>
  <c r="J1493" i="2"/>
  <c r="K1493" i="2"/>
  <c r="L1493" i="2"/>
  <c r="C1494" i="2"/>
  <c r="J1494" i="2"/>
  <c r="K1494" i="2"/>
  <c r="L1494" i="2"/>
  <c r="M1494" i="2"/>
  <c r="C1495" i="2"/>
  <c r="J1495" i="2"/>
  <c r="K1495" i="2"/>
  <c r="L1495" i="2"/>
  <c r="C1496" i="2"/>
  <c r="J1496" i="2"/>
  <c r="K1496" i="2"/>
  <c r="L1496" i="2"/>
  <c r="C1497" i="2"/>
  <c r="J1497" i="2"/>
  <c r="K1497" i="2"/>
  <c r="L1497" i="2"/>
  <c r="C1498" i="2"/>
  <c r="J1498" i="2"/>
  <c r="K1498" i="2"/>
  <c r="L1498" i="2"/>
  <c r="M1498" i="2"/>
  <c r="C1499" i="2"/>
  <c r="J1499" i="2"/>
  <c r="K1499" i="2"/>
  <c r="L1499" i="2"/>
  <c r="C1500" i="2"/>
  <c r="J1500" i="2"/>
  <c r="K1500" i="2"/>
  <c r="L1500" i="2"/>
  <c r="M1500" i="2"/>
  <c r="C1501" i="2"/>
  <c r="J1501" i="2"/>
  <c r="K1501" i="2"/>
  <c r="L1501" i="2"/>
  <c r="C1502" i="2"/>
  <c r="J1502" i="2"/>
  <c r="K1502" i="2"/>
  <c r="L1502" i="2"/>
  <c r="C1503" i="2"/>
  <c r="J1503" i="2"/>
  <c r="K1503" i="2"/>
  <c r="L1503" i="2"/>
  <c r="C1504" i="2"/>
  <c r="J1504" i="2"/>
  <c r="K1504" i="2"/>
  <c r="L1504" i="2"/>
  <c r="C1077" i="2"/>
  <c r="M1077" i="2"/>
  <c r="C1078" i="2"/>
  <c r="M1078" i="2"/>
  <c r="C1079" i="2"/>
  <c r="C1080" i="2"/>
  <c r="M1080" i="2"/>
  <c r="C1081" i="2"/>
  <c r="C1082" i="2"/>
  <c r="C1083" i="2"/>
  <c r="C1084" i="2"/>
  <c r="M1084" i="2"/>
  <c r="C1085" i="2"/>
  <c r="C1086" i="2"/>
  <c r="C1087" i="2"/>
  <c r="M1087" i="2"/>
  <c r="C1088" i="2"/>
  <c r="M1088" i="2"/>
  <c r="C1089" i="2"/>
  <c r="M1089" i="2"/>
  <c r="C1090" i="2"/>
  <c r="C1091" i="2"/>
  <c r="C1092" i="2"/>
  <c r="C1093" i="2"/>
  <c r="C1094" i="2"/>
  <c r="C1095" i="2"/>
  <c r="C1096" i="2"/>
  <c r="C1097" i="2"/>
  <c r="M1097" i="2"/>
  <c r="C1098" i="2"/>
  <c r="C1099" i="2"/>
  <c r="C1100" i="2"/>
  <c r="M1100" i="2"/>
  <c r="C1101" i="2"/>
  <c r="M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M1113" i="2"/>
  <c r="C1114" i="2"/>
  <c r="C1115" i="2"/>
  <c r="C1116" i="2"/>
  <c r="O1346" i="2" l="1"/>
  <c r="P1458" i="2"/>
  <c r="Q1458" i="2" s="1"/>
  <c r="R1458" i="2" s="1"/>
  <c r="P1425" i="2"/>
  <c r="Q1425" i="2" s="1"/>
  <c r="R1425" i="2" s="1"/>
  <c r="O1123" i="2"/>
  <c r="P1343" i="2"/>
  <c r="Q1343" i="2" s="1"/>
  <c r="R1343" i="2" s="1"/>
  <c r="O1201" i="2"/>
  <c r="O1401" i="2"/>
  <c r="O1094" i="2"/>
  <c r="O1430" i="2"/>
  <c r="O1294" i="2"/>
  <c r="O1151" i="2"/>
  <c r="O1098" i="2"/>
  <c r="O1352" i="2"/>
  <c r="O1304" i="2"/>
  <c r="N1412" i="2"/>
  <c r="O1090" i="2"/>
  <c r="N1496" i="2"/>
  <c r="N1424" i="2"/>
  <c r="N1408" i="2"/>
  <c r="N1400" i="2"/>
  <c r="N1392" i="2"/>
  <c r="N1384" i="2"/>
  <c r="S1384" i="2" s="1"/>
  <c r="N1224" i="2"/>
  <c r="N1132" i="2"/>
  <c r="N1152" i="2"/>
  <c r="N1136" i="2"/>
  <c r="N1475" i="2"/>
  <c r="S1475" i="2" s="1"/>
  <c r="N1425" i="2"/>
  <c r="N1401" i="2"/>
  <c r="N1345" i="2"/>
  <c r="N1337" i="2"/>
  <c r="N1437" i="2"/>
  <c r="N1379" i="2"/>
  <c r="N1355" i="2"/>
  <c r="N1247" i="2"/>
  <c r="N1239" i="2"/>
  <c r="N1143" i="2"/>
  <c r="N1471" i="2"/>
  <c r="S1471" i="2" s="1"/>
  <c r="N1397" i="2"/>
  <c r="N1349" i="2"/>
  <c r="N1325" i="2"/>
  <c r="N1169" i="2"/>
  <c r="N1145" i="2"/>
  <c r="N1092" i="2"/>
  <c r="N1436" i="2"/>
  <c r="N1431" i="2"/>
  <c r="N1327" i="2"/>
  <c r="S1327" i="2" s="1"/>
  <c r="N1203" i="2"/>
  <c r="N1364" i="2"/>
  <c r="N1348" i="2"/>
  <c r="N1293" i="2"/>
  <c r="N1261" i="2"/>
  <c r="N1197" i="2"/>
  <c r="N1464" i="2"/>
  <c r="S1464" i="2" s="1"/>
  <c r="N1390" i="2"/>
  <c r="N1366" i="2"/>
  <c r="N1350" i="2"/>
  <c r="N1326" i="2"/>
  <c r="N1286" i="2"/>
  <c r="N1158" i="2"/>
  <c r="N1469" i="2"/>
  <c r="S1469" i="2" s="1"/>
  <c r="N1461" i="2"/>
  <c r="S1461" i="2" s="1"/>
  <c r="O1093" i="2"/>
  <c r="O1449" i="2"/>
  <c r="N1077" i="2"/>
  <c r="O1491" i="2"/>
  <c r="O1096" i="2"/>
  <c r="O1470" i="2"/>
  <c r="N1201" i="2"/>
  <c r="N1404" i="2"/>
  <c r="N1114" i="2"/>
  <c r="O1474" i="2"/>
  <c r="O1469" i="2"/>
  <c r="O1412" i="2"/>
  <c r="O1375" i="2"/>
  <c r="O1286" i="2"/>
  <c r="O1244" i="2"/>
  <c r="O1281" i="2"/>
  <c r="O1280" i="2"/>
  <c r="O1382" i="2"/>
  <c r="O1345" i="2"/>
  <c r="O1337" i="2"/>
  <c r="O1306" i="2"/>
  <c r="O1124" i="2"/>
  <c r="O1320" i="2"/>
  <c r="N1318" i="2"/>
  <c r="S1318" i="2" s="1"/>
  <c r="N1118" i="2"/>
  <c r="N1262" i="2"/>
  <c r="N1154" i="2"/>
  <c r="N1353" i="2"/>
  <c r="O1492" i="2"/>
  <c r="O1432" i="2"/>
  <c r="N1150" i="2"/>
  <c r="O1141" i="2"/>
  <c r="N1109" i="2"/>
  <c r="O1086" i="2"/>
  <c r="N1492" i="2"/>
  <c r="O1424" i="2"/>
  <c r="O1411" i="2"/>
  <c r="N1319" i="2"/>
  <c r="O1212" i="2"/>
  <c r="O1204" i="2"/>
  <c r="N1202" i="2"/>
  <c r="N1168" i="2"/>
  <c r="S1168" i="2" s="1"/>
  <c r="O1161" i="2"/>
  <c r="O1153" i="2"/>
  <c r="O1143" i="2"/>
  <c r="O1389" i="2"/>
  <c r="N1236" i="2"/>
  <c r="O1230" i="2"/>
  <c r="O1222" i="2"/>
  <c r="N1220" i="2"/>
  <c r="O1127" i="2"/>
  <c r="O1119" i="2"/>
  <c r="O1115" i="2"/>
  <c r="O1106" i="2"/>
  <c r="N1079" i="2"/>
  <c r="O1485" i="2"/>
  <c r="O1365" i="2"/>
  <c r="O1283" i="2"/>
  <c r="N1281" i="2"/>
  <c r="N1279" i="2"/>
  <c r="N1271" i="2"/>
  <c r="N1214" i="2"/>
  <c r="O1200" i="2"/>
  <c r="O1404" i="2"/>
  <c r="N1456" i="2"/>
  <c r="N1440" i="2"/>
  <c r="P1418" i="2"/>
  <c r="Q1418" i="2" s="1"/>
  <c r="R1418" i="2" s="1"/>
  <c r="N1413" i="2"/>
  <c r="O1088" i="2"/>
  <c r="O1496" i="2"/>
  <c r="O1488" i="2"/>
  <c r="O1483" i="2"/>
  <c r="O1468" i="2"/>
  <c r="N1435" i="2"/>
  <c r="O1429" i="2"/>
  <c r="N1410" i="2"/>
  <c r="O1396" i="2"/>
  <c r="N1394" i="2"/>
  <c r="S1394" i="2" s="1"/>
  <c r="N1374" i="2"/>
  <c r="O1368" i="2"/>
  <c r="P1362" i="2"/>
  <c r="Q1362" i="2" s="1"/>
  <c r="R1362" i="2" s="1"/>
  <c r="N1339" i="2"/>
  <c r="O1333" i="2"/>
  <c r="N1315" i="2"/>
  <c r="O1310" i="2"/>
  <c r="N1307" i="2"/>
  <c r="O1299" i="2"/>
  <c r="N1297" i="2"/>
  <c r="N1296" i="2"/>
  <c r="N1253" i="2"/>
  <c r="N1252" i="2"/>
  <c r="O1245" i="2"/>
  <c r="O1236" i="2"/>
  <c r="N1181" i="2"/>
  <c r="O1149" i="2"/>
  <c r="O1185" i="2"/>
  <c r="N1175" i="2"/>
  <c r="N1368" i="2"/>
  <c r="S1368" i="2" s="1"/>
  <c r="N1331" i="2"/>
  <c r="N1309" i="2"/>
  <c r="N1298" i="2"/>
  <c r="N1270" i="2"/>
  <c r="O1264" i="2"/>
  <c r="N1235" i="2"/>
  <c r="O1480" i="2"/>
  <c r="O1112" i="2"/>
  <c r="N1108" i="2"/>
  <c r="O1102" i="2"/>
  <c r="N1080" i="2"/>
  <c r="S1080" i="2" s="1"/>
  <c r="O1443" i="2"/>
  <c r="N1439" i="2"/>
  <c r="S1439" i="2" s="1"/>
  <c r="N1414" i="2"/>
  <c r="N1409" i="2"/>
  <c r="P1404" i="2"/>
  <c r="Q1404" i="2" s="1"/>
  <c r="R1404" i="2" s="1"/>
  <c r="O1387" i="2"/>
  <c r="N1385" i="2"/>
  <c r="N1373" i="2"/>
  <c r="N1351" i="2"/>
  <c r="N1291" i="2"/>
  <c r="N1255" i="2"/>
  <c r="N1213" i="2"/>
  <c r="N1140" i="2"/>
  <c r="N1468" i="2"/>
  <c r="S1468" i="2" s="1"/>
  <c r="P1473" i="2"/>
  <c r="Q1473" i="2" s="1"/>
  <c r="R1473" i="2" s="1"/>
  <c r="N1363" i="2"/>
  <c r="N1463" i="2"/>
  <c r="S1463" i="2" s="1"/>
  <c r="O1436" i="2"/>
  <c r="N1429" i="2"/>
  <c r="O1085" i="2"/>
  <c r="N1472" i="2"/>
  <c r="S1472" i="2" s="1"/>
  <c r="O1461" i="2"/>
  <c r="N1443" i="2"/>
  <c r="N1403" i="2"/>
  <c r="O1359" i="2"/>
  <c r="O1342" i="2"/>
  <c r="N1340" i="2"/>
  <c r="N1335" i="2"/>
  <c r="N1330" i="2"/>
  <c r="O1322" i="2"/>
  <c r="O1307" i="2"/>
  <c r="O1260" i="2"/>
  <c r="N1257" i="2"/>
  <c r="O1217" i="2"/>
  <c r="N1206" i="2"/>
  <c r="O1190" i="2"/>
  <c r="O1376" i="2"/>
  <c r="O1371" i="2"/>
  <c r="O1344" i="2"/>
  <c r="O1336" i="2"/>
  <c r="O1324" i="2"/>
  <c r="O1278" i="2"/>
  <c r="O1277" i="2"/>
  <c r="O1253" i="2"/>
  <c r="N1251" i="2"/>
  <c r="O1243" i="2"/>
  <c r="O1157" i="2"/>
  <c r="N1125" i="2"/>
  <c r="O1129" i="2"/>
  <c r="O1121" i="2"/>
  <c r="N1119" i="2"/>
  <c r="N1094" i="2"/>
  <c r="P1359" i="2"/>
  <c r="Q1359" i="2" s="1"/>
  <c r="R1359" i="2" s="1"/>
  <c r="N1448" i="2"/>
  <c r="O1442" i="2"/>
  <c r="N1438" i="2"/>
  <c r="O1437" i="2"/>
  <c r="N1426" i="2"/>
  <c r="N1416" i="2"/>
  <c r="O1406" i="2"/>
  <c r="N1402" i="2"/>
  <c r="N1382" i="2"/>
  <c r="S1382" i="2" s="1"/>
  <c r="O1381" i="2"/>
  <c r="P1380" i="2"/>
  <c r="Q1380" i="2" s="1"/>
  <c r="R1380" i="2" s="1"/>
  <c r="O1379" i="2"/>
  <c r="N1375" i="2"/>
  <c r="N1370" i="2"/>
  <c r="N1358" i="2"/>
  <c r="S1358" i="2" s="1"/>
  <c r="O1355" i="2"/>
  <c r="N1344" i="2"/>
  <c r="O1326" i="2"/>
  <c r="N1321" i="2"/>
  <c r="O1312" i="2"/>
  <c r="N1310" i="2"/>
  <c r="N1299" i="2"/>
  <c r="N1289" i="2"/>
  <c r="O1284" i="2"/>
  <c r="N1278" i="2"/>
  <c r="N1269" i="2"/>
  <c r="O1262" i="2"/>
  <c r="N1260" i="2"/>
  <c r="O1254" i="2"/>
  <c r="O1240" i="2"/>
  <c r="O1231" i="2"/>
  <c r="N1218" i="2"/>
  <c r="S1218" i="2" s="1"/>
  <c r="N1216" i="2"/>
  <c r="N1207" i="2"/>
  <c r="O1202" i="2"/>
  <c r="O1191" i="2"/>
  <c r="N1178" i="2"/>
  <c r="O1172" i="2"/>
  <c r="N1170" i="2"/>
  <c r="O1160" i="2"/>
  <c r="N1138" i="2"/>
  <c r="O1131" i="2"/>
  <c r="N1126" i="2"/>
  <c r="N1124" i="2"/>
  <c r="N1084" i="2"/>
  <c r="N1500" i="2"/>
  <c r="P1472" i="2"/>
  <c r="Q1472" i="2" s="1"/>
  <c r="R1472" i="2" s="1"/>
  <c r="P1467" i="2"/>
  <c r="Q1467" i="2" s="1"/>
  <c r="R1467" i="2" s="1"/>
  <c r="O1101" i="2"/>
  <c r="N1097" i="2"/>
  <c r="S1097" i="2" s="1"/>
  <c r="O1091" i="2"/>
  <c r="N1089" i="2"/>
  <c r="S1089" i="2" s="1"/>
  <c r="O1082" i="2"/>
  <c r="N1502" i="2"/>
  <c r="O1501" i="2"/>
  <c r="O1493" i="2"/>
  <c r="N1455" i="2"/>
  <c r="O1454" i="2"/>
  <c r="O1427" i="2"/>
  <c r="P1409" i="2"/>
  <c r="Q1409" i="2" s="1"/>
  <c r="R1409" i="2" s="1"/>
  <c r="O1408" i="2"/>
  <c r="P1402" i="2"/>
  <c r="Q1402" i="2" s="1"/>
  <c r="R1402" i="2" s="1"/>
  <c r="N1377" i="2"/>
  <c r="N1372" i="2"/>
  <c r="P1363" i="2"/>
  <c r="Q1363" i="2" s="1"/>
  <c r="R1363" i="2" s="1"/>
  <c r="N1360" i="2"/>
  <c r="P1358" i="2"/>
  <c r="Q1358" i="2" s="1"/>
  <c r="R1358" i="2" s="1"/>
  <c r="N1333" i="2"/>
  <c r="N1323" i="2"/>
  <c r="O1314" i="2"/>
  <c r="N1312" i="2"/>
  <c r="N1283" i="2"/>
  <c r="N1263" i="2"/>
  <c r="N1230" i="2"/>
  <c r="N1219" i="2"/>
  <c r="N1209" i="2"/>
  <c r="O1163" i="2"/>
  <c r="N1159" i="2"/>
  <c r="O1145" i="2"/>
  <c r="N1139" i="2"/>
  <c r="S1139" i="2" s="1"/>
  <c r="O1133" i="2"/>
  <c r="N1105" i="2"/>
  <c r="N1095" i="2"/>
  <c r="P1479" i="2"/>
  <c r="Q1479" i="2" s="1"/>
  <c r="R1479" i="2" s="1"/>
  <c r="P1440" i="2"/>
  <c r="Q1440" i="2" s="1"/>
  <c r="R1440" i="2" s="1"/>
  <c r="O1395" i="2"/>
  <c r="N1388" i="2"/>
  <c r="P1386" i="2"/>
  <c r="Q1386" i="2" s="1"/>
  <c r="R1386" i="2" s="1"/>
  <c r="O1380" i="2"/>
  <c r="N1369" i="2"/>
  <c r="S1369" i="2" s="1"/>
  <c r="O1347" i="2"/>
  <c r="N1343" i="2"/>
  <c r="S1343" i="2" s="1"/>
  <c r="N1313" i="2"/>
  <c r="O1308" i="2"/>
  <c r="N1305" i="2"/>
  <c r="N1303" i="2"/>
  <c r="O1297" i="2"/>
  <c r="N1295" i="2"/>
  <c r="N1284" i="2"/>
  <c r="O1275" i="2"/>
  <c r="O1234" i="2"/>
  <c r="O1233" i="2"/>
  <c r="N1231" i="2"/>
  <c r="O1223" i="2"/>
  <c r="O1213" i="2"/>
  <c r="N1192" i="2"/>
  <c r="S1192" i="2" s="1"/>
  <c r="N1191" i="2"/>
  <c r="N1190" i="2"/>
  <c r="S1190" i="2" s="1"/>
  <c r="N1189" i="2"/>
  <c r="O1166" i="2"/>
  <c r="N1113" i="2"/>
  <c r="O1080" i="2"/>
  <c r="O1104" i="2"/>
  <c r="N1100" i="2"/>
  <c r="N1091" i="2"/>
  <c r="N1081" i="2"/>
  <c r="N1504" i="2"/>
  <c r="O1503" i="2"/>
  <c r="O1495" i="2"/>
  <c r="O1482" i="2"/>
  <c r="O1477" i="2"/>
  <c r="O1458" i="2"/>
  <c r="P1457" i="2"/>
  <c r="Q1457" i="2" s="1"/>
  <c r="R1457" i="2" s="1"/>
  <c r="N1449" i="2"/>
  <c r="P1447" i="2"/>
  <c r="Q1447" i="2" s="1"/>
  <c r="R1447" i="2" s="1"/>
  <c r="N1444" i="2"/>
  <c r="S1444" i="2" s="1"/>
  <c r="N1432" i="2"/>
  <c r="N1427" i="2"/>
  <c r="P1423" i="2"/>
  <c r="Q1423" i="2" s="1"/>
  <c r="R1423" i="2" s="1"/>
  <c r="N1420" i="2"/>
  <c r="O1419" i="2"/>
  <c r="O1397" i="2"/>
  <c r="O1392" i="2"/>
  <c r="P1388" i="2"/>
  <c r="Q1388" i="2" s="1"/>
  <c r="R1388" i="2" s="1"/>
  <c r="O1378" i="2"/>
  <c r="O1373" i="2"/>
  <c r="P1360" i="2"/>
  <c r="Q1360" i="2" s="1"/>
  <c r="R1360" i="2" s="1"/>
  <c r="O1334" i="2"/>
  <c r="P1326" i="2"/>
  <c r="Q1326" i="2" s="1"/>
  <c r="R1326" i="2" s="1"/>
  <c r="O1325" i="2"/>
  <c r="O1317" i="2"/>
  <c r="O1288" i="2"/>
  <c r="N1222" i="2"/>
  <c r="N1221" i="2"/>
  <c r="N1212" i="2"/>
  <c r="O1184" i="2"/>
  <c r="N1164" i="2"/>
  <c r="O1156" i="2"/>
  <c r="N1153" i="2"/>
  <c r="S1153" i="2" s="1"/>
  <c r="O1137" i="2"/>
  <c r="N1134" i="2"/>
  <c r="N1103" i="2"/>
  <c r="P1490" i="2"/>
  <c r="Q1490" i="2" s="1"/>
  <c r="R1490" i="2" s="1"/>
  <c r="N1465" i="2"/>
  <c r="S1465" i="2" s="1"/>
  <c r="N1458" i="2"/>
  <c r="O1453" i="2"/>
  <c r="N1451" i="2"/>
  <c r="O1450" i="2"/>
  <c r="O1448" i="2"/>
  <c r="N1446" i="2"/>
  <c r="N1434" i="2"/>
  <c r="N1405" i="2"/>
  <c r="S1405" i="2" s="1"/>
  <c r="P1403" i="2"/>
  <c r="Q1403" i="2" s="1"/>
  <c r="R1403" i="2" s="1"/>
  <c r="N1395" i="2"/>
  <c r="O1384" i="2"/>
  <c r="O1363" i="2"/>
  <c r="N1347" i="2"/>
  <c r="P1345" i="2"/>
  <c r="Q1345" i="2" s="1"/>
  <c r="R1345" i="2" s="1"/>
  <c r="O1331" i="2"/>
  <c r="O1318" i="2"/>
  <c r="N1316" i="2"/>
  <c r="O1311" i="2"/>
  <c r="O1290" i="2"/>
  <c r="N1287" i="2"/>
  <c r="O1282" i="2"/>
  <c r="N1267" i="2"/>
  <c r="O1261" i="2"/>
  <c r="N1250" i="2"/>
  <c r="O1237" i="2"/>
  <c r="N1184" i="2"/>
  <c r="O1178" i="2"/>
  <c r="O1177" i="2"/>
  <c r="N1176" i="2"/>
  <c r="S1176" i="2" s="1"/>
  <c r="O1170" i="2"/>
  <c r="N1167" i="2"/>
  <c r="N1166" i="2"/>
  <c r="O1158" i="2"/>
  <c r="N1146" i="2"/>
  <c r="O1126" i="2"/>
  <c r="O1125" i="2"/>
  <c r="O1100" i="2"/>
  <c r="N1096" i="2"/>
  <c r="O1502" i="2"/>
  <c r="P1496" i="2"/>
  <c r="Q1496" i="2" s="1"/>
  <c r="R1496" i="2" s="1"/>
  <c r="P1489" i="2"/>
  <c r="Q1489" i="2" s="1"/>
  <c r="R1489" i="2" s="1"/>
  <c r="O1481" i="2"/>
  <c r="O1431" i="2"/>
  <c r="O1420" i="2"/>
  <c r="O1415" i="2"/>
  <c r="O1413" i="2"/>
  <c r="N1102" i="2"/>
  <c r="N1099" i="2"/>
  <c r="O1084" i="2"/>
  <c r="N1078" i="2"/>
  <c r="N1497" i="2"/>
  <c r="N1495" i="2"/>
  <c r="O1494" i="2"/>
  <c r="O1487" i="2"/>
  <c r="N1474" i="2"/>
  <c r="S1474" i="2" s="1"/>
  <c r="P1470" i="2"/>
  <c r="Q1470" i="2" s="1"/>
  <c r="R1470" i="2" s="1"/>
  <c r="O1467" i="2"/>
  <c r="P1438" i="2"/>
  <c r="Q1438" i="2" s="1"/>
  <c r="R1438" i="2" s="1"/>
  <c r="O1435" i="2"/>
  <c r="O1426" i="2"/>
  <c r="O1422" i="2"/>
  <c r="O1110" i="2"/>
  <c r="O1107" i="2"/>
  <c r="N1101" i="2"/>
  <c r="S1101" i="2" s="1"/>
  <c r="N1086" i="2"/>
  <c r="N1083" i="2"/>
  <c r="N1499" i="2"/>
  <c r="N1494" i="2"/>
  <c r="P1488" i="2"/>
  <c r="Q1488" i="2" s="1"/>
  <c r="R1488" i="2" s="1"/>
  <c r="N1485" i="2"/>
  <c r="P1481" i="2"/>
  <c r="Q1481" i="2" s="1"/>
  <c r="R1481" i="2" s="1"/>
  <c r="N1480" i="2"/>
  <c r="N1476" i="2"/>
  <c r="S1476" i="2" s="1"/>
  <c r="O1475" i="2"/>
  <c r="P1474" i="2"/>
  <c r="Q1474" i="2" s="1"/>
  <c r="R1474" i="2" s="1"/>
  <c r="O1466" i="2"/>
  <c r="O1464" i="2"/>
  <c r="O1460" i="2"/>
  <c r="P1465" i="2"/>
  <c r="Q1465" i="2" s="1"/>
  <c r="R1465" i="2" s="1"/>
  <c r="P1442" i="2"/>
  <c r="Q1442" i="2" s="1"/>
  <c r="R1442" i="2" s="1"/>
  <c r="P1415" i="2"/>
  <c r="Q1415" i="2" s="1"/>
  <c r="R1415" i="2" s="1"/>
  <c r="P1502" i="2"/>
  <c r="Q1502" i="2" s="1"/>
  <c r="R1502" i="2" s="1"/>
  <c r="N1110" i="2"/>
  <c r="N1093" i="2"/>
  <c r="N1090" i="2"/>
  <c r="N1085" i="2"/>
  <c r="N1501" i="2"/>
  <c r="N1489" i="2"/>
  <c r="S1489" i="2" s="1"/>
  <c r="N1482" i="2"/>
  <c r="O1479" i="2"/>
  <c r="N1473" i="2"/>
  <c r="S1473" i="2" s="1"/>
  <c r="O1472" i="2"/>
  <c r="N1466" i="2"/>
  <c r="S1466" i="2" s="1"/>
  <c r="N1462" i="2"/>
  <c r="S1462" i="2" s="1"/>
  <c r="N1460" i="2"/>
  <c r="S1460" i="2" s="1"/>
  <c r="O1457" i="2"/>
  <c r="O1455" i="2"/>
  <c r="P1449" i="2"/>
  <c r="Q1449" i="2" s="1"/>
  <c r="R1449" i="2" s="1"/>
  <c r="O1445" i="2"/>
  <c r="N1441" i="2"/>
  <c r="P1487" i="2"/>
  <c r="Q1487" i="2" s="1"/>
  <c r="R1487" i="2" s="1"/>
  <c r="P1480" i="2"/>
  <c r="Q1480" i="2" s="1"/>
  <c r="R1480" i="2" s="1"/>
  <c r="P1428" i="2"/>
  <c r="Q1428" i="2" s="1"/>
  <c r="R1428" i="2" s="1"/>
  <c r="P1426" i="2"/>
  <c r="Q1426" i="2" s="1"/>
  <c r="R1426" i="2" s="1"/>
  <c r="P1424" i="2"/>
  <c r="Q1424" i="2" s="1"/>
  <c r="R1424" i="2" s="1"/>
  <c r="O1423" i="2"/>
  <c r="N1421" i="2"/>
  <c r="O1418" i="2"/>
  <c r="P1455" i="2"/>
  <c r="Q1455" i="2" s="1"/>
  <c r="R1455" i="2" s="1"/>
  <c r="N1452" i="2"/>
  <c r="O1451" i="2"/>
  <c r="N1447" i="2"/>
  <c r="O1434" i="2"/>
  <c r="P1433" i="2"/>
  <c r="Q1433" i="2" s="1"/>
  <c r="R1433" i="2" s="1"/>
  <c r="O1421" i="2"/>
  <c r="P1419" i="2"/>
  <c r="Q1419" i="2" s="1"/>
  <c r="R1419" i="2" s="1"/>
  <c r="P1410" i="2"/>
  <c r="Q1410" i="2" s="1"/>
  <c r="R1410" i="2" s="1"/>
  <c r="O1407" i="2"/>
  <c r="O1403" i="2"/>
  <c r="P1384" i="2"/>
  <c r="Q1384" i="2" s="1"/>
  <c r="R1384" i="2" s="1"/>
  <c r="P1382" i="2"/>
  <c r="Q1382" i="2" s="1"/>
  <c r="R1382" i="2" s="1"/>
  <c r="P1378" i="2"/>
  <c r="Q1378" i="2" s="1"/>
  <c r="R1378" i="2" s="1"/>
  <c r="O1374" i="2"/>
  <c r="O1369" i="2"/>
  <c r="P1356" i="2"/>
  <c r="Q1356" i="2" s="1"/>
  <c r="R1356" i="2" s="1"/>
  <c r="N1356" i="2"/>
  <c r="N1354" i="2"/>
  <c r="N1352" i="2"/>
  <c r="O1351" i="2"/>
  <c r="N1341" i="2"/>
  <c r="P1337" i="2"/>
  <c r="Q1337" i="2" s="1"/>
  <c r="R1337" i="2" s="1"/>
  <c r="P1333" i="2"/>
  <c r="Q1333" i="2" s="1"/>
  <c r="R1333" i="2" s="1"/>
  <c r="P1331" i="2"/>
  <c r="Q1331" i="2" s="1"/>
  <c r="R1331" i="2" s="1"/>
  <c r="P1325" i="2"/>
  <c r="Q1325" i="2" s="1"/>
  <c r="R1325" i="2" s="1"/>
  <c r="O1323" i="2"/>
  <c r="O1316" i="2"/>
  <c r="O1315" i="2"/>
  <c r="N1302" i="2"/>
  <c r="S1302" i="2" s="1"/>
  <c r="N1301" i="2"/>
  <c r="N1285" i="2"/>
  <c r="S1285" i="2" s="1"/>
  <c r="O1270" i="2"/>
  <c r="N1265" i="2"/>
  <c r="N1264" i="2"/>
  <c r="O1257" i="2"/>
  <c r="O1255" i="2"/>
  <c r="N1249" i="2"/>
  <c r="N1246" i="2"/>
  <c r="O1235" i="2"/>
  <c r="N1232" i="2"/>
  <c r="S1232" i="2" s="1"/>
  <c r="O1224" i="2"/>
  <c r="N1208" i="2"/>
  <c r="O1198" i="2"/>
  <c r="N1196" i="2"/>
  <c r="N1193" i="2"/>
  <c r="O1183" i="2"/>
  <c r="O1181" i="2"/>
  <c r="O1180" i="2"/>
  <c r="N1177" i="2"/>
  <c r="O1152" i="2"/>
  <c r="N1148" i="2"/>
  <c r="S1148" i="2" s="1"/>
  <c r="N1147" i="2"/>
  <c r="S1147" i="2" s="1"/>
  <c r="O1136" i="2"/>
  <c r="O1135" i="2"/>
  <c r="N1133" i="2"/>
  <c r="O1120" i="2"/>
  <c r="O1409" i="2"/>
  <c r="O1400" i="2"/>
  <c r="P1399" i="2"/>
  <c r="Q1399" i="2" s="1"/>
  <c r="R1399" i="2" s="1"/>
  <c r="P1370" i="2"/>
  <c r="Q1370" i="2" s="1"/>
  <c r="R1370" i="2" s="1"/>
  <c r="P1335" i="2"/>
  <c r="Q1335" i="2" s="1"/>
  <c r="R1335" i="2" s="1"/>
  <c r="P1328" i="2"/>
  <c r="Q1328" i="2" s="1"/>
  <c r="R1328" i="2" s="1"/>
  <c r="P1372" i="2"/>
  <c r="Q1372" i="2" s="1"/>
  <c r="R1372" i="2" s="1"/>
  <c r="P1364" i="2"/>
  <c r="Q1364" i="2" s="1"/>
  <c r="R1364" i="2" s="1"/>
  <c r="O1361" i="2"/>
  <c r="O1357" i="2"/>
  <c r="P1354" i="2"/>
  <c r="Q1354" i="2" s="1"/>
  <c r="R1354" i="2" s="1"/>
  <c r="P1341" i="2"/>
  <c r="Q1341" i="2" s="1"/>
  <c r="R1341" i="2" s="1"/>
  <c r="N1338" i="2"/>
  <c r="S1338" i="2" s="1"/>
  <c r="N1336" i="2"/>
  <c r="P1334" i="2"/>
  <c r="Q1334" i="2" s="1"/>
  <c r="R1334" i="2" s="1"/>
  <c r="N1334" i="2"/>
  <c r="N1324" i="2"/>
  <c r="S1324" i="2" s="1"/>
  <c r="O1319" i="2"/>
  <c r="N1311" i="2"/>
  <c r="O1295" i="2"/>
  <c r="O1293" i="2"/>
  <c r="O1291" i="2"/>
  <c r="N1288" i="2"/>
  <c r="S1288" i="2" s="1"/>
  <c r="O1274" i="2"/>
  <c r="N1268" i="2"/>
  <c r="N1254" i="2"/>
  <c r="N1234" i="2"/>
  <c r="O1228" i="2"/>
  <c r="O1227" i="2"/>
  <c r="O1226" i="2"/>
  <c r="N1223" i="2"/>
  <c r="O1215" i="2"/>
  <c r="O1214" i="2"/>
  <c r="O1205" i="2"/>
  <c r="N1199" i="2"/>
  <c r="N1198" i="2"/>
  <c r="S1198" i="2" s="1"/>
  <c r="O1186" i="2"/>
  <c r="N1183" i="2"/>
  <c r="N1182" i="2"/>
  <c r="N1180" i="2"/>
  <c r="O1165" i="2"/>
  <c r="O1164" i="2"/>
  <c r="O1154" i="2"/>
  <c r="N1135" i="2"/>
  <c r="N1120" i="2"/>
  <c r="N1398" i="2"/>
  <c r="N1396" i="2"/>
  <c r="N1387" i="2"/>
  <c r="O1417" i="2"/>
  <c r="P1411" i="2"/>
  <c r="Q1411" i="2" s="1"/>
  <c r="R1411" i="2" s="1"/>
  <c r="N1411" i="2"/>
  <c r="O1410" i="2"/>
  <c r="P1394" i="2"/>
  <c r="Q1394" i="2" s="1"/>
  <c r="R1394" i="2" s="1"/>
  <c r="N1391" i="2"/>
  <c r="P1387" i="2"/>
  <c r="Q1387" i="2" s="1"/>
  <c r="R1387" i="2" s="1"/>
  <c r="P1381" i="2"/>
  <c r="Q1381" i="2" s="1"/>
  <c r="R1381" i="2" s="1"/>
  <c r="N1376" i="2"/>
  <c r="N1371" i="2"/>
  <c r="S1371" i="2" s="1"/>
  <c r="N1367" i="2"/>
  <c r="P1340" i="2"/>
  <c r="Q1340" i="2" s="1"/>
  <c r="R1340" i="2" s="1"/>
  <c r="N1329" i="2"/>
  <c r="P1324" i="2"/>
  <c r="Q1324" i="2" s="1"/>
  <c r="R1324" i="2" s="1"/>
  <c r="N1317" i="2"/>
  <c r="O1298" i="2"/>
  <c r="N1292" i="2"/>
  <c r="N1290" i="2"/>
  <c r="N1273" i="2"/>
  <c r="N1258" i="2"/>
  <c r="O1241" i="2"/>
  <c r="O1239" i="2"/>
  <c r="N1237" i="2"/>
  <c r="N1225" i="2"/>
  <c r="O1216" i="2"/>
  <c r="N1204" i="2"/>
  <c r="N1200" i="2"/>
  <c r="N1185" i="2"/>
  <c r="O1144" i="2"/>
  <c r="N1137" i="2"/>
  <c r="O1130" i="2"/>
  <c r="N1128" i="2"/>
  <c r="S1128" i="2" s="1"/>
  <c r="N1117" i="2"/>
  <c r="P1398" i="2"/>
  <c r="Q1398" i="2" s="1"/>
  <c r="R1398" i="2" s="1"/>
  <c r="N1393" i="2"/>
  <c r="N1380" i="2"/>
  <c r="P1369" i="2"/>
  <c r="Q1369" i="2" s="1"/>
  <c r="R1369" i="2" s="1"/>
  <c r="O1364" i="2"/>
  <c r="N1361" i="2"/>
  <c r="N1357" i="2"/>
  <c r="S1357" i="2" s="1"/>
  <c r="O1356" i="2"/>
  <c r="O1354" i="2"/>
  <c r="N1346" i="2"/>
  <c r="N1342" i="2"/>
  <c r="S1342" i="2" s="1"/>
  <c r="O1341" i="2"/>
  <c r="P1329" i="2"/>
  <c r="Q1329" i="2" s="1"/>
  <c r="R1329" i="2" s="1"/>
  <c r="P1327" i="2"/>
  <c r="Q1327" i="2" s="1"/>
  <c r="R1327" i="2" s="1"/>
  <c r="O1302" i="2"/>
  <c r="O1301" i="2"/>
  <c r="N1294" i="2"/>
  <c r="N1275" i="2"/>
  <c r="N1274" i="2"/>
  <c r="O1266" i="2"/>
  <c r="O1265" i="2"/>
  <c r="N1259" i="2"/>
  <c r="S1259" i="2" s="1"/>
  <c r="O1249" i="2"/>
  <c r="O1247" i="2"/>
  <c r="O1246" i="2"/>
  <c r="N1240" i="2"/>
  <c r="O1232" i="2"/>
  <c r="N1228" i="2"/>
  <c r="N1227" i="2"/>
  <c r="N1226" i="2"/>
  <c r="O1220" i="2"/>
  <c r="N1215" i="2"/>
  <c r="O1208" i="2"/>
  <c r="O1195" i="2"/>
  <c r="O1194" i="2"/>
  <c r="O1188" i="2"/>
  <c r="N1186" i="2"/>
  <c r="O1174" i="2"/>
  <c r="N1172" i="2"/>
  <c r="O1169" i="2"/>
  <c r="N1165" i="2"/>
  <c r="N1157" i="2"/>
  <c r="N1156" i="2"/>
  <c r="O1147" i="2"/>
  <c r="N1141" i="2"/>
  <c r="O1132" i="2"/>
  <c r="N1122" i="2"/>
  <c r="N1488" i="2"/>
  <c r="N1486" i="2"/>
  <c r="O1476" i="2"/>
  <c r="N1470" i="2"/>
  <c r="S1470" i="2" s="1"/>
  <c r="O1465" i="2"/>
  <c r="P1450" i="2"/>
  <c r="Q1450" i="2" s="1"/>
  <c r="R1450" i="2" s="1"/>
  <c r="N1445" i="2"/>
  <c r="O1444" i="2"/>
  <c r="P1441" i="2"/>
  <c r="Q1441" i="2" s="1"/>
  <c r="R1441" i="2" s="1"/>
  <c r="O1440" i="2"/>
  <c r="O1438" i="2"/>
  <c r="N1433" i="2"/>
  <c r="N1417" i="2"/>
  <c r="O1414" i="2"/>
  <c r="N1406" i="2"/>
  <c r="O1385" i="2"/>
  <c r="O1360" i="2"/>
  <c r="O1358" i="2"/>
  <c r="O1349" i="2"/>
  <c r="P1348" i="2"/>
  <c r="Q1348" i="2" s="1"/>
  <c r="R1348" i="2" s="1"/>
  <c r="O1343" i="2"/>
  <c r="O1330" i="2"/>
  <c r="O1305" i="2"/>
  <c r="O1287" i="2"/>
  <c r="N1277" i="2"/>
  <c r="O1252" i="2"/>
  <c r="N1245" i="2"/>
  <c r="S1245" i="2" s="1"/>
  <c r="N1244" i="2"/>
  <c r="N1243" i="2"/>
  <c r="N1242" i="2"/>
  <c r="O1221" i="2"/>
  <c r="N1217" i="2"/>
  <c r="S1217" i="2" s="1"/>
  <c r="O1209" i="2"/>
  <c r="O1197" i="2"/>
  <c r="N1188" i="2"/>
  <c r="N1144" i="2"/>
  <c r="N1142" i="2"/>
  <c r="O1134" i="2"/>
  <c r="N1130" i="2"/>
  <c r="N1123" i="2"/>
  <c r="N1106" i="2"/>
  <c r="O1089" i="2"/>
  <c r="N1088" i="2"/>
  <c r="S1088" i="2" s="1"/>
  <c r="O1087" i="2"/>
  <c r="O1079" i="2"/>
  <c r="O1077" i="2"/>
  <c r="P1499" i="2"/>
  <c r="Q1499" i="2" s="1"/>
  <c r="R1499" i="2" s="1"/>
  <c r="O1498" i="2"/>
  <c r="P1497" i="2"/>
  <c r="Q1497" i="2" s="1"/>
  <c r="R1497" i="2" s="1"/>
  <c r="P1491" i="2"/>
  <c r="Q1491" i="2" s="1"/>
  <c r="R1491" i="2" s="1"/>
  <c r="O1490" i="2"/>
  <c r="N1484" i="2"/>
  <c r="P1482" i="2"/>
  <c r="Q1482" i="2" s="1"/>
  <c r="R1482" i="2" s="1"/>
  <c r="N1478" i="2"/>
  <c r="P1463" i="2"/>
  <c r="Q1463" i="2" s="1"/>
  <c r="R1463" i="2" s="1"/>
  <c r="O1456" i="2"/>
  <c r="N1450" i="2"/>
  <c r="S1450" i="2" s="1"/>
  <c r="O1428" i="2"/>
  <c r="N1419" i="2"/>
  <c r="N1407" i="2"/>
  <c r="O1105" i="2"/>
  <c r="N1104" i="2"/>
  <c r="O1103" i="2"/>
  <c r="P1504" i="2"/>
  <c r="Q1504" i="2" s="1"/>
  <c r="R1504" i="2" s="1"/>
  <c r="O1500" i="2"/>
  <c r="P1495" i="2"/>
  <c r="Q1495" i="2" s="1"/>
  <c r="R1495" i="2" s="1"/>
  <c r="P1431" i="2"/>
  <c r="Q1431" i="2" s="1"/>
  <c r="R1431" i="2" s="1"/>
  <c r="P1416" i="2"/>
  <c r="Q1416" i="2" s="1"/>
  <c r="R1416" i="2" s="1"/>
  <c r="N1116" i="2"/>
  <c r="N1503" i="2"/>
  <c r="N1490" i="2"/>
  <c r="P1471" i="2"/>
  <c r="Q1471" i="2" s="1"/>
  <c r="R1471" i="2" s="1"/>
  <c r="P1466" i="2"/>
  <c r="Q1466" i="2" s="1"/>
  <c r="R1466" i="2" s="1"/>
  <c r="N1454" i="2"/>
  <c r="N1430" i="2"/>
  <c r="N1428" i="2"/>
  <c r="N1423" i="2"/>
  <c r="S1423" i="2" s="1"/>
  <c r="P1407" i="2"/>
  <c r="Q1407" i="2" s="1"/>
  <c r="R1407" i="2" s="1"/>
  <c r="N1112" i="2"/>
  <c r="O1113" i="2"/>
  <c r="O1111" i="2"/>
  <c r="N1107" i="2"/>
  <c r="N1098" i="2"/>
  <c r="O1092" i="2"/>
  <c r="N1087" i="2"/>
  <c r="S1087" i="2" s="1"/>
  <c r="N1082" i="2"/>
  <c r="S1082" i="2" s="1"/>
  <c r="O1078" i="2"/>
  <c r="N1498" i="2"/>
  <c r="S1498" i="2" s="1"/>
  <c r="O1497" i="2"/>
  <c r="O1489" i="2"/>
  <c r="P1483" i="2"/>
  <c r="Q1483" i="2" s="1"/>
  <c r="R1483" i="2" s="1"/>
  <c r="N1483" i="2"/>
  <c r="N1481" i="2"/>
  <c r="S1481" i="2" s="1"/>
  <c r="P1476" i="2"/>
  <c r="Q1476" i="2" s="1"/>
  <c r="R1476" i="2" s="1"/>
  <c r="N1467" i="2"/>
  <c r="S1467" i="2" s="1"/>
  <c r="O1463" i="2"/>
  <c r="P1460" i="2"/>
  <c r="Q1460" i="2" s="1"/>
  <c r="R1460" i="2" s="1"/>
  <c r="O1459" i="2"/>
  <c r="P1456" i="2"/>
  <c r="Q1456" i="2" s="1"/>
  <c r="R1456" i="2" s="1"/>
  <c r="P1448" i="2"/>
  <c r="Q1448" i="2" s="1"/>
  <c r="R1448" i="2" s="1"/>
  <c r="O1447" i="2"/>
  <c r="P1439" i="2"/>
  <c r="Q1439" i="2" s="1"/>
  <c r="R1439" i="2" s="1"/>
  <c r="P1434" i="2"/>
  <c r="Q1434" i="2" s="1"/>
  <c r="R1434" i="2" s="1"/>
  <c r="O1433" i="2"/>
  <c r="N1115" i="2"/>
  <c r="O1099" i="2"/>
  <c r="O1097" i="2"/>
  <c r="O1095" i="2"/>
  <c r="O1083" i="2"/>
  <c r="O1504" i="2"/>
  <c r="P1503" i="2"/>
  <c r="Q1503" i="2" s="1"/>
  <c r="R1503" i="2" s="1"/>
  <c r="O1499" i="2"/>
  <c r="P1498" i="2"/>
  <c r="Q1498" i="2" s="1"/>
  <c r="R1498" i="2" s="1"/>
  <c r="P1464" i="2"/>
  <c r="Q1464" i="2" s="1"/>
  <c r="R1464" i="2" s="1"/>
  <c r="P1451" i="2"/>
  <c r="Q1451" i="2" s="1"/>
  <c r="R1451" i="2" s="1"/>
  <c r="P1444" i="2"/>
  <c r="Q1444" i="2" s="1"/>
  <c r="R1444" i="2" s="1"/>
  <c r="O1405" i="2"/>
  <c r="O1116" i="2"/>
  <c r="N1111" i="2"/>
  <c r="O1108" i="2"/>
  <c r="P1500" i="2"/>
  <c r="Q1500" i="2" s="1"/>
  <c r="R1500" i="2" s="1"/>
  <c r="N1493" i="2"/>
  <c r="N1491" i="2"/>
  <c r="S1491" i="2" s="1"/>
  <c r="N1487" i="2"/>
  <c r="O1484" i="2"/>
  <c r="N1479" i="2"/>
  <c r="O1478" i="2"/>
  <c r="N1477" i="2"/>
  <c r="O1473" i="2"/>
  <c r="O1471" i="2"/>
  <c r="N1453" i="2"/>
  <c r="N1442" i="2"/>
  <c r="S1442" i="2" s="1"/>
  <c r="P1435" i="2"/>
  <c r="Q1435" i="2" s="1"/>
  <c r="R1435" i="2" s="1"/>
  <c r="P1432" i="2"/>
  <c r="Q1432" i="2" s="1"/>
  <c r="R1432" i="2" s="1"/>
  <c r="N1422" i="2"/>
  <c r="S1422" i="2" s="1"/>
  <c r="P1417" i="2"/>
  <c r="Q1417" i="2" s="1"/>
  <c r="R1417" i="2" s="1"/>
  <c r="O1416" i="2"/>
  <c r="O1114" i="2"/>
  <c r="O1109" i="2"/>
  <c r="O1081" i="2"/>
  <c r="O1486" i="2"/>
  <c r="O1462" i="2"/>
  <c r="O1452" i="2"/>
  <c r="O1446" i="2"/>
  <c r="O1441" i="2"/>
  <c r="O1439" i="2"/>
  <c r="P1427" i="2"/>
  <c r="Q1427" i="2" s="1"/>
  <c r="R1427" i="2" s="1"/>
  <c r="O1425" i="2"/>
  <c r="P1420" i="2"/>
  <c r="Q1420" i="2" s="1"/>
  <c r="R1420" i="2" s="1"/>
  <c r="N1418" i="2"/>
  <c r="P1401" i="2"/>
  <c r="Q1401" i="2" s="1"/>
  <c r="R1401" i="2" s="1"/>
  <c r="P1397" i="2"/>
  <c r="Q1397" i="2" s="1"/>
  <c r="R1397" i="2" s="1"/>
  <c r="P1392" i="2"/>
  <c r="Q1392" i="2" s="1"/>
  <c r="R1392" i="2" s="1"/>
  <c r="P1390" i="2"/>
  <c r="Q1390" i="2" s="1"/>
  <c r="R1390" i="2" s="1"/>
  <c r="O1386" i="2"/>
  <c r="N1383" i="2"/>
  <c r="P1377" i="2"/>
  <c r="Q1377" i="2" s="1"/>
  <c r="R1377" i="2" s="1"/>
  <c r="P1367" i="2"/>
  <c r="Q1367" i="2" s="1"/>
  <c r="R1367" i="2" s="1"/>
  <c r="O1366" i="2"/>
  <c r="N1365" i="2"/>
  <c r="S1365" i="2" s="1"/>
  <c r="N1362" i="2"/>
  <c r="O1353" i="2"/>
  <c r="P1349" i="2"/>
  <c r="Q1349" i="2" s="1"/>
  <c r="R1349" i="2" s="1"/>
  <c r="O1348" i="2"/>
  <c r="O1339" i="2"/>
  <c r="N1332" i="2"/>
  <c r="O1328" i="2"/>
  <c r="P1385" i="2"/>
  <c r="Q1385" i="2" s="1"/>
  <c r="R1385" i="2" s="1"/>
  <c r="P1375" i="2"/>
  <c r="Q1375" i="2" s="1"/>
  <c r="R1375" i="2" s="1"/>
  <c r="P1357" i="2"/>
  <c r="Q1357" i="2" s="1"/>
  <c r="R1357" i="2" s="1"/>
  <c r="O1248" i="2"/>
  <c r="O1399" i="2"/>
  <c r="P1395" i="2"/>
  <c r="Q1395" i="2" s="1"/>
  <c r="R1395" i="2" s="1"/>
  <c r="P1383" i="2"/>
  <c r="Q1383" i="2" s="1"/>
  <c r="R1383" i="2" s="1"/>
  <c r="N1381" i="2"/>
  <c r="N1378" i="2"/>
  <c r="S1378" i="2" s="1"/>
  <c r="P1365" i="2"/>
  <c r="Q1365" i="2" s="1"/>
  <c r="R1365" i="2" s="1"/>
  <c r="P1347" i="2"/>
  <c r="Q1347" i="2" s="1"/>
  <c r="R1347" i="2" s="1"/>
  <c r="P1332" i="2"/>
  <c r="Q1332" i="2" s="1"/>
  <c r="R1332" i="2" s="1"/>
  <c r="N1328" i="2"/>
  <c r="O1394" i="2"/>
  <c r="P1393" i="2"/>
  <c r="Q1393" i="2" s="1"/>
  <c r="R1393" i="2" s="1"/>
  <c r="P1391" i="2"/>
  <c r="Q1391" i="2" s="1"/>
  <c r="R1391" i="2" s="1"/>
  <c r="O1390" i="2"/>
  <c r="N1389" i="2"/>
  <c r="N1386" i="2"/>
  <c r="S1386" i="2" s="1"/>
  <c r="O1377" i="2"/>
  <c r="P1373" i="2"/>
  <c r="Q1373" i="2" s="1"/>
  <c r="R1373" i="2" s="1"/>
  <c r="O1372" i="2"/>
  <c r="O1367" i="2"/>
  <c r="P1355" i="2"/>
  <c r="Q1355" i="2" s="1"/>
  <c r="R1355" i="2" s="1"/>
  <c r="P1352" i="2"/>
  <c r="Q1352" i="2" s="1"/>
  <c r="R1352" i="2" s="1"/>
  <c r="P1350" i="2"/>
  <c r="Q1350" i="2" s="1"/>
  <c r="R1350" i="2" s="1"/>
  <c r="P1344" i="2"/>
  <c r="Q1344" i="2" s="1"/>
  <c r="R1344" i="2" s="1"/>
  <c r="O1340" i="2"/>
  <c r="O1329" i="2"/>
  <c r="P1336" i="2"/>
  <c r="Q1336" i="2" s="1"/>
  <c r="R1336" i="2" s="1"/>
  <c r="P1494" i="2"/>
  <c r="Q1494" i="2" s="1"/>
  <c r="R1494" i="2" s="1"/>
  <c r="P1492" i="2"/>
  <c r="Q1492" i="2" s="1"/>
  <c r="R1492" i="2" s="1"/>
  <c r="P1484" i="2"/>
  <c r="Q1484" i="2" s="1"/>
  <c r="R1484" i="2" s="1"/>
  <c r="P1475" i="2"/>
  <c r="Q1475" i="2" s="1"/>
  <c r="R1475" i="2" s="1"/>
  <c r="P1468" i="2"/>
  <c r="Q1468" i="2" s="1"/>
  <c r="R1468" i="2" s="1"/>
  <c r="P1459" i="2"/>
  <c r="Q1459" i="2" s="1"/>
  <c r="R1459" i="2" s="1"/>
  <c r="N1459" i="2"/>
  <c r="S1459" i="2" s="1"/>
  <c r="N1457" i="2"/>
  <c r="P1452" i="2"/>
  <c r="Q1452" i="2" s="1"/>
  <c r="R1452" i="2" s="1"/>
  <c r="P1443" i="2"/>
  <c r="Q1443" i="2" s="1"/>
  <c r="R1443" i="2" s="1"/>
  <c r="P1436" i="2"/>
  <c r="Q1436" i="2" s="1"/>
  <c r="R1436" i="2" s="1"/>
  <c r="N1415" i="2"/>
  <c r="P1412" i="2"/>
  <c r="Q1412" i="2" s="1"/>
  <c r="R1412" i="2" s="1"/>
  <c r="P1408" i="2"/>
  <c r="Q1408" i="2" s="1"/>
  <c r="R1408" i="2" s="1"/>
  <c r="P1406" i="2"/>
  <c r="Q1406" i="2" s="1"/>
  <c r="R1406" i="2" s="1"/>
  <c r="O1402" i="2"/>
  <c r="N1399" i="2"/>
  <c r="P1396" i="2"/>
  <c r="Q1396" i="2" s="1"/>
  <c r="R1396" i="2" s="1"/>
  <c r="P1389" i="2"/>
  <c r="Q1389" i="2" s="1"/>
  <c r="R1389" i="2" s="1"/>
  <c r="O1388" i="2"/>
  <c r="O1383" i="2"/>
  <c r="P1371" i="2"/>
  <c r="Q1371" i="2" s="1"/>
  <c r="R1371" i="2" s="1"/>
  <c r="P1368" i="2"/>
  <c r="Q1368" i="2" s="1"/>
  <c r="R1368" i="2" s="1"/>
  <c r="P1366" i="2"/>
  <c r="Q1366" i="2" s="1"/>
  <c r="R1366" i="2" s="1"/>
  <c r="O1362" i="2"/>
  <c r="N1359" i="2"/>
  <c r="P1353" i="2"/>
  <c r="Q1353" i="2" s="1"/>
  <c r="R1353" i="2" s="1"/>
  <c r="P1339" i="2"/>
  <c r="Q1339" i="2" s="1"/>
  <c r="R1339" i="2" s="1"/>
  <c r="O1338" i="2"/>
  <c r="O1335" i="2"/>
  <c r="O1332" i="2"/>
  <c r="O1327" i="2"/>
  <c r="O1398" i="2"/>
  <c r="O1393" i="2"/>
  <c r="O1391" i="2"/>
  <c r="P1379" i="2"/>
  <c r="Q1379" i="2" s="1"/>
  <c r="R1379" i="2" s="1"/>
  <c r="P1376" i="2"/>
  <c r="Q1376" i="2" s="1"/>
  <c r="R1376" i="2" s="1"/>
  <c r="P1374" i="2"/>
  <c r="Q1374" i="2" s="1"/>
  <c r="R1374" i="2" s="1"/>
  <c r="O1370" i="2"/>
  <c r="P1361" i="2"/>
  <c r="Q1361" i="2" s="1"/>
  <c r="R1361" i="2" s="1"/>
  <c r="P1351" i="2"/>
  <c r="Q1351" i="2" s="1"/>
  <c r="R1351" i="2" s="1"/>
  <c r="O1350" i="2"/>
  <c r="P1342" i="2"/>
  <c r="Q1342" i="2" s="1"/>
  <c r="R1342" i="2" s="1"/>
  <c r="O1321" i="2"/>
  <c r="N1320" i="2"/>
  <c r="O1313" i="2"/>
  <c r="O1309" i="2"/>
  <c r="N1306" i="2"/>
  <c r="N1300" i="2"/>
  <c r="O1296" i="2"/>
  <c r="O1279" i="2"/>
  <c r="O1276" i="2"/>
  <c r="O1271" i="2"/>
  <c r="N1256" i="2"/>
  <c r="N1241" i="2"/>
  <c r="O1225" i="2"/>
  <c r="N1304" i="2"/>
  <c r="O1268" i="2"/>
  <c r="O1263" i="2"/>
  <c r="O1259" i="2"/>
  <c r="O1242" i="2"/>
  <c r="O1207" i="2"/>
  <c r="N1282" i="2"/>
  <c r="N1276" i="2"/>
  <c r="O1272" i="2"/>
  <c r="O1251" i="2"/>
  <c r="N1238" i="2"/>
  <c r="S1238" i="2" s="1"/>
  <c r="O1303" i="2"/>
  <c r="O1289" i="2"/>
  <c r="O1285" i="2"/>
  <c r="O1189" i="2"/>
  <c r="O1300" i="2"/>
  <c r="N1280" i="2"/>
  <c r="S1280" i="2" s="1"/>
  <c r="N1272" i="2"/>
  <c r="N1266" i="2"/>
  <c r="O1256" i="2"/>
  <c r="O1192" i="2"/>
  <c r="N1322" i="2"/>
  <c r="N1314" i="2"/>
  <c r="N1308" i="2"/>
  <c r="O1292" i="2"/>
  <c r="O1273" i="2"/>
  <c r="O1269" i="2"/>
  <c r="O1267" i="2"/>
  <c r="O1258" i="2"/>
  <c r="O1250" i="2"/>
  <c r="N1248" i="2"/>
  <c r="O1238" i="2"/>
  <c r="O1229" i="2"/>
  <c r="O1211" i="2"/>
  <c r="O1203" i="2"/>
  <c r="O1199" i="2"/>
  <c r="N1163" i="2"/>
  <c r="O1162" i="2"/>
  <c r="O1175" i="2"/>
  <c r="O1167" i="2"/>
  <c r="O1159" i="2"/>
  <c r="O1148" i="2"/>
  <c r="O1117" i="2"/>
  <c r="N1233" i="2"/>
  <c r="N1229" i="2"/>
  <c r="S1229" i="2" s="1"/>
  <c r="O1218" i="2"/>
  <c r="N1211" i="2"/>
  <c r="O1210" i="2"/>
  <c r="O1196" i="2"/>
  <c r="N1179" i="2"/>
  <c r="N1171" i="2"/>
  <c r="N1151" i="2"/>
  <c r="N1194" i="2"/>
  <c r="N1173" i="2"/>
  <c r="N1210" i="2"/>
  <c r="O1206" i="2"/>
  <c r="O1193" i="2"/>
  <c r="N1161" i="2"/>
  <c r="S1161" i="2" s="1"/>
  <c r="N1155" i="2"/>
  <c r="O1146" i="2"/>
  <c r="O1140" i="2"/>
  <c r="O1138" i="2"/>
  <c r="O1128" i="2"/>
  <c r="N1127" i="2"/>
  <c r="O1139" i="2"/>
  <c r="O1118" i="2"/>
  <c r="N1187" i="2"/>
  <c r="N1174" i="2"/>
  <c r="N1162" i="2"/>
  <c r="S1162" i="2" s="1"/>
  <c r="N1149" i="2"/>
  <c r="S1149" i="2" s="1"/>
  <c r="O1142" i="2"/>
  <c r="N1131" i="2"/>
  <c r="N1205" i="2"/>
  <c r="N1195" i="2"/>
  <c r="O1182" i="2"/>
  <c r="O1179" i="2"/>
  <c r="O1176" i="2"/>
  <c r="O1173" i="2"/>
  <c r="O1171" i="2"/>
  <c r="O1168" i="2"/>
  <c r="N1160" i="2"/>
  <c r="S1160" i="2" s="1"/>
  <c r="O1155" i="2"/>
  <c r="O1150" i="2"/>
  <c r="N1129" i="2"/>
  <c r="O1122" i="2"/>
  <c r="N1121" i="2"/>
  <c r="P1486" i="2"/>
  <c r="Q1486" i="2" s="1"/>
  <c r="R1486" i="2" s="1"/>
  <c r="P1454" i="2"/>
  <c r="Q1454" i="2" s="1"/>
  <c r="R1454" i="2" s="1"/>
  <c r="P1422" i="2"/>
  <c r="Q1422" i="2" s="1"/>
  <c r="R1422" i="2" s="1"/>
  <c r="P1400" i="2"/>
  <c r="Q1400" i="2" s="1"/>
  <c r="R1400" i="2" s="1"/>
  <c r="P1461" i="2"/>
  <c r="Q1461" i="2" s="1"/>
  <c r="R1461" i="2" s="1"/>
  <c r="P1429" i="2"/>
  <c r="Q1429" i="2" s="1"/>
  <c r="R1429" i="2" s="1"/>
  <c r="P1478" i="2"/>
  <c r="Q1478" i="2" s="1"/>
  <c r="R1478" i="2" s="1"/>
  <c r="P1446" i="2"/>
  <c r="Q1446" i="2" s="1"/>
  <c r="R1446" i="2" s="1"/>
  <c r="P1462" i="2"/>
  <c r="Q1462" i="2" s="1"/>
  <c r="R1462" i="2" s="1"/>
  <c r="P1430" i="2"/>
  <c r="Q1430" i="2" s="1"/>
  <c r="R1430" i="2" s="1"/>
  <c r="P1469" i="2"/>
  <c r="Q1469" i="2" s="1"/>
  <c r="R1469" i="2" s="1"/>
  <c r="P1437" i="2"/>
  <c r="Q1437" i="2" s="1"/>
  <c r="R1437" i="2" s="1"/>
  <c r="P1405" i="2"/>
  <c r="Q1405" i="2" s="1"/>
  <c r="R1405" i="2" s="1"/>
  <c r="P1501" i="2"/>
  <c r="Q1501" i="2" s="1"/>
  <c r="R1501" i="2" s="1"/>
  <c r="P1477" i="2"/>
  <c r="Q1477" i="2" s="1"/>
  <c r="R1477" i="2" s="1"/>
  <c r="P1445" i="2"/>
  <c r="Q1445" i="2" s="1"/>
  <c r="R1445" i="2" s="1"/>
  <c r="P1413" i="2"/>
  <c r="Q1413" i="2" s="1"/>
  <c r="R1413" i="2" s="1"/>
  <c r="P1414" i="2"/>
  <c r="Q1414" i="2" s="1"/>
  <c r="R1414" i="2" s="1"/>
  <c r="P1493" i="2"/>
  <c r="Q1493" i="2" s="1"/>
  <c r="R1493" i="2" s="1"/>
  <c r="P1485" i="2"/>
  <c r="Q1485" i="2" s="1"/>
  <c r="R1485" i="2" s="1"/>
  <c r="P1453" i="2"/>
  <c r="Q1453" i="2" s="1"/>
  <c r="R1453" i="2" s="1"/>
  <c r="P1421" i="2"/>
  <c r="Q1421" i="2" s="1"/>
  <c r="R1421" i="2" s="1"/>
  <c r="P1330" i="2"/>
  <c r="Q1330" i="2" s="1"/>
  <c r="R1330" i="2" s="1"/>
  <c r="P1346" i="2"/>
  <c r="Q1346" i="2" s="1"/>
  <c r="R1346" i="2" s="1"/>
  <c r="P1338" i="2"/>
  <c r="Q1338" i="2" s="1"/>
  <c r="R1338" i="2" s="1"/>
  <c r="O1219" i="2"/>
  <c r="O1187" i="2"/>
  <c r="S1157" i="2" l="1"/>
  <c r="S1376" i="2"/>
  <c r="S1107" i="2"/>
  <c r="S1130" i="2"/>
  <c r="S1124" i="2"/>
  <c r="S1222" i="2"/>
  <c r="S1283" i="2"/>
  <c r="S1091" i="2"/>
  <c r="S1151" i="2"/>
  <c r="S1174" i="2"/>
  <c r="S1233" i="2"/>
  <c r="S1277" i="2"/>
  <c r="S1231" i="2"/>
  <c r="S1115" i="2"/>
  <c r="S1096" i="2"/>
  <c r="S1427" i="2"/>
  <c r="S1180" i="2"/>
  <c r="S1177" i="2"/>
  <c r="S1485" i="2"/>
  <c r="S1172" i="2"/>
  <c r="S1415" i="2"/>
  <c r="S1215" i="2"/>
  <c r="S1085" i="2"/>
  <c r="S1304" i="2"/>
  <c r="S1418" i="2"/>
  <c r="S1503" i="2"/>
  <c r="S1141" i="2"/>
  <c r="S1137" i="2"/>
  <c r="S1201" i="2"/>
  <c r="S1308" i="2"/>
  <c r="S1314" i="2"/>
  <c r="S1483" i="2"/>
  <c r="S1185" i="2"/>
  <c r="S1240" i="2"/>
  <c r="S1204" i="2"/>
  <c r="S1362" i="2"/>
  <c r="S1488" i="2"/>
  <c r="S1389" i="2"/>
  <c r="S1106" i="2"/>
  <c r="S1253" i="2"/>
  <c r="S1129" i="2"/>
  <c r="S1098" i="2"/>
  <c r="S1419" i="2"/>
  <c r="S1411" i="2"/>
  <c r="S1453" i="2"/>
  <c r="S1275" i="2"/>
  <c r="S1311" i="2"/>
  <c r="S1237" i="2"/>
  <c r="S1396" i="2"/>
  <c r="S1336" i="2"/>
  <c r="S1375" i="2"/>
  <c r="S1131" i="2"/>
  <c r="S1306" i="2"/>
  <c r="S1457" i="2"/>
  <c r="S1188" i="2"/>
  <c r="S1230" i="2"/>
  <c r="S1183" i="2"/>
  <c r="S1347" i="2"/>
  <c r="S1310" i="2"/>
  <c r="S1228" i="2"/>
  <c r="S1194" i="2"/>
  <c r="S1117" i="2"/>
  <c r="S1268" i="2"/>
  <c r="S1452" i="2"/>
  <c r="S1446" i="2"/>
  <c r="S1103" i="2"/>
  <c r="S1221" i="2"/>
  <c r="S1251" i="2"/>
  <c r="S1220" i="2"/>
  <c r="S1262" i="2"/>
  <c r="S1366" i="2"/>
  <c r="S1203" i="2"/>
  <c r="S1132" i="2"/>
  <c r="S1395" i="2"/>
  <c r="S1166" i="2"/>
  <c r="S1163" i="2"/>
  <c r="S1320" i="2"/>
  <c r="S1254" i="2"/>
  <c r="S1264" i="2"/>
  <c r="S1212" i="2"/>
  <c r="S1127" i="2"/>
  <c r="S1205" i="2"/>
  <c r="S1104" i="2"/>
  <c r="S1121" i="2"/>
  <c r="S1322" i="2"/>
  <c r="S1430" i="2"/>
  <c r="S1443" i="2"/>
  <c r="S1243" i="2"/>
  <c r="S1333" i="2"/>
  <c r="S1346" i="2"/>
  <c r="S1200" i="2"/>
  <c r="S1352" i="2"/>
  <c r="S1437" i="2"/>
  <c r="S1399" i="2"/>
  <c r="S1479" i="2"/>
  <c r="S1186" i="2"/>
  <c r="S1227" i="2"/>
  <c r="S1454" i="2"/>
  <c r="S1294" i="2"/>
  <c r="S1102" i="2"/>
  <c r="S1344" i="2"/>
  <c r="S1184" i="2"/>
  <c r="S1290" i="2"/>
  <c r="S1234" i="2"/>
  <c r="S1278" i="2"/>
  <c r="S1260" i="2"/>
  <c r="S1281" i="2"/>
  <c r="S1492" i="2"/>
  <c r="S1292" i="2"/>
  <c r="S1265" i="2"/>
  <c r="S1402" i="2"/>
  <c r="S1339" i="2"/>
  <c r="S1440" i="2"/>
  <c r="S1349" i="2"/>
  <c r="S1187" i="2"/>
  <c r="S1155" i="2"/>
  <c r="S1171" i="2"/>
  <c r="S1266" i="2"/>
  <c r="S1477" i="2"/>
  <c r="S1123" i="2"/>
  <c r="S1122" i="2"/>
  <c r="S1225" i="2"/>
  <c r="S1387" i="2"/>
  <c r="S1334" i="2"/>
  <c r="S1134" i="2"/>
  <c r="S1432" i="2"/>
  <c r="S1305" i="2"/>
  <c r="S1312" i="2"/>
  <c r="S1377" i="2"/>
  <c r="S1289" i="2"/>
  <c r="S1335" i="2"/>
  <c r="S1213" i="2"/>
  <c r="S1175" i="2"/>
  <c r="S1296" i="2"/>
  <c r="S1202" i="2"/>
  <c r="S1109" i="2"/>
  <c r="S1118" i="2"/>
  <c r="S1114" i="2"/>
  <c r="S1397" i="2"/>
  <c r="S1337" i="2"/>
  <c r="S1412" i="2"/>
  <c r="S1372" i="2"/>
  <c r="S1330" i="2"/>
  <c r="S1140" i="2"/>
  <c r="S1435" i="2"/>
  <c r="S1195" i="2"/>
  <c r="S1272" i="2"/>
  <c r="S1359" i="2"/>
  <c r="S1381" i="2"/>
  <c r="S1445" i="2"/>
  <c r="S1226" i="2"/>
  <c r="S1317" i="2"/>
  <c r="S1133" i="2"/>
  <c r="S1299" i="2"/>
  <c r="S1119" i="2"/>
  <c r="S1429" i="2"/>
  <c r="S1210" i="2"/>
  <c r="S1211" i="2"/>
  <c r="S1248" i="2"/>
  <c r="S1241" i="2"/>
  <c r="S1328" i="2"/>
  <c r="S1428" i="2"/>
  <c r="S1144" i="2"/>
  <c r="S1244" i="2"/>
  <c r="S1156" i="2"/>
  <c r="S1380" i="2"/>
  <c r="S1135" i="2"/>
  <c r="S1458" i="2"/>
  <c r="S1191" i="2"/>
  <c r="S1267" i="2"/>
  <c r="S1303" i="2"/>
  <c r="S1224" i="2"/>
  <c r="S1179" i="2"/>
  <c r="S1111" i="2"/>
  <c r="S1112" i="2"/>
  <c r="S1490" i="2"/>
  <c r="S1406" i="2"/>
  <c r="S1361" i="2"/>
  <c r="S1182" i="2"/>
  <c r="S1223" i="2"/>
  <c r="S1441" i="2"/>
  <c r="S1093" i="2"/>
  <c r="S1494" i="2"/>
  <c r="S1495" i="2"/>
  <c r="S1287" i="2"/>
  <c r="S1159" i="2"/>
  <c r="S1502" i="2"/>
  <c r="S1500" i="2"/>
  <c r="S1370" i="2"/>
  <c r="S1416" i="2"/>
  <c r="S1206" i="2"/>
  <c r="S1340" i="2"/>
  <c r="S1255" i="2"/>
  <c r="S1414" i="2"/>
  <c r="S1235" i="2"/>
  <c r="S1297" i="2"/>
  <c r="S1404" i="2"/>
  <c r="S1431" i="2"/>
  <c r="S1345" i="2"/>
  <c r="S1300" i="2"/>
  <c r="S1332" i="2"/>
  <c r="S1478" i="2"/>
  <c r="S1242" i="2"/>
  <c r="S1391" i="2"/>
  <c r="S1398" i="2"/>
  <c r="S1246" i="2"/>
  <c r="S1301" i="2"/>
  <c r="S1421" i="2"/>
  <c r="S1110" i="2"/>
  <c r="S1499" i="2"/>
  <c r="S1497" i="2"/>
  <c r="S1451" i="2"/>
  <c r="S1504" i="2"/>
  <c r="S1189" i="2"/>
  <c r="S1313" i="2"/>
  <c r="S1323" i="2"/>
  <c r="S1084" i="2"/>
  <c r="S1178" i="2"/>
  <c r="S1426" i="2"/>
  <c r="S1291" i="2"/>
  <c r="S1374" i="2"/>
  <c r="S1236" i="2"/>
  <c r="S1150" i="2"/>
  <c r="S1197" i="2"/>
  <c r="S1436" i="2"/>
  <c r="S1143" i="2"/>
  <c r="S1401" i="2"/>
  <c r="S1392" i="2"/>
  <c r="S1113" i="2"/>
  <c r="S1170" i="2"/>
  <c r="S1094" i="2"/>
  <c r="S1276" i="2"/>
  <c r="S1116" i="2"/>
  <c r="S1142" i="2"/>
  <c r="S1417" i="2"/>
  <c r="S1329" i="2"/>
  <c r="S1120" i="2"/>
  <c r="S1193" i="2"/>
  <c r="S1249" i="2"/>
  <c r="S1341" i="2"/>
  <c r="S1083" i="2"/>
  <c r="S1146" i="2"/>
  <c r="S1449" i="2"/>
  <c r="S1081" i="2"/>
  <c r="S1209" i="2"/>
  <c r="S1257" i="2"/>
  <c r="S1351" i="2"/>
  <c r="S1270" i="2"/>
  <c r="S1181" i="2"/>
  <c r="S1307" i="2"/>
  <c r="S1214" i="2"/>
  <c r="S1319" i="2"/>
  <c r="S1158" i="2"/>
  <c r="S1261" i="2"/>
  <c r="S1092" i="2"/>
  <c r="S1239" i="2"/>
  <c r="S1425" i="2"/>
  <c r="S1400" i="2"/>
  <c r="S1409" i="2"/>
  <c r="S1456" i="2"/>
  <c r="S1390" i="2"/>
  <c r="S1282" i="2"/>
  <c r="S1383" i="2"/>
  <c r="S1487" i="2"/>
  <c r="S1407" i="2"/>
  <c r="S1484" i="2"/>
  <c r="S1433" i="2"/>
  <c r="S1274" i="2"/>
  <c r="S1258" i="2"/>
  <c r="S1196" i="2"/>
  <c r="S1482" i="2"/>
  <c r="S1086" i="2"/>
  <c r="S1316" i="2"/>
  <c r="S1164" i="2"/>
  <c r="S1284" i="2"/>
  <c r="S1095" i="2"/>
  <c r="S1219" i="2"/>
  <c r="S1126" i="2"/>
  <c r="S1321" i="2"/>
  <c r="S1438" i="2"/>
  <c r="S1125" i="2"/>
  <c r="S1403" i="2"/>
  <c r="S1363" i="2"/>
  <c r="S1373" i="2"/>
  <c r="S1298" i="2"/>
  <c r="S1271" i="2"/>
  <c r="S1286" i="2"/>
  <c r="S1293" i="2"/>
  <c r="S1145" i="2"/>
  <c r="S1247" i="2"/>
  <c r="S1408" i="2"/>
  <c r="S1090" i="2"/>
  <c r="S1173" i="2"/>
  <c r="S1256" i="2"/>
  <c r="S1393" i="2"/>
  <c r="S1273" i="2"/>
  <c r="S1367" i="2"/>
  <c r="S1199" i="2"/>
  <c r="S1447" i="2"/>
  <c r="S1480" i="2"/>
  <c r="S1099" i="2"/>
  <c r="S1250" i="2"/>
  <c r="S1420" i="2"/>
  <c r="S1100" i="2"/>
  <c r="S1295" i="2"/>
  <c r="S1105" i="2"/>
  <c r="S1360" i="2"/>
  <c r="S1207" i="2"/>
  <c r="S1269" i="2"/>
  <c r="S1385" i="2"/>
  <c r="S1309" i="2"/>
  <c r="S1315" i="2"/>
  <c r="S1410" i="2"/>
  <c r="S1413" i="2"/>
  <c r="S1279" i="2"/>
  <c r="S1353" i="2"/>
  <c r="S1326" i="2"/>
  <c r="S1348" i="2"/>
  <c r="S1169" i="2"/>
  <c r="S1355" i="2"/>
  <c r="S1136" i="2"/>
  <c r="S1424" i="2"/>
  <c r="S1356" i="2"/>
  <c r="S1388" i="2"/>
  <c r="S1493" i="2"/>
  <c r="S1486" i="2"/>
  <c r="S1165" i="2"/>
  <c r="S1208" i="2"/>
  <c r="S1354" i="2"/>
  <c r="S1501" i="2"/>
  <c r="S1167" i="2"/>
  <c r="S1434" i="2"/>
  <c r="S1263" i="2"/>
  <c r="S1455" i="2"/>
  <c r="S1138" i="2"/>
  <c r="S1216" i="2"/>
  <c r="S1448" i="2"/>
  <c r="S1108" i="2"/>
  <c r="S1331" i="2"/>
  <c r="S1252" i="2"/>
  <c r="S1154" i="2"/>
  <c r="S1350" i="2"/>
  <c r="S1364" i="2"/>
  <c r="S1325" i="2"/>
  <c r="S1379" i="2"/>
  <c r="S1152" i="2"/>
  <c r="S1496" i="2"/>
  <c r="S1079" i="2"/>
  <c r="J1311" i="2"/>
  <c r="I1311" i="2"/>
  <c r="K1311" i="2"/>
  <c r="L1311" i="2"/>
  <c r="J1312" i="2"/>
  <c r="I1312" i="2"/>
  <c r="K1312" i="2"/>
  <c r="L1312" i="2"/>
  <c r="J1315" i="2"/>
  <c r="I1315" i="2"/>
  <c r="K1315" i="2"/>
  <c r="L1315" i="2"/>
  <c r="J1316" i="2"/>
  <c r="I1316" i="2"/>
  <c r="K1316" i="2"/>
  <c r="L1316" i="2"/>
  <c r="J1317" i="2"/>
  <c r="I1317" i="2"/>
  <c r="K1317" i="2"/>
  <c r="L1317" i="2"/>
  <c r="J1319" i="2"/>
  <c r="I1319" i="2"/>
  <c r="K1319" i="2"/>
  <c r="L1319" i="2"/>
  <c r="J1320" i="2"/>
  <c r="I1320" i="2"/>
  <c r="K1320" i="2"/>
  <c r="L1320" i="2"/>
  <c r="J1321" i="2"/>
  <c r="I1321" i="2"/>
  <c r="K1321" i="2"/>
  <c r="L1321" i="2"/>
  <c r="J1322" i="2"/>
  <c r="I1322" i="2"/>
  <c r="K1322" i="2"/>
  <c r="L1322" i="2"/>
  <c r="J1295" i="2"/>
  <c r="I1295" i="2"/>
  <c r="K1295" i="2"/>
  <c r="L1295" i="2"/>
  <c r="J1296" i="2"/>
  <c r="I1296" i="2"/>
  <c r="K1296" i="2"/>
  <c r="L1296" i="2"/>
  <c r="J1298" i="2"/>
  <c r="I1298" i="2"/>
  <c r="K1298" i="2"/>
  <c r="L1298" i="2"/>
  <c r="J1299" i="2"/>
  <c r="I1299" i="2"/>
  <c r="K1299" i="2"/>
  <c r="L1299" i="2"/>
  <c r="J1301" i="2"/>
  <c r="I1301" i="2"/>
  <c r="K1301" i="2"/>
  <c r="L1301" i="2"/>
  <c r="J1303" i="2"/>
  <c r="I1303" i="2"/>
  <c r="K1303" i="2"/>
  <c r="L1303" i="2"/>
  <c r="J1305" i="2"/>
  <c r="I1305" i="2"/>
  <c r="K1305" i="2"/>
  <c r="L1305" i="2"/>
  <c r="J1307" i="2"/>
  <c r="I1307" i="2"/>
  <c r="K1307" i="2"/>
  <c r="L1307" i="2"/>
  <c r="J1308" i="2"/>
  <c r="I1308" i="2"/>
  <c r="K1308" i="2"/>
  <c r="L1308" i="2"/>
  <c r="J1309" i="2"/>
  <c r="I1309" i="2"/>
  <c r="K1309" i="2"/>
  <c r="L1309" i="2"/>
  <c r="I1297" i="2" l="1"/>
  <c r="I1313" i="2"/>
  <c r="I1310" i="2"/>
  <c r="I1318" i="2"/>
  <c r="I1300" i="2"/>
  <c r="I1304" i="2"/>
  <c r="I1314" i="2"/>
  <c r="I1323" i="2"/>
  <c r="I1302" i="2"/>
  <c r="I1306" i="2"/>
  <c r="L1302" i="2"/>
  <c r="J1318" i="2"/>
  <c r="K1313" i="2"/>
  <c r="J1314" i="2"/>
  <c r="K1302" i="2"/>
  <c r="L1304" i="2"/>
  <c r="L1310" i="2"/>
  <c r="K1318" i="2"/>
  <c r="L1314" i="2"/>
  <c r="K1310" i="2"/>
  <c r="L1306" i="2"/>
  <c r="L1300" i="2"/>
  <c r="J1297" i="2"/>
  <c r="L1323" i="2"/>
  <c r="P1309" i="2"/>
  <c r="Q1309" i="2" s="1"/>
  <c r="R1309" i="2" s="1"/>
  <c r="P1303" i="2"/>
  <c r="Q1303" i="2" s="1"/>
  <c r="R1303" i="2" s="1"/>
  <c r="P1321" i="2"/>
  <c r="Q1321" i="2" s="1"/>
  <c r="R1321" i="2" s="1"/>
  <c r="K1314" i="2"/>
  <c r="K1300" i="2"/>
  <c r="P1312" i="2"/>
  <c r="Q1312" i="2" s="1"/>
  <c r="R1312" i="2" s="1"/>
  <c r="K1323" i="2"/>
  <c r="P1316" i="2"/>
  <c r="Q1316" i="2" s="1"/>
  <c r="R1316" i="2" s="1"/>
  <c r="P1317" i="2"/>
  <c r="Q1317" i="2" s="1"/>
  <c r="R1317" i="2" s="1"/>
  <c r="P1311" i="2"/>
  <c r="Q1311" i="2" s="1"/>
  <c r="R1311" i="2" s="1"/>
  <c r="P1295" i="2"/>
  <c r="Q1295" i="2" s="1"/>
  <c r="R1295" i="2" s="1"/>
  <c r="P1305" i="2"/>
  <c r="Q1305" i="2" s="1"/>
  <c r="R1305" i="2" s="1"/>
  <c r="P1320" i="2"/>
  <c r="Q1320" i="2" s="1"/>
  <c r="R1320" i="2" s="1"/>
  <c r="P1296" i="2"/>
  <c r="Q1296" i="2" s="1"/>
  <c r="R1296" i="2" s="1"/>
  <c r="L1313" i="2"/>
  <c r="P1307" i="2"/>
  <c r="Q1307" i="2" s="1"/>
  <c r="R1307" i="2" s="1"/>
  <c r="K1304" i="2"/>
  <c r="P1298" i="2"/>
  <c r="Q1298" i="2" s="1"/>
  <c r="R1298" i="2" s="1"/>
  <c r="K1306" i="2"/>
  <c r="J1300" i="2"/>
  <c r="L1297" i="2"/>
  <c r="J1323" i="2"/>
  <c r="P1319" i="2"/>
  <c r="Q1319" i="2" s="1"/>
  <c r="R1319" i="2" s="1"/>
  <c r="J1313" i="2"/>
  <c r="P1299" i="2"/>
  <c r="Q1299" i="2" s="1"/>
  <c r="R1299" i="2" s="1"/>
  <c r="P1322" i="2"/>
  <c r="Q1322" i="2" s="1"/>
  <c r="R1322" i="2" s="1"/>
  <c r="L1318" i="2"/>
  <c r="P1315" i="2"/>
  <c r="Q1315" i="2" s="1"/>
  <c r="R1315" i="2" s="1"/>
  <c r="P1308" i="2"/>
  <c r="Q1308" i="2" s="1"/>
  <c r="R1308" i="2" s="1"/>
  <c r="J1302" i="2"/>
  <c r="K1297" i="2"/>
  <c r="J1310" i="2"/>
  <c r="J1304" i="2"/>
  <c r="J1306" i="2"/>
  <c r="P1301" i="2"/>
  <c r="Q1301" i="2" s="1"/>
  <c r="R1301" i="2" s="1"/>
  <c r="J1289" i="2"/>
  <c r="I1289" i="2"/>
  <c r="K1289" i="2"/>
  <c r="L1289" i="2"/>
  <c r="J1294" i="2"/>
  <c r="I1294" i="2"/>
  <c r="K1294" i="2"/>
  <c r="L1294" i="2"/>
  <c r="J1273" i="2"/>
  <c r="I1273" i="2"/>
  <c r="K1273" i="2"/>
  <c r="L1273" i="2"/>
  <c r="J1274" i="2"/>
  <c r="I1274" i="2"/>
  <c r="K1274" i="2"/>
  <c r="L1274" i="2"/>
  <c r="J1275" i="2"/>
  <c r="I1275" i="2"/>
  <c r="K1275" i="2"/>
  <c r="L1275" i="2"/>
  <c r="J1277" i="2"/>
  <c r="I1277" i="2"/>
  <c r="K1277" i="2"/>
  <c r="L1277" i="2"/>
  <c r="J1278" i="2"/>
  <c r="I1278" i="2"/>
  <c r="K1278" i="2"/>
  <c r="L1278" i="2"/>
  <c r="J1279" i="2"/>
  <c r="I1279" i="2"/>
  <c r="K1279" i="2"/>
  <c r="L1279" i="2"/>
  <c r="J1281" i="2"/>
  <c r="I1281" i="2"/>
  <c r="K1281" i="2"/>
  <c r="L1281" i="2"/>
  <c r="J1282" i="2"/>
  <c r="I1282" i="2"/>
  <c r="K1282" i="2"/>
  <c r="L1282" i="2"/>
  <c r="J1283" i="2"/>
  <c r="I1283" i="2"/>
  <c r="K1283" i="2"/>
  <c r="L1283" i="2"/>
  <c r="I1276" i="2" l="1"/>
  <c r="I1288" i="2"/>
  <c r="I1287" i="2"/>
  <c r="I1286" i="2"/>
  <c r="I1293" i="2"/>
  <c r="I1290" i="2"/>
  <c r="I1285" i="2"/>
  <c r="I1292" i="2"/>
  <c r="I1284" i="2"/>
  <c r="I1280" i="2"/>
  <c r="I1291" i="2"/>
  <c r="P1302" i="2"/>
  <c r="Q1302" i="2" s="1"/>
  <c r="R1302" i="2" s="1"/>
  <c r="P1313" i="2"/>
  <c r="Q1313" i="2" s="1"/>
  <c r="R1313" i="2" s="1"/>
  <c r="P1314" i="2"/>
  <c r="Q1314" i="2" s="1"/>
  <c r="R1314" i="2" s="1"/>
  <c r="P1304" i="2"/>
  <c r="Q1304" i="2" s="1"/>
  <c r="R1304" i="2" s="1"/>
  <c r="P1318" i="2"/>
  <c r="Q1318" i="2" s="1"/>
  <c r="R1318" i="2" s="1"/>
  <c r="P1310" i="2"/>
  <c r="Q1310" i="2" s="1"/>
  <c r="R1310" i="2" s="1"/>
  <c r="L1284" i="2"/>
  <c r="K1292" i="2"/>
  <c r="P1306" i="2"/>
  <c r="Q1306" i="2" s="1"/>
  <c r="R1306" i="2" s="1"/>
  <c r="J1284" i="2"/>
  <c r="P1323" i="2"/>
  <c r="Q1323" i="2" s="1"/>
  <c r="R1323" i="2" s="1"/>
  <c r="P1300" i="2"/>
  <c r="Q1300" i="2" s="1"/>
  <c r="R1300" i="2" s="1"/>
  <c r="K1293" i="2"/>
  <c r="P1289" i="2"/>
  <c r="Q1289" i="2" s="1"/>
  <c r="R1289" i="2" s="1"/>
  <c r="J1287" i="2"/>
  <c r="P1278" i="2"/>
  <c r="Q1278" i="2" s="1"/>
  <c r="R1278" i="2" s="1"/>
  <c r="P1294" i="2"/>
  <c r="Q1294" i="2" s="1"/>
  <c r="R1294" i="2" s="1"/>
  <c r="L1285" i="2"/>
  <c r="J1276" i="2"/>
  <c r="P1273" i="2"/>
  <c r="Q1273" i="2" s="1"/>
  <c r="R1273" i="2" s="1"/>
  <c r="P1283" i="2"/>
  <c r="Q1283" i="2" s="1"/>
  <c r="R1283" i="2" s="1"/>
  <c r="K1285" i="2"/>
  <c r="K1280" i="2"/>
  <c r="K1291" i="2"/>
  <c r="L1288" i="2"/>
  <c r="J1286" i="2"/>
  <c r="K1286" i="2"/>
  <c r="J1293" i="2"/>
  <c r="K1290" i="2"/>
  <c r="L1291" i="2"/>
  <c r="P1275" i="2"/>
  <c r="Q1275" i="2" s="1"/>
  <c r="R1275" i="2" s="1"/>
  <c r="K1284" i="2"/>
  <c r="L1280" i="2"/>
  <c r="P1277" i="2"/>
  <c r="Q1277" i="2" s="1"/>
  <c r="R1277" i="2" s="1"/>
  <c r="J1285" i="2"/>
  <c r="L1276" i="2"/>
  <c r="P1282" i="2"/>
  <c r="Q1282" i="2" s="1"/>
  <c r="R1282" i="2" s="1"/>
  <c r="K1276" i="2"/>
  <c r="J1292" i="2"/>
  <c r="L1290" i="2"/>
  <c r="K1288" i="2"/>
  <c r="L1287" i="2"/>
  <c r="J1280" i="2"/>
  <c r="P1274" i="2"/>
  <c r="Q1274" i="2" s="1"/>
  <c r="R1274" i="2" s="1"/>
  <c r="L1293" i="2"/>
  <c r="J1291" i="2"/>
  <c r="K1287" i="2"/>
  <c r="P1297" i="2"/>
  <c r="Q1297" i="2" s="1"/>
  <c r="R1297" i="2" s="1"/>
  <c r="J1288" i="2"/>
  <c r="L1286" i="2"/>
  <c r="P1281" i="2"/>
  <c r="Q1281" i="2" s="1"/>
  <c r="R1281" i="2" s="1"/>
  <c r="P1279" i="2"/>
  <c r="Q1279" i="2" s="1"/>
  <c r="R1279" i="2" s="1"/>
  <c r="L1292" i="2"/>
  <c r="J1290" i="2"/>
  <c r="J1263" i="2"/>
  <c r="I1263" i="2"/>
  <c r="K1263" i="2"/>
  <c r="L1263" i="2"/>
  <c r="J1264" i="2"/>
  <c r="I1264" i="2"/>
  <c r="K1264" i="2"/>
  <c r="L1264" i="2"/>
  <c r="J1265" i="2"/>
  <c r="I1265" i="2"/>
  <c r="K1265" i="2"/>
  <c r="L1265" i="2"/>
  <c r="J1266" i="2"/>
  <c r="I1266" i="2"/>
  <c r="K1266" i="2"/>
  <c r="L1266" i="2"/>
  <c r="J1267" i="2"/>
  <c r="I1267" i="2"/>
  <c r="K1267" i="2"/>
  <c r="L1267" i="2"/>
  <c r="J1268" i="2"/>
  <c r="I1268" i="2"/>
  <c r="K1268" i="2"/>
  <c r="L1268" i="2"/>
  <c r="J1269" i="2"/>
  <c r="I1269" i="2"/>
  <c r="K1269" i="2"/>
  <c r="L1269" i="2"/>
  <c r="J1270" i="2"/>
  <c r="I1270" i="2"/>
  <c r="K1270" i="2"/>
  <c r="L1270" i="2"/>
  <c r="J1250" i="2"/>
  <c r="I1250" i="2"/>
  <c r="K1250" i="2"/>
  <c r="L1250" i="2"/>
  <c r="J1252" i="2"/>
  <c r="I1252" i="2"/>
  <c r="K1252" i="2"/>
  <c r="L1252" i="2"/>
  <c r="J1253" i="2"/>
  <c r="I1253" i="2"/>
  <c r="K1253" i="2"/>
  <c r="L1253" i="2"/>
  <c r="J1255" i="2"/>
  <c r="I1255" i="2"/>
  <c r="K1255" i="2"/>
  <c r="L1255" i="2"/>
  <c r="J1256" i="2"/>
  <c r="I1256" i="2"/>
  <c r="K1256" i="2"/>
  <c r="L1256" i="2"/>
  <c r="J1257" i="2"/>
  <c r="I1257" i="2"/>
  <c r="K1257" i="2"/>
  <c r="L1257" i="2"/>
  <c r="J1259" i="2"/>
  <c r="I1259" i="2"/>
  <c r="K1259" i="2"/>
  <c r="L1259" i="2"/>
  <c r="I1271" i="2" l="1"/>
  <c r="I1262" i="2"/>
  <c r="I1272" i="2"/>
  <c r="I1251" i="2"/>
  <c r="I1261" i="2"/>
  <c r="I1260" i="2"/>
  <c r="I1258" i="2"/>
  <c r="I1254" i="2"/>
  <c r="P1284" i="2"/>
  <c r="Q1284" i="2" s="1"/>
  <c r="R1284" i="2" s="1"/>
  <c r="P1292" i="2"/>
  <c r="Q1292" i="2" s="1"/>
  <c r="R1292" i="2" s="1"/>
  <c r="K1251" i="2"/>
  <c r="P1285" i="2"/>
  <c r="Q1285" i="2" s="1"/>
  <c r="R1285" i="2" s="1"/>
  <c r="P1280" i="2"/>
  <c r="Q1280" i="2" s="1"/>
  <c r="R1280" i="2" s="1"/>
  <c r="P1293" i="2"/>
  <c r="Q1293" i="2" s="1"/>
  <c r="R1293" i="2" s="1"/>
  <c r="P1276" i="2"/>
  <c r="Q1276" i="2" s="1"/>
  <c r="R1276" i="2" s="1"/>
  <c r="P1291" i="2"/>
  <c r="Q1291" i="2" s="1"/>
  <c r="R1291" i="2" s="1"/>
  <c r="P1286" i="2"/>
  <c r="Q1286" i="2" s="1"/>
  <c r="R1286" i="2" s="1"/>
  <c r="P1290" i="2"/>
  <c r="Q1290" i="2" s="1"/>
  <c r="R1290" i="2" s="1"/>
  <c r="P1288" i="2"/>
  <c r="Q1288" i="2" s="1"/>
  <c r="R1288" i="2" s="1"/>
  <c r="P1265" i="2"/>
  <c r="Q1265" i="2" s="1"/>
  <c r="R1265" i="2" s="1"/>
  <c r="P1269" i="2"/>
  <c r="Q1269" i="2" s="1"/>
  <c r="R1269" i="2" s="1"/>
  <c r="P1257" i="2"/>
  <c r="Q1257" i="2" s="1"/>
  <c r="R1257" i="2" s="1"/>
  <c r="J1272" i="2"/>
  <c r="J1261" i="2"/>
  <c r="J1271" i="2"/>
  <c r="L1254" i="2"/>
  <c r="J1251" i="2"/>
  <c r="K1254" i="2"/>
  <c r="P1263" i="2"/>
  <c r="Q1263" i="2" s="1"/>
  <c r="R1263" i="2" s="1"/>
  <c r="P1287" i="2"/>
  <c r="Q1287" i="2" s="1"/>
  <c r="R1287" i="2" s="1"/>
  <c r="J1262" i="2"/>
  <c r="K1258" i="2"/>
  <c r="P1270" i="2"/>
  <c r="Q1270" i="2" s="1"/>
  <c r="R1270" i="2" s="1"/>
  <c r="L1262" i="2"/>
  <c r="P1268" i="2"/>
  <c r="Q1268" i="2" s="1"/>
  <c r="R1268" i="2" s="1"/>
  <c r="K1262" i="2"/>
  <c r="P1264" i="2"/>
  <c r="Q1264" i="2" s="1"/>
  <c r="R1264" i="2" s="1"/>
  <c r="J1260" i="2"/>
  <c r="P1255" i="2"/>
  <c r="Q1255" i="2" s="1"/>
  <c r="R1255" i="2" s="1"/>
  <c r="P1267" i="2"/>
  <c r="Q1267" i="2" s="1"/>
  <c r="R1267" i="2" s="1"/>
  <c r="P1256" i="2"/>
  <c r="Q1256" i="2" s="1"/>
  <c r="R1256" i="2" s="1"/>
  <c r="L1271" i="2"/>
  <c r="J1258" i="2"/>
  <c r="P1252" i="2"/>
  <c r="Q1252" i="2" s="1"/>
  <c r="R1252" i="2" s="1"/>
  <c r="L1272" i="2"/>
  <c r="K1271" i="2"/>
  <c r="L1261" i="2"/>
  <c r="P1253" i="2"/>
  <c r="Q1253" i="2" s="1"/>
  <c r="R1253" i="2" s="1"/>
  <c r="L1258" i="2"/>
  <c r="P1259" i="2"/>
  <c r="Q1259" i="2" s="1"/>
  <c r="R1259" i="2" s="1"/>
  <c r="P1250" i="2"/>
  <c r="Q1250" i="2" s="1"/>
  <c r="R1250" i="2" s="1"/>
  <c r="L1260" i="2"/>
  <c r="K1260" i="2"/>
  <c r="J1254" i="2"/>
  <c r="L1251" i="2"/>
  <c r="K1272" i="2"/>
  <c r="P1266" i="2"/>
  <c r="Q1266" i="2" s="1"/>
  <c r="R1266" i="2" s="1"/>
  <c r="K1261" i="2"/>
  <c r="J1232" i="2"/>
  <c r="I1232" i="2"/>
  <c r="K1232" i="2"/>
  <c r="L1232" i="2"/>
  <c r="J1233" i="2"/>
  <c r="I1233" i="2"/>
  <c r="K1233" i="2"/>
  <c r="L1233" i="2"/>
  <c r="J1234" i="2"/>
  <c r="I1234" i="2"/>
  <c r="K1234" i="2"/>
  <c r="L1234" i="2"/>
  <c r="J1236" i="2"/>
  <c r="I1236" i="2"/>
  <c r="K1236" i="2"/>
  <c r="L1236" i="2"/>
  <c r="J1237" i="2"/>
  <c r="I1237" i="2"/>
  <c r="K1237" i="2"/>
  <c r="L1237" i="2"/>
  <c r="J1239" i="2"/>
  <c r="I1239" i="2"/>
  <c r="K1239" i="2"/>
  <c r="L1239" i="2"/>
  <c r="J1240" i="2"/>
  <c r="I1240" i="2"/>
  <c r="K1240" i="2"/>
  <c r="L1240" i="2"/>
  <c r="J1241" i="2"/>
  <c r="I1241" i="2"/>
  <c r="K1241" i="2"/>
  <c r="L1241" i="2"/>
  <c r="J1242" i="2"/>
  <c r="I1242" i="2"/>
  <c r="K1242" i="2"/>
  <c r="L1242" i="2"/>
  <c r="J1244" i="2"/>
  <c r="I1244" i="2"/>
  <c r="K1244" i="2"/>
  <c r="L1244" i="2"/>
  <c r="J1246" i="2"/>
  <c r="I1246" i="2"/>
  <c r="K1246" i="2"/>
  <c r="L1246" i="2"/>
  <c r="J1247" i="2"/>
  <c r="I1247" i="2"/>
  <c r="K1247" i="2"/>
  <c r="L1247" i="2"/>
  <c r="J1248" i="2"/>
  <c r="I1248" i="2"/>
  <c r="K1248" i="2"/>
  <c r="L1248" i="2"/>
  <c r="I1238" i="2" l="1"/>
  <c r="I1235" i="2"/>
  <c r="I1249" i="2"/>
  <c r="I1243" i="2"/>
  <c r="I1245" i="2"/>
  <c r="P1251" i="2"/>
  <c r="Q1251" i="2" s="1"/>
  <c r="R1251" i="2" s="1"/>
  <c r="J1245" i="2"/>
  <c r="P1236" i="2"/>
  <c r="Q1236" i="2" s="1"/>
  <c r="R1236" i="2" s="1"/>
  <c r="P1261" i="2"/>
  <c r="Q1261" i="2" s="1"/>
  <c r="R1261" i="2" s="1"/>
  <c r="P1242" i="2"/>
  <c r="Q1242" i="2" s="1"/>
  <c r="R1242" i="2" s="1"/>
  <c r="P1254" i="2"/>
  <c r="Q1254" i="2" s="1"/>
  <c r="R1254" i="2" s="1"/>
  <c r="L1245" i="2"/>
  <c r="K1249" i="2"/>
  <c r="J1249" i="2"/>
  <c r="J1243" i="2"/>
  <c r="P1233" i="2"/>
  <c r="Q1233" i="2" s="1"/>
  <c r="R1233" i="2" s="1"/>
  <c r="P1247" i="2"/>
  <c r="Q1247" i="2" s="1"/>
  <c r="R1247" i="2" s="1"/>
  <c r="P1241" i="2"/>
  <c r="Q1241" i="2" s="1"/>
  <c r="R1241" i="2" s="1"/>
  <c r="P1232" i="2"/>
  <c r="Q1232" i="2" s="1"/>
  <c r="R1232" i="2" s="1"/>
  <c r="P1239" i="2"/>
  <c r="Q1239" i="2" s="1"/>
  <c r="R1239" i="2" s="1"/>
  <c r="L1238" i="2"/>
  <c r="J1235" i="2"/>
  <c r="L1249" i="2"/>
  <c r="P1246" i="2"/>
  <c r="Q1246" i="2" s="1"/>
  <c r="R1246" i="2" s="1"/>
  <c r="P1240" i="2"/>
  <c r="Q1240" i="2" s="1"/>
  <c r="R1240" i="2" s="1"/>
  <c r="P1237" i="2"/>
  <c r="Q1237" i="2" s="1"/>
  <c r="R1237" i="2" s="1"/>
  <c r="P1262" i="2"/>
  <c r="Q1262" i="2" s="1"/>
  <c r="R1262" i="2" s="1"/>
  <c r="P1260" i="2"/>
  <c r="Q1260" i="2" s="1"/>
  <c r="R1260" i="2" s="1"/>
  <c r="P1248" i="2"/>
  <c r="Q1248" i="2" s="1"/>
  <c r="R1248" i="2" s="1"/>
  <c r="P1244" i="2"/>
  <c r="Q1244" i="2" s="1"/>
  <c r="R1244" i="2" s="1"/>
  <c r="K1238" i="2"/>
  <c r="P1271" i="2"/>
  <c r="Q1271" i="2" s="1"/>
  <c r="R1271" i="2" s="1"/>
  <c r="L1243" i="2"/>
  <c r="P1234" i="2"/>
  <c r="Q1234" i="2" s="1"/>
  <c r="R1234" i="2" s="1"/>
  <c r="P1272" i="2"/>
  <c r="Q1272" i="2" s="1"/>
  <c r="R1272" i="2" s="1"/>
  <c r="K1243" i="2"/>
  <c r="P1258" i="2"/>
  <c r="Q1258" i="2" s="1"/>
  <c r="R1258" i="2" s="1"/>
  <c r="J1238" i="2"/>
  <c r="L1235" i="2"/>
  <c r="K1245" i="2"/>
  <c r="K1235" i="2"/>
  <c r="J1209" i="2"/>
  <c r="I1209" i="2"/>
  <c r="K1209" i="2"/>
  <c r="L1209" i="2"/>
  <c r="J1211" i="2"/>
  <c r="I1211" i="2"/>
  <c r="K1211" i="2"/>
  <c r="L1211" i="2"/>
  <c r="J1213" i="2"/>
  <c r="I1213" i="2"/>
  <c r="K1213" i="2"/>
  <c r="L1213" i="2"/>
  <c r="J1214" i="2"/>
  <c r="I1214" i="2"/>
  <c r="K1214" i="2"/>
  <c r="L1214" i="2"/>
  <c r="J1215" i="2"/>
  <c r="I1215" i="2"/>
  <c r="K1215" i="2"/>
  <c r="L1215" i="2"/>
  <c r="J1216" i="2"/>
  <c r="I1216" i="2"/>
  <c r="K1216" i="2"/>
  <c r="L1216" i="2"/>
  <c r="J1218" i="2"/>
  <c r="I1218" i="2"/>
  <c r="K1218" i="2"/>
  <c r="L1218" i="2"/>
  <c r="J1222" i="2"/>
  <c r="I1222" i="2"/>
  <c r="K1222" i="2"/>
  <c r="L1222" i="2"/>
  <c r="J1223" i="2"/>
  <c r="I1223" i="2"/>
  <c r="K1223" i="2"/>
  <c r="L1223" i="2"/>
  <c r="J1225" i="2"/>
  <c r="I1225" i="2"/>
  <c r="K1225" i="2"/>
  <c r="L1225" i="2"/>
  <c r="J1228" i="2"/>
  <c r="I1228" i="2"/>
  <c r="K1228" i="2"/>
  <c r="L1228" i="2"/>
  <c r="J1229" i="2"/>
  <c r="I1229" i="2"/>
  <c r="K1229" i="2"/>
  <c r="L1229" i="2"/>
  <c r="I1224" i="2" l="1"/>
  <c r="I1220" i="2"/>
  <c r="I1219" i="2"/>
  <c r="I1231" i="2"/>
  <c r="I1212" i="2"/>
  <c r="I1221" i="2"/>
  <c r="I1230" i="2"/>
  <c r="I1226" i="2"/>
  <c r="I1208" i="2"/>
  <c r="I1227" i="2"/>
  <c r="I1210" i="2"/>
  <c r="I1217" i="2"/>
  <c r="J1208" i="2"/>
  <c r="P1245" i="2"/>
  <c r="Q1245" i="2" s="1"/>
  <c r="R1245" i="2" s="1"/>
  <c r="J1212" i="2"/>
  <c r="P1249" i="2"/>
  <c r="Q1249" i="2" s="1"/>
  <c r="R1249" i="2" s="1"/>
  <c r="P1216" i="2"/>
  <c r="Q1216" i="2" s="1"/>
  <c r="R1216" i="2" s="1"/>
  <c r="P1229" i="2"/>
  <c r="Q1229" i="2" s="1"/>
  <c r="R1229" i="2" s="1"/>
  <c r="P1214" i="2"/>
  <c r="Q1214" i="2" s="1"/>
  <c r="R1214" i="2" s="1"/>
  <c r="P1238" i="2"/>
  <c r="Q1238" i="2" s="1"/>
  <c r="R1238" i="2" s="1"/>
  <c r="L1224" i="2"/>
  <c r="J1217" i="2"/>
  <c r="K1231" i="2"/>
  <c r="J1221" i="2"/>
  <c r="J1220" i="2"/>
  <c r="L1212" i="2"/>
  <c r="L1208" i="2"/>
  <c r="L1217" i="2"/>
  <c r="K1210" i="2"/>
  <c r="P1235" i="2"/>
  <c r="Q1235" i="2" s="1"/>
  <c r="R1235" i="2" s="1"/>
  <c r="J1224" i="2"/>
  <c r="L1221" i="2"/>
  <c r="J1226" i="2"/>
  <c r="J1227" i="2"/>
  <c r="L1220" i="2"/>
  <c r="K1221" i="2"/>
  <c r="L1219" i="2"/>
  <c r="K1217" i="2"/>
  <c r="P1223" i="2"/>
  <c r="Q1223" i="2" s="1"/>
  <c r="R1223" i="2" s="1"/>
  <c r="K1219" i="2"/>
  <c r="L1231" i="2"/>
  <c r="K1230" i="2"/>
  <c r="P1225" i="2"/>
  <c r="Q1225" i="2" s="1"/>
  <c r="R1225" i="2" s="1"/>
  <c r="K1220" i="2"/>
  <c r="P1215" i="2"/>
  <c r="Q1215" i="2" s="1"/>
  <c r="R1215" i="2" s="1"/>
  <c r="P1211" i="2"/>
  <c r="Q1211" i="2" s="1"/>
  <c r="R1211" i="2" s="1"/>
  <c r="J1210" i="2"/>
  <c r="K1224" i="2"/>
  <c r="J1219" i="2"/>
  <c r="P1213" i="2"/>
  <c r="Q1213" i="2" s="1"/>
  <c r="R1213" i="2" s="1"/>
  <c r="P1209" i="2"/>
  <c r="Q1209" i="2" s="1"/>
  <c r="R1209" i="2" s="1"/>
  <c r="L1226" i="2"/>
  <c r="K1226" i="2"/>
  <c r="P1243" i="2"/>
  <c r="Q1243" i="2" s="1"/>
  <c r="R1243" i="2" s="1"/>
  <c r="L1230" i="2"/>
  <c r="P1228" i="2"/>
  <c r="Q1228" i="2" s="1"/>
  <c r="R1228" i="2" s="1"/>
  <c r="J1230" i="2"/>
  <c r="L1227" i="2"/>
  <c r="J1231" i="2"/>
  <c r="K1227" i="2"/>
  <c r="P1222" i="2"/>
  <c r="Q1222" i="2" s="1"/>
  <c r="R1222" i="2" s="1"/>
  <c r="P1218" i="2"/>
  <c r="Q1218" i="2" s="1"/>
  <c r="R1218" i="2" s="1"/>
  <c r="K1212" i="2"/>
  <c r="L1210" i="2"/>
  <c r="K1208" i="2"/>
  <c r="J1200" i="2"/>
  <c r="I1200" i="2"/>
  <c r="K1200" i="2"/>
  <c r="L1200" i="2"/>
  <c r="J1201" i="2"/>
  <c r="I1201" i="2"/>
  <c r="K1201" i="2"/>
  <c r="L1201" i="2"/>
  <c r="J1202" i="2"/>
  <c r="I1202" i="2"/>
  <c r="K1202" i="2"/>
  <c r="L1202" i="2"/>
  <c r="J1203" i="2"/>
  <c r="I1203" i="2"/>
  <c r="K1203" i="2"/>
  <c r="L1203" i="2"/>
  <c r="J1204" i="2"/>
  <c r="I1204" i="2"/>
  <c r="K1204" i="2"/>
  <c r="L1204" i="2"/>
  <c r="J1205" i="2"/>
  <c r="I1205" i="2"/>
  <c r="K1205" i="2"/>
  <c r="L1205" i="2"/>
  <c r="J1207" i="2"/>
  <c r="I1207" i="2"/>
  <c r="K1207" i="2"/>
  <c r="L1207" i="2"/>
  <c r="I1198" i="2" l="1"/>
  <c r="I1199" i="2"/>
  <c r="I1206" i="2"/>
  <c r="J1206" i="2"/>
  <c r="J1199" i="2"/>
  <c r="P1212" i="2"/>
  <c r="Q1212" i="2" s="1"/>
  <c r="R1212" i="2" s="1"/>
  <c r="P1201" i="2"/>
  <c r="Q1201" i="2" s="1"/>
  <c r="R1201" i="2" s="1"/>
  <c r="P1224" i="2"/>
  <c r="Q1224" i="2" s="1"/>
  <c r="R1224" i="2" s="1"/>
  <c r="P1208" i="2"/>
  <c r="Q1208" i="2" s="1"/>
  <c r="R1208" i="2" s="1"/>
  <c r="P1217" i="2"/>
  <c r="Q1217" i="2" s="1"/>
  <c r="R1217" i="2" s="1"/>
  <c r="P1227" i="2"/>
  <c r="Q1227" i="2" s="1"/>
  <c r="R1227" i="2" s="1"/>
  <c r="P1231" i="2"/>
  <c r="Q1231" i="2" s="1"/>
  <c r="R1231" i="2" s="1"/>
  <c r="P1219" i="2"/>
  <c r="Q1219" i="2" s="1"/>
  <c r="R1219" i="2" s="1"/>
  <c r="P1210" i="2"/>
  <c r="Q1210" i="2" s="1"/>
  <c r="R1210" i="2" s="1"/>
  <c r="P1220" i="2"/>
  <c r="Q1220" i="2" s="1"/>
  <c r="R1220" i="2" s="1"/>
  <c r="P1203" i="2"/>
  <c r="Q1203" i="2" s="1"/>
  <c r="R1203" i="2" s="1"/>
  <c r="P1207" i="2"/>
  <c r="Q1207" i="2" s="1"/>
  <c r="R1207" i="2" s="1"/>
  <c r="P1200" i="2"/>
  <c r="Q1200" i="2" s="1"/>
  <c r="R1200" i="2" s="1"/>
  <c r="L1206" i="2"/>
  <c r="L1199" i="2"/>
  <c r="P1221" i="2"/>
  <c r="Q1221" i="2" s="1"/>
  <c r="R1221" i="2" s="1"/>
  <c r="P1204" i="2"/>
  <c r="Q1204" i="2" s="1"/>
  <c r="R1204" i="2" s="1"/>
  <c r="J1198" i="2"/>
  <c r="P1226" i="2"/>
  <c r="Q1226" i="2" s="1"/>
  <c r="R1226" i="2" s="1"/>
  <c r="P1202" i="2"/>
  <c r="Q1202" i="2" s="1"/>
  <c r="R1202" i="2" s="1"/>
  <c r="P1205" i="2"/>
  <c r="Q1205" i="2" s="1"/>
  <c r="R1205" i="2" s="1"/>
  <c r="L1198" i="2"/>
  <c r="K1198" i="2"/>
  <c r="K1206" i="2"/>
  <c r="K1199" i="2"/>
  <c r="P1230" i="2"/>
  <c r="Q1230" i="2" s="1"/>
  <c r="R1230" i="2" s="1"/>
  <c r="J1184" i="2"/>
  <c r="I1184" i="2"/>
  <c r="K1184" i="2"/>
  <c r="L1184" i="2"/>
  <c r="J1185" i="2"/>
  <c r="I1185" i="2"/>
  <c r="K1185" i="2"/>
  <c r="L1185" i="2"/>
  <c r="J1187" i="2"/>
  <c r="I1187" i="2"/>
  <c r="K1187" i="2"/>
  <c r="L1187" i="2"/>
  <c r="J1190" i="2"/>
  <c r="I1190" i="2"/>
  <c r="K1190" i="2"/>
  <c r="L1190" i="2"/>
  <c r="J1192" i="2"/>
  <c r="I1192" i="2"/>
  <c r="K1192" i="2"/>
  <c r="L1192" i="2"/>
  <c r="J1193" i="2"/>
  <c r="I1193" i="2"/>
  <c r="K1193" i="2"/>
  <c r="L1193" i="2"/>
  <c r="J1194" i="2"/>
  <c r="I1194" i="2"/>
  <c r="K1194" i="2"/>
  <c r="L1194" i="2"/>
  <c r="J1197" i="2"/>
  <c r="I1197" i="2"/>
  <c r="K1197" i="2"/>
  <c r="L1197" i="2"/>
  <c r="J1153" i="2"/>
  <c r="I1153" i="2"/>
  <c r="K1153" i="2"/>
  <c r="L1153" i="2"/>
  <c r="J1154" i="2"/>
  <c r="I1154" i="2"/>
  <c r="K1154" i="2"/>
  <c r="L1154" i="2"/>
  <c r="J1155" i="2"/>
  <c r="I1155" i="2"/>
  <c r="K1155" i="2"/>
  <c r="L1155" i="2"/>
  <c r="J1157" i="2"/>
  <c r="I1157" i="2"/>
  <c r="K1157" i="2"/>
  <c r="L1157" i="2"/>
  <c r="J1158" i="2"/>
  <c r="I1158" i="2"/>
  <c r="K1158" i="2"/>
  <c r="L1158" i="2"/>
  <c r="J1161" i="2"/>
  <c r="I1161" i="2"/>
  <c r="K1161" i="2"/>
  <c r="L1161" i="2"/>
  <c r="J1162" i="2"/>
  <c r="I1162" i="2"/>
  <c r="K1162" i="2"/>
  <c r="L1162" i="2"/>
  <c r="J1166" i="2"/>
  <c r="I1166" i="2"/>
  <c r="K1166" i="2"/>
  <c r="L1166" i="2"/>
  <c r="J1167" i="2"/>
  <c r="I1167" i="2"/>
  <c r="K1167" i="2"/>
  <c r="L1167" i="2"/>
  <c r="J1169" i="2"/>
  <c r="I1169" i="2"/>
  <c r="K1169" i="2"/>
  <c r="L1169" i="2"/>
  <c r="J1170" i="2"/>
  <c r="I1170" i="2"/>
  <c r="K1170" i="2"/>
  <c r="L1170" i="2"/>
  <c r="J1171" i="2"/>
  <c r="I1171" i="2"/>
  <c r="K1171" i="2"/>
  <c r="L1171" i="2"/>
  <c r="J1174" i="2"/>
  <c r="I1174" i="2"/>
  <c r="K1174" i="2"/>
  <c r="L1174" i="2"/>
  <c r="J1175" i="2"/>
  <c r="I1175" i="2"/>
  <c r="K1175" i="2"/>
  <c r="L1175" i="2"/>
  <c r="J1176" i="2"/>
  <c r="I1176" i="2"/>
  <c r="K1176" i="2"/>
  <c r="L1176" i="2"/>
  <c r="J1177" i="2"/>
  <c r="I1177" i="2"/>
  <c r="K1177" i="2"/>
  <c r="L1177" i="2"/>
  <c r="J1179" i="2"/>
  <c r="I1179" i="2"/>
  <c r="K1179" i="2"/>
  <c r="L1179" i="2"/>
  <c r="J1182" i="2"/>
  <c r="I1182" i="2"/>
  <c r="K1182" i="2"/>
  <c r="L1182" i="2"/>
  <c r="I1168" i="2" l="1"/>
  <c r="I1191" i="2"/>
  <c r="I1195" i="2"/>
  <c r="I1165" i="2"/>
  <c r="I1189" i="2"/>
  <c r="I1186" i="2"/>
  <c r="I1181" i="2"/>
  <c r="I1173" i="2"/>
  <c r="I1163" i="2"/>
  <c r="I1159" i="2"/>
  <c r="I1160" i="2"/>
  <c r="I1156" i="2"/>
  <c r="I1196" i="2"/>
  <c r="I1183" i="2"/>
  <c r="I1188" i="2"/>
  <c r="I1172" i="2"/>
  <c r="I1178" i="2"/>
  <c r="I1152" i="2"/>
  <c r="I1180" i="2"/>
  <c r="I1164" i="2"/>
  <c r="J1186" i="2"/>
  <c r="P1185" i="2"/>
  <c r="Q1185" i="2" s="1"/>
  <c r="R1185" i="2" s="1"/>
  <c r="L1183" i="2"/>
  <c r="K1178" i="2"/>
  <c r="J1172" i="2"/>
  <c r="K1183" i="2"/>
  <c r="J1168" i="2"/>
  <c r="L1165" i="2"/>
  <c r="K1165" i="2"/>
  <c r="L1163" i="2"/>
  <c r="J1160" i="2"/>
  <c r="J1156" i="2"/>
  <c r="J1196" i="2"/>
  <c r="K1191" i="2"/>
  <c r="P1182" i="2"/>
  <c r="Q1182" i="2" s="1"/>
  <c r="R1182" i="2" s="1"/>
  <c r="P1179" i="2"/>
  <c r="Q1179" i="2" s="1"/>
  <c r="R1179" i="2" s="1"/>
  <c r="K1180" i="2"/>
  <c r="K1164" i="2"/>
  <c r="K1195" i="2"/>
  <c r="L1191" i="2"/>
  <c r="K1189" i="2"/>
  <c r="P1162" i="2"/>
  <c r="Q1162" i="2" s="1"/>
  <c r="R1162" i="2" s="1"/>
  <c r="L1181" i="2"/>
  <c r="K1188" i="2"/>
  <c r="P1199" i="2"/>
  <c r="Q1199" i="2" s="1"/>
  <c r="R1199" i="2" s="1"/>
  <c r="P1157" i="2"/>
  <c r="Q1157" i="2" s="1"/>
  <c r="R1157" i="2" s="1"/>
  <c r="J1191" i="2"/>
  <c r="P1206" i="2"/>
  <c r="Q1206" i="2" s="1"/>
  <c r="R1206" i="2" s="1"/>
  <c r="P1194" i="2"/>
  <c r="Q1194" i="2" s="1"/>
  <c r="R1194" i="2" s="1"/>
  <c r="P1175" i="2"/>
  <c r="Q1175" i="2" s="1"/>
  <c r="R1175" i="2" s="1"/>
  <c r="P1170" i="2"/>
  <c r="Q1170" i="2" s="1"/>
  <c r="R1170" i="2" s="1"/>
  <c r="K1160" i="2"/>
  <c r="K1156" i="2"/>
  <c r="P1198" i="2"/>
  <c r="Q1198" i="2" s="1"/>
  <c r="R1198" i="2" s="1"/>
  <c r="L1164" i="2"/>
  <c r="K1152" i="2"/>
  <c r="L1195" i="2"/>
  <c r="L1186" i="2"/>
  <c r="L1188" i="2"/>
  <c r="L1180" i="2"/>
  <c r="J1152" i="2"/>
  <c r="J1178" i="2"/>
  <c r="L1178" i="2"/>
  <c r="P1166" i="2"/>
  <c r="Q1166" i="2" s="1"/>
  <c r="R1166" i="2" s="1"/>
  <c r="P1158" i="2"/>
  <c r="Q1158" i="2" s="1"/>
  <c r="R1158" i="2" s="1"/>
  <c r="L1152" i="2"/>
  <c r="K1196" i="2"/>
  <c r="P1192" i="2"/>
  <c r="Q1192" i="2" s="1"/>
  <c r="R1192" i="2" s="1"/>
  <c r="L1189" i="2"/>
  <c r="P1187" i="2"/>
  <c r="Q1187" i="2" s="1"/>
  <c r="R1187" i="2" s="1"/>
  <c r="K1181" i="2"/>
  <c r="P1176" i="2"/>
  <c r="Q1176" i="2" s="1"/>
  <c r="R1176" i="2" s="1"/>
  <c r="L1173" i="2"/>
  <c r="P1171" i="2"/>
  <c r="Q1171" i="2" s="1"/>
  <c r="R1171" i="2" s="1"/>
  <c r="L1159" i="2"/>
  <c r="K1186" i="2"/>
  <c r="K1173" i="2"/>
  <c r="P1167" i="2"/>
  <c r="Q1167" i="2" s="1"/>
  <c r="R1167" i="2" s="1"/>
  <c r="K1163" i="2"/>
  <c r="K1159" i="2"/>
  <c r="P1193" i="2"/>
  <c r="Q1193" i="2" s="1"/>
  <c r="R1193" i="2" s="1"/>
  <c r="J1183" i="2"/>
  <c r="J1180" i="2"/>
  <c r="P1174" i="2"/>
  <c r="Q1174" i="2" s="1"/>
  <c r="R1174" i="2" s="1"/>
  <c r="L1172" i="2"/>
  <c r="P1169" i="2"/>
  <c r="Q1169" i="2" s="1"/>
  <c r="R1169" i="2" s="1"/>
  <c r="J1164" i="2"/>
  <c r="P1155" i="2"/>
  <c r="Q1155" i="2" s="1"/>
  <c r="R1155" i="2" s="1"/>
  <c r="J1195" i="2"/>
  <c r="J1189" i="2"/>
  <c r="P1184" i="2"/>
  <c r="Q1184" i="2" s="1"/>
  <c r="R1184" i="2" s="1"/>
  <c r="P1154" i="2"/>
  <c r="Q1154" i="2" s="1"/>
  <c r="R1154" i="2" s="1"/>
  <c r="J1181" i="2"/>
  <c r="P1177" i="2"/>
  <c r="Q1177" i="2" s="1"/>
  <c r="R1177" i="2" s="1"/>
  <c r="K1172" i="2"/>
  <c r="L1168" i="2"/>
  <c r="J1165" i="2"/>
  <c r="P1161" i="2"/>
  <c r="Q1161" i="2" s="1"/>
  <c r="R1161" i="2" s="1"/>
  <c r="P1197" i="2"/>
  <c r="Q1197" i="2" s="1"/>
  <c r="R1197" i="2" s="1"/>
  <c r="J1173" i="2"/>
  <c r="K1168" i="2"/>
  <c r="J1163" i="2"/>
  <c r="L1160" i="2"/>
  <c r="J1159" i="2"/>
  <c r="L1156" i="2"/>
  <c r="P1153" i="2"/>
  <c r="Q1153" i="2" s="1"/>
  <c r="R1153" i="2" s="1"/>
  <c r="L1196" i="2"/>
  <c r="P1190" i="2"/>
  <c r="Q1190" i="2" s="1"/>
  <c r="R1190" i="2" s="1"/>
  <c r="J1188" i="2"/>
  <c r="J1118" i="2"/>
  <c r="I1118" i="2"/>
  <c r="K1118" i="2"/>
  <c r="L1118" i="2"/>
  <c r="J1119" i="2"/>
  <c r="I1119" i="2"/>
  <c r="K1119" i="2"/>
  <c r="L1119" i="2"/>
  <c r="J1120" i="2"/>
  <c r="I1120" i="2"/>
  <c r="K1120" i="2"/>
  <c r="L1120" i="2"/>
  <c r="J1121" i="2"/>
  <c r="I1121" i="2"/>
  <c r="K1121" i="2"/>
  <c r="L1121" i="2"/>
  <c r="J1122" i="2"/>
  <c r="I1122" i="2"/>
  <c r="K1122" i="2"/>
  <c r="L1122" i="2"/>
  <c r="J1123" i="2"/>
  <c r="I1123" i="2"/>
  <c r="K1123" i="2"/>
  <c r="L1123" i="2"/>
  <c r="J1124" i="2"/>
  <c r="I1124" i="2"/>
  <c r="K1124" i="2"/>
  <c r="L1124" i="2"/>
  <c r="J1125" i="2"/>
  <c r="I1125" i="2"/>
  <c r="K1125" i="2"/>
  <c r="L1125" i="2"/>
  <c r="J1126" i="2"/>
  <c r="I1126" i="2"/>
  <c r="K1126" i="2"/>
  <c r="L1126" i="2"/>
  <c r="J1129" i="2"/>
  <c r="I1129" i="2"/>
  <c r="K1129" i="2"/>
  <c r="L1129" i="2"/>
  <c r="J1130" i="2"/>
  <c r="I1130" i="2"/>
  <c r="K1130" i="2"/>
  <c r="L1130" i="2"/>
  <c r="J1131" i="2"/>
  <c r="I1131" i="2"/>
  <c r="K1131" i="2"/>
  <c r="L1131" i="2"/>
  <c r="J1132" i="2"/>
  <c r="I1132" i="2"/>
  <c r="K1132" i="2"/>
  <c r="L1132" i="2"/>
  <c r="J1133" i="2"/>
  <c r="I1133" i="2"/>
  <c r="K1133" i="2"/>
  <c r="L1133" i="2"/>
  <c r="J1135" i="2"/>
  <c r="I1135" i="2"/>
  <c r="K1135" i="2"/>
  <c r="L1135" i="2"/>
  <c r="J1136" i="2"/>
  <c r="I1136" i="2"/>
  <c r="K1136" i="2"/>
  <c r="L1136" i="2"/>
  <c r="J1139" i="2"/>
  <c r="I1139" i="2"/>
  <c r="K1139" i="2"/>
  <c r="L1139" i="2"/>
  <c r="J1140" i="2"/>
  <c r="I1140" i="2"/>
  <c r="K1140" i="2"/>
  <c r="L1140" i="2"/>
  <c r="J1143" i="2"/>
  <c r="I1143" i="2"/>
  <c r="K1143" i="2"/>
  <c r="L1143" i="2"/>
  <c r="J1145" i="2"/>
  <c r="I1145" i="2"/>
  <c r="K1145" i="2"/>
  <c r="L1145" i="2"/>
  <c r="J1148" i="2"/>
  <c r="I1148" i="2"/>
  <c r="K1148" i="2"/>
  <c r="L1148" i="2"/>
  <c r="J1149" i="2"/>
  <c r="I1149" i="2"/>
  <c r="K1149" i="2"/>
  <c r="L1149" i="2"/>
  <c r="G2" i="2"/>
  <c r="E2" i="2"/>
  <c r="I1049" i="2"/>
  <c r="I1051" i="2"/>
  <c r="I1052" i="2"/>
  <c r="I1056" i="2"/>
  <c r="I1057" i="2"/>
  <c r="I1063" i="2"/>
  <c r="I1065" i="2"/>
  <c r="I1067" i="2"/>
  <c r="I1070" i="2"/>
  <c r="I1071" i="2"/>
  <c r="I1072" i="2"/>
  <c r="I1074" i="2"/>
  <c r="J1077" i="2"/>
  <c r="I1077" i="2"/>
  <c r="K1077" i="2"/>
  <c r="L1077" i="2"/>
  <c r="J1078" i="2"/>
  <c r="I1078" i="2"/>
  <c r="K1078" i="2"/>
  <c r="L1078" i="2"/>
  <c r="J1080" i="2"/>
  <c r="I1080" i="2"/>
  <c r="K1080" i="2"/>
  <c r="L1080" i="2"/>
  <c r="J1081" i="2"/>
  <c r="I1081" i="2"/>
  <c r="K1081" i="2"/>
  <c r="L1081" i="2"/>
  <c r="J1085" i="2"/>
  <c r="I1085" i="2"/>
  <c r="K1085" i="2"/>
  <c r="L1085" i="2"/>
  <c r="J1086" i="2"/>
  <c r="I1086" i="2"/>
  <c r="K1086" i="2"/>
  <c r="L1086" i="2"/>
  <c r="J1087" i="2"/>
  <c r="I1087" i="2"/>
  <c r="K1087" i="2"/>
  <c r="L1087" i="2"/>
  <c r="J1088" i="2"/>
  <c r="I1088" i="2"/>
  <c r="K1088" i="2"/>
  <c r="L1088" i="2"/>
  <c r="J1089" i="2"/>
  <c r="I1089" i="2"/>
  <c r="K1089" i="2"/>
  <c r="L1089" i="2"/>
  <c r="J1091" i="2"/>
  <c r="I1091" i="2"/>
  <c r="K1091" i="2"/>
  <c r="L1091" i="2"/>
  <c r="J1095" i="2"/>
  <c r="I1095" i="2"/>
  <c r="K1095" i="2"/>
  <c r="L1095" i="2"/>
  <c r="J1096" i="2"/>
  <c r="I1096" i="2"/>
  <c r="K1096" i="2"/>
  <c r="L1096" i="2"/>
  <c r="J1097" i="2"/>
  <c r="I1097" i="2"/>
  <c r="K1097" i="2"/>
  <c r="L1097" i="2"/>
  <c r="J1098" i="2"/>
  <c r="I1098" i="2"/>
  <c r="K1098" i="2"/>
  <c r="L1098" i="2"/>
  <c r="J1099" i="2"/>
  <c r="I1099" i="2"/>
  <c r="K1099" i="2"/>
  <c r="L1099" i="2"/>
  <c r="J1104" i="2"/>
  <c r="I1104" i="2"/>
  <c r="K1104" i="2"/>
  <c r="L1104" i="2"/>
  <c r="J1105" i="2"/>
  <c r="I1105" i="2"/>
  <c r="K1105" i="2"/>
  <c r="L1105" i="2"/>
  <c r="J1109" i="2"/>
  <c r="I1109" i="2"/>
  <c r="K1109" i="2"/>
  <c r="L1109" i="2"/>
  <c r="J1110" i="2"/>
  <c r="I1110" i="2"/>
  <c r="K1110" i="2"/>
  <c r="L1110" i="2"/>
  <c r="J1112" i="2"/>
  <c r="I1112" i="2"/>
  <c r="K1112" i="2"/>
  <c r="L1112" i="2"/>
  <c r="I1084" i="2" l="1"/>
  <c r="I1092" i="2"/>
  <c r="I1147" i="2"/>
  <c r="I1138" i="2"/>
  <c r="I1093" i="2"/>
  <c r="I1082" i="2"/>
  <c r="I1050" i="2"/>
  <c r="I1094" i="2"/>
  <c r="I1083" i="2"/>
  <c r="I1073" i="2"/>
  <c r="I1068" i="2"/>
  <c r="I1150" i="2"/>
  <c r="I1146" i="2"/>
  <c r="I1141" i="2"/>
  <c r="I1117" i="2"/>
  <c r="I1046" i="2"/>
  <c r="I1047" i="2"/>
  <c r="I1114" i="2"/>
  <c r="I1101" i="2"/>
  <c r="I1090" i="2"/>
  <c r="I1060" i="2"/>
  <c r="I1137" i="2"/>
  <c r="I1107" i="2"/>
  <c r="I1054" i="2"/>
  <c r="I1113" i="2"/>
  <c r="I1108" i="2"/>
  <c r="I1100" i="2"/>
  <c r="I1062" i="2"/>
  <c r="I1055" i="2"/>
  <c r="I1106" i="2"/>
  <c r="I1079" i="2"/>
  <c r="I1069" i="2"/>
  <c r="I1064" i="2"/>
  <c r="I1053" i="2"/>
  <c r="I1151" i="2"/>
  <c r="I1142" i="2"/>
  <c r="I1103" i="2"/>
  <c r="I1076" i="2"/>
  <c r="I1066" i="2"/>
  <c r="I1061" i="2"/>
  <c r="I1059" i="2"/>
  <c r="I1144" i="2"/>
  <c r="I1134" i="2"/>
  <c r="I1128" i="2"/>
  <c r="I1116" i="2"/>
  <c r="I1111" i="2"/>
  <c r="I1102" i="2"/>
  <c r="I1075" i="2"/>
  <c r="I1058" i="2"/>
  <c r="I1048" i="2"/>
  <c r="I1127" i="2"/>
  <c r="I1115" i="2"/>
  <c r="J1142" i="2"/>
  <c r="J1151" i="2"/>
  <c r="L1150" i="2"/>
  <c r="J1147" i="2"/>
  <c r="K1144" i="2"/>
  <c r="L1141" i="2"/>
  <c r="J1138" i="2"/>
  <c r="K1134" i="2"/>
  <c r="J1106" i="2"/>
  <c r="K1102" i="2"/>
  <c r="L1093" i="2"/>
  <c r="J1084" i="2"/>
  <c r="L1082" i="2"/>
  <c r="J1079" i="2"/>
  <c r="K1150" i="2"/>
  <c r="K1141" i="2"/>
  <c r="L1127" i="2"/>
  <c r="K1117" i="2"/>
  <c r="L1115" i="2"/>
  <c r="K1127" i="2"/>
  <c r="P1163" i="2"/>
  <c r="Q1163" i="2" s="1"/>
  <c r="R1163" i="2" s="1"/>
  <c r="P1183" i="2"/>
  <c r="Q1183" i="2" s="1"/>
  <c r="R1183" i="2" s="1"/>
  <c r="P1181" i="2"/>
  <c r="Q1181" i="2" s="1"/>
  <c r="R1181" i="2" s="1"/>
  <c r="P1165" i="2"/>
  <c r="Q1165" i="2" s="1"/>
  <c r="R1165" i="2" s="1"/>
  <c r="P1160" i="2"/>
  <c r="Q1160" i="2" s="1"/>
  <c r="R1160" i="2" s="1"/>
  <c r="P1178" i="2"/>
  <c r="Q1178" i="2" s="1"/>
  <c r="R1178" i="2" s="1"/>
  <c r="P1195" i="2"/>
  <c r="Q1195" i="2" s="1"/>
  <c r="R1195" i="2" s="1"/>
  <c r="P1189" i="2"/>
  <c r="Q1189" i="2" s="1"/>
  <c r="R1189" i="2" s="1"/>
  <c r="P1191" i="2"/>
  <c r="Q1191" i="2" s="1"/>
  <c r="R1191" i="2" s="1"/>
  <c r="P1180" i="2"/>
  <c r="Q1180" i="2" s="1"/>
  <c r="R1180" i="2" s="1"/>
  <c r="K1111" i="2"/>
  <c r="P1099" i="2"/>
  <c r="Q1099" i="2" s="1"/>
  <c r="R1099" i="2" s="1"/>
  <c r="K1146" i="2"/>
  <c r="K1115" i="2"/>
  <c r="K1113" i="2"/>
  <c r="K1108" i="2"/>
  <c r="L1084" i="2"/>
  <c r="J1082" i="2"/>
  <c r="K1100" i="2"/>
  <c r="L1106" i="2"/>
  <c r="J1093" i="2"/>
  <c r="P1173" i="2"/>
  <c r="Q1173" i="2" s="1"/>
  <c r="R1173" i="2" s="1"/>
  <c r="P1104" i="2"/>
  <c r="Q1104" i="2" s="1"/>
  <c r="R1104" i="2" s="1"/>
  <c r="P1188" i="2"/>
  <c r="Q1188" i="2" s="1"/>
  <c r="R1188" i="2" s="1"/>
  <c r="P1186" i="2"/>
  <c r="Q1186" i="2" s="1"/>
  <c r="R1186" i="2" s="1"/>
  <c r="P1143" i="2"/>
  <c r="Q1143" i="2" s="1"/>
  <c r="R1143" i="2" s="1"/>
  <c r="P1156" i="2"/>
  <c r="Q1156" i="2" s="1"/>
  <c r="R1156" i="2" s="1"/>
  <c r="P1164" i="2"/>
  <c r="Q1164" i="2" s="1"/>
  <c r="R1164" i="2" s="1"/>
  <c r="P1098" i="2"/>
  <c r="Q1098" i="2" s="1"/>
  <c r="R1098" i="2" s="1"/>
  <c r="P1086" i="2"/>
  <c r="Q1086" i="2" s="1"/>
  <c r="R1086" i="2" s="1"/>
  <c r="P1081" i="2"/>
  <c r="Q1081" i="2" s="1"/>
  <c r="R1081" i="2" s="1"/>
  <c r="P1131" i="2"/>
  <c r="Q1131" i="2" s="1"/>
  <c r="R1131" i="2" s="1"/>
  <c r="K1128" i="2"/>
  <c r="P1121" i="2"/>
  <c r="Q1121" i="2" s="1"/>
  <c r="R1121" i="2" s="1"/>
  <c r="L1117" i="2"/>
  <c r="K1116" i="2"/>
  <c r="P1136" i="2"/>
  <c r="Q1136" i="2" s="1"/>
  <c r="R1136" i="2" s="1"/>
  <c r="P1129" i="2"/>
  <c r="Q1129" i="2" s="1"/>
  <c r="R1129" i="2" s="1"/>
  <c r="P1124" i="2"/>
  <c r="Q1124" i="2" s="1"/>
  <c r="R1124" i="2" s="1"/>
  <c r="P1172" i="2"/>
  <c r="Q1172" i="2" s="1"/>
  <c r="R1172" i="2" s="1"/>
  <c r="P1152" i="2"/>
  <c r="Q1152" i="2" s="1"/>
  <c r="R1152" i="2" s="1"/>
  <c r="P1122" i="2"/>
  <c r="Q1122" i="2" s="1"/>
  <c r="R1122" i="2" s="1"/>
  <c r="K1101" i="2"/>
  <c r="K1090" i="2"/>
  <c r="J1083" i="2"/>
  <c r="J1134" i="2"/>
  <c r="J1094" i="2"/>
  <c r="L1092" i="2"/>
  <c r="J1150" i="2"/>
  <c r="L1147" i="2"/>
  <c r="J1141" i="2"/>
  <c r="L1138" i="2"/>
  <c r="P1125" i="2"/>
  <c r="Q1125" i="2" s="1"/>
  <c r="R1125" i="2" s="1"/>
  <c r="J1117" i="2"/>
  <c r="L1114" i="2"/>
  <c r="J1103" i="2"/>
  <c r="L1101" i="2"/>
  <c r="K1093" i="2"/>
  <c r="L1090" i="2"/>
  <c r="K1082" i="2"/>
  <c r="P1119" i="2"/>
  <c r="Q1119" i="2" s="1"/>
  <c r="R1119" i="2" s="1"/>
  <c r="J1144" i="2"/>
  <c r="L1113" i="2"/>
  <c r="P1110" i="2"/>
  <c r="Q1110" i="2" s="1"/>
  <c r="R1110" i="2" s="1"/>
  <c r="P1126" i="2"/>
  <c r="Q1126" i="2" s="1"/>
  <c r="R1126" i="2" s="1"/>
  <c r="P1118" i="2"/>
  <c r="Q1118" i="2" s="1"/>
  <c r="R1118" i="2" s="1"/>
  <c r="P1168" i="2"/>
  <c r="Q1168" i="2" s="1"/>
  <c r="R1168" i="2" s="1"/>
  <c r="P1112" i="2"/>
  <c r="Q1112" i="2" s="1"/>
  <c r="R1112" i="2" s="1"/>
  <c r="K1114" i="2"/>
  <c r="J1113" i="2"/>
  <c r="L1111" i="2"/>
  <c r="J1108" i="2"/>
  <c r="L1102" i="2"/>
  <c r="J1100" i="2"/>
  <c r="P1096" i="2"/>
  <c r="Q1096" i="2" s="1"/>
  <c r="R1096" i="2" s="1"/>
  <c r="K1094" i="2"/>
  <c r="P1091" i="2"/>
  <c r="Q1091" i="2" s="1"/>
  <c r="R1091" i="2" s="1"/>
  <c r="P1089" i="2"/>
  <c r="Q1089" i="2" s="1"/>
  <c r="R1089" i="2" s="1"/>
  <c r="K1083" i="2"/>
  <c r="P1077" i="2"/>
  <c r="Q1077" i="2" s="1"/>
  <c r="R1077" i="2" s="1"/>
  <c r="L1146" i="2"/>
  <c r="P1159" i="2"/>
  <c r="Q1159" i="2" s="1"/>
  <c r="R1159" i="2" s="1"/>
  <c r="P1132" i="2"/>
  <c r="Q1132" i="2" s="1"/>
  <c r="R1132" i="2" s="1"/>
  <c r="P1105" i="2"/>
  <c r="Q1105" i="2" s="1"/>
  <c r="R1105" i="2" s="1"/>
  <c r="P1078" i="2"/>
  <c r="Q1078" i="2" s="1"/>
  <c r="R1078" i="2" s="1"/>
  <c r="P1148" i="2"/>
  <c r="Q1148" i="2" s="1"/>
  <c r="R1148" i="2" s="1"/>
  <c r="P1139" i="2"/>
  <c r="Q1139" i="2" s="1"/>
  <c r="R1139" i="2" s="1"/>
  <c r="L1137" i="2"/>
  <c r="P1130" i="2"/>
  <c r="Q1130" i="2" s="1"/>
  <c r="R1130" i="2" s="1"/>
  <c r="J1128" i="2"/>
  <c r="J1116" i="2"/>
  <c r="P1109" i="2"/>
  <c r="Q1109" i="2" s="1"/>
  <c r="R1109" i="2" s="1"/>
  <c r="J1111" i="2"/>
  <c r="L1108" i="2"/>
  <c r="K1107" i="2"/>
  <c r="J1102" i="2"/>
  <c r="L1100" i="2"/>
  <c r="P1097" i="2"/>
  <c r="Q1097" i="2" s="1"/>
  <c r="R1097" i="2" s="1"/>
  <c r="K1092" i="2"/>
  <c r="P1088" i="2"/>
  <c r="Q1088" i="2" s="1"/>
  <c r="R1088" i="2" s="1"/>
  <c r="P1085" i="2"/>
  <c r="Q1085" i="2" s="1"/>
  <c r="R1085" i="2" s="1"/>
  <c r="P1080" i="2"/>
  <c r="Q1080" i="2" s="1"/>
  <c r="R1080" i="2" s="1"/>
  <c r="J1146" i="2"/>
  <c r="K1137" i="2"/>
  <c r="P1196" i="2"/>
  <c r="Q1196" i="2" s="1"/>
  <c r="R1196" i="2" s="1"/>
  <c r="P1087" i="2"/>
  <c r="Q1087" i="2" s="1"/>
  <c r="R1087" i="2" s="1"/>
  <c r="L1079" i="2"/>
  <c r="K1147" i="2"/>
  <c r="K1138" i="2"/>
  <c r="P1133" i="2"/>
  <c r="Q1133" i="2" s="1"/>
  <c r="R1133" i="2" s="1"/>
  <c r="J1127" i="2"/>
  <c r="P1120" i="2"/>
  <c r="Q1120" i="2" s="1"/>
  <c r="R1120" i="2" s="1"/>
  <c r="J1115" i="2"/>
  <c r="L1107" i="2"/>
  <c r="J1114" i="2"/>
  <c r="K1106" i="2"/>
  <c r="L1103" i="2"/>
  <c r="J1101" i="2"/>
  <c r="P1095" i="2"/>
  <c r="Q1095" i="2" s="1"/>
  <c r="R1095" i="2" s="1"/>
  <c r="J1090" i="2"/>
  <c r="K1084" i="2"/>
  <c r="K1079" i="2"/>
  <c r="L1151" i="2"/>
  <c r="P1149" i="2"/>
  <c r="Q1149" i="2" s="1"/>
  <c r="R1149" i="2" s="1"/>
  <c r="P1145" i="2"/>
  <c r="Q1145" i="2" s="1"/>
  <c r="R1145" i="2" s="1"/>
  <c r="L1142" i="2"/>
  <c r="P1140" i="2"/>
  <c r="Q1140" i="2" s="1"/>
  <c r="R1140" i="2" s="1"/>
  <c r="P1135" i="2"/>
  <c r="Q1135" i="2" s="1"/>
  <c r="R1135" i="2" s="1"/>
  <c r="P1123" i="2"/>
  <c r="Q1123" i="2" s="1"/>
  <c r="R1123" i="2" s="1"/>
  <c r="J1107" i="2"/>
  <c r="K1103" i="2"/>
  <c r="L1094" i="2"/>
  <c r="J1092" i="2"/>
  <c r="L1083" i="2"/>
  <c r="K1151" i="2"/>
  <c r="L1144" i="2"/>
  <c r="K1142" i="2"/>
  <c r="J1137" i="2"/>
  <c r="L1134" i="2"/>
  <c r="L1128" i="2"/>
  <c r="L1116" i="2"/>
  <c r="I1023" i="2"/>
  <c r="I1025" i="2"/>
  <c r="I1027" i="2"/>
  <c r="I1028" i="2"/>
  <c r="I1033" i="2"/>
  <c r="I1034" i="2"/>
  <c r="I1037" i="2"/>
  <c r="I1038" i="2"/>
  <c r="I1042" i="2"/>
  <c r="I1044" i="2"/>
  <c r="L2103" i="2" l="1"/>
  <c r="L3006" i="2"/>
  <c r="K2103" i="2"/>
  <c r="K3006" i="2"/>
  <c r="I2103" i="2"/>
  <c r="I3006" i="2"/>
  <c r="J2103" i="2"/>
  <c r="J3006" i="2"/>
  <c r="I1045" i="2"/>
  <c r="I1040" i="2"/>
  <c r="I1041" i="2"/>
  <c r="I1031" i="2"/>
  <c r="I1036" i="2"/>
  <c r="I1032" i="2"/>
  <c r="I1029" i="2"/>
  <c r="I1024" i="2"/>
  <c r="I1035" i="2"/>
  <c r="I1039" i="2"/>
  <c r="I1030" i="2"/>
  <c r="I1026" i="2"/>
  <c r="I1043" i="2"/>
  <c r="P1144" i="2"/>
  <c r="Q1144" i="2" s="1"/>
  <c r="R1144" i="2" s="1"/>
  <c r="P1127" i="2"/>
  <c r="Q1127" i="2" s="1"/>
  <c r="R1127" i="2" s="1"/>
  <c r="P1093" i="2"/>
  <c r="Q1093" i="2" s="1"/>
  <c r="R1093" i="2" s="1"/>
  <c r="P1150" i="2"/>
  <c r="Q1150" i="2" s="1"/>
  <c r="R1150" i="2" s="1"/>
  <c r="P1102" i="2"/>
  <c r="Q1102" i="2" s="1"/>
  <c r="R1102" i="2" s="1"/>
  <c r="P1141" i="2"/>
  <c r="Q1141" i="2" s="1"/>
  <c r="R1141" i="2" s="1"/>
  <c r="P1134" i="2"/>
  <c r="Q1134" i="2" s="1"/>
  <c r="R1134" i="2" s="1"/>
  <c r="P1082" i="2"/>
  <c r="Q1082" i="2" s="1"/>
  <c r="R1082" i="2" s="1"/>
  <c r="P1115" i="2"/>
  <c r="Q1115" i="2" s="1"/>
  <c r="R1115" i="2" s="1"/>
  <c r="P1117" i="2"/>
  <c r="Q1117" i="2" s="1"/>
  <c r="R1117" i="2" s="1"/>
  <c r="P1084" i="2"/>
  <c r="Q1084" i="2" s="1"/>
  <c r="R1084" i="2" s="1"/>
  <c r="P1142" i="2"/>
  <c r="Q1142" i="2" s="1"/>
  <c r="R1142" i="2" s="1"/>
  <c r="P1083" i="2"/>
  <c r="Q1083" i="2" s="1"/>
  <c r="R1083" i="2" s="1"/>
  <c r="P1138" i="2"/>
  <c r="Q1138" i="2" s="1"/>
  <c r="R1138" i="2" s="1"/>
  <c r="P1111" i="2"/>
  <c r="Q1111" i="2" s="1"/>
  <c r="R1111" i="2" s="1"/>
  <c r="P1116" i="2"/>
  <c r="Q1116" i="2" s="1"/>
  <c r="R1116" i="2" s="1"/>
  <c r="P1108" i="2"/>
  <c r="Q1108" i="2" s="1"/>
  <c r="R1108" i="2" s="1"/>
  <c r="P1146" i="2"/>
  <c r="Q1146" i="2" s="1"/>
  <c r="R1146" i="2" s="1"/>
  <c r="P1106" i="2"/>
  <c r="Q1106" i="2" s="1"/>
  <c r="R1106" i="2" s="1"/>
  <c r="P1100" i="2"/>
  <c r="Q1100" i="2" s="1"/>
  <c r="R1100" i="2" s="1"/>
  <c r="P1101" i="2"/>
  <c r="Q1101" i="2" s="1"/>
  <c r="R1101" i="2" s="1"/>
  <c r="P1113" i="2"/>
  <c r="Q1113" i="2" s="1"/>
  <c r="R1113" i="2" s="1"/>
  <c r="P1090" i="2"/>
  <c r="Q1090" i="2" s="1"/>
  <c r="R1090" i="2" s="1"/>
  <c r="P1103" i="2"/>
  <c r="Q1103" i="2" s="1"/>
  <c r="R1103" i="2" s="1"/>
  <c r="P1079" i="2"/>
  <c r="Q1079" i="2" s="1"/>
  <c r="R1079" i="2" s="1"/>
  <c r="P1137" i="2"/>
  <c r="Q1137" i="2" s="1"/>
  <c r="R1137" i="2" s="1"/>
  <c r="P1107" i="2"/>
  <c r="Q1107" i="2" s="1"/>
  <c r="R1107" i="2" s="1"/>
  <c r="P1147" i="2"/>
  <c r="Q1147" i="2" s="1"/>
  <c r="R1147" i="2" s="1"/>
  <c r="P1114" i="2"/>
  <c r="Q1114" i="2" s="1"/>
  <c r="R1114" i="2" s="1"/>
  <c r="P1128" i="2"/>
  <c r="Q1128" i="2" s="1"/>
  <c r="R1128" i="2" s="1"/>
  <c r="P1092" i="2"/>
  <c r="Q1092" i="2" s="1"/>
  <c r="R1092" i="2" s="1"/>
  <c r="P1151" i="2"/>
  <c r="Q1151" i="2" s="1"/>
  <c r="R1151" i="2" s="1"/>
  <c r="P1094" i="2"/>
  <c r="Q1094" i="2" s="1"/>
  <c r="R1094" i="2" s="1"/>
  <c r="C833" i="2"/>
  <c r="C834" i="2"/>
  <c r="C835" i="2"/>
  <c r="C836" i="2"/>
  <c r="C837" i="2"/>
  <c r="M837" i="2"/>
  <c r="C838" i="2"/>
  <c r="M838" i="2"/>
  <c r="C839" i="2"/>
  <c r="C840" i="2"/>
  <c r="C841" i="2"/>
  <c r="C842" i="2"/>
  <c r="C843" i="2"/>
  <c r="M843" i="2"/>
  <c r="C844" i="2"/>
  <c r="M844" i="2"/>
  <c r="C845" i="2"/>
  <c r="C846" i="2"/>
  <c r="C847" i="2"/>
  <c r="C848" i="2"/>
  <c r="C849" i="2"/>
  <c r="M849" i="2"/>
  <c r="C850" i="2"/>
  <c r="C851" i="2"/>
  <c r="C852" i="2"/>
  <c r="C853" i="2"/>
  <c r="C854" i="2"/>
  <c r="C855" i="2"/>
  <c r="M855" i="2"/>
  <c r="C856" i="2"/>
  <c r="C857" i="2"/>
  <c r="M857" i="2"/>
  <c r="C858" i="2"/>
  <c r="C859" i="2"/>
  <c r="C860" i="2"/>
  <c r="C861" i="2"/>
  <c r="C862" i="2"/>
  <c r="C863" i="2"/>
  <c r="M863" i="2"/>
  <c r="C864" i="2"/>
  <c r="M864" i="2"/>
  <c r="C865" i="2"/>
  <c r="C866" i="2"/>
  <c r="C867" i="2"/>
  <c r="M867" i="2"/>
  <c r="C868" i="2"/>
  <c r="M868" i="2"/>
  <c r="C869" i="2"/>
  <c r="M869" i="2"/>
  <c r="C870" i="2"/>
  <c r="C871" i="2"/>
  <c r="C872" i="2"/>
  <c r="M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M884" i="2"/>
  <c r="C885" i="2"/>
  <c r="C886" i="2"/>
  <c r="C887" i="2"/>
  <c r="C888" i="2"/>
  <c r="C889" i="2"/>
  <c r="M889" i="2"/>
  <c r="C890" i="2"/>
  <c r="C891" i="2"/>
  <c r="C892" i="2"/>
  <c r="M892" i="2"/>
  <c r="C893" i="2"/>
  <c r="M893" i="2"/>
  <c r="C894" i="2"/>
  <c r="C895" i="2"/>
  <c r="C896" i="2"/>
  <c r="C897" i="2"/>
  <c r="C898" i="2"/>
  <c r="C899" i="2"/>
  <c r="C900" i="2"/>
  <c r="C901" i="2"/>
  <c r="M901" i="2"/>
  <c r="C902" i="2"/>
  <c r="C903" i="2"/>
  <c r="M903" i="2"/>
  <c r="C904" i="2"/>
  <c r="C905" i="2"/>
  <c r="C906" i="2"/>
  <c r="C907" i="2"/>
  <c r="C908" i="2"/>
  <c r="C909" i="2"/>
  <c r="C910" i="2"/>
  <c r="C911" i="2"/>
  <c r="C912" i="2"/>
  <c r="M912" i="2"/>
  <c r="C913" i="2"/>
  <c r="M913" i="2"/>
  <c r="C914" i="2"/>
  <c r="C915" i="2"/>
  <c r="M915" i="2"/>
  <c r="C916" i="2"/>
  <c r="M916" i="2"/>
  <c r="C917" i="2"/>
  <c r="C918" i="2"/>
  <c r="C919" i="2"/>
  <c r="C920" i="2"/>
  <c r="M920" i="2"/>
  <c r="C921" i="2"/>
  <c r="M921" i="2"/>
  <c r="C922" i="2"/>
  <c r="C923" i="2"/>
  <c r="M923" i="2"/>
  <c r="C924" i="2"/>
  <c r="C925" i="2"/>
  <c r="C926" i="2"/>
  <c r="C927" i="2"/>
  <c r="C928" i="2"/>
  <c r="C929" i="2"/>
  <c r="C930" i="2"/>
  <c r="C931" i="2"/>
  <c r="M931" i="2"/>
  <c r="C932" i="2"/>
  <c r="M932" i="2"/>
  <c r="C933" i="2"/>
  <c r="M933" i="2"/>
  <c r="C934" i="2"/>
  <c r="C935" i="2"/>
  <c r="M935" i="2"/>
  <c r="C936" i="2"/>
  <c r="C937" i="2"/>
  <c r="C938" i="2"/>
  <c r="C939" i="2"/>
  <c r="C940" i="2"/>
  <c r="C941" i="2"/>
  <c r="C942" i="2"/>
  <c r="M942" i="2"/>
  <c r="C943" i="2"/>
  <c r="M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M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M968" i="2"/>
  <c r="C969" i="2"/>
  <c r="C970" i="2"/>
  <c r="C971" i="2"/>
  <c r="M971" i="2"/>
  <c r="C972" i="2"/>
  <c r="M972" i="2"/>
  <c r="C973" i="2"/>
  <c r="M973" i="2"/>
  <c r="C974" i="2"/>
  <c r="C975" i="2"/>
  <c r="C976" i="2"/>
  <c r="C977" i="2"/>
  <c r="C978" i="2"/>
  <c r="C979" i="2"/>
  <c r="C980" i="2"/>
  <c r="M980" i="2"/>
  <c r="C981" i="2"/>
  <c r="C982" i="2"/>
  <c r="C983" i="2"/>
  <c r="C984" i="2"/>
  <c r="C985" i="2"/>
  <c r="C986" i="2"/>
  <c r="C987" i="2"/>
  <c r="M987" i="2"/>
  <c r="C988" i="2"/>
  <c r="M988" i="2"/>
  <c r="C989" i="2"/>
  <c r="C990" i="2"/>
  <c r="C991" i="2"/>
  <c r="C992" i="2"/>
  <c r="C993" i="2"/>
  <c r="C994" i="2"/>
  <c r="C995" i="2"/>
  <c r="C996" i="2"/>
  <c r="C997" i="2"/>
  <c r="C998" i="2"/>
  <c r="M998" i="2"/>
  <c r="C999" i="2"/>
  <c r="M999" i="2"/>
  <c r="C1000" i="2"/>
  <c r="C1001" i="2"/>
  <c r="C1002" i="2"/>
  <c r="C1003" i="2"/>
  <c r="M1003" i="2"/>
  <c r="C1004" i="2"/>
  <c r="M1004" i="2"/>
  <c r="C1005" i="2"/>
  <c r="M1005" i="2"/>
  <c r="C1006" i="2"/>
  <c r="C1007" i="2"/>
  <c r="C1008" i="2"/>
  <c r="C1009" i="2"/>
  <c r="C1010" i="2"/>
  <c r="M1010" i="2"/>
  <c r="C1011" i="2"/>
  <c r="C1012" i="2"/>
  <c r="C1013" i="2"/>
  <c r="C1014" i="2"/>
  <c r="C1015" i="2"/>
  <c r="C1016" i="2"/>
  <c r="C1017" i="2"/>
  <c r="M1017" i="2"/>
  <c r="C1018" i="2"/>
  <c r="M1018" i="2"/>
  <c r="C1019" i="2"/>
  <c r="M1019" i="2"/>
  <c r="C1020" i="2"/>
  <c r="C1021" i="2"/>
  <c r="C1022" i="2"/>
  <c r="M1022" i="2"/>
  <c r="C1023" i="2"/>
  <c r="J1023" i="2"/>
  <c r="K1023" i="2"/>
  <c r="L1023" i="2"/>
  <c r="C1024" i="2"/>
  <c r="J1024" i="2"/>
  <c r="K1024" i="2"/>
  <c r="L1024" i="2"/>
  <c r="C1025" i="2"/>
  <c r="J1025" i="2"/>
  <c r="K1025" i="2"/>
  <c r="L1025" i="2"/>
  <c r="M1025" i="2"/>
  <c r="C1026" i="2"/>
  <c r="J1026" i="2"/>
  <c r="K1026" i="2"/>
  <c r="L1026" i="2"/>
  <c r="C1027" i="2"/>
  <c r="J1027" i="2"/>
  <c r="K1027" i="2"/>
  <c r="L1027" i="2"/>
  <c r="C1028" i="2"/>
  <c r="J1028" i="2"/>
  <c r="K1028" i="2"/>
  <c r="L1028" i="2"/>
  <c r="C1029" i="2"/>
  <c r="J1029" i="2"/>
  <c r="K1029" i="2"/>
  <c r="L1029" i="2"/>
  <c r="C1030" i="2"/>
  <c r="J1030" i="2"/>
  <c r="K1030" i="2"/>
  <c r="L1030" i="2"/>
  <c r="C1031" i="2"/>
  <c r="J1031" i="2"/>
  <c r="K1031" i="2"/>
  <c r="L1031" i="2"/>
  <c r="C1032" i="2"/>
  <c r="J1032" i="2"/>
  <c r="K1032" i="2"/>
  <c r="L1032" i="2"/>
  <c r="C1033" i="2"/>
  <c r="J1033" i="2"/>
  <c r="K1033" i="2"/>
  <c r="L1033" i="2"/>
  <c r="C1034" i="2"/>
  <c r="J1034" i="2"/>
  <c r="K1034" i="2"/>
  <c r="L1034" i="2"/>
  <c r="C1035" i="2"/>
  <c r="J1035" i="2"/>
  <c r="K1035" i="2"/>
  <c r="L1035" i="2"/>
  <c r="M1035" i="2"/>
  <c r="C1036" i="2"/>
  <c r="J1036" i="2"/>
  <c r="K1036" i="2"/>
  <c r="L1036" i="2"/>
  <c r="C1037" i="2"/>
  <c r="J1037" i="2"/>
  <c r="K1037" i="2"/>
  <c r="L1037" i="2"/>
  <c r="C1038" i="2"/>
  <c r="J1038" i="2"/>
  <c r="K1038" i="2"/>
  <c r="L1038" i="2"/>
  <c r="C1039" i="2"/>
  <c r="J1039" i="2"/>
  <c r="K1039" i="2"/>
  <c r="L1039" i="2"/>
  <c r="M1039" i="2"/>
  <c r="C1040" i="2"/>
  <c r="J1040" i="2"/>
  <c r="K1040" i="2"/>
  <c r="L1040" i="2"/>
  <c r="C1041" i="2"/>
  <c r="J1041" i="2"/>
  <c r="K1041" i="2"/>
  <c r="L1041" i="2"/>
  <c r="C1042" i="2"/>
  <c r="J1042" i="2"/>
  <c r="K1042" i="2"/>
  <c r="L1042" i="2"/>
  <c r="M1042" i="2"/>
  <c r="C1043" i="2"/>
  <c r="J1043" i="2"/>
  <c r="K1043" i="2"/>
  <c r="L1043" i="2"/>
  <c r="C1044" i="2"/>
  <c r="J1044" i="2"/>
  <c r="K1044" i="2"/>
  <c r="L1044" i="2"/>
  <c r="C1045" i="2"/>
  <c r="J1045" i="2"/>
  <c r="K1045" i="2"/>
  <c r="L1045" i="2"/>
  <c r="C1046" i="2"/>
  <c r="J1046" i="2"/>
  <c r="K1046" i="2"/>
  <c r="L1046" i="2"/>
  <c r="C1047" i="2"/>
  <c r="J1047" i="2"/>
  <c r="K1047" i="2"/>
  <c r="L1047" i="2"/>
  <c r="C1048" i="2"/>
  <c r="J1048" i="2"/>
  <c r="K1048" i="2"/>
  <c r="L1048" i="2"/>
  <c r="M1048" i="2"/>
  <c r="C1049" i="2"/>
  <c r="J1049" i="2"/>
  <c r="K1049" i="2"/>
  <c r="L1049" i="2"/>
  <c r="C1050" i="2"/>
  <c r="J1050" i="2"/>
  <c r="K1050" i="2"/>
  <c r="L1050" i="2"/>
  <c r="C1051" i="2"/>
  <c r="J1051" i="2"/>
  <c r="K1051" i="2"/>
  <c r="L1051" i="2"/>
  <c r="C1052" i="2"/>
  <c r="J1052" i="2"/>
  <c r="K1052" i="2"/>
  <c r="L1052" i="2"/>
  <c r="C1053" i="2"/>
  <c r="J1053" i="2"/>
  <c r="K1053" i="2"/>
  <c r="L1053" i="2"/>
  <c r="C1054" i="2"/>
  <c r="J1054" i="2"/>
  <c r="K1054" i="2"/>
  <c r="L1054" i="2"/>
  <c r="M1054" i="2"/>
  <c r="C1055" i="2"/>
  <c r="J1055" i="2"/>
  <c r="K1055" i="2"/>
  <c r="L1055" i="2"/>
  <c r="C1056" i="2"/>
  <c r="J1056" i="2"/>
  <c r="K1056" i="2"/>
  <c r="L1056" i="2"/>
  <c r="C1057" i="2"/>
  <c r="J1057" i="2"/>
  <c r="K1057" i="2"/>
  <c r="L1057" i="2"/>
  <c r="M1057" i="2"/>
  <c r="C1058" i="2"/>
  <c r="J1058" i="2"/>
  <c r="K1058" i="2"/>
  <c r="L1058" i="2"/>
  <c r="C1059" i="2"/>
  <c r="J1059" i="2"/>
  <c r="K1059" i="2"/>
  <c r="L1059" i="2"/>
  <c r="C1060" i="2"/>
  <c r="J1060" i="2"/>
  <c r="K1060" i="2"/>
  <c r="L1060" i="2"/>
  <c r="M1060" i="2"/>
  <c r="C1061" i="2"/>
  <c r="J1061" i="2"/>
  <c r="K1061" i="2"/>
  <c r="L1061" i="2"/>
  <c r="M1061" i="2"/>
  <c r="C1062" i="2"/>
  <c r="J1062" i="2"/>
  <c r="K1062" i="2"/>
  <c r="L1062" i="2"/>
  <c r="C1063" i="2"/>
  <c r="J1063" i="2"/>
  <c r="K1063" i="2"/>
  <c r="L1063" i="2"/>
  <c r="C1064" i="2"/>
  <c r="J1064" i="2"/>
  <c r="K1064" i="2"/>
  <c r="L1064" i="2"/>
  <c r="C1065" i="2"/>
  <c r="J1065" i="2"/>
  <c r="K1065" i="2"/>
  <c r="L1065" i="2"/>
  <c r="C1066" i="2"/>
  <c r="J1066" i="2"/>
  <c r="K1066" i="2"/>
  <c r="L1066" i="2"/>
  <c r="C1067" i="2"/>
  <c r="J1067" i="2"/>
  <c r="K1067" i="2"/>
  <c r="L1067" i="2"/>
  <c r="C1068" i="2"/>
  <c r="J1068" i="2"/>
  <c r="K1068" i="2"/>
  <c r="L1068" i="2"/>
  <c r="C1069" i="2"/>
  <c r="J1069" i="2"/>
  <c r="K1069" i="2"/>
  <c r="L1069" i="2"/>
  <c r="C1070" i="2"/>
  <c r="J1070" i="2"/>
  <c r="K1070" i="2"/>
  <c r="L1070" i="2"/>
  <c r="C1071" i="2"/>
  <c r="J1071" i="2"/>
  <c r="K1071" i="2"/>
  <c r="L1071" i="2"/>
  <c r="M1071" i="2"/>
  <c r="C1072" i="2"/>
  <c r="J1072" i="2"/>
  <c r="K1072" i="2"/>
  <c r="L1072" i="2"/>
  <c r="C1073" i="2"/>
  <c r="J1073" i="2"/>
  <c r="K1073" i="2"/>
  <c r="L1073" i="2"/>
  <c r="C1074" i="2"/>
  <c r="J1074" i="2"/>
  <c r="K1074" i="2"/>
  <c r="L1074" i="2"/>
  <c r="M1074" i="2"/>
  <c r="C1075" i="2"/>
  <c r="J1075" i="2"/>
  <c r="K1075" i="2"/>
  <c r="L1075" i="2"/>
  <c r="M1075" i="2"/>
  <c r="C1076" i="2"/>
  <c r="J1076" i="2"/>
  <c r="K1076" i="2"/>
  <c r="L1076" i="2"/>
  <c r="J983" i="2"/>
  <c r="I983" i="2"/>
  <c r="K983" i="2"/>
  <c r="L983" i="2"/>
  <c r="J985" i="2"/>
  <c r="I985" i="2"/>
  <c r="K985" i="2"/>
  <c r="L985" i="2"/>
  <c r="J986" i="2"/>
  <c r="I986" i="2"/>
  <c r="K986" i="2"/>
  <c r="L986" i="2"/>
  <c r="J987" i="2"/>
  <c r="I987" i="2"/>
  <c r="K987" i="2"/>
  <c r="L987" i="2"/>
  <c r="J988" i="2"/>
  <c r="I988" i="2"/>
  <c r="K988" i="2"/>
  <c r="L988" i="2"/>
  <c r="J991" i="2"/>
  <c r="I991" i="2"/>
  <c r="K991" i="2"/>
  <c r="L991" i="2"/>
  <c r="J993" i="2"/>
  <c r="I993" i="2"/>
  <c r="K993" i="2"/>
  <c r="L993" i="2"/>
  <c r="J994" i="2"/>
  <c r="I994" i="2"/>
  <c r="K994" i="2"/>
  <c r="L994" i="2"/>
  <c r="J997" i="2"/>
  <c r="I997" i="2"/>
  <c r="K997" i="2"/>
  <c r="L997" i="2"/>
  <c r="J998" i="2"/>
  <c r="I998" i="2"/>
  <c r="K998" i="2"/>
  <c r="L998" i="2"/>
  <c r="J999" i="2"/>
  <c r="I999" i="2"/>
  <c r="K999" i="2"/>
  <c r="L999" i="2"/>
  <c r="J1001" i="2"/>
  <c r="I1001" i="2"/>
  <c r="K1001" i="2"/>
  <c r="L1001" i="2"/>
  <c r="J1003" i="2"/>
  <c r="I1003" i="2"/>
  <c r="K1003" i="2"/>
  <c r="L1003" i="2"/>
  <c r="J1005" i="2"/>
  <c r="I1005" i="2"/>
  <c r="K1005" i="2"/>
  <c r="L1005" i="2"/>
  <c r="J1008" i="2"/>
  <c r="I1008" i="2"/>
  <c r="K1008" i="2"/>
  <c r="L1008" i="2"/>
  <c r="J1009" i="2"/>
  <c r="I1009" i="2"/>
  <c r="K1009" i="2"/>
  <c r="L1009" i="2"/>
  <c r="J1011" i="2"/>
  <c r="I1011" i="2"/>
  <c r="K1011" i="2"/>
  <c r="L1011" i="2"/>
  <c r="J1013" i="2"/>
  <c r="I1013" i="2"/>
  <c r="K1013" i="2"/>
  <c r="L1013" i="2"/>
  <c r="J1017" i="2"/>
  <c r="I1017" i="2"/>
  <c r="K1017" i="2"/>
  <c r="L1017" i="2"/>
  <c r="J1018" i="2"/>
  <c r="I1018" i="2"/>
  <c r="K1018" i="2"/>
  <c r="L1018" i="2"/>
  <c r="J1019" i="2"/>
  <c r="I1019" i="2"/>
  <c r="K1019" i="2"/>
  <c r="L1019" i="2"/>
  <c r="J1022" i="2"/>
  <c r="I1022" i="2"/>
  <c r="K1022" i="2"/>
  <c r="L1022" i="2"/>
  <c r="P3006" i="2" l="1"/>
  <c r="Q3006" i="2" s="1"/>
  <c r="R3006" i="2" s="1"/>
  <c r="P2103" i="2"/>
  <c r="Q2103" i="2" s="1"/>
  <c r="R2103" i="2" s="1"/>
  <c r="I1016" i="2"/>
  <c r="I1007" i="2"/>
  <c r="I995" i="2"/>
  <c r="I1010" i="2"/>
  <c r="I1004" i="2"/>
  <c r="I996" i="2"/>
  <c r="I1014" i="2"/>
  <c r="I1020" i="2"/>
  <c r="I1015" i="2"/>
  <c r="I1006" i="2"/>
  <c r="I992" i="2"/>
  <c r="I1000" i="2"/>
  <c r="I1021" i="2"/>
  <c r="I990" i="2"/>
  <c r="I984" i="2"/>
  <c r="I1012" i="2"/>
  <c r="I1002" i="2"/>
  <c r="I989" i="2"/>
  <c r="K996" i="2"/>
  <c r="K1007" i="2"/>
  <c r="J1002" i="2"/>
  <c r="K1014" i="2"/>
  <c r="L1006" i="2"/>
  <c r="K1016" i="2"/>
  <c r="J1012" i="2"/>
  <c r="J989" i="2"/>
  <c r="J995" i="2"/>
  <c r="O1018" i="2"/>
  <c r="L1016" i="2"/>
  <c r="O944" i="2"/>
  <c r="O912" i="2"/>
  <c r="O904" i="2"/>
  <c r="O896" i="2"/>
  <c r="J1021" i="2"/>
  <c r="K1004" i="2"/>
  <c r="O833" i="2"/>
  <c r="N1016" i="2"/>
  <c r="O1036" i="2"/>
  <c r="O1024" i="2"/>
  <c r="O961" i="2"/>
  <c r="O953" i="2"/>
  <c r="O945" i="2"/>
  <c r="N919" i="2"/>
  <c r="O865" i="2"/>
  <c r="L1000" i="2"/>
  <c r="L1015" i="2"/>
  <c r="O1017" i="2"/>
  <c r="N833" i="2"/>
  <c r="J1015" i="2"/>
  <c r="J1006" i="2"/>
  <c r="N972" i="2"/>
  <c r="N973" i="2"/>
  <c r="K1020" i="2"/>
  <c r="J1014" i="2"/>
  <c r="K1000" i="2"/>
  <c r="J1020" i="2"/>
  <c r="L1002" i="2"/>
  <c r="O1068" i="2"/>
  <c r="N995" i="2"/>
  <c r="L990" i="2"/>
  <c r="N1012" i="2"/>
  <c r="N1004" i="2"/>
  <c r="O917" i="2"/>
  <c r="O860" i="2"/>
  <c r="J984" i="2"/>
  <c r="K1015" i="2"/>
  <c r="J1010" i="2"/>
  <c r="L1007" i="2"/>
  <c r="K1006" i="2"/>
  <c r="O1000" i="2"/>
  <c r="O992" i="2"/>
  <c r="K992" i="2"/>
  <c r="P1022" i="2"/>
  <c r="Q1022" i="2" s="1"/>
  <c r="R1022" i="2" s="1"/>
  <c r="J1004" i="2"/>
  <c r="L996" i="2"/>
  <c r="O874" i="2"/>
  <c r="O866" i="2"/>
  <c r="L1021" i="2"/>
  <c r="J992" i="2"/>
  <c r="L984" i="2"/>
  <c r="N1064" i="2"/>
  <c r="N1006" i="2"/>
  <c r="N990" i="2"/>
  <c r="N969" i="2"/>
  <c r="N961" i="2"/>
  <c r="N953" i="2"/>
  <c r="O891" i="2"/>
  <c r="K1021" i="2"/>
  <c r="J1016" i="2"/>
  <c r="L1010" i="2"/>
  <c r="J1007" i="2"/>
  <c r="L995" i="2"/>
  <c r="K990" i="2"/>
  <c r="K984" i="2"/>
  <c r="N1076" i="2"/>
  <c r="N1061" i="2"/>
  <c r="N954" i="2"/>
  <c r="O940" i="2"/>
  <c r="N858" i="2"/>
  <c r="O852" i="2"/>
  <c r="L1012" i="2"/>
  <c r="K1010" i="2"/>
  <c r="J1000" i="2"/>
  <c r="K995" i="2"/>
  <c r="L989" i="2"/>
  <c r="L1014" i="2"/>
  <c r="K1012" i="2"/>
  <c r="L1004" i="2"/>
  <c r="K1002" i="2"/>
  <c r="J996" i="2"/>
  <c r="K989" i="2"/>
  <c r="P1027" i="2"/>
  <c r="Q1027" i="2" s="1"/>
  <c r="R1027" i="2" s="1"/>
  <c r="O910" i="2"/>
  <c r="O854" i="2"/>
  <c r="L1020" i="2"/>
  <c r="L992" i="2"/>
  <c r="J990" i="2"/>
  <c r="O935" i="2"/>
  <c r="N1019" i="2"/>
  <c r="N921" i="2"/>
  <c r="N994" i="2"/>
  <c r="N993" i="2"/>
  <c r="N979" i="2"/>
  <c r="N903" i="2"/>
  <c r="N879" i="2"/>
  <c r="N1011" i="2"/>
  <c r="N942" i="2"/>
  <c r="N866" i="2"/>
  <c r="N841" i="2"/>
  <c r="N889" i="2"/>
  <c r="N1059" i="2"/>
  <c r="N998" i="2"/>
  <c r="N965" i="2"/>
  <c r="N957" i="2"/>
  <c r="N932" i="2"/>
  <c r="N916" i="2"/>
  <c r="N899" i="2"/>
  <c r="N834" i="2"/>
  <c r="N974" i="2"/>
  <c r="N948" i="2"/>
  <c r="N1007" i="2"/>
  <c r="N1005" i="2"/>
  <c r="N943" i="2"/>
  <c r="N927" i="2"/>
  <c r="N853" i="2"/>
  <c r="N1014" i="2"/>
  <c r="N1003" i="2"/>
  <c r="O1002" i="2"/>
  <c r="O990" i="2"/>
  <c r="O911" i="2"/>
  <c r="O1054" i="2"/>
  <c r="N1044" i="2"/>
  <c r="N1000" i="2"/>
  <c r="N988" i="2"/>
  <c r="N1067" i="2"/>
  <c r="O1059" i="2"/>
  <c r="N985" i="2"/>
  <c r="O984" i="2"/>
  <c r="O982" i="2"/>
  <c r="P1009" i="2"/>
  <c r="Q1009" i="2" s="1"/>
  <c r="R1009" i="2" s="1"/>
  <c r="O1056" i="2"/>
  <c r="N1054" i="2"/>
  <c r="O1035" i="2"/>
  <c r="O1027" i="2"/>
  <c r="O1003" i="2"/>
  <c r="O979" i="2"/>
  <c r="O975" i="2"/>
  <c r="N924" i="2"/>
  <c r="N1030" i="2"/>
  <c r="O1005" i="2"/>
  <c r="N989" i="2"/>
  <c r="N962" i="2"/>
  <c r="N1022" i="2"/>
  <c r="N1017" i="2"/>
  <c r="N946" i="2"/>
  <c r="N933" i="2"/>
  <c r="N910" i="2"/>
  <c r="N882" i="2"/>
  <c r="O859" i="2"/>
  <c r="N844" i="2"/>
  <c r="N839" i="2"/>
  <c r="O838" i="2"/>
  <c r="O929" i="2"/>
  <c r="O914" i="2"/>
  <c r="N887" i="2"/>
  <c r="O886" i="2"/>
  <c r="O868" i="2"/>
  <c r="O856" i="2"/>
  <c r="O883" i="2"/>
  <c r="O873" i="2"/>
  <c r="O853" i="2"/>
  <c r="O845" i="2"/>
  <c r="O840" i="2"/>
  <c r="N977" i="2"/>
  <c r="N970" i="2"/>
  <c r="O957" i="2"/>
  <c r="O936" i="2"/>
  <c r="O928" i="2"/>
  <c r="O903" i="2"/>
  <c r="O885" i="2"/>
  <c r="O862" i="2"/>
  <c r="N835" i="2"/>
  <c r="N944" i="2"/>
  <c r="N875" i="2"/>
  <c r="O1071" i="2"/>
  <c r="O1048" i="2"/>
  <c r="N1041" i="2"/>
  <c r="O1040" i="2"/>
  <c r="P1037" i="2"/>
  <c r="Q1037" i="2" s="1"/>
  <c r="R1037" i="2" s="1"/>
  <c r="P999" i="2"/>
  <c r="Q999" i="2" s="1"/>
  <c r="R999" i="2" s="1"/>
  <c r="N999" i="2"/>
  <c r="N945" i="2"/>
  <c r="N935" i="2"/>
  <c r="N911" i="2"/>
  <c r="N901" i="2"/>
  <c r="O900" i="2"/>
  <c r="N891" i="2"/>
  <c r="O888" i="2"/>
  <c r="N886" i="2"/>
  <c r="N874" i="2"/>
  <c r="N852" i="2"/>
  <c r="O1033" i="2"/>
  <c r="N1031" i="2"/>
  <c r="O1025" i="2"/>
  <c r="O1015" i="2"/>
  <c r="O1013" i="2"/>
  <c r="O1011" i="2"/>
  <c r="O989" i="2"/>
  <c r="N937" i="2"/>
  <c r="O932" i="2"/>
  <c r="N930" i="2"/>
  <c r="N923" i="2"/>
  <c r="N913" i="2"/>
  <c r="O878" i="2"/>
  <c r="O875" i="2"/>
  <c r="N871" i="2"/>
  <c r="O870" i="2"/>
  <c r="N849" i="2"/>
  <c r="O973" i="2"/>
  <c r="N967" i="2"/>
  <c r="O966" i="2"/>
  <c r="O941" i="2"/>
  <c r="O924" i="2"/>
  <c r="N920" i="2"/>
  <c r="N905" i="2"/>
  <c r="O902" i="2"/>
  <c r="N900" i="2"/>
  <c r="O899" i="2"/>
  <c r="O884" i="2"/>
  <c r="N873" i="2"/>
  <c r="N863" i="2"/>
  <c r="N1015" i="2"/>
  <c r="N1013" i="2"/>
  <c r="N991" i="2"/>
  <c r="O988" i="2"/>
  <c r="N971" i="2"/>
  <c r="O970" i="2"/>
  <c r="O968" i="2"/>
  <c r="N964" i="2"/>
  <c r="N959" i="2"/>
  <c r="O958" i="2"/>
  <c r="N949" i="2"/>
  <c r="O948" i="2"/>
  <c r="O943" i="2"/>
  <c r="N922" i="2"/>
  <c r="O916" i="2"/>
  <c r="N912" i="2"/>
  <c r="O867" i="2"/>
  <c r="N865" i="2"/>
  <c r="O855" i="2"/>
  <c r="O847" i="2"/>
  <c r="P1031" i="2"/>
  <c r="Q1031" i="2" s="1"/>
  <c r="R1031" i="2" s="1"/>
  <c r="N1028" i="2"/>
  <c r="N1062" i="2"/>
  <c r="N1050" i="2"/>
  <c r="O1041" i="2"/>
  <c r="N1037" i="2"/>
  <c r="O1029" i="2"/>
  <c r="N1024" i="2"/>
  <c r="P1013" i="2"/>
  <c r="Q1013" i="2" s="1"/>
  <c r="R1013" i="2" s="1"/>
  <c r="N984" i="2"/>
  <c r="O977" i="2"/>
  <c r="O972" i="2"/>
  <c r="O965" i="2"/>
  <c r="N956" i="2"/>
  <c r="N951" i="2"/>
  <c r="O950" i="2"/>
  <c r="O923" i="2"/>
  <c r="N914" i="2"/>
  <c r="O913" i="2"/>
  <c r="O908" i="2"/>
  <c r="O898" i="2"/>
  <c r="O876" i="2"/>
  <c r="N862" i="2"/>
  <c r="O861" i="2"/>
  <c r="O857" i="2"/>
  <c r="O849" i="2"/>
  <c r="N847" i="2"/>
  <c r="O846" i="2"/>
  <c r="N1047" i="2"/>
  <c r="N992" i="2"/>
  <c r="P985" i="2"/>
  <c r="Q985" i="2" s="1"/>
  <c r="R985" i="2" s="1"/>
  <c r="N940" i="2"/>
  <c r="N929" i="2"/>
  <c r="N908" i="2"/>
  <c r="N897" i="2"/>
  <c r="N860" i="2"/>
  <c r="N856" i="2"/>
  <c r="S856" i="2" s="1"/>
  <c r="N843" i="2"/>
  <c r="N836" i="2"/>
  <c r="P1053" i="2"/>
  <c r="Q1053" i="2" s="1"/>
  <c r="R1053" i="2" s="1"/>
  <c r="N1039" i="2"/>
  <c r="N1035" i="2"/>
  <c r="O1034" i="2"/>
  <c r="N1032" i="2"/>
  <c r="N1020" i="2"/>
  <c r="O1019" i="2"/>
  <c r="O999" i="2"/>
  <c r="O993" i="2"/>
  <c r="O991" i="2"/>
  <c r="N978" i="2"/>
  <c r="O964" i="2"/>
  <c r="O956" i="2"/>
  <c r="N931" i="2"/>
  <c r="O930" i="2"/>
  <c r="O922" i="2"/>
  <c r="N918" i="2"/>
  <c r="N894" i="2"/>
  <c r="N890" i="2"/>
  <c r="N888" i="2"/>
  <c r="O887" i="2"/>
  <c r="N881" i="2"/>
  <c r="O863" i="2"/>
  <c r="O851" i="2"/>
  <c r="O844" i="2"/>
  <c r="O835" i="2"/>
  <c r="N1063" i="2"/>
  <c r="O1058" i="2"/>
  <c r="O1053" i="2"/>
  <c r="N1051" i="2"/>
  <c r="P1046" i="2"/>
  <c r="Q1046" i="2" s="1"/>
  <c r="R1046" i="2" s="1"/>
  <c r="N1046" i="2"/>
  <c r="O1045" i="2"/>
  <c r="O1028" i="2"/>
  <c r="O1021" i="2"/>
  <c r="O1016" i="2"/>
  <c r="O1012" i="2"/>
  <c r="O1008" i="2"/>
  <c r="P1005" i="2"/>
  <c r="Q1005" i="2" s="1"/>
  <c r="R1005" i="2" s="1"/>
  <c r="P998" i="2"/>
  <c r="Q998" i="2" s="1"/>
  <c r="R998" i="2" s="1"/>
  <c r="O987" i="2"/>
  <c r="P986" i="2"/>
  <c r="Q986" i="2" s="1"/>
  <c r="R986" i="2" s="1"/>
  <c r="O985" i="2"/>
  <c r="O983" i="2"/>
  <c r="O981" i="2"/>
  <c r="N968" i="2"/>
  <c r="N966" i="2"/>
  <c r="N958" i="2"/>
  <c r="N950" i="2"/>
  <c r="N928" i="2"/>
  <c r="O925" i="2"/>
  <c r="O915" i="2"/>
  <c r="O906" i="2"/>
  <c r="N896" i="2"/>
  <c r="N885" i="2"/>
  <c r="O882" i="2"/>
  <c r="N855" i="2"/>
  <c r="N851" i="2"/>
  <c r="O850" i="2"/>
  <c r="N842" i="2"/>
  <c r="N840" i="2"/>
  <c r="N1068" i="2"/>
  <c r="O1067" i="2"/>
  <c r="P1061" i="2"/>
  <c r="Q1061" i="2" s="1"/>
  <c r="R1061" i="2" s="1"/>
  <c r="N1053" i="2"/>
  <c r="O1052" i="2"/>
  <c r="P1024" i="2"/>
  <c r="Q1024" i="2" s="1"/>
  <c r="R1024" i="2" s="1"/>
  <c r="P1011" i="2"/>
  <c r="Q1011" i="2" s="1"/>
  <c r="R1011" i="2" s="1"/>
  <c r="N975" i="2"/>
  <c r="N947" i="2"/>
  <c r="N941" i="2"/>
  <c r="N936" i="2"/>
  <c r="N934" i="2"/>
  <c r="O921" i="2"/>
  <c r="N917" i="2"/>
  <c r="N904" i="2"/>
  <c r="N898" i="2"/>
  <c r="O892" i="2"/>
  <c r="N868" i="2"/>
  <c r="N857" i="2"/>
  <c r="N846" i="2"/>
  <c r="O841" i="2"/>
  <c r="N837" i="2"/>
  <c r="O836" i="2"/>
  <c r="N1023" i="2"/>
  <c r="N1021" i="2"/>
  <c r="O1020" i="2"/>
  <c r="N1008" i="2"/>
  <c r="O998" i="2"/>
  <c r="P997" i="2"/>
  <c r="Q997" i="2" s="1"/>
  <c r="R997" i="2" s="1"/>
  <c r="N983" i="2"/>
  <c r="N981" i="2"/>
  <c r="O980" i="2"/>
  <c r="O978" i="2"/>
  <c r="O974" i="2"/>
  <c r="O933" i="2"/>
  <c r="O931" i="2"/>
  <c r="N925" i="2"/>
  <c r="O918" i="2"/>
  <c r="N915" i="2"/>
  <c r="N902" i="2"/>
  <c r="N895" i="2"/>
  <c r="O894" i="2"/>
  <c r="O890" i="2"/>
  <c r="O881" i="2"/>
  <c r="N850" i="2"/>
  <c r="P1076" i="2"/>
  <c r="Q1076" i="2" s="1"/>
  <c r="R1076" i="2" s="1"/>
  <c r="N1075" i="2"/>
  <c r="O1066" i="2"/>
  <c r="N1060" i="2"/>
  <c r="O1057" i="2"/>
  <c r="N1055" i="2"/>
  <c r="N1045" i="2"/>
  <c r="O1044" i="2"/>
  <c r="N1038" i="2"/>
  <c r="N1027" i="2"/>
  <c r="O1026" i="2"/>
  <c r="P1023" i="2"/>
  <c r="Q1023" i="2" s="1"/>
  <c r="R1023" i="2" s="1"/>
  <c r="N1036" i="2"/>
  <c r="N1072" i="2"/>
  <c r="P1071" i="2"/>
  <c r="Q1071" i="2" s="1"/>
  <c r="R1071" i="2" s="1"/>
  <c r="O1070" i="2"/>
  <c r="P1069" i="2"/>
  <c r="Q1069" i="2" s="1"/>
  <c r="R1069" i="2" s="1"/>
  <c r="O1065" i="2"/>
  <c r="N1057" i="2"/>
  <c r="P1055" i="2"/>
  <c r="Q1055" i="2" s="1"/>
  <c r="R1055" i="2" s="1"/>
  <c r="P1051" i="2"/>
  <c r="Q1051" i="2" s="1"/>
  <c r="R1051" i="2" s="1"/>
  <c r="P1047" i="2"/>
  <c r="Q1047" i="2" s="1"/>
  <c r="R1047" i="2" s="1"/>
  <c r="O1043" i="2"/>
  <c r="O1037" i="2"/>
  <c r="P1060" i="2"/>
  <c r="Q1060" i="2" s="1"/>
  <c r="R1060" i="2" s="1"/>
  <c r="N1029" i="2"/>
  <c r="P1029" i="2"/>
  <c r="Q1029" i="2" s="1"/>
  <c r="R1029" i="2" s="1"/>
  <c r="O1023" i="2"/>
  <c r="P1045" i="2"/>
  <c r="Q1045" i="2" s="1"/>
  <c r="R1045" i="2" s="1"/>
  <c r="N1074" i="2"/>
  <c r="N1052" i="2"/>
  <c r="N1048" i="2"/>
  <c r="P1074" i="2"/>
  <c r="Q1074" i="2" s="1"/>
  <c r="R1074" i="2" s="1"/>
  <c r="P1068" i="2"/>
  <c r="Q1068" i="2" s="1"/>
  <c r="R1068" i="2" s="1"/>
  <c r="O1055" i="2"/>
  <c r="P1054" i="2"/>
  <c r="Q1054" i="2" s="1"/>
  <c r="R1054" i="2" s="1"/>
  <c r="O1051" i="2"/>
  <c r="O1047" i="2"/>
  <c r="N1043" i="2"/>
  <c r="O1042" i="2"/>
  <c r="N1025" i="2"/>
  <c r="P1059" i="2"/>
  <c r="Q1059" i="2" s="1"/>
  <c r="R1059" i="2" s="1"/>
  <c r="P1052" i="2"/>
  <c r="Q1052" i="2" s="1"/>
  <c r="R1052" i="2" s="1"/>
  <c r="N1058" i="2"/>
  <c r="P1043" i="2"/>
  <c r="Q1043" i="2" s="1"/>
  <c r="R1043" i="2" s="1"/>
  <c r="P1041" i="2"/>
  <c r="Q1041" i="2" s="1"/>
  <c r="R1041" i="2" s="1"/>
  <c r="P1039" i="2"/>
  <c r="Q1039" i="2" s="1"/>
  <c r="R1039" i="2" s="1"/>
  <c r="O1038" i="2"/>
  <c r="N1073" i="2"/>
  <c r="O1076" i="2"/>
  <c r="P1075" i="2"/>
  <c r="Q1075" i="2" s="1"/>
  <c r="R1075" i="2" s="1"/>
  <c r="O1074" i="2"/>
  <c r="O1072" i="2"/>
  <c r="P1070" i="2"/>
  <c r="Q1070" i="2" s="1"/>
  <c r="R1070" i="2" s="1"/>
  <c r="N1070" i="2"/>
  <c r="P1067" i="2"/>
  <c r="Q1067" i="2" s="1"/>
  <c r="R1067" i="2" s="1"/>
  <c r="O1064" i="2"/>
  <c r="O1062" i="2"/>
  <c r="O1060" i="2"/>
  <c r="N1049" i="2"/>
  <c r="O1046" i="2"/>
  <c r="N1042" i="2"/>
  <c r="N1040" i="2"/>
  <c r="P1032" i="2"/>
  <c r="Q1032" i="2" s="1"/>
  <c r="R1032" i="2" s="1"/>
  <c r="O1031" i="2"/>
  <c r="N1026" i="2"/>
  <c r="N1065" i="2"/>
  <c r="P1063" i="2"/>
  <c r="Q1063" i="2" s="1"/>
  <c r="R1063" i="2" s="1"/>
  <c r="N1056" i="2"/>
  <c r="P1050" i="2"/>
  <c r="Q1050" i="2" s="1"/>
  <c r="R1050" i="2" s="1"/>
  <c r="P1038" i="2"/>
  <c r="Q1038" i="2" s="1"/>
  <c r="R1038" i="2" s="1"/>
  <c r="P1028" i="2"/>
  <c r="Q1028" i="2" s="1"/>
  <c r="R1028" i="2" s="1"/>
  <c r="P1036" i="2"/>
  <c r="Q1036" i="2" s="1"/>
  <c r="R1036" i="2" s="1"/>
  <c r="O1069" i="2"/>
  <c r="N1066" i="2"/>
  <c r="P1062" i="2"/>
  <c r="Q1062" i="2" s="1"/>
  <c r="R1062" i="2" s="1"/>
  <c r="O1050" i="2"/>
  <c r="P1044" i="2"/>
  <c r="Q1044" i="2" s="1"/>
  <c r="R1044" i="2" s="1"/>
  <c r="O1075" i="2"/>
  <c r="O1073" i="2"/>
  <c r="N1071" i="2"/>
  <c r="N1069" i="2"/>
  <c r="P1064" i="2"/>
  <c r="Q1064" i="2" s="1"/>
  <c r="R1064" i="2" s="1"/>
  <c r="O1063" i="2"/>
  <c r="O1061" i="2"/>
  <c r="P1035" i="2"/>
  <c r="Q1035" i="2" s="1"/>
  <c r="R1035" i="2" s="1"/>
  <c r="O1032" i="2"/>
  <c r="O1030" i="2"/>
  <c r="N1010" i="2"/>
  <c r="N996" i="2"/>
  <c r="N960" i="2"/>
  <c r="N952" i="2"/>
  <c r="O947" i="2"/>
  <c r="O942" i="2"/>
  <c r="N938" i="2"/>
  <c r="O934" i="2"/>
  <c r="N926" i="2"/>
  <c r="O897" i="2"/>
  <c r="O895" i="2"/>
  <c r="N878" i="2"/>
  <c r="N872" i="2"/>
  <c r="N859" i="2"/>
  <c r="N854" i="2"/>
  <c r="N845" i="2"/>
  <c r="O843" i="2"/>
  <c r="N1034" i="2"/>
  <c r="P1030" i="2"/>
  <c r="Q1030" i="2" s="1"/>
  <c r="R1030" i="2" s="1"/>
  <c r="O1022" i="2"/>
  <c r="P1018" i="2"/>
  <c r="Q1018" i="2" s="1"/>
  <c r="R1018" i="2" s="1"/>
  <c r="O1009" i="2"/>
  <c r="N1002" i="2"/>
  <c r="O997" i="2"/>
  <c r="N987" i="2"/>
  <c r="O986" i="2"/>
  <c r="O967" i="2"/>
  <c r="O963" i="2"/>
  <c r="O927" i="2"/>
  <c r="O919" i="2"/>
  <c r="O907" i="2"/>
  <c r="O893" i="2"/>
  <c r="N892" i="2"/>
  <c r="O879" i="2"/>
  <c r="O877" i="2"/>
  <c r="N876" i="2"/>
  <c r="N870" i="2"/>
  <c r="N864" i="2"/>
  <c r="O848" i="2"/>
  <c r="P1026" i="2"/>
  <c r="Q1026" i="2" s="1"/>
  <c r="R1026" i="2" s="1"/>
  <c r="O1014" i="2"/>
  <c r="O1006" i="2"/>
  <c r="O1001" i="2"/>
  <c r="O994" i="2"/>
  <c r="P987" i="2"/>
  <c r="Q987" i="2" s="1"/>
  <c r="R987" i="2" s="1"/>
  <c r="O976" i="2"/>
  <c r="O971" i="2"/>
  <c r="O959" i="2"/>
  <c r="O951" i="2"/>
  <c r="O939" i="2"/>
  <c r="O937" i="2"/>
  <c r="O909" i="2"/>
  <c r="O905" i="2"/>
  <c r="O871" i="2"/>
  <c r="O869" i="2"/>
  <c r="O858" i="2"/>
  <c r="N1009" i="2"/>
  <c r="P1008" i="2"/>
  <c r="Q1008" i="2" s="1"/>
  <c r="R1008" i="2" s="1"/>
  <c r="N997" i="2"/>
  <c r="P993" i="2"/>
  <c r="Q993" i="2" s="1"/>
  <c r="R993" i="2" s="1"/>
  <c r="N986" i="2"/>
  <c r="N963" i="2"/>
  <c r="N955" i="2"/>
  <c r="O920" i="2"/>
  <c r="N907" i="2"/>
  <c r="O901" i="2"/>
  <c r="N893" i="2"/>
  <c r="N883" i="2"/>
  <c r="O880" i="2"/>
  <c r="N877" i="2"/>
  <c r="N848" i="2"/>
  <c r="O842" i="2"/>
  <c r="O839" i="2"/>
  <c r="N838" i="2"/>
  <c r="O837" i="2"/>
  <c r="O834" i="2"/>
  <c r="O1049" i="2"/>
  <c r="O1039" i="2"/>
  <c r="N1033" i="2"/>
  <c r="P1019" i="2"/>
  <c r="Q1019" i="2" s="1"/>
  <c r="R1019" i="2" s="1"/>
  <c r="O1010" i="2"/>
  <c r="O1007" i="2"/>
  <c r="O1004" i="2"/>
  <c r="N1001" i="2"/>
  <c r="O996" i="2"/>
  <c r="O995" i="2"/>
  <c r="P991" i="2"/>
  <c r="Q991" i="2" s="1"/>
  <c r="R991" i="2" s="1"/>
  <c r="N976" i="2"/>
  <c r="O969" i="2"/>
  <c r="O962" i="2"/>
  <c r="O960" i="2"/>
  <c r="O954" i="2"/>
  <c r="O952" i="2"/>
  <c r="O949" i="2"/>
  <c r="O946" i="2"/>
  <c r="N939" i="2"/>
  <c r="O938" i="2"/>
  <c r="O926" i="2"/>
  <c r="N909" i="2"/>
  <c r="O889" i="2"/>
  <c r="O872" i="2"/>
  <c r="N869" i="2"/>
  <c r="O864" i="2"/>
  <c r="N861" i="2"/>
  <c r="N1018" i="2"/>
  <c r="P1003" i="2"/>
  <c r="Q1003" i="2" s="1"/>
  <c r="R1003" i="2" s="1"/>
  <c r="P994" i="2"/>
  <c r="Q994" i="2" s="1"/>
  <c r="R994" i="2" s="1"/>
  <c r="P988" i="2"/>
  <c r="Q988" i="2" s="1"/>
  <c r="R988" i="2" s="1"/>
  <c r="N982" i="2"/>
  <c r="N980" i="2"/>
  <c r="N906" i="2"/>
  <c r="N884" i="2"/>
  <c r="N880" i="2"/>
  <c r="N867" i="2"/>
  <c r="P1048" i="2"/>
  <c r="Q1048" i="2" s="1"/>
  <c r="R1048" i="2" s="1"/>
  <c r="P1034" i="2"/>
  <c r="Q1034" i="2" s="1"/>
  <c r="R1034" i="2" s="1"/>
  <c r="P983" i="2"/>
  <c r="Q983" i="2" s="1"/>
  <c r="R983" i="2" s="1"/>
  <c r="O955" i="2"/>
  <c r="P1066" i="2"/>
  <c r="Q1066" i="2" s="1"/>
  <c r="R1066" i="2" s="1"/>
  <c r="P1058" i="2"/>
  <c r="Q1058" i="2" s="1"/>
  <c r="R1058" i="2" s="1"/>
  <c r="P1049" i="2"/>
  <c r="Q1049" i="2" s="1"/>
  <c r="R1049" i="2" s="1"/>
  <c r="P1040" i="2"/>
  <c r="Q1040" i="2" s="1"/>
  <c r="R1040" i="2" s="1"/>
  <c r="P1001" i="2"/>
  <c r="Q1001" i="2" s="1"/>
  <c r="R1001" i="2" s="1"/>
  <c r="P1057" i="2"/>
  <c r="Q1057" i="2" s="1"/>
  <c r="R1057" i="2" s="1"/>
  <c r="P1072" i="2"/>
  <c r="Q1072" i="2" s="1"/>
  <c r="R1072" i="2" s="1"/>
  <c r="P1073" i="2"/>
  <c r="Q1073" i="2" s="1"/>
  <c r="R1073" i="2" s="1"/>
  <c r="P1065" i="2"/>
  <c r="Q1065" i="2" s="1"/>
  <c r="R1065" i="2" s="1"/>
  <c r="P1056" i="2"/>
  <c r="Q1056" i="2" s="1"/>
  <c r="R1056" i="2" s="1"/>
  <c r="P1042" i="2"/>
  <c r="Q1042" i="2" s="1"/>
  <c r="R1042" i="2" s="1"/>
  <c r="P1033" i="2"/>
  <c r="Q1033" i="2" s="1"/>
  <c r="R1033" i="2" s="1"/>
  <c r="P1025" i="2"/>
  <c r="Q1025" i="2" s="1"/>
  <c r="R1025" i="2" s="1"/>
  <c r="P1017" i="2"/>
  <c r="Q1017" i="2" s="1"/>
  <c r="R1017" i="2" s="1"/>
  <c r="S1024" i="2" l="1"/>
  <c r="S874" i="2"/>
  <c r="S911" i="2"/>
  <c r="S888" i="2"/>
  <c r="S910" i="2"/>
  <c r="S1036" i="2"/>
  <c r="S867" i="2"/>
  <c r="S898" i="2"/>
  <c r="S981" i="2"/>
  <c r="S982" i="2"/>
  <c r="S1026" i="2"/>
  <c r="S850" i="2"/>
  <c r="S925" i="2"/>
  <c r="S983" i="2"/>
  <c r="S848" i="2"/>
  <c r="S845" i="2"/>
  <c r="S992" i="2"/>
  <c r="S891" i="2"/>
  <c r="S944" i="2"/>
  <c r="S1000" i="2"/>
  <c r="S935" i="2"/>
  <c r="S976" i="2"/>
  <c r="S896" i="2"/>
  <c r="S884" i="2"/>
  <c r="S861" i="2"/>
  <c r="S917" i="2"/>
  <c r="S847" i="2"/>
  <c r="S929" i="2"/>
  <c r="S950" i="2"/>
  <c r="S988" i="2"/>
  <c r="S868" i="2"/>
  <c r="S1070" i="2"/>
  <c r="S890" i="2"/>
  <c r="S947" i="2"/>
  <c r="S975" i="2"/>
  <c r="S945" i="2"/>
  <c r="S844" i="2"/>
  <c r="S893" i="2"/>
  <c r="S1021" i="2"/>
  <c r="S885" i="2"/>
  <c r="S996" i="2"/>
  <c r="S880" i="2"/>
  <c r="S907" i="2"/>
  <c r="S1009" i="2"/>
  <c r="S987" i="2"/>
  <c r="S1025" i="2"/>
  <c r="S904" i="2"/>
  <c r="S840" i="2"/>
  <c r="S860" i="2"/>
  <c r="S912" i="2"/>
  <c r="S914" i="2"/>
  <c r="S853" i="2"/>
  <c r="S878" i="2"/>
  <c r="S838" i="2"/>
  <c r="S1015" i="2"/>
  <c r="S1029" i="2"/>
  <c r="S948" i="2"/>
  <c r="S909" i="2"/>
  <c r="S835" i="2"/>
  <c r="S862" i="2"/>
  <c r="S966" i="2"/>
  <c r="S993" i="2"/>
  <c r="S952" i="2"/>
  <c r="S949" i="2"/>
  <c r="S991" i="2"/>
  <c r="S953" i="2"/>
  <c r="S997" i="2"/>
  <c r="S956" i="2"/>
  <c r="S865" i="2"/>
  <c r="S1013" i="2"/>
  <c r="S905" i="2"/>
  <c r="S852" i="2"/>
  <c r="S839" i="2"/>
  <c r="S985" i="2"/>
  <c r="S961" i="2"/>
  <c r="S1032" i="2"/>
  <c r="S970" i="2"/>
  <c r="S1007" i="2"/>
  <c r="S965" i="2"/>
  <c r="S879" i="2"/>
  <c r="S1034" i="2"/>
  <c r="S902" i="2"/>
  <c r="S968" i="2"/>
  <c r="S881" i="2"/>
  <c r="S931" i="2"/>
  <c r="S1020" i="2"/>
  <c r="S959" i="2"/>
  <c r="S920" i="2"/>
  <c r="S871" i="2"/>
  <c r="S875" i="2"/>
  <c r="S998" i="2"/>
  <c r="S915" i="2"/>
  <c r="S964" i="2"/>
  <c r="S886" i="2"/>
  <c r="S955" i="2"/>
  <c r="S1028" i="2"/>
  <c r="S941" i="2"/>
  <c r="S903" i="2"/>
  <c r="S899" i="2"/>
  <c r="S927" i="2"/>
  <c r="S866" i="2"/>
  <c r="S836" i="2"/>
  <c r="S849" i="2"/>
  <c r="S969" i="2"/>
  <c r="S979" i="2"/>
  <c r="S960" i="2"/>
  <c r="S858" i="2"/>
  <c r="S990" i="2"/>
  <c r="S995" i="2"/>
  <c r="S919" i="2"/>
  <c r="S1023" i="2"/>
  <c r="S1006" i="2"/>
  <c r="S926" i="2"/>
  <c r="S1027" i="2"/>
  <c r="S863" i="2"/>
  <c r="S989" i="2"/>
  <c r="S939" i="2"/>
  <c r="S897" i="2"/>
  <c r="S977" i="2"/>
  <c r="S1014" i="2"/>
  <c r="S889" i="2"/>
  <c r="S1033" i="2"/>
  <c r="S854" i="2"/>
  <c r="S954" i="2"/>
  <c r="S962" i="2"/>
  <c r="S999" i="2"/>
  <c r="S842" i="2"/>
  <c r="S873" i="2"/>
  <c r="S882" i="2"/>
  <c r="S834" i="2"/>
  <c r="S1002" i="2"/>
  <c r="S978" i="2"/>
  <c r="S984" i="2"/>
  <c r="S922" i="2"/>
  <c r="S887" i="2"/>
  <c r="S1030" i="2"/>
  <c r="S841" i="2"/>
  <c r="S869" i="2"/>
  <c r="S963" i="2"/>
  <c r="S864" i="2"/>
  <c r="S846" i="2"/>
  <c r="S928" i="2"/>
  <c r="S967" i="2"/>
  <c r="S916" i="2"/>
  <c r="S921" i="2"/>
  <c r="S833" i="2"/>
  <c r="S895" i="2"/>
  <c r="S1010" i="2"/>
  <c r="S974" i="2"/>
  <c r="S906" i="2"/>
  <c r="S938" i="2"/>
  <c r="S908" i="2"/>
  <c r="S913" i="2"/>
  <c r="S994" i="2"/>
  <c r="S980" i="2"/>
  <c r="S877" i="2"/>
  <c r="S859" i="2"/>
  <c r="S934" i="2"/>
  <c r="S851" i="2"/>
  <c r="S894" i="2"/>
  <c r="S971" i="2"/>
  <c r="S923" i="2"/>
  <c r="S924" i="2"/>
  <c r="S986" i="2"/>
  <c r="S870" i="2"/>
  <c r="S872" i="2"/>
  <c r="S1008" i="2"/>
  <c r="S857" i="2"/>
  <c r="S936" i="2"/>
  <c r="S855" i="2"/>
  <c r="S918" i="2"/>
  <c r="S940" i="2"/>
  <c r="S900" i="2"/>
  <c r="S930" i="2"/>
  <c r="S1031" i="2"/>
  <c r="S901" i="2"/>
  <c r="S946" i="2"/>
  <c r="S943" i="2"/>
  <c r="S942" i="2"/>
  <c r="S937" i="2"/>
  <c r="S1001" i="2"/>
  <c r="S883" i="2"/>
  <c r="S876" i="2"/>
  <c r="S958" i="2"/>
  <c r="S951" i="2"/>
  <c r="S957" i="2"/>
  <c r="S1011" i="2"/>
  <c r="S1012" i="2"/>
  <c r="S1016" i="2"/>
  <c r="S1069" i="2"/>
  <c r="S1068" i="2"/>
  <c r="S1066" i="2"/>
  <c r="S1040" i="2"/>
  <c r="S1043" i="2"/>
  <c r="S1058" i="2"/>
  <c r="S1073" i="2"/>
  <c r="S1059" i="2"/>
  <c r="S1050" i="2"/>
  <c r="S1062" i="2"/>
  <c r="S1054" i="2"/>
  <c r="S1045" i="2"/>
  <c r="S1049" i="2"/>
  <c r="S1046" i="2"/>
  <c r="S1071" i="2"/>
  <c r="S1065" i="2"/>
  <c r="S1037" i="2"/>
  <c r="S1051" i="2"/>
  <c r="S1047" i="2"/>
  <c r="S1067" i="2"/>
  <c r="S1064" i="2"/>
  <c r="S1038" i="2"/>
  <c r="S1053" i="2"/>
  <c r="S1039" i="2"/>
  <c r="S1044" i="2"/>
  <c r="S1061" i="2"/>
  <c r="S1063" i="2"/>
  <c r="S1042" i="2"/>
  <c r="S1052" i="2"/>
  <c r="S1056" i="2"/>
  <c r="S1072" i="2"/>
  <c r="S1055" i="2"/>
  <c r="S1041" i="2"/>
  <c r="S1076" i="2"/>
  <c r="S1018" i="2"/>
  <c r="P1004" i="2"/>
  <c r="Q1004" i="2" s="1"/>
  <c r="R1004" i="2" s="1"/>
  <c r="S837" i="2"/>
  <c r="S1017" i="2"/>
  <c r="S1019" i="2"/>
  <c r="S1022" i="2"/>
  <c r="S892" i="2"/>
  <c r="S1003" i="2"/>
  <c r="S1004" i="2"/>
  <c r="S1005" i="2"/>
  <c r="S843" i="2"/>
  <c r="S973" i="2"/>
  <c r="S972" i="2"/>
  <c r="S933" i="2"/>
  <c r="S932" i="2"/>
  <c r="P996" i="2"/>
  <c r="Q996" i="2" s="1"/>
  <c r="R996" i="2" s="1"/>
  <c r="P1007" i="2"/>
  <c r="Q1007" i="2" s="1"/>
  <c r="R1007" i="2" s="1"/>
  <c r="P1014" i="2"/>
  <c r="Q1014" i="2" s="1"/>
  <c r="R1014" i="2" s="1"/>
  <c r="P1020" i="2"/>
  <c r="Q1020" i="2" s="1"/>
  <c r="R1020" i="2" s="1"/>
  <c r="P1016" i="2"/>
  <c r="Q1016" i="2" s="1"/>
  <c r="R1016" i="2" s="1"/>
  <c r="P1006" i="2"/>
  <c r="Q1006" i="2" s="1"/>
  <c r="R1006" i="2" s="1"/>
  <c r="P1000" i="2"/>
  <c r="Q1000" i="2" s="1"/>
  <c r="R1000" i="2" s="1"/>
  <c r="P1012" i="2"/>
  <c r="Q1012" i="2" s="1"/>
  <c r="R1012" i="2" s="1"/>
  <c r="P990" i="2"/>
  <c r="Q990" i="2" s="1"/>
  <c r="R990" i="2" s="1"/>
  <c r="P989" i="2"/>
  <c r="Q989" i="2" s="1"/>
  <c r="R989" i="2" s="1"/>
  <c r="P984" i="2"/>
  <c r="Q984" i="2" s="1"/>
  <c r="R984" i="2" s="1"/>
  <c r="P1002" i="2"/>
  <c r="Q1002" i="2" s="1"/>
  <c r="R1002" i="2" s="1"/>
  <c r="P995" i="2"/>
  <c r="Q995" i="2" s="1"/>
  <c r="R995" i="2" s="1"/>
  <c r="P1010" i="2"/>
  <c r="Q1010" i="2" s="1"/>
  <c r="R1010" i="2" s="1"/>
  <c r="P992" i="2"/>
  <c r="Q992" i="2" s="1"/>
  <c r="R992" i="2" s="1"/>
  <c r="P1015" i="2"/>
  <c r="Q1015" i="2" s="1"/>
  <c r="R1015" i="2" s="1"/>
  <c r="P1021" i="2"/>
  <c r="Q1021" i="2" s="1"/>
  <c r="R1021" i="2" s="1"/>
  <c r="J977" i="2" l="1"/>
  <c r="I977" i="2"/>
  <c r="K977" i="2"/>
  <c r="L977" i="2"/>
  <c r="J978" i="2"/>
  <c r="I978" i="2"/>
  <c r="K978" i="2"/>
  <c r="L978" i="2"/>
  <c r="J980" i="2"/>
  <c r="I980" i="2"/>
  <c r="K980" i="2"/>
  <c r="L980" i="2"/>
  <c r="J981" i="2"/>
  <c r="I981" i="2"/>
  <c r="K981" i="2"/>
  <c r="L981" i="2"/>
  <c r="J982" i="2"/>
  <c r="I982" i="2"/>
  <c r="K982" i="2"/>
  <c r="L982" i="2"/>
  <c r="J962" i="2"/>
  <c r="I962" i="2"/>
  <c r="K962" i="2"/>
  <c r="L962" i="2"/>
  <c r="J963" i="2"/>
  <c r="I963" i="2"/>
  <c r="K963" i="2"/>
  <c r="L963" i="2"/>
  <c r="J964" i="2"/>
  <c r="I964" i="2"/>
  <c r="K964" i="2"/>
  <c r="L964" i="2"/>
  <c r="J965" i="2"/>
  <c r="I965" i="2"/>
  <c r="K965" i="2"/>
  <c r="L965" i="2"/>
  <c r="J966" i="2"/>
  <c r="I966" i="2"/>
  <c r="K966" i="2"/>
  <c r="L966" i="2"/>
  <c r="J969" i="2"/>
  <c r="I969" i="2"/>
  <c r="K969" i="2"/>
  <c r="L969" i="2"/>
  <c r="J971" i="2"/>
  <c r="I971" i="2"/>
  <c r="K971" i="2"/>
  <c r="L971" i="2"/>
  <c r="J972" i="2"/>
  <c r="I972" i="2"/>
  <c r="K972" i="2"/>
  <c r="L972" i="2"/>
  <c r="J973" i="2"/>
  <c r="I973" i="2"/>
  <c r="K973" i="2"/>
  <c r="L973" i="2"/>
  <c r="J960" i="2"/>
  <c r="I960" i="2"/>
  <c r="K960" i="2"/>
  <c r="L960" i="2"/>
  <c r="J948" i="2"/>
  <c r="I948" i="2"/>
  <c r="K948" i="2"/>
  <c r="L948" i="2"/>
  <c r="J949" i="2"/>
  <c r="I949" i="2"/>
  <c r="K949" i="2"/>
  <c r="L949" i="2"/>
  <c r="J950" i="2"/>
  <c r="I950" i="2"/>
  <c r="K950" i="2"/>
  <c r="L950" i="2"/>
  <c r="J952" i="2"/>
  <c r="I952" i="2"/>
  <c r="K952" i="2"/>
  <c r="L952" i="2"/>
  <c r="J954" i="2"/>
  <c r="I954" i="2"/>
  <c r="K954" i="2"/>
  <c r="L954" i="2"/>
  <c r="J955" i="2"/>
  <c r="I955" i="2"/>
  <c r="K955" i="2"/>
  <c r="L955" i="2"/>
  <c r="J957" i="2"/>
  <c r="I957" i="2"/>
  <c r="K957" i="2"/>
  <c r="L957" i="2"/>
  <c r="J936" i="2"/>
  <c r="I936" i="2"/>
  <c r="K936" i="2"/>
  <c r="L936" i="2"/>
  <c r="J937" i="2"/>
  <c r="I937" i="2"/>
  <c r="K937" i="2"/>
  <c r="L937" i="2"/>
  <c r="J939" i="2"/>
  <c r="I939" i="2"/>
  <c r="K939" i="2"/>
  <c r="L939" i="2"/>
  <c r="J940" i="2"/>
  <c r="I940" i="2"/>
  <c r="K940" i="2"/>
  <c r="L940" i="2"/>
  <c r="J942" i="2"/>
  <c r="I942" i="2"/>
  <c r="K942" i="2"/>
  <c r="L942" i="2"/>
  <c r="J946" i="2"/>
  <c r="I946" i="2"/>
  <c r="K946" i="2"/>
  <c r="L946" i="2"/>
  <c r="I941" i="2" l="1"/>
  <c r="I979" i="2"/>
  <c r="I959" i="2"/>
  <c r="I938" i="2"/>
  <c r="I976" i="2"/>
  <c r="I956" i="2"/>
  <c r="I951" i="2"/>
  <c r="I953" i="2"/>
  <c r="I947" i="2"/>
  <c r="I961" i="2"/>
  <c r="I974" i="2"/>
  <c r="I975" i="2"/>
  <c r="I944" i="2"/>
  <c r="I968" i="2"/>
  <c r="I970" i="2"/>
  <c r="I967" i="2"/>
  <c r="I943" i="2"/>
  <c r="I945" i="2"/>
  <c r="I958" i="2"/>
  <c r="J947" i="2"/>
  <c r="K974" i="2"/>
  <c r="L970" i="2"/>
  <c r="K968" i="2"/>
  <c r="K970" i="2"/>
  <c r="L967" i="2"/>
  <c r="P973" i="2"/>
  <c r="Q973" i="2" s="1"/>
  <c r="R973" i="2" s="1"/>
  <c r="K938" i="2"/>
  <c r="K961" i="2"/>
  <c r="P977" i="2"/>
  <c r="Q977" i="2" s="1"/>
  <c r="R977" i="2" s="1"/>
  <c r="J941" i="2"/>
  <c r="L938" i="2"/>
  <c r="J958" i="2"/>
  <c r="P962" i="2"/>
  <c r="Q962" i="2" s="1"/>
  <c r="R962" i="2" s="1"/>
  <c r="L979" i="2"/>
  <c r="J975" i="2"/>
  <c r="L976" i="2"/>
  <c r="K959" i="2"/>
  <c r="J938" i="2"/>
  <c r="L958" i="2"/>
  <c r="J979" i="2"/>
  <c r="P942" i="2"/>
  <c r="Q942" i="2" s="1"/>
  <c r="R942" i="2" s="1"/>
  <c r="P936" i="2"/>
  <c r="Q936" i="2" s="1"/>
  <c r="R936" i="2" s="1"/>
  <c r="P948" i="2"/>
  <c r="Q948" i="2" s="1"/>
  <c r="R948" i="2" s="1"/>
  <c r="K943" i="2"/>
  <c r="J959" i="2"/>
  <c r="P949" i="2"/>
  <c r="Q949" i="2" s="1"/>
  <c r="R949" i="2" s="1"/>
  <c r="J943" i="2"/>
  <c r="P982" i="2"/>
  <c r="Q982" i="2" s="1"/>
  <c r="R982" i="2" s="1"/>
  <c r="L945" i="2"/>
  <c r="J944" i="2"/>
  <c r="K945" i="2"/>
  <c r="J953" i="2"/>
  <c r="L956" i="2"/>
  <c r="L951" i="2"/>
  <c r="J974" i="2"/>
  <c r="J968" i="2"/>
  <c r="K979" i="2"/>
  <c r="J967" i="2"/>
  <c r="P971" i="2"/>
  <c r="Q971" i="2" s="1"/>
  <c r="R971" i="2" s="1"/>
  <c r="P966" i="2"/>
  <c r="Q966" i="2" s="1"/>
  <c r="R966" i="2" s="1"/>
  <c r="P981" i="2"/>
  <c r="Q981" i="2" s="1"/>
  <c r="R981" i="2" s="1"/>
  <c r="P955" i="2"/>
  <c r="Q955" i="2" s="1"/>
  <c r="R955" i="2" s="1"/>
  <c r="P964" i="2"/>
  <c r="Q964" i="2" s="1"/>
  <c r="R964" i="2" s="1"/>
  <c r="P950" i="2"/>
  <c r="Q950" i="2" s="1"/>
  <c r="R950" i="2" s="1"/>
  <c r="P940" i="2"/>
  <c r="Q940" i="2" s="1"/>
  <c r="R940" i="2" s="1"/>
  <c r="L959" i="2"/>
  <c r="P957" i="2"/>
  <c r="Q957" i="2" s="1"/>
  <c r="R957" i="2" s="1"/>
  <c r="P952" i="2"/>
  <c r="Q952" i="2" s="1"/>
  <c r="R952" i="2" s="1"/>
  <c r="P960" i="2"/>
  <c r="Q960" i="2" s="1"/>
  <c r="R960" i="2" s="1"/>
  <c r="P972" i="2"/>
  <c r="Q972" i="2" s="1"/>
  <c r="R972" i="2" s="1"/>
  <c r="K967" i="2"/>
  <c r="K944" i="2"/>
  <c r="L941" i="2"/>
  <c r="K956" i="2"/>
  <c r="L953" i="2"/>
  <c r="K951" i="2"/>
  <c r="L947" i="2"/>
  <c r="J970" i="2"/>
  <c r="P965" i="2"/>
  <c r="Q965" i="2" s="1"/>
  <c r="R965" i="2" s="1"/>
  <c r="L961" i="2"/>
  <c r="P980" i="2"/>
  <c r="Q980" i="2" s="1"/>
  <c r="R980" i="2" s="1"/>
  <c r="K976" i="2"/>
  <c r="K958" i="2"/>
  <c r="P954" i="2"/>
  <c r="Q954" i="2" s="1"/>
  <c r="R954" i="2" s="1"/>
  <c r="K953" i="2"/>
  <c r="K947" i="2"/>
  <c r="L975" i="2"/>
  <c r="P946" i="2"/>
  <c r="Q946" i="2" s="1"/>
  <c r="R946" i="2" s="1"/>
  <c r="J945" i="2"/>
  <c r="L944" i="2"/>
  <c r="L943" i="2"/>
  <c r="K941" i="2"/>
  <c r="P937" i="2"/>
  <c r="Q937" i="2" s="1"/>
  <c r="R937" i="2" s="1"/>
  <c r="K975" i="2"/>
  <c r="P969" i="2"/>
  <c r="Q969" i="2" s="1"/>
  <c r="R969" i="2" s="1"/>
  <c r="P963" i="2"/>
  <c r="Q963" i="2" s="1"/>
  <c r="R963" i="2" s="1"/>
  <c r="P939" i="2"/>
  <c r="Q939" i="2" s="1"/>
  <c r="R939" i="2" s="1"/>
  <c r="J956" i="2"/>
  <c r="J951" i="2"/>
  <c r="L974" i="2"/>
  <c r="L968" i="2"/>
  <c r="J976" i="2"/>
  <c r="J961" i="2"/>
  <c r="P978" i="2"/>
  <c r="Q978" i="2" s="1"/>
  <c r="R978" i="2" s="1"/>
  <c r="J924" i="2"/>
  <c r="I924" i="2"/>
  <c r="K924" i="2"/>
  <c r="L924" i="2"/>
  <c r="J926" i="2"/>
  <c r="I926" i="2"/>
  <c r="K926" i="2"/>
  <c r="L926" i="2"/>
  <c r="J927" i="2"/>
  <c r="I927" i="2"/>
  <c r="K927" i="2"/>
  <c r="L927" i="2"/>
  <c r="J929" i="2"/>
  <c r="I929" i="2"/>
  <c r="K929" i="2"/>
  <c r="L929" i="2"/>
  <c r="J930" i="2"/>
  <c r="I930" i="2"/>
  <c r="K930" i="2"/>
  <c r="L930" i="2"/>
  <c r="J931" i="2"/>
  <c r="I931" i="2"/>
  <c r="K931" i="2"/>
  <c r="L931" i="2"/>
  <c r="J932" i="2"/>
  <c r="I932" i="2"/>
  <c r="K932" i="2"/>
  <c r="L932" i="2"/>
  <c r="J933" i="2"/>
  <c r="I933" i="2"/>
  <c r="K933" i="2"/>
  <c r="L933" i="2"/>
  <c r="I935" i="2" l="1"/>
  <c r="I923" i="2"/>
  <c r="I925" i="2"/>
  <c r="I934" i="2"/>
  <c r="I928" i="2"/>
  <c r="P968" i="2"/>
  <c r="Q968" i="2" s="1"/>
  <c r="R968" i="2" s="1"/>
  <c r="P974" i="2"/>
  <c r="Q974" i="2" s="1"/>
  <c r="R974" i="2" s="1"/>
  <c r="P967" i="2"/>
  <c r="Q967" i="2" s="1"/>
  <c r="R967" i="2" s="1"/>
  <c r="P970" i="2"/>
  <c r="Q970" i="2" s="1"/>
  <c r="R970" i="2" s="1"/>
  <c r="P961" i="2"/>
  <c r="Q961" i="2" s="1"/>
  <c r="R961" i="2" s="1"/>
  <c r="P943" i="2"/>
  <c r="Q943" i="2" s="1"/>
  <c r="R943" i="2" s="1"/>
  <c r="P959" i="2"/>
  <c r="Q959" i="2" s="1"/>
  <c r="R959" i="2" s="1"/>
  <c r="P958" i="2"/>
  <c r="Q958" i="2" s="1"/>
  <c r="R958" i="2" s="1"/>
  <c r="P938" i="2"/>
  <c r="Q938" i="2" s="1"/>
  <c r="R938" i="2" s="1"/>
  <c r="P956" i="2"/>
  <c r="Q956" i="2" s="1"/>
  <c r="R956" i="2" s="1"/>
  <c r="J934" i="2"/>
  <c r="K928" i="2"/>
  <c r="P976" i="2"/>
  <c r="Q976" i="2" s="1"/>
  <c r="R976" i="2" s="1"/>
  <c r="L928" i="2"/>
  <c r="J928" i="2"/>
  <c r="L925" i="2"/>
  <c r="P953" i="2"/>
  <c r="Q953" i="2" s="1"/>
  <c r="R953" i="2" s="1"/>
  <c r="P979" i="2"/>
  <c r="Q979" i="2" s="1"/>
  <c r="R979" i="2" s="1"/>
  <c r="P932" i="2"/>
  <c r="Q932" i="2" s="1"/>
  <c r="R932" i="2" s="1"/>
  <c r="L935" i="2"/>
  <c r="L923" i="2"/>
  <c r="P945" i="2"/>
  <c r="Q945" i="2" s="1"/>
  <c r="R945" i="2" s="1"/>
  <c r="P933" i="2"/>
  <c r="Q933" i="2" s="1"/>
  <c r="R933" i="2" s="1"/>
  <c r="P926" i="2"/>
  <c r="Q926" i="2" s="1"/>
  <c r="R926" i="2" s="1"/>
  <c r="J935" i="2"/>
  <c r="J923" i="2"/>
  <c r="J925" i="2"/>
  <c r="P951" i="2"/>
  <c r="Q951" i="2" s="1"/>
  <c r="R951" i="2" s="1"/>
  <c r="K923" i="2"/>
  <c r="K935" i="2"/>
  <c r="P975" i="2"/>
  <c r="Q975" i="2" s="1"/>
  <c r="R975" i="2" s="1"/>
  <c r="P944" i="2"/>
  <c r="Q944" i="2" s="1"/>
  <c r="R944" i="2" s="1"/>
  <c r="P930" i="2"/>
  <c r="Q930" i="2" s="1"/>
  <c r="R930" i="2" s="1"/>
  <c r="P924" i="2"/>
  <c r="Q924" i="2" s="1"/>
  <c r="R924" i="2" s="1"/>
  <c r="P931" i="2"/>
  <c r="Q931" i="2" s="1"/>
  <c r="R931" i="2" s="1"/>
  <c r="K925" i="2"/>
  <c r="P941" i="2"/>
  <c r="Q941" i="2" s="1"/>
  <c r="R941" i="2" s="1"/>
  <c r="K934" i="2"/>
  <c r="P927" i="2"/>
  <c r="Q927" i="2" s="1"/>
  <c r="R927" i="2" s="1"/>
  <c r="L934" i="2"/>
  <c r="P929" i="2"/>
  <c r="Q929" i="2" s="1"/>
  <c r="R929" i="2" s="1"/>
  <c r="P947" i="2"/>
  <c r="Q947" i="2" s="1"/>
  <c r="R947" i="2" s="1"/>
  <c r="P935" i="2" l="1"/>
  <c r="Q935" i="2" s="1"/>
  <c r="R935" i="2" s="1"/>
  <c r="P928" i="2"/>
  <c r="Q928" i="2" s="1"/>
  <c r="R928" i="2" s="1"/>
  <c r="P925" i="2"/>
  <c r="Q925" i="2" s="1"/>
  <c r="R925" i="2" s="1"/>
  <c r="P923" i="2"/>
  <c r="Q923" i="2" s="1"/>
  <c r="R923" i="2" s="1"/>
  <c r="P934" i="2"/>
  <c r="Q934" i="2" s="1"/>
  <c r="R934" i="2" s="1"/>
  <c r="J906" i="2" l="1"/>
  <c r="I906" i="2"/>
  <c r="K906" i="2"/>
  <c r="L906" i="2"/>
  <c r="J907" i="2"/>
  <c r="I907" i="2"/>
  <c r="K907" i="2"/>
  <c r="L907" i="2"/>
  <c r="J908" i="2"/>
  <c r="I908" i="2"/>
  <c r="K908" i="2"/>
  <c r="L908" i="2"/>
  <c r="J909" i="2"/>
  <c r="I909" i="2"/>
  <c r="K909" i="2"/>
  <c r="L909" i="2"/>
  <c r="J911" i="2"/>
  <c r="I911" i="2"/>
  <c r="K911" i="2"/>
  <c r="L911" i="2"/>
  <c r="J912" i="2"/>
  <c r="I912" i="2"/>
  <c r="K912" i="2"/>
  <c r="L912" i="2"/>
  <c r="J913" i="2"/>
  <c r="I913" i="2"/>
  <c r="K913" i="2"/>
  <c r="L913" i="2"/>
  <c r="J917" i="2"/>
  <c r="I917" i="2"/>
  <c r="K917" i="2"/>
  <c r="L917" i="2"/>
  <c r="J921" i="2"/>
  <c r="I921" i="2"/>
  <c r="K921" i="2"/>
  <c r="L921" i="2"/>
  <c r="I905" i="2" l="1"/>
  <c r="I919" i="2"/>
  <c r="I914" i="2"/>
  <c r="I922" i="2"/>
  <c r="I920" i="2"/>
  <c r="I915" i="2"/>
  <c r="I910" i="2"/>
  <c r="I916" i="2"/>
  <c r="I918" i="2"/>
  <c r="K905" i="2"/>
  <c r="L905" i="2"/>
  <c r="J922" i="2"/>
  <c r="L919" i="2"/>
  <c r="K918" i="2"/>
  <c r="K922" i="2"/>
  <c r="L920" i="2"/>
  <c r="P909" i="2"/>
  <c r="Q909" i="2" s="1"/>
  <c r="R909" i="2" s="1"/>
  <c r="P908" i="2"/>
  <c r="Q908" i="2" s="1"/>
  <c r="R908" i="2" s="1"/>
  <c r="J915" i="2"/>
  <c r="L914" i="2"/>
  <c r="K919" i="2"/>
  <c r="P921" i="2"/>
  <c r="Q921" i="2" s="1"/>
  <c r="R921" i="2" s="1"/>
  <c r="J914" i="2"/>
  <c r="J910" i="2"/>
  <c r="P917" i="2"/>
  <c r="Q917" i="2" s="1"/>
  <c r="R917" i="2" s="1"/>
  <c r="K916" i="2"/>
  <c r="P912" i="2"/>
  <c r="Q912" i="2" s="1"/>
  <c r="R912" i="2" s="1"/>
  <c r="K920" i="2"/>
  <c r="J916" i="2"/>
  <c r="P913" i="2"/>
  <c r="Q913" i="2" s="1"/>
  <c r="R913" i="2" s="1"/>
  <c r="P906" i="2"/>
  <c r="Q906" i="2" s="1"/>
  <c r="R906" i="2" s="1"/>
  <c r="J918" i="2"/>
  <c r="J919" i="2"/>
  <c r="P911" i="2"/>
  <c r="Q911" i="2" s="1"/>
  <c r="R911" i="2" s="1"/>
  <c r="L922" i="2"/>
  <c r="L915" i="2"/>
  <c r="K914" i="2"/>
  <c r="L910" i="2"/>
  <c r="P907" i="2"/>
  <c r="Q907" i="2" s="1"/>
  <c r="R907" i="2" s="1"/>
  <c r="J920" i="2"/>
  <c r="L916" i="2"/>
  <c r="K915" i="2"/>
  <c r="K910" i="2"/>
  <c r="L918" i="2"/>
  <c r="J905" i="2"/>
  <c r="J893" i="2"/>
  <c r="I893" i="2"/>
  <c r="K893" i="2"/>
  <c r="L893" i="2"/>
  <c r="J895" i="2"/>
  <c r="I895" i="2"/>
  <c r="K895" i="2"/>
  <c r="L895" i="2"/>
  <c r="J896" i="2"/>
  <c r="I896" i="2"/>
  <c r="K896" i="2"/>
  <c r="L896" i="2"/>
  <c r="J899" i="2"/>
  <c r="I899" i="2"/>
  <c r="K899" i="2"/>
  <c r="L899" i="2"/>
  <c r="J901" i="2"/>
  <c r="I901" i="2"/>
  <c r="K901" i="2"/>
  <c r="L901" i="2"/>
  <c r="J902" i="2"/>
  <c r="I902" i="2"/>
  <c r="K902" i="2"/>
  <c r="L902" i="2"/>
  <c r="J903" i="2"/>
  <c r="I903" i="2"/>
  <c r="K903" i="2"/>
  <c r="L903" i="2"/>
  <c r="I904" i="2" l="1"/>
  <c r="I894" i="2"/>
  <c r="I897" i="2"/>
  <c r="I898" i="2"/>
  <c r="I900" i="2"/>
  <c r="P905" i="2"/>
  <c r="Q905" i="2" s="1"/>
  <c r="R905" i="2" s="1"/>
  <c r="P922" i="2"/>
  <c r="Q922" i="2" s="1"/>
  <c r="R922" i="2" s="1"/>
  <c r="P919" i="2"/>
  <c r="Q919" i="2" s="1"/>
  <c r="R919" i="2" s="1"/>
  <c r="P914" i="2"/>
  <c r="Q914" i="2" s="1"/>
  <c r="R914" i="2" s="1"/>
  <c r="P918" i="2"/>
  <c r="Q918" i="2" s="1"/>
  <c r="R918" i="2" s="1"/>
  <c r="P920" i="2"/>
  <c r="Q920" i="2" s="1"/>
  <c r="R920" i="2" s="1"/>
  <c r="P916" i="2"/>
  <c r="Q916" i="2" s="1"/>
  <c r="R916" i="2" s="1"/>
  <c r="L904" i="2"/>
  <c r="K894" i="2"/>
  <c r="P895" i="2"/>
  <c r="Q895" i="2" s="1"/>
  <c r="R895" i="2" s="1"/>
  <c r="J904" i="2"/>
  <c r="P899" i="2"/>
  <c r="Q899" i="2" s="1"/>
  <c r="R899" i="2" s="1"/>
  <c r="L897" i="2"/>
  <c r="J894" i="2"/>
  <c r="K897" i="2"/>
  <c r="P901" i="2"/>
  <c r="Q901" i="2" s="1"/>
  <c r="R901" i="2" s="1"/>
  <c r="J897" i="2"/>
  <c r="L894" i="2"/>
  <c r="P910" i="2"/>
  <c r="Q910" i="2" s="1"/>
  <c r="R910" i="2" s="1"/>
  <c r="K904" i="2"/>
  <c r="J900" i="2"/>
  <c r="L898" i="2"/>
  <c r="P896" i="2"/>
  <c r="Q896" i="2" s="1"/>
  <c r="R896" i="2" s="1"/>
  <c r="P915" i="2"/>
  <c r="Q915" i="2" s="1"/>
  <c r="R915" i="2" s="1"/>
  <c r="P902" i="2"/>
  <c r="Q902" i="2" s="1"/>
  <c r="R902" i="2" s="1"/>
  <c r="K898" i="2"/>
  <c r="P903" i="2"/>
  <c r="Q903" i="2" s="1"/>
  <c r="R903" i="2" s="1"/>
  <c r="L900" i="2"/>
  <c r="J898" i="2"/>
  <c r="P893" i="2"/>
  <c r="Q893" i="2" s="1"/>
  <c r="R893" i="2" s="1"/>
  <c r="K900" i="2"/>
  <c r="J880" i="2"/>
  <c r="I880" i="2"/>
  <c r="K880" i="2"/>
  <c r="L880" i="2"/>
  <c r="J882" i="2"/>
  <c r="I882" i="2"/>
  <c r="K882" i="2"/>
  <c r="L882" i="2"/>
  <c r="J883" i="2"/>
  <c r="I883" i="2"/>
  <c r="K883" i="2"/>
  <c r="L883" i="2"/>
  <c r="J884" i="2"/>
  <c r="I884" i="2"/>
  <c r="K884" i="2"/>
  <c r="L884" i="2"/>
  <c r="J885" i="2"/>
  <c r="I885" i="2"/>
  <c r="K885" i="2"/>
  <c r="L885" i="2"/>
  <c r="J887" i="2"/>
  <c r="I887" i="2"/>
  <c r="K887" i="2"/>
  <c r="L887" i="2"/>
  <c r="J888" i="2"/>
  <c r="I888" i="2"/>
  <c r="K888" i="2"/>
  <c r="L888" i="2"/>
  <c r="J889" i="2"/>
  <c r="I889" i="2"/>
  <c r="K889" i="2"/>
  <c r="L889" i="2"/>
  <c r="J892" i="2"/>
  <c r="I892" i="2"/>
  <c r="K892" i="2"/>
  <c r="L892" i="2"/>
  <c r="I890" i="2" l="1"/>
  <c r="I886" i="2"/>
  <c r="I891" i="2"/>
  <c r="I881" i="2"/>
  <c r="P904" i="2"/>
  <c r="Q904" i="2" s="1"/>
  <c r="R904" i="2" s="1"/>
  <c r="P898" i="2"/>
  <c r="Q898" i="2" s="1"/>
  <c r="R898" i="2" s="1"/>
  <c r="J891" i="2"/>
  <c r="P894" i="2"/>
  <c r="Q894" i="2" s="1"/>
  <c r="R894" i="2" s="1"/>
  <c r="P900" i="2"/>
  <c r="Q900" i="2" s="1"/>
  <c r="R900" i="2" s="1"/>
  <c r="K886" i="2"/>
  <c r="J886" i="2"/>
  <c r="P882" i="2"/>
  <c r="Q882" i="2" s="1"/>
  <c r="R882" i="2" s="1"/>
  <c r="L891" i="2"/>
  <c r="P889" i="2"/>
  <c r="Q889" i="2" s="1"/>
  <c r="R889" i="2" s="1"/>
  <c r="J890" i="2"/>
  <c r="P884" i="2"/>
  <c r="Q884" i="2" s="1"/>
  <c r="R884" i="2" s="1"/>
  <c r="P897" i="2"/>
  <c r="Q897" i="2" s="1"/>
  <c r="R897" i="2" s="1"/>
  <c r="K891" i="2"/>
  <c r="P885" i="2"/>
  <c r="Q885" i="2" s="1"/>
  <c r="R885" i="2" s="1"/>
  <c r="L881" i="2"/>
  <c r="L890" i="2"/>
  <c r="P887" i="2"/>
  <c r="Q887" i="2" s="1"/>
  <c r="R887" i="2" s="1"/>
  <c r="K881" i="2"/>
  <c r="K890" i="2"/>
  <c r="L886" i="2"/>
  <c r="P883" i="2"/>
  <c r="Q883" i="2" s="1"/>
  <c r="R883" i="2" s="1"/>
  <c r="P888" i="2"/>
  <c r="Q888" i="2" s="1"/>
  <c r="R888" i="2" s="1"/>
  <c r="J881" i="2"/>
  <c r="P892" i="2"/>
  <c r="Q892" i="2" s="1"/>
  <c r="R892" i="2" s="1"/>
  <c r="P880" i="2"/>
  <c r="Q880" i="2" s="1"/>
  <c r="R880" i="2" s="1"/>
  <c r="J870" i="2"/>
  <c r="I870" i="2"/>
  <c r="K870" i="2"/>
  <c r="L870" i="2"/>
  <c r="J873" i="2"/>
  <c r="I873" i="2"/>
  <c r="K873" i="2"/>
  <c r="L873" i="2"/>
  <c r="J874" i="2"/>
  <c r="I874" i="2"/>
  <c r="K874" i="2"/>
  <c r="L874" i="2"/>
  <c r="J875" i="2"/>
  <c r="I875" i="2"/>
  <c r="K875" i="2"/>
  <c r="L875" i="2"/>
  <c r="J876" i="2"/>
  <c r="I876" i="2"/>
  <c r="K876" i="2"/>
  <c r="L876" i="2"/>
  <c r="J877" i="2"/>
  <c r="I877" i="2"/>
  <c r="K877" i="2"/>
  <c r="L877" i="2"/>
  <c r="J878" i="2"/>
  <c r="I878" i="2"/>
  <c r="K878" i="2"/>
  <c r="L878" i="2"/>
  <c r="J842" i="2"/>
  <c r="I842" i="2"/>
  <c r="K842" i="2"/>
  <c r="L842" i="2"/>
  <c r="J844" i="2"/>
  <c r="I844" i="2"/>
  <c r="K844" i="2"/>
  <c r="L844" i="2"/>
  <c r="J845" i="2"/>
  <c r="I845" i="2"/>
  <c r="K845" i="2"/>
  <c r="L845" i="2"/>
  <c r="J846" i="2"/>
  <c r="I846" i="2"/>
  <c r="K846" i="2"/>
  <c r="L846" i="2"/>
  <c r="J847" i="2"/>
  <c r="I847" i="2"/>
  <c r="K847" i="2"/>
  <c r="L847" i="2"/>
  <c r="J848" i="2"/>
  <c r="I848" i="2"/>
  <c r="K848" i="2"/>
  <c r="L848" i="2"/>
  <c r="J855" i="2"/>
  <c r="I855" i="2"/>
  <c r="K855" i="2"/>
  <c r="L855" i="2"/>
  <c r="J857" i="2"/>
  <c r="I857" i="2"/>
  <c r="K857" i="2"/>
  <c r="L857" i="2"/>
  <c r="J858" i="2"/>
  <c r="I858" i="2"/>
  <c r="K858" i="2"/>
  <c r="L858" i="2"/>
  <c r="J859" i="2"/>
  <c r="I859" i="2"/>
  <c r="K859" i="2"/>
  <c r="L859" i="2"/>
  <c r="J860" i="2"/>
  <c r="I860" i="2"/>
  <c r="K860" i="2"/>
  <c r="L860" i="2"/>
  <c r="J863" i="2"/>
  <c r="I863" i="2"/>
  <c r="K863" i="2"/>
  <c r="L863" i="2"/>
  <c r="J864" i="2"/>
  <c r="I864" i="2"/>
  <c r="K864" i="2"/>
  <c r="L864" i="2"/>
  <c r="J867" i="2"/>
  <c r="I867" i="2"/>
  <c r="K867" i="2"/>
  <c r="L867" i="2"/>
  <c r="J869" i="2"/>
  <c r="I869" i="2"/>
  <c r="K869" i="2"/>
  <c r="L869" i="2"/>
  <c r="I829" i="2"/>
  <c r="I830" i="2"/>
  <c r="I831" i="2"/>
  <c r="J834" i="2"/>
  <c r="I834" i="2"/>
  <c r="K834" i="2"/>
  <c r="L834" i="2"/>
  <c r="J835" i="2"/>
  <c r="I835" i="2"/>
  <c r="K835" i="2"/>
  <c r="L835" i="2"/>
  <c r="J836" i="2"/>
  <c r="I836" i="2"/>
  <c r="K836" i="2"/>
  <c r="L836" i="2"/>
  <c r="I840" i="2" l="1"/>
  <c r="I865" i="2"/>
  <c r="I828" i="2"/>
  <c r="I851" i="2"/>
  <c r="I850" i="2"/>
  <c r="I837" i="2"/>
  <c r="I861" i="2"/>
  <c r="I832" i="2"/>
  <c r="I839" i="2"/>
  <c r="I868" i="2"/>
  <c r="I871" i="2"/>
  <c r="I833" i="2"/>
  <c r="I838" i="2"/>
  <c r="I853" i="2"/>
  <c r="I849" i="2"/>
  <c r="I872" i="2"/>
  <c r="I854" i="2"/>
  <c r="I879" i="2"/>
  <c r="I866" i="2"/>
  <c r="I841" i="2"/>
  <c r="I843" i="2"/>
  <c r="I862" i="2"/>
  <c r="I856" i="2"/>
  <c r="I852" i="2"/>
  <c r="J866" i="2"/>
  <c r="J839" i="2"/>
  <c r="L838" i="2"/>
  <c r="K872" i="2"/>
  <c r="P836" i="2"/>
  <c r="Q836" i="2" s="1"/>
  <c r="R836" i="2" s="1"/>
  <c r="P891" i="2"/>
  <c r="Q891" i="2" s="1"/>
  <c r="R891" i="2" s="1"/>
  <c r="K865" i="2"/>
  <c r="P886" i="2"/>
  <c r="Q886" i="2" s="1"/>
  <c r="R886" i="2" s="1"/>
  <c r="J840" i="2"/>
  <c r="L872" i="2"/>
  <c r="L839" i="2"/>
  <c r="L866" i="2"/>
  <c r="P864" i="2"/>
  <c r="Q864" i="2" s="1"/>
  <c r="R864" i="2" s="1"/>
  <c r="P859" i="2"/>
  <c r="Q859" i="2" s="1"/>
  <c r="R859" i="2" s="1"/>
  <c r="K854" i="2"/>
  <c r="J850" i="2"/>
  <c r="K838" i="2"/>
  <c r="K833" i="2"/>
  <c r="P869" i="2"/>
  <c r="Q869" i="2" s="1"/>
  <c r="R869" i="2" s="1"/>
  <c r="P835" i="2"/>
  <c r="Q835" i="2" s="1"/>
  <c r="R835" i="2" s="1"/>
  <c r="K862" i="2"/>
  <c r="K856" i="2"/>
  <c r="K852" i="2"/>
  <c r="L850" i="2"/>
  <c r="P848" i="2"/>
  <c r="Q848" i="2" s="1"/>
  <c r="R848" i="2" s="1"/>
  <c r="J841" i="2"/>
  <c r="P847" i="2"/>
  <c r="Q847" i="2" s="1"/>
  <c r="R847" i="2" s="1"/>
  <c r="J879" i="2"/>
  <c r="K837" i="2"/>
  <c r="P878" i="2"/>
  <c r="Q878" i="2" s="1"/>
  <c r="R878" i="2" s="1"/>
  <c r="P890" i="2"/>
  <c r="Q890" i="2" s="1"/>
  <c r="R890" i="2" s="1"/>
  <c r="L861" i="2"/>
  <c r="J853" i="2"/>
  <c r="J843" i="2"/>
  <c r="L871" i="2"/>
  <c r="L833" i="2"/>
  <c r="P867" i="2"/>
  <c r="Q867" i="2" s="1"/>
  <c r="R867" i="2" s="1"/>
  <c r="P844" i="2"/>
  <c r="Q844" i="2" s="1"/>
  <c r="R844" i="2" s="1"/>
  <c r="L841" i="2"/>
  <c r="P874" i="2"/>
  <c r="Q874" i="2" s="1"/>
  <c r="R874" i="2" s="1"/>
  <c r="J868" i="2"/>
  <c r="P863" i="2"/>
  <c r="Q863" i="2" s="1"/>
  <c r="R863" i="2" s="1"/>
  <c r="P858" i="2"/>
  <c r="Q858" i="2" s="1"/>
  <c r="R858" i="2" s="1"/>
  <c r="K850" i="2"/>
  <c r="P873" i="2"/>
  <c r="Q873" i="2" s="1"/>
  <c r="R873" i="2" s="1"/>
  <c r="J837" i="2"/>
  <c r="J865" i="2"/>
  <c r="K861" i="2"/>
  <c r="J851" i="2"/>
  <c r="L849" i="2"/>
  <c r="P846" i="2"/>
  <c r="Q846" i="2" s="1"/>
  <c r="R846" i="2" s="1"/>
  <c r="P876" i="2"/>
  <c r="Q876" i="2" s="1"/>
  <c r="R876" i="2" s="1"/>
  <c r="K871" i="2"/>
  <c r="P881" i="2"/>
  <c r="Q881" i="2" s="1"/>
  <c r="R881" i="2" s="1"/>
  <c r="J862" i="2"/>
  <c r="J856" i="2"/>
  <c r="L854" i="2"/>
  <c r="J852" i="2"/>
  <c r="K849" i="2"/>
  <c r="P842" i="2"/>
  <c r="Q842" i="2" s="1"/>
  <c r="R842" i="2" s="1"/>
  <c r="L879" i="2"/>
  <c r="K879" i="2"/>
  <c r="P834" i="2"/>
  <c r="Q834" i="2" s="1"/>
  <c r="R834" i="2" s="1"/>
  <c r="L868" i="2"/>
  <c r="K866" i="2"/>
  <c r="J861" i="2"/>
  <c r="P855" i="2"/>
  <c r="Q855" i="2" s="1"/>
  <c r="R855" i="2" s="1"/>
  <c r="L853" i="2"/>
  <c r="L843" i="2"/>
  <c r="K841" i="2"/>
  <c r="P877" i="2"/>
  <c r="Q877" i="2" s="1"/>
  <c r="R877" i="2" s="1"/>
  <c r="J871" i="2"/>
  <c r="L837" i="2"/>
  <c r="K868" i="2"/>
  <c r="L865" i="2"/>
  <c r="P857" i="2"/>
  <c r="Q857" i="2" s="1"/>
  <c r="R857" i="2" s="1"/>
  <c r="K853" i="2"/>
  <c r="L851" i="2"/>
  <c r="J849" i="2"/>
  <c r="K843" i="2"/>
  <c r="L840" i="2"/>
  <c r="J872" i="2"/>
  <c r="K839" i="2"/>
  <c r="J838" i="2"/>
  <c r="J833" i="2"/>
  <c r="L862" i="2"/>
  <c r="P860" i="2"/>
  <c r="Q860" i="2" s="1"/>
  <c r="R860" i="2" s="1"/>
  <c r="L856" i="2"/>
  <c r="J854" i="2"/>
  <c r="L852" i="2"/>
  <c r="K851" i="2"/>
  <c r="P845" i="2"/>
  <c r="Q845" i="2" s="1"/>
  <c r="R845" i="2" s="1"/>
  <c r="K840" i="2"/>
  <c r="P875" i="2"/>
  <c r="Q875" i="2" s="1"/>
  <c r="R875" i="2" s="1"/>
  <c r="P870" i="2"/>
  <c r="Q870" i="2" s="1"/>
  <c r="R870" i="2" s="1"/>
  <c r="J813" i="2"/>
  <c r="I813" i="2"/>
  <c r="K813" i="2"/>
  <c r="L813" i="2"/>
  <c r="J815" i="2"/>
  <c r="I815" i="2"/>
  <c r="K815" i="2"/>
  <c r="L815" i="2"/>
  <c r="J816" i="2"/>
  <c r="I816" i="2"/>
  <c r="K816" i="2"/>
  <c r="L816" i="2"/>
  <c r="J818" i="2"/>
  <c r="I818" i="2"/>
  <c r="K818" i="2"/>
  <c r="L818" i="2"/>
  <c r="J819" i="2"/>
  <c r="I819" i="2"/>
  <c r="K819" i="2"/>
  <c r="L819" i="2"/>
  <c r="J820" i="2"/>
  <c r="I820" i="2"/>
  <c r="K820" i="2"/>
  <c r="L820" i="2"/>
  <c r="J823" i="2"/>
  <c r="I823" i="2"/>
  <c r="K823" i="2"/>
  <c r="L823" i="2"/>
  <c r="J826" i="2"/>
  <c r="I826" i="2"/>
  <c r="K826" i="2"/>
  <c r="L826" i="2"/>
  <c r="C799" i="2"/>
  <c r="C800" i="2"/>
  <c r="M800" i="2"/>
  <c r="C801" i="2"/>
  <c r="C802" i="2"/>
  <c r="M802" i="2"/>
  <c r="C803" i="2"/>
  <c r="M803" i="2"/>
  <c r="C804" i="2"/>
  <c r="M804" i="2"/>
  <c r="C805" i="2"/>
  <c r="C806" i="2"/>
  <c r="C807" i="2"/>
  <c r="C808" i="2"/>
  <c r="C809" i="2"/>
  <c r="C810" i="2"/>
  <c r="C811" i="2"/>
  <c r="C812" i="2"/>
  <c r="C813" i="2"/>
  <c r="M813" i="2"/>
  <c r="C814" i="2"/>
  <c r="C815" i="2"/>
  <c r="C816" i="2"/>
  <c r="C817" i="2"/>
  <c r="C818" i="2"/>
  <c r="C819" i="2"/>
  <c r="C820" i="2"/>
  <c r="C821" i="2"/>
  <c r="C822" i="2"/>
  <c r="M822" i="2"/>
  <c r="C823" i="2"/>
  <c r="C824" i="2"/>
  <c r="C825" i="2"/>
  <c r="C826" i="2"/>
  <c r="C827" i="2"/>
  <c r="M827" i="2"/>
  <c r="C828" i="2"/>
  <c r="J828" i="2"/>
  <c r="K828" i="2"/>
  <c r="L828" i="2"/>
  <c r="C829" i="2"/>
  <c r="J829" i="2"/>
  <c r="K829" i="2"/>
  <c r="L829" i="2"/>
  <c r="C830" i="2"/>
  <c r="J830" i="2"/>
  <c r="K830" i="2"/>
  <c r="L830" i="2"/>
  <c r="C831" i="2"/>
  <c r="J831" i="2"/>
  <c r="K831" i="2"/>
  <c r="L831" i="2"/>
  <c r="M831" i="2"/>
  <c r="C832" i="2"/>
  <c r="J832" i="2"/>
  <c r="K832" i="2"/>
  <c r="L832" i="2"/>
  <c r="M832" i="2"/>
  <c r="C764" i="2"/>
  <c r="C765" i="2"/>
  <c r="C766" i="2"/>
  <c r="C767" i="2"/>
  <c r="M767" i="2"/>
  <c r="C768" i="2"/>
  <c r="C769" i="2"/>
  <c r="C770" i="2"/>
  <c r="M770" i="2"/>
  <c r="C771" i="2"/>
  <c r="C772" i="2"/>
  <c r="M772" i="2"/>
  <c r="C773" i="2"/>
  <c r="M773" i="2"/>
  <c r="C774" i="2"/>
  <c r="M774" i="2"/>
  <c r="C775" i="2"/>
  <c r="M775" i="2"/>
  <c r="C776" i="2"/>
  <c r="C777" i="2"/>
  <c r="C778" i="2"/>
  <c r="C779" i="2"/>
  <c r="C780" i="2"/>
  <c r="C781" i="2"/>
  <c r="M781" i="2"/>
  <c r="C782" i="2"/>
  <c r="C783" i="2"/>
  <c r="C784" i="2"/>
  <c r="M784" i="2"/>
  <c r="C785" i="2"/>
  <c r="C786" i="2"/>
  <c r="C787" i="2"/>
  <c r="C788" i="2"/>
  <c r="C789" i="2"/>
  <c r="C790" i="2"/>
  <c r="C791" i="2"/>
  <c r="M791" i="2"/>
  <c r="C792" i="2"/>
  <c r="C793" i="2"/>
  <c r="C794" i="2"/>
  <c r="M794" i="2"/>
  <c r="C795" i="2"/>
  <c r="C796" i="2"/>
  <c r="M796" i="2"/>
  <c r="C797" i="2"/>
  <c r="C798" i="2"/>
  <c r="I755" i="2"/>
  <c r="I756" i="2"/>
  <c r="I757" i="2"/>
  <c r="I758" i="2"/>
  <c r="I759" i="2"/>
  <c r="I761" i="2"/>
  <c r="I763" i="2"/>
  <c r="J764" i="2"/>
  <c r="I764" i="2"/>
  <c r="K764" i="2"/>
  <c r="L764" i="2"/>
  <c r="J767" i="2"/>
  <c r="I767" i="2"/>
  <c r="K767" i="2"/>
  <c r="L767" i="2"/>
  <c r="J770" i="2"/>
  <c r="I770" i="2"/>
  <c r="K770" i="2"/>
  <c r="L770" i="2"/>
  <c r="J771" i="2"/>
  <c r="I771" i="2"/>
  <c r="K771" i="2"/>
  <c r="L771" i="2"/>
  <c r="J775" i="2"/>
  <c r="I775" i="2"/>
  <c r="K775" i="2"/>
  <c r="L775" i="2"/>
  <c r="J776" i="2"/>
  <c r="I776" i="2"/>
  <c r="K776" i="2"/>
  <c r="L776" i="2"/>
  <c r="J777" i="2"/>
  <c r="I777" i="2"/>
  <c r="K777" i="2"/>
  <c r="L777" i="2"/>
  <c r="J781" i="2"/>
  <c r="I781" i="2"/>
  <c r="K781" i="2"/>
  <c r="L781" i="2"/>
  <c r="J782" i="2"/>
  <c r="I782" i="2"/>
  <c r="K782" i="2"/>
  <c r="L782" i="2"/>
  <c r="J783" i="2"/>
  <c r="I783" i="2"/>
  <c r="K783" i="2"/>
  <c r="L783" i="2"/>
  <c r="J785" i="2"/>
  <c r="I785" i="2"/>
  <c r="K785" i="2"/>
  <c r="L785" i="2"/>
  <c r="J786" i="2"/>
  <c r="I786" i="2"/>
  <c r="K786" i="2"/>
  <c r="L786" i="2"/>
  <c r="J787" i="2"/>
  <c r="I787" i="2"/>
  <c r="K787" i="2"/>
  <c r="L787" i="2"/>
  <c r="J788" i="2"/>
  <c r="I788" i="2"/>
  <c r="K788" i="2"/>
  <c r="L788" i="2"/>
  <c r="J789" i="2"/>
  <c r="I789" i="2"/>
  <c r="K789" i="2"/>
  <c r="L789" i="2"/>
  <c r="J790" i="2"/>
  <c r="I790" i="2"/>
  <c r="K790" i="2"/>
  <c r="L790" i="2"/>
  <c r="J792" i="2"/>
  <c r="I792" i="2"/>
  <c r="K792" i="2"/>
  <c r="L792" i="2"/>
  <c r="J797" i="2"/>
  <c r="I797" i="2"/>
  <c r="K797" i="2"/>
  <c r="L797" i="2"/>
  <c r="J798" i="2"/>
  <c r="I798" i="2"/>
  <c r="K798" i="2"/>
  <c r="L798" i="2"/>
  <c r="J800" i="2"/>
  <c r="I800" i="2"/>
  <c r="K800" i="2"/>
  <c r="L800" i="2"/>
  <c r="J803" i="2"/>
  <c r="I803" i="2"/>
  <c r="K803" i="2"/>
  <c r="L803" i="2"/>
  <c r="J804" i="2"/>
  <c r="I804" i="2"/>
  <c r="K804" i="2"/>
  <c r="L804" i="2"/>
  <c r="J805" i="2"/>
  <c r="I805" i="2"/>
  <c r="K805" i="2"/>
  <c r="L805" i="2"/>
  <c r="J806" i="2"/>
  <c r="I806" i="2"/>
  <c r="K806" i="2"/>
  <c r="L806" i="2"/>
  <c r="J807" i="2"/>
  <c r="I807" i="2"/>
  <c r="K807" i="2"/>
  <c r="L807" i="2"/>
  <c r="J810" i="2"/>
  <c r="I810" i="2"/>
  <c r="K810" i="2"/>
  <c r="L810" i="2"/>
  <c r="J811" i="2"/>
  <c r="I811" i="2"/>
  <c r="K811" i="2"/>
  <c r="L811" i="2"/>
  <c r="I827" i="2" l="1"/>
  <c r="I799" i="2"/>
  <c r="I794" i="2"/>
  <c r="I773" i="2"/>
  <c r="I774" i="2"/>
  <c r="I754" i="2"/>
  <c r="I795" i="2"/>
  <c r="I784" i="2"/>
  <c r="I796" i="2"/>
  <c r="I772" i="2"/>
  <c r="I762" i="2"/>
  <c r="I814" i="2"/>
  <c r="I812" i="2"/>
  <c r="I801" i="2"/>
  <c r="I793" i="2"/>
  <c r="I821" i="2"/>
  <c r="I825" i="2"/>
  <c r="I779" i="2"/>
  <c r="I769" i="2"/>
  <c r="I765" i="2"/>
  <c r="I760" i="2"/>
  <c r="I817" i="2"/>
  <c r="I809" i="2"/>
  <c r="I780" i="2"/>
  <c r="I824" i="2"/>
  <c r="I808" i="2"/>
  <c r="I802" i="2"/>
  <c r="I778" i="2"/>
  <c r="I768" i="2"/>
  <c r="I753" i="2"/>
  <c r="I822" i="2"/>
  <c r="I791" i="2"/>
  <c r="I766" i="2"/>
  <c r="P838" i="2"/>
  <c r="Q838" i="2" s="1"/>
  <c r="R838" i="2" s="1"/>
  <c r="P851" i="2"/>
  <c r="Q851" i="2" s="1"/>
  <c r="R851" i="2" s="1"/>
  <c r="P866" i="2"/>
  <c r="Q866" i="2" s="1"/>
  <c r="R866" i="2" s="1"/>
  <c r="P839" i="2"/>
  <c r="Q839" i="2" s="1"/>
  <c r="R839" i="2" s="1"/>
  <c r="P871" i="2"/>
  <c r="Q871" i="2" s="1"/>
  <c r="R871" i="2" s="1"/>
  <c r="P850" i="2"/>
  <c r="Q850" i="2" s="1"/>
  <c r="R850" i="2" s="1"/>
  <c r="P872" i="2"/>
  <c r="Q872" i="2" s="1"/>
  <c r="R872" i="2" s="1"/>
  <c r="P854" i="2"/>
  <c r="Q854" i="2" s="1"/>
  <c r="R854" i="2" s="1"/>
  <c r="P833" i="2"/>
  <c r="Q833" i="2" s="1"/>
  <c r="R833" i="2" s="1"/>
  <c r="P862" i="2"/>
  <c r="Q862" i="2" s="1"/>
  <c r="R862" i="2" s="1"/>
  <c r="P865" i="2"/>
  <c r="Q865" i="2" s="1"/>
  <c r="R865" i="2" s="1"/>
  <c r="P843" i="2"/>
  <c r="Q843" i="2" s="1"/>
  <c r="R843" i="2" s="1"/>
  <c r="P837" i="2"/>
  <c r="Q837" i="2" s="1"/>
  <c r="R837" i="2" s="1"/>
  <c r="P852" i="2"/>
  <c r="Q852" i="2" s="1"/>
  <c r="R852" i="2" s="1"/>
  <c r="P841" i="2"/>
  <c r="Q841" i="2" s="1"/>
  <c r="R841" i="2" s="1"/>
  <c r="P856" i="2"/>
  <c r="Q856" i="2" s="1"/>
  <c r="R856" i="2" s="1"/>
  <c r="P868" i="2"/>
  <c r="Q868" i="2" s="1"/>
  <c r="R868" i="2" s="1"/>
  <c r="P861" i="2"/>
  <c r="Q861" i="2" s="1"/>
  <c r="R861" i="2" s="1"/>
  <c r="P840" i="2"/>
  <c r="Q840" i="2" s="1"/>
  <c r="R840" i="2" s="1"/>
  <c r="P879" i="2"/>
  <c r="Q879" i="2" s="1"/>
  <c r="R879" i="2" s="1"/>
  <c r="P853" i="2"/>
  <c r="Q853" i="2" s="1"/>
  <c r="R853" i="2" s="1"/>
  <c r="K814" i="2"/>
  <c r="P849" i="2"/>
  <c r="Q849" i="2" s="1"/>
  <c r="R849" i="2" s="1"/>
  <c r="K827" i="2"/>
  <c r="J817" i="2"/>
  <c r="L814" i="2"/>
  <c r="J827" i="2"/>
  <c r="L827" i="2"/>
  <c r="J814" i="2"/>
  <c r="J821" i="2"/>
  <c r="K821" i="2"/>
  <c r="L817" i="2"/>
  <c r="K825" i="2"/>
  <c r="L822" i="2"/>
  <c r="K824" i="2"/>
  <c r="J824" i="2"/>
  <c r="J794" i="2"/>
  <c r="K793" i="2"/>
  <c r="L821" i="2"/>
  <c r="J812" i="2"/>
  <c r="L809" i="2"/>
  <c r="J801" i="2"/>
  <c r="K794" i="2"/>
  <c r="L791" i="2"/>
  <c r="K817" i="2"/>
  <c r="L773" i="2"/>
  <c r="K772" i="2"/>
  <c r="J808" i="2"/>
  <c r="J778" i="2"/>
  <c r="K773" i="2"/>
  <c r="J768" i="2"/>
  <c r="L825" i="2"/>
  <c r="L824" i="2"/>
  <c r="J822" i="2"/>
  <c r="L769" i="2"/>
  <c r="L765" i="2"/>
  <c r="J825" i="2"/>
  <c r="K822" i="2"/>
  <c r="N772" i="2"/>
  <c r="N790" i="2"/>
  <c r="N815" i="2"/>
  <c r="O782" i="2"/>
  <c r="J802" i="2"/>
  <c r="J780" i="2"/>
  <c r="N801" i="2"/>
  <c r="K812" i="2"/>
  <c r="L766" i="2"/>
  <c r="N779" i="2"/>
  <c r="N828" i="2"/>
  <c r="O769" i="2"/>
  <c r="N832" i="2"/>
  <c r="O806" i="2"/>
  <c r="N803" i="2"/>
  <c r="K774" i="2"/>
  <c r="J769" i="2"/>
  <c r="J765" i="2"/>
  <c r="N793" i="2"/>
  <c r="O808" i="2"/>
  <c r="O800" i="2"/>
  <c r="P797" i="2"/>
  <c r="Q797" i="2" s="1"/>
  <c r="R797" i="2" s="1"/>
  <c r="P813" i="2"/>
  <c r="Q813" i="2" s="1"/>
  <c r="R813" i="2" s="1"/>
  <c r="P798" i="2"/>
  <c r="Q798" i="2" s="1"/>
  <c r="R798" i="2" s="1"/>
  <c r="O768" i="2"/>
  <c r="N766" i="2"/>
  <c r="J791" i="2"/>
  <c r="K780" i="2"/>
  <c r="L778" i="2"/>
  <c r="K784" i="2"/>
  <c r="J779" i="2"/>
  <c r="L772" i="2"/>
  <c r="O778" i="2"/>
  <c r="O809" i="2"/>
  <c r="J799" i="2"/>
  <c r="J795" i="2"/>
  <c r="L793" i="2"/>
  <c r="J774" i="2"/>
  <c r="O765" i="2"/>
  <c r="O830" i="2"/>
  <c r="O812" i="2"/>
  <c r="K791" i="2"/>
  <c r="J784" i="2"/>
  <c r="K766" i="2"/>
  <c r="O805" i="2"/>
  <c r="J796" i="2"/>
  <c r="P786" i="2"/>
  <c r="Q786" i="2" s="1"/>
  <c r="R786" i="2" s="1"/>
  <c r="L779" i="2"/>
  <c r="J772" i="2"/>
  <c r="O789" i="2"/>
  <c r="N784" i="2"/>
  <c r="O779" i="2"/>
  <c r="O770" i="2"/>
  <c r="O818" i="2"/>
  <c r="K809" i="2"/>
  <c r="L780" i="2"/>
  <c r="K779" i="2"/>
  <c r="J773" i="2"/>
  <c r="K769" i="2"/>
  <c r="K765" i="2"/>
  <c r="N797" i="2"/>
  <c r="O790" i="2"/>
  <c r="N787" i="2"/>
  <c r="O799" i="2"/>
  <c r="J766" i="2"/>
  <c r="O773" i="2"/>
  <c r="P832" i="2"/>
  <c r="Q832" i="2" s="1"/>
  <c r="R832" i="2" s="1"/>
  <c r="N821" i="2"/>
  <c r="O820" i="2"/>
  <c r="L768" i="2"/>
  <c r="K808" i="2"/>
  <c r="K802" i="2"/>
  <c r="L799" i="2"/>
  <c r="L795" i="2"/>
  <c r="J793" i="2"/>
  <c r="P790" i="2"/>
  <c r="Q790" i="2" s="1"/>
  <c r="R790" i="2" s="1"/>
  <c r="L784" i="2"/>
  <c r="K778" i="2"/>
  <c r="L774" i="2"/>
  <c r="K768" i="2"/>
  <c r="O792" i="2"/>
  <c r="P818" i="2"/>
  <c r="Q818" i="2" s="1"/>
  <c r="R818" i="2" s="1"/>
  <c r="N806" i="2"/>
  <c r="L808" i="2"/>
  <c r="L802" i="2"/>
  <c r="L812" i="2"/>
  <c r="J809" i="2"/>
  <c r="L801" i="2"/>
  <c r="K799" i="2"/>
  <c r="L796" i="2"/>
  <c r="K795" i="2"/>
  <c r="N820" i="2"/>
  <c r="O814" i="2"/>
  <c r="O802" i="2"/>
  <c r="K801" i="2"/>
  <c r="K796" i="2"/>
  <c r="L794" i="2"/>
  <c r="O784" i="2"/>
  <c r="N774" i="2"/>
  <c r="N765" i="2"/>
  <c r="O832" i="2"/>
  <c r="O827" i="2"/>
  <c r="O819" i="2"/>
  <c r="O803" i="2"/>
  <c r="P788" i="2"/>
  <c r="Q788" i="2" s="1"/>
  <c r="R788" i="2" s="1"/>
  <c r="P782" i="2"/>
  <c r="Q782" i="2" s="1"/>
  <c r="R782" i="2" s="1"/>
  <c r="P764" i="2"/>
  <c r="Q764" i="2" s="1"/>
  <c r="R764" i="2" s="1"/>
  <c r="O824" i="2"/>
  <c r="N795" i="2"/>
  <c r="N819" i="2"/>
  <c r="N810" i="2"/>
  <c r="N785" i="2"/>
  <c r="N777" i="2"/>
  <c r="N812" i="2"/>
  <c r="N804" i="2"/>
  <c r="N789" i="2"/>
  <c r="N788" i="2"/>
  <c r="N823" i="2"/>
  <c r="N818" i="2"/>
  <c r="N780" i="2"/>
  <c r="N792" i="2"/>
  <c r="N781" i="2"/>
  <c r="N771" i="2"/>
  <c r="N817" i="2"/>
  <c r="N808" i="2"/>
  <c r="N809" i="2"/>
  <c r="P781" i="2"/>
  <c r="Q781" i="2" s="1"/>
  <c r="R781" i="2" s="1"/>
  <c r="P792" i="2"/>
  <c r="Q792" i="2" s="1"/>
  <c r="R792" i="2" s="1"/>
  <c r="P785" i="2"/>
  <c r="Q785" i="2" s="1"/>
  <c r="R785" i="2" s="1"/>
  <c r="P789" i="2"/>
  <c r="Q789" i="2" s="1"/>
  <c r="R789" i="2" s="1"/>
  <c r="P807" i="2"/>
  <c r="Q807" i="2" s="1"/>
  <c r="R807" i="2" s="1"/>
  <c r="O796" i="2"/>
  <c r="O774" i="2"/>
  <c r="N769" i="2"/>
  <c r="O831" i="2"/>
  <c r="P828" i="2"/>
  <c r="Q828" i="2" s="1"/>
  <c r="R828" i="2" s="1"/>
  <c r="O822" i="2"/>
  <c r="N816" i="2"/>
  <c r="O811" i="2"/>
  <c r="O794" i="2"/>
  <c r="O776" i="2"/>
  <c r="P823" i="2"/>
  <c r="Q823" i="2" s="1"/>
  <c r="R823" i="2" s="1"/>
  <c r="N798" i="2"/>
  <c r="O791" i="2"/>
  <c r="O801" i="2"/>
  <c r="N831" i="2"/>
  <c r="N827" i="2"/>
  <c r="O826" i="2"/>
  <c r="N822" i="2"/>
  <c r="O821" i="2"/>
  <c r="N811" i="2"/>
  <c r="O810" i="2"/>
  <c r="P815" i="2"/>
  <c r="Q815" i="2" s="1"/>
  <c r="R815" i="2" s="1"/>
  <c r="O795" i="2"/>
  <c r="N791" i="2"/>
  <c r="N770" i="2"/>
  <c r="P831" i="2"/>
  <c r="Q831" i="2" s="1"/>
  <c r="R831" i="2" s="1"/>
  <c r="O816" i="2"/>
  <c r="O807" i="2"/>
  <c r="O771" i="2"/>
  <c r="N830" i="2"/>
  <c r="N773" i="2"/>
  <c r="S773" i="2" s="1"/>
  <c r="N768" i="2"/>
  <c r="N824" i="2"/>
  <c r="N813" i="2"/>
  <c r="P803" i="2"/>
  <c r="Q803" i="2" s="1"/>
  <c r="R803" i="2" s="1"/>
  <c r="P783" i="2"/>
  <c r="Q783" i="2" s="1"/>
  <c r="R783" i="2" s="1"/>
  <c r="N783" i="2"/>
  <c r="O781" i="2"/>
  <c r="N778" i="2"/>
  <c r="P770" i="2"/>
  <c r="Q770" i="2" s="1"/>
  <c r="R770" i="2" s="1"/>
  <c r="O767" i="2"/>
  <c r="N764" i="2"/>
  <c r="P819" i="2"/>
  <c r="Q819" i="2" s="1"/>
  <c r="R819" i="2" s="1"/>
  <c r="P806" i="2"/>
  <c r="Q806" i="2" s="1"/>
  <c r="R806" i="2" s="1"/>
  <c r="N802" i="2"/>
  <c r="N800" i="2"/>
  <c r="N796" i="2"/>
  <c r="O798" i="2"/>
  <c r="O788" i="2"/>
  <c r="O786" i="2"/>
  <c r="O777" i="2"/>
  <c r="N776" i="2"/>
  <c r="O775" i="2"/>
  <c r="O772" i="2"/>
  <c r="O829" i="2"/>
  <c r="P826" i="2"/>
  <c r="Q826" i="2" s="1"/>
  <c r="R826" i="2" s="1"/>
  <c r="N826" i="2"/>
  <c r="O825" i="2"/>
  <c r="O823" i="2"/>
  <c r="N807" i="2"/>
  <c r="P804" i="2"/>
  <c r="Q804" i="2" s="1"/>
  <c r="R804" i="2" s="1"/>
  <c r="P800" i="2"/>
  <c r="Q800" i="2" s="1"/>
  <c r="R800" i="2" s="1"/>
  <c r="P776" i="2"/>
  <c r="Q776" i="2" s="1"/>
  <c r="R776" i="2" s="1"/>
  <c r="P767" i="2"/>
  <c r="Q767" i="2" s="1"/>
  <c r="R767" i="2" s="1"/>
  <c r="N767" i="2"/>
  <c r="P830" i="2"/>
  <c r="Q830" i="2" s="1"/>
  <c r="R830" i="2" s="1"/>
  <c r="N825" i="2"/>
  <c r="P820" i="2"/>
  <c r="Q820" i="2" s="1"/>
  <c r="R820" i="2" s="1"/>
  <c r="O817" i="2"/>
  <c r="P811" i="2"/>
  <c r="Q811" i="2" s="1"/>
  <c r="R811" i="2" s="1"/>
  <c r="P805" i="2"/>
  <c r="Q805" i="2" s="1"/>
  <c r="R805" i="2" s="1"/>
  <c r="N805" i="2"/>
  <c r="P787" i="2"/>
  <c r="Q787" i="2" s="1"/>
  <c r="R787" i="2" s="1"/>
  <c r="O797" i="2"/>
  <c r="N794" i="2"/>
  <c r="N786" i="2"/>
  <c r="O780" i="2"/>
  <c r="P775" i="2"/>
  <c r="Q775" i="2" s="1"/>
  <c r="R775" i="2" s="1"/>
  <c r="N775" i="2"/>
  <c r="P771" i="2"/>
  <c r="Q771" i="2" s="1"/>
  <c r="R771" i="2" s="1"/>
  <c r="O766" i="2"/>
  <c r="N829" i="2"/>
  <c r="P816" i="2"/>
  <c r="Q816" i="2" s="1"/>
  <c r="R816" i="2" s="1"/>
  <c r="O815" i="2"/>
  <c r="N814" i="2"/>
  <c r="O813" i="2"/>
  <c r="O804" i="2"/>
  <c r="N799" i="2"/>
  <c r="O793" i="2"/>
  <c r="O785" i="2"/>
  <c r="O783" i="2"/>
  <c r="N782" i="2"/>
  <c r="O764" i="2"/>
  <c r="P829" i="2"/>
  <c r="Q829" i="2" s="1"/>
  <c r="R829" i="2" s="1"/>
  <c r="O828" i="2"/>
  <c r="P810" i="2"/>
  <c r="Q810" i="2" s="1"/>
  <c r="R810" i="2" s="1"/>
  <c r="O787" i="2"/>
  <c r="P777" i="2"/>
  <c r="Q777" i="2" s="1"/>
  <c r="R777" i="2" s="1"/>
  <c r="I740" i="2"/>
  <c r="I741" i="2"/>
  <c r="I742" i="2"/>
  <c r="I743" i="2"/>
  <c r="I744" i="2"/>
  <c r="I748" i="2"/>
  <c r="I749" i="2"/>
  <c r="I750" i="2"/>
  <c r="S824" i="2" l="1"/>
  <c r="S792" i="2"/>
  <c r="S807" i="2"/>
  <c r="S767" i="2"/>
  <c r="S826" i="2"/>
  <c r="S830" i="2"/>
  <c r="S789" i="2"/>
  <c r="S765" i="2"/>
  <c r="S768" i="2"/>
  <c r="S778" i="2"/>
  <c r="S812" i="2"/>
  <c r="S819" i="2"/>
  <c r="S808" i="2"/>
  <c r="S782" i="2"/>
  <c r="S769" i="2"/>
  <c r="S809" i="2"/>
  <c r="S788" i="2"/>
  <c r="S799" i="2"/>
  <c r="S829" i="2"/>
  <c r="S764" i="2"/>
  <c r="S813" i="2"/>
  <c r="S795" i="2"/>
  <c r="S804" i="2"/>
  <c r="S806" i="2"/>
  <c r="S811" i="2"/>
  <c r="S798" i="2"/>
  <c r="S818" i="2"/>
  <c r="S817" i="2"/>
  <c r="S791" i="2"/>
  <c r="S771" i="2"/>
  <c r="S810" i="2"/>
  <c r="S770" i="2"/>
  <c r="S820" i="2"/>
  <c r="S821" i="2"/>
  <c r="S832" i="2"/>
  <c r="S805" i="2"/>
  <c r="S784" i="2"/>
  <c r="S793" i="2"/>
  <c r="S828" i="2"/>
  <c r="S815" i="2"/>
  <c r="S796" i="2"/>
  <c r="S831" i="2"/>
  <c r="S816" i="2"/>
  <c r="S781" i="2"/>
  <c r="S766" i="2"/>
  <c r="S779" i="2"/>
  <c r="S790" i="2"/>
  <c r="S797" i="2"/>
  <c r="S772" i="2"/>
  <c r="S814" i="2"/>
  <c r="S783" i="2"/>
  <c r="S780" i="2"/>
  <c r="S785" i="2"/>
  <c r="S800" i="2"/>
  <c r="S777" i="2"/>
  <c r="S786" i="2"/>
  <c r="S776" i="2"/>
  <c r="S787" i="2"/>
  <c r="S803" i="2"/>
  <c r="S801" i="2"/>
  <c r="S825" i="2"/>
  <c r="S823" i="2"/>
  <c r="S802" i="2"/>
  <c r="I746" i="2"/>
  <c r="I751" i="2"/>
  <c r="I752" i="2"/>
  <c r="I747" i="2"/>
  <c r="I745" i="2"/>
  <c r="S794" i="2"/>
  <c r="S774" i="2"/>
  <c r="S827" i="2"/>
  <c r="S775" i="2"/>
  <c r="S822" i="2"/>
  <c r="P814" i="2"/>
  <c r="Q814" i="2" s="1"/>
  <c r="R814" i="2" s="1"/>
  <c r="P827" i="2"/>
  <c r="Q827" i="2" s="1"/>
  <c r="R827" i="2" s="1"/>
  <c r="P774" i="2"/>
  <c r="Q774" i="2" s="1"/>
  <c r="R774" i="2" s="1"/>
  <c r="P766" i="2"/>
  <c r="Q766" i="2" s="1"/>
  <c r="R766" i="2" s="1"/>
  <c r="P825" i="2"/>
  <c r="Q825" i="2" s="1"/>
  <c r="R825" i="2" s="1"/>
  <c r="P821" i="2"/>
  <c r="Q821" i="2" s="1"/>
  <c r="R821" i="2" s="1"/>
  <c r="P817" i="2"/>
  <c r="Q817" i="2" s="1"/>
  <c r="R817" i="2" s="1"/>
  <c r="P824" i="2"/>
  <c r="Q824" i="2" s="1"/>
  <c r="R824" i="2" s="1"/>
  <c r="P822" i="2"/>
  <c r="Q822" i="2" s="1"/>
  <c r="R822" i="2" s="1"/>
  <c r="P793" i="2"/>
  <c r="Q793" i="2" s="1"/>
  <c r="R793" i="2" s="1"/>
  <c r="P809" i="2"/>
  <c r="Q809" i="2" s="1"/>
  <c r="R809" i="2" s="1"/>
  <c r="P773" i="2"/>
  <c r="Q773" i="2" s="1"/>
  <c r="R773" i="2" s="1"/>
  <c r="P794" i="2"/>
  <c r="Q794" i="2" s="1"/>
  <c r="R794" i="2" s="1"/>
  <c r="P812" i="2"/>
  <c r="Q812" i="2" s="1"/>
  <c r="R812" i="2" s="1"/>
  <c r="P769" i="2"/>
  <c r="Q769" i="2" s="1"/>
  <c r="R769" i="2" s="1"/>
  <c r="P791" i="2"/>
  <c r="Q791" i="2" s="1"/>
  <c r="R791" i="2" s="1"/>
  <c r="P772" i="2"/>
  <c r="Q772" i="2" s="1"/>
  <c r="R772" i="2" s="1"/>
  <c r="P765" i="2"/>
  <c r="Q765" i="2" s="1"/>
  <c r="R765" i="2" s="1"/>
  <c r="P802" i="2"/>
  <c r="Q802" i="2" s="1"/>
  <c r="R802" i="2" s="1"/>
  <c r="P779" i="2"/>
  <c r="Q779" i="2" s="1"/>
  <c r="R779" i="2" s="1"/>
  <c r="P780" i="2"/>
  <c r="Q780" i="2" s="1"/>
  <c r="R780" i="2" s="1"/>
  <c r="P796" i="2"/>
  <c r="Q796" i="2" s="1"/>
  <c r="R796" i="2" s="1"/>
  <c r="P799" i="2"/>
  <c r="Q799" i="2" s="1"/>
  <c r="R799" i="2" s="1"/>
  <c r="P778" i="2"/>
  <c r="Q778" i="2" s="1"/>
  <c r="R778" i="2" s="1"/>
  <c r="P795" i="2"/>
  <c r="Q795" i="2" s="1"/>
  <c r="R795" i="2" s="1"/>
  <c r="P768" i="2"/>
  <c r="Q768" i="2" s="1"/>
  <c r="R768" i="2" s="1"/>
  <c r="P784" i="2"/>
  <c r="Q784" i="2" s="1"/>
  <c r="R784" i="2" s="1"/>
  <c r="P801" i="2"/>
  <c r="Q801" i="2" s="1"/>
  <c r="R801" i="2" s="1"/>
  <c r="P808" i="2"/>
  <c r="Q808" i="2" s="1"/>
  <c r="R808" i="2" s="1"/>
  <c r="I715" i="2"/>
  <c r="I718" i="2"/>
  <c r="I719" i="2"/>
  <c r="I720" i="2"/>
  <c r="I721" i="2"/>
  <c r="I722" i="2"/>
  <c r="I724" i="2"/>
  <c r="I725" i="2"/>
  <c r="I726" i="2"/>
  <c r="I727" i="2"/>
  <c r="I729" i="2"/>
  <c r="I730" i="2"/>
  <c r="I731" i="2"/>
  <c r="I732" i="2"/>
  <c r="I734" i="2"/>
  <c r="I739" i="2"/>
  <c r="I738" i="2" l="1"/>
  <c r="I728" i="2"/>
  <c r="I717" i="2"/>
  <c r="I736" i="2"/>
  <c r="I737" i="2"/>
  <c r="I733" i="2"/>
  <c r="I723" i="2"/>
  <c r="I735" i="2"/>
  <c r="I716" i="2"/>
  <c r="I700" i="2"/>
  <c r="I701" i="2"/>
  <c r="I702" i="2"/>
  <c r="I703" i="2"/>
  <c r="I704" i="2"/>
  <c r="I705" i="2"/>
  <c r="I707" i="2"/>
  <c r="I708" i="2"/>
  <c r="I709" i="2"/>
  <c r="I710" i="2"/>
  <c r="I711" i="2"/>
  <c r="I713" i="2"/>
  <c r="I714" i="2"/>
  <c r="I682" i="2"/>
  <c r="I684" i="2"/>
  <c r="I685" i="2"/>
  <c r="I687" i="2"/>
  <c r="I688" i="2"/>
  <c r="I690" i="2"/>
  <c r="I691" i="2"/>
  <c r="I692" i="2"/>
  <c r="I693" i="2"/>
  <c r="I694" i="2"/>
  <c r="I697" i="2"/>
  <c r="I698" i="2"/>
  <c r="I695" i="2" l="1"/>
  <c r="I706" i="2"/>
  <c r="I699" i="2"/>
  <c r="I683" i="2"/>
  <c r="I712" i="2"/>
  <c r="I689" i="2"/>
  <c r="I686" i="2"/>
  <c r="I696" i="2"/>
  <c r="C677" i="2"/>
  <c r="C678" i="2"/>
  <c r="M678" i="2"/>
  <c r="C679" i="2"/>
  <c r="C680" i="2"/>
  <c r="M680" i="2"/>
  <c r="C681" i="2"/>
  <c r="C682" i="2"/>
  <c r="J682" i="2"/>
  <c r="K682" i="2"/>
  <c r="L682" i="2"/>
  <c r="C683" i="2"/>
  <c r="J683" i="2"/>
  <c r="K683" i="2"/>
  <c r="L683" i="2"/>
  <c r="C684" i="2"/>
  <c r="J684" i="2"/>
  <c r="K684" i="2"/>
  <c r="L684" i="2"/>
  <c r="C685" i="2"/>
  <c r="J685" i="2"/>
  <c r="K685" i="2"/>
  <c r="L685" i="2"/>
  <c r="M685" i="2"/>
  <c r="C686" i="2"/>
  <c r="J686" i="2"/>
  <c r="K686" i="2"/>
  <c r="L686" i="2"/>
  <c r="M686" i="2"/>
  <c r="C687" i="2"/>
  <c r="J687" i="2"/>
  <c r="K687" i="2"/>
  <c r="L687" i="2"/>
  <c r="C688" i="2"/>
  <c r="J688" i="2"/>
  <c r="K688" i="2"/>
  <c r="L688" i="2"/>
  <c r="C689" i="2"/>
  <c r="J689" i="2"/>
  <c r="K689" i="2"/>
  <c r="L689" i="2"/>
  <c r="C690" i="2"/>
  <c r="J690" i="2"/>
  <c r="K690" i="2"/>
  <c r="L690" i="2"/>
  <c r="C691" i="2"/>
  <c r="J691" i="2"/>
  <c r="K691" i="2"/>
  <c r="L691" i="2"/>
  <c r="M691" i="2"/>
  <c r="C692" i="2"/>
  <c r="J692" i="2"/>
  <c r="K692" i="2"/>
  <c r="L692" i="2"/>
  <c r="M692" i="2"/>
  <c r="C693" i="2"/>
  <c r="J693" i="2"/>
  <c r="K693" i="2"/>
  <c r="L693" i="2"/>
  <c r="M693" i="2"/>
  <c r="C694" i="2"/>
  <c r="J694" i="2"/>
  <c r="K694" i="2"/>
  <c r="L694" i="2"/>
  <c r="C695" i="2"/>
  <c r="J695" i="2"/>
  <c r="K695" i="2"/>
  <c r="L695" i="2"/>
  <c r="M695" i="2"/>
  <c r="C696" i="2"/>
  <c r="J696" i="2"/>
  <c r="K696" i="2"/>
  <c r="L696" i="2"/>
  <c r="C697" i="2"/>
  <c r="J697" i="2"/>
  <c r="K697" i="2"/>
  <c r="L697" i="2"/>
  <c r="M697" i="2"/>
  <c r="C698" i="2"/>
  <c r="J698" i="2"/>
  <c r="K698" i="2"/>
  <c r="L698" i="2"/>
  <c r="M698" i="2"/>
  <c r="C699" i="2"/>
  <c r="J699" i="2"/>
  <c r="K699" i="2"/>
  <c r="L699" i="2"/>
  <c r="C700" i="2"/>
  <c r="J700" i="2"/>
  <c r="K700" i="2"/>
  <c r="L700" i="2"/>
  <c r="C701" i="2"/>
  <c r="J701" i="2"/>
  <c r="K701" i="2"/>
  <c r="L701" i="2"/>
  <c r="M701" i="2"/>
  <c r="C702" i="2"/>
  <c r="J702" i="2"/>
  <c r="K702" i="2"/>
  <c r="L702" i="2"/>
  <c r="M702" i="2"/>
  <c r="C703" i="2"/>
  <c r="J703" i="2"/>
  <c r="K703" i="2"/>
  <c r="L703" i="2"/>
  <c r="C704" i="2"/>
  <c r="J704" i="2"/>
  <c r="K704" i="2"/>
  <c r="L704" i="2"/>
  <c r="C705" i="2"/>
  <c r="J705" i="2"/>
  <c r="K705" i="2"/>
  <c r="L705" i="2"/>
  <c r="C706" i="2"/>
  <c r="J706" i="2"/>
  <c r="K706" i="2"/>
  <c r="L706" i="2"/>
  <c r="C707" i="2"/>
  <c r="J707" i="2"/>
  <c r="K707" i="2"/>
  <c r="L707" i="2"/>
  <c r="C708" i="2"/>
  <c r="J708" i="2"/>
  <c r="K708" i="2"/>
  <c r="L708" i="2"/>
  <c r="C709" i="2"/>
  <c r="J709" i="2"/>
  <c r="K709" i="2"/>
  <c r="L709" i="2"/>
  <c r="C710" i="2"/>
  <c r="J710" i="2"/>
  <c r="K710" i="2"/>
  <c r="L710" i="2"/>
  <c r="M710" i="2"/>
  <c r="C711" i="2"/>
  <c r="J711" i="2"/>
  <c r="K711" i="2"/>
  <c r="L711" i="2"/>
  <c r="M711" i="2"/>
  <c r="C712" i="2"/>
  <c r="J712" i="2"/>
  <c r="K712" i="2"/>
  <c r="L712" i="2"/>
  <c r="C713" i="2"/>
  <c r="J713" i="2"/>
  <c r="K713" i="2"/>
  <c r="L713" i="2"/>
  <c r="C714" i="2"/>
  <c r="J714" i="2"/>
  <c r="K714" i="2"/>
  <c r="L714" i="2"/>
  <c r="M714" i="2"/>
  <c r="C715" i="2"/>
  <c r="J715" i="2"/>
  <c r="K715" i="2"/>
  <c r="L715" i="2"/>
  <c r="C716" i="2"/>
  <c r="J716" i="2"/>
  <c r="K716" i="2"/>
  <c r="L716" i="2"/>
  <c r="C717" i="2"/>
  <c r="J717" i="2"/>
  <c r="K717" i="2"/>
  <c r="L717" i="2"/>
  <c r="C718" i="2"/>
  <c r="J718" i="2"/>
  <c r="K718" i="2"/>
  <c r="L718" i="2"/>
  <c r="C719" i="2"/>
  <c r="J719" i="2"/>
  <c r="K719" i="2"/>
  <c r="L719" i="2"/>
  <c r="M719" i="2"/>
  <c r="C720" i="2"/>
  <c r="J720" i="2"/>
  <c r="K720" i="2"/>
  <c r="L720" i="2"/>
  <c r="C721" i="2"/>
  <c r="J721" i="2"/>
  <c r="K721" i="2"/>
  <c r="L721" i="2"/>
  <c r="M721" i="2"/>
  <c r="C722" i="2"/>
  <c r="J722" i="2"/>
  <c r="K722" i="2"/>
  <c r="L722" i="2"/>
  <c r="M722" i="2"/>
  <c r="C723" i="2"/>
  <c r="J723" i="2"/>
  <c r="K723" i="2"/>
  <c r="L723" i="2"/>
  <c r="C724" i="2"/>
  <c r="J724" i="2"/>
  <c r="K724" i="2"/>
  <c r="L724" i="2"/>
  <c r="M724" i="2"/>
  <c r="C725" i="2"/>
  <c r="J725" i="2"/>
  <c r="K725" i="2"/>
  <c r="L725" i="2"/>
  <c r="M725" i="2"/>
  <c r="C726" i="2"/>
  <c r="J726" i="2"/>
  <c r="K726" i="2"/>
  <c r="L726" i="2"/>
  <c r="C727" i="2"/>
  <c r="J727" i="2"/>
  <c r="K727" i="2"/>
  <c r="L727" i="2"/>
  <c r="C728" i="2"/>
  <c r="J728" i="2"/>
  <c r="K728" i="2"/>
  <c r="L728" i="2"/>
  <c r="C729" i="2"/>
  <c r="J729" i="2"/>
  <c r="K729" i="2"/>
  <c r="L729" i="2"/>
  <c r="M729" i="2"/>
  <c r="C730" i="2"/>
  <c r="J730" i="2"/>
  <c r="K730" i="2"/>
  <c r="L730" i="2"/>
  <c r="M730" i="2"/>
  <c r="C731" i="2"/>
  <c r="J731" i="2"/>
  <c r="K731" i="2"/>
  <c r="L731" i="2"/>
  <c r="M731" i="2"/>
  <c r="C732" i="2"/>
  <c r="J732" i="2"/>
  <c r="K732" i="2"/>
  <c r="L732" i="2"/>
  <c r="C733" i="2"/>
  <c r="J733" i="2"/>
  <c r="K733" i="2"/>
  <c r="L733" i="2"/>
  <c r="C734" i="2"/>
  <c r="J734" i="2"/>
  <c r="K734" i="2"/>
  <c r="L734" i="2"/>
  <c r="C735" i="2"/>
  <c r="J735" i="2"/>
  <c r="K735" i="2"/>
  <c r="L735" i="2"/>
  <c r="C736" i="2"/>
  <c r="J736" i="2"/>
  <c r="K736" i="2"/>
  <c r="L736" i="2"/>
  <c r="C737" i="2"/>
  <c r="J737" i="2"/>
  <c r="K737" i="2"/>
  <c r="L737" i="2"/>
  <c r="C738" i="2"/>
  <c r="J738" i="2"/>
  <c r="K738" i="2"/>
  <c r="L738" i="2"/>
  <c r="M738" i="2"/>
  <c r="C739" i="2"/>
  <c r="J739" i="2"/>
  <c r="K739" i="2"/>
  <c r="L739" i="2"/>
  <c r="M739" i="2"/>
  <c r="C740" i="2"/>
  <c r="J740" i="2"/>
  <c r="K740" i="2"/>
  <c r="L740" i="2"/>
  <c r="C741" i="2"/>
  <c r="J741" i="2"/>
  <c r="K741" i="2"/>
  <c r="L741" i="2"/>
  <c r="C742" i="2"/>
  <c r="J742" i="2"/>
  <c r="K742" i="2"/>
  <c r="L742" i="2"/>
  <c r="C743" i="2"/>
  <c r="J743" i="2"/>
  <c r="K743" i="2"/>
  <c r="L743" i="2"/>
  <c r="C744" i="2"/>
  <c r="J744" i="2"/>
  <c r="K744" i="2"/>
  <c r="L744" i="2"/>
  <c r="C745" i="2"/>
  <c r="J745" i="2"/>
  <c r="K745" i="2"/>
  <c r="L745" i="2"/>
  <c r="C746" i="2"/>
  <c r="J746" i="2"/>
  <c r="K746" i="2"/>
  <c r="L746" i="2"/>
  <c r="M746" i="2"/>
  <c r="C747" i="2"/>
  <c r="J747" i="2"/>
  <c r="K747" i="2"/>
  <c r="L747" i="2"/>
  <c r="C748" i="2"/>
  <c r="J748" i="2"/>
  <c r="K748" i="2"/>
  <c r="L748" i="2"/>
  <c r="C749" i="2"/>
  <c r="J749" i="2"/>
  <c r="K749" i="2"/>
  <c r="L749" i="2"/>
  <c r="M749" i="2"/>
  <c r="C750" i="2"/>
  <c r="J750" i="2"/>
  <c r="K750" i="2"/>
  <c r="L750" i="2"/>
  <c r="C751" i="2"/>
  <c r="J751" i="2"/>
  <c r="K751" i="2"/>
  <c r="L751" i="2"/>
  <c r="C752" i="2"/>
  <c r="J752" i="2"/>
  <c r="K752" i="2"/>
  <c r="L752" i="2"/>
  <c r="C753" i="2"/>
  <c r="J753" i="2"/>
  <c r="K753" i="2"/>
  <c r="L753" i="2"/>
  <c r="C754" i="2"/>
  <c r="J754" i="2"/>
  <c r="K754" i="2"/>
  <c r="L754" i="2"/>
  <c r="C755" i="2"/>
  <c r="J755" i="2"/>
  <c r="K755" i="2"/>
  <c r="L755" i="2"/>
  <c r="C756" i="2"/>
  <c r="J756" i="2"/>
  <c r="K756" i="2"/>
  <c r="L756" i="2"/>
  <c r="C757" i="2"/>
  <c r="J757" i="2"/>
  <c r="K757" i="2"/>
  <c r="L757" i="2"/>
  <c r="C758" i="2"/>
  <c r="J758" i="2"/>
  <c r="K758" i="2"/>
  <c r="L758" i="2"/>
  <c r="M758" i="2"/>
  <c r="C759" i="2"/>
  <c r="J759" i="2"/>
  <c r="K759" i="2"/>
  <c r="L759" i="2"/>
  <c r="M759" i="2"/>
  <c r="C760" i="2"/>
  <c r="J760" i="2"/>
  <c r="K760" i="2"/>
  <c r="L760" i="2"/>
  <c r="C761" i="2"/>
  <c r="J761" i="2"/>
  <c r="K761" i="2"/>
  <c r="L761" i="2"/>
  <c r="C762" i="2"/>
  <c r="J762" i="2"/>
  <c r="K762" i="2"/>
  <c r="L762" i="2"/>
  <c r="C763" i="2"/>
  <c r="J763" i="2"/>
  <c r="K763" i="2"/>
  <c r="L763" i="2"/>
  <c r="I643" i="2"/>
  <c r="I644" i="2"/>
  <c r="I647" i="2"/>
  <c r="I649" i="2"/>
  <c r="I652" i="2"/>
  <c r="I654" i="2"/>
  <c r="I655" i="2"/>
  <c r="I656" i="2"/>
  <c r="I657" i="2"/>
  <c r="I658" i="2"/>
  <c r="I659" i="2"/>
  <c r="I662" i="2"/>
  <c r="I663" i="2"/>
  <c r="I664" i="2"/>
  <c r="I665" i="2"/>
  <c r="I667" i="2"/>
  <c r="I668" i="2"/>
  <c r="I670" i="2"/>
  <c r="I672" i="2"/>
  <c r="I673" i="2"/>
  <c r="I674" i="2"/>
  <c r="I675" i="2"/>
  <c r="I676" i="2"/>
  <c r="J677" i="2"/>
  <c r="I677" i="2"/>
  <c r="K677" i="2"/>
  <c r="L677" i="2"/>
  <c r="J680" i="2"/>
  <c r="I680" i="2"/>
  <c r="K680" i="2"/>
  <c r="L680" i="2"/>
  <c r="J681" i="2"/>
  <c r="I681" i="2"/>
  <c r="K681" i="2"/>
  <c r="L681" i="2"/>
  <c r="H425" i="2"/>
  <c r="I666" i="2" l="1"/>
  <c r="I650" i="2"/>
  <c r="I645" i="2"/>
  <c r="I671" i="2"/>
  <c r="I660" i="2"/>
  <c r="I669" i="2"/>
  <c r="I678" i="2"/>
  <c r="I646" i="2"/>
  <c r="I679" i="2"/>
  <c r="I651" i="2"/>
  <c r="I653" i="2"/>
  <c r="I661" i="2"/>
  <c r="I648" i="2"/>
  <c r="J679" i="2"/>
  <c r="L678" i="2"/>
  <c r="N739" i="2"/>
  <c r="N687" i="2"/>
  <c r="N679" i="2"/>
  <c r="N712" i="2"/>
  <c r="N677" i="2"/>
  <c r="N733" i="2"/>
  <c r="N717" i="2"/>
  <c r="N685" i="2"/>
  <c r="N711" i="2"/>
  <c r="N695" i="2"/>
  <c r="N691" i="2"/>
  <c r="J678" i="2"/>
  <c r="N748" i="2"/>
  <c r="N727" i="2"/>
  <c r="N714" i="2"/>
  <c r="N698" i="2"/>
  <c r="L679" i="2"/>
  <c r="K679" i="2"/>
  <c r="P748" i="2"/>
  <c r="Q748" i="2" s="1"/>
  <c r="R748" i="2" s="1"/>
  <c r="K678" i="2"/>
  <c r="N749" i="2"/>
  <c r="N678" i="2"/>
  <c r="O687" i="2"/>
  <c r="O679" i="2"/>
  <c r="N757" i="2"/>
  <c r="O680" i="2"/>
  <c r="P744" i="2"/>
  <c r="Q744" i="2" s="1"/>
  <c r="R744" i="2" s="1"/>
  <c r="P725" i="2"/>
  <c r="Q725" i="2" s="1"/>
  <c r="R725" i="2" s="1"/>
  <c r="P738" i="2"/>
  <c r="Q738" i="2" s="1"/>
  <c r="R738" i="2" s="1"/>
  <c r="P709" i="2"/>
  <c r="Q709" i="2" s="1"/>
  <c r="R709" i="2" s="1"/>
  <c r="P757" i="2"/>
  <c r="Q757" i="2" s="1"/>
  <c r="R757" i="2" s="1"/>
  <c r="N723" i="2"/>
  <c r="O729" i="2"/>
  <c r="O735" i="2"/>
  <c r="O714" i="2"/>
  <c r="O706" i="2"/>
  <c r="O698" i="2"/>
  <c r="O699" i="2"/>
  <c r="N693" i="2"/>
  <c r="N743" i="2"/>
  <c r="N735" i="2"/>
  <c r="O762" i="2"/>
  <c r="O749" i="2"/>
  <c r="O742" i="2"/>
  <c r="O723" i="2"/>
  <c r="O733" i="2"/>
  <c r="O681" i="2"/>
  <c r="P740" i="2"/>
  <c r="Q740" i="2" s="1"/>
  <c r="R740" i="2" s="1"/>
  <c r="P728" i="2"/>
  <c r="Q728" i="2" s="1"/>
  <c r="R728" i="2" s="1"/>
  <c r="P742" i="2"/>
  <c r="Q742" i="2" s="1"/>
  <c r="R742" i="2" s="1"/>
  <c r="N762" i="2"/>
  <c r="N722" i="2"/>
  <c r="N740" i="2"/>
  <c r="O702" i="2"/>
  <c r="O678" i="2"/>
  <c r="O760" i="2"/>
  <c r="O745" i="2"/>
  <c r="O719" i="2"/>
  <c r="O712" i="2"/>
  <c r="O694" i="2"/>
  <c r="O684" i="2"/>
  <c r="O732" i="2"/>
  <c r="O721" i="2"/>
  <c r="O686" i="2"/>
  <c r="O739" i="2"/>
  <c r="O734" i="2"/>
  <c r="O726" i="2"/>
  <c r="O701" i="2"/>
  <c r="O693" i="2"/>
  <c r="O677" i="2"/>
  <c r="O756" i="2"/>
  <c r="O728" i="2"/>
  <c r="O720" i="2"/>
  <c r="O713" i="2"/>
  <c r="O695" i="2"/>
  <c r="O690" i="2"/>
  <c r="O730" i="2"/>
  <c r="O722" i="2"/>
  <c r="O717" i="2"/>
  <c r="O710" i="2"/>
  <c r="O697" i="2"/>
  <c r="P677" i="2"/>
  <c r="Q677" i="2" s="1"/>
  <c r="R677" i="2" s="1"/>
  <c r="P733" i="2"/>
  <c r="Q733" i="2" s="1"/>
  <c r="R733" i="2" s="1"/>
  <c r="O761" i="2"/>
  <c r="P760" i="2"/>
  <c r="Q760" i="2" s="1"/>
  <c r="R760" i="2" s="1"/>
  <c r="O759" i="2"/>
  <c r="P755" i="2"/>
  <c r="Q755" i="2" s="1"/>
  <c r="R755" i="2" s="1"/>
  <c r="N750" i="2"/>
  <c r="O748" i="2"/>
  <c r="N741" i="2"/>
  <c r="N730" i="2"/>
  <c r="O727" i="2"/>
  <c r="P724" i="2"/>
  <c r="Q724" i="2" s="1"/>
  <c r="R724" i="2" s="1"/>
  <c r="N706" i="2"/>
  <c r="O705" i="2"/>
  <c r="O700" i="2"/>
  <c r="O688" i="2"/>
  <c r="O682" i="2"/>
  <c r="O716" i="2"/>
  <c r="O707" i="2"/>
  <c r="P701" i="2"/>
  <c r="Q701" i="2" s="1"/>
  <c r="R701" i="2" s="1"/>
  <c r="O751" i="2"/>
  <c r="O740" i="2"/>
  <c r="P737" i="2"/>
  <c r="Q737" i="2" s="1"/>
  <c r="R737" i="2" s="1"/>
  <c r="N725" i="2"/>
  <c r="N721" i="2"/>
  <c r="O718" i="2"/>
  <c r="P717" i="2"/>
  <c r="Q717" i="2" s="1"/>
  <c r="R717" i="2" s="1"/>
  <c r="O711" i="2"/>
  <c r="O709" i="2"/>
  <c r="O704" i="2"/>
  <c r="P703" i="2"/>
  <c r="Q703" i="2" s="1"/>
  <c r="R703" i="2" s="1"/>
  <c r="O692" i="2"/>
  <c r="P685" i="2"/>
  <c r="Q685" i="2" s="1"/>
  <c r="R685" i="2" s="1"/>
  <c r="P741" i="2"/>
  <c r="Q741" i="2" s="1"/>
  <c r="R741" i="2" s="1"/>
  <c r="P739" i="2"/>
  <c r="Q739" i="2" s="1"/>
  <c r="R739" i="2" s="1"/>
  <c r="N763" i="2"/>
  <c r="N758" i="2"/>
  <c r="O755" i="2"/>
  <c r="P754" i="2"/>
  <c r="Q754" i="2" s="1"/>
  <c r="R754" i="2" s="1"/>
  <c r="O747" i="2"/>
  <c r="P734" i="2"/>
  <c r="Q734" i="2" s="1"/>
  <c r="R734" i="2" s="1"/>
  <c r="O724" i="2"/>
  <c r="P693" i="2"/>
  <c r="Q693" i="2" s="1"/>
  <c r="R693" i="2" s="1"/>
  <c r="N747" i="2"/>
  <c r="N742" i="2"/>
  <c r="P720" i="2"/>
  <c r="Q720" i="2" s="1"/>
  <c r="R720" i="2" s="1"/>
  <c r="O689" i="2"/>
  <c r="P682" i="2"/>
  <c r="Q682" i="2" s="1"/>
  <c r="R682" i="2" s="1"/>
  <c r="P758" i="2"/>
  <c r="Q758" i="2" s="1"/>
  <c r="R758" i="2" s="1"/>
  <c r="P756" i="2"/>
  <c r="Q756" i="2" s="1"/>
  <c r="R756" i="2" s="1"/>
  <c r="N755" i="2"/>
  <c r="O750" i="2"/>
  <c r="O741" i="2"/>
  <c r="O708" i="2"/>
  <c r="O703" i="2"/>
  <c r="P697" i="2"/>
  <c r="Q697" i="2" s="1"/>
  <c r="R697" i="2" s="1"/>
  <c r="O691" i="2"/>
  <c r="O685" i="2"/>
  <c r="N744" i="2"/>
  <c r="N738" i="2"/>
  <c r="N731" i="2"/>
  <c r="N719" i="2"/>
  <c r="N708" i="2"/>
  <c r="N703" i="2"/>
  <c r="N683" i="2"/>
  <c r="N705" i="2"/>
  <c r="N752" i="2"/>
  <c r="N746" i="2"/>
  <c r="N759" i="2"/>
  <c r="S759" i="2" s="1"/>
  <c r="N754" i="2"/>
  <c r="N737" i="2"/>
  <c r="N728" i="2"/>
  <c r="N707" i="2"/>
  <c r="N702" i="2"/>
  <c r="N682" i="2"/>
  <c r="N756" i="2"/>
  <c r="N690" i="2"/>
  <c r="N736" i="2"/>
  <c r="N715" i="2"/>
  <c r="N699" i="2"/>
  <c r="N694" i="2"/>
  <c r="N692" i="2"/>
  <c r="N732" i="2"/>
  <c r="N761" i="2"/>
  <c r="P750" i="2"/>
  <c r="Q750" i="2" s="1"/>
  <c r="R750" i="2" s="1"/>
  <c r="N745" i="2"/>
  <c r="O743" i="2"/>
  <c r="O738" i="2"/>
  <c r="O736" i="2"/>
  <c r="P732" i="2"/>
  <c r="Q732" i="2" s="1"/>
  <c r="R732" i="2" s="1"/>
  <c r="O731" i="2"/>
  <c r="N726" i="2"/>
  <c r="P723" i="2"/>
  <c r="Q723" i="2" s="1"/>
  <c r="R723" i="2" s="1"/>
  <c r="P721" i="2"/>
  <c r="Q721" i="2" s="1"/>
  <c r="R721" i="2" s="1"/>
  <c r="P714" i="2"/>
  <c r="Q714" i="2" s="1"/>
  <c r="R714" i="2" s="1"/>
  <c r="P710" i="2"/>
  <c r="Q710" i="2" s="1"/>
  <c r="R710" i="2" s="1"/>
  <c r="P708" i="2"/>
  <c r="Q708" i="2" s="1"/>
  <c r="R708" i="2" s="1"/>
  <c r="P704" i="2"/>
  <c r="Q704" i="2" s="1"/>
  <c r="R704" i="2" s="1"/>
  <c r="N704" i="2"/>
  <c r="N697" i="2"/>
  <c r="O696" i="2"/>
  <c r="P692" i="2"/>
  <c r="Q692" i="2" s="1"/>
  <c r="R692" i="2" s="1"/>
  <c r="P688" i="2"/>
  <c r="Q688" i="2" s="1"/>
  <c r="R688" i="2" s="1"/>
  <c r="N688" i="2"/>
  <c r="P687" i="2"/>
  <c r="Q687" i="2" s="1"/>
  <c r="R687" i="2" s="1"/>
  <c r="P719" i="2"/>
  <c r="Q719" i="2" s="1"/>
  <c r="R719" i="2" s="1"/>
  <c r="P699" i="2"/>
  <c r="Q699" i="2" s="1"/>
  <c r="R699" i="2" s="1"/>
  <c r="N760" i="2"/>
  <c r="O754" i="2"/>
  <c r="O752" i="2"/>
  <c r="O746" i="2"/>
  <c r="P745" i="2"/>
  <c r="Q745" i="2" s="1"/>
  <c r="R745" i="2" s="1"/>
  <c r="O744" i="2"/>
  <c r="P735" i="2"/>
  <c r="Q735" i="2" s="1"/>
  <c r="R735" i="2" s="1"/>
  <c r="P730" i="2"/>
  <c r="Q730" i="2" s="1"/>
  <c r="R730" i="2" s="1"/>
  <c r="P726" i="2"/>
  <c r="Q726" i="2" s="1"/>
  <c r="R726" i="2" s="1"/>
  <c r="O725" i="2"/>
  <c r="N724" i="2"/>
  <c r="N720" i="2"/>
  <c r="N713" i="2"/>
  <c r="N709" i="2"/>
  <c r="N700" i="2"/>
  <c r="P695" i="2"/>
  <c r="Q695" i="2" s="1"/>
  <c r="R695" i="2" s="1"/>
  <c r="N686" i="2"/>
  <c r="N681" i="2"/>
  <c r="P763" i="2"/>
  <c r="Q763" i="2" s="1"/>
  <c r="R763" i="2" s="1"/>
  <c r="P753" i="2"/>
  <c r="Q753" i="2" s="1"/>
  <c r="R753" i="2" s="1"/>
  <c r="P747" i="2"/>
  <c r="Q747" i="2" s="1"/>
  <c r="R747" i="2" s="1"/>
  <c r="P736" i="2"/>
  <c r="Q736" i="2" s="1"/>
  <c r="R736" i="2" s="1"/>
  <c r="N718" i="2"/>
  <c r="P715" i="2"/>
  <c r="Q715" i="2" s="1"/>
  <c r="R715" i="2" s="1"/>
  <c r="P713" i="2"/>
  <c r="Q713" i="2" s="1"/>
  <c r="R713" i="2" s="1"/>
  <c r="P706" i="2"/>
  <c r="Q706" i="2" s="1"/>
  <c r="R706" i="2" s="1"/>
  <c r="P702" i="2"/>
  <c r="Q702" i="2" s="1"/>
  <c r="R702" i="2" s="1"/>
  <c r="P700" i="2"/>
  <c r="Q700" i="2" s="1"/>
  <c r="R700" i="2" s="1"/>
  <c r="P696" i="2"/>
  <c r="Q696" i="2" s="1"/>
  <c r="R696" i="2" s="1"/>
  <c r="N696" i="2"/>
  <c r="P690" i="2"/>
  <c r="Q690" i="2" s="1"/>
  <c r="R690" i="2" s="1"/>
  <c r="P683" i="2"/>
  <c r="Q683" i="2" s="1"/>
  <c r="R683" i="2" s="1"/>
  <c r="P681" i="2"/>
  <c r="Q681" i="2" s="1"/>
  <c r="R681" i="2" s="1"/>
  <c r="N753" i="2"/>
  <c r="N751" i="2"/>
  <c r="P761" i="2"/>
  <c r="Q761" i="2" s="1"/>
  <c r="R761" i="2" s="1"/>
  <c r="O757" i="2"/>
  <c r="O737" i="2"/>
  <c r="N734" i="2"/>
  <c r="N729" i="2"/>
  <c r="P711" i="2"/>
  <c r="Q711" i="2" s="1"/>
  <c r="R711" i="2" s="1"/>
  <c r="P686" i="2"/>
  <c r="Q686" i="2" s="1"/>
  <c r="R686" i="2" s="1"/>
  <c r="O758" i="2"/>
  <c r="P749" i="2"/>
  <c r="Q749" i="2" s="1"/>
  <c r="R749" i="2" s="1"/>
  <c r="P731" i="2"/>
  <c r="Q731" i="2" s="1"/>
  <c r="R731" i="2" s="1"/>
  <c r="P729" i="2"/>
  <c r="Q729" i="2" s="1"/>
  <c r="R729" i="2" s="1"/>
  <c r="P722" i="2"/>
  <c r="Q722" i="2" s="1"/>
  <c r="R722" i="2" s="1"/>
  <c r="P718" i="2"/>
  <c r="Q718" i="2" s="1"/>
  <c r="R718" i="2" s="1"/>
  <c r="N716" i="2"/>
  <c r="P712" i="2"/>
  <c r="Q712" i="2" s="1"/>
  <c r="R712" i="2" s="1"/>
  <c r="N701" i="2"/>
  <c r="N689" i="2"/>
  <c r="N684" i="2"/>
  <c r="P680" i="2"/>
  <c r="Q680" i="2" s="1"/>
  <c r="R680" i="2" s="1"/>
  <c r="N680" i="2"/>
  <c r="O763" i="2"/>
  <c r="P762" i="2"/>
  <c r="Q762" i="2" s="1"/>
  <c r="R762" i="2" s="1"/>
  <c r="O753" i="2"/>
  <c r="P746" i="2"/>
  <c r="Q746" i="2" s="1"/>
  <c r="R746" i="2" s="1"/>
  <c r="P727" i="2"/>
  <c r="Q727" i="2" s="1"/>
  <c r="R727" i="2" s="1"/>
  <c r="P716" i="2"/>
  <c r="Q716" i="2" s="1"/>
  <c r="R716" i="2" s="1"/>
  <c r="O715" i="2"/>
  <c r="N710" i="2"/>
  <c r="P707" i="2"/>
  <c r="Q707" i="2" s="1"/>
  <c r="R707" i="2" s="1"/>
  <c r="P705" i="2"/>
  <c r="Q705" i="2" s="1"/>
  <c r="R705" i="2" s="1"/>
  <c r="P698" i="2"/>
  <c r="Q698" i="2" s="1"/>
  <c r="R698" i="2" s="1"/>
  <c r="P694" i="2"/>
  <c r="Q694" i="2" s="1"/>
  <c r="R694" i="2" s="1"/>
  <c r="P691" i="2"/>
  <c r="Q691" i="2" s="1"/>
  <c r="R691" i="2" s="1"/>
  <c r="P689" i="2"/>
  <c r="Q689" i="2" s="1"/>
  <c r="R689" i="2" s="1"/>
  <c r="P684" i="2"/>
  <c r="Q684" i="2" s="1"/>
  <c r="R684" i="2" s="1"/>
  <c r="O683" i="2"/>
  <c r="P751" i="2"/>
  <c r="Q751" i="2" s="1"/>
  <c r="R751" i="2" s="1"/>
  <c r="P752" i="2"/>
  <c r="Q752" i="2" s="1"/>
  <c r="R752" i="2" s="1"/>
  <c r="P743" i="2"/>
  <c r="Q743" i="2" s="1"/>
  <c r="R743" i="2" s="1"/>
  <c r="P759" i="2"/>
  <c r="Q759" i="2" s="1"/>
  <c r="R759" i="2" s="1"/>
  <c r="S718" i="2" l="1"/>
  <c r="S688" i="2"/>
  <c r="S689" i="2"/>
  <c r="S708" i="2"/>
  <c r="S704" i="2"/>
  <c r="S752" i="2"/>
  <c r="S750" i="2"/>
  <c r="S696" i="2"/>
  <c r="S709" i="2"/>
  <c r="S741" i="2"/>
  <c r="S684" i="2"/>
  <c r="S732" i="2"/>
  <c r="S683" i="2"/>
  <c r="S724" i="2"/>
  <c r="S716" i="2"/>
  <c r="S726" i="2"/>
  <c r="S713" i="2"/>
  <c r="S699" i="2"/>
  <c r="S728" i="2"/>
  <c r="S703" i="2"/>
  <c r="S725" i="2"/>
  <c r="S735" i="2"/>
  <c r="S711" i="2"/>
  <c r="S723" i="2"/>
  <c r="S751" i="2"/>
  <c r="S682" i="2"/>
  <c r="S722" i="2"/>
  <c r="S702" i="2"/>
  <c r="S681" i="2"/>
  <c r="S678" i="2"/>
  <c r="S756" i="2"/>
  <c r="S755" i="2"/>
  <c r="S686" i="2"/>
  <c r="S760" i="2"/>
  <c r="S729" i="2"/>
  <c r="S744" i="2"/>
  <c r="S680" i="2"/>
  <c r="S700" i="2"/>
  <c r="S705" i="2"/>
  <c r="S730" i="2"/>
  <c r="S721" i="2"/>
  <c r="S720" i="2"/>
  <c r="S715" i="2"/>
  <c r="S737" i="2"/>
  <c r="S743" i="2"/>
  <c r="S685" i="2"/>
  <c r="S701" i="2"/>
  <c r="S745" i="2"/>
  <c r="S736" i="2"/>
  <c r="S754" i="2"/>
  <c r="S719" i="2"/>
  <c r="S717" i="2"/>
  <c r="S739" i="2"/>
  <c r="S753" i="2"/>
  <c r="S690" i="2"/>
  <c r="S731" i="2"/>
  <c r="S742" i="2"/>
  <c r="S758" i="2"/>
  <c r="S706" i="2"/>
  <c r="S727" i="2"/>
  <c r="S733" i="2"/>
  <c r="S757" i="2"/>
  <c r="S761" i="2"/>
  <c r="S738" i="2"/>
  <c r="S747" i="2"/>
  <c r="S763" i="2"/>
  <c r="S740" i="2"/>
  <c r="S749" i="2"/>
  <c r="S748" i="2"/>
  <c r="S677" i="2"/>
  <c r="S712" i="2"/>
  <c r="S734" i="2"/>
  <c r="S692" i="2"/>
  <c r="S762" i="2"/>
  <c r="S679" i="2"/>
  <c r="S694" i="2"/>
  <c r="S707" i="2"/>
  <c r="S695" i="2"/>
  <c r="S687" i="2"/>
  <c r="S746" i="2"/>
  <c r="S714" i="2"/>
  <c r="S697" i="2"/>
  <c r="S693" i="2"/>
  <c r="S698" i="2"/>
  <c r="S710" i="2"/>
  <c r="S691" i="2"/>
  <c r="P678" i="2"/>
  <c r="Q678" i="2" s="1"/>
  <c r="R678" i="2" s="1"/>
  <c r="P679" i="2"/>
  <c r="Q679" i="2" s="1"/>
  <c r="R679" i="2" s="1"/>
  <c r="I632" i="2" l="1"/>
  <c r="I633" i="2"/>
  <c r="I635" i="2"/>
  <c r="I636" i="2"/>
  <c r="I638" i="2"/>
  <c r="I639" i="2"/>
  <c r="I640" i="2"/>
  <c r="I642" i="2" l="1"/>
  <c r="I634" i="2"/>
  <c r="I641" i="2"/>
  <c r="I637" i="2"/>
  <c r="I617" i="2"/>
  <c r="I618" i="2"/>
  <c r="I619" i="2"/>
  <c r="I620" i="2"/>
  <c r="I622" i="2"/>
  <c r="I623" i="2"/>
  <c r="I624" i="2"/>
  <c r="I625" i="2"/>
  <c r="I626" i="2"/>
  <c r="I627" i="2"/>
  <c r="I629" i="2"/>
  <c r="I630" i="2"/>
  <c r="I602" i="2"/>
  <c r="I604" i="2"/>
  <c r="I606" i="2"/>
  <c r="I607" i="2"/>
  <c r="I609" i="2"/>
  <c r="I614" i="2"/>
  <c r="I612" i="2" l="1"/>
  <c r="I608" i="2"/>
  <c r="I603" i="2"/>
  <c r="I631" i="2"/>
  <c r="I628" i="2"/>
  <c r="I621" i="2"/>
  <c r="I613" i="2"/>
  <c r="I611" i="2"/>
  <c r="I616" i="2"/>
  <c r="I610" i="2"/>
  <c r="I605" i="2"/>
  <c r="I615" i="2"/>
  <c r="I597" i="2"/>
  <c r="I598" i="2"/>
  <c r="I599" i="2"/>
  <c r="I600" i="2"/>
  <c r="I601" i="2"/>
  <c r="I586" i="2"/>
  <c r="I588" i="2"/>
  <c r="I590" i="2"/>
  <c r="I591" i="2"/>
  <c r="I592" i="2"/>
  <c r="I593" i="2"/>
  <c r="I595" i="2"/>
  <c r="I584" i="2" l="1"/>
  <c r="I596" i="2"/>
  <c r="I585" i="2"/>
  <c r="I589" i="2"/>
  <c r="I587" i="2"/>
  <c r="I594" i="2"/>
  <c r="H2" i="2"/>
  <c r="C541" i="2"/>
  <c r="C542" i="2"/>
  <c r="M542" i="2"/>
  <c r="C543" i="2"/>
  <c r="C544" i="2"/>
  <c r="C545" i="2"/>
  <c r="C546" i="2"/>
  <c r="M546" i="2"/>
  <c r="C547" i="2"/>
  <c r="M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M563" i="2"/>
  <c r="C564" i="2"/>
  <c r="M564" i="2"/>
  <c r="C565" i="2"/>
  <c r="C566" i="2"/>
  <c r="M566" i="2"/>
  <c r="C567" i="2"/>
  <c r="M567" i="2"/>
  <c r="C568" i="2"/>
  <c r="C569" i="2"/>
  <c r="C570" i="2"/>
  <c r="M570" i="2"/>
  <c r="C571" i="2"/>
  <c r="M571" i="2"/>
  <c r="C572" i="2"/>
  <c r="C573" i="2"/>
  <c r="C574" i="2"/>
  <c r="C575" i="2"/>
  <c r="C576" i="2"/>
  <c r="C577" i="2"/>
  <c r="C578" i="2"/>
  <c r="M578" i="2"/>
  <c r="C579" i="2"/>
  <c r="C580" i="2"/>
  <c r="M580" i="2"/>
  <c r="C581" i="2"/>
  <c r="M581" i="2"/>
  <c r="C582" i="2"/>
  <c r="M582" i="2"/>
  <c r="C583" i="2"/>
  <c r="C584" i="2"/>
  <c r="J584" i="2"/>
  <c r="K584" i="2"/>
  <c r="L584" i="2"/>
  <c r="C585" i="2"/>
  <c r="J585" i="2"/>
  <c r="K585" i="2"/>
  <c r="L585" i="2"/>
  <c r="M585" i="2"/>
  <c r="C586" i="2"/>
  <c r="J586" i="2"/>
  <c r="K586" i="2"/>
  <c r="L586" i="2"/>
  <c r="C587" i="2"/>
  <c r="J587" i="2"/>
  <c r="K587" i="2"/>
  <c r="L587" i="2"/>
  <c r="M587" i="2"/>
  <c r="C588" i="2"/>
  <c r="J588" i="2"/>
  <c r="K588" i="2"/>
  <c r="L588" i="2"/>
  <c r="C589" i="2"/>
  <c r="O589" i="2"/>
  <c r="J589" i="2"/>
  <c r="K589" i="2"/>
  <c r="L589" i="2"/>
  <c r="C590" i="2"/>
  <c r="J590" i="2"/>
  <c r="K590" i="2"/>
  <c r="L590" i="2"/>
  <c r="C591" i="2"/>
  <c r="J591" i="2"/>
  <c r="K591" i="2"/>
  <c r="L591" i="2"/>
  <c r="M591" i="2"/>
  <c r="C592" i="2"/>
  <c r="J592" i="2"/>
  <c r="K592" i="2"/>
  <c r="L592" i="2"/>
  <c r="C593" i="2"/>
  <c r="J593" i="2"/>
  <c r="K593" i="2"/>
  <c r="L593" i="2"/>
  <c r="M593" i="2"/>
  <c r="C594" i="2"/>
  <c r="J594" i="2"/>
  <c r="K594" i="2"/>
  <c r="L594" i="2"/>
  <c r="C595" i="2"/>
  <c r="J595" i="2"/>
  <c r="K595" i="2"/>
  <c r="L595" i="2"/>
  <c r="M595" i="2"/>
  <c r="C596" i="2"/>
  <c r="J596" i="2"/>
  <c r="K596" i="2"/>
  <c r="L596" i="2"/>
  <c r="C597" i="2"/>
  <c r="O597" i="2"/>
  <c r="J597" i="2"/>
  <c r="K597" i="2"/>
  <c r="L597" i="2"/>
  <c r="C598" i="2"/>
  <c r="J598" i="2"/>
  <c r="K598" i="2"/>
  <c r="L598" i="2"/>
  <c r="C599" i="2"/>
  <c r="J599" i="2"/>
  <c r="K599" i="2"/>
  <c r="L599" i="2"/>
  <c r="C600" i="2"/>
  <c r="J600" i="2"/>
  <c r="K600" i="2"/>
  <c r="L600" i="2"/>
  <c r="C601" i="2"/>
  <c r="J601" i="2"/>
  <c r="K601" i="2"/>
  <c r="L601" i="2"/>
  <c r="C602" i="2"/>
  <c r="J602" i="2"/>
  <c r="K602" i="2"/>
  <c r="L602" i="2"/>
  <c r="M602" i="2"/>
  <c r="C603" i="2"/>
  <c r="J603" i="2"/>
  <c r="K603" i="2"/>
  <c r="L603" i="2"/>
  <c r="C604" i="2"/>
  <c r="J604" i="2"/>
  <c r="K604" i="2"/>
  <c r="L604" i="2"/>
  <c r="C605" i="2"/>
  <c r="J605" i="2"/>
  <c r="K605" i="2"/>
  <c r="L605" i="2"/>
  <c r="C606" i="2"/>
  <c r="J606" i="2"/>
  <c r="K606" i="2"/>
  <c r="L606" i="2"/>
  <c r="C607" i="2"/>
  <c r="J607" i="2"/>
  <c r="K607" i="2"/>
  <c r="L607" i="2"/>
  <c r="C608" i="2"/>
  <c r="J608" i="2"/>
  <c r="K608" i="2"/>
  <c r="L608" i="2"/>
  <c r="C609" i="2"/>
  <c r="J609" i="2"/>
  <c r="K609" i="2"/>
  <c r="L609" i="2"/>
  <c r="C610" i="2"/>
  <c r="J610" i="2"/>
  <c r="K610" i="2"/>
  <c r="L610" i="2"/>
  <c r="M610" i="2"/>
  <c r="C611" i="2"/>
  <c r="J611" i="2"/>
  <c r="K611" i="2"/>
  <c r="L611" i="2"/>
  <c r="M611" i="2"/>
  <c r="C612" i="2"/>
  <c r="J612" i="2"/>
  <c r="K612" i="2"/>
  <c r="L612" i="2"/>
  <c r="M612" i="2"/>
  <c r="C613" i="2"/>
  <c r="J613" i="2"/>
  <c r="K613" i="2"/>
  <c r="L613" i="2"/>
  <c r="C614" i="2"/>
  <c r="J614" i="2"/>
  <c r="K614" i="2"/>
  <c r="L614" i="2"/>
  <c r="M614" i="2"/>
  <c r="C615" i="2"/>
  <c r="J615" i="2"/>
  <c r="K615" i="2"/>
  <c r="L615" i="2"/>
  <c r="C616" i="2"/>
  <c r="J616" i="2"/>
  <c r="K616" i="2"/>
  <c r="L616" i="2"/>
  <c r="C617" i="2"/>
  <c r="J617" i="2"/>
  <c r="K617" i="2"/>
  <c r="L617" i="2"/>
  <c r="C618" i="2"/>
  <c r="J618" i="2"/>
  <c r="K618" i="2"/>
  <c r="L618" i="2"/>
  <c r="C619" i="2"/>
  <c r="J619" i="2"/>
  <c r="K619" i="2"/>
  <c r="L619" i="2"/>
  <c r="M619" i="2"/>
  <c r="C620" i="2"/>
  <c r="J620" i="2"/>
  <c r="K620" i="2"/>
  <c r="L620" i="2"/>
  <c r="M620" i="2"/>
  <c r="C621" i="2"/>
  <c r="J621" i="2"/>
  <c r="K621" i="2"/>
  <c r="L621" i="2"/>
  <c r="M621" i="2"/>
  <c r="C622" i="2"/>
  <c r="J622" i="2"/>
  <c r="K622" i="2"/>
  <c r="L622" i="2"/>
  <c r="C623" i="2"/>
  <c r="J623" i="2"/>
  <c r="K623" i="2"/>
  <c r="L623" i="2"/>
  <c r="C624" i="2"/>
  <c r="J624" i="2"/>
  <c r="K624" i="2"/>
  <c r="L624" i="2"/>
  <c r="C625" i="2"/>
  <c r="J625" i="2"/>
  <c r="K625" i="2"/>
  <c r="L625" i="2"/>
  <c r="C626" i="2"/>
  <c r="J626" i="2"/>
  <c r="K626" i="2"/>
  <c r="L626" i="2"/>
  <c r="M626" i="2"/>
  <c r="C627" i="2"/>
  <c r="J627" i="2"/>
  <c r="K627" i="2"/>
  <c r="L627" i="2"/>
  <c r="C628" i="2"/>
  <c r="J628" i="2"/>
  <c r="K628" i="2"/>
  <c r="L628" i="2"/>
  <c r="C629" i="2"/>
  <c r="J629" i="2"/>
  <c r="K629" i="2"/>
  <c r="L629" i="2"/>
  <c r="M629" i="2"/>
  <c r="C630" i="2"/>
  <c r="J630" i="2"/>
  <c r="K630" i="2"/>
  <c r="L630" i="2"/>
  <c r="C631" i="2"/>
  <c r="J631" i="2"/>
  <c r="K631" i="2"/>
  <c r="L631" i="2"/>
  <c r="C632" i="2"/>
  <c r="J632" i="2"/>
  <c r="K632" i="2"/>
  <c r="L632" i="2"/>
  <c r="C633" i="2"/>
  <c r="J633" i="2"/>
  <c r="K633" i="2"/>
  <c r="L633" i="2"/>
  <c r="C634" i="2"/>
  <c r="J634" i="2"/>
  <c r="K634" i="2"/>
  <c r="L634" i="2"/>
  <c r="C635" i="2"/>
  <c r="J635" i="2"/>
  <c r="K635" i="2"/>
  <c r="L635" i="2"/>
  <c r="C636" i="2"/>
  <c r="J636" i="2"/>
  <c r="K636" i="2"/>
  <c r="L636" i="2"/>
  <c r="C637" i="2"/>
  <c r="J637" i="2"/>
  <c r="K637" i="2"/>
  <c r="L637" i="2"/>
  <c r="M637" i="2"/>
  <c r="C638" i="2"/>
  <c r="J638" i="2"/>
  <c r="K638" i="2"/>
  <c r="L638" i="2"/>
  <c r="M638" i="2"/>
  <c r="C639" i="2"/>
  <c r="J639" i="2"/>
  <c r="K639" i="2"/>
  <c r="L639" i="2"/>
  <c r="C640" i="2"/>
  <c r="J640" i="2"/>
  <c r="K640" i="2"/>
  <c r="L640" i="2"/>
  <c r="C641" i="2"/>
  <c r="J641" i="2"/>
  <c r="K641" i="2"/>
  <c r="L641" i="2"/>
  <c r="C642" i="2"/>
  <c r="J642" i="2"/>
  <c r="K642" i="2"/>
  <c r="L642" i="2"/>
  <c r="M642" i="2"/>
  <c r="C643" i="2"/>
  <c r="J643" i="2"/>
  <c r="K643" i="2"/>
  <c r="L643" i="2"/>
  <c r="M643" i="2"/>
  <c r="C644" i="2"/>
  <c r="J644" i="2"/>
  <c r="K644" i="2"/>
  <c r="L644" i="2"/>
  <c r="C645" i="2"/>
  <c r="J645" i="2"/>
  <c r="K645" i="2"/>
  <c r="L645" i="2"/>
  <c r="C646" i="2"/>
  <c r="J646" i="2"/>
  <c r="K646" i="2"/>
  <c r="L646" i="2"/>
  <c r="C647" i="2"/>
  <c r="J647" i="2"/>
  <c r="K647" i="2"/>
  <c r="L647" i="2"/>
  <c r="M647" i="2"/>
  <c r="C648" i="2"/>
  <c r="J648" i="2"/>
  <c r="K648" i="2"/>
  <c r="L648" i="2"/>
  <c r="C649" i="2"/>
  <c r="J649" i="2"/>
  <c r="K649" i="2"/>
  <c r="L649" i="2"/>
  <c r="C650" i="2"/>
  <c r="J650" i="2"/>
  <c r="K650" i="2"/>
  <c r="L650" i="2"/>
  <c r="C651" i="2"/>
  <c r="J651" i="2"/>
  <c r="K651" i="2"/>
  <c r="L651" i="2"/>
  <c r="C652" i="2"/>
  <c r="J652" i="2"/>
  <c r="K652" i="2"/>
  <c r="L652" i="2"/>
  <c r="C653" i="2"/>
  <c r="J653" i="2"/>
  <c r="K653" i="2"/>
  <c r="L653" i="2"/>
  <c r="C654" i="2"/>
  <c r="J654" i="2"/>
  <c r="K654" i="2"/>
  <c r="L654" i="2"/>
  <c r="C655" i="2"/>
  <c r="J655" i="2"/>
  <c r="K655" i="2"/>
  <c r="L655" i="2"/>
  <c r="C656" i="2"/>
  <c r="J656" i="2"/>
  <c r="K656" i="2"/>
  <c r="L656" i="2"/>
  <c r="M656" i="2"/>
  <c r="C657" i="2"/>
  <c r="J657" i="2"/>
  <c r="K657" i="2"/>
  <c r="L657" i="2"/>
  <c r="C658" i="2"/>
  <c r="J658" i="2"/>
  <c r="K658" i="2"/>
  <c r="L658" i="2"/>
  <c r="M658" i="2"/>
  <c r="C659" i="2"/>
  <c r="J659" i="2"/>
  <c r="K659" i="2"/>
  <c r="L659" i="2"/>
  <c r="C660" i="2"/>
  <c r="J660" i="2"/>
  <c r="K660" i="2"/>
  <c r="L660" i="2"/>
  <c r="M660" i="2"/>
  <c r="C661" i="2"/>
  <c r="J661" i="2"/>
  <c r="K661" i="2"/>
  <c r="L661" i="2"/>
  <c r="C662" i="2"/>
  <c r="J662" i="2"/>
  <c r="K662" i="2"/>
  <c r="L662" i="2"/>
  <c r="M662" i="2"/>
  <c r="C663" i="2"/>
  <c r="J663" i="2"/>
  <c r="K663" i="2"/>
  <c r="L663" i="2"/>
  <c r="M663" i="2"/>
  <c r="C664" i="2"/>
  <c r="J664" i="2"/>
  <c r="K664" i="2"/>
  <c r="L664" i="2"/>
  <c r="M664" i="2"/>
  <c r="C665" i="2"/>
  <c r="J665" i="2"/>
  <c r="K665" i="2"/>
  <c r="L665" i="2"/>
  <c r="C666" i="2"/>
  <c r="J666" i="2"/>
  <c r="K666" i="2"/>
  <c r="L666" i="2"/>
  <c r="C667" i="2"/>
  <c r="J667" i="2"/>
  <c r="K667" i="2"/>
  <c r="L667" i="2"/>
  <c r="C668" i="2"/>
  <c r="J668" i="2"/>
  <c r="K668" i="2"/>
  <c r="L668" i="2"/>
  <c r="M668" i="2"/>
  <c r="C669" i="2"/>
  <c r="J669" i="2"/>
  <c r="K669" i="2"/>
  <c r="L669" i="2"/>
  <c r="C670" i="2"/>
  <c r="J670" i="2"/>
  <c r="K670" i="2"/>
  <c r="L670" i="2"/>
  <c r="C671" i="2"/>
  <c r="J671" i="2"/>
  <c r="K671" i="2"/>
  <c r="L671" i="2"/>
  <c r="C672" i="2"/>
  <c r="J672" i="2"/>
  <c r="K672" i="2"/>
  <c r="L672" i="2"/>
  <c r="C673" i="2"/>
  <c r="J673" i="2"/>
  <c r="K673" i="2"/>
  <c r="L673" i="2"/>
  <c r="C674" i="2"/>
  <c r="J674" i="2"/>
  <c r="K674" i="2"/>
  <c r="L674" i="2"/>
  <c r="C675" i="2"/>
  <c r="J675" i="2"/>
  <c r="K675" i="2"/>
  <c r="L675" i="2"/>
  <c r="C676" i="2"/>
  <c r="J676" i="2"/>
  <c r="K676" i="2"/>
  <c r="L676" i="2"/>
  <c r="J573" i="2"/>
  <c r="I573" i="2"/>
  <c r="K573" i="2"/>
  <c r="L573" i="2"/>
  <c r="J574" i="2"/>
  <c r="I574" i="2"/>
  <c r="K574" i="2"/>
  <c r="L574" i="2"/>
  <c r="J576" i="2"/>
  <c r="I576" i="2"/>
  <c r="K576" i="2"/>
  <c r="L576" i="2"/>
  <c r="J577" i="2"/>
  <c r="I577" i="2"/>
  <c r="K577" i="2"/>
  <c r="L577" i="2"/>
  <c r="J578" i="2"/>
  <c r="I578" i="2"/>
  <c r="K578" i="2"/>
  <c r="L578" i="2"/>
  <c r="J579" i="2"/>
  <c r="I579" i="2"/>
  <c r="K579" i="2"/>
  <c r="L579" i="2"/>
  <c r="J580" i="2"/>
  <c r="I580" i="2"/>
  <c r="K580" i="2"/>
  <c r="L580" i="2"/>
  <c r="J581" i="2"/>
  <c r="I581" i="2"/>
  <c r="K581" i="2"/>
  <c r="L581" i="2"/>
  <c r="J582" i="2"/>
  <c r="I582" i="2"/>
  <c r="K582" i="2"/>
  <c r="L582" i="2"/>
  <c r="I575" i="2" l="1"/>
  <c r="I572" i="2"/>
  <c r="I583" i="2"/>
  <c r="O576" i="2"/>
  <c r="O627" i="2"/>
  <c r="O631" i="2"/>
  <c r="O634" i="2"/>
  <c r="O653" i="2"/>
  <c r="O664" i="2"/>
  <c r="O640" i="2"/>
  <c r="O632" i="2"/>
  <c r="O658" i="2"/>
  <c r="O666" i="2"/>
  <c r="O609" i="2"/>
  <c r="O665" i="2"/>
  <c r="O649" i="2"/>
  <c r="O641" i="2"/>
  <c r="O633" i="2"/>
  <c r="O625" i="2"/>
  <c r="K572" i="2"/>
  <c r="O593" i="2"/>
  <c r="O585" i="2"/>
  <c r="O549" i="2"/>
  <c r="O541" i="2"/>
  <c r="K575" i="2"/>
  <c r="O581" i="2"/>
  <c r="O573" i="2"/>
  <c r="J575" i="2"/>
  <c r="L572" i="2"/>
  <c r="O604" i="2"/>
  <c r="O556" i="2"/>
  <c r="J583" i="2"/>
  <c r="L575" i="2"/>
  <c r="J572" i="2"/>
  <c r="L583" i="2"/>
  <c r="K583" i="2"/>
  <c r="O600" i="2"/>
  <c r="O577" i="2"/>
  <c r="N582" i="2"/>
  <c r="N568" i="2"/>
  <c r="O552" i="2"/>
  <c r="O544" i="2"/>
  <c r="O547" i="2"/>
  <c r="O561" i="2"/>
  <c r="O562" i="2"/>
  <c r="O554" i="2"/>
  <c r="O546" i="2"/>
  <c r="O557" i="2"/>
  <c r="O570" i="2"/>
  <c r="O571" i="2"/>
  <c r="O569" i="2"/>
  <c r="N674" i="2"/>
  <c r="N558" i="2"/>
  <c r="O575" i="2"/>
  <c r="O580" i="2"/>
  <c r="N572" i="2"/>
  <c r="P596" i="2"/>
  <c r="Q596" i="2" s="1"/>
  <c r="R596" i="2" s="1"/>
  <c r="N541" i="2"/>
  <c r="N563" i="2"/>
  <c r="N649" i="2"/>
  <c r="P611" i="2"/>
  <c r="Q611" i="2" s="1"/>
  <c r="R611" i="2" s="1"/>
  <c r="N560" i="2"/>
  <c r="N566" i="2"/>
  <c r="N545" i="2"/>
  <c r="N581" i="2"/>
  <c r="N569" i="2"/>
  <c r="N542" i="2"/>
  <c r="N621" i="2"/>
  <c r="P637" i="2"/>
  <c r="Q637" i="2" s="1"/>
  <c r="R637" i="2" s="1"/>
  <c r="N561" i="2"/>
  <c r="N597" i="2"/>
  <c r="S597" i="2" s="1"/>
  <c r="N593" i="2"/>
  <c r="N585" i="2"/>
  <c r="N653" i="2"/>
  <c r="N615" i="2"/>
  <c r="O662" i="2"/>
  <c r="O574" i="2"/>
  <c r="O566" i="2"/>
  <c r="O558" i="2"/>
  <c r="N573" i="2"/>
  <c r="N547" i="2"/>
  <c r="N592" i="2"/>
  <c r="P661" i="2"/>
  <c r="Q661" i="2" s="1"/>
  <c r="R661" i="2" s="1"/>
  <c r="N659" i="2"/>
  <c r="P608" i="2"/>
  <c r="Q608" i="2" s="1"/>
  <c r="R608" i="2" s="1"/>
  <c r="P580" i="2"/>
  <c r="Q580" i="2" s="1"/>
  <c r="R580" i="2" s="1"/>
  <c r="N644" i="2"/>
  <c r="P631" i="2"/>
  <c r="Q631" i="2" s="1"/>
  <c r="R631" i="2" s="1"/>
  <c r="N666" i="2"/>
  <c r="N544" i="2"/>
  <c r="N605" i="2"/>
  <c r="P588" i="2"/>
  <c r="Q588" i="2" s="1"/>
  <c r="R588" i="2" s="1"/>
  <c r="N590" i="2"/>
  <c r="N577" i="2"/>
  <c r="N550" i="2"/>
  <c r="N669" i="2"/>
  <c r="N648" i="2"/>
  <c r="P622" i="2"/>
  <c r="Q622" i="2" s="1"/>
  <c r="R622" i="2" s="1"/>
  <c r="P595" i="2"/>
  <c r="Q595" i="2" s="1"/>
  <c r="R595" i="2" s="1"/>
  <c r="O623" i="2"/>
  <c r="O591" i="2"/>
  <c r="O583" i="2"/>
  <c r="P578" i="2"/>
  <c r="Q578" i="2" s="1"/>
  <c r="R578" i="2" s="1"/>
  <c r="N631" i="2"/>
  <c r="P615" i="2"/>
  <c r="Q615" i="2" s="1"/>
  <c r="R615" i="2" s="1"/>
  <c r="N610" i="2"/>
  <c r="N603" i="2"/>
  <c r="N600" i="2"/>
  <c r="N584" i="2"/>
  <c r="N575" i="2"/>
  <c r="N564" i="2"/>
  <c r="N549" i="2"/>
  <c r="O652" i="2"/>
  <c r="O588" i="2"/>
  <c r="N626" i="2"/>
  <c r="O675" i="2"/>
  <c r="O651" i="2"/>
  <c r="O611" i="2"/>
  <c r="O595" i="2"/>
  <c r="O587" i="2"/>
  <c r="N589" i="2"/>
  <c r="S589" i="2" s="1"/>
  <c r="P676" i="2"/>
  <c r="Q676" i="2" s="1"/>
  <c r="R676" i="2" s="1"/>
  <c r="P668" i="2"/>
  <c r="Q668" i="2" s="1"/>
  <c r="R668" i="2" s="1"/>
  <c r="N663" i="2"/>
  <c r="N639" i="2"/>
  <c r="P612" i="2"/>
  <c r="Q612" i="2" s="1"/>
  <c r="R612" i="2" s="1"/>
  <c r="N557" i="2"/>
  <c r="O673" i="2"/>
  <c r="P647" i="2"/>
  <c r="Q647" i="2" s="1"/>
  <c r="R647" i="2" s="1"/>
  <c r="N642" i="2"/>
  <c r="N635" i="2"/>
  <c r="N632" i="2"/>
  <c r="N604" i="2"/>
  <c r="O592" i="2"/>
  <c r="O584" i="2"/>
  <c r="O568" i="2"/>
  <c r="O560" i="2"/>
  <c r="O654" i="2"/>
  <c r="O614" i="2"/>
  <c r="O671" i="2"/>
  <c r="O657" i="2"/>
  <c r="O617" i="2"/>
  <c r="O674" i="2"/>
  <c r="O663" i="2"/>
  <c r="O659" i="2"/>
  <c r="O613" i="2"/>
  <c r="O669" i="2"/>
  <c r="O636" i="2"/>
  <c r="O646" i="2"/>
  <c r="O635" i="2"/>
  <c r="O622" i="2"/>
  <c r="O645" i="2"/>
  <c r="O621" i="2"/>
  <c r="O565" i="2"/>
  <c r="N627" i="2"/>
  <c r="P642" i="2"/>
  <c r="Q642" i="2" s="1"/>
  <c r="R642" i="2" s="1"/>
  <c r="P670" i="2"/>
  <c r="Q670" i="2" s="1"/>
  <c r="R670" i="2" s="1"/>
  <c r="N667" i="2"/>
  <c r="N665" i="2"/>
  <c r="O655" i="2"/>
  <c r="N651" i="2"/>
  <c r="O650" i="2"/>
  <c r="P640" i="2"/>
  <c r="Q640" i="2" s="1"/>
  <c r="R640" i="2" s="1"/>
  <c r="P635" i="2"/>
  <c r="Q635" i="2" s="1"/>
  <c r="R635" i="2" s="1"/>
  <c r="P626" i="2"/>
  <c r="Q626" i="2" s="1"/>
  <c r="R626" i="2" s="1"/>
  <c r="N619" i="2"/>
  <c r="P613" i="2"/>
  <c r="Q613" i="2" s="1"/>
  <c r="R613" i="2" s="1"/>
  <c r="P606" i="2"/>
  <c r="Q606" i="2" s="1"/>
  <c r="R606" i="2" s="1"/>
  <c r="N599" i="2"/>
  <c r="O578" i="2"/>
  <c r="O567" i="2"/>
  <c r="O563" i="2"/>
  <c r="O559" i="2"/>
  <c r="O555" i="2"/>
  <c r="P577" i="2"/>
  <c r="Q577" i="2" s="1"/>
  <c r="R577" i="2" s="1"/>
  <c r="P621" i="2"/>
  <c r="Q621" i="2" s="1"/>
  <c r="R621" i="2" s="1"/>
  <c r="N620" i="2"/>
  <c r="N614" i="2"/>
  <c r="P610" i="2"/>
  <c r="Q610" i="2" s="1"/>
  <c r="R610" i="2" s="1"/>
  <c r="P603" i="2"/>
  <c r="Q603" i="2" s="1"/>
  <c r="R603" i="2" s="1"/>
  <c r="N598" i="2"/>
  <c r="N596" i="2"/>
  <c r="N594" i="2"/>
  <c r="N586" i="2"/>
  <c r="N565" i="2"/>
  <c r="N559" i="2"/>
  <c r="N555" i="2"/>
  <c r="N553" i="2"/>
  <c r="N551" i="2"/>
  <c r="O550" i="2"/>
  <c r="P667" i="2"/>
  <c r="Q667" i="2" s="1"/>
  <c r="R667" i="2" s="1"/>
  <c r="N662" i="2"/>
  <c r="P649" i="2"/>
  <c r="Q649" i="2" s="1"/>
  <c r="R649" i="2" s="1"/>
  <c r="N634" i="2"/>
  <c r="P644" i="2"/>
  <c r="Q644" i="2" s="1"/>
  <c r="R644" i="2" s="1"/>
  <c r="N671" i="2"/>
  <c r="P669" i="2"/>
  <c r="Q669" i="2" s="1"/>
  <c r="R669" i="2" s="1"/>
  <c r="N664" i="2"/>
  <c r="O647" i="2"/>
  <c r="P643" i="2"/>
  <c r="Q643" i="2" s="1"/>
  <c r="R643" i="2" s="1"/>
  <c r="O642" i="2"/>
  <c r="N638" i="2"/>
  <c r="N636" i="2"/>
  <c r="P627" i="2"/>
  <c r="Q627" i="2" s="1"/>
  <c r="R627" i="2" s="1"/>
  <c r="O624" i="2"/>
  <c r="N609" i="2"/>
  <c r="P607" i="2"/>
  <c r="Q607" i="2" s="1"/>
  <c r="R607" i="2" s="1"/>
  <c r="N602" i="2"/>
  <c r="N588" i="2"/>
  <c r="N580" i="2"/>
  <c r="N574" i="2"/>
  <c r="N612" i="2"/>
  <c r="N646" i="2"/>
  <c r="P634" i="2"/>
  <c r="Q634" i="2" s="1"/>
  <c r="R634" i="2" s="1"/>
  <c r="P648" i="2"/>
  <c r="Q648" i="2" s="1"/>
  <c r="R648" i="2" s="1"/>
  <c r="O579" i="2"/>
  <c r="N576" i="2"/>
  <c r="N570" i="2"/>
  <c r="P639" i="2"/>
  <c r="Q639" i="2" s="1"/>
  <c r="R639" i="2" s="1"/>
  <c r="P619" i="2"/>
  <c r="Q619" i="2" s="1"/>
  <c r="R619" i="2" s="1"/>
  <c r="N607" i="2"/>
  <c r="N641" i="2"/>
  <c r="N673" i="2"/>
  <c r="P664" i="2"/>
  <c r="Q664" i="2" s="1"/>
  <c r="R664" i="2" s="1"/>
  <c r="N654" i="2"/>
  <c r="P652" i="2"/>
  <c r="Q652" i="2" s="1"/>
  <c r="R652" i="2" s="1"/>
  <c r="N645" i="2"/>
  <c r="N640" i="2"/>
  <c r="P638" i="2"/>
  <c r="Q638" i="2" s="1"/>
  <c r="R638" i="2" s="1"/>
  <c r="N637" i="2"/>
  <c r="N633" i="2"/>
  <c r="P629" i="2"/>
  <c r="Q629" i="2" s="1"/>
  <c r="R629" i="2" s="1"/>
  <c r="N628" i="2"/>
  <c r="N622" i="2"/>
  <c r="P620" i="2"/>
  <c r="Q620" i="2" s="1"/>
  <c r="R620" i="2" s="1"/>
  <c r="P618" i="2"/>
  <c r="Q618" i="2" s="1"/>
  <c r="R618" i="2" s="1"/>
  <c r="P616" i="2"/>
  <c r="Q616" i="2" s="1"/>
  <c r="R616" i="2" s="1"/>
  <c r="N613" i="2"/>
  <c r="N606" i="2"/>
  <c r="P602" i="2"/>
  <c r="Q602" i="2" s="1"/>
  <c r="R602" i="2" s="1"/>
  <c r="N608" i="2"/>
  <c r="P604" i="2"/>
  <c r="Q604" i="2" s="1"/>
  <c r="R604" i="2" s="1"/>
  <c r="N601" i="2"/>
  <c r="N552" i="2"/>
  <c r="N548" i="2"/>
  <c r="O543" i="2"/>
  <c r="O672" i="2"/>
  <c r="O670" i="2"/>
  <c r="P663" i="2"/>
  <c r="Q663" i="2" s="1"/>
  <c r="R663" i="2" s="1"/>
  <c r="N660" i="2"/>
  <c r="P659" i="2"/>
  <c r="Q659" i="2" s="1"/>
  <c r="R659" i="2" s="1"/>
  <c r="O656" i="2"/>
  <c r="P655" i="2"/>
  <c r="Q655" i="2" s="1"/>
  <c r="R655" i="2" s="1"/>
  <c r="P653" i="2"/>
  <c r="Q653" i="2" s="1"/>
  <c r="R653" i="2" s="1"/>
  <c r="P651" i="2"/>
  <c r="Q651" i="2" s="1"/>
  <c r="R651" i="2" s="1"/>
  <c r="P646" i="2"/>
  <c r="Q646" i="2" s="1"/>
  <c r="R646" i="2" s="1"/>
  <c r="O639" i="2"/>
  <c r="N629" i="2"/>
  <c r="P624" i="2"/>
  <c r="Q624" i="2" s="1"/>
  <c r="R624" i="2" s="1"/>
  <c r="O612" i="2"/>
  <c r="N611" i="2"/>
  <c r="O605" i="2"/>
  <c r="O602" i="2"/>
  <c r="P600" i="2"/>
  <c r="Q600" i="2" s="1"/>
  <c r="R600" i="2" s="1"/>
  <c r="P593" i="2"/>
  <c r="Q593" i="2" s="1"/>
  <c r="R593" i="2" s="1"/>
  <c r="P591" i="2"/>
  <c r="Q591" i="2" s="1"/>
  <c r="R591" i="2" s="1"/>
  <c r="N591" i="2"/>
  <c r="P585" i="2"/>
  <c r="Q585" i="2" s="1"/>
  <c r="R585" i="2" s="1"/>
  <c r="N583" i="2"/>
  <c r="N578" i="2"/>
  <c r="O564" i="2"/>
  <c r="O551" i="2"/>
  <c r="O676" i="2"/>
  <c r="P675" i="2"/>
  <c r="Q675" i="2" s="1"/>
  <c r="R675" i="2" s="1"/>
  <c r="P673" i="2"/>
  <c r="Q673" i="2" s="1"/>
  <c r="R673" i="2" s="1"/>
  <c r="P671" i="2"/>
  <c r="Q671" i="2" s="1"/>
  <c r="R671" i="2" s="1"/>
  <c r="P666" i="2"/>
  <c r="Q666" i="2" s="1"/>
  <c r="R666" i="2" s="1"/>
  <c r="N658" i="2"/>
  <c r="N652" i="2"/>
  <c r="N650" i="2"/>
  <c r="N647" i="2"/>
  <c r="O643" i="2"/>
  <c r="O628" i="2"/>
  <c r="N625" i="2"/>
  <c r="N623" i="2"/>
  <c r="N617" i="2"/>
  <c r="O615" i="2"/>
  <c r="P601" i="2"/>
  <c r="Q601" i="2" s="1"/>
  <c r="R601" i="2" s="1"/>
  <c r="P599" i="2"/>
  <c r="Q599" i="2" s="1"/>
  <c r="R599" i="2" s="1"/>
  <c r="P594" i="2"/>
  <c r="Q594" i="2" s="1"/>
  <c r="R594" i="2" s="1"/>
  <c r="P586" i="2"/>
  <c r="Q586" i="2" s="1"/>
  <c r="R586" i="2" s="1"/>
  <c r="N672" i="2"/>
  <c r="N670" i="2"/>
  <c r="O668" i="2"/>
  <c r="P662" i="2"/>
  <c r="Q662" i="2" s="1"/>
  <c r="R662" i="2" s="1"/>
  <c r="O661" i="2"/>
  <c r="P660" i="2"/>
  <c r="Q660" i="2" s="1"/>
  <c r="R660" i="2" s="1"/>
  <c r="N656" i="2"/>
  <c r="O648" i="2"/>
  <c r="O637" i="2"/>
  <c r="O630" i="2"/>
  <c r="O626" i="2"/>
  <c r="O620" i="2"/>
  <c r="O618" i="2"/>
  <c r="P614" i="2"/>
  <c r="Q614" i="2" s="1"/>
  <c r="R614" i="2" s="1"/>
  <c r="O610" i="2"/>
  <c r="O608" i="2"/>
  <c r="O598" i="2"/>
  <c r="O590" i="2"/>
  <c r="O582" i="2"/>
  <c r="P573" i="2"/>
  <c r="Q573" i="2" s="1"/>
  <c r="R573" i="2" s="1"/>
  <c r="O572" i="2"/>
  <c r="N571" i="2"/>
  <c r="N556" i="2"/>
  <c r="N543" i="2"/>
  <c r="N676" i="2"/>
  <c r="P672" i="2"/>
  <c r="Q672" i="2" s="1"/>
  <c r="R672" i="2" s="1"/>
  <c r="P658" i="2"/>
  <c r="Q658" i="2" s="1"/>
  <c r="R658" i="2" s="1"/>
  <c r="N643" i="2"/>
  <c r="P623" i="2"/>
  <c r="Q623" i="2" s="1"/>
  <c r="R623" i="2" s="1"/>
  <c r="N618" i="2"/>
  <c r="O616" i="2"/>
  <c r="O606" i="2"/>
  <c r="O603" i="2"/>
  <c r="O601" i="2"/>
  <c r="P597" i="2"/>
  <c r="Q597" i="2" s="1"/>
  <c r="R597" i="2" s="1"/>
  <c r="O596" i="2"/>
  <c r="N595" i="2"/>
  <c r="P589" i="2"/>
  <c r="Q589" i="2" s="1"/>
  <c r="R589" i="2" s="1"/>
  <c r="N587" i="2"/>
  <c r="P581" i="2"/>
  <c r="Q581" i="2" s="1"/>
  <c r="R581" i="2" s="1"/>
  <c r="N579" i="2"/>
  <c r="P574" i="2"/>
  <c r="Q574" i="2" s="1"/>
  <c r="R574" i="2" s="1"/>
  <c r="N546" i="2"/>
  <c r="O542" i="2"/>
  <c r="P656" i="2"/>
  <c r="Q656" i="2" s="1"/>
  <c r="R656" i="2" s="1"/>
  <c r="P650" i="2"/>
  <c r="Q650" i="2" s="1"/>
  <c r="R650" i="2" s="1"/>
  <c r="N668" i="2"/>
  <c r="N661" i="2"/>
  <c r="P645" i="2"/>
  <c r="Q645" i="2" s="1"/>
  <c r="R645" i="2" s="1"/>
  <c r="P636" i="2"/>
  <c r="Q636" i="2" s="1"/>
  <c r="R636" i="2" s="1"/>
  <c r="P630" i="2"/>
  <c r="Q630" i="2" s="1"/>
  <c r="R630" i="2" s="1"/>
  <c r="N630" i="2"/>
  <c r="O629" i="2"/>
  <c r="N624" i="2"/>
  <c r="P605" i="2"/>
  <c r="Q605" i="2" s="1"/>
  <c r="R605" i="2" s="1"/>
  <c r="P587" i="2"/>
  <c r="Q587" i="2" s="1"/>
  <c r="R587" i="2" s="1"/>
  <c r="P579" i="2"/>
  <c r="Q579" i="2" s="1"/>
  <c r="R579" i="2" s="1"/>
  <c r="N554" i="2"/>
  <c r="O545" i="2"/>
  <c r="P654" i="2"/>
  <c r="Q654" i="2" s="1"/>
  <c r="R654" i="2" s="1"/>
  <c r="N675" i="2"/>
  <c r="P674" i="2"/>
  <c r="Q674" i="2" s="1"/>
  <c r="R674" i="2" s="1"/>
  <c r="O667" i="2"/>
  <c r="O660" i="2"/>
  <c r="N657" i="2"/>
  <c r="N655" i="2"/>
  <c r="O644" i="2"/>
  <c r="O638" i="2"/>
  <c r="P632" i="2"/>
  <c r="Q632" i="2" s="1"/>
  <c r="R632" i="2" s="1"/>
  <c r="P628" i="2"/>
  <c r="Q628" i="2" s="1"/>
  <c r="R628" i="2" s="1"/>
  <c r="O619" i="2"/>
  <c r="N616" i="2"/>
  <c r="O607" i="2"/>
  <c r="O599" i="2"/>
  <c r="P598" i="2"/>
  <c r="Q598" i="2" s="1"/>
  <c r="R598" i="2" s="1"/>
  <c r="O594" i="2"/>
  <c r="P590" i="2"/>
  <c r="Q590" i="2" s="1"/>
  <c r="R590" i="2" s="1"/>
  <c r="O586" i="2"/>
  <c r="P582" i="2"/>
  <c r="Q582" i="2" s="1"/>
  <c r="R582" i="2" s="1"/>
  <c r="N567" i="2"/>
  <c r="N562" i="2"/>
  <c r="O553" i="2"/>
  <c r="O548" i="2"/>
  <c r="P665" i="2"/>
  <c r="Q665" i="2" s="1"/>
  <c r="R665" i="2" s="1"/>
  <c r="P633" i="2"/>
  <c r="Q633" i="2" s="1"/>
  <c r="R633" i="2" s="1"/>
  <c r="P657" i="2"/>
  <c r="Q657" i="2" s="1"/>
  <c r="R657" i="2" s="1"/>
  <c r="P625" i="2"/>
  <c r="Q625" i="2" s="1"/>
  <c r="R625" i="2" s="1"/>
  <c r="P592" i="2"/>
  <c r="Q592" i="2" s="1"/>
  <c r="R592" i="2" s="1"/>
  <c r="P584" i="2"/>
  <c r="Q584" i="2" s="1"/>
  <c r="R584" i="2" s="1"/>
  <c r="P576" i="2"/>
  <c r="Q576" i="2" s="1"/>
  <c r="R576" i="2" s="1"/>
  <c r="P617" i="2"/>
  <c r="Q617" i="2" s="1"/>
  <c r="R617" i="2" s="1"/>
  <c r="P641" i="2"/>
  <c r="Q641" i="2" s="1"/>
  <c r="R641" i="2" s="1"/>
  <c r="P609" i="2"/>
  <c r="Q609" i="2" s="1"/>
  <c r="R609" i="2" s="1"/>
  <c r="S671" i="2" l="1"/>
  <c r="S567" i="2"/>
  <c r="S609" i="2"/>
  <c r="S665" i="2"/>
  <c r="S617" i="2"/>
  <c r="S575" i="2"/>
  <c r="S646" i="2"/>
  <c r="S577" i="2"/>
  <c r="S544" i="2"/>
  <c r="S640" i="2"/>
  <c r="S562" i="2"/>
  <c r="S676" i="2"/>
  <c r="S625" i="2"/>
  <c r="S552" i="2"/>
  <c r="S632" i="2"/>
  <c r="S627" i="2"/>
  <c r="S546" i="2"/>
  <c r="S556" i="2"/>
  <c r="S616" i="2"/>
  <c r="S659" i="2"/>
  <c r="S621" i="2"/>
  <c r="S576" i="2"/>
  <c r="S580" i="2"/>
  <c r="S634" i="2"/>
  <c r="S672" i="2"/>
  <c r="S663" i="2"/>
  <c r="S649" i="2"/>
  <c r="S674" i="2"/>
  <c r="S661" i="2"/>
  <c r="S543" i="2"/>
  <c r="S645" i="2"/>
  <c r="S555" i="2"/>
  <c r="S635" i="2"/>
  <c r="S615" i="2"/>
  <c r="S542" i="2"/>
  <c r="S668" i="2"/>
  <c r="S622" i="2"/>
  <c r="S638" i="2"/>
  <c r="S653" i="2"/>
  <c r="S541" i="2"/>
  <c r="S579" i="2"/>
  <c r="S587" i="2"/>
  <c r="S618" i="2"/>
  <c r="S647" i="2"/>
  <c r="S620" i="2"/>
  <c r="S666" i="2"/>
  <c r="S585" i="2"/>
  <c r="S657" i="2"/>
  <c r="S600" i="2"/>
  <c r="S595" i="2"/>
  <c r="S602" i="2"/>
  <c r="S549" i="2"/>
  <c r="S573" i="2"/>
  <c r="S588" i="2"/>
  <c r="S584" i="2"/>
  <c r="S558" i="2"/>
  <c r="S547" i="2"/>
  <c r="S599" i="2"/>
  <c r="S651" i="2"/>
  <c r="S593" i="2"/>
  <c r="S641" i="2"/>
  <c r="S664" i="2"/>
  <c r="S596" i="2"/>
  <c r="S591" i="2"/>
  <c r="S601" i="2"/>
  <c r="S574" i="2"/>
  <c r="S553" i="2"/>
  <c r="S559" i="2"/>
  <c r="S624" i="2"/>
  <c r="S628" i="2"/>
  <c r="S650" i="2"/>
  <c r="S631" i="2"/>
  <c r="S669" i="2"/>
  <c r="S545" i="2"/>
  <c r="S608" i="2"/>
  <c r="S654" i="2"/>
  <c r="S565" i="2"/>
  <c r="S648" i="2"/>
  <c r="S554" i="2"/>
  <c r="S626" i="2"/>
  <c r="S605" i="2"/>
  <c r="S592" i="2"/>
  <c r="S675" i="2"/>
  <c r="S572" i="2"/>
  <c r="S568" i="2"/>
  <c r="S630" i="2"/>
  <c r="S652" i="2"/>
  <c r="S606" i="2"/>
  <c r="S633" i="2"/>
  <c r="S673" i="2"/>
  <c r="S594" i="2"/>
  <c r="S557" i="2"/>
  <c r="S564" i="2"/>
  <c r="S550" i="2"/>
  <c r="S644" i="2"/>
  <c r="S566" i="2"/>
  <c r="S582" i="2"/>
  <c r="S586" i="2"/>
  <c r="S578" i="2"/>
  <c r="S613" i="2"/>
  <c r="S619" i="2"/>
  <c r="S561" i="2"/>
  <c r="S560" i="2"/>
  <c r="S637" i="2"/>
  <c r="S667" i="2"/>
  <c r="S655" i="2"/>
  <c r="S670" i="2"/>
  <c r="S623" i="2"/>
  <c r="S583" i="2"/>
  <c r="S611" i="2"/>
  <c r="S548" i="2"/>
  <c r="S607" i="2"/>
  <c r="S551" i="2"/>
  <c r="S598" i="2"/>
  <c r="S604" i="2"/>
  <c r="S639" i="2"/>
  <c r="S590" i="2"/>
  <c r="S612" i="2"/>
  <c r="S636" i="2"/>
  <c r="S603" i="2"/>
  <c r="S563" i="2"/>
  <c r="S656" i="2"/>
  <c r="S629" i="2"/>
  <c r="S660" i="2"/>
  <c r="S614" i="2"/>
  <c r="S642" i="2"/>
  <c r="S610" i="2"/>
  <c r="S569" i="2"/>
  <c r="S570" i="2"/>
  <c r="S571" i="2"/>
  <c r="S662" i="2"/>
  <c r="S658" i="2"/>
  <c r="S643" i="2"/>
  <c r="S581" i="2"/>
  <c r="P575" i="2"/>
  <c r="Q575" i="2" s="1"/>
  <c r="R575" i="2" s="1"/>
  <c r="P572" i="2"/>
  <c r="Q572" i="2" s="1"/>
  <c r="R572" i="2" s="1"/>
  <c r="P583" i="2"/>
  <c r="Q583" i="2" s="1"/>
  <c r="R583" i="2" s="1"/>
  <c r="L571" i="2"/>
  <c r="K571" i="2"/>
  <c r="I571" i="2"/>
  <c r="J571" i="2"/>
  <c r="J555" i="2"/>
  <c r="I555" i="2"/>
  <c r="K555" i="2"/>
  <c r="L555" i="2"/>
  <c r="J556" i="2"/>
  <c r="I556" i="2"/>
  <c r="K556" i="2"/>
  <c r="L556" i="2"/>
  <c r="J557" i="2"/>
  <c r="I557" i="2"/>
  <c r="K557" i="2"/>
  <c r="L557" i="2"/>
  <c r="J559" i="2"/>
  <c r="I559" i="2"/>
  <c r="K559" i="2"/>
  <c r="L559" i="2"/>
  <c r="J560" i="2"/>
  <c r="I560" i="2"/>
  <c r="K560" i="2"/>
  <c r="L560" i="2"/>
  <c r="J561" i="2"/>
  <c r="I561" i="2"/>
  <c r="K561" i="2"/>
  <c r="L561" i="2"/>
  <c r="J562" i="2"/>
  <c r="I562" i="2"/>
  <c r="K562" i="2"/>
  <c r="L562" i="2"/>
  <c r="J563" i="2"/>
  <c r="I563" i="2"/>
  <c r="K563" i="2"/>
  <c r="L563" i="2"/>
  <c r="J564" i="2"/>
  <c r="I564" i="2"/>
  <c r="K564" i="2"/>
  <c r="L564" i="2"/>
  <c r="J565" i="2"/>
  <c r="I565" i="2"/>
  <c r="K565" i="2"/>
  <c r="L565" i="2"/>
  <c r="J566" i="2"/>
  <c r="I566" i="2"/>
  <c r="K566" i="2"/>
  <c r="L566" i="2"/>
  <c r="J570" i="2"/>
  <c r="I570" i="2"/>
  <c r="K570" i="2"/>
  <c r="L570" i="2"/>
  <c r="J543" i="2"/>
  <c r="I543" i="2"/>
  <c r="K543" i="2"/>
  <c r="L543" i="2"/>
  <c r="J544" i="2"/>
  <c r="I544" i="2"/>
  <c r="K544" i="2"/>
  <c r="L544" i="2"/>
  <c r="J546" i="2"/>
  <c r="I546" i="2"/>
  <c r="K546" i="2"/>
  <c r="L546" i="2"/>
  <c r="J548" i="2"/>
  <c r="I548" i="2"/>
  <c r="K548" i="2"/>
  <c r="L548" i="2"/>
  <c r="J549" i="2"/>
  <c r="I549" i="2"/>
  <c r="K549" i="2"/>
  <c r="L549" i="2"/>
  <c r="J550" i="2"/>
  <c r="I550" i="2"/>
  <c r="K550" i="2"/>
  <c r="L550" i="2"/>
  <c r="J551" i="2"/>
  <c r="I551" i="2"/>
  <c r="K551" i="2"/>
  <c r="L551" i="2"/>
  <c r="J552" i="2"/>
  <c r="I552" i="2"/>
  <c r="K552" i="2"/>
  <c r="L552" i="2"/>
  <c r="J553" i="2"/>
  <c r="I553" i="2"/>
  <c r="K553" i="2"/>
  <c r="L553" i="2"/>
  <c r="J554" i="2"/>
  <c r="I554" i="2"/>
  <c r="K554" i="2"/>
  <c r="L554" i="2"/>
  <c r="J531" i="2"/>
  <c r="I531" i="2"/>
  <c r="K531" i="2"/>
  <c r="L531" i="2"/>
  <c r="J532" i="2"/>
  <c r="I532" i="2"/>
  <c r="K532" i="2"/>
  <c r="L532" i="2"/>
  <c r="J533" i="2"/>
  <c r="I533" i="2"/>
  <c r="K533" i="2"/>
  <c r="L533" i="2"/>
  <c r="J534" i="2"/>
  <c r="I534" i="2"/>
  <c r="K534" i="2"/>
  <c r="L534" i="2"/>
  <c r="J537" i="2"/>
  <c r="I537" i="2"/>
  <c r="K537" i="2"/>
  <c r="L537" i="2"/>
  <c r="J538" i="2"/>
  <c r="I538" i="2"/>
  <c r="K538" i="2"/>
  <c r="L538" i="2"/>
  <c r="J539" i="2"/>
  <c r="I539" i="2"/>
  <c r="K539" i="2"/>
  <c r="L539" i="2"/>
  <c r="J540" i="2"/>
  <c r="I540" i="2"/>
  <c r="K540" i="2"/>
  <c r="L540" i="2"/>
  <c r="C509" i="2"/>
  <c r="M509" i="2"/>
  <c r="C510" i="2"/>
  <c r="C511" i="2"/>
  <c r="C512" i="2"/>
  <c r="M512" i="2"/>
  <c r="C513" i="2"/>
  <c r="C514" i="2"/>
  <c r="C515" i="2"/>
  <c r="M515" i="2"/>
  <c r="C516" i="2"/>
  <c r="M516" i="2"/>
  <c r="C517" i="2"/>
  <c r="M517" i="2"/>
  <c r="C518" i="2"/>
  <c r="C519" i="2"/>
  <c r="C520" i="2"/>
  <c r="M520" i="2"/>
  <c r="C521" i="2"/>
  <c r="M521" i="2"/>
  <c r="C522" i="2"/>
  <c r="C523" i="2"/>
  <c r="C524" i="2"/>
  <c r="C525" i="2"/>
  <c r="M525" i="2"/>
  <c r="C526" i="2"/>
  <c r="M526" i="2"/>
  <c r="C527" i="2"/>
  <c r="M527" i="2"/>
  <c r="C528" i="2"/>
  <c r="C529" i="2"/>
  <c r="M529" i="2"/>
  <c r="C530" i="2"/>
  <c r="C531" i="2"/>
  <c r="C532" i="2"/>
  <c r="C533" i="2"/>
  <c r="C534" i="2"/>
  <c r="C535" i="2"/>
  <c r="C536" i="2"/>
  <c r="C537" i="2"/>
  <c r="M537" i="2"/>
  <c r="C538" i="2"/>
  <c r="M538" i="2"/>
  <c r="C539" i="2"/>
  <c r="M539" i="2"/>
  <c r="C540" i="2"/>
  <c r="M540" i="2"/>
  <c r="C486" i="2"/>
  <c r="M486" i="2"/>
  <c r="C487" i="2"/>
  <c r="C488" i="2"/>
  <c r="C489" i="2"/>
  <c r="C490" i="2"/>
  <c r="M490" i="2"/>
  <c r="C491" i="2"/>
  <c r="C492" i="2"/>
  <c r="C493" i="2"/>
  <c r="C494" i="2"/>
  <c r="C495" i="2"/>
  <c r="C496" i="2"/>
  <c r="C497" i="2"/>
  <c r="M497" i="2"/>
  <c r="C498" i="2"/>
  <c r="M498" i="2"/>
  <c r="C499" i="2"/>
  <c r="C500" i="2"/>
  <c r="C501" i="2"/>
  <c r="C502" i="2"/>
  <c r="M502" i="2"/>
  <c r="C503" i="2"/>
  <c r="C504" i="2"/>
  <c r="C505" i="2"/>
  <c r="M505" i="2"/>
  <c r="C506" i="2"/>
  <c r="C507" i="2"/>
  <c r="C508" i="2"/>
  <c r="J492" i="2"/>
  <c r="I492" i="2"/>
  <c r="K492" i="2"/>
  <c r="L492" i="2"/>
  <c r="J493" i="2"/>
  <c r="I493" i="2"/>
  <c r="K493" i="2"/>
  <c r="L493" i="2"/>
  <c r="J494" i="2"/>
  <c r="I494" i="2"/>
  <c r="K494" i="2"/>
  <c r="L494" i="2"/>
  <c r="J495" i="2"/>
  <c r="I495" i="2"/>
  <c r="K495" i="2"/>
  <c r="L495" i="2"/>
  <c r="J496" i="2"/>
  <c r="I496" i="2"/>
  <c r="K496" i="2"/>
  <c r="L496" i="2"/>
  <c r="J498" i="2"/>
  <c r="I498" i="2"/>
  <c r="K498" i="2"/>
  <c r="L498" i="2"/>
  <c r="J499" i="2"/>
  <c r="I499" i="2"/>
  <c r="K499" i="2"/>
  <c r="L499" i="2"/>
  <c r="J500" i="2"/>
  <c r="I500" i="2"/>
  <c r="K500" i="2"/>
  <c r="L500" i="2"/>
  <c r="J503" i="2"/>
  <c r="I503" i="2"/>
  <c r="K503" i="2"/>
  <c r="L503" i="2"/>
  <c r="J504" i="2"/>
  <c r="I504" i="2"/>
  <c r="K504" i="2"/>
  <c r="L504" i="2"/>
  <c r="J505" i="2"/>
  <c r="I505" i="2"/>
  <c r="K505" i="2"/>
  <c r="L505" i="2"/>
  <c r="J506" i="2"/>
  <c r="I506" i="2"/>
  <c r="K506" i="2"/>
  <c r="L506" i="2"/>
  <c r="J507" i="2"/>
  <c r="I507" i="2"/>
  <c r="K507" i="2"/>
  <c r="L507" i="2"/>
  <c r="J509" i="2"/>
  <c r="I509" i="2"/>
  <c r="K509" i="2"/>
  <c r="L509" i="2"/>
  <c r="J510" i="2"/>
  <c r="I510" i="2"/>
  <c r="K510" i="2"/>
  <c r="L510" i="2"/>
  <c r="J511" i="2"/>
  <c r="I511" i="2"/>
  <c r="K511" i="2"/>
  <c r="L511" i="2"/>
  <c r="J513" i="2"/>
  <c r="I513" i="2"/>
  <c r="K513" i="2"/>
  <c r="L513" i="2"/>
  <c r="J517" i="2"/>
  <c r="I517" i="2"/>
  <c r="K517" i="2"/>
  <c r="L517" i="2"/>
  <c r="J518" i="2"/>
  <c r="I518" i="2"/>
  <c r="K518" i="2"/>
  <c r="L518" i="2"/>
  <c r="J519" i="2"/>
  <c r="I519" i="2"/>
  <c r="K519" i="2"/>
  <c r="L519" i="2"/>
  <c r="J520" i="2"/>
  <c r="I520" i="2"/>
  <c r="K520" i="2"/>
  <c r="L520" i="2"/>
  <c r="J521" i="2"/>
  <c r="I521" i="2"/>
  <c r="K521" i="2"/>
  <c r="L521" i="2"/>
  <c r="J523" i="2"/>
  <c r="I523" i="2"/>
  <c r="K523" i="2"/>
  <c r="L523" i="2"/>
  <c r="J525" i="2"/>
  <c r="I525" i="2"/>
  <c r="K525" i="2"/>
  <c r="L525" i="2"/>
  <c r="J527" i="2"/>
  <c r="I527" i="2"/>
  <c r="K527" i="2"/>
  <c r="L527" i="2"/>
  <c r="J528" i="2"/>
  <c r="I528" i="2"/>
  <c r="K528" i="2"/>
  <c r="L528" i="2"/>
  <c r="I481" i="2"/>
  <c r="I482" i="2"/>
  <c r="I483" i="2"/>
  <c r="I485" i="2"/>
  <c r="I486" i="2"/>
  <c r="K486" i="2"/>
  <c r="L486" i="2"/>
  <c r="I487" i="2"/>
  <c r="K487" i="2"/>
  <c r="L487" i="2"/>
  <c r="I488" i="2"/>
  <c r="K488" i="2"/>
  <c r="L488" i="2"/>
  <c r="I489" i="2"/>
  <c r="K489" i="2"/>
  <c r="L489" i="2"/>
  <c r="I490" i="2"/>
  <c r="K490" i="2"/>
  <c r="L490" i="2"/>
  <c r="J486" i="2"/>
  <c r="J487" i="2"/>
  <c r="J488" i="2"/>
  <c r="J489" i="2"/>
  <c r="J490" i="2"/>
  <c r="I497" i="2" l="1"/>
  <c r="I541" i="2"/>
  <c r="I547" i="2"/>
  <c r="I569" i="2"/>
  <c r="I536" i="2"/>
  <c r="I558" i="2"/>
  <c r="I491" i="2"/>
  <c r="I484" i="2"/>
  <c r="I512" i="2"/>
  <c r="I522" i="2"/>
  <c r="I516" i="2"/>
  <c r="I515" i="2"/>
  <c r="I567" i="2"/>
  <c r="I529" i="2"/>
  <c r="I524" i="2"/>
  <c r="I514" i="2"/>
  <c r="I508" i="2"/>
  <c r="I530" i="2"/>
  <c r="I526" i="2"/>
  <c r="I502" i="2"/>
  <c r="I535" i="2"/>
  <c r="I542" i="2"/>
  <c r="I501" i="2"/>
  <c r="I545" i="2"/>
  <c r="I568" i="2"/>
  <c r="J542" i="2"/>
  <c r="K567" i="2"/>
  <c r="K535" i="2"/>
  <c r="J545" i="2"/>
  <c r="J568" i="2"/>
  <c r="L522" i="2"/>
  <c r="L512" i="2"/>
  <c r="J541" i="2"/>
  <c r="L558" i="2"/>
  <c r="P563" i="2"/>
  <c r="Q563" i="2" s="1"/>
  <c r="R563" i="2" s="1"/>
  <c r="P557" i="2"/>
  <c r="Q557" i="2" s="1"/>
  <c r="R557" i="2" s="1"/>
  <c r="P554" i="2"/>
  <c r="Q554" i="2" s="1"/>
  <c r="R554" i="2" s="1"/>
  <c r="P555" i="2"/>
  <c r="Q555" i="2" s="1"/>
  <c r="R555" i="2" s="1"/>
  <c r="P549" i="2"/>
  <c r="Q549" i="2" s="1"/>
  <c r="R549" i="2" s="1"/>
  <c r="P543" i="2"/>
  <c r="Q543" i="2" s="1"/>
  <c r="R543" i="2" s="1"/>
  <c r="P559" i="2"/>
  <c r="Q559" i="2" s="1"/>
  <c r="R559" i="2" s="1"/>
  <c r="P548" i="2"/>
  <c r="Q548" i="2" s="1"/>
  <c r="R548" i="2" s="1"/>
  <c r="P570" i="2"/>
  <c r="Q570" i="2" s="1"/>
  <c r="R570" i="2" s="1"/>
  <c r="P566" i="2"/>
  <c r="Q566" i="2" s="1"/>
  <c r="R566" i="2" s="1"/>
  <c r="P571" i="2"/>
  <c r="Q571" i="2" s="1"/>
  <c r="R571" i="2" s="1"/>
  <c r="K541" i="2"/>
  <c r="K547" i="2"/>
  <c r="K569" i="2"/>
  <c r="L567" i="2"/>
  <c r="P564" i="2"/>
  <c r="Q564" i="2" s="1"/>
  <c r="R564" i="2" s="1"/>
  <c r="K558" i="2"/>
  <c r="P552" i="2"/>
  <c r="Q552" i="2" s="1"/>
  <c r="R552" i="2" s="1"/>
  <c r="P562" i="2"/>
  <c r="Q562" i="2" s="1"/>
  <c r="R562" i="2" s="1"/>
  <c r="P556" i="2"/>
  <c r="Q556" i="2" s="1"/>
  <c r="R556" i="2" s="1"/>
  <c r="J547" i="2"/>
  <c r="J569" i="2"/>
  <c r="P565" i="2"/>
  <c r="Q565" i="2" s="1"/>
  <c r="R565" i="2" s="1"/>
  <c r="J558" i="2"/>
  <c r="P550" i="2"/>
  <c r="Q550" i="2" s="1"/>
  <c r="R550" i="2" s="1"/>
  <c r="P544" i="2"/>
  <c r="Q544" i="2" s="1"/>
  <c r="R544" i="2" s="1"/>
  <c r="J567" i="2"/>
  <c r="P560" i="2"/>
  <c r="Q560" i="2" s="1"/>
  <c r="R560" i="2" s="1"/>
  <c r="L542" i="2"/>
  <c r="P553" i="2"/>
  <c r="Q553" i="2" s="1"/>
  <c r="R553" i="2" s="1"/>
  <c r="P546" i="2"/>
  <c r="Q546" i="2" s="1"/>
  <c r="R546" i="2" s="1"/>
  <c r="K542" i="2"/>
  <c r="L545" i="2"/>
  <c r="L568" i="2"/>
  <c r="L541" i="2"/>
  <c r="P551" i="2"/>
  <c r="Q551" i="2" s="1"/>
  <c r="R551" i="2" s="1"/>
  <c r="L547" i="2"/>
  <c r="K545" i="2"/>
  <c r="L569" i="2"/>
  <c r="K568" i="2"/>
  <c r="P561" i="2"/>
  <c r="Q561" i="2" s="1"/>
  <c r="R561" i="2" s="1"/>
  <c r="J501" i="2"/>
  <c r="K508" i="2"/>
  <c r="L536" i="2"/>
  <c r="J530" i="2"/>
  <c r="L530" i="2"/>
  <c r="K530" i="2"/>
  <c r="L491" i="2"/>
  <c r="J535" i="2"/>
  <c r="J536" i="2"/>
  <c r="J522" i="2"/>
  <c r="J516" i="2"/>
  <c r="J512" i="2"/>
  <c r="L535" i="2"/>
  <c r="K536" i="2"/>
  <c r="O520" i="2"/>
  <c r="K491" i="2"/>
  <c r="O488" i="2"/>
  <c r="N486" i="2"/>
  <c r="P487" i="2"/>
  <c r="Q487" i="2" s="1"/>
  <c r="R487" i="2" s="1"/>
  <c r="O511" i="2"/>
  <c r="O506" i="2"/>
  <c r="N500" i="2"/>
  <c r="N524" i="2"/>
  <c r="O536" i="2"/>
  <c r="J497" i="2"/>
  <c r="N527" i="2"/>
  <c r="N488" i="2"/>
  <c r="O537" i="2"/>
  <c r="N535" i="2"/>
  <c r="N515" i="2"/>
  <c r="N516" i="2"/>
  <c r="K502" i="2"/>
  <c r="O496" i="2"/>
  <c r="N526" i="2"/>
  <c r="J529" i="2"/>
  <c r="J524" i="2"/>
  <c r="J514" i="2"/>
  <c r="L501" i="2"/>
  <c r="K501" i="2"/>
  <c r="L497" i="2"/>
  <c r="N520" i="2"/>
  <c r="N512" i="2"/>
  <c r="J508" i="2"/>
  <c r="O532" i="2"/>
  <c r="P527" i="2"/>
  <c r="Q527" i="2" s="1"/>
  <c r="R527" i="2" s="1"/>
  <c r="P506" i="2"/>
  <c r="Q506" i="2" s="1"/>
  <c r="R506" i="2" s="1"/>
  <c r="N502" i="2"/>
  <c r="N501" i="2"/>
  <c r="O521" i="2"/>
  <c r="O519" i="2"/>
  <c r="J491" i="2"/>
  <c r="J526" i="2"/>
  <c r="L515" i="2"/>
  <c r="J502" i="2"/>
  <c r="K497" i="2"/>
  <c r="N503" i="2"/>
  <c r="L516" i="2"/>
  <c r="K515" i="2"/>
  <c r="L524" i="2"/>
  <c r="P534" i="2"/>
  <c r="Q534" i="2" s="1"/>
  <c r="R534" i="2" s="1"/>
  <c r="P532" i="2"/>
  <c r="Q532" i="2" s="1"/>
  <c r="R532" i="2" s="1"/>
  <c r="O529" i="2"/>
  <c r="O527" i="2"/>
  <c r="N523" i="2"/>
  <c r="N509" i="2"/>
  <c r="L529" i="2"/>
  <c r="K522" i="2"/>
  <c r="K516" i="2"/>
  <c r="L514" i="2"/>
  <c r="K512" i="2"/>
  <c r="L508" i="2"/>
  <c r="K529" i="2"/>
  <c r="L526" i="2"/>
  <c r="K524" i="2"/>
  <c r="K514" i="2"/>
  <c r="K526" i="2"/>
  <c r="J515" i="2"/>
  <c r="L502" i="2"/>
  <c r="O497" i="2"/>
  <c r="O494" i="2"/>
  <c r="O535" i="2"/>
  <c r="P518" i="2"/>
  <c r="Q518" i="2" s="1"/>
  <c r="R518" i="2" s="1"/>
  <c r="P519" i="2"/>
  <c r="Q519" i="2" s="1"/>
  <c r="R519" i="2" s="1"/>
  <c r="P509" i="2"/>
  <c r="Q509" i="2" s="1"/>
  <c r="R509" i="2" s="1"/>
  <c r="P499" i="2"/>
  <c r="Q499" i="2" s="1"/>
  <c r="R499" i="2" s="1"/>
  <c r="P517" i="2"/>
  <c r="Q517" i="2" s="1"/>
  <c r="R517" i="2" s="1"/>
  <c r="O507" i="2"/>
  <c r="N493" i="2"/>
  <c r="O528" i="2"/>
  <c r="O512" i="2"/>
  <c r="N507" i="2"/>
  <c r="O504" i="2"/>
  <c r="P495" i="2"/>
  <c r="Q495" i="2" s="1"/>
  <c r="R495" i="2" s="1"/>
  <c r="N495" i="2"/>
  <c r="N540" i="2"/>
  <c r="N533" i="2"/>
  <c r="N504" i="2"/>
  <c r="N499" i="2"/>
  <c r="O489" i="2"/>
  <c r="O498" i="2"/>
  <c r="O493" i="2"/>
  <c r="N539" i="2"/>
  <c r="N532" i="2"/>
  <c r="N518" i="2"/>
  <c r="O486" i="2"/>
  <c r="P540" i="2"/>
  <c r="Q540" i="2" s="1"/>
  <c r="R540" i="2" s="1"/>
  <c r="O524" i="2"/>
  <c r="N517" i="2"/>
  <c r="P513" i="2"/>
  <c r="Q513" i="2" s="1"/>
  <c r="R513" i="2" s="1"/>
  <c r="N510" i="2"/>
  <c r="P489" i="2"/>
  <c r="Q489" i="2" s="1"/>
  <c r="R489" i="2" s="1"/>
  <c r="O538" i="2"/>
  <c r="N522" i="2"/>
  <c r="O500" i="2"/>
  <c r="P493" i="2"/>
  <c r="Q493" i="2" s="1"/>
  <c r="R493" i="2" s="1"/>
  <c r="N492" i="2"/>
  <c r="O540" i="2"/>
  <c r="P533" i="2"/>
  <c r="Q533" i="2" s="1"/>
  <c r="R533" i="2" s="1"/>
  <c r="N528" i="2"/>
  <c r="N514" i="2"/>
  <c r="O513" i="2"/>
  <c r="P510" i="2"/>
  <c r="Q510" i="2" s="1"/>
  <c r="R510" i="2" s="1"/>
  <c r="P503" i="2"/>
  <c r="Q503" i="2" s="1"/>
  <c r="R503" i="2" s="1"/>
  <c r="N494" i="2"/>
  <c r="O491" i="2"/>
  <c r="P486" i="2"/>
  <c r="Q486" i="2" s="1"/>
  <c r="R486" i="2" s="1"/>
  <c r="N538" i="2"/>
  <c r="N536" i="2"/>
  <c r="S536" i="2" s="1"/>
  <c r="N534" i="2"/>
  <c r="O515" i="2"/>
  <c r="N511" i="2"/>
  <c r="O510" i="2"/>
  <c r="P494" i="2"/>
  <c r="Q494" i="2" s="1"/>
  <c r="R494" i="2" s="1"/>
  <c r="P538" i="2"/>
  <c r="Q538" i="2" s="1"/>
  <c r="R538" i="2" s="1"/>
  <c r="P525" i="2"/>
  <c r="Q525" i="2" s="1"/>
  <c r="R525" i="2" s="1"/>
  <c r="N525" i="2"/>
  <c r="O522" i="2"/>
  <c r="P505" i="2"/>
  <c r="Q505" i="2" s="1"/>
  <c r="R505" i="2" s="1"/>
  <c r="O502" i="2"/>
  <c r="O501" i="2"/>
  <c r="P500" i="2"/>
  <c r="Q500" i="2" s="1"/>
  <c r="R500" i="2" s="1"/>
  <c r="O499" i="2"/>
  <c r="N498" i="2"/>
  <c r="N496" i="2"/>
  <c r="N490" i="2"/>
  <c r="N537" i="2"/>
  <c r="N531" i="2"/>
  <c r="O530" i="2"/>
  <c r="N529" i="2"/>
  <c r="P528" i="2"/>
  <c r="Q528" i="2" s="1"/>
  <c r="R528" i="2" s="1"/>
  <c r="O518" i="2"/>
  <c r="P539" i="2"/>
  <c r="Q539" i="2" s="1"/>
  <c r="R539" i="2" s="1"/>
  <c r="P511" i="2"/>
  <c r="Q511" i="2" s="1"/>
  <c r="R511" i="2" s="1"/>
  <c r="O509" i="2"/>
  <c r="N506" i="2"/>
  <c r="P498" i="2"/>
  <c r="Q498" i="2" s="1"/>
  <c r="R498" i="2" s="1"/>
  <c r="P492" i="2"/>
  <c r="Q492" i="2" s="1"/>
  <c r="R492" i="2" s="1"/>
  <c r="P490" i="2"/>
  <c r="Q490" i="2" s="1"/>
  <c r="R490" i="2" s="1"/>
  <c r="P537" i="2"/>
  <c r="Q537" i="2" s="1"/>
  <c r="R537" i="2" s="1"/>
  <c r="P531" i="2"/>
  <c r="Q531" i="2" s="1"/>
  <c r="R531" i="2" s="1"/>
  <c r="N521" i="2"/>
  <c r="P520" i="2"/>
  <c r="Q520" i="2" s="1"/>
  <c r="R520" i="2" s="1"/>
  <c r="O505" i="2"/>
  <c r="P504" i="2"/>
  <c r="Q504" i="2" s="1"/>
  <c r="R504" i="2" s="1"/>
  <c r="P496" i="2"/>
  <c r="Q496" i="2" s="1"/>
  <c r="R496" i="2" s="1"/>
  <c r="O487" i="2"/>
  <c r="O533" i="2"/>
  <c r="N530" i="2"/>
  <c r="P523" i="2"/>
  <c r="Q523" i="2" s="1"/>
  <c r="R523" i="2" s="1"/>
  <c r="N513" i="2"/>
  <c r="O508" i="2"/>
  <c r="O503" i="2"/>
  <c r="N497" i="2"/>
  <c r="O495" i="2"/>
  <c r="N491" i="2"/>
  <c r="N489" i="2"/>
  <c r="P488" i="2"/>
  <c r="Q488" i="2" s="1"/>
  <c r="R488" i="2" s="1"/>
  <c r="O539" i="2"/>
  <c r="O525" i="2"/>
  <c r="P521" i="2"/>
  <c r="Q521" i="2" s="1"/>
  <c r="R521" i="2" s="1"/>
  <c r="N519" i="2"/>
  <c r="O516" i="2"/>
  <c r="O514" i="2"/>
  <c r="N508" i="2"/>
  <c r="P507" i="2"/>
  <c r="Q507" i="2" s="1"/>
  <c r="R507" i="2" s="1"/>
  <c r="N505" i="2"/>
  <c r="O492" i="2"/>
  <c r="O490" i="2"/>
  <c r="N487" i="2"/>
  <c r="O534" i="2"/>
  <c r="O531" i="2"/>
  <c r="O526" i="2"/>
  <c r="O523" i="2"/>
  <c r="O517" i="2"/>
  <c r="C476" i="2"/>
  <c r="M476" i="2"/>
  <c r="C477" i="2"/>
  <c r="M477" i="2"/>
  <c r="C478" i="2"/>
  <c r="C479" i="2"/>
  <c r="C480" i="2"/>
  <c r="C481" i="2"/>
  <c r="J481" i="2"/>
  <c r="K481" i="2"/>
  <c r="L481" i="2"/>
  <c r="C482" i="2"/>
  <c r="J482" i="2"/>
  <c r="K482" i="2"/>
  <c r="L482" i="2"/>
  <c r="C483" i="2"/>
  <c r="J483" i="2"/>
  <c r="K483" i="2"/>
  <c r="L483" i="2"/>
  <c r="M483" i="2"/>
  <c r="C484" i="2"/>
  <c r="J484" i="2"/>
  <c r="K484" i="2"/>
  <c r="L484" i="2"/>
  <c r="C485" i="2"/>
  <c r="J485" i="2"/>
  <c r="K485" i="2"/>
  <c r="L485" i="2"/>
  <c r="C461" i="2"/>
  <c r="C462" i="2"/>
  <c r="C463" i="2"/>
  <c r="C464" i="2"/>
  <c r="M464" i="2"/>
  <c r="C465" i="2"/>
  <c r="M465" i="2"/>
  <c r="C466" i="2"/>
  <c r="C467" i="2"/>
  <c r="C468" i="2"/>
  <c r="M468" i="2"/>
  <c r="C469" i="2"/>
  <c r="M469" i="2"/>
  <c r="C470" i="2"/>
  <c r="C471" i="2"/>
  <c r="C472" i="2"/>
  <c r="C473" i="2"/>
  <c r="C474" i="2"/>
  <c r="C475" i="2"/>
  <c r="M475" i="2"/>
  <c r="I472" i="2"/>
  <c r="K472" i="2"/>
  <c r="L472" i="2"/>
  <c r="I474" i="2"/>
  <c r="K474" i="2"/>
  <c r="L474" i="2"/>
  <c r="I475" i="2"/>
  <c r="K475" i="2"/>
  <c r="L475" i="2"/>
  <c r="I479" i="2"/>
  <c r="J472" i="2"/>
  <c r="J474" i="2"/>
  <c r="J475" i="2"/>
  <c r="S521" i="2" l="1"/>
  <c r="S519" i="2"/>
  <c r="S494" i="2"/>
  <c r="S496" i="2"/>
  <c r="S513" i="2"/>
  <c r="S529" i="2"/>
  <c r="S492" i="2"/>
  <c r="S487" i="2"/>
  <c r="S497" i="2"/>
  <c r="S535" i="2"/>
  <c r="S523" i="2"/>
  <c r="S538" i="2"/>
  <c r="S528" i="2"/>
  <c r="S511" i="2"/>
  <c r="S537" i="2"/>
  <c r="S508" i="2"/>
  <c r="S489" i="2"/>
  <c r="S525" i="2"/>
  <c r="S532" i="2"/>
  <c r="S502" i="2"/>
  <c r="S539" i="2"/>
  <c r="S506" i="2"/>
  <c r="S531" i="2"/>
  <c r="S507" i="2"/>
  <c r="S488" i="2"/>
  <c r="S499" i="2"/>
  <c r="S512" i="2"/>
  <c r="S526" i="2"/>
  <c r="S527" i="2"/>
  <c r="S486" i="2"/>
  <c r="S490" i="2"/>
  <c r="S534" i="2"/>
  <c r="S522" i="2"/>
  <c r="S504" i="2"/>
  <c r="S509" i="2"/>
  <c r="S520" i="2"/>
  <c r="S530" i="2"/>
  <c r="S514" i="2"/>
  <c r="S518" i="2"/>
  <c r="S533" i="2"/>
  <c r="S493" i="2"/>
  <c r="S503" i="2"/>
  <c r="S501" i="2"/>
  <c r="S491" i="2"/>
  <c r="S498" i="2"/>
  <c r="S540" i="2"/>
  <c r="S516" i="2"/>
  <c r="S524" i="2"/>
  <c r="S510" i="2"/>
  <c r="S495" i="2"/>
  <c r="S515" i="2"/>
  <c r="S500" i="2"/>
  <c r="I478" i="2"/>
  <c r="I477" i="2"/>
  <c r="I476" i="2"/>
  <c r="I473" i="2"/>
  <c r="I480" i="2"/>
  <c r="I471" i="2"/>
  <c r="S517" i="2"/>
  <c r="S505" i="2"/>
  <c r="P567" i="2"/>
  <c r="Q567" i="2" s="1"/>
  <c r="R567" i="2" s="1"/>
  <c r="P535" i="2"/>
  <c r="Q535" i="2" s="1"/>
  <c r="R535" i="2" s="1"/>
  <c r="P522" i="2"/>
  <c r="Q522" i="2" s="1"/>
  <c r="R522" i="2" s="1"/>
  <c r="P512" i="2"/>
  <c r="Q512" i="2" s="1"/>
  <c r="R512" i="2" s="1"/>
  <c r="P558" i="2"/>
  <c r="Q558" i="2" s="1"/>
  <c r="R558" i="2" s="1"/>
  <c r="P568" i="2"/>
  <c r="Q568" i="2" s="1"/>
  <c r="R568" i="2" s="1"/>
  <c r="P545" i="2"/>
  <c r="Q545" i="2" s="1"/>
  <c r="R545" i="2" s="1"/>
  <c r="P547" i="2"/>
  <c r="Q547" i="2" s="1"/>
  <c r="R547" i="2" s="1"/>
  <c r="P541" i="2"/>
  <c r="Q541" i="2" s="1"/>
  <c r="R541" i="2" s="1"/>
  <c r="P508" i="2"/>
  <c r="Q508" i="2" s="1"/>
  <c r="R508" i="2" s="1"/>
  <c r="P569" i="2"/>
  <c r="Q569" i="2" s="1"/>
  <c r="R569" i="2" s="1"/>
  <c r="P542" i="2"/>
  <c r="Q542" i="2" s="1"/>
  <c r="R542" i="2" s="1"/>
  <c r="P536" i="2"/>
  <c r="Q536" i="2" s="1"/>
  <c r="R536" i="2" s="1"/>
  <c r="P530" i="2"/>
  <c r="Q530" i="2" s="1"/>
  <c r="R530" i="2" s="1"/>
  <c r="P491" i="2"/>
  <c r="Q491" i="2" s="1"/>
  <c r="R491" i="2" s="1"/>
  <c r="P524" i="2"/>
  <c r="Q524" i="2" s="1"/>
  <c r="R524" i="2" s="1"/>
  <c r="P514" i="2"/>
  <c r="Q514" i="2" s="1"/>
  <c r="R514" i="2" s="1"/>
  <c r="P515" i="2"/>
  <c r="Q515" i="2" s="1"/>
  <c r="R515" i="2" s="1"/>
  <c r="P501" i="2"/>
  <c r="Q501" i="2" s="1"/>
  <c r="R501" i="2" s="1"/>
  <c r="P529" i="2"/>
  <c r="Q529" i="2" s="1"/>
  <c r="R529" i="2" s="1"/>
  <c r="P497" i="2"/>
  <c r="Q497" i="2" s="1"/>
  <c r="R497" i="2" s="1"/>
  <c r="P516" i="2"/>
  <c r="Q516" i="2" s="1"/>
  <c r="R516" i="2" s="1"/>
  <c r="P502" i="2"/>
  <c r="Q502" i="2" s="1"/>
  <c r="R502" i="2" s="1"/>
  <c r="P526" i="2"/>
  <c r="Q526" i="2" s="1"/>
  <c r="R526" i="2" s="1"/>
  <c r="N481" i="2"/>
  <c r="L480" i="2"/>
  <c r="L473" i="2"/>
  <c r="L471" i="2"/>
  <c r="O466" i="2"/>
  <c r="N485" i="2"/>
  <c r="K473" i="2"/>
  <c r="K471" i="2"/>
  <c r="N483" i="2"/>
  <c r="J479" i="2"/>
  <c r="N477" i="2"/>
  <c r="N478" i="2"/>
  <c r="N472" i="2"/>
  <c r="N479" i="2"/>
  <c r="J480" i="2"/>
  <c r="N471" i="2"/>
  <c r="K478" i="2"/>
  <c r="J477" i="2"/>
  <c r="K477" i="2"/>
  <c r="P475" i="2"/>
  <c r="Q475" i="2" s="1"/>
  <c r="R475" i="2" s="1"/>
  <c r="J478" i="2"/>
  <c r="K480" i="2"/>
  <c r="O473" i="2"/>
  <c r="O482" i="2"/>
  <c r="N476" i="2"/>
  <c r="P484" i="2"/>
  <c r="Q484" i="2" s="1"/>
  <c r="R484" i="2" s="1"/>
  <c r="J473" i="2"/>
  <c r="O472" i="2"/>
  <c r="O471" i="2"/>
  <c r="N469" i="2"/>
  <c r="P485" i="2"/>
  <c r="Q485" i="2" s="1"/>
  <c r="R485" i="2" s="1"/>
  <c r="P483" i="2"/>
  <c r="Q483" i="2" s="1"/>
  <c r="R483" i="2" s="1"/>
  <c r="N482" i="2"/>
  <c r="J476" i="2"/>
  <c r="J471" i="2"/>
  <c r="L479" i="2"/>
  <c r="L478" i="2"/>
  <c r="L477" i="2"/>
  <c r="L476" i="2"/>
  <c r="K479" i="2"/>
  <c r="K476" i="2"/>
  <c r="N461" i="2"/>
  <c r="O464" i="2"/>
  <c r="O470" i="2"/>
  <c r="O468" i="2"/>
  <c r="O461" i="2"/>
  <c r="O484" i="2"/>
  <c r="P481" i="2"/>
  <c r="Q481" i="2" s="1"/>
  <c r="R481" i="2" s="1"/>
  <c r="O478" i="2"/>
  <c r="O476" i="2"/>
  <c r="O463" i="2"/>
  <c r="O465" i="2"/>
  <c r="N463" i="2"/>
  <c r="O481" i="2"/>
  <c r="O479" i="2"/>
  <c r="O477" i="2"/>
  <c r="O475" i="2"/>
  <c r="O469" i="2"/>
  <c r="O483" i="2"/>
  <c r="N473" i="2"/>
  <c r="N462" i="2"/>
  <c r="N474" i="2"/>
  <c r="N467" i="2"/>
  <c r="N480" i="2"/>
  <c r="N465" i="2"/>
  <c r="P482" i="2"/>
  <c r="Q482" i="2" s="1"/>
  <c r="R482" i="2" s="1"/>
  <c r="N475" i="2"/>
  <c r="P472" i="2"/>
  <c r="Q472" i="2" s="1"/>
  <c r="R472" i="2" s="1"/>
  <c r="N470" i="2"/>
  <c r="N468" i="2"/>
  <c r="N466" i="2"/>
  <c r="N464" i="2"/>
  <c r="O462" i="2"/>
  <c r="N484" i="2"/>
  <c r="P474" i="2"/>
  <c r="Q474" i="2" s="1"/>
  <c r="R474" i="2" s="1"/>
  <c r="O474" i="2"/>
  <c r="O467" i="2"/>
  <c r="O485" i="2"/>
  <c r="O480" i="2"/>
  <c r="S484" i="2" l="1"/>
  <c r="S461" i="2"/>
  <c r="S475" i="2"/>
  <c r="S482" i="2"/>
  <c r="S466" i="2"/>
  <c r="S468" i="2"/>
  <c r="S474" i="2"/>
  <c r="S470" i="2"/>
  <c r="S465" i="2"/>
  <c r="S481" i="2"/>
  <c r="S467" i="2"/>
  <c r="S464" i="2"/>
  <c r="S480" i="2"/>
  <c r="S471" i="2"/>
  <c r="S483" i="2"/>
  <c r="S469" i="2"/>
  <c r="S479" i="2"/>
  <c r="S485" i="2"/>
  <c r="S462" i="2"/>
  <c r="S472" i="2"/>
  <c r="S476" i="2"/>
  <c r="S463" i="2"/>
  <c r="S473" i="2"/>
  <c r="S478" i="2"/>
  <c r="S477" i="2"/>
  <c r="P480" i="2"/>
  <c r="Q480" i="2" s="1"/>
  <c r="R480" i="2" s="1"/>
  <c r="P471" i="2"/>
  <c r="Q471" i="2" s="1"/>
  <c r="R471" i="2" s="1"/>
  <c r="P473" i="2"/>
  <c r="Q473" i="2" s="1"/>
  <c r="R473" i="2" s="1"/>
  <c r="P478" i="2"/>
  <c r="Q478" i="2" s="1"/>
  <c r="R478" i="2" s="1"/>
  <c r="P477" i="2"/>
  <c r="Q477" i="2" s="1"/>
  <c r="R477" i="2" s="1"/>
  <c r="P479" i="2"/>
  <c r="Q479" i="2" s="1"/>
  <c r="R479" i="2" s="1"/>
  <c r="P476" i="2"/>
  <c r="Q476" i="2" s="1"/>
  <c r="R476" i="2" s="1"/>
  <c r="J460" i="2" l="1"/>
  <c r="I460" i="2"/>
  <c r="K460" i="2"/>
  <c r="L460" i="2"/>
  <c r="J462" i="2"/>
  <c r="I462" i="2"/>
  <c r="K462" i="2"/>
  <c r="L462" i="2"/>
  <c r="J463" i="2"/>
  <c r="I463" i="2"/>
  <c r="K463" i="2"/>
  <c r="L463" i="2"/>
  <c r="J464" i="2"/>
  <c r="I464" i="2"/>
  <c r="K464" i="2"/>
  <c r="L464" i="2"/>
  <c r="J465" i="2"/>
  <c r="I465" i="2"/>
  <c r="K465" i="2"/>
  <c r="L465" i="2"/>
  <c r="J469" i="2"/>
  <c r="I469" i="2"/>
  <c r="K469" i="2"/>
  <c r="L469" i="2"/>
  <c r="C446" i="2"/>
  <c r="C447" i="2"/>
  <c r="C448" i="2"/>
  <c r="C449" i="2"/>
  <c r="M449" i="2"/>
  <c r="C450" i="2"/>
  <c r="M450" i="2"/>
  <c r="C451" i="2"/>
  <c r="C452" i="2"/>
  <c r="C453" i="2"/>
  <c r="M453" i="2"/>
  <c r="C454" i="2"/>
  <c r="M454" i="2"/>
  <c r="C455" i="2"/>
  <c r="C456" i="2"/>
  <c r="C457" i="2"/>
  <c r="M457" i="2"/>
  <c r="C458" i="2"/>
  <c r="M458" i="2"/>
  <c r="C459" i="2"/>
  <c r="M459" i="2"/>
  <c r="C460" i="2"/>
  <c r="J446" i="2"/>
  <c r="J447" i="2"/>
  <c r="J448" i="2"/>
  <c r="J449" i="2"/>
  <c r="J450" i="2"/>
  <c r="J451" i="2"/>
  <c r="J454" i="2"/>
  <c r="J455" i="2"/>
  <c r="J457" i="2"/>
  <c r="J458" i="2"/>
  <c r="J459" i="2"/>
  <c r="I446" i="2"/>
  <c r="K446" i="2"/>
  <c r="L446" i="2"/>
  <c r="I447" i="2"/>
  <c r="K447" i="2"/>
  <c r="L447" i="2"/>
  <c r="I448" i="2"/>
  <c r="K448" i="2"/>
  <c r="L448" i="2"/>
  <c r="I449" i="2"/>
  <c r="K449" i="2"/>
  <c r="L449" i="2"/>
  <c r="I450" i="2"/>
  <c r="K450" i="2"/>
  <c r="L450" i="2"/>
  <c r="I451" i="2"/>
  <c r="K451" i="2"/>
  <c r="L451" i="2"/>
  <c r="I454" i="2"/>
  <c r="K454" i="2"/>
  <c r="L454" i="2"/>
  <c r="I455" i="2"/>
  <c r="K455" i="2"/>
  <c r="L455" i="2"/>
  <c r="I457" i="2"/>
  <c r="K457" i="2"/>
  <c r="L457" i="2"/>
  <c r="I458" i="2"/>
  <c r="K458" i="2"/>
  <c r="L458" i="2"/>
  <c r="I459" i="2"/>
  <c r="K459" i="2"/>
  <c r="L459" i="2"/>
  <c r="I453" i="2" l="1"/>
  <c r="I452" i="2"/>
  <c r="I466" i="2"/>
  <c r="I461" i="2"/>
  <c r="I467" i="2"/>
  <c r="I468" i="2"/>
  <c r="I456" i="2"/>
  <c r="I470" i="2"/>
  <c r="J467" i="2"/>
  <c r="L466" i="2"/>
  <c r="J470" i="2"/>
  <c r="L468" i="2"/>
  <c r="K467" i="2"/>
  <c r="K468" i="2"/>
  <c r="P464" i="2"/>
  <c r="Q464" i="2" s="1"/>
  <c r="R464" i="2" s="1"/>
  <c r="P469" i="2"/>
  <c r="Q469" i="2" s="1"/>
  <c r="R469" i="2" s="1"/>
  <c r="J466" i="2"/>
  <c r="J461" i="2"/>
  <c r="P462" i="2"/>
  <c r="Q462" i="2" s="1"/>
  <c r="R462" i="2" s="1"/>
  <c r="J468" i="2"/>
  <c r="P465" i="2"/>
  <c r="Q465" i="2" s="1"/>
  <c r="R465" i="2" s="1"/>
  <c r="P463" i="2"/>
  <c r="Q463" i="2" s="1"/>
  <c r="R463" i="2" s="1"/>
  <c r="L461" i="2"/>
  <c r="L470" i="2"/>
  <c r="K470" i="2"/>
  <c r="L467" i="2"/>
  <c r="K466" i="2"/>
  <c r="K461" i="2"/>
  <c r="J452" i="2"/>
  <c r="K453" i="2"/>
  <c r="K452" i="2"/>
  <c r="J453" i="2"/>
  <c r="L456" i="2"/>
  <c r="L452" i="2"/>
  <c r="O447" i="2"/>
  <c r="L453" i="2"/>
  <c r="J456" i="2"/>
  <c r="K456" i="2"/>
  <c r="O455" i="2"/>
  <c r="O449" i="2"/>
  <c r="N458" i="2"/>
  <c r="N455" i="2"/>
  <c r="N450" i="2"/>
  <c r="N448" i="2"/>
  <c r="N446" i="2"/>
  <c r="P457" i="2"/>
  <c r="Q457" i="2" s="1"/>
  <c r="R457" i="2" s="1"/>
  <c r="O454" i="2"/>
  <c r="O459" i="2"/>
  <c r="P449" i="2"/>
  <c r="Q449" i="2" s="1"/>
  <c r="R449" i="2" s="1"/>
  <c r="O452" i="2"/>
  <c r="O451" i="2"/>
  <c r="O450" i="2"/>
  <c r="O448" i="2"/>
  <c r="P454" i="2"/>
  <c r="Q454" i="2" s="1"/>
  <c r="R454" i="2" s="1"/>
  <c r="O457" i="2"/>
  <c r="P460" i="2"/>
  <c r="Q460" i="2" s="1"/>
  <c r="R460" i="2" s="1"/>
  <c r="N453" i="2"/>
  <c r="N456" i="2"/>
  <c r="P448" i="2"/>
  <c r="Q448" i="2" s="1"/>
  <c r="R448" i="2" s="1"/>
  <c r="P446" i="2"/>
  <c r="Q446" i="2" s="1"/>
  <c r="R446" i="2" s="1"/>
  <c r="N451" i="2"/>
  <c r="N449" i="2"/>
  <c r="N447" i="2"/>
  <c r="O446" i="2"/>
  <c r="P458" i="2"/>
  <c r="Q458" i="2" s="1"/>
  <c r="R458" i="2" s="1"/>
  <c r="N459" i="2"/>
  <c r="N457" i="2"/>
  <c r="N452" i="2"/>
  <c r="O460" i="2"/>
  <c r="O458" i="2"/>
  <c r="O456" i="2"/>
  <c r="N454" i="2"/>
  <c r="N460" i="2"/>
  <c r="O453" i="2"/>
  <c r="P447" i="2"/>
  <c r="Q447" i="2" s="1"/>
  <c r="R447" i="2" s="1"/>
  <c r="P459" i="2"/>
  <c r="Q459" i="2" s="1"/>
  <c r="R459" i="2" s="1"/>
  <c r="P455" i="2"/>
  <c r="Q455" i="2" s="1"/>
  <c r="R455" i="2" s="1"/>
  <c r="P450" i="2"/>
  <c r="Q450" i="2" s="1"/>
  <c r="R450" i="2" s="1"/>
  <c r="P451" i="2"/>
  <c r="Q451" i="2" s="1"/>
  <c r="R451" i="2" s="1"/>
  <c r="C435" i="2"/>
  <c r="J435" i="2"/>
  <c r="M435" i="2"/>
  <c r="C436" i="2"/>
  <c r="J436" i="2"/>
  <c r="C437" i="2"/>
  <c r="J437" i="2"/>
  <c r="C438" i="2"/>
  <c r="J438" i="2"/>
  <c r="M438" i="2"/>
  <c r="C439" i="2"/>
  <c r="J439" i="2"/>
  <c r="C440" i="2"/>
  <c r="J440" i="2"/>
  <c r="C441" i="2"/>
  <c r="J441" i="2"/>
  <c r="C442" i="2"/>
  <c r="J442" i="2"/>
  <c r="C443" i="2"/>
  <c r="J443" i="2"/>
  <c r="C444" i="2"/>
  <c r="J444" i="2"/>
  <c r="M444" i="2"/>
  <c r="C445" i="2"/>
  <c r="J445" i="2"/>
  <c r="M445" i="2"/>
  <c r="I425" i="2"/>
  <c r="I426" i="2"/>
  <c r="I427" i="2"/>
  <c r="I429" i="2"/>
  <c r="I431" i="2"/>
  <c r="I432" i="2"/>
  <c r="I433" i="2"/>
  <c r="I435" i="2"/>
  <c r="K435" i="2"/>
  <c r="L435" i="2"/>
  <c r="I436" i="2"/>
  <c r="K436" i="2"/>
  <c r="L436" i="2"/>
  <c r="I438" i="2"/>
  <c r="K438" i="2"/>
  <c r="L438" i="2"/>
  <c r="I439" i="2"/>
  <c r="K439" i="2"/>
  <c r="L439" i="2"/>
  <c r="I440" i="2"/>
  <c r="K440" i="2"/>
  <c r="L440" i="2"/>
  <c r="I441" i="2"/>
  <c r="K441" i="2"/>
  <c r="L441" i="2"/>
  <c r="I442" i="2"/>
  <c r="K442" i="2"/>
  <c r="L442" i="2"/>
  <c r="I443" i="2"/>
  <c r="K443" i="2"/>
  <c r="L443" i="2"/>
  <c r="I444" i="2"/>
  <c r="K444" i="2"/>
  <c r="L444" i="2"/>
  <c r="I445" i="2"/>
  <c r="K445" i="2"/>
  <c r="L445" i="2"/>
  <c r="S454" i="2" l="1"/>
  <c r="S451" i="2"/>
  <c r="S456" i="2"/>
  <c r="S455" i="2"/>
  <c r="S460" i="2"/>
  <c r="S447" i="2"/>
  <c r="S448" i="2"/>
  <c r="S452" i="2"/>
  <c r="S458" i="2"/>
  <c r="S449" i="2"/>
  <c r="S446" i="2"/>
  <c r="S457" i="2"/>
  <c r="S450" i="2"/>
  <c r="S453" i="2"/>
  <c r="I430" i="2"/>
  <c r="I437" i="2"/>
  <c r="I434" i="2"/>
  <c r="I428" i="2"/>
  <c r="S459" i="2"/>
  <c r="P466" i="2"/>
  <c r="Q466" i="2" s="1"/>
  <c r="R466" i="2" s="1"/>
  <c r="P468" i="2"/>
  <c r="Q468" i="2" s="1"/>
  <c r="R468" i="2" s="1"/>
  <c r="P461" i="2"/>
  <c r="Q461" i="2" s="1"/>
  <c r="R461" i="2" s="1"/>
  <c r="P470" i="2"/>
  <c r="Q470" i="2" s="1"/>
  <c r="R470" i="2" s="1"/>
  <c r="P467" i="2"/>
  <c r="Q467" i="2" s="1"/>
  <c r="R467" i="2" s="1"/>
  <c r="P452" i="2"/>
  <c r="Q452" i="2" s="1"/>
  <c r="R452" i="2" s="1"/>
  <c r="P456" i="2"/>
  <c r="Q456" i="2" s="1"/>
  <c r="R456" i="2" s="1"/>
  <c r="P453" i="2"/>
  <c r="Q453" i="2" s="1"/>
  <c r="R453" i="2" s="1"/>
  <c r="O444" i="2"/>
  <c r="O439" i="2"/>
  <c r="O438" i="2"/>
  <c r="O436" i="2"/>
  <c r="K437" i="2"/>
  <c r="N436" i="2"/>
  <c r="N441" i="2"/>
  <c r="N440" i="2"/>
  <c r="N439" i="2"/>
  <c r="N437" i="2"/>
  <c r="N444" i="2"/>
  <c r="N443" i="2"/>
  <c r="O441" i="2"/>
  <c r="O440" i="2"/>
  <c r="L437" i="2"/>
  <c r="O437" i="2"/>
  <c r="P438" i="2"/>
  <c r="Q438" i="2" s="1"/>
  <c r="R438" i="2" s="1"/>
  <c r="P435" i="2"/>
  <c r="Q435" i="2" s="1"/>
  <c r="R435" i="2" s="1"/>
  <c r="P443" i="2"/>
  <c r="Q443" i="2" s="1"/>
  <c r="R443" i="2" s="1"/>
  <c r="N438" i="2"/>
  <c r="P445" i="2"/>
  <c r="Q445" i="2" s="1"/>
  <c r="R445" i="2" s="1"/>
  <c r="O445" i="2"/>
  <c r="N442" i="2"/>
  <c r="O435" i="2"/>
  <c r="P436" i="2"/>
  <c r="Q436" i="2" s="1"/>
  <c r="R436" i="2" s="1"/>
  <c r="P439" i="2"/>
  <c r="Q439" i="2" s="1"/>
  <c r="R439" i="2" s="1"/>
  <c r="P444" i="2"/>
  <c r="Q444" i="2" s="1"/>
  <c r="R444" i="2" s="1"/>
  <c r="O443" i="2"/>
  <c r="P442" i="2"/>
  <c r="Q442" i="2" s="1"/>
  <c r="R442" i="2" s="1"/>
  <c r="N445" i="2"/>
  <c r="P440" i="2"/>
  <c r="Q440" i="2" s="1"/>
  <c r="R440" i="2" s="1"/>
  <c r="N435" i="2"/>
  <c r="P441" i="2"/>
  <c r="Q441" i="2" s="1"/>
  <c r="R441" i="2" s="1"/>
  <c r="O442" i="2"/>
  <c r="S438" i="2" l="1"/>
  <c r="S445" i="2"/>
  <c r="S435" i="2"/>
  <c r="S436" i="2"/>
  <c r="S442" i="2"/>
  <c r="S441" i="2"/>
  <c r="S444" i="2"/>
  <c r="S437" i="2"/>
  <c r="S439" i="2"/>
  <c r="S443" i="2"/>
  <c r="S440" i="2"/>
  <c r="P437" i="2"/>
  <c r="Q437" i="2" s="1"/>
  <c r="R437" i="2" s="1"/>
  <c r="I385" i="2" l="1"/>
  <c r="I386" i="2"/>
  <c r="I387" i="2"/>
  <c r="I389" i="2"/>
  <c r="I390" i="2"/>
  <c r="I391" i="2"/>
  <c r="I393" i="2"/>
  <c r="I396" i="2"/>
  <c r="I398" i="2"/>
  <c r="I399" i="2"/>
  <c r="I400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20" i="2"/>
  <c r="I421" i="2"/>
  <c r="I423" i="2"/>
  <c r="I424" i="2"/>
  <c r="I422" i="2" l="1"/>
  <c r="I419" i="2"/>
  <c r="I418" i="2"/>
  <c r="I392" i="2"/>
  <c r="I415" i="2"/>
  <c r="I395" i="2"/>
  <c r="I388" i="2"/>
  <c r="I397" i="2"/>
  <c r="I394" i="2"/>
  <c r="I417" i="2"/>
  <c r="I401" i="2"/>
  <c r="I374" i="2"/>
  <c r="I375" i="2"/>
  <c r="I376" i="2"/>
  <c r="I377" i="2"/>
  <c r="I379" i="2"/>
  <c r="I380" i="2"/>
  <c r="I382" i="2"/>
  <c r="I383" i="2"/>
  <c r="I381" i="2" l="1"/>
  <c r="I378" i="2"/>
  <c r="I373" i="2"/>
  <c r="I384" i="2"/>
  <c r="I362" i="2"/>
  <c r="I363" i="2"/>
  <c r="I365" i="2"/>
  <c r="I366" i="2"/>
  <c r="I367" i="2"/>
  <c r="I368" i="2"/>
  <c r="I370" i="2" l="1"/>
  <c r="I372" i="2"/>
  <c r="I364" i="2"/>
  <c r="I369" i="2"/>
  <c r="I371" i="2"/>
  <c r="I334" i="2"/>
  <c r="I335" i="2"/>
  <c r="I336" i="2"/>
  <c r="I337" i="2"/>
  <c r="I340" i="2"/>
  <c r="I341" i="2"/>
  <c r="I342" i="2"/>
  <c r="I343" i="2"/>
  <c r="I344" i="2"/>
  <c r="I345" i="2"/>
  <c r="I347" i="2"/>
  <c r="I348" i="2"/>
  <c r="I349" i="2"/>
  <c r="I351" i="2"/>
  <c r="I352" i="2"/>
  <c r="I353" i="2"/>
  <c r="I354" i="2"/>
  <c r="I355" i="2"/>
  <c r="I357" i="2"/>
  <c r="I360" i="2"/>
  <c r="I361" i="2"/>
  <c r="I338" i="2" l="1"/>
  <c r="I346" i="2"/>
  <c r="I339" i="2"/>
  <c r="I356" i="2"/>
  <c r="I359" i="2"/>
  <c r="I350" i="2"/>
  <c r="I358" i="2"/>
  <c r="C324" i="2"/>
  <c r="C325" i="2"/>
  <c r="C326" i="2"/>
  <c r="C327" i="2"/>
  <c r="M327" i="2"/>
  <c r="C328" i="2"/>
  <c r="M328" i="2"/>
  <c r="C329" i="2"/>
  <c r="C330" i="2"/>
  <c r="M330" i="2"/>
  <c r="C331" i="2"/>
  <c r="M331" i="2"/>
  <c r="C332" i="2"/>
  <c r="C333" i="2"/>
  <c r="M333" i="2"/>
  <c r="C334" i="2"/>
  <c r="J334" i="2"/>
  <c r="K334" i="2"/>
  <c r="L334" i="2"/>
  <c r="C335" i="2"/>
  <c r="J335" i="2"/>
  <c r="K335" i="2"/>
  <c r="L335" i="2"/>
  <c r="C336" i="2"/>
  <c r="J336" i="2"/>
  <c r="K336" i="2"/>
  <c r="L336" i="2"/>
  <c r="M336" i="2"/>
  <c r="C337" i="2"/>
  <c r="J337" i="2"/>
  <c r="K337" i="2"/>
  <c r="L337" i="2"/>
  <c r="M337" i="2"/>
  <c r="C338" i="2"/>
  <c r="J338" i="2"/>
  <c r="K338" i="2"/>
  <c r="L338" i="2"/>
  <c r="M338" i="2"/>
  <c r="C339" i="2"/>
  <c r="J339" i="2"/>
  <c r="K339" i="2"/>
  <c r="L339" i="2"/>
  <c r="C340" i="2"/>
  <c r="J340" i="2"/>
  <c r="K340" i="2"/>
  <c r="L340" i="2"/>
  <c r="C341" i="2"/>
  <c r="J341" i="2"/>
  <c r="K341" i="2"/>
  <c r="L341" i="2"/>
  <c r="M341" i="2"/>
  <c r="C342" i="2"/>
  <c r="J342" i="2"/>
  <c r="K342" i="2"/>
  <c r="L342" i="2"/>
  <c r="C343" i="2"/>
  <c r="J343" i="2"/>
  <c r="K343" i="2"/>
  <c r="L343" i="2"/>
  <c r="M343" i="2"/>
  <c r="C344" i="2"/>
  <c r="J344" i="2"/>
  <c r="K344" i="2"/>
  <c r="L344" i="2"/>
  <c r="M344" i="2"/>
  <c r="C345" i="2"/>
  <c r="J345" i="2"/>
  <c r="K345" i="2"/>
  <c r="L345" i="2"/>
  <c r="C346" i="2"/>
  <c r="J346" i="2"/>
  <c r="K346" i="2"/>
  <c r="L346" i="2"/>
  <c r="M346" i="2"/>
  <c r="C347" i="2"/>
  <c r="J347" i="2"/>
  <c r="K347" i="2"/>
  <c r="L347" i="2"/>
  <c r="C348" i="2"/>
  <c r="J348" i="2"/>
  <c r="K348" i="2"/>
  <c r="L348" i="2"/>
  <c r="C349" i="2"/>
  <c r="J349" i="2"/>
  <c r="K349" i="2"/>
  <c r="L349" i="2"/>
  <c r="C350" i="2"/>
  <c r="J350" i="2"/>
  <c r="K350" i="2"/>
  <c r="L350" i="2"/>
  <c r="M350" i="2"/>
  <c r="C351" i="2"/>
  <c r="J351" i="2"/>
  <c r="K351" i="2"/>
  <c r="L351" i="2"/>
  <c r="M351" i="2"/>
  <c r="C352" i="2"/>
  <c r="J352" i="2"/>
  <c r="K352" i="2"/>
  <c r="L352" i="2"/>
  <c r="M352" i="2"/>
  <c r="C353" i="2"/>
  <c r="J353" i="2"/>
  <c r="K353" i="2"/>
  <c r="L353" i="2"/>
  <c r="M353" i="2"/>
  <c r="C354" i="2"/>
  <c r="J354" i="2"/>
  <c r="K354" i="2"/>
  <c r="L354" i="2"/>
  <c r="M354" i="2"/>
  <c r="C355" i="2"/>
  <c r="J355" i="2"/>
  <c r="K355" i="2"/>
  <c r="L355" i="2"/>
  <c r="C356" i="2"/>
  <c r="J356" i="2"/>
  <c r="K356" i="2"/>
  <c r="L356" i="2"/>
  <c r="C357" i="2"/>
  <c r="J357" i="2"/>
  <c r="K357" i="2"/>
  <c r="L357" i="2"/>
  <c r="C358" i="2"/>
  <c r="J358" i="2"/>
  <c r="K358" i="2"/>
  <c r="L358" i="2"/>
  <c r="M358" i="2"/>
  <c r="C359" i="2"/>
  <c r="J359" i="2"/>
  <c r="K359" i="2"/>
  <c r="L359" i="2"/>
  <c r="C360" i="2"/>
  <c r="J360" i="2"/>
  <c r="K360" i="2"/>
  <c r="L360" i="2"/>
  <c r="M360" i="2"/>
  <c r="C361" i="2"/>
  <c r="J361" i="2"/>
  <c r="K361" i="2"/>
  <c r="L361" i="2"/>
  <c r="C362" i="2"/>
  <c r="J362" i="2"/>
  <c r="K362" i="2"/>
  <c r="L362" i="2"/>
  <c r="M362" i="2"/>
  <c r="C363" i="2"/>
  <c r="J363" i="2"/>
  <c r="K363" i="2"/>
  <c r="L363" i="2"/>
  <c r="M363" i="2"/>
  <c r="C364" i="2"/>
  <c r="J364" i="2"/>
  <c r="K364" i="2"/>
  <c r="L364" i="2"/>
  <c r="C365" i="2"/>
  <c r="J365" i="2"/>
  <c r="K365" i="2"/>
  <c r="L365" i="2"/>
  <c r="C366" i="2"/>
  <c r="J366" i="2"/>
  <c r="K366" i="2"/>
  <c r="L366" i="2"/>
  <c r="C367" i="2"/>
  <c r="J367" i="2"/>
  <c r="K367" i="2"/>
  <c r="L367" i="2"/>
  <c r="C368" i="2"/>
  <c r="J368" i="2"/>
  <c r="K368" i="2"/>
  <c r="L368" i="2"/>
  <c r="C369" i="2"/>
  <c r="J369" i="2"/>
  <c r="K369" i="2"/>
  <c r="L369" i="2"/>
  <c r="C370" i="2"/>
  <c r="J370" i="2"/>
  <c r="K370" i="2"/>
  <c r="L370" i="2"/>
  <c r="C371" i="2"/>
  <c r="J371" i="2"/>
  <c r="K371" i="2"/>
  <c r="L371" i="2"/>
  <c r="M371" i="2"/>
  <c r="C372" i="2"/>
  <c r="J372" i="2"/>
  <c r="K372" i="2"/>
  <c r="L372" i="2"/>
  <c r="C373" i="2"/>
  <c r="J373" i="2"/>
  <c r="K373" i="2"/>
  <c r="L373" i="2"/>
  <c r="C374" i="2"/>
  <c r="J374" i="2"/>
  <c r="K374" i="2"/>
  <c r="L374" i="2"/>
  <c r="C375" i="2"/>
  <c r="J375" i="2"/>
  <c r="K375" i="2"/>
  <c r="L375" i="2"/>
  <c r="C376" i="2"/>
  <c r="J376" i="2"/>
  <c r="K376" i="2"/>
  <c r="L376" i="2"/>
  <c r="C377" i="2"/>
  <c r="J377" i="2"/>
  <c r="K377" i="2"/>
  <c r="L377" i="2"/>
  <c r="M377" i="2"/>
  <c r="C378" i="2"/>
  <c r="J378" i="2"/>
  <c r="K378" i="2"/>
  <c r="L378" i="2"/>
  <c r="M378" i="2"/>
  <c r="C379" i="2"/>
  <c r="J379" i="2"/>
  <c r="K379" i="2"/>
  <c r="L379" i="2"/>
  <c r="M379" i="2"/>
  <c r="C380" i="2"/>
  <c r="J380" i="2"/>
  <c r="K380" i="2"/>
  <c r="L380" i="2"/>
  <c r="M380" i="2"/>
  <c r="C381" i="2"/>
  <c r="J381" i="2"/>
  <c r="K381" i="2"/>
  <c r="L381" i="2"/>
  <c r="M381" i="2"/>
  <c r="C382" i="2"/>
  <c r="J382" i="2"/>
  <c r="K382" i="2"/>
  <c r="L382" i="2"/>
  <c r="C383" i="2"/>
  <c r="J383" i="2"/>
  <c r="K383" i="2"/>
  <c r="L383" i="2"/>
  <c r="C384" i="2"/>
  <c r="J384" i="2"/>
  <c r="K384" i="2"/>
  <c r="L384" i="2"/>
  <c r="C385" i="2"/>
  <c r="J385" i="2"/>
  <c r="K385" i="2"/>
  <c r="L385" i="2"/>
  <c r="M385" i="2"/>
  <c r="C386" i="2"/>
  <c r="J386" i="2"/>
  <c r="K386" i="2"/>
  <c r="L386" i="2"/>
  <c r="C387" i="2"/>
  <c r="J387" i="2"/>
  <c r="K387" i="2"/>
  <c r="L387" i="2"/>
  <c r="C388" i="2"/>
  <c r="J388" i="2"/>
  <c r="K388" i="2"/>
  <c r="L388" i="2"/>
  <c r="M388" i="2"/>
  <c r="C389" i="2"/>
  <c r="J389" i="2"/>
  <c r="K389" i="2"/>
  <c r="L389" i="2"/>
  <c r="M389" i="2"/>
  <c r="C390" i="2"/>
  <c r="J390" i="2"/>
  <c r="K390" i="2"/>
  <c r="L390" i="2"/>
  <c r="C391" i="2"/>
  <c r="J391" i="2"/>
  <c r="K391" i="2"/>
  <c r="L391" i="2"/>
  <c r="C392" i="2"/>
  <c r="J392" i="2"/>
  <c r="K392" i="2"/>
  <c r="L392" i="2"/>
  <c r="M392" i="2"/>
  <c r="C393" i="2"/>
  <c r="J393" i="2"/>
  <c r="K393" i="2"/>
  <c r="L393" i="2"/>
  <c r="C394" i="2"/>
  <c r="J394" i="2"/>
  <c r="K394" i="2"/>
  <c r="L394" i="2"/>
  <c r="C395" i="2"/>
  <c r="J395" i="2"/>
  <c r="K395" i="2"/>
  <c r="L395" i="2"/>
  <c r="C396" i="2"/>
  <c r="J396" i="2"/>
  <c r="K396" i="2"/>
  <c r="L396" i="2"/>
  <c r="C397" i="2"/>
  <c r="J397" i="2"/>
  <c r="K397" i="2"/>
  <c r="L397" i="2"/>
  <c r="C398" i="2"/>
  <c r="J398" i="2"/>
  <c r="K398" i="2"/>
  <c r="L398" i="2"/>
  <c r="C399" i="2"/>
  <c r="J399" i="2"/>
  <c r="K399" i="2"/>
  <c r="L399" i="2"/>
  <c r="C400" i="2"/>
  <c r="J400" i="2"/>
  <c r="K400" i="2"/>
  <c r="L400" i="2"/>
  <c r="C401" i="2"/>
  <c r="J401" i="2"/>
  <c r="K401" i="2"/>
  <c r="L401" i="2"/>
  <c r="C402" i="2"/>
  <c r="J402" i="2"/>
  <c r="K402" i="2"/>
  <c r="L402" i="2"/>
  <c r="C403" i="2"/>
  <c r="J403" i="2"/>
  <c r="K403" i="2"/>
  <c r="L403" i="2"/>
  <c r="M403" i="2"/>
  <c r="C404" i="2"/>
  <c r="J404" i="2"/>
  <c r="K404" i="2"/>
  <c r="L404" i="2"/>
  <c r="M404" i="2"/>
  <c r="C405" i="2"/>
  <c r="J405" i="2"/>
  <c r="K405" i="2"/>
  <c r="L405" i="2"/>
  <c r="M405" i="2"/>
  <c r="C406" i="2"/>
  <c r="J406" i="2"/>
  <c r="K406" i="2"/>
  <c r="L406" i="2"/>
  <c r="M406" i="2"/>
  <c r="C407" i="2"/>
  <c r="J407" i="2"/>
  <c r="K407" i="2"/>
  <c r="L407" i="2"/>
  <c r="M407" i="2"/>
  <c r="C408" i="2"/>
  <c r="J408" i="2"/>
  <c r="K408" i="2"/>
  <c r="L408" i="2"/>
  <c r="C409" i="2"/>
  <c r="J409" i="2"/>
  <c r="K409" i="2"/>
  <c r="L409" i="2"/>
  <c r="C410" i="2"/>
  <c r="J410" i="2"/>
  <c r="K410" i="2"/>
  <c r="L410" i="2"/>
  <c r="M410" i="2"/>
  <c r="C411" i="2"/>
  <c r="J411" i="2"/>
  <c r="K411" i="2"/>
  <c r="L411" i="2"/>
  <c r="M411" i="2"/>
  <c r="C412" i="2"/>
  <c r="J412" i="2"/>
  <c r="K412" i="2"/>
  <c r="L412" i="2"/>
  <c r="C413" i="2"/>
  <c r="J413" i="2"/>
  <c r="K413" i="2"/>
  <c r="L413" i="2"/>
  <c r="M413" i="2"/>
  <c r="C414" i="2"/>
  <c r="J414" i="2"/>
  <c r="K414" i="2"/>
  <c r="L414" i="2"/>
  <c r="M414" i="2"/>
  <c r="C415" i="2"/>
  <c r="J415" i="2"/>
  <c r="K415" i="2"/>
  <c r="L415" i="2"/>
  <c r="C416" i="2"/>
  <c r="J416" i="2"/>
  <c r="K416" i="2"/>
  <c r="L416" i="2"/>
  <c r="C417" i="2"/>
  <c r="J417" i="2"/>
  <c r="K417" i="2"/>
  <c r="L417" i="2"/>
  <c r="M417" i="2"/>
  <c r="C418" i="2"/>
  <c r="J418" i="2"/>
  <c r="K418" i="2"/>
  <c r="L418" i="2"/>
  <c r="C419" i="2"/>
  <c r="J419" i="2"/>
  <c r="K419" i="2"/>
  <c r="L419" i="2"/>
  <c r="M419" i="2"/>
  <c r="C420" i="2"/>
  <c r="J420" i="2"/>
  <c r="K420" i="2"/>
  <c r="L420" i="2"/>
  <c r="M420" i="2"/>
  <c r="C421" i="2"/>
  <c r="J421" i="2"/>
  <c r="K421" i="2"/>
  <c r="L421" i="2"/>
  <c r="C422" i="2"/>
  <c r="J422" i="2"/>
  <c r="K422" i="2"/>
  <c r="L422" i="2"/>
  <c r="C423" i="2"/>
  <c r="J423" i="2"/>
  <c r="K423" i="2"/>
  <c r="L423" i="2"/>
  <c r="M423" i="2"/>
  <c r="C424" i="2"/>
  <c r="J424" i="2"/>
  <c r="K424" i="2"/>
  <c r="L424" i="2"/>
  <c r="M424" i="2"/>
  <c r="C425" i="2"/>
  <c r="J425" i="2"/>
  <c r="K425" i="2"/>
  <c r="L425" i="2"/>
  <c r="C426" i="2"/>
  <c r="J426" i="2"/>
  <c r="K426" i="2"/>
  <c r="L426" i="2"/>
  <c r="C427" i="2"/>
  <c r="J427" i="2"/>
  <c r="K427" i="2"/>
  <c r="L427" i="2"/>
  <c r="C428" i="2"/>
  <c r="J428" i="2"/>
  <c r="K428" i="2"/>
  <c r="L428" i="2"/>
  <c r="C429" i="2"/>
  <c r="J429" i="2"/>
  <c r="K429" i="2"/>
  <c r="L429" i="2"/>
  <c r="M429" i="2"/>
  <c r="C430" i="2"/>
  <c r="J430" i="2"/>
  <c r="K430" i="2"/>
  <c r="L430" i="2"/>
  <c r="C431" i="2"/>
  <c r="J431" i="2"/>
  <c r="K431" i="2"/>
  <c r="L431" i="2"/>
  <c r="M431" i="2"/>
  <c r="C432" i="2"/>
  <c r="J432" i="2"/>
  <c r="K432" i="2"/>
  <c r="L432" i="2"/>
  <c r="M432" i="2"/>
  <c r="C433" i="2"/>
  <c r="J433" i="2"/>
  <c r="K433" i="2"/>
  <c r="L433" i="2"/>
  <c r="C434" i="2"/>
  <c r="J434" i="2"/>
  <c r="K434" i="2"/>
  <c r="L434" i="2"/>
  <c r="C308" i="2"/>
  <c r="C309" i="2"/>
  <c r="M309" i="2"/>
  <c r="C310" i="2"/>
  <c r="M310" i="2"/>
  <c r="C311" i="2"/>
  <c r="M311" i="2"/>
  <c r="C312" i="2"/>
  <c r="C313" i="2"/>
  <c r="M313" i="2"/>
  <c r="C314" i="2"/>
  <c r="C315" i="2"/>
  <c r="C316" i="2"/>
  <c r="C317" i="2"/>
  <c r="M317" i="2"/>
  <c r="C318" i="2"/>
  <c r="M318" i="2"/>
  <c r="C319" i="2"/>
  <c r="C320" i="2"/>
  <c r="M320" i="2"/>
  <c r="C321" i="2"/>
  <c r="C322" i="2"/>
  <c r="M322" i="2"/>
  <c r="C323" i="2"/>
  <c r="M323" i="2"/>
  <c r="J312" i="2"/>
  <c r="I312" i="2"/>
  <c r="K312" i="2"/>
  <c r="L312" i="2"/>
  <c r="J313" i="2"/>
  <c r="I313" i="2"/>
  <c r="K313" i="2"/>
  <c r="L313" i="2"/>
  <c r="J314" i="2"/>
  <c r="I314" i="2"/>
  <c r="K314" i="2"/>
  <c r="L314" i="2"/>
  <c r="J315" i="2"/>
  <c r="I315" i="2"/>
  <c r="K315" i="2"/>
  <c r="L315" i="2"/>
  <c r="J316" i="2"/>
  <c r="I316" i="2"/>
  <c r="K316" i="2"/>
  <c r="L316" i="2"/>
  <c r="J317" i="2"/>
  <c r="I317" i="2"/>
  <c r="K317" i="2"/>
  <c r="L317" i="2"/>
  <c r="J318" i="2"/>
  <c r="I318" i="2"/>
  <c r="K318" i="2"/>
  <c r="L318" i="2"/>
  <c r="J319" i="2"/>
  <c r="I319" i="2"/>
  <c r="K319" i="2"/>
  <c r="L319" i="2"/>
  <c r="J320" i="2"/>
  <c r="I320" i="2"/>
  <c r="K320" i="2"/>
  <c r="L320" i="2"/>
  <c r="J321" i="2"/>
  <c r="I321" i="2"/>
  <c r="K321" i="2"/>
  <c r="L321" i="2"/>
  <c r="J322" i="2"/>
  <c r="I322" i="2"/>
  <c r="K322" i="2"/>
  <c r="L322" i="2"/>
  <c r="J323" i="2"/>
  <c r="I323" i="2"/>
  <c r="K323" i="2"/>
  <c r="L323" i="2"/>
  <c r="J324" i="2"/>
  <c r="I324" i="2"/>
  <c r="K324" i="2"/>
  <c r="L324" i="2"/>
  <c r="J325" i="2"/>
  <c r="I325" i="2"/>
  <c r="K325" i="2"/>
  <c r="L325" i="2"/>
  <c r="J326" i="2"/>
  <c r="I326" i="2"/>
  <c r="K326" i="2"/>
  <c r="L326" i="2"/>
  <c r="J327" i="2"/>
  <c r="I327" i="2"/>
  <c r="K327" i="2"/>
  <c r="L327" i="2"/>
  <c r="J328" i="2"/>
  <c r="I328" i="2"/>
  <c r="K328" i="2"/>
  <c r="L328" i="2"/>
  <c r="J329" i="2"/>
  <c r="I329" i="2"/>
  <c r="K329" i="2"/>
  <c r="L329" i="2"/>
  <c r="J330" i="2"/>
  <c r="I330" i="2"/>
  <c r="K330" i="2"/>
  <c r="L330" i="2"/>
  <c r="J331" i="2"/>
  <c r="I331" i="2"/>
  <c r="K331" i="2"/>
  <c r="L331" i="2"/>
  <c r="J332" i="2"/>
  <c r="I332" i="2"/>
  <c r="K332" i="2"/>
  <c r="L332" i="2"/>
  <c r="J333" i="2"/>
  <c r="I333" i="2"/>
  <c r="K333" i="2"/>
  <c r="L333" i="2"/>
  <c r="J310" i="2"/>
  <c r="I310" i="2"/>
  <c r="K310" i="2"/>
  <c r="L310" i="2"/>
  <c r="J298" i="2"/>
  <c r="I298" i="2"/>
  <c r="K298" i="2"/>
  <c r="L298" i="2"/>
  <c r="J299" i="2"/>
  <c r="I299" i="2"/>
  <c r="K299" i="2"/>
  <c r="L299" i="2"/>
  <c r="J300" i="2"/>
  <c r="I300" i="2"/>
  <c r="K300" i="2"/>
  <c r="L300" i="2"/>
  <c r="J301" i="2"/>
  <c r="I301" i="2"/>
  <c r="K301" i="2"/>
  <c r="L301" i="2"/>
  <c r="J302" i="2"/>
  <c r="I302" i="2"/>
  <c r="K302" i="2"/>
  <c r="L302" i="2"/>
  <c r="J304" i="2"/>
  <c r="I304" i="2"/>
  <c r="K304" i="2"/>
  <c r="L304" i="2"/>
  <c r="J305" i="2"/>
  <c r="I305" i="2"/>
  <c r="K305" i="2"/>
  <c r="L305" i="2"/>
  <c r="J306" i="2"/>
  <c r="I306" i="2"/>
  <c r="K306" i="2"/>
  <c r="L306" i="2"/>
  <c r="J307" i="2"/>
  <c r="I307" i="2"/>
  <c r="K307" i="2"/>
  <c r="L307" i="2"/>
  <c r="J309" i="2"/>
  <c r="I309" i="2"/>
  <c r="K309" i="2"/>
  <c r="L309" i="2"/>
  <c r="C293" i="2"/>
  <c r="C294" i="2"/>
  <c r="M294" i="2"/>
  <c r="C295" i="2"/>
  <c r="C296" i="2"/>
  <c r="M296" i="2"/>
  <c r="C297" i="2"/>
  <c r="C298" i="2"/>
  <c r="C299" i="2"/>
  <c r="M299" i="2"/>
  <c r="C300" i="2"/>
  <c r="M300" i="2"/>
  <c r="C301" i="2"/>
  <c r="M301" i="2"/>
  <c r="C302" i="2"/>
  <c r="M302" i="2"/>
  <c r="C303" i="2"/>
  <c r="C304" i="2"/>
  <c r="M304" i="2"/>
  <c r="C305" i="2"/>
  <c r="M305" i="2"/>
  <c r="C306" i="2"/>
  <c r="C307" i="2"/>
  <c r="J296" i="2"/>
  <c r="I296" i="2"/>
  <c r="K296" i="2"/>
  <c r="L296" i="2"/>
  <c r="I283" i="2"/>
  <c r="I284" i="2"/>
  <c r="I285" i="2"/>
  <c r="I286" i="2"/>
  <c r="I287" i="2"/>
  <c r="I288" i="2"/>
  <c r="I289" i="2"/>
  <c r="I290" i="2"/>
  <c r="I291" i="2"/>
  <c r="I292" i="2"/>
  <c r="J293" i="2"/>
  <c r="I293" i="2"/>
  <c r="K293" i="2"/>
  <c r="L293" i="2"/>
  <c r="J294" i="2"/>
  <c r="I294" i="2"/>
  <c r="K294" i="2"/>
  <c r="L294" i="2"/>
  <c r="I297" i="2" l="1"/>
  <c r="I308" i="2"/>
  <c r="I295" i="2"/>
  <c r="I303" i="2"/>
  <c r="I311" i="2"/>
  <c r="I282" i="2"/>
  <c r="L308" i="2"/>
  <c r="K308" i="2"/>
  <c r="J308" i="2"/>
  <c r="J297" i="2"/>
  <c r="L311" i="2"/>
  <c r="J311" i="2"/>
  <c r="N357" i="2"/>
  <c r="N349" i="2"/>
  <c r="N387" i="2"/>
  <c r="N372" i="2"/>
  <c r="N394" i="2"/>
  <c r="N378" i="2"/>
  <c r="N318" i="2"/>
  <c r="N433" i="2"/>
  <c r="N409" i="2"/>
  <c r="N382" i="2"/>
  <c r="N350" i="2"/>
  <c r="N326" i="2"/>
  <c r="P394" i="2"/>
  <c r="Q394" i="2" s="1"/>
  <c r="R394" i="2" s="1"/>
  <c r="N398" i="2"/>
  <c r="N370" i="2"/>
  <c r="O422" i="2"/>
  <c r="O398" i="2"/>
  <c r="O403" i="2"/>
  <c r="O434" i="2"/>
  <c r="O382" i="2"/>
  <c r="O345" i="2"/>
  <c r="O366" i="2"/>
  <c r="O342" i="2"/>
  <c r="N340" i="2"/>
  <c r="O334" i="2"/>
  <c r="O326" i="2"/>
  <c r="O352" i="2"/>
  <c r="N410" i="2"/>
  <c r="O402" i="2"/>
  <c r="O374" i="2"/>
  <c r="O353" i="2"/>
  <c r="O350" i="2"/>
  <c r="N322" i="2"/>
  <c r="O310" i="2"/>
  <c r="N430" i="2"/>
  <c r="O413" i="2"/>
  <c r="N434" i="2"/>
  <c r="O377" i="2"/>
  <c r="O329" i="2"/>
  <c r="P386" i="2"/>
  <c r="Q386" i="2" s="1"/>
  <c r="R386" i="2" s="1"/>
  <c r="P421" i="2"/>
  <c r="Q421" i="2" s="1"/>
  <c r="R421" i="2" s="1"/>
  <c r="P409" i="2"/>
  <c r="Q409" i="2" s="1"/>
  <c r="R409" i="2" s="1"/>
  <c r="P385" i="2"/>
  <c r="Q385" i="2" s="1"/>
  <c r="R385" i="2" s="1"/>
  <c r="P334" i="2"/>
  <c r="Q334" i="2" s="1"/>
  <c r="R334" i="2" s="1"/>
  <c r="N380" i="2"/>
  <c r="N359" i="2"/>
  <c r="N329" i="2"/>
  <c r="N377" i="2"/>
  <c r="N351" i="2"/>
  <c r="N343" i="2"/>
  <c r="N335" i="2"/>
  <c r="N384" i="2"/>
  <c r="N366" i="2"/>
  <c r="N388" i="2"/>
  <c r="N334" i="2"/>
  <c r="N365" i="2"/>
  <c r="N327" i="2"/>
  <c r="P333" i="2"/>
  <c r="Q333" i="2" s="1"/>
  <c r="R333" i="2" s="1"/>
  <c r="O315" i="2"/>
  <c r="O314" i="2"/>
  <c r="N420" i="2"/>
  <c r="O414" i="2"/>
  <c r="P413" i="2"/>
  <c r="Q413" i="2" s="1"/>
  <c r="R413" i="2" s="1"/>
  <c r="N412" i="2"/>
  <c r="O394" i="2"/>
  <c r="O367" i="2"/>
  <c r="O429" i="2"/>
  <c r="N417" i="2"/>
  <c r="O411" i="2"/>
  <c r="N404" i="2"/>
  <c r="N330" i="2"/>
  <c r="K311" i="2"/>
  <c r="O323" i="2"/>
  <c r="N310" i="2"/>
  <c r="O418" i="2"/>
  <c r="N401" i="2"/>
  <c r="O395" i="2"/>
  <c r="N381" i="2"/>
  <c r="P374" i="2"/>
  <c r="Q374" i="2" s="1"/>
  <c r="R374" i="2" s="1"/>
  <c r="N374" i="2"/>
  <c r="O373" i="2"/>
  <c r="O361" i="2"/>
  <c r="N321" i="2"/>
  <c r="P434" i="2"/>
  <c r="Q434" i="2" s="1"/>
  <c r="R434" i="2" s="1"/>
  <c r="O358" i="2"/>
  <c r="N324" i="2"/>
  <c r="P332" i="2"/>
  <c r="Q332" i="2" s="1"/>
  <c r="R332" i="2" s="1"/>
  <c r="N423" i="2"/>
  <c r="O387" i="2"/>
  <c r="N339" i="2"/>
  <c r="O365" i="2"/>
  <c r="P331" i="2"/>
  <c r="Q331" i="2" s="1"/>
  <c r="R331" i="2" s="1"/>
  <c r="O313" i="2"/>
  <c r="P433" i="2"/>
  <c r="Q433" i="2" s="1"/>
  <c r="R433" i="2" s="1"/>
  <c r="O410" i="2"/>
  <c r="N406" i="2"/>
  <c r="P401" i="2"/>
  <c r="Q401" i="2" s="1"/>
  <c r="R401" i="2" s="1"/>
  <c r="O390" i="2"/>
  <c r="N386" i="2"/>
  <c r="P384" i="2"/>
  <c r="Q384" i="2" s="1"/>
  <c r="R384" i="2" s="1"/>
  <c r="O369" i="2"/>
  <c r="O355" i="2"/>
  <c r="O332" i="2"/>
  <c r="O321" i="2"/>
  <c r="N315" i="2"/>
  <c r="N313" i="2"/>
  <c r="N425" i="2"/>
  <c r="N418" i="2"/>
  <c r="N393" i="2"/>
  <c r="N367" i="2"/>
  <c r="N342" i="2"/>
  <c r="N337" i="2"/>
  <c r="P324" i="2"/>
  <c r="Q324" i="2" s="1"/>
  <c r="R324" i="2" s="1"/>
  <c r="P316" i="2"/>
  <c r="Q316" i="2" s="1"/>
  <c r="R316" i="2" s="1"/>
  <c r="O320" i="2"/>
  <c r="O417" i="2"/>
  <c r="P410" i="2"/>
  <c r="Q410" i="2" s="1"/>
  <c r="R410" i="2" s="1"/>
  <c r="N390" i="2"/>
  <c r="N376" i="2"/>
  <c r="N369" i="2"/>
  <c r="O368" i="2"/>
  <c r="N362" i="2"/>
  <c r="N346" i="2"/>
  <c r="N332" i="2"/>
  <c r="P330" i="2"/>
  <c r="Q330" i="2" s="1"/>
  <c r="R330" i="2" s="1"/>
  <c r="P322" i="2"/>
  <c r="Q322" i="2" s="1"/>
  <c r="R322" i="2" s="1"/>
  <c r="O406" i="2"/>
  <c r="N402" i="2"/>
  <c r="N392" i="2"/>
  <c r="O386" i="2"/>
  <c r="O363" i="2"/>
  <c r="O347" i="2"/>
  <c r="P380" i="2"/>
  <c r="Q380" i="2" s="1"/>
  <c r="R380" i="2" s="1"/>
  <c r="P325" i="2"/>
  <c r="Q325" i="2" s="1"/>
  <c r="R325" i="2" s="1"/>
  <c r="P402" i="2"/>
  <c r="Q402" i="2" s="1"/>
  <c r="R402" i="2" s="1"/>
  <c r="N396" i="2"/>
  <c r="N338" i="2"/>
  <c r="O337" i="2"/>
  <c r="N328" i="2"/>
  <c r="P309" i="2"/>
  <c r="Q309" i="2" s="1"/>
  <c r="R309" i="2" s="1"/>
  <c r="P320" i="2"/>
  <c r="Q320" i="2" s="1"/>
  <c r="R320" i="2" s="1"/>
  <c r="O431" i="2"/>
  <c r="O427" i="2"/>
  <c r="N414" i="2"/>
  <c r="P412" i="2"/>
  <c r="Q412" i="2" s="1"/>
  <c r="R412" i="2" s="1"/>
  <c r="N408" i="2"/>
  <c r="O405" i="2"/>
  <c r="N400" i="2"/>
  <c r="N391" i="2"/>
  <c r="P383" i="2"/>
  <c r="Q383" i="2" s="1"/>
  <c r="R383" i="2" s="1"/>
  <c r="N383" i="2"/>
  <c r="P375" i="2"/>
  <c r="Q375" i="2" s="1"/>
  <c r="R375" i="2" s="1"/>
  <c r="N375" i="2"/>
  <c r="P373" i="2"/>
  <c r="Q373" i="2" s="1"/>
  <c r="R373" i="2" s="1"/>
  <c r="P371" i="2"/>
  <c r="Q371" i="2" s="1"/>
  <c r="R371" i="2" s="1"/>
  <c r="P365" i="2"/>
  <c r="Q365" i="2" s="1"/>
  <c r="R365" i="2" s="1"/>
  <c r="P361" i="2"/>
  <c r="Q361" i="2" s="1"/>
  <c r="R361" i="2" s="1"/>
  <c r="N356" i="2"/>
  <c r="N348" i="2"/>
  <c r="O339" i="2"/>
  <c r="O333" i="2"/>
  <c r="O331" i="2"/>
  <c r="L297" i="2"/>
  <c r="O420" i="2"/>
  <c r="P417" i="2"/>
  <c r="Q417" i="2" s="1"/>
  <c r="R417" i="2" s="1"/>
  <c r="P379" i="2"/>
  <c r="Q379" i="2" s="1"/>
  <c r="R379" i="2" s="1"/>
  <c r="O378" i="2"/>
  <c r="P354" i="2"/>
  <c r="Q354" i="2" s="1"/>
  <c r="R354" i="2" s="1"/>
  <c r="P340" i="2"/>
  <c r="Q340" i="2" s="1"/>
  <c r="R340" i="2" s="1"/>
  <c r="K297" i="2"/>
  <c r="N323" i="2"/>
  <c r="N319" i="2"/>
  <c r="O415" i="2"/>
  <c r="N407" i="2"/>
  <c r="N403" i="2"/>
  <c r="N399" i="2"/>
  <c r="N395" i="2"/>
  <c r="N389" i="2"/>
  <c r="N385" i="2"/>
  <c r="O384" i="2"/>
  <c r="P381" i="2"/>
  <c r="Q381" i="2" s="1"/>
  <c r="R381" i="2" s="1"/>
  <c r="O380" i="2"/>
  <c r="O376" i="2"/>
  <c r="N368" i="2"/>
  <c r="N364" i="2"/>
  <c r="N358" i="2"/>
  <c r="P356" i="2"/>
  <c r="Q356" i="2" s="1"/>
  <c r="R356" i="2" s="1"/>
  <c r="P348" i="2"/>
  <c r="Q348" i="2" s="1"/>
  <c r="R348" i="2" s="1"/>
  <c r="P342" i="2"/>
  <c r="Q342" i="2" s="1"/>
  <c r="R342" i="2" s="1"/>
  <c r="O324" i="2"/>
  <c r="P317" i="2"/>
  <c r="Q317" i="2" s="1"/>
  <c r="R317" i="2" s="1"/>
  <c r="N341" i="2"/>
  <c r="P335" i="2"/>
  <c r="Q335" i="2" s="1"/>
  <c r="R335" i="2" s="1"/>
  <c r="O318" i="2"/>
  <c r="N422" i="2"/>
  <c r="P418" i="2"/>
  <c r="Q418" i="2" s="1"/>
  <c r="R418" i="2" s="1"/>
  <c r="P405" i="2"/>
  <c r="Q405" i="2" s="1"/>
  <c r="R405" i="2" s="1"/>
  <c r="P397" i="2"/>
  <c r="Q397" i="2" s="1"/>
  <c r="R397" i="2" s="1"/>
  <c r="P393" i="2"/>
  <c r="Q393" i="2" s="1"/>
  <c r="R393" i="2" s="1"/>
  <c r="P387" i="2"/>
  <c r="Q387" i="2" s="1"/>
  <c r="R387" i="2" s="1"/>
  <c r="P372" i="2"/>
  <c r="Q372" i="2" s="1"/>
  <c r="R372" i="2" s="1"/>
  <c r="P370" i="2"/>
  <c r="Q370" i="2" s="1"/>
  <c r="R370" i="2" s="1"/>
  <c r="P364" i="2"/>
  <c r="Q364" i="2" s="1"/>
  <c r="R364" i="2" s="1"/>
  <c r="N353" i="2"/>
  <c r="N345" i="2"/>
  <c r="P341" i="2"/>
  <c r="Q341" i="2" s="1"/>
  <c r="R341" i="2" s="1"/>
  <c r="P323" i="2"/>
  <c r="Q323" i="2" s="1"/>
  <c r="R323" i="2" s="1"/>
  <c r="O322" i="2"/>
  <c r="N314" i="2"/>
  <c r="O311" i="2"/>
  <c r="O309" i="2"/>
  <c r="P431" i="2"/>
  <c r="Q431" i="2" s="1"/>
  <c r="R431" i="2" s="1"/>
  <c r="O430" i="2"/>
  <c r="P426" i="2"/>
  <c r="Q426" i="2" s="1"/>
  <c r="R426" i="2" s="1"/>
  <c r="O423" i="2"/>
  <c r="O419" i="2"/>
  <c r="N415" i="2"/>
  <c r="O412" i="2"/>
  <c r="P411" i="2"/>
  <c r="Q411" i="2" s="1"/>
  <c r="R411" i="2" s="1"/>
  <c r="P407" i="2"/>
  <c r="Q407" i="2" s="1"/>
  <c r="R407" i="2" s="1"/>
  <c r="P403" i="2"/>
  <c r="Q403" i="2" s="1"/>
  <c r="R403" i="2" s="1"/>
  <c r="P395" i="2"/>
  <c r="Q395" i="2" s="1"/>
  <c r="R395" i="2" s="1"/>
  <c r="P357" i="2"/>
  <c r="Q357" i="2" s="1"/>
  <c r="R357" i="2" s="1"/>
  <c r="P349" i="2"/>
  <c r="Q349" i="2" s="1"/>
  <c r="R349" i="2" s="1"/>
  <c r="O425" i="2"/>
  <c r="N419" i="2"/>
  <c r="P378" i="2"/>
  <c r="Q378" i="2" s="1"/>
  <c r="R378" i="2" s="1"/>
  <c r="P376" i="2"/>
  <c r="Q376" i="2" s="1"/>
  <c r="R376" i="2" s="1"/>
  <c r="N373" i="2"/>
  <c r="N361" i="2"/>
  <c r="O327" i="2"/>
  <c r="N312" i="2"/>
  <c r="N308" i="2"/>
  <c r="N428" i="2"/>
  <c r="N426" i="2"/>
  <c r="N424" i="2"/>
  <c r="N421" i="2"/>
  <c r="N416" i="2"/>
  <c r="O392" i="2"/>
  <c r="O383" i="2"/>
  <c r="P382" i="2"/>
  <c r="Q382" i="2" s="1"/>
  <c r="R382" i="2" s="1"/>
  <c r="N379" i="2"/>
  <c r="O375" i="2"/>
  <c r="P368" i="2"/>
  <c r="Q368" i="2" s="1"/>
  <c r="R368" i="2" s="1"/>
  <c r="P362" i="2"/>
  <c r="Q362" i="2" s="1"/>
  <c r="R362" i="2" s="1"/>
  <c r="N360" i="2"/>
  <c r="N352" i="2"/>
  <c r="P346" i="2"/>
  <c r="Q346" i="2" s="1"/>
  <c r="R346" i="2" s="1"/>
  <c r="N344" i="2"/>
  <c r="P338" i="2"/>
  <c r="Q338" i="2" s="1"/>
  <c r="R338" i="2" s="1"/>
  <c r="N336" i="2"/>
  <c r="P328" i="2"/>
  <c r="Q328" i="2" s="1"/>
  <c r="R328" i="2" s="1"/>
  <c r="P319" i="2"/>
  <c r="Q319" i="2" s="1"/>
  <c r="R319" i="2" s="1"/>
  <c r="N317" i="2"/>
  <c r="P314" i="2"/>
  <c r="Q314" i="2" s="1"/>
  <c r="R314" i="2" s="1"/>
  <c r="P312" i="2"/>
  <c r="Q312" i="2" s="1"/>
  <c r="R312" i="2" s="1"/>
  <c r="P310" i="2"/>
  <c r="Q310" i="2" s="1"/>
  <c r="R310" i="2" s="1"/>
  <c r="P424" i="2"/>
  <c r="Q424" i="2" s="1"/>
  <c r="R424" i="2" s="1"/>
  <c r="P416" i="2"/>
  <c r="Q416" i="2" s="1"/>
  <c r="R416" i="2" s="1"/>
  <c r="O400" i="2"/>
  <c r="N397" i="2"/>
  <c r="N371" i="2"/>
  <c r="P360" i="2"/>
  <c r="Q360" i="2" s="1"/>
  <c r="R360" i="2" s="1"/>
  <c r="P352" i="2"/>
  <c r="Q352" i="2" s="1"/>
  <c r="R352" i="2" s="1"/>
  <c r="P344" i="2"/>
  <c r="Q344" i="2" s="1"/>
  <c r="R344" i="2" s="1"/>
  <c r="P336" i="2"/>
  <c r="Q336" i="2" s="1"/>
  <c r="R336" i="2" s="1"/>
  <c r="O335" i="2"/>
  <c r="N331" i="2"/>
  <c r="O316" i="2"/>
  <c r="N311" i="2"/>
  <c r="O432" i="2"/>
  <c r="N431" i="2"/>
  <c r="P428" i="2"/>
  <c r="Q428" i="2" s="1"/>
  <c r="R428" i="2" s="1"/>
  <c r="O408" i="2"/>
  <c r="N405" i="2"/>
  <c r="P399" i="2"/>
  <c r="Q399" i="2" s="1"/>
  <c r="R399" i="2" s="1"/>
  <c r="P391" i="2"/>
  <c r="Q391" i="2" s="1"/>
  <c r="R391" i="2" s="1"/>
  <c r="P389" i="2"/>
  <c r="Q389" i="2" s="1"/>
  <c r="R389" i="2" s="1"/>
  <c r="O381" i="2"/>
  <c r="O372" i="2"/>
  <c r="O370" i="2"/>
  <c r="P366" i="2"/>
  <c r="Q366" i="2" s="1"/>
  <c r="R366" i="2" s="1"/>
  <c r="N363" i="2"/>
  <c r="O359" i="2"/>
  <c r="N355" i="2"/>
  <c r="O354" i="2"/>
  <c r="O351" i="2"/>
  <c r="N347" i="2"/>
  <c r="O343" i="2"/>
  <c r="O330" i="2"/>
  <c r="P326" i="2"/>
  <c r="Q326" i="2" s="1"/>
  <c r="R326" i="2" s="1"/>
  <c r="O325" i="2"/>
  <c r="O396" i="2"/>
  <c r="P392" i="2"/>
  <c r="Q392" i="2" s="1"/>
  <c r="R392" i="2" s="1"/>
  <c r="O388" i="2"/>
  <c r="O364" i="2"/>
  <c r="P363" i="2"/>
  <c r="Q363" i="2" s="1"/>
  <c r="R363" i="2" s="1"/>
  <c r="O362" i="2"/>
  <c r="P358" i="2"/>
  <c r="Q358" i="2" s="1"/>
  <c r="R358" i="2" s="1"/>
  <c r="O356" i="2"/>
  <c r="P355" i="2"/>
  <c r="Q355" i="2" s="1"/>
  <c r="R355" i="2" s="1"/>
  <c r="P350" i="2"/>
  <c r="Q350" i="2" s="1"/>
  <c r="R350" i="2" s="1"/>
  <c r="O348" i="2"/>
  <c r="P347" i="2"/>
  <c r="Q347" i="2" s="1"/>
  <c r="R347" i="2" s="1"/>
  <c r="O346" i="2"/>
  <c r="O340" i="2"/>
  <c r="P339" i="2"/>
  <c r="Q339" i="2" s="1"/>
  <c r="R339" i="2" s="1"/>
  <c r="O338" i="2"/>
  <c r="P321" i="2"/>
  <c r="Q321" i="2" s="1"/>
  <c r="R321" i="2" s="1"/>
  <c r="P315" i="2"/>
  <c r="Q315" i="2" s="1"/>
  <c r="R315" i="2" s="1"/>
  <c r="N309" i="2"/>
  <c r="N429" i="2"/>
  <c r="N413" i="2"/>
  <c r="N411" i="2"/>
  <c r="O404" i="2"/>
  <c r="P400" i="2"/>
  <c r="Q400" i="2" s="1"/>
  <c r="R400" i="2" s="1"/>
  <c r="O393" i="2"/>
  <c r="P377" i="2"/>
  <c r="Q377" i="2" s="1"/>
  <c r="R377" i="2" s="1"/>
  <c r="P367" i="2"/>
  <c r="Q367" i="2" s="1"/>
  <c r="R367" i="2" s="1"/>
  <c r="O328" i="2"/>
  <c r="N316" i="2"/>
  <c r="O312" i="2"/>
  <c r="O308" i="2"/>
  <c r="N432" i="2"/>
  <c r="O428" i="2"/>
  <c r="N427" i="2"/>
  <c r="O426" i="2"/>
  <c r="P425" i="2"/>
  <c r="Q425" i="2" s="1"/>
  <c r="R425" i="2" s="1"/>
  <c r="O424" i="2"/>
  <c r="P422" i="2"/>
  <c r="Q422" i="2" s="1"/>
  <c r="R422" i="2" s="1"/>
  <c r="O421" i="2"/>
  <c r="P420" i="2"/>
  <c r="Q420" i="2" s="1"/>
  <c r="R420" i="2" s="1"/>
  <c r="O416" i="2"/>
  <c r="O401" i="2"/>
  <c r="O399" i="2"/>
  <c r="O391" i="2"/>
  <c r="O379" i="2"/>
  <c r="P369" i="2"/>
  <c r="Q369" i="2" s="1"/>
  <c r="R369" i="2" s="1"/>
  <c r="O360" i="2"/>
  <c r="P359" i="2"/>
  <c r="Q359" i="2" s="1"/>
  <c r="R359" i="2" s="1"/>
  <c r="O357" i="2"/>
  <c r="N354" i="2"/>
  <c r="P353" i="2"/>
  <c r="Q353" i="2" s="1"/>
  <c r="R353" i="2" s="1"/>
  <c r="P351" i="2"/>
  <c r="Q351" i="2" s="1"/>
  <c r="R351" i="2" s="1"/>
  <c r="O349" i="2"/>
  <c r="O344" i="2"/>
  <c r="P343" i="2"/>
  <c r="Q343" i="2" s="1"/>
  <c r="R343" i="2" s="1"/>
  <c r="O341" i="2"/>
  <c r="O336" i="2"/>
  <c r="P329" i="2"/>
  <c r="Q329" i="2" s="1"/>
  <c r="R329" i="2" s="1"/>
  <c r="P327" i="2"/>
  <c r="Q327" i="2" s="1"/>
  <c r="R327" i="2" s="1"/>
  <c r="N325" i="2"/>
  <c r="N320" i="2"/>
  <c r="O319" i="2"/>
  <c r="P318" i="2"/>
  <c r="Q318" i="2" s="1"/>
  <c r="R318" i="2" s="1"/>
  <c r="O317" i="2"/>
  <c r="P313" i="2"/>
  <c r="Q313" i="2" s="1"/>
  <c r="R313" i="2" s="1"/>
  <c r="O433" i="2"/>
  <c r="P432" i="2"/>
  <c r="Q432" i="2" s="1"/>
  <c r="R432" i="2" s="1"/>
  <c r="P429" i="2"/>
  <c r="Q429" i="2" s="1"/>
  <c r="R429" i="2" s="1"/>
  <c r="P423" i="2"/>
  <c r="Q423" i="2" s="1"/>
  <c r="R423" i="2" s="1"/>
  <c r="O409" i="2"/>
  <c r="P408" i="2"/>
  <c r="Q408" i="2" s="1"/>
  <c r="R408" i="2" s="1"/>
  <c r="O407" i="2"/>
  <c r="O397" i="2"/>
  <c r="O389" i="2"/>
  <c r="O385" i="2"/>
  <c r="O371" i="2"/>
  <c r="P345" i="2"/>
  <c r="Q345" i="2" s="1"/>
  <c r="R345" i="2" s="1"/>
  <c r="P337" i="2"/>
  <c r="Q337" i="2" s="1"/>
  <c r="R337" i="2" s="1"/>
  <c r="N333" i="2"/>
  <c r="P414" i="2"/>
  <c r="Q414" i="2" s="1"/>
  <c r="R414" i="2" s="1"/>
  <c r="P427" i="2"/>
  <c r="Q427" i="2" s="1"/>
  <c r="R427" i="2" s="1"/>
  <c r="P415" i="2"/>
  <c r="Q415" i="2" s="1"/>
  <c r="R415" i="2" s="1"/>
  <c r="P406" i="2"/>
  <c r="Q406" i="2" s="1"/>
  <c r="R406" i="2" s="1"/>
  <c r="P398" i="2"/>
  <c r="Q398" i="2" s="1"/>
  <c r="R398" i="2" s="1"/>
  <c r="P390" i="2"/>
  <c r="Q390" i="2" s="1"/>
  <c r="R390" i="2" s="1"/>
  <c r="P430" i="2"/>
  <c r="Q430" i="2" s="1"/>
  <c r="R430" i="2" s="1"/>
  <c r="P419" i="2"/>
  <c r="Q419" i="2" s="1"/>
  <c r="R419" i="2" s="1"/>
  <c r="P404" i="2"/>
  <c r="Q404" i="2" s="1"/>
  <c r="R404" i="2" s="1"/>
  <c r="P396" i="2"/>
  <c r="Q396" i="2" s="1"/>
  <c r="R396" i="2" s="1"/>
  <c r="P388" i="2"/>
  <c r="Q388" i="2" s="1"/>
  <c r="R388" i="2" s="1"/>
  <c r="L295" i="2"/>
  <c r="K303" i="2"/>
  <c r="J303" i="2"/>
  <c r="L303" i="2"/>
  <c r="J295" i="2"/>
  <c r="O304" i="2"/>
  <c r="O296" i="2"/>
  <c r="K295" i="2"/>
  <c r="N305" i="2"/>
  <c r="O294" i="2"/>
  <c r="O302" i="2"/>
  <c r="O301" i="2"/>
  <c r="O293" i="2"/>
  <c r="O307" i="2"/>
  <c r="N294" i="2"/>
  <c r="P307" i="2"/>
  <c r="Q307" i="2" s="1"/>
  <c r="R307" i="2" s="1"/>
  <c r="P304" i="2"/>
  <c r="Q304" i="2" s="1"/>
  <c r="R304" i="2" s="1"/>
  <c r="O300" i="2"/>
  <c r="N307" i="2"/>
  <c r="P301" i="2"/>
  <c r="Q301" i="2" s="1"/>
  <c r="R301" i="2" s="1"/>
  <c r="N300" i="2"/>
  <c r="O297" i="2"/>
  <c r="P306" i="2"/>
  <c r="Q306" i="2" s="1"/>
  <c r="R306" i="2" s="1"/>
  <c r="O299" i="2"/>
  <c r="P298" i="2"/>
  <c r="Q298" i="2" s="1"/>
  <c r="R298" i="2" s="1"/>
  <c r="N297" i="2"/>
  <c r="P296" i="2"/>
  <c r="Q296" i="2" s="1"/>
  <c r="R296" i="2" s="1"/>
  <c r="N293" i="2"/>
  <c r="P300" i="2"/>
  <c r="Q300" i="2" s="1"/>
  <c r="R300" i="2" s="1"/>
  <c r="P299" i="2"/>
  <c r="Q299" i="2" s="1"/>
  <c r="R299" i="2" s="1"/>
  <c r="O298" i="2"/>
  <c r="P302" i="2"/>
  <c r="Q302" i="2" s="1"/>
  <c r="R302" i="2" s="1"/>
  <c r="O295" i="2"/>
  <c r="O306" i="2"/>
  <c r="P305" i="2"/>
  <c r="Q305" i="2" s="1"/>
  <c r="R305" i="2" s="1"/>
  <c r="N301" i="2"/>
  <c r="P294" i="2"/>
  <c r="Q294" i="2" s="1"/>
  <c r="R294" i="2" s="1"/>
  <c r="N299" i="2"/>
  <c r="O305" i="2"/>
  <c r="N302" i="2"/>
  <c r="P293" i="2"/>
  <c r="Q293" i="2" s="1"/>
  <c r="R293" i="2" s="1"/>
  <c r="O303" i="2"/>
  <c r="N298" i="2"/>
  <c r="N295" i="2"/>
  <c r="N306" i="2"/>
  <c r="N304" i="2"/>
  <c r="N303" i="2"/>
  <c r="N296" i="2"/>
  <c r="S354" i="2" l="1"/>
  <c r="S345" i="2"/>
  <c r="S363" i="2"/>
  <c r="S304" i="2"/>
  <c r="S405" i="2"/>
  <c r="S310" i="2"/>
  <c r="S342" i="2"/>
  <c r="S301" i="2"/>
  <c r="S402" i="2"/>
  <c r="S369" i="2"/>
  <c r="S295" i="2"/>
  <c r="S296" i="2"/>
  <c r="S305" i="2"/>
  <c r="S306" i="2"/>
  <c r="S300" i="2"/>
  <c r="S411" i="2"/>
  <c r="S329" i="2"/>
  <c r="S336" i="2"/>
  <c r="S422" i="2"/>
  <c r="S323" i="2"/>
  <c r="S428" i="2"/>
  <c r="S358" i="2"/>
  <c r="S379" i="2"/>
  <c r="S368" i="2"/>
  <c r="S396" i="2"/>
  <c r="S334" i="2"/>
  <c r="S370" i="2"/>
  <c r="S398" i="2"/>
  <c r="S373" i="2"/>
  <c r="S298" i="2"/>
  <c r="S355" i="2"/>
  <c r="S418" i="2"/>
  <c r="S431" i="2"/>
  <c r="S399" i="2"/>
  <c r="S414" i="2"/>
  <c r="S406" i="2"/>
  <c r="S423" i="2"/>
  <c r="S374" i="2"/>
  <c r="S377" i="2"/>
  <c r="S366" i="2"/>
  <c r="S394" i="2"/>
  <c r="S427" i="2"/>
  <c r="S299" i="2"/>
  <c r="S432" i="2"/>
  <c r="S331" i="2"/>
  <c r="S424" i="2"/>
  <c r="S353" i="2"/>
  <c r="S319" i="2"/>
  <c r="S332" i="2"/>
  <c r="S401" i="2"/>
  <c r="S410" i="2"/>
  <c r="S326" i="2"/>
  <c r="S372" i="2"/>
  <c r="S426" i="2"/>
  <c r="S312" i="2"/>
  <c r="S403" i="2"/>
  <c r="S337" i="2"/>
  <c r="S361" i="2"/>
  <c r="S390" i="2"/>
  <c r="S367" i="2"/>
  <c r="S320" i="2"/>
  <c r="S315" i="2"/>
  <c r="S365" i="2"/>
  <c r="S352" i="2"/>
  <c r="S429" i="2"/>
  <c r="S434" i="2"/>
  <c r="S385" i="2"/>
  <c r="S328" i="2"/>
  <c r="S346" i="2"/>
  <c r="S425" i="2"/>
  <c r="S386" i="2"/>
  <c r="S321" i="2"/>
  <c r="S335" i="2"/>
  <c r="S430" i="2"/>
  <c r="S350" i="2"/>
  <c r="S387" i="2"/>
  <c r="S419" i="2"/>
  <c r="S389" i="2"/>
  <c r="S408" i="2"/>
  <c r="S362" i="2"/>
  <c r="S313" i="2"/>
  <c r="S339" i="2"/>
  <c r="S343" i="2"/>
  <c r="S382" i="2"/>
  <c r="S349" i="2"/>
  <c r="S400" i="2"/>
  <c r="S417" i="2"/>
  <c r="S384" i="2"/>
  <c r="S293" i="2"/>
  <c r="S307" i="2"/>
  <c r="S316" i="2"/>
  <c r="S413" i="2"/>
  <c r="S344" i="2"/>
  <c r="S308" i="2"/>
  <c r="S415" i="2"/>
  <c r="S314" i="2"/>
  <c r="S364" i="2"/>
  <c r="S395" i="2"/>
  <c r="S375" i="2"/>
  <c r="S338" i="2"/>
  <c r="S392" i="2"/>
  <c r="S327" i="2"/>
  <c r="S351" i="2"/>
  <c r="S322" i="2"/>
  <c r="S409" i="2"/>
  <c r="S357" i="2"/>
  <c r="S412" i="2"/>
  <c r="S340" i="2"/>
  <c r="S433" i="2"/>
  <c r="S348" i="2"/>
  <c r="S383" i="2"/>
  <c r="S376" i="2"/>
  <c r="S330" i="2"/>
  <c r="S318" i="2"/>
  <c r="S311" i="2"/>
  <c r="S371" i="2"/>
  <c r="S317" i="2"/>
  <c r="S360" i="2"/>
  <c r="S416" i="2"/>
  <c r="S407" i="2"/>
  <c r="S356" i="2"/>
  <c r="S324" i="2"/>
  <c r="S381" i="2"/>
  <c r="S404" i="2"/>
  <c r="S388" i="2"/>
  <c r="S359" i="2"/>
  <c r="S378" i="2"/>
  <c r="S297" i="2"/>
  <c r="S325" i="2"/>
  <c r="S347" i="2"/>
  <c r="S341" i="2"/>
  <c r="S302" i="2"/>
  <c r="S303" i="2"/>
  <c r="S294" i="2"/>
  <c r="S397" i="2"/>
  <c r="S421" i="2"/>
  <c r="S391" i="2"/>
  <c r="S393" i="2"/>
  <c r="S420" i="2"/>
  <c r="S380" i="2"/>
  <c r="S333" i="2"/>
  <c r="S309" i="2"/>
  <c r="P308" i="2"/>
  <c r="Q308" i="2" s="1"/>
  <c r="R308" i="2" s="1"/>
  <c r="P311" i="2"/>
  <c r="Q311" i="2" s="1"/>
  <c r="R311" i="2" s="1"/>
  <c r="P297" i="2"/>
  <c r="Q297" i="2" s="1"/>
  <c r="R297" i="2" s="1"/>
  <c r="P295" i="2"/>
  <c r="Q295" i="2" s="1"/>
  <c r="R295" i="2" s="1"/>
  <c r="P303" i="2"/>
  <c r="Q303" i="2" s="1"/>
  <c r="R303" i="2" s="1"/>
  <c r="J269" i="2"/>
  <c r="I269" i="2"/>
  <c r="K269" i="2"/>
  <c r="L269" i="2"/>
  <c r="J271" i="2"/>
  <c r="I271" i="2"/>
  <c r="K271" i="2"/>
  <c r="L271" i="2"/>
  <c r="J2106" i="2"/>
  <c r="I2106" i="2"/>
  <c r="K2106" i="2"/>
  <c r="L2106" i="2"/>
  <c r="J273" i="2"/>
  <c r="I273" i="2"/>
  <c r="K273" i="2"/>
  <c r="L273" i="2"/>
  <c r="J274" i="2"/>
  <c r="I274" i="2"/>
  <c r="K274" i="2"/>
  <c r="L274" i="2"/>
  <c r="J275" i="2"/>
  <c r="I275" i="2"/>
  <c r="K275" i="2"/>
  <c r="L275" i="2"/>
  <c r="J276" i="2"/>
  <c r="I276" i="2"/>
  <c r="K276" i="2"/>
  <c r="L276" i="2"/>
  <c r="J277" i="2"/>
  <c r="I277" i="2"/>
  <c r="K277" i="2"/>
  <c r="L277" i="2"/>
  <c r="J278" i="2"/>
  <c r="I278" i="2"/>
  <c r="K278" i="2"/>
  <c r="L278" i="2"/>
  <c r="J279" i="2"/>
  <c r="I279" i="2"/>
  <c r="K279" i="2"/>
  <c r="L279" i="2"/>
  <c r="J280" i="2"/>
  <c r="I280" i="2"/>
  <c r="K280" i="2"/>
  <c r="L280" i="2"/>
  <c r="J281" i="2"/>
  <c r="I281" i="2"/>
  <c r="K281" i="2"/>
  <c r="L281" i="2"/>
  <c r="D2" i="2"/>
  <c r="C260" i="2"/>
  <c r="C261" i="2"/>
  <c r="M261" i="2"/>
  <c r="C262" i="2"/>
  <c r="M262" i="2"/>
  <c r="C263" i="2"/>
  <c r="M263" i="2"/>
  <c r="C264" i="2"/>
  <c r="C265" i="2"/>
  <c r="C266" i="2"/>
  <c r="M266" i="2"/>
  <c r="C267" i="2"/>
  <c r="C268" i="2"/>
  <c r="M268" i="2"/>
  <c r="C269" i="2"/>
  <c r="M269" i="2"/>
  <c r="C270" i="2"/>
  <c r="M270" i="2"/>
  <c r="C271" i="2"/>
  <c r="M271" i="2"/>
  <c r="C272" i="2"/>
  <c r="C273" i="2"/>
  <c r="C274" i="2"/>
  <c r="C275" i="2"/>
  <c r="C276" i="2"/>
  <c r="C277" i="2"/>
  <c r="M277" i="2"/>
  <c r="C278" i="2"/>
  <c r="C279" i="2"/>
  <c r="C280" i="2"/>
  <c r="C281" i="2"/>
  <c r="C282" i="2"/>
  <c r="J282" i="2"/>
  <c r="K282" i="2"/>
  <c r="L282" i="2"/>
  <c r="M282" i="2"/>
  <c r="C283" i="2"/>
  <c r="J283" i="2"/>
  <c r="K283" i="2"/>
  <c r="L283" i="2"/>
  <c r="C284" i="2"/>
  <c r="J284" i="2"/>
  <c r="K284" i="2"/>
  <c r="L284" i="2"/>
  <c r="C285" i="2"/>
  <c r="J285" i="2"/>
  <c r="K285" i="2"/>
  <c r="L285" i="2"/>
  <c r="C286" i="2"/>
  <c r="J286" i="2"/>
  <c r="K286" i="2"/>
  <c r="L286" i="2"/>
  <c r="C287" i="2"/>
  <c r="J287" i="2"/>
  <c r="K287" i="2"/>
  <c r="L287" i="2"/>
  <c r="M287" i="2"/>
  <c r="C288" i="2"/>
  <c r="J288" i="2"/>
  <c r="K288" i="2"/>
  <c r="L288" i="2"/>
  <c r="M288" i="2"/>
  <c r="C289" i="2"/>
  <c r="J289" i="2"/>
  <c r="K289" i="2"/>
  <c r="L289" i="2"/>
  <c r="C290" i="2"/>
  <c r="J290" i="2"/>
  <c r="K290" i="2"/>
  <c r="L290" i="2"/>
  <c r="C291" i="2"/>
  <c r="J291" i="2"/>
  <c r="K291" i="2"/>
  <c r="L291" i="2"/>
  <c r="C292" i="2"/>
  <c r="J292" i="2"/>
  <c r="K292" i="2"/>
  <c r="L292" i="2"/>
  <c r="M292" i="2"/>
  <c r="C234" i="2"/>
  <c r="M234" i="2"/>
  <c r="C235" i="2"/>
  <c r="C236" i="2"/>
  <c r="C237" i="2"/>
  <c r="C238" i="2"/>
  <c r="C239" i="2"/>
  <c r="M239" i="2"/>
  <c r="C240" i="2"/>
  <c r="M240" i="2"/>
  <c r="C241" i="2"/>
  <c r="C242" i="2"/>
  <c r="C243" i="2"/>
  <c r="M243" i="2"/>
  <c r="C244" i="2"/>
  <c r="M244" i="2"/>
  <c r="C245" i="2"/>
  <c r="C246" i="2"/>
  <c r="C247" i="2"/>
  <c r="M247" i="2"/>
  <c r="C248" i="2"/>
  <c r="C249" i="2"/>
  <c r="C250" i="2"/>
  <c r="C251" i="2"/>
  <c r="M251" i="2"/>
  <c r="C252" i="2"/>
  <c r="C253" i="2"/>
  <c r="M253" i="2"/>
  <c r="C254" i="2"/>
  <c r="M254" i="2"/>
  <c r="C255" i="2"/>
  <c r="M255" i="2"/>
  <c r="C256" i="2"/>
  <c r="C257" i="2"/>
  <c r="C258" i="2"/>
  <c r="C259" i="2"/>
  <c r="C201" i="2"/>
  <c r="C202" i="2"/>
  <c r="C203" i="2"/>
  <c r="C204" i="2"/>
  <c r="M204" i="2"/>
  <c r="C205" i="2"/>
  <c r="M205" i="2"/>
  <c r="C206" i="2"/>
  <c r="M206" i="2"/>
  <c r="C207" i="2"/>
  <c r="M207" i="2"/>
  <c r="C208" i="2"/>
  <c r="C209" i="2"/>
  <c r="C210" i="2"/>
  <c r="C211" i="2"/>
  <c r="C212" i="2"/>
  <c r="M212" i="2"/>
  <c r="C213" i="2"/>
  <c r="M213" i="2"/>
  <c r="C214" i="2"/>
  <c r="C215" i="2"/>
  <c r="C216" i="2"/>
  <c r="M216" i="2"/>
  <c r="C217" i="2"/>
  <c r="M217" i="2"/>
  <c r="C218" i="2"/>
  <c r="M218" i="2"/>
  <c r="C219" i="2"/>
  <c r="M219" i="2"/>
  <c r="C220" i="2"/>
  <c r="C221" i="2"/>
  <c r="C222" i="2"/>
  <c r="C223" i="2"/>
  <c r="C224" i="2"/>
  <c r="M224" i="2"/>
  <c r="C225" i="2"/>
  <c r="M225" i="2"/>
  <c r="C226" i="2"/>
  <c r="C227" i="2"/>
  <c r="M227" i="2"/>
  <c r="C228" i="2"/>
  <c r="C229" i="2"/>
  <c r="M229" i="2"/>
  <c r="C230" i="2"/>
  <c r="C231" i="2"/>
  <c r="M231" i="2"/>
  <c r="C232" i="2"/>
  <c r="C233" i="2"/>
  <c r="J256" i="2"/>
  <c r="I256" i="2"/>
  <c r="K256" i="2"/>
  <c r="L256" i="2"/>
  <c r="J257" i="2"/>
  <c r="I257" i="2"/>
  <c r="K257" i="2"/>
  <c r="L257" i="2"/>
  <c r="J258" i="2"/>
  <c r="I258" i="2"/>
  <c r="K258" i="2"/>
  <c r="L258" i="2"/>
  <c r="J259" i="2"/>
  <c r="I259" i="2"/>
  <c r="K259" i="2"/>
  <c r="L259" i="2"/>
  <c r="J260" i="2"/>
  <c r="I260" i="2"/>
  <c r="K260" i="2"/>
  <c r="L260" i="2"/>
  <c r="J261" i="2"/>
  <c r="I261" i="2"/>
  <c r="K261" i="2"/>
  <c r="L261" i="2"/>
  <c r="J263" i="2"/>
  <c r="I263" i="2"/>
  <c r="K263" i="2"/>
  <c r="L263" i="2"/>
  <c r="J264" i="2"/>
  <c r="I264" i="2"/>
  <c r="K264" i="2"/>
  <c r="L264" i="2"/>
  <c r="J265" i="2"/>
  <c r="I265" i="2"/>
  <c r="K265" i="2"/>
  <c r="L265" i="2"/>
  <c r="J267" i="2"/>
  <c r="I267" i="2"/>
  <c r="K267" i="2"/>
  <c r="L267" i="2"/>
  <c r="C137" i="2"/>
  <c r="M137" i="2"/>
  <c r="C138" i="2"/>
  <c r="C139" i="2"/>
  <c r="C140" i="2"/>
  <c r="C141" i="2"/>
  <c r="M141" i="2"/>
  <c r="C142" i="2"/>
  <c r="C143" i="2"/>
  <c r="C144" i="2"/>
  <c r="C145" i="2"/>
  <c r="M145" i="2"/>
  <c r="C146" i="2"/>
  <c r="M146" i="2"/>
  <c r="C147" i="2"/>
  <c r="C148" i="2"/>
  <c r="M148" i="2"/>
  <c r="C149" i="2"/>
  <c r="C150" i="2"/>
  <c r="C151" i="2"/>
  <c r="C152" i="2"/>
  <c r="M152" i="2"/>
  <c r="C153" i="2"/>
  <c r="M153" i="2"/>
  <c r="C154" i="2"/>
  <c r="C155" i="2"/>
  <c r="M155" i="2"/>
  <c r="C156" i="2"/>
  <c r="C157" i="2"/>
  <c r="M157" i="2"/>
  <c r="C158" i="2"/>
  <c r="M158" i="2"/>
  <c r="C159" i="2"/>
  <c r="C160" i="2"/>
  <c r="C161" i="2"/>
  <c r="M161" i="2"/>
  <c r="C162" i="2"/>
  <c r="C163" i="2"/>
  <c r="C164" i="2"/>
  <c r="M164" i="2"/>
  <c r="C165" i="2"/>
  <c r="M165" i="2"/>
  <c r="C166" i="2"/>
  <c r="C167" i="2"/>
  <c r="M167" i="2"/>
  <c r="C168" i="2"/>
  <c r="C169" i="2"/>
  <c r="C170" i="2"/>
  <c r="M170" i="2"/>
  <c r="C171" i="2"/>
  <c r="M171" i="2"/>
  <c r="C172" i="2"/>
  <c r="M172" i="2"/>
  <c r="C173" i="2"/>
  <c r="M173" i="2"/>
  <c r="C174" i="2"/>
  <c r="C175" i="2"/>
  <c r="C176" i="2"/>
  <c r="M176" i="2"/>
  <c r="C177" i="2"/>
  <c r="M177" i="2"/>
  <c r="C178" i="2"/>
  <c r="C179" i="2"/>
  <c r="M179" i="2"/>
  <c r="C180" i="2"/>
  <c r="C181" i="2"/>
  <c r="M181" i="2"/>
  <c r="C182" i="2"/>
  <c r="C183" i="2"/>
  <c r="M183" i="2"/>
  <c r="C184" i="2"/>
  <c r="C185" i="2"/>
  <c r="C186" i="2"/>
  <c r="C187" i="2"/>
  <c r="C188" i="2"/>
  <c r="C189" i="2"/>
  <c r="C190" i="2"/>
  <c r="M190" i="2"/>
  <c r="C191" i="2"/>
  <c r="M191" i="2"/>
  <c r="C192" i="2"/>
  <c r="M192" i="2"/>
  <c r="C193" i="2"/>
  <c r="M193" i="2"/>
  <c r="C194" i="2"/>
  <c r="C195" i="2"/>
  <c r="C196" i="2"/>
  <c r="M196" i="2"/>
  <c r="C197" i="2"/>
  <c r="C198" i="2"/>
  <c r="C199" i="2"/>
  <c r="C200" i="2"/>
  <c r="M200" i="2"/>
  <c r="I133" i="2"/>
  <c r="I134" i="2"/>
  <c r="I135" i="2"/>
  <c r="I136" i="2"/>
  <c r="J137" i="2"/>
  <c r="I137" i="2"/>
  <c r="K137" i="2"/>
  <c r="L137" i="2"/>
  <c r="J138" i="2"/>
  <c r="I138" i="2"/>
  <c r="K138" i="2"/>
  <c r="L138" i="2"/>
  <c r="J139" i="2"/>
  <c r="I139" i="2"/>
  <c r="K139" i="2"/>
  <c r="L139" i="2"/>
  <c r="J140" i="2"/>
  <c r="I140" i="2"/>
  <c r="K140" i="2"/>
  <c r="L140" i="2"/>
  <c r="J142" i="2"/>
  <c r="I142" i="2"/>
  <c r="K142" i="2"/>
  <c r="L142" i="2"/>
  <c r="J144" i="2"/>
  <c r="I144" i="2"/>
  <c r="K144" i="2"/>
  <c r="L144" i="2"/>
  <c r="J145" i="2"/>
  <c r="I145" i="2"/>
  <c r="K145" i="2"/>
  <c r="L145" i="2"/>
  <c r="J146" i="2"/>
  <c r="I146" i="2"/>
  <c r="K146" i="2"/>
  <c r="L146" i="2"/>
  <c r="J149" i="2"/>
  <c r="I149" i="2"/>
  <c r="K149" i="2"/>
  <c r="L149" i="2"/>
  <c r="J150" i="2"/>
  <c r="I150" i="2"/>
  <c r="K150" i="2"/>
  <c r="L150" i="2"/>
  <c r="J151" i="2"/>
  <c r="I151" i="2"/>
  <c r="K151" i="2"/>
  <c r="L151" i="2"/>
  <c r="J153" i="2"/>
  <c r="I153" i="2"/>
  <c r="K153" i="2"/>
  <c r="L153" i="2"/>
  <c r="J154" i="2"/>
  <c r="I154" i="2"/>
  <c r="K154" i="2"/>
  <c r="L154" i="2"/>
  <c r="J155" i="2"/>
  <c r="I155" i="2"/>
  <c r="K155" i="2"/>
  <c r="L155" i="2"/>
  <c r="J157" i="2"/>
  <c r="I157" i="2"/>
  <c r="K157" i="2"/>
  <c r="L157" i="2"/>
  <c r="J158" i="2"/>
  <c r="I158" i="2"/>
  <c r="K158" i="2"/>
  <c r="L158" i="2"/>
  <c r="J160" i="2"/>
  <c r="I160" i="2"/>
  <c r="K160" i="2"/>
  <c r="L160" i="2"/>
  <c r="J162" i="2"/>
  <c r="I162" i="2"/>
  <c r="K162" i="2"/>
  <c r="L162" i="2"/>
  <c r="J164" i="2"/>
  <c r="I164" i="2"/>
  <c r="K164" i="2"/>
  <c r="L164" i="2"/>
  <c r="J166" i="2"/>
  <c r="I166" i="2"/>
  <c r="K166" i="2"/>
  <c r="L166" i="2"/>
  <c r="J167" i="2"/>
  <c r="I167" i="2"/>
  <c r="K167" i="2"/>
  <c r="L167" i="2"/>
  <c r="J168" i="2"/>
  <c r="I168" i="2"/>
  <c r="K168" i="2"/>
  <c r="L168" i="2"/>
  <c r="J169" i="2"/>
  <c r="I169" i="2"/>
  <c r="K169" i="2"/>
  <c r="L169" i="2"/>
  <c r="J170" i="2"/>
  <c r="I170" i="2"/>
  <c r="K170" i="2"/>
  <c r="L170" i="2"/>
  <c r="J171" i="2"/>
  <c r="I171" i="2"/>
  <c r="K171" i="2"/>
  <c r="L171" i="2"/>
  <c r="J172" i="2"/>
  <c r="I172" i="2"/>
  <c r="K172" i="2"/>
  <c r="L172" i="2"/>
  <c r="J173" i="2"/>
  <c r="I173" i="2"/>
  <c r="K173" i="2"/>
  <c r="L173" i="2"/>
  <c r="J174" i="2"/>
  <c r="I174" i="2"/>
  <c r="K174" i="2"/>
  <c r="L174" i="2"/>
  <c r="J175" i="2"/>
  <c r="I175" i="2"/>
  <c r="K175" i="2"/>
  <c r="L175" i="2"/>
  <c r="J176" i="2"/>
  <c r="I176" i="2"/>
  <c r="K176" i="2"/>
  <c r="L176" i="2"/>
  <c r="J177" i="2"/>
  <c r="I177" i="2"/>
  <c r="K177" i="2"/>
  <c r="L177" i="2"/>
  <c r="J2105" i="2"/>
  <c r="I2105" i="2"/>
  <c r="K2105" i="2"/>
  <c r="L2105" i="2"/>
  <c r="J179" i="2"/>
  <c r="I179" i="2"/>
  <c r="K179" i="2"/>
  <c r="L179" i="2"/>
  <c r="J181" i="2"/>
  <c r="I181" i="2"/>
  <c r="K181" i="2"/>
  <c r="L181" i="2"/>
  <c r="J183" i="2"/>
  <c r="I183" i="2"/>
  <c r="K183" i="2"/>
  <c r="L183" i="2"/>
  <c r="J185" i="2"/>
  <c r="I185" i="2"/>
  <c r="K185" i="2"/>
  <c r="L185" i="2"/>
  <c r="J186" i="2"/>
  <c r="I186" i="2"/>
  <c r="K186" i="2"/>
  <c r="L186" i="2"/>
  <c r="J187" i="2"/>
  <c r="I187" i="2"/>
  <c r="K187" i="2"/>
  <c r="L187" i="2"/>
  <c r="J188" i="2"/>
  <c r="I188" i="2"/>
  <c r="K188" i="2"/>
  <c r="L188" i="2"/>
  <c r="J189" i="2"/>
  <c r="I189" i="2"/>
  <c r="K189" i="2"/>
  <c r="L189" i="2"/>
  <c r="J192" i="2"/>
  <c r="I192" i="2"/>
  <c r="K192" i="2"/>
  <c r="L192" i="2"/>
  <c r="J193" i="2"/>
  <c r="I193" i="2"/>
  <c r="K193" i="2"/>
  <c r="L193" i="2"/>
  <c r="J194" i="2"/>
  <c r="I194" i="2"/>
  <c r="K194" i="2"/>
  <c r="L194" i="2"/>
  <c r="J195" i="2"/>
  <c r="I195" i="2"/>
  <c r="K195" i="2"/>
  <c r="L195" i="2"/>
  <c r="J196" i="2"/>
  <c r="I196" i="2"/>
  <c r="K196" i="2"/>
  <c r="L196" i="2"/>
  <c r="J199" i="2"/>
  <c r="I199" i="2"/>
  <c r="K199" i="2"/>
  <c r="L199" i="2"/>
  <c r="J201" i="2"/>
  <c r="I201" i="2"/>
  <c r="K201" i="2"/>
  <c r="L201" i="2"/>
  <c r="J202" i="2"/>
  <c r="I202" i="2"/>
  <c r="K202" i="2"/>
  <c r="L202" i="2"/>
  <c r="J204" i="2"/>
  <c r="I204" i="2"/>
  <c r="K204" i="2"/>
  <c r="L204" i="2"/>
  <c r="J205" i="2"/>
  <c r="I205" i="2"/>
  <c r="K205" i="2"/>
  <c r="L205" i="2"/>
  <c r="J208" i="2"/>
  <c r="I208" i="2"/>
  <c r="K208" i="2"/>
  <c r="L208" i="2"/>
  <c r="J209" i="2"/>
  <c r="I209" i="2"/>
  <c r="K209" i="2"/>
  <c r="L209" i="2"/>
  <c r="J211" i="2"/>
  <c r="I211" i="2"/>
  <c r="K211" i="2"/>
  <c r="L211" i="2"/>
  <c r="I212" i="2"/>
  <c r="J213" i="2"/>
  <c r="I213" i="2"/>
  <c r="K213" i="2"/>
  <c r="L213" i="2"/>
  <c r="J214" i="2"/>
  <c r="I214" i="2"/>
  <c r="K214" i="2"/>
  <c r="L214" i="2"/>
  <c r="J215" i="2"/>
  <c r="I215" i="2"/>
  <c r="K215" i="2"/>
  <c r="L215" i="2"/>
  <c r="J216" i="2"/>
  <c r="I216" i="2"/>
  <c r="K216" i="2"/>
  <c r="L216" i="2"/>
  <c r="J217" i="2"/>
  <c r="I217" i="2"/>
  <c r="K217" i="2"/>
  <c r="L217" i="2"/>
  <c r="J218" i="2"/>
  <c r="I218" i="2"/>
  <c r="K218" i="2"/>
  <c r="L218" i="2"/>
  <c r="J219" i="2"/>
  <c r="I219" i="2"/>
  <c r="K219" i="2"/>
  <c r="L219" i="2"/>
  <c r="J220" i="2"/>
  <c r="I220" i="2"/>
  <c r="K220" i="2"/>
  <c r="L220" i="2"/>
  <c r="J222" i="2"/>
  <c r="I222" i="2"/>
  <c r="K222" i="2"/>
  <c r="L222" i="2"/>
  <c r="J223" i="2"/>
  <c r="I223" i="2"/>
  <c r="K223" i="2"/>
  <c r="L223" i="2"/>
  <c r="J225" i="2"/>
  <c r="I225" i="2"/>
  <c r="K225" i="2"/>
  <c r="L225" i="2"/>
  <c r="J227" i="2"/>
  <c r="I227" i="2"/>
  <c r="K227" i="2"/>
  <c r="L227" i="2"/>
  <c r="J228" i="2"/>
  <c r="I228" i="2"/>
  <c r="K228" i="2"/>
  <c r="L228" i="2"/>
  <c r="J229" i="2"/>
  <c r="I229" i="2"/>
  <c r="K229" i="2"/>
  <c r="L229" i="2"/>
  <c r="J230" i="2"/>
  <c r="I230" i="2"/>
  <c r="K230" i="2"/>
  <c r="L230" i="2"/>
  <c r="J231" i="2"/>
  <c r="I231" i="2"/>
  <c r="K231" i="2"/>
  <c r="L231" i="2"/>
  <c r="J232" i="2"/>
  <c r="I232" i="2"/>
  <c r="K232" i="2"/>
  <c r="L232" i="2"/>
  <c r="J233" i="2"/>
  <c r="I233" i="2"/>
  <c r="K233" i="2"/>
  <c r="L233" i="2"/>
  <c r="J234" i="2"/>
  <c r="I234" i="2"/>
  <c r="K234" i="2"/>
  <c r="L234" i="2"/>
  <c r="J235" i="2"/>
  <c r="I235" i="2"/>
  <c r="K235" i="2"/>
  <c r="L235" i="2"/>
  <c r="J237" i="2"/>
  <c r="I237" i="2"/>
  <c r="K237" i="2"/>
  <c r="L237" i="2"/>
  <c r="J239" i="2"/>
  <c r="I239" i="2"/>
  <c r="K239" i="2"/>
  <c r="L239" i="2"/>
  <c r="J241" i="2"/>
  <c r="I241" i="2"/>
  <c r="K241" i="2"/>
  <c r="L241" i="2"/>
  <c r="J242" i="2"/>
  <c r="I242" i="2"/>
  <c r="K242" i="2"/>
  <c r="L242" i="2"/>
  <c r="J244" i="2"/>
  <c r="I244" i="2"/>
  <c r="K244" i="2"/>
  <c r="L244" i="2"/>
  <c r="J245" i="2"/>
  <c r="I245" i="2"/>
  <c r="K245" i="2"/>
  <c r="L245" i="2"/>
  <c r="J246" i="2"/>
  <c r="I246" i="2"/>
  <c r="K246" i="2"/>
  <c r="L246" i="2"/>
  <c r="J247" i="2"/>
  <c r="I247" i="2"/>
  <c r="K247" i="2"/>
  <c r="L247" i="2"/>
  <c r="J248" i="2"/>
  <c r="I248" i="2"/>
  <c r="K248" i="2"/>
  <c r="L248" i="2"/>
  <c r="J249" i="2"/>
  <c r="I249" i="2"/>
  <c r="K249" i="2"/>
  <c r="L249" i="2"/>
  <c r="J251" i="2"/>
  <c r="I251" i="2"/>
  <c r="K251" i="2"/>
  <c r="L251" i="2"/>
  <c r="J252" i="2"/>
  <c r="I252" i="2"/>
  <c r="K252" i="2"/>
  <c r="L252" i="2"/>
  <c r="J253" i="2"/>
  <c r="I253" i="2"/>
  <c r="K253" i="2"/>
  <c r="L253" i="2"/>
  <c r="J254" i="2"/>
  <c r="I254" i="2"/>
  <c r="K254" i="2"/>
  <c r="L254" i="2"/>
  <c r="J255" i="2"/>
  <c r="I255" i="2"/>
  <c r="K255" i="2"/>
  <c r="L25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B2" i="2"/>
  <c r="C2" i="2" s="1"/>
  <c r="M46" i="2"/>
  <c r="M47" i="2"/>
  <c r="M54" i="2"/>
  <c r="M55" i="2"/>
  <c r="M56" i="2"/>
  <c r="M58" i="2"/>
  <c r="M59" i="2"/>
  <c r="M64" i="2"/>
  <c r="M65" i="2"/>
  <c r="M68" i="2"/>
  <c r="M69" i="2"/>
  <c r="M74" i="2"/>
  <c r="M75" i="2"/>
  <c r="M80" i="2"/>
  <c r="M81" i="2"/>
  <c r="M82" i="2"/>
  <c r="M89" i="2"/>
  <c r="M90" i="2"/>
  <c r="M91" i="2"/>
  <c r="M92" i="2"/>
  <c r="M93" i="2"/>
  <c r="M94" i="2"/>
  <c r="M98" i="2"/>
  <c r="M99" i="2"/>
  <c r="M102" i="2"/>
  <c r="M104" i="2"/>
  <c r="M105" i="2"/>
  <c r="M107" i="2"/>
  <c r="M111" i="2"/>
  <c r="M112" i="2"/>
  <c r="M115" i="2"/>
  <c r="M116" i="2"/>
  <c r="M117" i="2"/>
  <c r="M120" i="2"/>
  <c r="M122" i="2"/>
  <c r="M127" i="2"/>
  <c r="M128" i="2"/>
  <c r="M129" i="2"/>
  <c r="M131" i="2"/>
  <c r="M132" i="2"/>
  <c r="M135" i="2"/>
  <c r="F2" i="2"/>
  <c r="P2106" i="2" l="1"/>
  <c r="Q2106" i="2" s="1"/>
  <c r="R2106" i="2" s="1"/>
  <c r="P2105" i="2"/>
  <c r="Q2105" i="2" s="1"/>
  <c r="R2105" i="2" s="1"/>
  <c r="I250" i="2"/>
  <c r="I243" i="2"/>
  <c r="I197" i="2"/>
  <c r="I184" i="2"/>
  <c r="I159" i="2"/>
  <c r="I143" i="2"/>
  <c r="I156" i="2"/>
  <c r="I240" i="2"/>
  <c r="I198" i="2"/>
  <c r="I180" i="2"/>
  <c r="I268" i="2"/>
  <c r="I221" i="2"/>
  <c r="I207" i="2"/>
  <c r="I190" i="2"/>
  <c r="I178" i="2"/>
  <c r="I152" i="2"/>
  <c r="I147" i="2"/>
  <c r="I141" i="2"/>
  <c r="I266" i="2"/>
  <c r="I238" i="2"/>
  <c r="I206" i="2"/>
  <c r="I200" i="2"/>
  <c r="I182" i="2"/>
  <c r="I224" i="2"/>
  <c r="I210" i="2"/>
  <c r="I161" i="2"/>
  <c r="I226" i="2"/>
  <c r="I163" i="2"/>
  <c r="I270" i="2"/>
  <c r="I236" i="2"/>
  <c r="I203" i="2"/>
  <c r="I191" i="2"/>
  <c r="I165" i="2"/>
  <c r="I148" i="2"/>
  <c r="I272" i="2"/>
  <c r="I262" i="2"/>
  <c r="N2" i="2"/>
  <c r="L270" i="2"/>
  <c r="K270" i="2"/>
  <c r="J270" i="2"/>
  <c r="L272" i="2"/>
  <c r="J272" i="2"/>
  <c r="K272" i="2"/>
  <c r="J226" i="2"/>
  <c r="K221" i="2"/>
  <c r="J198" i="2"/>
  <c r="L268" i="2"/>
  <c r="K210" i="2"/>
  <c r="L206" i="2"/>
  <c r="J203" i="2"/>
  <c r="O250" i="2"/>
  <c r="O244" i="2"/>
  <c r="N290" i="2"/>
  <c r="P260" i="2"/>
  <c r="Q260" i="2" s="1"/>
  <c r="R260" i="2" s="1"/>
  <c r="L250" i="2"/>
  <c r="L243" i="2"/>
  <c r="J240" i="2"/>
  <c r="K236" i="2"/>
  <c r="K250" i="2"/>
  <c r="K243" i="2"/>
  <c r="P234" i="2"/>
  <c r="Q234" i="2" s="1"/>
  <c r="R234" i="2" s="1"/>
  <c r="J224" i="2"/>
  <c r="L221" i="2"/>
  <c r="N204" i="2"/>
  <c r="N232" i="2"/>
  <c r="O226" i="2"/>
  <c r="N241" i="2"/>
  <c r="O262" i="2"/>
  <c r="O263" i="2"/>
  <c r="P264" i="2"/>
  <c r="Q264" i="2" s="1"/>
  <c r="R264" i="2" s="1"/>
  <c r="P254" i="2"/>
  <c r="Q254" i="2" s="1"/>
  <c r="R254" i="2" s="1"/>
  <c r="P247" i="2"/>
  <c r="Q247" i="2" s="1"/>
  <c r="R247" i="2" s="1"/>
  <c r="P228" i="2"/>
  <c r="Q228" i="2" s="1"/>
  <c r="R228" i="2" s="1"/>
  <c r="P222" i="2"/>
  <c r="Q222" i="2" s="1"/>
  <c r="R222" i="2" s="1"/>
  <c r="O179" i="2"/>
  <c r="J266" i="2"/>
  <c r="N273" i="2"/>
  <c r="O268" i="2"/>
  <c r="N266" i="2"/>
  <c r="O242" i="2"/>
  <c r="L238" i="2"/>
  <c r="K212" i="2"/>
  <c r="J206" i="2"/>
  <c r="L203" i="2"/>
  <c r="O213" i="2"/>
  <c r="O212" i="2"/>
  <c r="O211" i="2"/>
  <c r="O289" i="2"/>
  <c r="N256" i="2"/>
  <c r="N209" i="2"/>
  <c r="N212" i="2"/>
  <c r="N279" i="2"/>
  <c r="N271" i="2"/>
  <c r="K206" i="2"/>
  <c r="O249" i="2"/>
  <c r="O227" i="2"/>
  <c r="O259" i="2"/>
  <c r="O245" i="2"/>
  <c r="O236" i="2"/>
  <c r="N234" i="2"/>
  <c r="N231" i="2"/>
  <c r="L212" i="2"/>
  <c r="P285" i="2"/>
  <c r="Q285" i="2" s="1"/>
  <c r="R285" i="2" s="1"/>
  <c r="N277" i="2"/>
  <c r="P275" i="2"/>
  <c r="Q275" i="2" s="1"/>
  <c r="R275" i="2" s="1"/>
  <c r="N233" i="2"/>
  <c r="O228" i="2"/>
  <c r="N218" i="2"/>
  <c r="O202" i="2"/>
  <c r="O201" i="2"/>
  <c r="N248" i="2"/>
  <c r="N289" i="2"/>
  <c r="O286" i="2"/>
  <c r="O283" i="2"/>
  <c r="N274" i="2"/>
  <c r="N268" i="2"/>
  <c r="L147" i="2"/>
  <c r="L141" i="2"/>
  <c r="O204" i="2"/>
  <c r="N259" i="2"/>
  <c r="O223" i="2"/>
  <c r="O237" i="2"/>
  <c r="O292" i="2"/>
  <c r="O282" i="2"/>
  <c r="O232" i="2"/>
  <c r="N245" i="2"/>
  <c r="O230" i="2"/>
  <c r="O218" i="2"/>
  <c r="N215" i="2"/>
  <c r="O206" i="2"/>
  <c r="N203" i="2"/>
  <c r="N201" i="2"/>
  <c r="O254" i="2"/>
  <c r="O253" i="2"/>
  <c r="O278" i="2"/>
  <c r="N267" i="2"/>
  <c r="P215" i="2"/>
  <c r="Q215" i="2" s="1"/>
  <c r="R215" i="2" s="1"/>
  <c r="N228" i="2"/>
  <c r="N226" i="2"/>
  <c r="O220" i="2"/>
  <c r="N250" i="2"/>
  <c r="N249" i="2"/>
  <c r="N254" i="2"/>
  <c r="P274" i="2"/>
  <c r="Q274" i="2" s="1"/>
  <c r="R274" i="2" s="1"/>
  <c r="P292" i="2"/>
  <c r="Q292" i="2" s="1"/>
  <c r="R292" i="2" s="1"/>
  <c r="N280" i="2"/>
  <c r="P276" i="2"/>
  <c r="Q276" i="2" s="1"/>
  <c r="R276" i="2" s="1"/>
  <c r="O270" i="2"/>
  <c r="N261" i="2"/>
  <c r="N210" i="2"/>
  <c r="O203" i="2"/>
  <c r="N282" i="2"/>
  <c r="O272" i="2"/>
  <c r="O266" i="2"/>
  <c r="J268" i="2"/>
  <c r="L266" i="2"/>
  <c r="P263" i="2"/>
  <c r="Q263" i="2" s="1"/>
  <c r="R263" i="2" s="1"/>
  <c r="N211" i="2"/>
  <c r="O248" i="2"/>
  <c r="O234" i="2"/>
  <c r="O274" i="2"/>
  <c r="O267" i="2"/>
  <c r="J236" i="2"/>
  <c r="P229" i="2"/>
  <c r="Q229" i="2" s="1"/>
  <c r="R229" i="2" s="1"/>
  <c r="P256" i="2"/>
  <c r="Q256" i="2" s="1"/>
  <c r="R256" i="2" s="1"/>
  <c r="K240" i="2"/>
  <c r="K266" i="2"/>
  <c r="L262" i="2"/>
  <c r="N219" i="2"/>
  <c r="N214" i="2"/>
  <c r="N207" i="2"/>
  <c r="N258" i="2"/>
  <c r="N257" i="2"/>
  <c r="N255" i="2"/>
  <c r="N235" i="2"/>
  <c r="P289" i="2"/>
  <c r="Q289" i="2" s="1"/>
  <c r="R289" i="2" s="1"/>
  <c r="N284" i="2"/>
  <c r="P261" i="2"/>
  <c r="Q261" i="2" s="1"/>
  <c r="R261" i="2" s="1"/>
  <c r="P237" i="2"/>
  <c r="Q237" i="2" s="1"/>
  <c r="R237" i="2" s="1"/>
  <c r="P231" i="2"/>
  <c r="Q231" i="2" s="1"/>
  <c r="R231" i="2" s="1"/>
  <c r="P255" i="2"/>
  <c r="Q255" i="2" s="1"/>
  <c r="R255" i="2" s="1"/>
  <c r="P248" i="2"/>
  <c r="Q248" i="2" s="1"/>
  <c r="R248" i="2" s="1"/>
  <c r="P241" i="2"/>
  <c r="Q241" i="2" s="1"/>
  <c r="R241" i="2" s="1"/>
  <c r="P223" i="2"/>
  <c r="Q223" i="2" s="1"/>
  <c r="R223" i="2" s="1"/>
  <c r="J250" i="2"/>
  <c r="J243" i="2"/>
  <c r="L240" i="2"/>
  <c r="K238" i="2"/>
  <c r="L224" i="2"/>
  <c r="J221" i="2"/>
  <c r="K203" i="2"/>
  <c r="P249" i="2"/>
  <c r="Q249" i="2" s="1"/>
  <c r="R249" i="2" s="1"/>
  <c r="P242" i="2"/>
  <c r="Q242" i="2" s="1"/>
  <c r="R242" i="2" s="1"/>
  <c r="P230" i="2"/>
  <c r="Q230" i="2" s="1"/>
  <c r="R230" i="2" s="1"/>
  <c r="L226" i="2"/>
  <c r="K224" i="2"/>
  <c r="P217" i="2"/>
  <c r="Q217" i="2" s="1"/>
  <c r="R217" i="2" s="1"/>
  <c r="J210" i="2"/>
  <c r="L207" i="2"/>
  <c r="P205" i="2"/>
  <c r="Q205" i="2" s="1"/>
  <c r="R205" i="2" s="1"/>
  <c r="P201" i="2"/>
  <c r="Q201" i="2" s="1"/>
  <c r="R201" i="2" s="1"/>
  <c r="J161" i="2"/>
  <c r="K156" i="2"/>
  <c r="L152" i="2"/>
  <c r="P267" i="2"/>
  <c r="Q267" i="2" s="1"/>
  <c r="R267" i="2" s="1"/>
  <c r="K262" i="2"/>
  <c r="N222" i="2"/>
  <c r="N216" i="2"/>
  <c r="N236" i="2"/>
  <c r="N286" i="2"/>
  <c r="P284" i="2"/>
  <c r="Q284" i="2" s="1"/>
  <c r="R284" i="2" s="1"/>
  <c r="N275" i="2"/>
  <c r="N269" i="2"/>
  <c r="N265" i="2"/>
  <c r="N264" i="2"/>
  <c r="J238" i="2"/>
  <c r="L236" i="2"/>
  <c r="K226" i="2"/>
  <c r="J212" i="2"/>
  <c r="K207" i="2"/>
  <c r="P257" i="2"/>
  <c r="Q257" i="2" s="1"/>
  <c r="R257" i="2" s="1"/>
  <c r="N224" i="2"/>
  <c r="N223" i="2"/>
  <c r="N217" i="2"/>
  <c r="N237" i="2"/>
  <c r="N292" i="2"/>
  <c r="N288" i="2"/>
  <c r="N281" i="2"/>
  <c r="N263" i="2"/>
  <c r="N262" i="2"/>
  <c r="N227" i="2"/>
  <c r="N225" i="2"/>
  <c r="P290" i="2"/>
  <c r="Q290" i="2" s="1"/>
  <c r="R290" i="2" s="1"/>
  <c r="N283" i="2"/>
  <c r="S283" i="2" s="1"/>
  <c r="P277" i="2"/>
  <c r="Q277" i="2" s="1"/>
  <c r="R277" i="2" s="1"/>
  <c r="P273" i="2"/>
  <c r="Q273" i="2" s="1"/>
  <c r="R273" i="2" s="1"/>
  <c r="P269" i="2"/>
  <c r="Q269" i="2" s="1"/>
  <c r="R269" i="2" s="1"/>
  <c r="K268" i="2"/>
  <c r="J262" i="2"/>
  <c r="O252" i="2"/>
  <c r="N246" i="2"/>
  <c r="N240" i="2"/>
  <c r="N285" i="2"/>
  <c r="P283" i="2"/>
  <c r="Q283" i="2" s="1"/>
  <c r="R283" i="2" s="1"/>
  <c r="P281" i="2"/>
  <c r="Q281" i="2" s="1"/>
  <c r="R281" i="2" s="1"/>
  <c r="N260" i="2"/>
  <c r="P213" i="2"/>
  <c r="Q213" i="2" s="1"/>
  <c r="R213" i="2" s="1"/>
  <c r="L210" i="2"/>
  <c r="J207" i="2"/>
  <c r="P202" i="2"/>
  <c r="Q202" i="2" s="1"/>
  <c r="R202" i="2" s="1"/>
  <c r="P265" i="2"/>
  <c r="Q265" i="2" s="1"/>
  <c r="R265" i="2" s="1"/>
  <c r="N229" i="2"/>
  <c r="O219" i="2"/>
  <c r="O214" i="2"/>
  <c r="N202" i="2"/>
  <c r="O255" i="2"/>
  <c r="N243" i="2"/>
  <c r="N242" i="2"/>
  <c r="N291" i="2"/>
  <c r="N287" i="2"/>
  <c r="O284" i="2"/>
  <c r="N278" i="2"/>
  <c r="N276" i="2"/>
  <c r="N270" i="2"/>
  <c r="P216" i="2"/>
  <c r="Q216" i="2" s="1"/>
  <c r="R216" i="2" s="1"/>
  <c r="P204" i="2"/>
  <c r="Q204" i="2" s="1"/>
  <c r="R204" i="2" s="1"/>
  <c r="J180" i="2"/>
  <c r="O215" i="2"/>
  <c r="O210" i="2"/>
  <c r="O277" i="2"/>
  <c r="O273" i="2"/>
  <c r="O265" i="2"/>
  <c r="P253" i="2"/>
  <c r="Q253" i="2" s="1"/>
  <c r="R253" i="2" s="1"/>
  <c r="P246" i="2"/>
  <c r="Q246" i="2" s="1"/>
  <c r="R246" i="2" s="1"/>
  <c r="P235" i="2"/>
  <c r="Q235" i="2" s="1"/>
  <c r="R235" i="2" s="1"/>
  <c r="P227" i="2"/>
  <c r="Q227" i="2" s="1"/>
  <c r="R227" i="2" s="1"/>
  <c r="P214" i="2"/>
  <c r="Q214" i="2" s="1"/>
  <c r="R214" i="2" s="1"/>
  <c r="P208" i="2"/>
  <c r="Q208" i="2" s="1"/>
  <c r="R208" i="2" s="1"/>
  <c r="P259" i="2"/>
  <c r="Q259" i="2" s="1"/>
  <c r="R259" i="2" s="1"/>
  <c r="P251" i="2"/>
  <c r="Q251" i="2" s="1"/>
  <c r="R251" i="2" s="1"/>
  <c r="P244" i="2"/>
  <c r="Q244" i="2" s="1"/>
  <c r="R244" i="2" s="1"/>
  <c r="P233" i="2"/>
  <c r="Q233" i="2" s="1"/>
  <c r="R233" i="2" s="1"/>
  <c r="P220" i="2"/>
  <c r="Q220" i="2" s="1"/>
  <c r="R220" i="2" s="1"/>
  <c r="P225" i="2"/>
  <c r="Q225" i="2" s="1"/>
  <c r="R225" i="2" s="1"/>
  <c r="P209" i="2"/>
  <c r="Q209" i="2" s="1"/>
  <c r="R209" i="2" s="1"/>
  <c r="P218" i="2"/>
  <c r="Q218" i="2" s="1"/>
  <c r="R218" i="2" s="1"/>
  <c r="P211" i="2"/>
  <c r="Q211" i="2" s="1"/>
  <c r="R211" i="2" s="1"/>
  <c r="P232" i="2"/>
  <c r="Q232" i="2" s="1"/>
  <c r="R232" i="2" s="1"/>
  <c r="P219" i="2"/>
  <c r="Q219" i="2" s="1"/>
  <c r="R219" i="2" s="1"/>
  <c r="P252" i="2"/>
  <c r="Q252" i="2" s="1"/>
  <c r="R252" i="2" s="1"/>
  <c r="P245" i="2"/>
  <c r="Q245" i="2" s="1"/>
  <c r="R245" i="2" s="1"/>
  <c r="P239" i="2"/>
  <c r="Q239" i="2" s="1"/>
  <c r="R239" i="2" s="1"/>
  <c r="O224" i="2"/>
  <c r="O222" i="2"/>
  <c r="O207" i="2"/>
  <c r="O240" i="2"/>
  <c r="O235" i="2"/>
  <c r="O291" i="2"/>
  <c r="O269" i="2"/>
  <c r="J182" i="2"/>
  <c r="P271" i="2"/>
  <c r="Q271" i="2" s="1"/>
  <c r="R271" i="2" s="1"/>
  <c r="O233" i="2"/>
  <c r="O225" i="2"/>
  <c r="O217" i="2"/>
  <c r="N205" i="2"/>
  <c r="O257" i="2"/>
  <c r="N252" i="2"/>
  <c r="N247" i="2"/>
  <c r="O246" i="2"/>
  <c r="O243" i="2"/>
  <c r="N238" i="2"/>
  <c r="P288" i="2"/>
  <c r="Q288" i="2" s="1"/>
  <c r="R288" i="2" s="1"/>
  <c r="O287" i="2"/>
  <c r="O280" i="2"/>
  <c r="P278" i="2"/>
  <c r="Q278" i="2" s="1"/>
  <c r="R278" i="2" s="1"/>
  <c r="O276" i="2"/>
  <c r="O275" i="2"/>
  <c r="N272" i="2"/>
  <c r="O260" i="2"/>
  <c r="P258" i="2"/>
  <c r="Q258" i="2" s="1"/>
  <c r="R258" i="2" s="1"/>
  <c r="N230" i="2"/>
  <c r="O221" i="2"/>
  <c r="N220" i="2"/>
  <c r="N213" i="2"/>
  <c r="O208" i="2"/>
  <c r="O251" i="2"/>
  <c r="O241" i="2"/>
  <c r="O239" i="2"/>
  <c r="O290" i="2"/>
  <c r="P279" i="2"/>
  <c r="Q279" i="2" s="1"/>
  <c r="R279" i="2" s="1"/>
  <c r="O271" i="2"/>
  <c r="O264" i="2"/>
  <c r="L163" i="2"/>
  <c r="K161" i="2"/>
  <c r="J143" i="2"/>
  <c r="O231" i="2"/>
  <c r="O229" i="2"/>
  <c r="O216" i="2"/>
  <c r="N253" i="2"/>
  <c r="P291" i="2"/>
  <c r="Q291" i="2" s="1"/>
  <c r="R291" i="2" s="1"/>
  <c r="O288" i="2"/>
  <c r="P286" i="2"/>
  <c r="Q286" i="2" s="1"/>
  <c r="R286" i="2" s="1"/>
  <c r="O285" i="2"/>
  <c r="P282" i="2"/>
  <c r="Q282" i="2" s="1"/>
  <c r="R282" i="2" s="1"/>
  <c r="O281" i="2"/>
  <c r="O261" i="2"/>
  <c r="N221" i="2"/>
  <c r="O209" i="2"/>
  <c r="N208" i="2"/>
  <c r="N206" i="2"/>
  <c r="O205" i="2"/>
  <c r="O258" i="2"/>
  <c r="O256" i="2"/>
  <c r="N251" i="2"/>
  <c r="O247" i="2"/>
  <c r="N244" i="2"/>
  <c r="N239" i="2"/>
  <c r="O238" i="2"/>
  <c r="P287" i="2"/>
  <c r="Q287" i="2" s="1"/>
  <c r="R287" i="2" s="1"/>
  <c r="P280" i="2"/>
  <c r="Q280" i="2" s="1"/>
  <c r="R280" i="2" s="1"/>
  <c r="O279" i="2"/>
  <c r="N194" i="2"/>
  <c r="N178" i="2"/>
  <c r="N155" i="2"/>
  <c r="N191" i="2"/>
  <c r="N183" i="2"/>
  <c r="N151" i="2"/>
  <c r="N143" i="2"/>
  <c r="N193" i="2"/>
  <c r="L165" i="2"/>
  <c r="K191" i="2"/>
  <c r="N199" i="2"/>
  <c r="O144" i="2"/>
  <c r="L198" i="2"/>
  <c r="K190" i="2"/>
  <c r="L180" i="2"/>
  <c r="K178" i="2"/>
  <c r="J163" i="2"/>
  <c r="K152" i="2"/>
  <c r="K147" i="2"/>
  <c r="L143" i="2"/>
  <c r="K141" i="2"/>
  <c r="L200" i="2"/>
  <c r="K198" i="2"/>
  <c r="J191" i="2"/>
  <c r="L182" i="2"/>
  <c r="K180" i="2"/>
  <c r="J165" i="2"/>
  <c r="J148" i="2"/>
  <c r="K143" i="2"/>
  <c r="L178" i="2"/>
  <c r="N137" i="2"/>
  <c r="O195" i="2"/>
  <c r="N152" i="2"/>
  <c r="O151" i="2"/>
  <c r="O186" i="2"/>
  <c r="O175" i="2"/>
  <c r="O137" i="2"/>
  <c r="O162" i="2"/>
  <c r="O171" i="2"/>
  <c r="O147" i="2"/>
  <c r="N144" i="2"/>
  <c r="O139" i="2"/>
  <c r="N171" i="2"/>
  <c r="N158" i="2"/>
  <c r="N149" i="2"/>
  <c r="N195" i="2"/>
  <c r="N168" i="2"/>
  <c r="P192" i="2"/>
  <c r="Q192" i="2" s="1"/>
  <c r="R192" i="2" s="1"/>
  <c r="P166" i="2"/>
  <c r="Q166" i="2" s="1"/>
  <c r="R166" i="2" s="1"/>
  <c r="P193" i="2"/>
  <c r="Q193" i="2" s="1"/>
  <c r="R193" i="2" s="1"/>
  <c r="J200" i="2"/>
  <c r="L191" i="2"/>
  <c r="K163" i="2"/>
  <c r="L148" i="2"/>
  <c r="N184" i="2"/>
  <c r="O166" i="2"/>
  <c r="N162" i="2"/>
  <c r="J197" i="2"/>
  <c r="J184" i="2"/>
  <c r="K165" i="2"/>
  <c r="J159" i="2"/>
  <c r="L156" i="2"/>
  <c r="K148" i="2"/>
  <c r="N198" i="2"/>
  <c r="L190" i="2"/>
  <c r="N192" i="2"/>
  <c r="N190" i="2"/>
  <c r="O176" i="2"/>
  <c r="O159" i="2"/>
  <c r="N156" i="2"/>
  <c r="P160" i="2"/>
  <c r="Q160" i="2" s="1"/>
  <c r="R160" i="2" s="1"/>
  <c r="P154" i="2"/>
  <c r="Q154" i="2" s="1"/>
  <c r="R154" i="2" s="1"/>
  <c r="O180" i="2"/>
  <c r="O177" i="2"/>
  <c r="O160" i="2"/>
  <c r="N138" i="2"/>
  <c r="O181" i="2"/>
  <c r="O170" i="2"/>
  <c r="K200" i="2"/>
  <c r="L197" i="2"/>
  <c r="P194" i="2"/>
  <c r="Q194" i="2" s="1"/>
  <c r="R194" i="2" s="1"/>
  <c r="P188" i="2"/>
  <c r="Q188" i="2" s="1"/>
  <c r="R188" i="2" s="1"/>
  <c r="L184" i="2"/>
  <c r="K182" i="2"/>
  <c r="P176" i="2"/>
  <c r="Q176" i="2" s="1"/>
  <c r="R176" i="2" s="1"/>
  <c r="P168" i="2"/>
  <c r="Q168" i="2" s="1"/>
  <c r="R168" i="2" s="1"/>
  <c r="L159" i="2"/>
  <c r="J156" i="2"/>
  <c r="P145" i="2"/>
  <c r="Q145" i="2" s="1"/>
  <c r="R145" i="2" s="1"/>
  <c r="K197" i="2"/>
  <c r="J190" i="2"/>
  <c r="K184" i="2"/>
  <c r="J178" i="2"/>
  <c r="P164" i="2"/>
  <c r="Q164" i="2" s="1"/>
  <c r="R164" i="2" s="1"/>
  <c r="L161" i="2"/>
  <c r="K159" i="2"/>
  <c r="J152" i="2"/>
  <c r="J147" i="2"/>
  <c r="J141" i="2"/>
  <c r="O198" i="2"/>
  <c r="O197" i="2"/>
  <c r="O185" i="2"/>
  <c r="N180" i="2"/>
  <c r="N170" i="2"/>
  <c r="O163" i="2"/>
  <c r="O154" i="2"/>
  <c r="O143" i="2"/>
  <c r="P189" i="2"/>
  <c r="Q189" i="2" s="1"/>
  <c r="R189" i="2" s="1"/>
  <c r="P169" i="2"/>
  <c r="Q169" i="2" s="1"/>
  <c r="R169" i="2" s="1"/>
  <c r="P140" i="2"/>
  <c r="Q140" i="2" s="1"/>
  <c r="R140" i="2" s="1"/>
  <c r="P195" i="2"/>
  <c r="Q195" i="2" s="1"/>
  <c r="R195" i="2" s="1"/>
  <c r="P153" i="2"/>
  <c r="Q153" i="2" s="1"/>
  <c r="R153" i="2" s="1"/>
  <c r="P187" i="2"/>
  <c r="Q187" i="2" s="1"/>
  <c r="R187" i="2" s="1"/>
  <c r="P144" i="2"/>
  <c r="Q144" i="2" s="1"/>
  <c r="R144" i="2" s="1"/>
  <c r="P185" i="2"/>
  <c r="Q185" i="2" s="1"/>
  <c r="R185" i="2" s="1"/>
  <c r="P177" i="2"/>
  <c r="Q177" i="2" s="1"/>
  <c r="R177" i="2" s="1"/>
  <c r="N150" i="2"/>
  <c r="O149" i="2"/>
  <c r="O142" i="2"/>
  <c r="N176" i="2"/>
  <c r="N166" i="2"/>
  <c r="N187" i="2"/>
  <c r="N185" i="2"/>
  <c r="P183" i="2"/>
  <c r="Q183" i="2" s="1"/>
  <c r="R183" i="2" s="1"/>
  <c r="N173" i="2"/>
  <c r="O172" i="2"/>
  <c r="O196" i="2"/>
  <c r="O169" i="2"/>
  <c r="O167" i="2"/>
  <c r="N146" i="2"/>
  <c r="O155" i="2"/>
  <c r="O150" i="2"/>
  <c r="O145" i="2"/>
  <c r="O200" i="2"/>
  <c r="O194" i="2"/>
  <c r="N177" i="2"/>
  <c r="O187" i="2"/>
  <c r="O173" i="2"/>
  <c r="N169" i="2"/>
  <c r="N157" i="2"/>
  <c r="O140" i="2"/>
  <c r="N159" i="2"/>
  <c r="N186" i="2"/>
  <c r="N182" i="2"/>
  <c r="N175" i="2"/>
  <c r="N163" i="2"/>
  <c r="N140" i="2"/>
  <c r="N172" i="2"/>
  <c r="N148" i="2"/>
  <c r="N142" i="2"/>
  <c r="N197" i="2"/>
  <c r="N154" i="2"/>
  <c r="N181" i="2"/>
  <c r="N174" i="2"/>
  <c r="N167" i="2"/>
  <c r="N160" i="2"/>
  <c r="N139" i="2"/>
  <c r="N145" i="2"/>
  <c r="N196" i="2"/>
  <c r="P196" i="2"/>
  <c r="Q196" i="2" s="1"/>
  <c r="R196" i="2" s="1"/>
  <c r="N188" i="2"/>
  <c r="O183" i="2"/>
  <c r="P172" i="2"/>
  <c r="Q172" i="2" s="1"/>
  <c r="R172" i="2" s="1"/>
  <c r="N165" i="2"/>
  <c r="O161" i="2"/>
  <c r="O158" i="2"/>
  <c r="P150" i="2"/>
  <c r="Q150" i="2" s="1"/>
  <c r="R150" i="2" s="1"/>
  <c r="N141" i="2"/>
  <c r="P138" i="2"/>
  <c r="Q138" i="2" s="1"/>
  <c r="R138" i="2" s="1"/>
  <c r="O191" i="2"/>
  <c r="O189" i="2"/>
  <c r="P174" i="2"/>
  <c r="Q174" i="2" s="1"/>
  <c r="R174" i="2" s="1"/>
  <c r="P170" i="2"/>
  <c r="Q170" i="2" s="1"/>
  <c r="R170" i="2" s="1"/>
  <c r="O168" i="2"/>
  <c r="O164" i="2"/>
  <c r="P162" i="2"/>
  <c r="Q162" i="2" s="1"/>
  <c r="R162" i="2" s="1"/>
  <c r="P157" i="2"/>
  <c r="Q157" i="2" s="1"/>
  <c r="R157" i="2" s="1"/>
  <c r="O156" i="2"/>
  <c r="O153" i="2"/>
  <c r="O152" i="2"/>
  <c r="P146" i="2"/>
  <c r="Q146" i="2" s="1"/>
  <c r="R146" i="2" s="1"/>
  <c r="P199" i="2"/>
  <c r="Q199" i="2" s="1"/>
  <c r="R199" i="2" s="1"/>
  <c r="P186" i="2"/>
  <c r="Q186" i="2" s="1"/>
  <c r="R186" i="2" s="1"/>
  <c r="N179" i="2"/>
  <c r="P167" i="2"/>
  <c r="Q167" i="2" s="1"/>
  <c r="R167" i="2" s="1"/>
  <c r="N161" i="2"/>
  <c r="P155" i="2"/>
  <c r="Q155" i="2" s="1"/>
  <c r="R155" i="2" s="1"/>
  <c r="P151" i="2"/>
  <c r="Q151" i="2" s="1"/>
  <c r="R151" i="2" s="1"/>
  <c r="N147" i="2"/>
  <c r="P139" i="2"/>
  <c r="Q139" i="2" s="1"/>
  <c r="R139" i="2" s="1"/>
  <c r="O138" i="2"/>
  <c r="N189" i="2"/>
  <c r="O184" i="2"/>
  <c r="O182" i="2"/>
  <c r="P181" i="2"/>
  <c r="Q181" i="2" s="1"/>
  <c r="R181" i="2" s="1"/>
  <c r="P175" i="2"/>
  <c r="Q175" i="2" s="1"/>
  <c r="R175" i="2" s="1"/>
  <c r="O174" i="2"/>
  <c r="P173" i="2"/>
  <c r="Q173" i="2" s="1"/>
  <c r="R173" i="2" s="1"/>
  <c r="P171" i="2"/>
  <c r="Q171" i="2" s="1"/>
  <c r="R171" i="2" s="1"/>
  <c r="N164" i="2"/>
  <c r="O157" i="2"/>
  <c r="N153" i="2"/>
  <c r="P149" i="2"/>
  <c r="Q149" i="2" s="1"/>
  <c r="R149" i="2" s="1"/>
  <c r="O148" i="2"/>
  <c r="N200" i="2"/>
  <c r="O192" i="2"/>
  <c r="O190" i="2"/>
  <c r="O188" i="2"/>
  <c r="P179" i="2"/>
  <c r="Q179" i="2" s="1"/>
  <c r="R179" i="2" s="1"/>
  <c r="O178" i="2"/>
  <c r="O165" i="2"/>
  <c r="P158" i="2"/>
  <c r="Q158" i="2" s="1"/>
  <c r="R158" i="2" s="1"/>
  <c r="O146" i="2"/>
  <c r="O141" i="2"/>
  <c r="P137" i="2"/>
  <c r="Q137" i="2" s="1"/>
  <c r="R137" i="2" s="1"/>
  <c r="O199" i="2"/>
  <c r="O193" i="2"/>
  <c r="P142" i="2"/>
  <c r="Q142" i="2" s="1"/>
  <c r="R142" i="2" s="1"/>
  <c r="O28" i="2"/>
  <c r="O56" i="2"/>
  <c r="O32" i="2"/>
  <c r="N35" i="2"/>
  <c r="O69" i="2"/>
  <c r="O103" i="2"/>
  <c r="O71" i="2"/>
  <c r="O47" i="2"/>
  <c r="N100" i="2"/>
  <c r="O35" i="2"/>
  <c r="N63" i="2"/>
  <c r="O84" i="2"/>
  <c r="O20" i="2"/>
  <c r="N31" i="2"/>
  <c r="O116" i="2"/>
  <c r="O80" i="2"/>
  <c r="O135" i="2"/>
  <c r="O90" i="2"/>
  <c r="N78" i="2"/>
  <c r="N46" i="2"/>
  <c r="O101" i="2"/>
  <c r="N104" i="2"/>
  <c r="N96" i="2"/>
  <c r="N56" i="2"/>
  <c r="N32" i="2"/>
  <c r="O131" i="2"/>
  <c r="O130" i="2"/>
  <c r="O105" i="2"/>
  <c r="O73" i="2"/>
  <c r="O65" i="2"/>
  <c r="O41" i="2"/>
  <c r="O82" i="2"/>
  <c r="O111" i="2"/>
  <c r="N82" i="2"/>
  <c r="N94" i="2"/>
  <c r="N98" i="2"/>
  <c r="O30" i="2"/>
  <c r="O27" i="2"/>
  <c r="N34" i="2"/>
  <c r="O57" i="2"/>
  <c r="N80" i="2"/>
  <c r="O87" i="2"/>
  <c r="O99" i="2"/>
  <c r="O102" i="2"/>
  <c r="O109" i="2"/>
  <c r="O117" i="2"/>
  <c r="O133" i="2"/>
  <c r="O74" i="2"/>
  <c r="N132" i="2"/>
  <c r="N52" i="2"/>
  <c r="O124" i="2"/>
  <c r="N87" i="2"/>
  <c r="O132" i="2"/>
  <c r="N48" i="2"/>
  <c r="O89" i="2"/>
  <c r="N68" i="2"/>
  <c r="O120" i="2"/>
  <c r="O53" i="2"/>
  <c r="N59" i="2"/>
  <c r="N66" i="2"/>
  <c r="N70" i="2"/>
  <c r="O118" i="2"/>
  <c r="O122" i="2"/>
  <c r="O25" i="2"/>
  <c r="O34" i="2"/>
  <c r="O42" i="2"/>
  <c r="O62" i="2"/>
  <c r="O88" i="2"/>
  <c r="N89" i="2"/>
  <c r="O100" i="2"/>
  <c r="O107" i="2"/>
  <c r="O119" i="2"/>
  <c r="O123" i="2"/>
  <c r="N127" i="2"/>
  <c r="O134" i="2"/>
  <c r="O55" i="2"/>
  <c r="N39" i="2"/>
  <c r="O18" i="2"/>
  <c r="N30" i="2"/>
  <c r="N47" i="2"/>
  <c r="N67" i="2"/>
  <c r="N71" i="2"/>
  <c r="N73" i="2"/>
  <c r="O78" i="2"/>
  <c r="N112" i="2"/>
  <c r="N114" i="2"/>
  <c r="O121" i="2"/>
  <c r="N131" i="2"/>
  <c r="O15" i="2"/>
  <c r="O33" i="2"/>
  <c r="O36" i="2"/>
  <c r="N40" i="2"/>
  <c r="N64" i="2"/>
  <c r="N107" i="2"/>
  <c r="N126" i="2"/>
  <c r="N16" i="2"/>
  <c r="N18" i="2"/>
  <c r="N22" i="2"/>
  <c r="N24" i="2"/>
  <c r="O44" i="2"/>
  <c r="N50" i="2"/>
  <c r="N55" i="2"/>
  <c r="N61" i="2"/>
  <c r="O66" i="2"/>
  <c r="O72" i="2"/>
  <c r="O81" i="2"/>
  <c r="N83" i="2"/>
  <c r="N85" i="2"/>
  <c r="O92" i="2"/>
  <c r="O98" i="2"/>
  <c r="N115" i="2"/>
  <c r="O128" i="2"/>
  <c r="O61" i="2"/>
  <c r="O76" i="2"/>
  <c r="O85" i="2"/>
  <c r="O115" i="2"/>
  <c r="N45" i="2"/>
  <c r="N49" i="2"/>
  <c r="N69" i="2"/>
  <c r="N17" i="2"/>
  <c r="N19" i="2"/>
  <c r="N21" i="2"/>
  <c r="N23" i="2"/>
  <c r="N25" i="2"/>
  <c r="O39" i="2"/>
  <c r="N60" i="2"/>
  <c r="N84" i="2"/>
  <c r="N86" i="2"/>
  <c r="O106" i="2"/>
  <c r="O108" i="2"/>
  <c r="N116" i="2"/>
  <c r="O125" i="2"/>
  <c r="O127" i="2"/>
  <c r="O58" i="2"/>
  <c r="O97" i="2"/>
  <c r="O110" i="2"/>
  <c r="O43" i="2"/>
  <c r="O45" i="2"/>
  <c r="O50" i="2"/>
  <c r="O59" i="2"/>
  <c r="O67" i="2"/>
  <c r="O83" i="2"/>
  <c r="O112" i="2"/>
  <c r="O114" i="2"/>
  <c r="N15" i="2"/>
  <c r="O22" i="2"/>
  <c r="O24" i="2"/>
  <c r="O26" i="2"/>
  <c r="N37" i="2"/>
  <c r="O40" i="2"/>
  <c r="O49" i="2"/>
  <c r="O52" i="2"/>
  <c r="N54" i="2"/>
  <c r="N58" i="2"/>
  <c r="O64" i="2"/>
  <c r="N75" i="2"/>
  <c r="N91" i="2"/>
  <c r="O94" i="2"/>
  <c r="O96" i="2"/>
  <c r="N111" i="2"/>
  <c r="N120" i="2"/>
  <c r="N124" i="2"/>
  <c r="N129" i="2"/>
  <c r="N134" i="2"/>
  <c r="N136" i="2"/>
  <c r="O17" i="2"/>
  <c r="O19" i="2"/>
  <c r="N27" i="2"/>
  <c r="N33" i="2"/>
  <c r="N36" i="2"/>
  <c r="O46" i="2"/>
  <c r="N57" i="2"/>
  <c r="O63" i="2"/>
  <c r="O68" i="2"/>
  <c r="N72" i="2"/>
  <c r="O77" i="2"/>
  <c r="N88" i="2"/>
  <c r="O93" i="2"/>
  <c r="N97" i="2"/>
  <c r="N99" i="2"/>
  <c r="N108" i="2"/>
  <c r="O113" i="2"/>
  <c r="N117" i="2"/>
  <c r="O16" i="2"/>
  <c r="N26" i="2"/>
  <c r="N28" i="2"/>
  <c r="O29" i="2"/>
  <c r="O31" i="2"/>
  <c r="O37" i="2"/>
  <c r="O54" i="2"/>
  <c r="O75" i="2"/>
  <c r="O91" i="2"/>
  <c r="O129" i="2"/>
  <c r="O136" i="2"/>
  <c r="N128" i="2"/>
  <c r="O21" i="2"/>
  <c r="O23" i="2"/>
  <c r="N38" i="2"/>
  <c r="O48" i="2"/>
  <c r="O51" i="2"/>
  <c r="O60" i="2"/>
  <c r="N62" i="2"/>
  <c r="N65" i="2"/>
  <c r="O70" i="2"/>
  <c r="N76" i="2"/>
  <c r="O86" i="2"/>
  <c r="N92" i="2"/>
  <c r="O95" i="2"/>
  <c r="N101" i="2"/>
  <c r="N103" i="2"/>
  <c r="O104" i="2"/>
  <c r="N110" i="2"/>
  <c r="N119" i="2"/>
  <c r="N121" i="2"/>
  <c r="O126" i="2"/>
  <c r="N130" i="2"/>
  <c r="N135" i="2"/>
  <c r="N133" i="2"/>
  <c r="O38" i="2"/>
  <c r="O79" i="2"/>
  <c r="N29" i="2"/>
  <c r="N44" i="2"/>
  <c r="N20" i="2"/>
  <c r="N125" i="2"/>
  <c r="N79" i="2"/>
  <c r="N123" i="2"/>
  <c r="N106" i="2"/>
  <c r="N109" i="2"/>
  <c r="N122" i="2"/>
  <c r="N74" i="2"/>
  <c r="N77" i="2"/>
  <c r="N41" i="2"/>
  <c r="N42" i="2"/>
  <c r="N53" i="2"/>
  <c r="N43" i="2"/>
  <c r="N93" i="2"/>
  <c r="N102" i="2"/>
  <c r="N105" i="2"/>
  <c r="N90" i="2"/>
  <c r="N95" i="2"/>
  <c r="N118" i="2"/>
  <c r="N51" i="2"/>
  <c r="N81" i="2"/>
  <c r="N113" i="2"/>
  <c r="S244" i="2" l="1"/>
  <c r="S135" i="2"/>
  <c r="S120" i="2"/>
  <c r="S263" i="2"/>
  <c r="S53" i="2"/>
  <c r="S15" i="2"/>
  <c r="S289" i="2"/>
  <c r="S208" i="2"/>
  <c r="S47" i="2"/>
  <c r="S196" i="2"/>
  <c r="S202" i="2"/>
  <c r="S42" i="2"/>
  <c r="S213" i="2"/>
  <c r="S179" i="2"/>
  <c r="S65" i="2"/>
  <c r="S147" i="2"/>
  <c r="S272" i="2"/>
  <c r="S118" i="2"/>
  <c r="S18" i="2"/>
  <c r="S80" i="2"/>
  <c r="S169" i="2"/>
  <c r="S166" i="2"/>
  <c r="S292" i="2"/>
  <c r="S286" i="2"/>
  <c r="S113" i="2"/>
  <c r="S27" i="2"/>
  <c r="S76" i="2"/>
  <c r="S108" i="2"/>
  <c r="S90" i="2"/>
  <c r="S236" i="2"/>
  <c r="S206" i="2"/>
  <c r="S180" i="2"/>
  <c r="S41" i="2"/>
  <c r="S163" i="2"/>
  <c r="S237" i="2"/>
  <c r="S95" i="2"/>
  <c r="S287" i="2"/>
  <c r="S167" i="2"/>
  <c r="S93" i="2"/>
  <c r="S229" i="2"/>
  <c r="S33" i="2"/>
  <c r="S281" i="2"/>
  <c r="S221" i="2"/>
  <c r="S136" i="2"/>
  <c r="S99" i="2"/>
  <c r="S134" i="2"/>
  <c r="S45" i="2"/>
  <c r="S75" i="2"/>
  <c r="S54" i="2"/>
  <c r="S32" i="2"/>
  <c r="S268" i="2"/>
  <c r="S253" i="2"/>
  <c r="S40" i="2"/>
  <c r="S87" i="2"/>
  <c r="S98" i="2"/>
  <c r="S254" i="2"/>
  <c r="S148" i="2"/>
  <c r="S150" i="2"/>
  <c r="S224" i="2"/>
  <c r="S19" i="2"/>
  <c r="S100" i="2"/>
  <c r="S140" i="2"/>
  <c r="S275" i="2"/>
  <c r="S131" i="2"/>
  <c r="S187" i="2"/>
  <c r="S291" i="2"/>
  <c r="S288" i="2"/>
  <c r="S175" i="2"/>
  <c r="S144" i="2"/>
  <c r="S246" i="2"/>
  <c r="S270" i="2"/>
  <c r="S85" i="2"/>
  <c r="S145" i="2"/>
  <c r="S159" i="2"/>
  <c r="S195" i="2"/>
  <c r="S223" i="2"/>
  <c r="S226" i="2"/>
  <c r="S102" i="2"/>
  <c r="S122" i="2"/>
  <c r="S29" i="2"/>
  <c r="S119" i="2"/>
  <c r="S50" i="2"/>
  <c r="S64" i="2"/>
  <c r="S112" i="2"/>
  <c r="S89" i="2"/>
  <c r="S70" i="2"/>
  <c r="S197" i="2"/>
  <c r="S186" i="2"/>
  <c r="S184" i="2"/>
  <c r="S168" i="2"/>
  <c r="S143" i="2"/>
  <c r="S225" i="2"/>
  <c r="S216" i="2"/>
  <c r="S282" i="2"/>
  <c r="S267" i="2"/>
  <c r="S259" i="2"/>
  <c r="S277" i="2"/>
  <c r="S204" i="2"/>
  <c r="S46" i="2"/>
  <c r="S250" i="2"/>
  <c r="S201" i="2"/>
  <c r="S228" i="2"/>
  <c r="S238" i="2"/>
  <c r="S222" i="2"/>
  <c r="S97" i="2"/>
  <c r="S116" i="2"/>
  <c r="S133" i="2"/>
  <c r="S121" i="2"/>
  <c r="S49" i="2"/>
  <c r="S48" i="2"/>
  <c r="S278" i="2"/>
  <c r="S262" i="2"/>
  <c r="S103" i="2"/>
  <c r="S185" i="2"/>
  <c r="S79" i="2"/>
  <c r="S26" i="2"/>
  <c r="S125" i="2"/>
  <c r="S17" i="2"/>
  <c r="S68" i="2"/>
  <c r="S161" i="2"/>
  <c r="S220" i="2"/>
  <c r="S285" i="2"/>
  <c r="S212" i="2"/>
  <c r="S88" i="2"/>
  <c r="S130" i="2"/>
  <c r="S86" i="2"/>
  <c r="S174" i="2"/>
  <c r="S181" i="2"/>
  <c r="S105" i="2"/>
  <c r="S38" i="2"/>
  <c r="S230" i="2"/>
  <c r="S243" i="2"/>
  <c r="S151" i="2"/>
  <c r="S276" i="2"/>
  <c r="S227" i="2"/>
  <c r="S264" i="2"/>
  <c r="S235" i="2"/>
  <c r="S248" i="2"/>
  <c r="S266" i="2"/>
  <c r="S110" i="2"/>
  <c r="S57" i="2"/>
  <c r="S43" i="2"/>
  <c r="S129" i="2"/>
  <c r="S94" i="2"/>
  <c r="S78" i="2"/>
  <c r="S63" i="2"/>
  <c r="S200" i="2"/>
  <c r="S139" i="2"/>
  <c r="S173" i="2"/>
  <c r="S149" i="2"/>
  <c r="S183" i="2"/>
  <c r="S260" i="2"/>
  <c r="S265" i="2"/>
  <c r="S255" i="2"/>
  <c r="S211" i="2"/>
  <c r="S210" i="2"/>
  <c r="S249" i="2"/>
  <c r="S245" i="2"/>
  <c r="S109" i="2"/>
  <c r="S25" i="2"/>
  <c r="S66" i="2"/>
  <c r="S142" i="2"/>
  <c r="S156" i="2"/>
  <c r="S128" i="2"/>
  <c r="S23" i="2"/>
  <c r="S83" i="2"/>
  <c r="S24" i="2"/>
  <c r="S73" i="2"/>
  <c r="S59" i="2"/>
  <c r="S51" i="2"/>
  <c r="S123" i="2"/>
  <c r="S62" i="2"/>
  <c r="S28" i="2"/>
  <c r="S36" i="2"/>
  <c r="S124" i="2"/>
  <c r="S58" i="2"/>
  <c r="S21" i="2"/>
  <c r="S22" i="2"/>
  <c r="S71" i="2"/>
  <c r="S127" i="2"/>
  <c r="S52" i="2"/>
  <c r="S82" i="2"/>
  <c r="S165" i="2"/>
  <c r="S160" i="2"/>
  <c r="S172" i="2"/>
  <c r="S157" i="2"/>
  <c r="S138" i="2"/>
  <c r="S158" i="2"/>
  <c r="S191" i="2"/>
  <c r="S239" i="2"/>
  <c r="S269" i="2"/>
  <c r="S257" i="2"/>
  <c r="S261" i="2"/>
  <c r="S231" i="2"/>
  <c r="S271" i="2"/>
  <c r="S273" i="2"/>
  <c r="S290" i="2"/>
  <c r="S190" i="2"/>
  <c r="S171" i="2"/>
  <c r="S199" i="2"/>
  <c r="S155" i="2"/>
  <c r="S247" i="2"/>
  <c r="S258" i="2"/>
  <c r="S218" i="2"/>
  <c r="S234" i="2"/>
  <c r="S279" i="2"/>
  <c r="S101" i="2"/>
  <c r="S67" i="2"/>
  <c r="S132" i="2"/>
  <c r="S153" i="2"/>
  <c r="S192" i="2"/>
  <c r="S178" i="2"/>
  <c r="S252" i="2"/>
  <c r="S203" i="2"/>
  <c r="S274" i="2"/>
  <c r="S241" i="2"/>
  <c r="S37" i="2"/>
  <c r="S39" i="2"/>
  <c r="S217" i="2"/>
  <c r="S111" i="2"/>
  <c r="S77" i="2"/>
  <c r="S20" i="2"/>
  <c r="S92" i="2"/>
  <c r="S117" i="2"/>
  <c r="S72" i="2"/>
  <c r="S84" i="2"/>
  <c r="S69" i="2"/>
  <c r="S115" i="2"/>
  <c r="S61" i="2"/>
  <c r="S126" i="2"/>
  <c r="S30" i="2"/>
  <c r="S34" i="2"/>
  <c r="S96" i="2"/>
  <c r="S188" i="2"/>
  <c r="S162" i="2"/>
  <c r="S152" i="2"/>
  <c r="S194" i="2"/>
  <c r="S242" i="2"/>
  <c r="S240" i="2"/>
  <c r="S214" i="2"/>
  <c r="S280" i="2"/>
  <c r="S233" i="2"/>
  <c r="S209" i="2"/>
  <c r="S16" i="2"/>
  <c r="S44" i="2"/>
  <c r="S60" i="2"/>
  <c r="S55" i="2"/>
  <c r="S114" i="2"/>
  <c r="S104" i="2"/>
  <c r="S31" i="2"/>
  <c r="S164" i="2"/>
  <c r="S189" i="2"/>
  <c r="S141" i="2"/>
  <c r="S154" i="2"/>
  <c r="S182" i="2"/>
  <c r="S177" i="2"/>
  <c r="S170" i="2"/>
  <c r="S198" i="2"/>
  <c r="S193" i="2"/>
  <c r="S205" i="2"/>
  <c r="S284" i="2"/>
  <c r="S219" i="2"/>
  <c r="S215" i="2"/>
  <c r="S256" i="2"/>
  <c r="S232" i="2"/>
  <c r="S176" i="2"/>
  <c r="S81" i="2"/>
  <c r="S35" i="2"/>
  <c r="S137" i="2"/>
  <c r="S56" i="2"/>
  <c r="S251" i="2"/>
  <c r="S107" i="2"/>
  <c r="S146" i="2"/>
  <c r="S106" i="2"/>
  <c r="S207" i="2"/>
  <c r="S74" i="2"/>
  <c r="S91" i="2"/>
  <c r="P270" i="2"/>
  <c r="Q270" i="2" s="1"/>
  <c r="R270" i="2" s="1"/>
  <c r="P206" i="2"/>
  <c r="Q206" i="2" s="1"/>
  <c r="R206" i="2" s="1"/>
  <c r="P272" i="2"/>
  <c r="Q272" i="2" s="1"/>
  <c r="R272" i="2" s="1"/>
  <c r="P221" i="2"/>
  <c r="Q221" i="2" s="1"/>
  <c r="R221" i="2" s="1"/>
  <c r="P210" i="2"/>
  <c r="Q210" i="2" s="1"/>
  <c r="R210" i="2" s="1"/>
  <c r="P268" i="2"/>
  <c r="Q268" i="2" s="1"/>
  <c r="R268" i="2" s="1"/>
  <c r="P226" i="2"/>
  <c r="Q226" i="2" s="1"/>
  <c r="R226" i="2" s="1"/>
  <c r="P203" i="2"/>
  <c r="Q203" i="2" s="1"/>
  <c r="R203" i="2" s="1"/>
  <c r="P147" i="2"/>
  <c r="Q147" i="2" s="1"/>
  <c r="R147" i="2" s="1"/>
  <c r="P236" i="2"/>
  <c r="Q236" i="2" s="1"/>
  <c r="R236" i="2" s="1"/>
  <c r="P250" i="2"/>
  <c r="Q250" i="2" s="1"/>
  <c r="R250" i="2" s="1"/>
  <c r="P238" i="2"/>
  <c r="Q238" i="2" s="1"/>
  <c r="R238" i="2" s="1"/>
  <c r="P212" i="2"/>
  <c r="Q212" i="2" s="1"/>
  <c r="R212" i="2" s="1"/>
  <c r="P141" i="2"/>
  <c r="Q141" i="2" s="1"/>
  <c r="R141" i="2" s="1"/>
  <c r="P243" i="2"/>
  <c r="Q243" i="2" s="1"/>
  <c r="R243" i="2" s="1"/>
  <c r="P207" i="2"/>
  <c r="Q207" i="2" s="1"/>
  <c r="R207" i="2" s="1"/>
  <c r="P240" i="2"/>
  <c r="Q240" i="2" s="1"/>
  <c r="R240" i="2" s="1"/>
  <c r="P266" i="2"/>
  <c r="Q266" i="2" s="1"/>
  <c r="R266" i="2" s="1"/>
  <c r="P161" i="2"/>
  <c r="Q161" i="2" s="1"/>
  <c r="R161" i="2" s="1"/>
  <c r="P262" i="2"/>
  <c r="Q262" i="2" s="1"/>
  <c r="R262" i="2" s="1"/>
  <c r="P224" i="2"/>
  <c r="Q224" i="2" s="1"/>
  <c r="R224" i="2" s="1"/>
  <c r="P156" i="2"/>
  <c r="Q156" i="2" s="1"/>
  <c r="R156" i="2" s="1"/>
  <c r="P163" i="2"/>
  <c r="Q163" i="2" s="1"/>
  <c r="R163" i="2" s="1"/>
  <c r="P152" i="2"/>
  <c r="Q152" i="2" s="1"/>
  <c r="R152" i="2" s="1"/>
  <c r="P165" i="2"/>
  <c r="Q165" i="2" s="1"/>
  <c r="R165" i="2" s="1"/>
  <c r="P180" i="2"/>
  <c r="Q180" i="2" s="1"/>
  <c r="R180" i="2" s="1"/>
  <c r="P200" i="2"/>
  <c r="Q200" i="2" s="1"/>
  <c r="R200" i="2" s="1"/>
  <c r="P182" i="2"/>
  <c r="Q182" i="2" s="1"/>
  <c r="R182" i="2" s="1"/>
  <c r="P198" i="2"/>
  <c r="Q198" i="2" s="1"/>
  <c r="R198" i="2" s="1"/>
  <c r="P143" i="2"/>
  <c r="Q143" i="2" s="1"/>
  <c r="R143" i="2" s="1"/>
  <c r="P190" i="2"/>
  <c r="Q190" i="2" s="1"/>
  <c r="R190" i="2" s="1"/>
  <c r="P178" i="2"/>
  <c r="Q178" i="2" s="1"/>
  <c r="R178" i="2" s="1"/>
  <c r="P191" i="2"/>
  <c r="Q191" i="2" s="1"/>
  <c r="R191" i="2" s="1"/>
  <c r="P148" i="2"/>
  <c r="Q148" i="2" s="1"/>
  <c r="R148" i="2" s="1"/>
  <c r="P197" i="2"/>
  <c r="Q197" i="2" s="1"/>
  <c r="R197" i="2" s="1"/>
  <c r="P159" i="2"/>
  <c r="Q159" i="2" s="1"/>
  <c r="R159" i="2" s="1"/>
  <c r="P184" i="2"/>
  <c r="Q184" i="2" s="1"/>
  <c r="R184" i="2" s="1"/>
  <c r="N4" i="2"/>
  <c r="O4" i="2"/>
  <c r="O2" i="2"/>
  <c r="S2" i="2" s="1"/>
  <c r="O14" i="2"/>
  <c r="N14" i="2"/>
  <c r="O9" i="2"/>
  <c r="N12" i="2"/>
  <c r="O11" i="2"/>
  <c r="N11" i="2"/>
  <c r="S11" i="2" l="1"/>
  <c r="S14" i="2"/>
  <c r="S4" i="2"/>
  <c r="O13" i="2"/>
  <c r="O12" i="2"/>
  <c r="S12" i="2" s="1"/>
  <c r="N13" i="2"/>
  <c r="N3" i="2"/>
  <c r="N10" i="2"/>
  <c r="O10" i="2"/>
  <c r="O3" i="2"/>
  <c r="N9" i="2"/>
  <c r="S9" i="2" s="1"/>
  <c r="S13" i="2" l="1"/>
  <c r="S3" i="2"/>
  <c r="S10" i="2"/>
  <c r="N7" i="2"/>
  <c r="O5" i="2"/>
  <c r="O8" i="2"/>
  <c r="O7" i="2"/>
  <c r="N5" i="2"/>
  <c r="N6" i="2"/>
  <c r="O6" i="2"/>
  <c r="N8" i="2"/>
  <c r="S5" i="2" l="1"/>
  <c r="S6" i="2"/>
  <c r="S7" i="2"/>
  <c r="S8" i="2"/>
  <c r="L136" i="2"/>
  <c r="K136" i="2"/>
  <c r="J136" i="2"/>
  <c r="L135" i="2"/>
  <c r="K135" i="2"/>
  <c r="J135" i="2"/>
  <c r="L134" i="2"/>
  <c r="K134" i="2"/>
  <c r="J134" i="2"/>
  <c r="L133" i="2"/>
  <c r="K133" i="2"/>
  <c r="J133" i="2"/>
  <c r="L131" i="2"/>
  <c r="K131" i="2"/>
  <c r="I131" i="2"/>
  <c r="J131" i="2"/>
  <c r="L130" i="2"/>
  <c r="K130" i="2"/>
  <c r="I130" i="2"/>
  <c r="J130" i="2"/>
  <c r="L129" i="2"/>
  <c r="K129" i="2"/>
  <c r="I129" i="2"/>
  <c r="J129" i="2"/>
  <c r="L128" i="2"/>
  <c r="K128" i="2"/>
  <c r="I128" i="2"/>
  <c r="J128" i="2"/>
  <c r="L127" i="2"/>
  <c r="K127" i="2"/>
  <c r="I127" i="2"/>
  <c r="J127" i="2"/>
  <c r="L126" i="2"/>
  <c r="K126" i="2"/>
  <c r="I126" i="2"/>
  <c r="J126" i="2"/>
  <c r="L124" i="2"/>
  <c r="K124" i="2"/>
  <c r="I124" i="2"/>
  <c r="J124" i="2"/>
  <c r="L123" i="2"/>
  <c r="K123" i="2"/>
  <c r="I123" i="2"/>
  <c r="J123" i="2"/>
  <c r="L122" i="2"/>
  <c r="K122" i="2"/>
  <c r="I122" i="2"/>
  <c r="J122" i="2"/>
  <c r="L121" i="2"/>
  <c r="K121" i="2"/>
  <c r="I121" i="2"/>
  <c r="J121" i="2"/>
  <c r="L120" i="2"/>
  <c r="K120" i="2"/>
  <c r="I120" i="2"/>
  <c r="J120" i="2"/>
  <c r="L119" i="2"/>
  <c r="K119" i="2"/>
  <c r="I119" i="2"/>
  <c r="J119" i="2"/>
  <c r="L117" i="2"/>
  <c r="K117" i="2"/>
  <c r="I117" i="2"/>
  <c r="J117" i="2"/>
  <c r="L116" i="2"/>
  <c r="K116" i="2"/>
  <c r="I116" i="2"/>
  <c r="J116" i="2"/>
  <c r="L115" i="2"/>
  <c r="K115" i="2"/>
  <c r="I115" i="2"/>
  <c r="J115" i="2"/>
  <c r="L114" i="2"/>
  <c r="K114" i="2"/>
  <c r="I114" i="2"/>
  <c r="J114" i="2"/>
  <c r="L112" i="2"/>
  <c r="K112" i="2"/>
  <c r="I112" i="2"/>
  <c r="J112" i="2"/>
  <c r="L111" i="2"/>
  <c r="K111" i="2"/>
  <c r="I111" i="2"/>
  <c r="J111" i="2"/>
  <c r="L109" i="2"/>
  <c r="K109" i="2"/>
  <c r="I109" i="2"/>
  <c r="J109" i="2"/>
  <c r="L108" i="2"/>
  <c r="K108" i="2"/>
  <c r="I108" i="2"/>
  <c r="J108" i="2"/>
  <c r="L107" i="2"/>
  <c r="K107" i="2"/>
  <c r="I107" i="2"/>
  <c r="J107" i="2"/>
  <c r="L106" i="2"/>
  <c r="K106" i="2"/>
  <c r="I106" i="2"/>
  <c r="J106" i="2"/>
  <c r="L105" i="2"/>
  <c r="K105" i="2"/>
  <c r="I105" i="2"/>
  <c r="J105" i="2"/>
  <c r="L104" i="2"/>
  <c r="K104" i="2"/>
  <c r="I104" i="2"/>
  <c r="J104" i="2"/>
  <c r="L103" i="2"/>
  <c r="K103" i="2"/>
  <c r="I103" i="2"/>
  <c r="J103" i="2"/>
  <c r="L102" i="2"/>
  <c r="K102" i="2"/>
  <c r="I102" i="2"/>
  <c r="J102" i="2"/>
  <c r="L101" i="2"/>
  <c r="K101" i="2"/>
  <c r="I101" i="2"/>
  <c r="J101" i="2"/>
  <c r="L100" i="2"/>
  <c r="K100" i="2"/>
  <c r="I100" i="2"/>
  <c r="J100" i="2"/>
  <c r="L98" i="2"/>
  <c r="K98" i="2"/>
  <c r="I98" i="2"/>
  <c r="J98" i="2"/>
  <c r="L97" i="2"/>
  <c r="K97" i="2"/>
  <c r="I97" i="2"/>
  <c r="J97" i="2"/>
  <c r="L96" i="2"/>
  <c r="K96" i="2"/>
  <c r="I96" i="2"/>
  <c r="J96" i="2"/>
  <c r="L95" i="2"/>
  <c r="K95" i="2"/>
  <c r="I95" i="2"/>
  <c r="J95" i="2"/>
  <c r="L94" i="2"/>
  <c r="K94" i="2"/>
  <c r="I94" i="2"/>
  <c r="J94" i="2"/>
  <c r="L92" i="2"/>
  <c r="K92" i="2"/>
  <c r="I92" i="2"/>
  <c r="J92" i="2"/>
  <c r="L91" i="2"/>
  <c r="K91" i="2"/>
  <c r="I91" i="2"/>
  <c r="J91" i="2"/>
  <c r="L90" i="2"/>
  <c r="K90" i="2"/>
  <c r="I90" i="2"/>
  <c r="L89" i="2"/>
  <c r="K89" i="2"/>
  <c r="I89" i="2"/>
  <c r="J89" i="2"/>
  <c r="L87" i="2"/>
  <c r="K87" i="2"/>
  <c r="I87" i="2"/>
  <c r="J87" i="2"/>
  <c r="L86" i="2"/>
  <c r="K86" i="2"/>
  <c r="I86" i="2"/>
  <c r="J86" i="2"/>
  <c r="L85" i="2"/>
  <c r="K85" i="2"/>
  <c r="I85" i="2"/>
  <c r="J85" i="2"/>
  <c r="L82" i="2"/>
  <c r="K82" i="2"/>
  <c r="I82" i="2"/>
  <c r="J82" i="2"/>
  <c r="L81" i="2"/>
  <c r="K81" i="2"/>
  <c r="I81" i="2"/>
  <c r="L80" i="2"/>
  <c r="K80" i="2"/>
  <c r="I80" i="2"/>
  <c r="J80" i="2"/>
  <c r="L79" i="2"/>
  <c r="K79" i="2"/>
  <c r="I79" i="2"/>
  <c r="J79" i="2"/>
  <c r="L78" i="2"/>
  <c r="K78" i="2"/>
  <c r="I78" i="2"/>
  <c r="J78" i="2"/>
  <c r="L77" i="2"/>
  <c r="K77" i="2"/>
  <c r="I77" i="2"/>
  <c r="J77" i="2"/>
  <c r="L76" i="2"/>
  <c r="K76" i="2"/>
  <c r="I76" i="2"/>
  <c r="J76" i="2"/>
  <c r="L74" i="2"/>
  <c r="K74" i="2"/>
  <c r="I74" i="2"/>
  <c r="J74" i="2"/>
  <c r="L73" i="2"/>
  <c r="K73" i="2"/>
  <c r="I73" i="2"/>
  <c r="J73" i="2"/>
  <c r="L72" i="2"/>
  <c r="K72" i="2"/>
  <c r="I72" i="2"/>
  <c r="J72" i="2"/>
  <c r="L71" i="2"/>
  <c r="K71" i="2"/>
  <c r="I71" i="2"/>
  <c r="J71" i="2"/>
  <c r="L70" i="2"/>
  <c r="K70" i="2"/>
  <c r="I70" i="2"/>
  <c r="J70" i="2"/>
  <c r="L68" i="2"/>
  <c r="K68" i="2"/>
  <c r="I68" i="2"/>
  <c r="J68" i="2"/>
  <c r="L67" i="2"/>
  <c r="K67" i="2"/>
  <c r="I67" i="2"/>
  <c r="J67" i="2"/>
  <c r="L66" i="2"/>
  <c r="K66" i="2"/>
  <c r="I66" i="2"/>
  <c r="J66" i="2"/>
  <c r="L65" i="2"/>
  <c r="K65" i="2"/>
  <c r="I65" i="2"/>
  <c r="J65" i="2"/>
  <c r="L64" i="2"/>
  <c r="K64" i="2"/>
  <c r="I64" i="2"/>
  <c r="J64" i="2"/>
  <c r="L62" i="2"/>
  <c r="K62" i="2"/>
  <c r="I62" i="2"/>
  <c r="J62" i="2"/>
  <c r="L61" i="2"/>
  <c r="K61" i="2"/>
  <c r="I61" i="2"/>
  <c r="J61" i="2"/>
  <c r="L60" i="2"/>
  <c r="K60" i="2"/>
  <c r="I60" i="2"/>
  <c r="J60" i="2"/>
  <c r="L58" i="2"/>
  <c r="K58" i="2"/>
  <c r="I58" i="2"/>
  <c r="J58" i="2"/>
  <c r="L57" i="2"/>
  <c r="K57" i="2"/>
  <c r="I57" i="2"/>
  <c r="J57" i="2"/>
  <c r="L56" i="2"/>
  <c r="K56" i="2"/>
  <c r="I56" i="2"/>
  <c r="J56" i="2"/>
  <c r="L55" i="2"/>
  <c r="K55" i="2"/>
  <c r="I55" i="2"/>
  <c r="J55" i="2"/>
  <c r="L54" i="2"/>
  <c r="K54" i="2"/>
  <c r="I54" i="2"/>
  <c r="J54" i="2"/>
  <c r="L53" i="2"/>
  <c r="K53" i="2"/>
  <c r="I53" i="2"/>
  <c r="J53" i="2"/>
  <c r="L52" i="2"/>
  <c r="K52" i="2"/>
  <c r="I52" i="2"/>
  <c r="J52" i="2"/>
  <c r="L51" i="2"/>
  <c r="K51" i="2"/>
  <c r="I51" i="2"/>
  <c r="J51" i="2"/>
  <c r="L50" i="2"/>
  <c r="K50" i="2"/>
  <c r="I50" i="2"/>
  <c r="J50" i="2"/>
  <c r="L49" i="2"/>
  <c r="K49" i="2"/>
  <c r="I49" i="2"/>
  <c r="J49" i="2"/>
  <c r="L47" i="2"/>
  <c r="K47" i="2"/>
  <c r="I47" i="2"/>
  <c r="J47" i="2"/>
  <c r="M45" i="2"/>
  <c r="L45" i="2"/>
  <c r="K45" i="2"/>
  <c r="I45" i="2"/>
  <c r="J45" i="2"/>
  <c r="M43" i="2"/>
  <c r="L43" i="2"/>
  <c r="K43" i="2"/>
  <c r="I43" i="2"/>
  <c r="J43" i="2"/>
  <c r="M41" i="2"/>
  <c r="L41" i="2"/>
  <c r="K41" i="2"/>
  <c r="I41" i="2"/>
  <c r="J41" i="2"/>
  <c r="M40" i="2"/>
  <c r="L40" i="2"/>
  <c r="K40" i="2"/>
  <c r="I40" i="2"/>
  <c r="J40" i="2"/>
  <c r="M38" i="2"/>
  <c r="L38" i="2"/>
  <c r="K38" i="2"/>
  <c r="I38" i="2"/>
  <c r="J38" i="2"/>
  <c r="M36" i="2"/>
  <c r="L36" i="2"/>
  <c r="K36" i="2"/>
  <c r="I36" i="2"/>
  <c r="J36" i="2"/>
  <c r="M35" i="2"/>
  <c r="L35" i="2"/>
  <c r="K35" i="2"/>
  <c r="I35" i="2"/>
  <c r="J35" i="2"/>
  <c r="M33" i="2"/>
  <c r="L33" i="2"/>
  <c r="K33" i="2"/>
  <c r="I33" i="2"/>
  <c r="J33" i="2"/>
  <c r="M30" i="2"/>
  <c r="L30" i="2"/>
  <c r="K30" i="2"/>
  <c r="I30" i="2"/>
  <c r="J30" i="2"/>
  <c r="M28" i="2"/>
  <c r="L28" i="2"/>
  <c r="K28" i="2"/>
  <c r="I28" i="2"/>
  <c r="J28" i="2"/>
  <c r="M27" i="2"/>
  <c r="L27" i="2"/>
  <c r="K27" i="2"/>
  <c r="I27" i="2"/>
  <c r="J27" i="2"/>
  <c r="M26" i="2"/>
  <c r="L26" i="2"/>
  <c r="K26" i="2"/>
  <c r="I26" i="2"/>
  <c r="J26" i="2"/>
  <c r="M25" i="2"/>
  <c r="L25" i="2"/>
  <c r="K25" i="2"/>
  <c r="I25" i="2"/>
  <c r="J25" i="2"/>
  <c r="M24" i="2"/>
  <c r="L24" i="2"/>
  <c r="K24" i="2"/>
  <c r="I24" i="2"/>
  <c r="J24" i="2"/>
  <c r="M23" i="2"/>
  <c r="L23" i="2"/>
  <c r="K23" i="2"/>
  <c r="I23" i="2"/>
  <c r="J23" i="2"/>
  <c r="M22" i="2"/>
  <c r="L22" i="2"/>
  <c r="K22" i="2"/>
  <c r="I22" i="2"/>
  <c r="J22" i="2"/>
  <c r="M21" i="2"/>
  <c r="L21" i="2"/>
  <c r="K21" i="2"/>
  <c r="I21" i="2"/>
  <c r="J21" i="2"/>
  <c r="M20" i="2"/>
  <c r="L20" i="2"/>
  <c r="K20" i="2"/>
  <c r="I20" i="2"/>
  <c r="J20" i="2"/>
  <c r="M18" i="2"/>
  <c r="L18" i="2"/>
  <c r="K18" i="2"/>
  <c r="I18" i="2"/>
  <c r="J18" i="2"/>
  <c r="M17" i="2"/>
  <c r="L17" i="2"/>
  <c r="K17" i="2"/>
  <c r="I17" i="2"/>
  <c r="J17" i="2"/>
  <c r="M16" i="2"/>
  <c r="L16" i="2"/>
  <c r="K16" i="2"/>
  <c r="I16" i="2"/>
  <c r="J16" i="2"/>
  <c r="M14" i="2"/>
  <c r="L14" i="2"/>
  <c r="K14" i="2"/>
  <c r="I14" i="2"/>
  <c r="J14" i="2"/>
  <c r="M13" i="2"/>
  <c r="L13" i="2"/>
  <c r="K13" i="2"/>
  <c r="I13" i="2"/>
  <c r="J13" i="2"/>
  <c r="M12" i="2"/>
  <c r="L12" i="2"/>
  <c r="K12" i="2"/>
  <c r="I12" i="2"/>
  <c r="J12" i="2"/>
  <c r="M10" i="2"/>
  <c r="L10" i="2"/>
  <c r="K10" i="2"/>
  <c r="I10" i="2"/>
  <c r="J10" i="2"/>
  <c r="M9" i="2"/>
  <c r="L9" i="2"/>
  <c r="K9" i="2"/>
  <c r="I9" i="2"/>
  <c r="J9" i="2"/>
  <c r="M8" i="2"/>
  <c r="L8" i="2"/>
  <c r="K8" i="2"/>
  <c r="I8" i="2"/>
  <c r="J8" i="2"/>
  <c r="M7" i="2"/>
  <c r="L7" i="2"/>
  <c r="K7" i="2"/>
  <c r="I7" i="2"/>
  <c r="J7" i="2"/>
  <c r="M6" i="2"/>
  <c r="L6" i="2"/>
  <c r="K6" i="2"/>
  <c r="I6" i="2"/>
  <c r="J6" i="2"/>
  <c r="M5" i="2"/>
  <c r="L5" i="2"/>
  <c r="K5" i="2"/>
  <c r="I5" i="2"/>
  <c r="J5" i="2"/>
  <c r="M3" i="2"/>
  <c r="L3" i="2"/>
  <c r="K3" i="2"/>
  <c r="I3" i="2"/>
  <c r="J3" i="2"/>
  <c r="M15" i="2" l="1"/>
  <c r="M4" i="2"/>
  <c r="M11" i="2"/>
  <c r="M34" i="2"/>
  <c r="M37" i="2"/>
  <c r="I75" i="2"/>
  <c r="I88" i="2"/>
  <c r="I46" i="2"/>
  <c r="I63" i="2"/>
  <c r="I93" i="2"/>
  <c r="I110" i="2"/>
  <c r="I4" i="2"/>
  <c r="I118" i="2"/>
  <c r="I125" i="2"/>
  <c r="I132" i="2"/>
  <c r="I19" i="2"/>
  <c r="I39" i="2"/>
  <c r="I42" i="2"/>
  <c r="I15" i="2"/>
  <c r="I31" i="2"/>
  <c r="I113" i="2"/>
  <c r="I32" i="2"/>
  <c r="I59" i="2"/>
  <c r="I99" i="2"/>
  <c r="I44" i="2"/>
  <c r="I48" i="2"/>
  <c r="I69" i="2"/>
  <c r="I83" i="2"/>
  <c r="I11" i="2"/>
  <c r="I84" i="2"/>
  <c r="I29" i="2"/>
  <c r="I34" i="2"/>
  <c r="I37" i="2"/>
  <c r="I2" i="2"/>
  <c r="K31" i="2"/>
  <c r="J84" i="2"/>
  <c r="K118" i="2"/>
  <c r="K125" i="2"/>
  <c r="K132" i="2"/>
  <c r="M29" i="2"/>
  <c r="J75" i="2"/>
  <c r="K83" i="2"/>
  <c r="J88" i="2"/>
  <c r="L118" i="2"/>
  <c r="L125" i="2"/>
  <c r="K15" i="2"/>
  <c r="P55" i="2"/>
  <c r="Q55" i="2" s="1"/>
  <c r="R55" i="2" s="1"/>
  <c r="P62" i="2"/>
  <c r="Q62" i="2" s="1"/>
  <c r="R62" i="2" s="1"/>
  <c r="K42" i="2"/>
  <c r="J4" i="2"/>
  <c r="J19" i="2"/>
  <c r="L31" i="2"/>
  <c r="J32" i="2"/>
  <c r="L39" i="2"/>
  <c r="L42" i="2"/>
  <c r="J132" i="2"/>
  <c r="K39" i="2"/>
  <c r="J48" i="2"/>
  <c r="L110" i="2"/>
  <c r="J113" i="2"/>
  <c r="K69" i="2"/>
  <c r="P135" i="2"/>
  <c r="Q135" i="2" s="1"/>
  <c r="R135" i="2" s="1"/>
  <c r="P80" i="2"/>
  <c r="Q80" i="2" s="1"/>
  <c r="R80" i="2" s="1"/>
  <c r="P8" i="2"/>
  <c r="Q8" i="2" s="1"/>
  <c r="R8" i="2" s="1"/>
  <c r="P14" i="2"/>
  <c r="Q14" i="2" s="1"/>
  <c r="R14" i="2" s="1"/>
  <c r="P16" i="2"/>
  <c r="Q16" i="2" s="1"/>
  <c r="R16" i="2" s="1"/>
  <c r="P23" i="2"/>
  <c r="Q23" i="2" s="1"/>
  <c r="R23" i="2" s="1"/>
  <c r="P27" i="2"/>
  <c r="Q27" i="2" s="1"/>
  <c r="R27" i="2" s="1"/>
  <c r="P30" i="2"/>
  <c r="Q30" i="2" s="1"/>
  <c r="R30" i="2" s="1"/>
  <c r="P35" i="2"/>
  <c r="Q35" i="2" s="1"/>
  <c r="R35" i="2" s="1"/>
  <c r="P38" i="2"/>
  <c r="Q38" i="2" s="1"/>
  <c r="R38" i="2" s="1"/>
  <c r="P41" i="2"/>
  <c r="Q41" i="2" s="1"/>
  <c r="R41" i="2" s="1"/>
  <c r="P50" i="2"/>
  <c r="Q50" i="2" s="1"/>
  <c r="R50" i="2" s="1"/>
  <c r="P58" i="2"/>
  <c r="Q58" i="2" s="1"/>
  <c r="R58" i="2" s="1"/>
  <c r="P64" i="2"/>
  <c r="Q64" i="2" s="1"/>
  <c r="R64" i="2" s="1"/>
  <c r="P71" i="2"/>
  <c r="Q71" i="2" s="1"/>
  <c r="R71" i="2" s="1"/>
  <c r="P78" i="2"/>
  <c r="Q78" i="2" s="1"/>
  <c r="R78" i="2" s="1"/>
  <c r="P95" i="2"/>
  <c r="Q95" i="2" s="1"/>
  <c r="R95" i="2" s="1"/>
  <c r="P101" i="2"/>
  <c r="Q101" i="2" s="1"/>
  <c r="R101" i="2" s="1"/>
  <c r="P109" i="2"/>
  <c r="Q109" i="2" s="1"/>
  <c r="R109" i="2" s="1"/>
  <c r="P115" i="2"/>
  <c r="Q115" i="2" s="1"/>
  <c r="R115" i="2" s="1"/>
  <c r="P122" i="2"/>
  <c r="Q122" i="2" s="1"/>
  <c r="R122" i="2" s="1"/>
  <c r="P129" i="2"/>
  <c r="Q129" i="2" s="1"/>
  <c r="R129" i="2" s="1"/>
  <c r="P7" i="2"/>
  <c r="Q7" i="2" s="1"/>
  <c r="R7" i="2" s="1"/>
  <c r="P13" i="2"/>
  <c r="Q13" i="2" s="1"/>
  <c r="R13" i="2" s="1"/>
  <c r="P22" i="2"/>
  <c r="Q22" i="2" s="1"/>
  <c r="R22" i="2" s="1"/>
  <c r="P26" i="2"/>
  <c r="Q26" i="2" s="1"/>
  <c r="R26" i="2" s="1"/>
  <c r="P40" i="2"/>
  <c r="Q40" i="2" s="1"/>
  <c r="R40" i="2" s="1"/>
  <c r="P43" i="2"/>
  <c r="Q43" i="2" s="1"/>
  <c r="R43" i="2" s="1"/>
  <c r="P52" i="2"/>
  <c r="Q52" i="2" s="1"/>
  <c r="R52" i="2" s="1"/>
  <c r="P66" i="2"/>
  <c r="Q66" i="2" s="1"/>
  <c r="R66" i="2" s="1"/>
  <c r="P73" i="2"/>
  <c r="Q73" i="2" s="1"/>
  <c r="R73" i="2" s="1"/>
  <c r="P119" i="2"/>
  <c r="Q119" i="2" s="1"/>
  <c r="R119" i="2" s="1"/>
  <c r="P126" i="2"/>
  <c r="Q126" i="2" s="1"/>
  <c r="R126" i="2" s="1"/>
  <c r="P49" i="2"/>
  <c r="Q49" i="2" s="1"/>
  <c r="R49" i="2" s="1"/>
  <c r="P131" i="2"/>
  <c r="Q131" i="2" s="1"/>
  <c r="R131" i="2" s="1"/>
  <c r="P47" i="2"/>
  <c r="Q47" i="2" s="1"/>
  <c r="R47" i="2" s="1"/>
  <c r="P54" i="2"/>
  <c r="Q54" i="2" s="1"/>
  <c r="R54" i="2" s="1"/>
  <c r="P61" i="2"/>
  <c r="Q61" i="2" s="1"/>
  <c r="R61" i="2" s="1"/>
  <c r="P68" i="2"/>
  <c r="Q68" i="2" s="1"/>
  <c r="R68" i="2" s="1"/>
  <c r="P82" i="2"/>
  <c r="Q82" i="2" s="1"/>
  <c r="R82" i="2" s="1"/>
  <c r="P94" i="2"/>
  <c r="Q94" i="2" s="1"/>
  <c r="R94" i="2" s="1"/>
  <c r="P100" i="2"/>
  <c r="Q100" i="2" s="1"/>
  <c r="R100" i="2" s="1"/>
  <c r="P108" i="2"/>
  <c r="Q108" i="2" s="1"/>
  <c r="R108" i="2" s="1"/>
  <c r="P114" i="2"/>
  <c r="Q114" i="2" s="1"/>
  <c r="R114" i="2" s="1"/>
  <c r="P121" i="2"/>
  <c r="Q121" i="2" s="1"/>
  <c r="R121" i="2" s="1"/>
  <c r="P128" i="2"/>
  <c r="Q128" i="2" s="1"/>
  <c r="R128" i="2" s="1"/>
  <c r="P5" i="2"/>
  <c r="Q5" i="2" s="1"/>
  <c r="R5" i="2" s="1"/>
  <c r="P9" i="2"/>
  <c r="Q9" i="2" s="1"/>
  <c r="R9" i="2" s="1"/>
  <c r="P17" i="2"/>
  <c r="Q17" i="2" s="1"/>
  <c r="R17" i="2" s="1"/>
  <c r="P20" i="2"/>
  <c r="Q20" i="2" s="1"/>
  <c r="R20" i="2" s="1"/>
  <c r="P24" i="2"/>
  <c r="Q24" i="2" s="1"/>
  <c r="R24" i="2" s="1"/>
  <c r="P28" i="2"/>
  <c r="Q28" i="2" s="1"/>
  <c r="R28" i="2" s="1"/>
  <c r="P33" i="2"/>
  <c r="Q33" i="2" s="1"/>
  <c r="R33" i="2" s="1"/>
  <c r="P36" i="2"/>
  <c r="Q36" i="2" s="1"/>
  <c r="R36" i="2" s="1"/>
  <c r="P136" i="2"/>
  <c r="Q136" i="2" s="1"/>
  <c r="R136" i="2" s="1"/>
  <c r="L83" i="2"/>
  <c r="J59" i="2"/>
  <c r="L69" i="2"/>
  <c r="P56" i="2"/>
  <c r="Q56" i="2" s="1"/>
  <c r="R56" i="2" s="1"/>
  <c r="L132" i="2"/>
  <c r="P90" i="2"/>
  <c r="Q90" i="2" s="1"/>
  <c r="R90" i="2" s="1"/>
  <c r="P134" i="2"/>
  <c r="Q134" i="2" s="1"/>
  <c r="R134" i="2" s="1"/>
  <c r="M42" i="2"/>
  <c r="K44" i="2"/>
  <c r="L2" i="2"/>
  <c r="J29" i="2"/>
  <c r="J34" i="2"/>
  <c r="J37" i="2"/>
  <c r="L44" i="2"/>
  <c r="K48" i="2"/>
  <c r="K46" i="2"/>
  <c r="L48" i="2"/>
  <c r="P79" i="2"/>
  <c r="Q79" i="2" s="1"/>
  <c r="R79" i="2" s="1"/>
  <c r="P85" i="2"/>
  <c r="Q85" i="2" s="1"/>
  <c r="R85" i="2" s="1"/>
  <c r="P92" i="2"/>
  <c r="Q92" i="2" s="1"/>
  <c r="R92" i="2" s="1"/>
  <c r="P91" i="2"/>
  <c r="Q91" i="2" s="1"/>
  <c r="R91" i="2" s="1"/>
  <c r="P98" i="2"/>
  <c r="Q98" i="2" s="1"/>
  <c r="R98" i="2" s="1"/>
  <c r="P104" i="2"/>
  <c r="Q104" i="2" s="1"/>
  <c r="R104" i="2" s="1"/>
  <c r="P111" i="2"/>
  <c r="Q111" i="2" s="1"/>
  <c r="R111" i="2" s="1"/>
  <c r="P86" i="2"/>
  <c r="Q86" i="2" s="1"/>
  <c r="R86" i="2" s="1"/>
  <c r="K93" i="2"/>
  <c r="J99" i="2"/>
  <c r="P106" i="2"/>
  <c r="Q106" i="2" s="1"/>
  <c r="R106" i="2" s="1"/>
  <c r="K113" i="2"/>
  <c r="P57" i="2"/>
  <c r="Q57" i="2" s="1"/>
  <c r="R57" i="2" s="1"/>
  <c r="J63" i="2"/>
  <c r="P70" i="2"/>
  <c r="Q70" i="2" s="1"/>
  <c r="R70" i="2" s="1"/>
  <c r="P77" i="2"/>
  <c r="Q77" i="2" s="1"/>
  <c r="R77" i="2" s="1"/>
  <c r="K84" i="2"/>
  <c r="L93" i="2"/>
  <c r="P97" i="2"/>
  <c r="Q97" i="2" s="1"/>
  <c r="R97" i="2" s="1"/>
  <c r="P103" i="2"/>
  <c r="Q103" i="2" s="1"/>
  <c r="R103" i="2" s="1"/>
  <c r="J110" i="2"/>
  <c r="L113" i="2"/>
  <c r="P117" i="2"/>
  <c r="Q117" i="2" s="1"/>
  <c r="R117" i="2" s="1"/>
  <c r="P124" i="2"/>
  <c r="Q124" i="2" s="1"/>
  <c r="R124" i="2" s="1"/>
  <c r="K75" i="2"/>
  <c r="K2" i="2"/>
  <c r="M31" i="2"/>
  <c r="M39" i="2"/>
  <c r="M2" i="2"/>
  <c r="K4" i="2"/>
  <c r="K11" i="2"/>
  <c r="K19" i="2"/>
  <c r="K32" i="2"/>
  <c r="M44" i="2"/>
  <c r="L4" i="2"/>
  <c r="L11" i="2"/>
  <c r="J15" i="2"/>
  <c r="L19" i="2"/>
  <c r="J31" i="2"/>
  <c r="L32" i="2"/>
  <c r="J39" i="2"/>
  <c r="J42" i="2"/>
  <c r="L46" i="2"/>
  <c r="P3" i="2"/>
  <c r="Q3" i="2" s="1"/>
  <c r="R3" i="2" s="1"/>
  <c r="P6" i="2"/>
  <c r="Q6" i="2" s="1"/>
  <c r="R6" i="2" s="1"/>
  <c r="P10" i="2"/>
  <c r="Q10" i="2" s="1"/>
  <c r="R10" i="2" s="1"/>
  <c r="P12" i="2"/>
  <c r="Q12" i="2" s="1"/>
  <c r="R12" i="2" s="1"/>
  <c r="P18" i="2"/>
  <c r="Q18" i="2" s="1"/>
  <c r="R18" i="2" s="1"/>
  <c r="M19" i="2"/>
  <c r="P21" i="2"/>
  <c r="Q21" i="2" s="1"/>
  <c r="R21" i="2" s="1"/>
  <c r="P25" i="2"/>
  <c r="Q25" i="2" s="1"/>
  <c r="R25" i="2" s="1"/>
  <c r="K29" i="2"/>
  <c r="K34" i="2"/>
  <c r="K37" i="2"/>
  <c r="P45" i="2"/>
  <c r="Q45" i="2" s="1"/>
  <c r="R45" i="2" s="1"/>
  <c r="L84" i="2"/>
  <c r="K88" i="2"/>
  <c r="J2" i="2"/>
  <c r="L29" i="2"/>
  <c r="L34" i="2"/>
  <c r="L37" i="2"/>
  <c r="J44" i="2"/>
  <c r="P51" i="2"/>
  <c r="Q51" i="2" s="1"/>
  <c r="R51" i="2" s="1"/>
  <c r="K59" i="2"/>
  <c r="P65" i="2"/>
  <c r="Q65" i="2" s="1"/>
  <c r="R65" i="2" s="1"/>
  <c r="P72" i="2"/>
  <c r="Q72" i="2" s="1"/>
  <c r="R72" i="2" s="1"/>
  <c r="L75" i="2"/>
  <c r="L88" i="2"/>
  <c r="K99" i="2"/>
  <c r="P105" i="2"/>
  <c r="Q105" i="2" s="1"/>
  <c r="R105" i="2" s="1"/>
  <c r="P112" i="2"/>
  <c r="Q112" i="2" s="1"/>
  <c r="R112" i="2" s="1"/>
  <c r="J118" i="2"/>
  <c r="J125" i="2"/>
  <c r="L59" i="2"/>
  <c r="K63" i="2"/>
  <c r="J69" i="2"/>
  <c r="P76" i="2"/>
  <c r="Q76" i="2" s="1"/>
  <c r="R76" i="2" s="1"/>
  <c r="J83" i="2"/>
  <c r="P89" i="2"/>
  <c r="Q89" i="2" s="1"/>
  <c r="R89" i="2" s="1"/>
  <c r="P96" i="2"/>
  <c r="Q96" i="2" s="1"/>
  <c r="R96" i="2" s="1"/>
  <c r="L99" i="2"/>
  <c r="P102" i="2"/>
  <c r="Q102" i="2" s="1"/>
  <c r="R102" i="2" s="1"/>
  <c r="K110" i="2"/>
  <c r="P116" i="2"/>
  <c r="Q116" i="2" s="1"/>
  <c r="R116" i="2" s="1"/>
  <c r="P123" i="2"/>
  <c r="Q123" i="2" s="1"/>
  <c r="R123" i="2" s="1"/>
  <c r="P130" i="2"/>
  <c r="Q130" i="2" s="1"/>
  <c r="R130" i="2" s="1"/>
  <c r="J11" i="2"/>
  <c r="L15" i="2"/>
  <c r="J46" i="2"/>
  <c r="P53" i="2"/>
  <c r="Q53" i="2" s="1"/>
  <c r="R53" i="2" s="1"/>
  <c r="P60" i="2"/>
  <c r="Q60" i="2" s="1"/>
  <c r="R60" i="2" s="1"/>
  <c r="L63" i="2"/>
  <c r="P67" i="2"/>
  <c r="Q67" i="2" s="1"/>
  <c r="R67" i="2" s="1"/>
  <c r="P74" i="2"/>
  <c r="Q74" i="2" s="1"/>
  <c r="R74" i="2" s="1"/>
  <c r="P81" i="2"/>
  <c r="Q81" i="2" s="1"/>
  <c r="R81" i="2" s="1"/>
  <c r="P87" i="2"/>
  <c r="Q87" i="2" s="1"/>
  <c r="R87" i="2" s="1"/>
  <c r="J93" i="2"/>
  <c r="P107" i="2"/>
  <c r="Q107" i="2" s="1"/>
  <c r="R107" i="2" s="1"/>
  <c r="P120" i="2"/>
  <c r="Q120" i="2" s="1"/>
  <c r="R120" i="2" s="1"/>
  <c r="P127" i="2"/>
  <c r="Q127" i="2" s="1"/>
  <c r="R127" i="2" s="1"/>
  <c r="P133" i="2"/>
  <c r="Q133" i="2" s="1"/>
  <c r="R133" i="2" s="1"/>
  <c r="P118" i="2" l="1"/>
  <c r="Q118" i="2" s="1"/>
  <c r="R118" i="2" s="1"/>
  <c r="P125" i="2"/>
  <c r="Q125" i="2" s="1"/>
  <c r="R125" i="2" s="1"/>
  <c r="P83" i="2"/>
  <c r="Q83" i="2" s="1"/>
  <c r="R83" i="2" s="1"/>
  <c r="P31" i="2"/>
  <c r="Q31" i="2" s="1"/>
  <c r="R31" i="2" s="1"/>
  <c r="P132" i="2"/>
  <c r="Q132" i="2" s="1"/>
  <c r="R132" i="2" s="1"/>
  <c r="P39" i="2"/>
  <c r="Q39" i="2" s="1"/>
  <c r="R39" i="2" s="1"/>
  <c r="P42" i="2"/>
  <c r="Q42" i="2" s="1"/>
  <c r="R42" i="2" s="1"/>
  <c r="P110" i="2"/>
  <c r="Q110" i="2" s="1"/>
  <c r="R110" i="2" s="1"/>
  <c r="P46" i="2"/>
  <c r="Q46" i="2" s="1"/>
  <c r="R46" i="2" s="1"/>
  <c r="P69" i="2"/>
  <c r="Q69" i="2" s="1"/>
  <c r="R69" i="2" s="1"/>
  <c r="P63" i="2"/>
  <c r="Q63" i="2" s="1"/>
  <c r="R63" i="2" s="1"/>
  <c r="P59" i="2"/>
  <c r="Q59" i="2" s="1"/>
  <c r="R59" i="2" s="1"/>
  <c r="P48" i="2"/>
  <c r="Q48" i="2" s="1"/>
  <c r="R48" i="2" s="1"/>
  <c r="P99" i="2"/>
  <c r="Q99" i="2" s="1"/>
  <c r="R99" i="2" s="1"/>
  <c r="P34" i="2"/>
  <c r="Q34" i="2" s="1"/>
  <c r="R34" i="2" s="1"/>
  <c r="P15" i="2"/>
  <c r="Q15" i="2" s="1"/>
  <c r="R15" i="2" s="1"/>
  <c r="P44" i="2"/>
  <c r="Q44" i="2" s="1"/>
  <c r="R44" i="2" s="1"/>
  <c r="P19" i="2"/>
  <c r="Q19" i="2" s="1"/>
  <c r="R19" i="2" s="1"/>
  <c r="P37" i="2"/>
  <c r="Q37" i="2" s="1"/>
  <c r="R37" i="2" s="1"/>
  <c r="P4" i="2"/>
  <c r="Q4" i="2" s="1"/>
  <c r="R4" i="2" s="1"/>
  <c r="P93" i="2"/>
  <c r="Q93" i="2" s="1"/>
  <c r="R93" i="2" s="1"/>
  <c r="P75" i="2"/>
  <c r="Q75" i="2" s="1"/>
  <c r="R75" i="2" s="1"/>
  <c r="P32" i="2"/>
  <c r="Q32" i="2" s="1"/>
  <c r="R32" i="2" s="1"/>
  <c r="P84" i="2"/>
  <c r="Q84" i="2" s="1"/>
  <c r="R84" i="2" s="1"/>
  <c r="P113" i="2"/>
  <c r="Q113" i="2" s="1"/>
  <c r="R113" i="2" s="1"/>
  <c r="P29" i="2"/>
  <c r="Q29" i="2" s="1"/>
  <c r="R29" i="2" s="1"/>
  <c r="P2" i="2"/>
  <c r="Q2" i="2" s="1"/>
  <c r="R2" i="2" s="1"/>
  <c r="P88" i="2"/>
  <c r="Q88" i="2" s="1"/>
  <c r="R88" i="2" s="1"/>
  <c r="P11" i="2"/>
  <c r="Q11" i="2" s="1"/>
  <c r="R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Bacem HMIDI</author>
  </authors>
  <commentList>
    <comment ref="B1247" authorId="0" shapeId="0" xr:uid="{EBC804C1-FDF1-4C19-878A-921FDCE4A34D}">
      <text>
        <r>
          <rPr>
            <b/>
            <sz val="9"/>
            <color indexed="81"/>
            <rFont val="Tahoma"/>
            <family val="2"/>
          </rPr>
          <t>Bacem HMIDI: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<sst xmlns="http://schemas.openxmlformats.org/spreadsheetml/2006/main" count="45289" uniqueCount="2375">
  <si>
    <t xml:space="preserve">Planning  de Livraison </t>
  </si>
  <si>
    <t>Date PICK UP</t>
  </si>
  <si>
    <t>Delivery address</t>
  </si>
  <si>
    <t>Matricule</t>
  </si>
  <si>
    <t>Chauffeur</t>
  </si>
  <si>
    <t xml:space="preserve">ETD COF TN </t>
  </si>
  <si>
    <t>LEONI Wiring Systems Tunisia SUD</t>
  </si>
  <si>
    <t>2282tu131</t>
  </si>
  <si>
    <t>houssem</t>
  </si>
  <si>
    <t>COFAT MATEUR</t>
  </si>
  <si>
    <t>LEONI Wiring Systems Tunisia Nord</t>
  </si>
  <si>
    <t>SEWS TN SARL</t>
  </si>
  <si>
    <t>YURA CORPORATION TUNISIA</t>
  </si>
  <si>
    <t>Yazaki Automotive Products Tunisia</t>
  </si>
  <si>
    <t>626tu203</t>
  </si>
  <si>
    <t>hbib</t>
  </si>
  <si>
    <t>WeWire Hammamet Tunisia SARL</t>
  </si>
  <si>
    <t>TTE International</t>
  </si>
  <si>
    <t>ELECTROCONTACT TUNISIE</t>
  </si>
  <si>
    <t>METS MANUFAC ELECTRO.DE SOUSSE</t>
  </si>
  <si>
    <t>REM107627</t>
  </si>
  <si>
    <t>KARIM</t>
  </si>
  <si>
    <t>Aptiv Services Tunisia SARL</t>
  </si>
  <si>
    <t>9524tu238</t>
  </si>
  <si>
    <t>Ridha</t>
  </si>
  <si>
    <t>KAB-LEM Tunisia SARL</t>
  </si>
  <si>
    <t>5735tu217</t>
  </si>
  <si>
    <t>bilel</t>
  </si>
  <si>
    <t>4331tu175</t>
  </si>
  <si>
    <t>Mehrez</t>
  </si>
  <si>
    <t>LEONI Wiring Systems Tunisia NORD</t>
  </si>
  <si>
    <t>Perplastic TN</t>
  </si>
  <si>
    <t>6502tu247</t>
  </si>
  <si>
    <t>AMPHENOL TUNISIE</t>
  </si>
  <si>
    <t>STE S.C.E.E.T</t>
  </si>
  <si>
    <t>COFAT TUNIS</t>
  </si>
  <si>
    <t>SCHULTE AUTOMOTIVE TUNISIA srl</t>
  </si>
  <si>
    <t>ridha</t>
  </si>
  <si>
    <t>kroshu</t>
  </si>
  <si>
    <t xml:space="preserve">commande non planifier </t>
  </si>
  <si>
    <t>ADC SOUSSE</t>
  </si>
  <si>
    <t xml:space="preserve">AMPHENOL </t>
  </si>
  <si>
    <t>mehrez</t>
  </si>
  <si>
    <t>DIS Draxlmaier Indust Solution Gmbh</t>
  </si>
  <si>
    <t xml:space="preserve">PERPLASTIC PVC </t>
  </si>
  <si>
    <t>yazaki gafssa</t>
  </si>
  <si>
    <t>7797tu218</t>
  </si>
  <si>
    <t>vehicule</t>
  </si>
  <si>
    <t>barkia</t>
  </si>
  <si>
    <t>I.C.eM</t>
  </si>
  <si>
    <t xml:space="preserve">COAELEC </t>
  </si>
  <si>
    <t>COFAT KAIROUAN</t>
  </si>
  <si>
    <t>amphenol</t>
  </si>
  <si>
    <t>5735TU217</t>
  </si>
  <si>
    <t>BILEL</t>
  </si>
  <si>
    <t xml:space="preserve">PERPLASTIC </t>
  </si>
  <si>
    <t>6502TU247</t>
  </si>
  <si>
    <t>MEHREZ</t>
  </si>
  <si>
    <t>6205tu247</t>
  </si>
  <si>
    <t xml:space="preserve">CARTONS MGHIRA </t>
  </si>
  <si>
    <t>7797TU218</t>
  </si>
  <si>
    <t>HOUSSEM</t>
  </si>
  <si>
    <t xml:space="preserve">SEBN </t>
  </si>
  <si>
    <t xml:space="preserve">VEHICULE </t>
  </si>
  <si>
    <t>RIDHA</t>
  </si>
  <si>
    <t xml:space="preserve">LEONI SUD </t>
  </si>
  <si>
    <t>cablisis</t>
  </si>
  <si>
    <t xml:space="preserve">perplastic </t>
  </si>
  <si>
    <t xml:space="preserve">lectric </t>
  </si>
  <si>
    <t>REAL ETD</t>
  </si>
  <si>
    <t>2282TU131</t>
  </si>
  <si>
    <t>livré</t>
  </si>
  <si>
    <t xml:space="preserve">COFAT TN </t>
  </si>
  <si>
    <t>626TU203</t>
  </si>
  <si>
    <t>HBIB</t>
  </si>
  <si>
    <t>SCHULTE  Zaghouane</t>
  </si>
  <si>
    <t>MEDITERRANEAN ELECTRIC WIRING</t>
  </si>
  <si>
    <t xml:space="preserve">vehicule </t>
  </si>
  <si>
    <t>TTEI</t>
  </si>
  <si>
    <t xml:space="preserve">YAZAKI BIZERTE </t>
  </si>
  <si>
    <t>Kromberg &amp; Schubert  Tunisie SARL</t>
  </si>
  <si>
    <t>ala</t>
  </si>
  <si>
    <t>RESTE ADC SOUSSE URGENT</t>
  </si>
  <si>
    <t xml:space="preserve">perplastic retour silicone </t>
  </si>
  <si>
    <t>adc sousse</t>
  </si>
  <si>
    <t>PEPLALSTC</t>
  </si>
  <si>
    <t>BARKIA</t>
  </si>
  <si>
    <t>Yura  </t>
  </si>
  <si>
    <t>03 :00 </t>
  </si>
  <si>
    <t>YAZAKI GAFSSA</t>
  </si>
  <si>
    <t>urgent</t>
  </si>
  <si>
    <t>ACT</t>
  </si>
  <si>
    <t>12.00</t>
  </si>
  <si>
    <t>VEH</t>
  </si>
  <si>
    <t>vehi</t>
  </si>
  <si>
    <t>SATS</t>
  </si>
  <si>
    <t>SEWS TN</t>
  </si>
  <si>
    <t>Ala</t>
  </si>
  <si>
    <t>SEBN EL FAJJA</t>
  </si>
  <si>
    <t xml:space="preserve">cofat mateur </t>
  </si>
  <si>
    <t xml:space="preserve">ALA </t>
  </si>
  <si>
    <t xml:space="preserve">location </t>
  </si>
  <si>
    <t>salim</t>
  </si>
  <si>
    <t xml:space="preserve">cofat tn </t>
  </si>
  <si>
    <t>9524TU238</t>
  </si>
  <si>
    <t>Reflexallen</t>
  </si>
  <si>
    <t>DASHER</t>
  </si>
  <si>
    <t>SEBN (SUMITOMO)</t>
  </si>
  <si>
    <t>Kromberg &amp; Schubert  Tunisie SARL</t>
  </si>
  <si>
    <t xml:space="preserve">RESTE LEONI Wiring Systems Tunisia SUD  </t>
  </si>
  <si>
    <t xml:space="preserve">RESTE COFAT MATEUR  </t>
  </si>
  <si>
    <t>GTS</t>
  </si>
  <si>
    <t>Karim</t>
  </si>
  <si>
    <t>Bilel</t>
  </si>
  <si>
    <t>SCHULTE  Zaghouane</t>
  </si>
  <si>
    <t>Hbib</t>
  </si>
  <si>
    <t>ALA</t>
  </si>
  <si>
    <t>YAZAKI BIZERTE</t>
  </si>
  <si>
    <t>7797tu217</t>
  </si>
  <si>
    <t>N° Voyage</t>
  </si>
  <si>
    <t>Date de 
Livraison</t>
  </si>
  <si>
    <t>Month</t>
  </si>
  <si>
    <t xml:space="preserve">matricule </t>
  </si>
  <si>
    <t>Capacite
Truck
Position</t>
  </si>
  <si>
    <t>Nbr Position
Truck</t>
  </si>
  <si>
    <t xml:space="preserve">Max weigh
t truck </t>
  </si>
  <si>
    <t>Weight
 /Truck</t>
  </si>
  <si>
    <t xml:space="preserve">Stationnement </t>
  </si>
  <si>
    <t>otd</t>
  </si>
  <si>
    <t>Trajet 
AllE(H)</t>
  </si>
  <si>
    <t>Trajet Retour (H)</t>
  </si>
  <si>
    <t>Trajet entre les clients(H)</t>
  </si>
  <si>
    <t>Loading Rate %</t>
  </si>
  <si>
    <t>Charging Rate %</t>
  </si>
  <si>
    <t>Total Heure Active</t>
  </si>
  <si>
    <t xml:space="preserve">Total Heure sur route </t>
  </si>
  <si>
    <t xml:space="preserve">Taux Occupation </t>
  </si>
  <si>
    <t>Km traveled</t>
  </si>
  <si>
    <t>ROOT CAUSE</t>
  </si>
  <si>
    <t xml:space="preserve">ARTICLE  RETARD </t>
  </si>
  <si>
    <t xml:space="preserve">ACTION </t>
  </si>
  <si>
    <t xml:space="preserve">Frais déplacement </t>
  </si>
  <si>
    <t>WEEK</t>
  </si>
  <si>
    <t>MOIS</t>
  </si>
  <si>
    <t xml:space="preserve">weight </t>
  </si>
  <si>
    <t xml:space="preserve">Max weight truck </t>
  </si>
  <si>
    <t xml:space="preserve">Max Nbr of position truck </t>
  </si>
  <si>
    <t>POSITION</t>
  </si>
  <si>
    <t>Real ETD COF TN</t>
  </si>
  <si>
    <t>objectif ETA CLINET</t>
  </si>
  <si>
    <t xml:space="preserve">REAL ETA Customer </t>
  </si>
  <si>
    <t>Real ETD Customer</t>
  </si>
  <si>
    <t xml:space="preserve">ETA COFICAB </t>
  </si>
  <si>
    <t>real ETA COFICAB</t>
  </si>
  <si>
    <t>OTD</t>
  </si>
  <si>
    <t>kM</t>
  </si>
  <si>
    <t>Stationnement</t>
  </si>
  <si>
    <t xml:space="preserve"> trajet allé</t>
  </si>
  <si>
    <t>trajet Retour</t>
  </si>
  <si>
    <t>A C T Assemblage Cable Tunisie</t>
  </si>
  <si>
    <t xml:space="preserve"> change in delivery planning </t>
  </si>
  <si>
    <t>COELEC TUNISIA</t>
  </si>
  <si>
    <t>CARTON MGHIRA</t>
  </si>
  <si>
    <t>PERPLASTIC</t>
  </si>
  <si>
    <t>CABLISYS TUNISIE</t>
  </si>
  <si>
    <t>Houssem</t>
  </si>
  <si>
    <t>Perplastic</t>
  </si>
  <si>
    <t>LEONI SOUSSE</t>
  </si>
  <si>
    <t>MEW</t>
  </si>
  <si>
    <t>SE BORDNETZE EL FEJJA S.A.R.L</t>
  </si>
  <si>
    <t>ADC SOUSSE C1</t>
  </si>
  <si>
    <t>ADC SOUSSE C2</t>
  </si>
  <si>
    <t>LEONI MATEUR SUD</t>
  </si>
  <si>
    <t>APTIV</t>
  </si>
  <si>
    <t>ADC SOUSSE C1 + C2</t>
  </si>
  <si>
    <t>SHULTE BOUARADA</t>
  </si>
  <si>
    <t>7797TU238</t>
  </si>
  <si>
    <t xml:space="preserve">STATIONNEMENT CAMION </t>
  </si>
  <si>
    <t xml:space="preserve">GTS </t>
  </si>
  <si>
    <t>karim</t>
  </si>
  <si>
    <t>LEONI Wiring Systems Tunisia nord</t>
  </si>
  <si>
    <t xml:space="preserve">YAP BIZERTE </t>
  </si>
  <si>
    <t>adc sousse 2</t>
  </si>
  <si>
    <t xml:space="preserve">aptiv </t>
  </si>
  <si>
    <t>5735tu0</t>
  </si>
  <si>
    <t>6205TU247</t>
  </si>
  <si>
    <t>YAZAKI BIZERTE 0</t>
  </si>
  <si>
    <t>Electro Contact</t>
  </si>
  <si>
    <t>06h:00</t>
  </si>
  <si>
    <t>6h: 30</t>
  </si>
  <si>
    <t>Leoni Mateur Sud</t>
  </si>
  <si>
    <t>6205 Tu 247</t>
  </si>
  <si>
    <t>SCHULT Bourada</t>
  </si>
  <si>
    <t>626 Tu 203</t>
  </si>
  <si>
    <t>Yazaki Bizerte</t>
  </si>
  <si>
    <t>T T E</t>
  </si>
  <si>
    <t>Kablem</t>
  </si>
  <si>
    <t>Cofat Tunis</t>
  </si>
  <si>
    <t>ADC 2</t>
  </si>
  <si>
    <t>SCHULT Zaghouane</t>
  </si>
  <si>
    <t>WEWIRE</t>
  </si>
  <si>
    <t xml:space="preserve">Electric </t>
  </si>
  <si>
    <t>4331TU175</t>
  </si>
  <si>
    <t>ADC COUSSE</t>
  </si>
  <si>
    <t>YAZAKI TUNISIA s.a.r.l</t>
  </si>
  <si>
    <t>mahrez</t>
  </si>
  <si>
    <t>C1</t>
  </si>
  <si>
    <t>C2</t>
  </si>
  <si>
    <t xml:space="preserve">adc sousse + transpalette </t>
  </si>
  <si>
    <t>cofat mateur</t>
  </si>
  <si>
    <t xml:space="preserve">urgent </t>
  </si>
  <si>
    <t xml:space="preserve">ACT </t>
  </si>
  <si>
    <t>Commentaire</t>
  </si>
  <si>
    <t>Nous n’avons pas encore reçu un bon de commande</t>
  </si>
  <si>
    <t>Non planifier</t>
  </si>
  <si>
    <t>CAMION REPARATION TU175 / POLYCARGO</t>
  </si>
  <si>
    <t>KABLEM</t>
  </si>
  <si>
    <t xml:space="preserve">COFAT MATEUR </t>
  </si>
  <si>
    <t> 6</t>
  </si>
  <si>
    <t>YAZAKI YAP</t>
  </si>
  <si>
    <t>ADC</t>
  </si>
  <si>
    <t>LEONI MATEUR NORD</t>
  </si>
  <si>
    <t>PRIO</t>
  </si>
  <si>
    <t xml:space="preserve">APTIV </t>
  </si>
  <si>
    <t>sebn jendouba</t>
  </si>
  <si>
    <t>SEBN JENDOUBA</t>
  </si>
  <si>
    <t>CW09</t>
  </si>
  <si>
    <t xml:space="preserve">PROBLEME IT </t>
  </si>
  <si>
    <t xml:space="preserve">RETARD PRODUCTION </t>
  </si>
  <si>
    <t>perplastic  silicone</t>
  </si>
  <si>
    <t>VOYCOFTN486</t>
  </si>
  <si>
    <t>VOYCOFTN488</t>
  </si>
  <si>
    <t>VOYCOFTN490</t>
  </si>
  <si>
    <t>NOMBRE DE POSITION NON CONFORME</t>
  </si>
  <si>
    <t>kablem</t>
  </si>
  <si>
    <t xml:space="preserve">yap </t>
  </si>
  <si>
    <t xml:space="preserve">SEBN EL FAJJA </t>
  </si>
  <si>
    <t>SEBN</t>
  </si>
  <si>
    <t>leoni sousse</t>
  </si>
  <si>
    <t>sceet</t>
  </si>
  <si>
    <t xml:space="preserve">perpplastic silicone </t>
  </si>
  <si>
    <t>I.C.Em</t>
  </si>
  <si>
    <t>VOYCOFTN500</t>
  </si>
  <si>
    <t>VOYCOFTN501</t>
  </si>
  <si>
    <t>VOYCOFTN503</t>
  </si>
  <si>
    <t>VOYCOFTN504</t>
  </si>
  <si>
    <t>VOYCOFTN506</t>
  </si>
  <si>
    <t>VOYCOFTN512</t>
  </si>
  <si>
    <t>VOYCOFTN513</t>
  </si>
  <si>
    <t>VOYCOFTN514</t>
  </si>
  <si>
    <t>VOYCOFTN515</t>
  </si>
  <si>
    <t>VOYCOFTN516</t>
  </si>
  <si>
    <t>VOYCOFTN528</t>
  </si>
  <si>
    <t>VOYCOFTN537</t>
  </si>
  <si>
    <t>VOYCOFTN538</t>
  </si>
  <si>
    <t>Étiquettes de lignes</t>
  </si>
  <si>
    <t>Total général</t>
  </si>
  <si>
    <t>Nombre de N° Voyage</t>
  </si>
  <si>
    <t>CW10</t>
  </si>
  <si>
    <t>shulte bouarada</t>
  </si>
  <si>
    <t xml:space="preserve">leoni nord </t>
  </si>
  <si>
    <t>VOYCOFTN540</t>
  </si>
  <si>
    <t>VOYCOFTN541</t>
  </si>
  <si>
    <t>VOYCOFTN551</t>
  </si>
  <si>
    <t>VOYCOFTN553</t>
  </si>
  <si>
    <t>VOYCOFTN554</t>
  </si>
  <si>
    <t xml:space="preserve">avant 14h chez le ckient </t>
  </si>
  <si>
    <t>Date pick up</t>
  </si>
  <si>
    <t xml:space="preserve">Colisage </t>
  </si>
  <si>
    <t>SEBN EL FEJJA</t>
  </si>
  <si>
    <t>COELEC</t>
  </si>
  <si>
    <t>KROSHU</t>
  </si>
  <si>
    <t>VOYCOFTN556</t>
  </si>
  <si>
    <t>VOYCOFTN558</t>
  </si>
  <si>
    <t>VOYCOFTN567</t>
  </si>
  <si>
    <t>VOYCOFTN568</t>
  </si>
  <si>
    <t>VOYCOFTN569</t>
  </si>
  <si>
    <t xml:space="preserve">LEONI NORD </t>
  </si>
  <si>
    <t>véhicule (Barka)</t>
  </si>
  <si>
    <t>VOYCOFTN580</t>
  </si>
  <si>
    <t>VOYCOFTN581</t>
  </si>
  <si>
    <t>VOYCOFTN582</t>
  </si>
  <si>
    <t>VOYCOFTN583</t>
  </si>
  <si>
    <t>VOYCOFTN592</t>
  </si>
  <si>
    <t>VOYCOFTN593</t>
  </si>
  <si>
    <t>VOYCOFTN594</t>
  </si>
  <si>
    <t>VOYCOFTN597</t>
  </si>
  <si>
    <t>VOYCOFTN612</t>
  </si>
  <si>
    <t>VOYCOFTN613</t>
  </si>
  <si>
    <t>VOYCOFTN614</t>
  </si>
  <si>
    <t>VOYCOFTN625</t>
  </si>
  <si>
    <t>VOYCOFTN626</t>
  </si>
  <si>
    <t>VOYCOFTN627</t>
  </si>
  <si>
    <t>VOYCOFTN628</t>
  </si>
  <si>
    <t>VOYCOFTN629</t>
  </si>
  <si>
    <t>VOYCOFTN630</t>
  </si>
  <si>
    <t>VOYCOFTN637</t>
  </si>
  <si>
    <t>VOYCOFTN640</t>
  </si>
  <si>
    <t>VOYCOFTN641</t>
  </si>
  <si>
    <t>VOYCOFTN642</t>
  </si>
  <si>
    <t>VOYCOFTN654</t>
  </si>
  <si>
    <t>VOYCOFTN656</t>
  </si>
  <si>
    <t>VOYCOFTN657</t>
  </si>
  <si>
    <t>VOYCOFTN658</t>
  </si>
  <si>
    <t>VOYCOFTN659</t>
  </si>
  <si>
    <t>VOYCOFTN660</t>
  </si>
  <si>
    <r>
      <t> </t>
    </r>
    <r>
      <rPr>
        <sz val="11"/>
        <color rgb="FFFF0000"/>
        <rFont val="Calibri"/>
        <family val="2"/>
      </rPr>
      <t xml:space="preserve">Urgent 21h30 chez le client </t>
    </r>
  </si>
  <si>
    <t>Urgent</t>
  </si>
  <si>
    <t xml:space="preserve">Commande client </t>
  </si>
  <si>
    <t xml:space="preserve">Article urgent </t>
  </si>
  <si>
    <t xml:space="preserve">perlastic </t>
  </si>
  <si>
    <t xml:space="preserve">COFICAB MED </t>
  </si>
  <si>
    <t xml:space="preserve">CHAKIRA CABLE </t>
  </si>
  <si>
    <t>08h chez le client</t>
  </si>
  <si>
    <t>MISSION AVEC RH</t>
  </si>
  <si>
    <t>9522tu238</t>
  </si>
  <si>
    <t>carton mghira</t>
  </si>
  <si>
    <t>CW11</t>
  </si>
  <si>
    <t>plaste</t>
  </si>
  <si>
    <t>ETA avant 13h</t>
  </si>
  <si>
    <t>ETA 12h</t>
  </si>
  <si>
    <t>ETA avant 14h/ Horaire ramadan</t>
  </si>
  <si>
    <t>urgent  08H00 CHEZ LE CLIENT</t>
  </si>
  <si>
    <t>urgent  07H00 CHEZ LE CLIENT</t>
  </si>
  <si>
    <t xml:space="preserve">urgent 21h chez le client </t>
  </si>
  <si>
    <t xml:space="preserve">c2 + article urgent </t>
  </si>
  <si>
    <t xml:space="preserve">max 22h chez le client </t>
  </si>
  <si>
    <t>yazaki bizerte</t>
  </si>
  <si>
    <t>perplastic / chaakira</t>
  </si>
  <si>
    <t xml:space="preserve">LEONI Wiring Systems Tunisia nord </t>
  </si>
  <si>
    <t>PERPLASTIC silicone</t>
  </si>
  <si>
    <t>VOYCOFTN676</t>
  </si>
  <si>
    <t>VOYCOFTN677</t>
  </si>
  <si>
    <t>VOYCOFTN678</t>
  </si>
  <si>
    <t>VOYCOFTN679</t>
  </si>
  <si>
    <t>VOYCOFTN693</t>
  </si>
  <si>
    <t>VOYCOFTN694</t>
  </si>
  <si>
    <t>VOYCOFTN695</t>
  </si>
  <si>
    <t>VOYCOFTN696</t>
  </si>
  <si>
    <t>VOYCOFTN697</t>
  </si>
  <si>
    <t>VOYCOFTN701</t>
  </si>
  <si>
    <t>VOYCOFTN705</t>
  </si>
  <si>
    <t>VOYCOFTN707</t>
  </si>
  <si>
    <t>VOYCOFTN708</t>
  </si>
  <si>
    <t>VOYCOFTN709</t>
  </si>
  <si>
    <t>VOYCOFTN710</t>
  </si>
  <si>
    <t>VOYCOFTN712</t>
  </si>
  <si>
    <t>VOYCOFTN713</t>
  </si>
  <si>
    <t>VOYCOFTN717</t>
  </si>
  <si>
    <t>VOYCOFTN719</t>
  </si>
  <si>
    <t>VOYCOFTN724</t>
  </si>
  <si>
    <t>VOYCOFTN735</t>
  </si>
  <si>
    <t>VOYCOFTN736</t>
  </si>
  <si>
    <t>VOYCOFTN737</t>
  </si>
  <si>
    <t>NORD</t>
  </si>
  <si>
    <t>SUD</t>
  </si>
  <si>
    <t>COFAT MAT</t>
  </si>
  <si>
    <t>22H00</t>
  </si>
  <si>
    <t>20h00</t>
  </si>
  <si>
    <t>CHAKIRA CABLE</t>
  </si>
  <si>
    <t>21h00</t>
  </si>
  <si>
    <t>fathi</t>
  </si>
  <si>
    <t>YAP</t>
  </si>
  <si>
    <t>ENLEVEMENT DEPUIS COF MED</t>
  </si>
  <si>
    <t xml:space="preserve">commande pas encore prete </t>
  </si>
  <si>
    <t>vehicule (barkia)</t>
  </si>
  <si>
    <t>SATS SELIANA</t>
  </si>
  <si>
    <t xml:space="preserve">LOCATION </t>
  </si>
  <si>
    <t>COF TN--&gt;CHAKIRA</t>
  </si>
  <si>
    <t>COF TN --&gt;COF MED</t>
  </si>
  <si>
    <t>KROSCHU</t>
  </si>
  <si>
    <t>ok</t>
  </si>
  <si>
    <t>LEONI Wiring Systems Tunisia noRD</t>
  </si>
  <si>
    <t>Perplastic silicone</t>
  </si>
  <si>
    <t>SCHULTE AUTOMOTIVE zg</t>
  </si>
  <si>
    <t>COFICAB MED ( torron )</t>
  </si>
  <si>
    <t xml:space="preserve">Perplastic </t>
  </si>
  <si>
    <t xml:space="preserve">peprlastic </t>
  </si>
  <si>
    <t>yap bizerte</t>
  </si>
  <si>
    <t>biel</t>
  </si>
  <si>
    <t>GERMANETTI</t>
  </si>
  <si>
    <t>16.00</t>
  </si>
  <si>
    <t>Aptiv Services Tunisia SARL ( reste livraison matin )</t>
  </si>
  <si>
    <t>Aptiv Services Tunisia SARL ( reste livraison midi )</t>
  </si>
  <si>
    <t xml:space="preserve">LEONI Wiring Systems Tunisia SUD </t>
  </si>
  <si>
    <t>CW13</t>
  </si>
  <si>
    <t xml:space="preserve">pvc </t>
  </si>
  <si>
    <t>COF TN CHAKIRA</t>
  </si>
  <si>
    <t>CHAKIRA COF TN</t>
  </si>
  <si>
    <t>ETA 12H</t>
  </si>
  <si>
    <t>12/0/2025</t>
  </si>
  <si>
    <t xml:space="preserve">navette mateur + 01 bob yap </t>
  </si>
  <si>
    <t xml:space="preserve">colisage </t>
  </si>
  <si>
    <t>COFICAB MED</t>
  </si>
  <si>
    <t>17;00</t>
  </si>
  <si>
    <t xml:space="preserve">bfathi </t>
  </si>
  <si>
    <t xml:space="preserve">PERPLASTIC silicone </t>
  </si>
  <si>
    <t>cartons</t>
  </si>
  <si>
    <t>LECTRIC</t>
  </si>
  <si>
    <t xml:space="preserve">SCHULTE AUTOMOTIVE TUNISIA srl + cof med </t>
  </si>
  <si>
    <t xml:space="preserve">PERPLASTIC  </t>
  </si>
  <si>
    <t xml:space="preserve">ellevement chakira </t>
  </si>
  <si>
    <t xml:space="preserve">Enlevement chakira </t>
  </si>
  <si>
    <t>lactric</t>
  </si>
  <si>
    <t>YAZAKI bizerte</t>
  </si>
  <si>
    <t>10::00</t>
  </si>
  <si>
    <t xml:space="preserve">leoni sud </t>
  </si>
  <si>
    <t xml:space="preserve">DATE </t>
  </si>
  <si>
    <t>Étiquettes de colonnes</t>
  </si>
  <si>
    <t xml:space="preserve">CHAUFFEUR </t>
  </si>
  <si>
    <t xml:space="preserve">REPOS </t>
  </si>
  <si>
    <t>MR SHIPPING</t>
  </si>
  <si>
    <t xml:space="preserve">navette mateur   </t>
  </si>
  <si>
    <t xml:space="preserve">carton mghira </t>
  </si>
  <si>
    <t>dasher</t>
  </si>
  <si>
    <t>COAELEC</t>
  </si>
  <si>
    <t>chakira cable</t>
  </si>
  <si>
    <t xml:space="preserve">yazaki gafssa </t>
  </si>
  <si>
    <t xml:space="preserve">yazaki gafssa pc cof med </t>
  </si>
  <si>
    <t xml:space="preserve">Yazaki Automotive Products Tunisia </t>
  </si>
  <si>
    <t xml:space="preserve">REFLEX LN </t>
  </si>
  <si>
    <t>aptiv Services Tunisia SARL</t>
  </si>
  <si>
    <t xml:space="preserve">Loading Efficiency </t>
  </si>
  <si>
    <t>perplastic</t>
  </si>
  <si>
    <t>navette mateur</t>
  </si>
  <si>
    <t>PERPLASTIC SILICONE</t>
  </si>
  <si>
    <t>YAZAKI GAFSSA COF MED</t>
  </si>
  <si>
    <t>finwik</t>
  </si>
  <si>
    <t xml:space="preserve">COF MED </t>
  </si>
  <si>
    <t>perplalstic</t>
  </si>
  <si>
    <t xml:space="preserve">perplastic silicone </t>
  </si>
  <si>
    <t>leoni nord</t>
  </si>
  <si>
    <t xml:space="preserve">peprlasrtic </t>
  </si>
  <si>
    <t xml:space="preserve">peprlsatic </t>
  </si>
  <si>
    <t>peprlsatic  silicone</t>
  </si>
  <si>
    <t>peprlsatic  pvc</t>
  </si>
  <si>
    <t>peprlastic silicone</t>
  </si>
  <si>
    <t>01/06/202</t>
  </si>
  <si>
    <t>jetty</t>
  </si>
  <si>
    <t>chakira cable *2</t>
  </si>
  <si>
    <t xml:space="preserve">yazaki bizerte </t>
  </si>
  <si>
    <t>ERA CONTACTS TUNISIA</t>
  </si>
  <si>
    <t xml:space="preserve">finwik </t>
  </si>
  <si>
    <t>leoni mateur sud</t>
  </si>
  <si>
    <t>leoni mateur nord</t>
  </si>
  <si>
    <t xml:space="preserve">ADC </t>
  </si>
  <si>
    <t>Location</t>
  </si>
  <si>
    <t>SEWS</t>
  </si>
  <si>
    <t xml:space="preserve">PERPLASTIC  silicone </t>
  </si>
  <si>
    <t>germanetti</t>
  </si>
  <si>
    <t>19/06/202</t>
  </si>
  <si>
    <t>location</t>
  </si>
  <si>
    <t>CMR</t>
  </si>
  <si>
    <t xml:space="preserve">PERPLASTIC SILICONE </t>
  </si>
  <si>
    <t>ETD REEL</t>
  </si>
  <si>
    <t>livraison annuler</t>
  </si>
  <si>
    <t xml:space="preserve">observation </t>
  </si>
  <si>
    <t xml:space="preserve">commande non plannifie / livré </t>
  </si>
  <si>
    <t>PEPRLASTIC</t>
  </si>
  <si>
    <t> 9:00</t>
  </si>
  <si>
    <t xml:space="preserve">Location </t>
  </si>
  <si>
    <t>PVC</t>
  </si>
  <si>
    <t>COFAT TN</t>
  </si>
  <si>
    <t xml:space="preserve">coficab med </t>
  </si>
  <si>
    <t>peprlastic</t>
  </si>
  <si>
    <t>sats/urgent</t>
  </si>
  <si>
    <t>Article urgent</t>
  </si>
  <si>
    <t>ETD N'est pas mentionné</t>
  </si>
  <si>
    <t>urgente</t>
  </si>
  <si>
    <t xml:space="preserve">7 palettes </t>
  </si>
  <si>
    <t>Quantité estimative – Commande non reçue</t>
  </si>
  <si>
    <t>TOP URGENT</t>
  </si>
  <si>
    <t>reste urgent leoni sud</t>
  </si>
  <si>
    <t>cause</t>
  </si>
  <si>
    <t>28/07/20250</t>
  </si>
  <si>
    <t>retard production</t>
  </si>
  <si>
    <t>Livraison urgente</t>
  </si>
  <si>
    <t>Jetyy</t>
  </si>
  <si>
    <t>palettes</t>
  </si>
  <si>
    <t>Jetty</t>
  </si>
  <si>
    <t xml:space="preserve">bob retour </t>
  </si>
  <si>
    <t xml:space="preserve">chakira cable </t>
  </si>
  <si>
    <t>28/0/2025</t>
  </si>
  <si>
    <t xml:space="preserve">perplastic  pvc </t>
  </si>
  <si>
    <t xml:space="preserve">COFICAB TN ==&gt; chakira  </t>
  </si>
  <si>
    <t>CMR MGHIRA</t>
  </si>
  <si>
    <r>
      <t>YURA CORPORAT</t>
    </r>
    <r>
      <rPr>
        <b/>
        <sz val="11"/>
        <color rgb="FF000000"/>
        <rFont val="Calibri"/>
        <family val="2"/>
      </rPr>
      <t>I</t>
    </r>
    <r>
      <rPr>
        <sz val="11"/>
        <color rgb="FF000000"/>
        <rFont val="Calibri"/>
        <family val="2"/>
      </rPr>
      <t>ON TUNISIA</t>
    </r>
  </si>
  <si>
    <t> 3</t>
  </si>
  <si>
    <t xml:space="preserve">             </t>
  </si>
  <si>
    <t>                                                                             </t>
  </si>
  <si>
    <t xml:space="preserve">retard de production </t>
  </si>
  <si>
    <t>TTE International / Fujikura</t>
  </si>
  <si>
    <t>c1</t>
  </si>
  <si>
    <t>c2</t>
  </si>
  <si>
    <t>     3.393,476</t>
  </si>
  <si>
    <t>    11.228,916</t>
  </si>
  <si>
    <t>     4.252,243</t>
  </si>
  <si>
    <t>     3.819,080</t>
  </si>
  <si>
    <t>    10.395,207</t>
  </si>
  <si>
    <t>10!00</t>
  </si>
  <si>
    <t xml:space="preserve">poids </t>
  </si>
  <si>
    <t>     9.849,179</t>
  </si>
  <si>
    <t>4331TUY</t>
  </si>
  <si>
    <t>ETA 12am</t>
  </si>
  <si>
    <t xml:space="preserve">attente confirmation équipe tresorerie </t>
  </si>
  <si>
    <t>Année</t>
  </si>
  <si>
    <t>Kilometrage parcouru sur la période du 10/02/2019 au 21/09/2019</t>
  </si>
  <si>
    <t>Kilometrage parcouru sur la période du 10/02/2020 au 21/09/2020</t>
  </si>
  <si>
    <t xml:space="preserve">Camions </t>
  </si>
  <si>
    <t>Kilométrage départ période du 10/02/2018</t>
  </si>
  <si>
    <t>Kilometrage enregistré le 21/09/2018</t>
  </si>
  <si>
    <t>Distance Approximatif parcouru</t>
  </si>
  <si>
    <t>Kilométrage départ période du 10/02/2019</t>
  </si>
  <si>
    <t>Kilometrage enregistré le 21/09/2019</t>
  </si>
  <si>
    <t>Kilométrage départ 10/02/2020</t>
  </si>
  <si>
    <t>Dernier Kilomètrage 2020</t>
  </si>
  <si>
    <t>Différence sur le kilometrage entre 2020 &amp; 2019 (KM 2020 - KM 2019)</t>
  </si>
  <si>
    <t>Approximativement 120 000 km ont été parcouru plus qu'en 2019.</t>
  </si>
  <si>
    <t>2986TU204</t>
  </si>
  <si>
    <t>non concerné</t>
  </si>
  <si>
    <t xml:space="preserve">5735TU217        </t>
  </si>
  <si>
    <t>TOTAL</t>
  </si>
  <si>
    <t>     4252,243</t>
  </si>
  <si>
    <t>     9.686,039</t>
  </si>
  <si>
    <t>     4200,861</t>
  </si>
  <si>
    <t>     9686,039</t>
  </si>
  <si>
    <t>     1209,473</t>
  </si>
  <si>
    <t>yazak gafssa</t>
  </si>
  <si>
    <t>shulte zg</t>
  </si>
  <si>
    <t xml:space="preserve">fue + cuivre </t>
  </si>
  <si>
    <t>Reel ETD</t>
  </si>
  <si>
    <t>Reason for delay</t>
  </si>
  <si>
    <t>Nbre  of Positions</t>
  </si>
  <si>
    <t>    11.564,503</t>
  </si>
  <si>
    <t>Diagno SINPAR 08H  </t>
  </si>
  <si>
    <t xml:space="preserve">Diagno SINPAR 08H   + CHANGEMENT DES ROUES </t>
  </si>
  <si>
    <t>DLS</t>
  </si>
  <si>
    <t xml:space="preserve">YAP </t>
  </si>
  <si>
    <t>Véhicule</t>
  </si>
  <si>
    <t>CHAKIRA</t>
  </si>
  <si>
    <t>URGENT</t>
  </si>
  <si>
    <t>    13.599,270</t>
  </si>
  <si>
    <t>Kilometrage parcouru sur la période du 01/01/2023 au 31/12/2023</t>
  </si>
  <si>
    <t>avant 16h30 chez le client</t>
  </si>
  <si>
    <t>Urgent ( a respecté l’heure de départ )</t>
  </si>
  <si>
    <t>Avant 16h30 chez le client</t>
  </si>
  <si>
    <t xml:space="preserve">LEONI MATEUR NORD </t>
  </si>
  <si>
    <t>COF MED</t>
  </si>
  <si>
    <t xml:space="preserve">YAZAKI TUNISIA s.a.r.l ( cof med) </t>
  </si>
  <si>
    <t xml:space="preserve">perplastic  silicone </t>
  </si>
  <si>
    <t>perplastic  pvc</t>
  </si>
  <si>
    <t xml:space="preserve"> </t>
  </si>
  <si>
    <t>retard dechargement chez les client</t>
  </si>
  <si>
    <t xml:space="preserve">contacter le client pour debloquer la situation </t>
  </si>
  <si>
    <t>12/00</t>
  </si>
  <si>
    <t xml:space="preserve">reste </t>
  </si>
  <si>
    <t xml:space="preserve">JETTY </t>
  </si>
  <si>
    <t>COMMANDE NON PLANIFEE</t>
  </si>
  <si>
    <t xml:space="preserve">État de km parcouru des chauffeurs mois 09- 2025 </t>
  </si>
  <si>
    <t>IMMATRICULATION</t>
  </si>
  <si>
    <t>index dep</t>
  </si>
  <si>
    <t>index FIN</t>
  </si>
  <si>
    <t>km parcouru</t>
  </si>
  <si>
    <t>nbr de litre</t>
  </si>
  <si>
    <t>cons %</t>
  </si>
  <si>
    <t xml:space="preserve">État de km parcouru des chauffeurs mois 10- 2025 </t>
  </si>
  <si>
    <t>retour déchets Chakira / Coficab</t>
  </si>
  <si>
    <t xml:space="preserve"> Livraison SF Chakira 03-11</t>
  </si>
  <si>
    <t>Immatriculation</t>
  </si>
  <si>
    <t>Index départ</t>
  </si>
  <si>
    <t>Index fin</t>
  </si>
  <si>
    <t>Km parcouru</t>
  </si>
  <si>
    <t>Nombre de litres</t>
  </si>
  <si>
    <t>Consommation (L/100 km)</t>
  </si>
  <si>
    <t>45 972 km</t>
  </si>
  <si>
    <t>12 153,496 L</t>
  </si>
  <si>
    <t>24,75 L/100 km</t>
  </si>
  <si>
    <t>4 beja 1 et  7 beja 2</t>
  </si>
  <si>
    <t>2 beja1 et 1 beja2</t>
  </si>
  <si>
    <t>efb</t>
  </si>
  <si>
    <t>chakira</t>
  </si>
  <si>
    <t>Chakira semi-fini</t>
  </si>
  <si>
    <t>09 plt</t>
  </si>
  <si>
    <t xml:space="preserve">prio urgent </t>
  </si>
  <si>
    <t>12!00</t>
  </si>
  <si>
    <t>12!0</t>
  </si>
  <si>
    <t>cofat tn</t>
  </si>
  <si>
    <t>8H CHEZ LE CLIENT</t>
  </si>
  <si>
    <t>13 beja 1 et  1 beja 2</t>
  </si>
  <si>
    <t xml:space="preserve">02 eme  navette </t>
  </si>
  <si>
    <t>URGENTE</t>
  </si>
  <si>
    <t>Chakira pf</t>
  </si>
  <si>
    <t>chakira pf</t>
  </si>
  <si>
    <t>coficab med</t>
  </si>
  <si>
    <t xml:space="preserve">N° QUAI </t>
  </si>
  <si>
    <t xml:space="preserve">perplastic   </t>
  </si>
  <si>
    <t xml:space="preserve">peprlastic silicone </t>
  </si>
  <si>
    <t>sats</t>
  </si>
  <si>
    <t>ook</t>
  </si>
  <si>
    <t>sebn el fajja</t>
  </si>
  <si>
    <t>africa solar</t>
  </si>
  <si>
    <t>ADC Sousse</t>
  </si>
  <si>
    <t>PROD-ELEC</t>
  </si>
  <si>
    <t>Alaa</t>
  </si>
  <si>
    <t xml:space="preserve">08h chez le client </t>
  </si>
  <si>
    <t>REMARQUE</t>
  </si>
  <si>
    <t xml:space="preserve">navette mateur </t>
  </si>
  <si>
    <t xml:space="preserve">act tn </t>
  </si>
  <si>
    <t xml:space="preserve">État de km parcouru des chauffeurs mois 11- 2025 </t>
  </si>
  <si>
    <t>Km parcourus</t>
  </si>
  <si>
    <t>Litres</t>
  </si>
  <si>
    <t>Consommation (L/100km)</t>
  </si>
  <si>
    <t>MOY</t>
  </si>
  <si>
    <t>ETD</t>
  </si>
  <si>
    <t>perplastic  silicone</t>
  </si>
  <si>
    <t xml:space="preserve"> VT + KARCHER BEN AROUSSE </t>
  </si>
  <si>
    <t>SEBN EL FAJA</t>
  </si>
  <si>
    <t xml:space="preserve">peprlastic  silicone </t>
  </si>
  <si>
    <t>navette m</t>
  </si>
  <si>
    <t>Comment</t>
  </si>
  <si>
    <t>LEONI Wiring Systems Tunisia SUD+NORD &amp;COFAT MATEUR</t>
  </si>
  <si>
    <t>YAZAKi Gafsa</t>
  </si>
  <si>
    <t>6 palettes</t>
  </si>
  <si>
    <t>8 positions</t>
  </si>
  <si>
    <t>SEBN Jendouba</t>
  </si>
  <si>
    <t>Voiture</t>
  </si>
  <si>
    <t xml:space="preserve">Mehrez </t>
  </si>
  <si>
    <t>1 bobine</t>
  </si>
  <si>
    <t>17h00</t>
  </si>
  <si>
    <t>5 palettes</t>
  </si>
  <si>
    <t>10 positions</t>
  </si>
  <si>
    <t>     9 686,039</t>
  </si>
  <si>
    <t>7 positions</t>
  </si>
  <si>
    <t>16 positions</t>
  </si>
  <si>
    <t>13 positions</t>
  </si>
  <si>
    <t>15 positions</t>
  </si>
  <si>
    <t>6 positions</t>
  </si>
  <si>
    <t>1 palette</t>
  </si>
  <si>
    <t>2 palettes</t>
  </si>
  <si>
    <t>1 position</t>
  </si>
  <si>
    <t>22 positions</t>
  </si>
  <si>
    <t>2 bobines MRD 600</t>
  </si>
  <si>
    <t>19 positions</t>
  </si>
  <si>
    <t>11 positions</t>
  </si>
  <si>
    <t>3 positions</t>
  </si>
  <si>
    <t>kromberg</t>
  </si>
  <si>
    <t>02 eme navette</t>
  </si>
  <si>
    <t xml:space="preserve">03eme navette </t>
  </si>
  <si>
    <t>01 ere navette</t>
  </si>
  <si>
    <t>03 eme  navette</t>
  </si>
  <si>
    <t>TBC</t>
  </si>
  <si>
    <t>Janvier</t>
  </si>
  <si>
    <t>Index début</t>
  </si>
  <si>
    <t>Nb de litres</t>
  </si>
  <si>
    <t>Consommation (%)</t>
  </si>
  <si>
    <t>LEONI NORD</t>
  </si>
  <si>
    <t xml:space="preserve">postpone </t>
  </si>
  <si>
    <t xml:space="preserve">CMR </t>
  </si>
  <si>
    <t>002:25</t>
  </si>
  <si>
    <t>03:000</t>
  </si>
  <si>
    <t xml:space="preserve">leoni mateur sud </t>
  </si>
  <si>
    <t xml:space="preserve">SEMI FINI CHAKIRA </t>
  </si>
  <si>
    <t>PEPRLASTC</t>
  </si>
  <si>
    <t>VOY2026COFTN01</t>
  </si>
  <si>
    <t>VOY2026COFTN02</t>
  </si>
  <si>
    <t>VOY2026COFTN03</t>
  </si>
  <si>
    <t>VOY2026COFTN04</t>
  </si>
  <si>
    <t>VOY2026COFTN05</t>
  </si>
  <si>
    <t>VOY2026COFTN06</t>
  </si>
  <si>
    <t>VOY2026COFTN07</t>
  </si>
  <si>
    <t>VOY2026COFTN08</t>
  </si>
  <si>
    <t>VOY2026COFTN09</t>
  </si>
  <si>
    <t>VOY2026COFTN10</t>
  </si>
  <si>
    <t>VOY2026COFTN11</t>
  </si>
  <si>
    <t>VOY2026COFTN12</t>
  </si>
  <si>
    <t>VOY2026COFTN13</t>
  </si>
  <si>
    <t>VOY2026COFTN14</t>
  </si>
  <si>
    <t>VOY2026COFTN15</t>
  </si>
  <si>
    <t>VOY2026COFTN16</t>
  </si>
  <si>
    <t>VOY2026COFTN17</t>
  </si>
  <si>
    <t>VOY2026COFTN18</t>
  </si>
  <si>
    <t>VOY2026COFTN19</t>
  </si>
  <si>
    <t>VOY2026COFTN20</t>
  </si>
  <si>
    <t>VOY2026COFTN21</t>
  </si>
  <si>
    <t>VOY2026COFTN22</t>
  </si>
  <si>
    <t>VOY2026COFTN23</t>
  </si>
  <si>
    <t>VOY2026COFTN24</t>
  </si>
  <si>
    <t>VOY2026COFTN25</t>
  </si>
  <si>
    <t>VOY2026COFTN26</t>
  </si>
  <si>
    <t>VOY2026COFTN27</t>
  </si>
  <si>
    <t>VOY2026COFTN28</t>
  </si>
  <si>
    <t>VOY2026COFTN29</t>
  </si>
  <si>
    <t>VOY2026COFTN30</t>
  </si>
  <si>
    <t>VOY2026COFTN31</t>
  </si>
  <si>
    <t>VOY2026COFTN32</t>
  </si>
  <si>
    <t>VOY2026COFTN33</t>
  </si>
  <si>
    <t>VOY2026COFTN34</t>
  </si>
  <si>
    <t>VOY2026COFTN35</t>
  </si>
  <si>
    <t>VOY2026COFTN36</t>
  </si>
  <si>
    <t>VOY2026COFTN37</t>
  </si>
  <si>
    <t>VOY2026COFTN38</t>
  </si>
  <si>
    <t>VOY2026COFTN39</t>
  </si>
  <si>
    <t>VOY2026COFTN40</t>
  </si>
  <si>
    <t>VOY2026COFTN41</t>
  </si>
  <si>
    <t>VOY2026COFTN42</t>
  </si>
  <si>
    <t>VOY2026COFTN43</t>
  </si>
  <si>
    <t>VOY2026COFTN44</t>
  </si>
  <si>
    <t>VOY2026COFTN45</t>
  </si>
  <si>
    <t>VOY2026COFTN46</t>
  </si>
  <si>
    <t>VOY2026COFTN47</t>
  </si>
  <si>
    <t>VOY2026COFTN48</t>
  </si>
  <si>
    <t>VOY2026COFTN49</t>
  </si>
  <si>
    <t>VOY2026COFTN50</t>
  </si>
  <si>
    <t>VOY2026COFTN51</t>
  </si>
  <si>
    <t>VOY2026COFTN52</t>
  </si>
  <si>
    <t>VOY2026COFTN53</t>
  </si>
  <si>
    <t>VOY2026COFTN54</t>
  </si>
  <si>
    <t>VOY2026COFTN55</t>
  </si>
  <si>
    <t>VOY2026COFTN56</t>
  </si>
  <si>
    <t>VOY2026COFTN57</t>
  </si>
  <si>
    <t>VOY2026COFTN58</t>
  </si>
  <si>
    <t>VOY2026COFTN59</t>
  </si>
  <si>
    <t>VOY2026COFTN60</t>
  </si>
  <si>
    <t>VOY2026COFTN61</t>
  </si>
  <si>
    <t>VOY2026COFTN62</t>
  </si>
  <si>
    <t>VOY2026COFTN63</t>
  </si>
  <si>
    <t>VOY2026COFTN64</t>
  </si>
  <si>
    <t>VOY2026COFTN65</t>
  </si>
  <si>
    <t>VOY2026COFTN66</t>
  </si>
  <si>
    <t>VOY2026COFTN67</t>
  </si>
  <si>
    <t>VOY2026COFTN68</t>
  </si>
  <si>
    <t>VOY2026COFTN69</t>
  </si>
  <si>
    <t>VOY2026COFTN70</t>
  </si>
  <si>
    <t>VOY2026COFTN71</t>
  </si>
  <si>
    <t>VOY2026COFTN72</t>
  </si>
  <si>
    <t>VOY2026COFTN73</t>
  </si>
  <si>
    <t>VOY2026COFTN74</t>
  </si>
  <si>
    <t>VOY2026COFTN75</t>
  </si>
  <si>
    <t>VOY2026COFTN76</t>
  </si>
  <si>
    <t>VOY2026COFTN77</t>
  </si>
  <si>
    <t>VOY2026COFTN78</t>
  </si>
  <si>
    <t>VOY2026COFTN79</t>
  </si>
  <si>
    <t>VOY2026COFTN80</t>
  </si>
  <si>
    <t>VOY2026COFTN81</t>
  </si>
  <si>
    <t>VOY2026COFTN82</t>
  </si>
  <si>
    <t>VOY2026COFTN83</t>
  </si>
  <si>
    <t>VOY2026COFTN84</t>
  </si>
  <si>
    <t>VOY2026COFTN85</t>
  </si>
  <si>
    <t>VOY2026COFTN86</t>
  </si>
  <si>
    <t>VOY2026COFTN87</t>
  </si>
  <si>
    <t>Février</t>
  </si>
  <si>
    <t>VOY2026COFTN88</t>
  </si>
  <si>
    <t>VOY2026COFTN89</t>
  </si>
  <si>
    <t>VOY2026COFTN90</t>
  </si>
  <si>
    <t>VOY2026COFTN91</t>
  </si>
  <si>
    <t>VOY2026COFTN92</t>
  </si>
  <si>
    <t>VOY2026COFTN93</t>
  </si>
  <si>
    <t>VOY2026COFTN94</t>
  </si>
  <si>
    <t>VOY2026COFTN95</t>
  </si>
  <si>
    <t>VOY2026COFTN96</t>
  </si>
  <si>
    <t>VOY2026COFTN97</t>
  </si>
  <si>
    <t>VOY2026COFTN98</t>
  </si>
  <si>
    <t>VOY2026COFTN99</t>
  </si>
  <si>
    <t>VOY2026COFTN100</t>
  </si>
  <si>
    <t>VOY2026COFTN101</t>
  </si>
  <si>
    <t>l’après-midi</t>
  </si>
  <si>
    <t>le reste de la commande du samedi</t>
  </si>
  <si>
    <t>VOY2026COFTN102</t>
  </si>
  <si>
    <t>VOY2026COFTN103</t>
  </si>
  <si>
    <t>VOY2026COFTN104</t>
  </si>
  <si>
    <t>VOY2026COFTN105</t>
  </si>
  <si>
    <t>VOY2026COFTN106</t>
  </si>
  <si>
    <t>VOY2026COFTN107</t>
  </si>
  <si>
    <t>VOY2026COFTN108</t>
  </si>
  <si>
    <t>VOY2026COFTN109</t>
  </si>
  <si>
    <t>VOY2026COFTN110</t>
  </si>
  <si>
    <t>VOY2026COFTN111</t>
  </si>
  <si>
    <t>VOY2026COFTN112</t>
  </si>
  <si>
    <t>VOY2026COFTN113</t>
  </si>
  <si>
    <t>VOY2026COFTN114</t>
  </si>
  <si>
    <t>VOY2026COFTN115</t>
  </si>
  <si>
    <t>VOY2026COFTN116</t>
  </si>
  <si>
    <t>VOY2026COFTN117</t>
  </si>
  <si>
    <t>VOY2026COFTN118</t>
  </si>
  <si>
    <t>VOY2026COFTN119</t>
  </si>
  <si>
    <t>VOY2026COFTN120</t>
  </si>
  <si>
    <t>VOY2026COFTN121</t>
  </si>
  <si>
    <t>VOY2026COFTN122</t>
  </si>
  <si>
    <t>VOY2026COFTN123</t>
  </si>
  <si>
    <t>VOY2026COFTN124</t>
  </si>
  <si>
    <t>VOY2026COFTN125</t>
  </si>
  <si>
    <t>VOY2026COFTN126</t>
  </si>
  <si>
    <t>VOY2026COFTN127</t>
  </si>
  <si>
    <t>VOY2026COFTN128</t>
  </si>
  <si>
    <t>VOY2026COFTN129</t>
  </si>
  <si>
    <t>VOY2026COFTN130</t>
  </si>
  <si>
    <t>VOY2026COFTN131</t>
  </si>
  <si>
    <t>VOY2026COFTN132</t>
  </si>
  <si>
    <t>VOY2026COFTN133</t>
  </si>
  <si>
    <t>VOY2026COFTN134</t>
  </si>
  <si>
    <t>VOY2026COFTN135</t>
  </si>
  <si>
    <t>VOY2026COFTN136</t>
  </si>
  <si>
    <t>VOY2026COFTN137</t>
  </si>
  <si>
    <t>VOY2026COFTN138</t>
  </si>
  <si>
    <t>VOY2026COFTN139</t>
  </si>
  <si>
    <t>VOY2026COFTN140</t>
  </si>
  <si>
    <t>VOY2026COFTN141</t>
  </si>
  <si>
    <t>VOY2026COFTN142</t>
  </si>
  <si>
    <t>VOY2026COFTN143</t>
  </si>
  <si>
    <t>VOY2026COFTN144</t>
  </si>
  <si>
    <t>VOY2026COFTN145</t>
  </si>
  <si>
    <t>VOY2026COFTN146</t>
  </si>
  <si>
    <t>VOY2026COFTN147</t>
  </si>
  <si>
    <t>VOY2026COFTN148</t>
  </si>
  <si>
    <t>VOY2026COFTN149</t>
  </si>
  <si>
    <t>VOY2026COFTN150</t>
  </si>
  <si>
    <t>VOY2026COFTN151</t>
  </si>
  <si>
    <t>VOY2026COFTN152</t>
  </si>
  <si>
    <t>VOY2026COFTN153</t>
  </si>
  <si>
    <t>VOY2026COFTN154</t>
  </si>
  <si>
    <t>VOY2026COFTN155</t>
  </si>
  <si>
    <t>155:200</t>
  </si>
  <si>
    <t>VOY2026COFTN156</t>
  </si>
  <si>
    <t>VOY2026COFTN157</t>
  </si>
  <si>
    <t>VOY2026COFTN158</t>
  </si>
  <si>
    <t>VOY2026COFTN159</t>
  </si>
  <si>
    <t>VOY2026COFTN160</t>
  </si>
  <si>
    <t>VOY2026COFTN161</t>
  </si>
  <si>
    <t>VOY2026COFTN162</t>
  </si>
  <si>
    <t>VOY2026COFTN163</t>
  </si>
  <si>
    <t>VOY2026COFTN164</t>
  </si>
  <si>
    <t>VOY2026COFTN165</t>
  </si>
  <si>
    <t xml:space="preserve">silicone </t>
  </si>
  <si>
    <t>VOY2026COFTN166</t>
  </si>
  <si>
    <t>VOY2026COFTN167</t>
  </si>
  <si>
    <t>VOY2026COFTN168</t>
  </si>
  <si>
    <t>VOY2026COFTN169</t>
  </si>
  <si>
    <t>VOY2026COFTN170</t>
  </si>
  <si>
    <t>VOY2026COFTN171</t>
  </si>
  <si>
    <t>VOY2026COFTN172</t>
  </si>
  <si>
    <t>VOY2026COFTN173</t>
  </si>
  <si>
    <t>VOY2026COFTN174</t>
  </si>
  <si>
    <t>ICEM</t>
  </si>
  <si>
    <t>VOY2026COFTN175</t>
  </si>
  <si>
    <t>VOY2026COFTN176</t>
  </si>
  <si>
    <t>VOY2026COFTN177</t>
  </si>
  <si>
    <t>VOY2026COFTN178</t>
  </si>
  <si>
    <t>VOY2026COFTN179</t>
  </si>
  <si>
    <t>VOY2026COFTN180</t>
  </si>
  <si>
    <t>VOY2026COFTN181</t>
  </si>
  <si>
    <t>VOY2026COFTN182</t>
  </si>
  <si>
    <t>VOY2026COFTN183</t>
  </si>
  <si>
    <t>VOY2026COFTN184</t>
  </si>
  <si>
    <t>VOY2026COFTN185</t>
  </si>
  <si>
    <t>VOY2026COFTN186</t>
  </si>
  <si>
    <t>VOY2026COFTN187</t>
  </si>
  <si>
    <t>VOY2026COFTN188</t>
  </si>
  <si>
    <t>VOY2026COFTN189</t>
  </si>
  <si>
    <t>VOY2026COFTN190</t>
  </si>
  <si>
    <t>VOY2026COFTN191</t>
  </si>
  <si>
    <t>VOY2026COFTN192</t>
  </si>
  <si>
    <t>VOY2026COFTN193</t>
  </si>
  <si>
    <t>VOY2026COFTN194</t>
  </si>
  <si>
    <t>VOY2026COFTN195</t>
  </si>
  <si>
    <t>VOY2026COFTN196</t>
  </si>
  <si>
    <t>VOY2026COFTN197</t>
  </si>
  <si>
    <t>ADC SOUUSE</t>
  </si>
  <si>
    <t>VOY2026COFTN198</t>
  </si>
  <si>
    <t>VOY2026COFTN199</t>
  </si>
  <si>
    <t>VOY2026COFTN200</t>
  </si>
  <si>
    <t>VOY2026COFTN201</t>
  </si>
  <si>
    <t>VOY2026COFTN202</t>
  </si>
  <si>
    <t>VOY2026COFTN203</t>
  </si>
  <si>
    <t>VOY2026COFTN204</t>
  </si>
  <si>
    <t>VOY2026COFTN205</t>
  </si>
  <si>
    <t>VOY2026COFTN206</t>
  </si>
  <si>
    <t>VOY2026COFTN207</t>
  </si>
  <si>
    <t>VOY2026COFTN208</t>
  </si>
  <si>
    <t>VOY2026COFTN209</t>
  </si>
  <si>
    <t>VOY2026COFTN210</t>
  </si>
  <si>
    <t>VOY2026COFTN211</t>
  </si>
  <si>
    <t>VOY2026COFTN212</t>
  </si>
  <si>
    <t>VOY2026COFTN213</t>
  </si>
  <si>
    <t>VOY2026COFTN214</t>
  </si>
  <si>
    <t>VOY2026COFTN215</t>
  </si>
  <si>
    <t>VOY2026COFTN216</t>
  </si>
  <si>
    <t>VOY2026COFTN217</t>
  </si>
  <si>
    <t>VOY2026COFTN218</t>
  </si>
  <si>
    <t>VOY2026COFTN219</t>
  </si>
  <si>
    <t>VOY2026COFTN220</t>
  </si>
  <si>
    <t>VOY2026COFTN221</t>
  </si>
  <si>
    <t>VOY2026COFTN222</t>
  </si>
  <si>
    <t>VOY2026COFTN223</t>
  </si>
  <si>
    <t>VOY2026COFTN224</t>
  </si>
  <si>
    <t>VOY2026COFTN225</t>
  </si>
  <si>
    <t>VOY2026COFTN226</t>
  </si>
  <si>
    <t>VOY2026COFTN227</t>
  </si>
  <si>
    <t>VOY2026COFTN228</t>
  </si>
  <si>
    <t>VOY2026COFTN229</t>
  </si>
  <si>
    <t>VOY2026COFTN230</t>
  </si>
  <si>
    <t>VOY2026COFTN231</t>
  </si>
  <si>
    <t>VOY2026COFTN232</t>
  </si>
  <si>
    <t>VOY2026COFTN233</t>
  </si>
  <si>
    <t>VOY2026COFTN234</t>
  </si>
  <si>
    <t>VOY2026COFTN235</t>
  </si>
  <si>
    <t>VOY2026COFTN236</t>
  </si>
  <si>
    <t>VOY2026COFTN237</t>
  </si>
  <si>
    <t>VOY2026COFTN238</t>
  </si>
  <si>
    <t>VOY2026COFTN239</t>
  </si>
  <si>
    <t>VOY2026COFTN240</t>
  </si>
  <si>
    <t>VOY2026COFTN241</t>
  </si>
  <si>
    <t>VOY2026COFTN242</t>
  </si>
  <si>
    <t>VOY2026COFTN243</t>
  </si>
  <si>
    <t>VOY2026COFTN244</t>
  </si>
  <si>
    <t>VOY2026COFTN245</t>
  </si>
  <si>
    <t>VOY2026COFTN246</t>
  </si>
  <si>
    <t>VOY2026COFTN247</t>
  </si>
  <si>
    <t>VOY2026COFTN248</t>
  </si>
  <si>
    <t>VOY2026COFTN249</t>
  </si>
  <si>
    <t>VOY2026COFTN250</t>
  </si>
  <si>
    <t>VOY2026COFTN251</t>
  </si>
  <si>
    <t>VOY2026COFTN252</t>
  </si>
  <si>
    <t>VOY2026COFTN253</t>
  </si>
  <si>
    <t>SEBN (SUMITOMO) el fajja</t>
  </si>
  <si>
    <t>VOY2026COFTN254</t>
  </si>
  <si>
    <t>VOY2026COFTN255</t>
  </si>
  <si>
    <t>VOY2026COFTN256</t>
  </si>
  <si>
    <t>VOY2026COFTN257</t>
  </si>
  <si>
    <t>VOY2026COFTN258</t>
  </si>
  <si>
    <t>VOY2026COFTN259</t>
  </si>
  <si>
    <t>VOY2026COFTN260</t>
  </si>
  <si>
    <t>VOY2026COFTN261</t>
  </si>
  <si>
    <t>VOY2026COFTN262</t>
  </si>
  <si>
    <t>VOY2026COFTN263</t>
  </si>
  <si>
    <t>VOY2026COFTN264</t>
  </si>
  <si>
    <t>VOY2026COFTN265</t>
  </si>
  <si>
    <t>VOY2026COFTN266</t>
  </si>
  <si>
    <t>3 plt</t>
  </si>
  <si>
    <t>probleme SAP</t>
  </si>
  <si>
    <t>VOY2026COFTN267</t>
  </si>
  <si>
    <t>VOY2026COFTN268</t>
  </si>
  <si>
    <t>VOY2026COFTN269</t>
  </si>
  <si>
    <t>VOY2026COFTN270</t>
  </si>
  <si>
    <t>VOY2026COFTN271</t>
  </si>
  <si>
    <t>VOY2026COFTN272</t>
  </si>
  <si>
    <t>VOY2026COFTN273</t>
  </si>
  <si>
    <t>VOY2026COFTN274</t>
  </si>
  <si>
    <t>VOY2026COFTN275</t>
  </si>
  <si>
    <t>VOY2026COFTN276</t>
  </si>
  <si>
    <t>VOY2026COFTN277</t>
  </si>
  <si>
    <t>VOY2026COFTN278</t>
  </si>
  <si>
    <t>VOY2026COFTN279</t>
  </si>
  <si>
    <t>VOY2026COFTN280</t>
  </si>
  <si>
    <t>VOY2026COFTN281</t>
  </si>
  <si>
    <t>VOY2026COFTN282</t>
  </si>
  <si>
    <t xml:space="preserve">ADC SOUSSE </t>
  </si>
  <si>
    <t>VOY2026COFTN283</t>
  </si>
  <si>
    <t>VOY2026COFTN284</t>
  </si>
  <si>
    <t>VOY2026COFTN285</t>
  </si>
  <si>
    <t>VOY2026COFTN286</t>
  </si>
  <si>
    <t>VOY2026COFTN287</t>
  </si>
  <si>
    <t>VOY2026COFTN288</t>
  </si>
  <si>
    <t>VOY2026COFTN289</t>
  </si>
  <si>
    <t>VOY2026COFTN290</t>
  </si>
  <si>
    <t>VOY2026COFTN291</t>
  </si>
  <si>
    <t>VOY2026COFTN292</t>
  </si>
  <si>
    <t>VOY2026COFTN293</t>
  </si>
  <si>
    <t>VOY2026COFTN294</t>
  </si>
  <si>
    <t>VOY2026COFTN295</t>
  </si>
  <si>
    <t>VOY2026COFTN296</t>
  </si>
  <si>
    <t>VOY2026COFTN297</t>
  </si>
  <si>
    <t>VOY2026COFTN298</t>
  </si>
  <si>
    <t>VOY2026COFTN299</t>
  </si>
  <si>
    <t>VOY2026COFTN300</t>
  </si>
  <si>
    <t xml:space="preserve">PERLASTIC </t>
  </si>
  <si>
    <t xml:space="preserve">emballage </t>
  </si>
  <si>
    <t>adc</t>
  </si>
  <si>
    <t>VOY2026COFTN301</t>
  </si>
  <si>
    <t>VOY2026COFTN302</t>
  </si>
  <si>
    <t>VOY2026COFTN303</t>
  </si>
  <si>
    <t>VOY2026COFTN304</t>
  </si>
  <si>
    <t>VOY2026COFTN305</t>
  </si>
  <si>
    <t>VOY2026COFTN306</t>
  </si>
  <si>
    <t>VOY2026COFTN307</t>
  </si>
  <si>
    <t>VOY2026COFTN308</t>
  </si>
  <si>
    <t>VOY2026COFTN309</t>
  </si>
  <si>
    <t>VOY2026COFTN310</t>
  </si>
  <si>
    <t>VOY2026COFTN311</t>
  </si>
  <si>
    <t>952tu</t>
  </si>
  <si>
    <t>VOY2026COFTN312</t>
  </si>
  <si>
    <t>VOY2026COFTN313</t>
  </si>
  <si>
    <t>VOY2026COFTN314</t>
  </si>
  <si>
    <t>VOY2026COFTN315</t>
  </si>
  <si>
    <t>VOY2026COFTN316</t>
  </si>
  <si>
    <t>VOY2026COFTN317</t>
  </si>
  <si>
    <t>VOY2026COFTN318</t>
  </si>
  <si>
    <t>VOY2026COFTN319</t>
  </si>
  <si>
    <t>VOY2026COFTN320</t>
  </si>
  <si>
    <t>OK</t>
  </si>
  <si>
    <t xml:space="preserve">Nbr of shipments </t>
  </si>
  <si>
    <t>Total 2025</t>
  </si>
  <si>
    <t>Budget</t>
  </si>
  <si>
    <t>Nbr of containers planned</t>
  </si>
  <si>
    <t xml:space="preserve">Nbr of containers </t>
  </si>
  <si>
    <t xml:space="preserve">Load Efficiency </t>
  </si>
  <si>
    <t>Transportation Scrap Costs 2026</t>
  </si>
  <si>
    <t>maintenance préventive et curative costs 2026</t>
  </si>
  <si>
    <t>Rendu</t>
  </si>
  <si>
    <t>Remorque</t>
  </si>
  <si>
    <t>Nouveau tarif</t>
  </si>
  <si>
    <t>Retour 50%</t>
  </si>
  <si>
    <t>Kairouan</t>
  </si>
  <si>
    <t>Tôlée</t>
  </si>
  <si>
    <t>Beja</t>
  </si>
  <si>
    <t>Jendouba</t>
  </si>
  <si>
    <t>Mateur</t>
  </si>
  <si>
    <t>Bizerte</t>
  </si>
  <si>
    <t>Sousse</t>
  </si>
  <si>
    <t>Monastir</t>
  </si>
  <si>
    <t>Gafsa</t>
  </si>
  <si>
    <t>Bouraada</t>
  </si>
  <si>
    <t>hammamet</t>
  </si>
  <si>
    <t>Tunis</t>
  </si>
  <si>
    <t>Navette mateur</t>
  </si>
  <si>
    <t xml:space="preserve">COFAT MATEUR / reste Leoni nord urgent + reste Leoni sud urgent </t>
  </si>
  <si>
    <t>SE BORDNETZE jendouba</t>
  </si>
  <si>
    <t>VOY2026COFTN321</t>
  </si>
  <si>
    <t>VOY2026COFTN322</t>
  </si>
  <si>
    <t>VOY2026COFTN323</t>
  </si>
  <si>
    <t>VOY2026COFTN324</t>
  </si>
  <si>
    <t>VOY2026COFTN325</t>
  </si>
  <si>
    <t>VOY2026COFTN326</t>
  </si>
  <si>
    <t>VOY2026COFTN327</t>
  </si>
  <si>
    <t>VOY2026COFTN328</t>
  </si>
  <si>
    <t>VOY2026COFTN329</t>
  </si>
  <si>
    <t>VOY2026COFTN330</t>
  </si>
  <si>
    <t>VOY2026COFTN331</t>
  </si>
  <si>
    <t>VOY2026COFTN332</t>
  </si>
  <si>
    <t>VOY2026COFTN333</t>
  </si>
  <si>
    <t>VOY2026COFTN334</t>
  </si>
  <si>
    <t>VOY2026COFTN335</t>
  </si>
  <si>
    <t>panne</t>
  </si>
  <si>
    <t>VOY2026COFTN336</t>
  </si>
  <si>
    <t>VOY2026COFTN337</t>
  </si>
  <si>
    <t>VOY2026COFTN338</t>
  </si>
  <si>
    <t>VOY2026COFTN339</t>
  </si>
  <si>
    <t>VOY2026COFTN340</t>
  </si>
  <si>
    <t>VOY2026COFTN341</t>
  </si>
  <si>
    <t>VOY2026COFTN342</t>
  </si>
  <si>
    <t>VOY2026COFTN343</t>
  </si>
  <si>
    <t>VOY2026COFTN344</t>
  </si>
  <si>
    <t>,</t>
  </si>
  <si>
    <t>VOY2026COFTN345</t>
  </si>
  <si>
    <t>VOY2026COFTN346</t>
  </si>
  <si>
    <t>VOY2026COFTN347</t>
  </si>
  <si>
    <t>VOY2026COFTN348</t>
  </si>
  <si>
    <t>VOY2026COFTN349</t>
  </si>
  <si>
    <t>VOY2026COFTN350</t>
  </si>
  <si>
    <t>VOY2026COFTN351</t>
  </si>
  <si>
    <t>VOY2026COFTN352</t>
  </si>
  <si>
    <t>VOY2026COFTN353</t>
  </si>
  <si>
    <t>VOY2026COFTN354</t>
  </si>
  <si>
    <t>VOY2026COFTN355</t>
  </si>
  <si>
    <t>VOY2026COFTN356</t>
  </si>
  <si>
    <t>VOY2026COFTN357</t>
  </si>
  <si>
    <t>VOY2026COFTN358</t>
  </si>
  <si>
    <t>VOY2026COFTN359</t>
  </si>
  <si>
    <t>VOY2026COFTN360</t>
  </si>
  <si>
    <t>VOY2026COFTN361</t>
  </si>
  <si>
    <t>VOY2026COFTN362</t>
  </si>
  <si>
    <t>VOY2026COFTN363</t>
  </si>
  <si>
    <t>VOY2026COFTN364</t>
  </si>
  <si>
    <t>VOY2026COFTN365</t>
  </si>
  <si>
    <t>VOY2026COFTN366</t>
  </si>
  <si>
    <t>VOY2026COFTN367</t>
  </si>
  <si>
    <t>VOY2026COFTN368</t>
  </si>
  <si>
    <t>VOY2026COFTN369</t>
  </si>
  <si>
    <t>VOY2026COFTN370</t>
  </si>
  <si>
    <t>VOY2026COFTN371</t>
  </si>
  <si>
    <t>VOY2026COFTN372</t>
  </si>
  <si>
    <t>VOY2026COFTN373</t>
  </si>
  <si>
    <t>VOY2026COFTN374</t>
  </si>
  <si>
    <t>VOY2026COFTN375</t>
  </si>
  <si>
    <t>VOY2026COFTN376</t>
  </si>
  <si>
    <t>VOY2026COFTN377</t>
  </si>
  <si>
    <t>VOY2026COFTN378</t>
  </si>
  <si>
    <t>VOY2026COFTN379</t>
  </si>
  <si>
    <t>VOY2026COFTN380</t>
  </si>
  <si>
    <t>VOY2026COFTN381</t>
  </si>
  <si>
    <t>VOY2026COFTN382</t>
  </si>
  <si>
    <t>VOY2026COFTN383</t>
  </si>
  <si>
    <t>VOY2026COFTN384</t>
  </si>
  <si>
    <t>VOY2026COFTN385</t>
  </si>
  <si>
    <t>VOY2026COFTN386</t>
  </si>
  <si>
    <t>VOY2026COFTN387</t>
  </si>
  <si>
    <t>VOY2026COFTN388</t>
  </si>
  <si>
    <t>24pos beja1 8pos beja 2</t>
  </si>
  <si>
    <t>POIDS LOURD</t>
  </si>
  <si>
    <t>MR</t>
  </si>
  <si>
    <t>SEMI REMORQUE</t>
  </si>
  <si>
    <t>MR SH</t>
  </si>
  <si>
    <t xml:space="preserve">URGENT </t>
  </si>
  <si>
    <t xml:space="preserve">adc </t>
  </si>
  <si>
    <t>urhent</t>
  </si>
  <si>
    <t xml:space="preserve">CHAKIRA SEMI FINI / PF </t>
  </si>
  <si>
    <t>VOY2026COFTN389</t>
  </si>
  <si>
    <t>VOY2026COFTN390</t>
  </si>
  <si>
    <t>VOY2026COFTN391</t>
  </si>
  <si>
    <t>VOY2026COFTN392</t>
  </si>
  <si>
    <t>VOY2026COFTN393</t>
  </si>
  <si>
    <t>VOY2026COFTN394</t>
  </si>
  <si>
    <t>VOY2026COFTN395</t>
  </si>
  <si>
    <t>VOY2026COFTN396</t>
  </si>
  <si>
    <t>VOY2026COFTN397</t>
  </si>
  <si>
    <t>VOY2026COFTN398</t>
  </si>
  <si>
    <t>VOY2026COFTN399</t>
  </si>
  <si>
    <t>VOY2026COFTN400</t>
  </si>
  <si>
    <t>VOY2026COFTN401</t>
  </si>
  <si>
    <t>VOY2026COFTN402</t>
  </si>
  <si>
    <t>VOY2026COFTN403</t>
  </si>
  <si>
    <t>VOY2026COFTN404</t>
  </si>
  <si>
    <t>VOY2026COFTN405</t>
  </si>
  <si>
    <t>VOY2026COFTN406</t>
  </si>
  <si>
    <t>VOY2026COFTN407</t>
  </si>
  <si>
    <t>VOY2026COFTN408</t>
  </si>
  <si>
    <t>VOY2026COFTN409</t>
  </si>
  <si>
    <t>VOY2026COFTN410</t>
  </si>
  <si>
    <t>VOY2026COFTN411</t>
  </si>
  <si>
    <t>VOY2026COFTN412</t>
  </si>
  <si>
    <t>VOY2026COFTN413</t>
  </si>
  <si>
    <t>VOY2026COFTN414</t>
  </si>
  <si>
    <t>VOY2026COFTN415</t>
  </si>
  <si>
    <t>VOY2026COFTN416</t>
  </si>
  <si>
    <t>VOY2026COFTN417</t>
  </si>
  <si>
    <t>VOY2026COFTN418</t>
  </si>
  <si>
    <t>VOY2026COFTN419</t>
  </si>
  <si>
    <t>VOY2026COFTN420</t>
  </si>
  <si>
    <t>VOY2026COFTN421</t>
  </si>
  <si>
    <t>VOY2026COFTN422</t>
  </si>
  <si>
    <t>VOY2026COFTN423</t>
  </si>
  <si>
    <t>VOY2026COFTN424</t>
  </si>
  <si>
    <t>VOY2026COFTN425</t>
  </si>
  <si>
    <t>VOY2026COFTN426</t>
  </si>
  <si>
    <t>VOY2026COFTN427</t>
  </si>
  <si>
    <t>VOY2026COFTN428</t>
  </si>
  <si>
    <t>VOY2026COFTN429</t>
  </si>
  <si>
    <t>VOY2026COFTN430</t>
  </si>
  <si>
    <t>VOY2026COFTN431</t>
  </si>
  <si>
    <t>VOY2026COFTN432</t>
  </si>
  <si>
    <t>VOY2026COFTN433</t>
  </si>
  <si>
    <t>VOY2026COFTN434</t>
  </si>
  <si>
    <t>VOY2026COFTN435</t>
  </si>
  <si>
    <t>VOY2026COFTN436</t>
  </si>
  <si>
    <t>VOY2026COFTN437</t>
  </si>
  <si>
    <t>VOY2026COFTN438</t>
  </si>
  <si>
    <t>semi fini chakira</t>
  </si>
  <si>
    <t>KROMBERG</t>
  </si>
  <si>
    <t>cofat maTEUR</t>
  </si>
  <si>
    <t>chakira 1,7</t>
  </si>
  <si>
    <t>VOY2026COFTN439</t>
  </si>
  <si>
    <t>VOY2026COFTN440</t>
  </si>
  <si>
    <t>VOY2026COFTN441</t>
  </si>
  <si>
    <t>VOY2026COFTN442</t>
  </si>
  <si>
    <t>VOY2026COFTN443</t>
  </si>
  <si>
    <t>VOY2026COFTN444</t>
  </si>
  <si>
    <t>VOY2026COFTN445</t>
  </si>
  <si>
    <t>VOY2026COFTN446</t>
  </si>
  <si>
    <t>VOY2026COFTN447</t>
  </si>
  <si>
    <t>VOY2026COFTN448</t>
  </si>
  <si>
    <t>VOY2026COFTN449</t>
  </si>
  <si>
    <t>VOY2026COFTN450</t>
  </si>
  <si>
    <t>VOY2026COFTN451</t>
  </si>
  <si>
    <t>VOY2026COFTN452</t>
  </si>
  <si>
    <t>VOY2026COFTN453</t>
  </si>
  <si>
    <t>VOY2026COFTN454</t>
  </si>
  <si>
    <t>VOY2026COFTN455</t>
  </si>
  <si>
    <t>VOY2026COFTN456</t>
  </si>
  <si>
    <t>VOY2026COFTN457</t>
  </si>
  <si>
    <t>VOY2026COFTN458</t>
  </si>
  <si>
    <t>VOY2026COFTN459</t>
  </si>
  <si>
    <t>VOY2026COFTN460</t>
  </si>
  <si>
    <t>VOY2026COFTN461</t>
  </si>
  <si>
    <t>VOY2026COFTN462</t>
  </si>
  <si>
    <t>VOY2026COFTN463</t>
  </si>
  <si>
    <t>VOY2026COFTN464</t>
  </si>
  <si>
    <t>VOY2026COFTN465</t>
  </si>
  <si>
    <t>VOY2026COFTN466</t>
  </si>
  <si>
    <t>VOY2026COFTN467</t>
  </si>
  <si>
    <t>silicone</t>
  </si>
  <si>
    <t>top urgent chez le client max 09h00</t>
  </si>
  <si>
    <t>VOY2026COFTN468</t>
  </si>
  <si>
    <t>VOY2026COFTN469</t>
  </si>
  <si>
    <t>VOY2026COFTN470</t>
  </si>
  <si>
    <t>VOY2026COFTN471</t>
  </si>
  <si>
    <t>VOY2026COFTN472</t>
  </si>
  <si>
    <t>VOY2026COFTN473</t>
  </si>
  <si>
    <t>VOY2026COFTN474</t>
  </si>
  <si>
    <t>VOY2026COFTN475</t>
  </si>
  <si>
    <t>VOY2026COFTN476</t>
  </si>
  <si>
    <t>VOY2026COFTN477</t>
  </si>
  <si>
    <t>VOY2026COFTN478</t>
  </si>
  <si>
    <t>VOY2026COFTN479</t>
  </si>
  <si>
    <t>VOY2026COFTN480</t>
  </si>
  <si>
    <t>VOY2026COFTN481</t>
  </si>
  <si>
    <t>VOY2026COFTN482</t>
  </si>
  <si>
    <t>VOY2026COFTN483</t>
  </si>
  <si>
    <t>VOY2026COFTN484</t>
  </si>
  <si>
    <t>VOY2026COFTN485</t>
  </si>
  <si>
    <t>VOY2026COFTN486</t>
  </si>
  <si>
    <t>VOY2026COFTN487</t>
  </si>
  <si>
    <t>VOY2026COFTN488</t>
  </si>
  <si>
    <t>VOY2026COFTN489</t>
  </si>
  <si>
    <t>VOY2026COFTN490</t>
  </si>
  <si>
    <t>VOY2026COFTN491</t>
  </si>
  <si>
    <t>VOY2026COFTN492</t>
  </si>
  <si>
    <t>VOY2026COFTN493</t>
  </si>
  <si>
    <t>VOY2026COFTN494</t>
  </si>
  <si>
    <t>VOY2026COFTN495</t>
  </si>
  <si>
    <t>VOY2026COFTN496</t>
  </si>
  <si>
    <t>VOY2026COFTN497</t>
  </si>
  <si>
    <t>VOY2026COFTN498</t>
  </si>
  <si>
    <t>VOY2026COFTN499</t>
  </si>
  <si>
    <t>VOY2026COFTN500</t>
  </si>
  <si>
    <t>VOY2026COFTN501</t>
  </si>
  <si>
    <t>VOY2026COFTN502</t>
  </si>
  <si>
    <t>VOY2026COFTN503</t>
  </si>
  <si>
    <t>VOY2026COFTN504</t>
  </si>
  <si>
    <t>VOY2026COFTN505</t>
  </si>
  <si>
    <t>VOY2026COFTN506</t>
  </si>
  <si>
    <t>VOY2026COFTN507</t>
  </si>
  <si>
    <t>VOY2026COFTN508</t>
  </si>
  <si>
    <t>VOY2026COFTN509</t>
  </si>
  <si>
    <t>VOY2026COFTN510</t>
  </si>
  <si>
    <t>VOY2026COFTN511</t>
  </si>
  <si>
    <t>VOY2026COFTN512</t>
  </si>
  <si>
    <t>VOY2026COFTN513</t>
  </si>
  <si>
    <t>VOY2026COFTN514</t>
  </si>
  <si>
    <t>SCHULTE AUTOMOTIVE TUNISIA srl ZG</t>
  </si>
  <si>
    <t>VOY2026COFTN515</t>
  </si>
  <si>
    <t>VOY2026COFTN516</t>
  </si>
  <si>
    <t>VOY2026COFTN517</t>
  </si>
  <si>
    <t>VOY2026COFTN518</t>
  </si>
  <si>
    <t>VOY2026COFTN519</t>
  </si>
  <si>
    <t>VOY2026COFTN520</t>
  </si>
  <si>
    <t>VOY2026COFTN521</t>
  </si>
  <si>
    <t>mars</t>
  </si>
  <si>
    <t>VOY2026COFTN522</t>
  </si>
  <si>
    <t>10;30</t>
  </si>
  <si>
    <t>VOY2026COFTN523</t>
  </si>
  <si>
    <t>VOY2026COFTN524</t>
  </si>
  <si>
    <t>VOY2026COFTN525</t>
  </si>
  <si>
    <t>VOY2026COFTN526</t>
  </si>
  <si>
    <t>VOY2026COFTN527</t>
  </si>
  <si>
    <t>VOY2026COFTN528</t>
  </si>
  <si>
    <t>VOY2026COFTN529</t>
  </si>
  <si>
    <t>VOY2026COFTN530</t>
  </si>
  <si>
    <t>VOY2026COFTN531</t>
  </si>
  <si>
    <t xml:space="preserve">Ridha </t>
  </si>
  <si>
    <t>085:00</t>
  </si>
  <si>
    <t>VOY2026COFTN532</t>
  </si>
  <si>
    <t>VOY2026COFTN533</t>
  </si>
  <si>
    <t>VOY2026COFTN534</t>
  </si>
  <si>
    <t>VOY2026COFTN535</t>
  </si>
  <si>
    <t>VOY2026COFTN536</t>
  </si>
  <si>
    <t>VOY2026COFTN537</t>
  </si>
  <si>
    <t>VOY2026COFTN538</t>
  </si>
  <si>
    <t>VOY2026COFTN539</t>
  </si>
  <si>
    <t>VOY2026COFTN540</t>
  </si>
  <si>
    <t>VOY2026COFTN541</t>
  </si>
  <si>
    <t>VOY2026COFTN542</t>
  </si>
  <si>
    <t>VOY2026COFTN543</t>
  </si>
  <si>
    <t>VOY2026COFTN544</t>
  </si>
  <si>
    <t>VOY2026COFTN545</t>
  </si>
  <si>
    <t>VOY2026COFTN546</t>
  </si>
  <si>
    <t>VOY2026COFTN547</t>
  </si>
  <si>
    <t>VOY2026COFTN548</t>
  </si>
  <si>
    <t>VOY2026COFTN549</t>
  </si>
  <si>
    <t>VOY2026COFTN550</t>
  </si>
  <si>
    <t>VOY2026COFTN551</t>
  </si>
  <si>
    <t>VOY2026COFTN552</t>
  </si>
  <si>
    <t>VOY2026COFTN553</t>
  </si>
  <si>
    <t>VOY2026COFTN554</t>
  </si>
  <si>
    <t>VOY2026COFTN555</t>
  </si>
  <si>
    <t>VOY2026COFTN556</t>
  </si>
  <si>
    <t>VOY2026COFTN557</t>
  </si>
  <si>
    <t>VOY2026COFTN558</t>
  </si>
  <si>
    <t>VOY2026COFTN559</t>
  </si>
  <si>
    <t>VOY2026COFTN560</t>
  </si>
  <si>
    <t>VOY2026COFTN561</t>
  </si>
  <si>
    <t>VOY2026COFTN562</t>
  </si>
  <si>
    <t>VOY2026COFTN563</t>
  </si>
  <si>
    <t>VOY2026COFTN564</t>
  </si>
  <si>
    <t>VOY2026COFTN565</t>
  </si>
  <si>
    <t>VOY2026COFTN566</t>
  </si>
  <si>
    <t>VOY2026COFTN567</t>
  </si>
  <si>
    <t>VOY2026COFTN568</t>
  </si>
  <si>
    <t>VOY2026COFTN569</t>
  </si>
  <si>
    <t>VOY2026COFTN570</t>
  </si>
  <si>
    <t>VOY2026COFTN571</t>
  </si>
  <si>
    <t>VOY2026COFTN572</t>
  </si>
  <si>
    <t>VOY2026COFTN573</t>
  </si>
  <si>
    <t>VOY2026COFTN574</t>
  </si>
  <si>
    <t>VOY2026COFTN575</t>
  </si>
  <si>
    <t>VOY2026COFTN576</t>
  </si>
  <si>
    <t>VOY2026COFTN577</t>
  </si>
  <si>
    <t>VOY2026COFTN578</t>
  </si>
  <si>
    <t>VOY2026COFTN579</t>
  </si>
  <si>
    <t>VOY2026COFTN580</t>
  </si>
  <si>
    <t>VOY2026COFTN581</t>
  </si>
  <si>
    <t>VOY2026COFTN582</t>
  </si>
  <si>
    <t>VOY2026COFTN583</t>
  </si>
  <si>
    <t>VOY2026COFTN584</t>
  </si>
  <si>
    <t>Urgent demain matin 08 chez le client</t>
  </si>
  <si>
    <t>04 PLT</t>
  </si>
  <si>
    <t>03 PLT</t>
  </si>
  <si>
    <t>08 PLT</t>
  </si>
  <si>
    <t>06 plt</t>
  </si>
  <si>
    <t>Navette mateur ( avancement + reste )</t>
  </si>
  <si>
    <t>Kroschu</t>
  </si>
  <si>
    <t xml:space="preserve">KROMBERG </t>
  </si>
  <si>
    <t>15 plt</t>
  </si>
  <si>
    <t>03 plt</t>
  </si>
  <si>
    <t xml:space="preserve">01 plt </t>
  </si>
  <si>
    <t>NAVETTE MATEUR (avancement + reste )</t>
  </si>
  <si>
    <t xml:space="preserve">10 plt </t>
  </si>
  <si>
    <t>kroschu</t>
  </si>
  <si>
    <t>Act</t>
  </si>
  <si>
    <t xml:space="preserve">top urgent </t>
  </si>
  <si>
    <t xml:space="preserve">TOP URGENT </t>
  </si>
  <si>
    <t>CHAKIRA CABLE ( bob r&amp;d + pf)</t>
  </si>
  <si>
    <t>COFT MATUR</t>
  </si>
  <si>
    <t>Navette mateur (SUD+NORD+COFAT)</t>
  </si>
  <si>
    <t>Yap</t>
  </si>
  <si>
    <t>Sebn</t>
  </si>
  <si>
    <t xml:space="preserve">cofat mteur </t>
  </si>
  <si>
    <t xml:space="preserve">kromberg </t>
  </si>
  <si>
    <t>LOCATION</t>
  </si>
  <si>
    <t>VOY2026COFTN585</t>
  </si>
  <si>
    <t>VOY2026COFTN586</t>
  </si>
  <si>
    <t>VOY2026COFTN587</t>
  </si>
  <si>
    <t>VOY2026COFTN588</t>
  </si>
  <si>
    <t>VOY2026COFTN589</t>
  </si>
  <si>
    <t>VOY2026COFTN590</t>
  </si>
  <si>
    <t>VOY2026COFTN591</t>
  </si>
  <si>
    <t>VOY2026COFTN592</t>
  </si>
  <si>
    <t>VOY2026COFTN593</t>
  </si>
  <si>
    <t>VOY2026COFTN594</t>
  </si>
  <si>
    <t>VOY2026COFTN595</t>
  </si>
  <si>
    <t>VOY2026COFTN596</t>
  </si>
  <si>
    <t>VOY2026COFTN597</t>
  </si>
  <si>
    <t>VOY2026COFTN598</t>
  </si>
  <si>
    <t>VOY2026COFTN599</t>
  </si>
  <si>
    <t>VOY2026COFTN600</t>
  </si>
  <si>
    <t>VOY2026COFTN601</t>
  </si>
  <si>
    <t>VOY2026COFTN602</t>
  </si>
  <si>
    <t>VOY2026COFTN603</t>
  </si>
  <si>
    <t>VOY2026COFTN604</t>
  </si>
  <si>
    <t>VOY2026COFTN605</t>
  </si>
  <si>
    <t>VOY2026COFTN606</t>
  </si>
  <si>
    <t>VOY2026COFTN607</t>
  </si>
  <si>
    <t>VOY2026COFTN608</t>
  </si>
  <si>
    <t>VOY2026COFTN609</t>
  </si>
  <si>
    <t>VOY2026COFTN610</t>
  </si>
  <si>
    <t>VOY2026COFTN611</t>
  </si>
  <si>
    <t>VOY2026COFTN612</t>
  </si>
  <si>
    <t>VOY2026COFTN613</t>
  </si>
  <si>
    <t>VOY2026COFTN614</t>
  </si>
  <si>
    <t>VOY2026COFTN615</t>
  </si>
  <si>
    <t>VOY2026COFTN616</t>
  </si>
  <si>
    <t>VOY2026COFTN617</t>
  </si>
  <si>
    <t>VOY2026COFTN618</t>
  </si>
  <si>
    <t>VOY2026COFTN619</t>
  </si>
  <si>
    <t>VOY2026COFTN620</t>
  </si>
  <si>
    <t>VOY2026COFTN621</t>
  </si>
  <si>
    <t>VOY2026COFTN622</t>
  </si>
  <si>
    <t>VOY2026COFTN623</t>
  </si>
  <si>
    <t>VOY2026COFTN624</t>
  </si>
  <si>
    <t>VOY2026COFTN625</t>
  </si>
  <si>
    <t>VOY2026COFTN626</t>
  </si>
  <si>
    <t>VOY2026COFTN627</t>
  </si>
  <si>
    <t>VOY2026COFTN628</t>
  </si>
  <si>
    <t>VOY2026COFTN629</t>
  </si>
  <si>
    <t>VOY2026COFTN630</t>
  </si>
  <si>
    <t>VOY2026COFTN631</t>
  </si>
  <si>
    <t>VOY2026COFTN632</t>
  </si>
  <si>
    <t>VOY2026COFTN633</t>
  </si>
  <si>
    <t>VOY2026COFTN634</t>
  </si>
  <si>
    <t>VOY2026COFTN635</t>
  </si>
  <si>
    <t>VOY2026COFTN636</t>
  </si>
  <si>
    <t>VOY2026COFTN637</t>
  </si>
  <si>
    <t>VOY2026COFTN638</t>
  </si>
  <si>
    <t>VOY2026COFTN639</t>
  </si>
  <si>
    <t>VOY2026COFTN640</t>
  </si>
  <si>
    <t>VOY2026COFTN641</t>
  </si>
  <si>
    <t>VOY2026COFTN642</t>
  </si>
  <si>
    <t>VOY2026COFTN643</t>
  </si>
  <si>
    <t>VOY2026COFTN644</t>
  </si>
  <si>
    <t>VOY2026COFTN645</t>
  </si>
  <si>
    <t xml:space="preserve">chakira  </t>
  </si>
  <si>
    <t>VOY2026COFTN646</t>
  </si>
  <si>
    <t>VOY2026COFTN647</t>
  </si>
  <si>
    <t>VOY2026COFTN648</t>
  </si>
  <si>
    <t>VOY2026COFTN649</t>
  </si>
  <si>
    <t>VOY2026COFTN650</t>
  </si>
  <si>
    <t>VOY2026COFTN651</t>
  </si>
  <si>
    <t>VOY2026COFTN652</t>
  </si>
  <si>
    <t>VOY2026COFTN653</t>
  </si>
  <si>
    <t>VOY2026COFTN654</t>
  </si>
  <si>
    <t>VOY2026COFTN655</t>
  </si>
  <si>
    <t>VOY2026COFTN656</t>
  </si>
  <si>
    <t>VOY2026COFTN657</t>
  </si>
  <si>
    <t>VOY2026COFTN658</t>
  </si>
  <si>
    <t>VOY2026COFTN659</t>
  </si>
  <si>
    <t>VOY2026COFTN660</t>
  </si>
  <si>
    <t>VOY2026COFTN661</t>
  </si>
  <si>
    <t>VOY2026COFTN662</t>
  </si>
  <si>
    <t>VOY2026COFTN663</t>
  </si>
  <si>
    <t>VOY2026COFTN664</t>
  </si>
  <si>
    <t>VOY2026COFTN665</t>
  </si>
  <si>
    <t>VOY2026COFTN666</t>
  </si>
  <si>
    <t>VOY2026COFTN667</t>
  </si>
  <si>
    <t>VOY2026COFTN668</t>
  </si>
  <si>
    <t>VOY2026COFTN669</t>
  </si>
  <si>
    <t>VOY2026COFTN670</t>
  </si>
  <si>
    <t>VOY2026COFTN671</t>
  </si>
  <si>
    <t>VOY2026COFTN672</t>
  </si>
  <si>
    <t>VOY2026COFTN673</t>
  </si>
  <si>
    <t>VOY2026COFTN674</t>
  </si>
  <si>
    <t>VOY2026COFTN675</t>
  </si>
  <si>
    <t>VOY2026COFTN676</t>
  </si>
  <si>
    <t>VOY2026COFTN677</t>
  </si>
  <si>
    <t>VOY2026COFTN678</t>
  </si>
  <si>
    <t>VOY2026COFTN679</t>
  </si>
  <si>
    <t>VOY2026COFTN680</t>
  </si>
  <si>
    <t>VOY2026COFTN681</t>
  </si>
  <si>
    <t>VOY2026COFTN682</t>
  </si>
  <si>
    <t>VOY2026COFTN683</t>
  </si>
  <si>
    <t>VOY2026COFTN684</t>
  </si>
  <si>
    <t>VOY2026COFTN685</t>
  </si>
  <si>
    <t>VOY2026COFTN686</t>
  </si>
  <si>
    <t>VOY2026COFTN687</t>
  </si>
  <si>
    <t>JANVIER</t>
  </si>
  <si>
    <t>FEV</t>
  </si>
  <si>
    <t xml:space="preserve">PANNE </t>
  </si>
  <si>
    <t>l'après-midi</t>
  </si>
  <si>
    <t>VOY2026COFTN688</t>
  </si>
  <si>
    <t>VOY2026COFTN689</t>
  </si>
  <si>
    <t>VOY2026COFTN690</t>
  </si>
  <si>
    <t>VOY2026COFTN691</t>
  </si>
  <si>
    <t>VOY2026COFTN692</t>
  </si>
  <si>
    <t>VOY2026COFTN693</t>
  </si>
  <si>
    <t>VOY2026COFTN694</t>
  </si>
  <si>
    <t>VOY2026COFTN695</t>
  </si>
  <si>
    <t>VOY2026COFTN696</t>
  </si>
  <si>
    <t>VOY2026COFTN697</t>
  </si>
  <si>
    <t>Moyenne de Loading Rate %</t>
  </si>
  <si>
    <t>Moyenne de Charging Rate %</t>
  </si>
  <si>
    <t>26/03/20026</t>
  </si>
  <si>
    <t>µ£%</t>
  </si>
  <si>
    <t>11  plt</t>
  </si>
  <si>
    <t>08 plt</t>
  </si>
  <si>
    <t>SCHULTE AUTOMOTIVE ZG</t>
  </si>
  <si>
    <t>vers midi chez le client</t>
  </si>
  <si>
    <t xml:space="preserve">APTIV+COFAT MATEUR </t>
  </si>
  <si>
    <t>VOY2026COFTN698</t>
  </si>
  <si>
    <t>VOY2026COFTN699</t>
  </si>
  <si>
    <t>VOY2026COFTN700</t>
  </si>
  <si>
    <t>VOY2026COFTN701</t>
  </si>
  <si>
    <t>VOY2026COFTN702</t>
  </si>
  <si>
    <t>VOY2026COFTN703</t>
  </si>
  <si>
    <t>VOY2026COFTN704</t>
  </si>
  <si>
    <t>VOY2026COFTN705</t>
  </si>
  <si>
    <t>VOY2026COFTN706</t>
  </si>
  <si>
    <t>VOY2026COFTN707</t>
  </si>
  <si>
    <t>VOY2026COFTN708</t>
  </si>
  <si>
    <t>VOY2026COFTN709</t>
  </si>
  <si>
    <t>VOY2026COFTN710</t>
  </si>
  <si>
    <t>VOY2026COFTN711</t>
  </si>
  <si>
    <t>VOY2026COFTN712</t>
  </si>
  <si>
    <t>VOY2026COFTN713</t>
  </si>
  <si>
    <t xml:space="preserve">LMN+LMS+COFAT </t>
  </si>
  <si>
    <t>VOY2026COFTN714</t>
  </si>
  <si>
    <t>VOY2026COFTN715</t>
  </si>
  <si>
    <t>VOY2026COFTN716</t>
  </si>
  <si>
    <t>VOY2026COFTN717</t>
  </si>
  <si>
    <t>VOY2026COFTN718</t>
  </si>
  <si>
    <t>VOY2026COFTN719</t>
  </si>
  <si>
    <t>VOY2026COFTN720</t>
  </si>
  <si>
    <t>VOY2026COFTN721</t>
  </si>
  <si>
    <t>VOY2026COFTN722</t>
  </si>
  <si>
    <t>VOY2026COFTN723</t>
  </si>
  <si>
    <t>VOY2026COFTN724</t>
  </si>
  <si>
    <t>VOY2026COFTN725</t>
  </si>
  <si>
    <t>VOY2026COFTN726</t>
  </si>
  <si>
    <t>VOY2026COFTN727</t>
  </si>
  <si>
    <t>VOY2026COFTN728</t>
  </si>
  <si>
    <t>VOY2026COFTN729</t>
  </si>
  <si>
    <t>VOY2026COFTN730</t>
  </si>
  <si>
    <t>VOY2026COFTN731</t>
  </si>
  <si>
    <t>VOY2026COFTN732</t>
  </si>
  <si>
    <t>VOY2026COFTN733</t>
  </si>
  <si>
    <t>VOY2026COFTN734</t>
  </si>
  <si>
    <t>VOY2026COFTN735</t>
  </si>
  <si>
    <t>VOY2026COFTN736</t>
  </si>
  <si>
    <t>VOY2026COFTN737</t>
  </si>
  <si>
    <t>VOY2026COFTN738</t>
  </si>
  <si>
    <t>VOY2026COFTN739</t>
  </si>
  <si>
    <t>VOY2026COFTN740</t>
  </si>
  <si>
    <t>VOY2026COFTN741</t>
  </si>
  <si>
    <t>VOY2026COFTN742</t>
  </si>
  <si>
    <t>VOY2026COFTN743</t>
  </si>
  <si>
    <t>VOY2026COFTN744</t>
  </si>
  <si>
    <t>VOY2026COFTN745</t>
  </si>
  <si>
    <t>VOY2026COFTN746</t>
  </si>
  <si>
    <t>VOY2026COFTN747</t>
  </si>
  <si>
    <t>VOY2026COFTN748</t>
  </si>
  <si>
    <t>VOY2026COFTN749</t>
  </si>
  <si>
    <t>VOY2026COFTN750</t>
  </si>
  <si>
    <t>VOY2026COFTN751</t>
  </si>
  <si>
    <t>VOY2026COFTN752</t>
  </si>
  <si>
    <t>VOY2026COFTN753</t>
  </si>
  <si>
    <t>VOY2026COFTN754</t>
  </si>
  <si>
    <t>VOY2026COFTN755</t>
  </si>
  <si>
    <t>VOY2026COFTN756</t>
  </si>
  <si>
    <t>VOY2026COFTN757</t>
  </si>
  <si>
    <t>VOY2026COFTN758</t>
  </si>
  <si>
    <t>VOY2026COFTN759</t>
  </si>
  <si>
    <t>VOY2026COFTN760</t>
  </si>
  <si>
    <t>VOY2026COFTN761</t>
  </si>
  <si>
    <t>VOY2026COFTN762</t>
  </si>
  <si>
    <t>VOY2026COFTN763</t>
  </si>
  <si>
    <t>VOY2026COFTN764</t>
  </si>
  <si>
    <t>VOY2026COFTN765</t>
  </si>
  <si>
    <t>VOY2026COFTN766</t>
  </si>
  <si>
    <t>VOY2026COFTN767</t>
  </si>
  <si>
    <t>VOY2026COFTN768</t>
  </si>
  <si>
    <t>VOY2026COFTN769</t>
  </si>
  <si>
    <t>VOY2026COFTN770</t>
  </si>
  <si>
    <t>VOY2026COFTN771</t>
  </si>
  <si>
    <t>VOY2026COFTN772</t>
  </si>
  <si>
    <t>VOY2026COFTN773</t>
  </si>
  <si>
    <t>VOY2026COFTN774</t>
  </si>
  <si>
    <t xml:space="preserve">retard production </t>
  </si>
  <si>
    <t>VOY2026COFTN775</t>
  </si>
  <si>
    <t>VOY2026COFTN776</t>
  </si>
  <si>
    <t>VOY2026COFTN777</t>
  </si>
  <si>
    <t>VOY2026COFTN778</t>
  </si>
  <si>
    <t>VOY2026COFTN779</t>
  </si>
  <si>
    <t>VOY2026COFTN780</t>
  </si>
  <si>
    <t>VOY2026COFTN781</t>
  </si>
  <si>
    <t>VOY2026COFTN782</t>
  </si>
  <si>
    <t>VOY2026COFTN783</t>
  </si>
  <si>
    <t xml:space="preserve">LMS+COFAT + YAZAKI </t>
  </si>
  <si>
    <t>YAZAKI GAFSA</t>
  </si>
  <si>
    <t>VOY2026COFTN784</t>
  </si>
  <si>
    <t>VOY2026COFTN785</t>
  </si>
  <si>
    <t>VOY2026COFTN786</t>
  </si>
  <si>
    <t>VOY2026COFTN787</t>
  </si>
  <si>
    <t>VOY2026COFTN788</t>
  </si>
  <si>
    <t>VOY2026COFTN789</t>
  </si>
  <si>
    <t>VOY2026COFTN790</t>
  </si>
  <si>
    <t>VOY2026COFTN791</t>
  </si>
  <si>
    <t>VOY2026COFTN792</t>
  </si>
  <si>
    <t>VOY2026COFTN793</t>
  </si>
  <si>
    <t>VOY2026COFTN794</t>
  </si>
  <si>
    <t>VOY2026COFTN795</t>
  </si>
  <si>
    <t>VOY2026COFTN796</t>
  </si>
  <si>
    <t>VOY2026COFTN797</t>
  </si>
  <si>
    <t xml:space="preserve">chakira </t>
  </si>
  <si>
    <t>perplastic *2</t>
  </si>
  <si>
    <t>Le matin, chez le client.</t>
  </si>
  <si>
    <t xml:space="preserve">LECTRIC + cmr </t>
  </si>
  <si>
    <t>VOY2026COFTN798</t>
  </si>
  <si>
    <t>VOY2026COFTN799</t>
  </si>
  <si>
    <t>VOY2026COFTN800</t>
  </si>
  <si>
    <t>VOY2026COFTN801</t>
  </si>
  <si>
    <t>VOY2026COFTN802</t>
  </si>
  <si>
    <t>VOY2026COFTN803</t>
  </si>
  <si>
    <t>VOY2026COFTN804</t>
  </si>
  <si>
    <t>VOY2026COFTN805</t>
  </si>
  <si>
    <t>VOY2026COFTN806</t>
  </si>
  <si>
    <t>VOY2026COFTN807</t>
  </si>
  <si>
    <t>VOY2026COFTN808</t>
  </si>
  <si>
    <t>VOY2026COFTN809</t>
  </si>
  <si>
    <t>VOY2026COFTN810</t>
  </si>
  <si>
    <t>VOY2026COFTN811</t>
  </si>
  <si>
    <t>VOY2026COFTN812</t>
  </si>
  <si>
    <t>VOY2026COFTN813</t>
  </si>
  <si>
    <t>VOY2026COFTN814</t>
  </si>
  <si>
    <t>VOY2026COFTN815</t>
  </si>
  <si>
    <t>VOY2026COFTN816</t>
  </si>
  <si>
    <t>VOY2026COFTN817</t>
  </si>
  <si>
    <t>VOY2026COFTN818</t>
  </si>
  <si>
    <t>VOY2026COFTN819</t>
  </si>
  <si>
    <t>VOY2026COFTN820</t>
  </si>
  <si>
    <t>VOY2026COFTN821</t>
  </si>
  <si>
    <t>VOY2026COFTN822</t>
  </si>
  <si>
    <t>VOY2026COFTN823</t>
  </si>
  <si>
    <t>VOY2026COFTN824</t>
  </si>
  <si>
    <t>VOY2026COFTN825</t>
  </si>
  <si>
    <t>VOY2026COFTN826</t>
  </si>
  <si>
    <t>VOY2026COFTN827</t>
  </si>
  <si>
    <t>VOY2026COFTN828</t>
  </si>
  <si>
    <t>VOY2026COFTN829</t>
  </si>
  <si>
    <t>VOY2026COFTN830</t>
  </si>
  <si>
    <t>VOY2026COFTN831</t>
  </si>
  <si>
    <t>VOY2026COFTN832</t>
  </si>
  <si>
    <t>VOY2026COFTN833</t>
  </si>
  <si>
    <t>VOY2026COFTN834</t>
  </si>
  <si>
    <t>VOY2026COFTN835</t>
  </si>
  <si>
    <t>VOY2026COFTN836</t>
  </si>
  <si>
    <t>VOY2026COFTN837</t>
  </si>
  <si>
    <t>VOY2026COFTN838</t>
  </si>
  <si>
    <t xml:space="preserve">NEW OTD </t>
  </si>
  <si>
    <t>520,00 TND</t>
  </si>
  <si>
    <t xml:space="preserve">SEBN JENDOUBA </t>
  </si>
  <si>
    <t>370,00 TND</t>
  </si>
  <si>
    <t xml:space="preserve">LMS </t>
  </si>
  <si>
    <t>200,00 TND</t>
  </si>
  <si>
    <t>250,00 TND</t>
  </si>
  <si>
    <t>300,00 TND</t>
  </si>
  <si>
    <t xml:space="preserve">LMN + COFAT </t>
  </si>
  <si>
    <t>330,00 TND</t>
  </si>
  <si>
    <t>160,00 TND</t>
  </si>
  <si>
    <t xml:space="preserve">KROSCHU </t>
  </si>
  <si>
    <t>626tu206</t>
  </si>
  <si>
    <t>VOY2026COFTN839</t>
  </si>
  <si>
    <t>VOY2026COFTN840</t>
  </si>
  <si>
    <t>VOY2026COFTN841</t>
  </si>
  <si>
    <t>VOY2026COFTN842</t>
  </si>
  <si>
    <t>VOY2026COFTN843</t>
  </si>
  <si>
    <t>VOY2026COFTN844</t>
  </si>
  <si>
    <t>VOY2026COFTN845</t>
  </si>
  <si>
    <t>VOY2026COFTN846</t>
  </si>
  <si>
    <t>VOY2026COFTN847</t>
  </si>
  <si>
    <t>VOY2026COFTN848</t>
  </si>
  <si>
    <t>VOY2026COFTN849</t>
  </si>
  <si>
    <t>VOY2026COFTN850</t>
  </si>
  <si>
    <t>VOY2026COFTN851</t>
  </si>
  <si>
    <t>VOY2026COFTN852</t>
  </si>
  <si>
    <t>VOY2026COFTN853</t>
  </si>
  <si>
    <t>VOY2026COFTN854</t>
  </si>
  <si>
    <t>VOY2026COFTN855</t>
  </si>
  <si>
    <t>VOY2026COFTN856</t>
  </si>
  <si>
    <t>VOY2026COFTN857</t>
  </si>
  <si>
    <t>VOY2026COFTN858</t>
  </si>
  <si>
    <t>VOY2026COFTN859</t>
  </si>
  <si>
    <t>VOY2026COFTN860</t>
  </si>
  <si>
    <t>VOY2026COFTN861</t>
  </si>
  <si>
    <t>VOY2026COFTN862</t>
  </si>
  <si>
    <t>VOY2026COFTN863</t>
  </si>
  <si>
    <t>VOY2026COFTN864</t>
  </si>
  <si>
    <t>VOY2026COFTN865</t>
  </si>
  <si>
    <t>VOY2026COFTN866</t>
  </si>
  <si>
    <t>VOY2026COFTN867</t>
  </si>
  <si>
    <t>VOY2026COFTN868</t>
  </si>
  <si>
    <t>VOY2026COFTN869</t>
  </si>
  <si>
    <t>VOY2026COFTN870</t>
  </si>
  <si>
    <t>VOY2026COFTN871</t>
  </si>
  <si>
    <t>VOY2026COFTN872</t>
  </si>
  <si>
    <t>lectric</t>
  </si>
  <si>
    <t>VOY2026COFTN873</t>
  </si>
  <si>
    <t>VOY2026COFTN874</t>
  </si>
  <si>
    <t>VOY2026COFTN875</t>
  </si>
  <si>
    <t>VOY2026COFTN876</t>
  </si>
  <si>
    <t>VOY2026COFTN877</t>
  </si>
  <si>
    <t>VOY2026COFTN878</t>
  </si>
  <si>
    <t>VOY2026COFTN879</t>
  </si>
  <si>
    <t>VOY2026COFTN880</t>
  </si>
  <si>
    <t>VOY2026COFTN881</t>
  </si>
  <si>
    <t>VOY2026COFTN882</t>
  </si>
  <si>
    <t>14:/04/2026</t>
  </si>
  <si>
    <t>VOY2026COFTN883</t>
  </si>
  <si>
    <t>VOY2026COFTN884</t>
  </si>
  <si>
    <t>VOY2026COFTN885</t>
  </si>
  <si>
    <t>VOY2026COFTN886</t>
  </si>
  <si>
    <t xml:space="preserve">Somme de cout deplacement </t>
  </si>
  <si>
    <t>aec</t>
  </si>
  <si>
    <t>15/00</t>
  </si>
  <si>
    <t>VOY2026COFTN887</t>
  </si>
  <si>
    <t>VOY2026COFTN888</t>
  </si>
  <si>
    <t>VOY2026COFTN889</t>
  </si>
  <si>
    <t>VOY2026COFTN890</t>
  </si>
  <si>
    <t>VOY2026COFTN891</t>
  </si>
  <si>
    <t>VOY2026COFTN892</t>
  </si>
  <si>
    <t>VOY2026COFTN893</t>
  </si>
  <si>
    <t>VOY2026COFTN894</t>
  </si>
  <si>
    <t>VOY2026COFTN895</t>
  </si>
  <si>
    <t>VOY2026COFTN896</t>
  </si>
  <si>
    <t>VOY2026COFTN897</t>
  </si>
  <si>
    <t>VOY2026COFTN898</t>
  </si>
  <si>
    <t>VOY2026COFTN899</t>
  </si>
  <si>
    <t>SEBN (SUMITOMO) 02</t>
  </si>
  <si>
    <t>VOY2026COFTN900</t>
  </si>
  <si>
    <t>VOY2026COFTN901</t>
  </si>
  <si>
    <t>VOY2026COFTN902</t>
  </si>
  <si>
    <t>VOY2026COFTN903</t>
  </si>
  <si>
    <t>VOY2026COFTN904</t>
  </si>
  <si>
    <t>VOY2026COFTN905</t>
  </si>
  <si>
    <t>VOY2026COFTN906</t>
  </si>
  <si>
    <t>VOY2026COFTN907</t>
  </si>
  <si>
    <t>VOY2026COFTN908</t>
  </si>
  <si>
    <t>VOY2026COFTN909</t>
  </si>
  <si>
    <t>VOY2026COFTN910</t>
  </si>
  <si>
    <t>VOY2026COFTN911</t>
  </si>
  <si>
    <t>VOY2026COFTN912</t>
  </si>
  <si>
    <t>VOY2026COFTN913</t>
  </si>
  <si>
    <t xml:space="preserve">non dispo camion </t>
  </si>
  <si>
    <t xml:space="preserve">PERPLastic  SILICONE </t>
  </si>
  <si>
    <t>LEONI Wiring Systems Tunisia norD</t>
  </si>
  <si>
    <t>AVRIL</t>
  </si>
  <si>
    <t>VOY2026COFTN914</t>
  </si>
  <si>
    <t>VOY2026COFTN915</t>
  </si>
  <si>
    <t>VOY2026COFTN916</t>
  </si>
  <si>
    <t>VOY2026COFTN917</t>
  </si>
  <si>
    <t>VOY2026COFTN918</t>
  </si>
  <si>
    <t>VOY2026COFTN919</t>
  </si>
  <si>
    <t>VOY2026COFTN920</t>
  </si>
  <si>
    <t>VOY2026COFTN921</t>
  </si>
  <si>
    <t>VOY2026COFTN922</t>
  </si>
  <si>
    <t>VOY2026COFTN923</t>
  </si>
  <si>
    <t>VOY2026COFTN924</t>
  </si>
  <si>
    <t>VOY2026COFTN925</t>
  </si>
  <si>
    <t>VOY2026COFTN926</t>
  </si>
  <si>
    <t>VOY2026COFTN927</t>
  </si>
  <si>
    <t>VOY2026COFTN928</t>
  </si>
  <si>
    <t>VOY2026COFTN929</t>
  </si>
  <si>
    <t>185/04/2026</t>
  </si>
  <si>
    <t>Le matin, chez le client. (urgent)</t>
  </si>
  <si>
    <t>VOY2026COFTN930</t>
  </si>
  <si>
    <t>VOY2026COFTN931</t>
  </si>
  <si>
    <t>VOY2026COFTN932</t>
  </si>
  <si>
    <t>VOY2026COFTN933</t>
  </si>
  <si>
    <t>VOY2026COFTN934</t>
  </si>
  <si>
    <t>VOY2026COFTN935</t>
  </si>
  <si>
    <t>VOY2026COFTN936</t>
  </si>
  <si>
    <t>VOY2026COFTN937</t>
  </si>
  <si>
    <t>VOY2026COFTN938</t>
  </si>
  <si>
    <t>VOY2026COFTN939</t>
  </si>
  <si>
    <t>VOY2026COFTN940</t>
  </si>
  <si>
    <t>VOY2026COFTN941</t>
  </si>
  <si>
    <t>VOY2026COFTN942</t>
  </si>
  <si>
    <t>VOY2026COFTN943</t>
  </si>
  <si>
    <t>VOY2026COFTN944</t>
  </si>
  <si>
    <t>VOY2026COFTN945</t>
  </si>
  <si>
    <t>VOY2026COFTN946</t>
  </si>
  <si>
    <t>VOY2026COFTN947</t>
  </si>
  <si>
    <t>VOY2026COFTN948</t>
  </si>
  <si>
    <t>VOY2026COFTN949</t>
  </si>
  <si>
    <t>VOY2026COFTN950</t>
  </si>
  <si>
    <t>VOY2026COFTN951</t>
  </si>
  <si>
    <t>VOY2026COFTN952</t>
  </si>
  <si>
    <t>VOY2026COFTN953</t>
  </si>
  <si>
    <t>VOY2026COFTN954</t>
  </si>
  <si>
    <t>VOY2026COFTN955</t>
  </si>
  <si>
    <t>VOY2026COFTN956</t>
  </si>
  <si>
    <t>VOY2026COFTN957</t>
  </si>
  <si>
    <t>VOY2026COFTN958</t>
  </si>
  <si>
    <t>VOY2026COFTN959</t>
  </si>
  <si>
    <t>top  urgent vers 08h00 chez le client</t>
  </si>
  <si>
    <t>VOY2026COFTN960</t>
  </si>
  <si>
    <t>VOY2026COFTN961</t>
  </si>
  <si>
    <t>VOY2026COFTN962</t>
  </si>
  <si>
    <t>VOY2026COFTN963</t>
  </si>
  <si>
    <t>VOY2026COFTN964</t>
  </si>
  <si>
    <t>VOY2026COFTN965</t>
  </si>
  <si>
    <t>VOY2026COFTN966</t>
  </si>
  <si>
    <t>VOY2026COFTN967</t>
  </si>
  <si>
    <t>VOY2026COFTN968</t>
  </si>
  <si>
    <t>VOY2026COFTN969</t>
  </si>
  <si>
    <t>VOY2026COFTN970</t>
  </si>
  <si>
    <t>VOY2026COFTN971</t>
  </si>
  <si>
    <t>leoni sud</t>
  </si>
  <si>
    <t>VOY2026COFTN972</t>
  </si>
  <si>
    <t>VOY2026COFTN973</t>
  </si>
  <si>
    <t>VOY2026COFTN974</t>
  </si>
  <si>
    <t>VOY2026COFTN975</t>
  </si>
  <si>
    <t>VOY2026COFTN976</t>
  </si>
  <si>
    <t>VOY2026COFTN977</t>
  </si>
  <si>
    <t>VOY2026COFTN978</t>
  </si>
  <si>
    <t>VOY2026COFTN979</t>
  </si>
  <si>
    <t>VOY2026COFTN980</t>
  </si>
  <si>
    <t>VOY2026COFTN981</t>
  </si>
  <si>
    <t>VOY2026COFTN982</t>
  </si>
  <si>
    <t xml:space="preserve">NAVETTE MATEUR </t>
  </si>
  <si>
    <t xml:space="preserve">CHAKIRA semi fini / enlv toron </t>
  </si>
  <si>
    <t xml:space="preserve">CHAKIRA </t>
  </si>
  <si>
    <t>19h</t>
  </si>
  <si>
    <t>Retour futs  vides  + 13 position pf depuis chakira</t>
  </si>
  <si>
    <t>Retour 09 bob  1250 + bob 630  depuis chakira</t>
  </si>
  <si>
    <t xml:space="preserve">livraion triféle depuis COF TN vers chakira </t>
  </si>
  <si>
    <t xml:space="preserve">Retour chargé 17 postion pf  depuis chakira + 08 big bag dechets </t>
  </si>
  <si>
    <t>JOURS</t>
  </si>
  <si>
    <t>Date</t>
  </si>
  <si>
    <t>ACTION</t>
  </si>
  <si>
    <t>RESPONSABLE</t>
  </si>
  <si>
    <t>Statut</t>
  </si>
  <si>
    <t>Commentaires</t>
  </si>
  <si>
    <t>Terminé</t>
  </si>
  <si>
    <t>Mardi</t>
  </si>
  <si>
    <t>Mercredi</t>
  </si>
  <si>
    <t>Jeudi</t>
  </si>
  <si>
    <t>Vendredi</t>
  </si>
  <si>
    <t>Samedi</t>
  </si>
  <si>
    <t xml:space="preserve">ETD  COF TN </t>
  </si>
  <si>
    <t xml:space="preserve">ETA CHAKIRA </t>
  </si>
  <si>
    <t>ETD CHAKIRA</t>
  </si>
  <si>
    <t xml:space="preserve">ETA COF TN </t>
  </si>
  <si>
    <t>COFTN / CHAKIRA</t>
  </si>
  <si>
    <t xml:space="preserve">Lundi </t>
  </si>
  <si>
    <t>Lotfi WERGHEMMI / BACEM HMIDI</t>
  </si>
  <si>
    <t>HENI MATTOUSSI / BACEM HMIDI</t>
  </si>
  <si>
    <t xml:space="preserve">CAMION </t>
  </si>
  <si>
    <t>Retour 18 futs  vides  + 13 position pf depuis chakira</t>
  </si>
  <si>
    <t xml:space="preserve">livraion 22 bobiner triféle depuis COF TN vers chakira </t>
  </si>
  <si>
    <t xml:space="preserve">TYPE D'OPERATION </t>
  </si>
  <si>
    <t>ALLER À VIDE / RETOUR CHARGÉ</t>
  </si>
  <si>
    <t>ALLER CHARGÉ</t>
  </si>
  <si>
    <t>RETOUR CHARGÉ</t>
  </si>
  <si>
    <t xml:space="preserve">STATIONNEMENT </t>
  </si>
  <si>
    <t>Retour 10 bobine  1250 + bob 630  depuis chakira</t>
  </si>
  <si>
    <t>N° de VOY</t>
  </si>
  <si>
    <t>VOY01</t>
  </si>
  <si>
    <t>VOY02</t>
  </si>
  <si>
    <t>VOY03</t>
  </si>
  <si>
    <t>livraison urgent 8h chez le client</t>
  </si>
  <si>
    <t xml:space="preserve">D600 /sample </t>
  </si>
  <si>
    <t>CHAKIRA liv 1,76</t>
  </si>
  <si>
    <t>COFTN</t>
  </si>
  <si>
    <t>lundi</t>
  </si>
  <si>
    <t>Planifié</t>
  </si>
  <si>
    <t>Production cuivre 1,76 pour MED (25 tonnes)</t>
  </si>
  <si>
    <t>Heni Mattoussi</t>
  </si>
  <si>
    <t>Récupération futs vides de Chakira (24)</t>
  </si>
  <si>
    <t>Becem Hmidi</t>
  </si>
  <si>
    <t>Envoi 24 futs plein vers Chakira (tréfilé MED)</t>
  </si>
  <si>
    <t>Recupérer des futs vides de Chakira (24)</t>
  </si>
  <si>
    <t>Production cuivre 1,76 pour Chakira (25 tonnes tréfilé Med)</t>
  </si>
  <si>
    <t>Envoi 24 futs plein vers Chakira (production MED)</t>
  </si>
  <si>
    <t>Production cuivre 1,76 pour Chakira (25 tonnes XLPE)</t>
  </si>
  <si>
    <t>Envoi 24 futs plein vers Chakira (XLPE)</t>
  </si>
  <si>
    <t>Production cuivre 1,76 pour Chakira (25 tonnes PVC MED)</t>
  </si>
  <si>
    <t>Envoi 24 futs plein vers Chakira (25 tonnes XLPE)</t>
  </si>
  <si>
    <t>Production 1,76 pour Chakira (PVC MED)</t>
  </si>
  <si>
    <t>Production 1,76 pour MED (12 futs)</t>
  </si>
  <si>
    <r>
      <t>Récupération futs vides de Chakira (</t>
    </r>
    <r>
      <rPr>
        <sz val="11"/>
        <color rgb="FFFF0000"/>
        <rFont val="Aptos Narrow"/>
        <family val="2"/>
      </rPr>
      <t>18</t>
    </r>
    <r>
      <rPr>
        <sz val="11"/>
        <color rgb="FF000000"/>
        <rFont val="Aptos Narrow"/>
        <family val="2"/>
      </rPr>
      <t>)</t>
    </r>
  </si>
  <si>
    <r>
      <t xml:space="preserve">Envoi </t>
    </r>
    <r>
      <rPr>
        <sz val="11"/>
        <color rgb="FFFF0000"/>
        <rFont val="Aptos Narrow"/>
        <family val="2"/>
      </rPr>
      <t>18</t>
    </r>
    <r>
      <rPr>
        <sz val="11"/>
        <color rgb="FF000000"/>
        <rFont val="Aptos Narrow"/>
        <family val="2"/>
      </rPr>
      <t xml:space="preserve"> futs plein vers Chakira (tréfilé MED)</t>
    </r>
  </si>
  <si>
    <r>
      <t>Recupérer des futs vides de Chakira (</t>
    </r>
    <r>
      <rPr>
        <sz val="11"/>
        <color rgb="FFFF0000"/>
        <rFont val="Aptos Narrow"/>
        <family val="2"/>
      </rPr>
      <t>14</t>
    </r>
    <r>
      <rPr>
        <sz val="11"/>
        <color rgb="FF000000"/>
        <rFont val="Aptos Narrow"/>
        <family val="2"/>
      </rPr>
      <t>)</t>
    </r>
  </si>
  <si>
    <t xml:space="preserve">ETD  COF TN </t>
  </si>
  <si>
    <t xml:space="preserve">Retour chargé 17 postions pf depuis chakira + 08 big bag dechets </t>
  </si>
  <si>
    <t xml:space="preserve">livraison 22 bobiner tarifée depuis COF TN vers chakira </t>
  </si>
  <si>
    <r>
      <t>Best Regards, Meilleures salutations </t>
    </r>
    <r>
      <rPr>
        <i/>
        <sz val="12"/>
        <color theme="1"/>
        <rFont val="Aptos"/>
        <family val="2"/>
      </rPr>
      <t>.</t>
    </r>
  </si>
  <si>
    <t>Bacem HMIDI</t>
  </si>
  <si>
    <t>Envoi 18 futs plein vers Chakira (tréfilé MED) + 04 bob 1250 vide</t>
  </si>
  <si>
    <t>VOY04</t>
  </si>
  <si>
    <t>VOY2026COFTN983</t>
  </si>
  <si>
    <t>VOY2026COFTN984</t>
  </si>
  <si>
    <t>VOY2026COFTN985</t>
  </si>
  <si>
    <t>VOY2026COFTN986</t>
  </si>
  <si>
    <t>VOY2026COFTN987</t>
  </si>
  <si>
    <t>VOY2026COFTN988</t>
  </si>
  <si>
    <t>VOY2026COFTN989</t>
  </si>
  <si>
    <t>VOY2026COFTN990</t>
  </si>
  <si>
    <t>VOY2026COFTN991</t>
  </si>
  <si>
    <t>VOY2026COFTN992</t>
  </si>
  <si>
    <t>VOY2026COFTN993</t>
  </si>
  <si>
    <t>VOY2026COFTN994</t>
  </si>
  <si>
    <t>VOY2026COFTN995</t>
  </si>
  <si>
    <t>VOY2026COFTN996</t>
  </si>
  <si>
    <t>VOY2026COFTN997</t>
  </si>
  <si>
    <t>VOY2026COFTN998</t>
  </si>
  <si>
    <t>VOY2026COFTN999</t>
  </si>
  <si>
    <t>VOY2026COFTN1000</t>
  </si>
  <si>
    <t>VOY2026COFTN1001</t>
  </si>
  <si>
    <t>VOY2026COFTN1002</t>
  </si>
  <si>
    <t>VOY2026COFTN1003</t>
  </si>
  <si>
    <t>VOY2026COFTN1004</t>
  </si>
  <si>
    <t>VOY2026COFTN1005</t>
  </si>
  <si>
    <t>VOY2026COFTN1006</t>
  </si>
  <si>
    <t>VOY2026COFTN1007</t>
  </si>
  <si>
    <t>VOY2026COFTN1008</t>
  </si>
  <si>
    <t>VOY2026COFTN1009</t>
  </si>
  <si>
    <t>VOY2026COFTN1010</t>
  </si>
  <si>
    <t>VOY2026COFTN1011</t>
  </si>
  <si>
    <t>VOY2026COFTN1012</t>
  </si>
  <si>
    <t>VOY2026COFTN1013</t>
  </si>
  <si>
    <t>VOY2026COFTN1014</t>
  </si>
  <si>
    <t>VOY2026COFTN1015</t>
  </si>
  <si>
    <t>VOY2026COFTN1016</t>
  </si>
  <si>
    <t>VOY2026COFTN1017</t>
  </si>
  <si>
    <t>VOY2026COFTN1018</t>
  </si>
  <si>
    <t>VOY2026COFTN1019</t>
  </si>
  <si>
    <t>VOY2026COFTN1020</t>
  </si>
  <si>
    <t>VOY2026COFTN1021</t>
  </si>
  <si>
    <t>VOY2026COFTN1022</t>
  </si>
  <si>
    <t>VOY2026COFTN1023</t>
  </si>
  <si>
    <t>VOY2026COFTN1024</t>
  </si>
  <si>
    <t>VOY2026COFTN1025</t>
  </si>
  <si>
    <t>VOY2026COFTN1026</t>
  </si>
  <si>
    <t>VOY2026COFTN1027</t>
  </si>
  <si>
    <t>VOY2026COFTN1028</t>
  </si>
  <si>
    <t>VOY2026COFTN1029</t>
  </si>
  <si>
    <t>VOY2026COFTN1030</t>
  </si>
  <si>
    <t>VOY2026COFTN1031</t>
  </si>
  <si>
    <t>VOY2026COFTN1032</t>
  </si>
  <si>
    <t>VOY2026COFTN1033</t>
  </si>
  <si>
    <t>VOY2026COFTN1034</t>
  </si>
  <si>
    <t>VOY2026COFTN1035</t>
  </si>
  <si>
    <t>VOY2026COFTN1036</t>
  </si>
  <si>
    <t>VOY2026COFTN1037</t>
  </si>
  <si>
    <t>VOY2026COFTN1038</t>
  </si>
  <si>
    <t>VOY2026COFTN1039</t>
  </si>
  <si>
    <t>VOY2026COFTN1040</t>
  </si>
  <si>
    <t>VOY2026COFTN1041</t>
  </si>
  <si>
    <t>VOY2026COFTN1042</t>
  </si>
  <si>
    <t>VOY2026COFTN1043</t>
  </si>
  <si>
    <t>VOY2026COFTN1044</t>
  </si>
  <si>
    <t>VOY2026COFTN1045</t>
  </si>
  <si>
    <t>VOY2026COFTN1046</t>
  </si>
  <si>
    <t>VOY2026COFTN1047</t>
  </si>
  <si>
    <t>VOY2026COFTN1048</t>
  </si>
  <si>
    <t>VOY2026COFTN1049</t>
  </si>
  <si>
    <t>VOY2026COFTN1050</t>
  </si>
  <si>
    <t>VOY2026COFTN1051</t>
  </si>
  <si>
    <t>VOY2026COFTN1052</t>
  </si>
  <si>
    <t>VOY2026COFTN1053</t>
  </si>
  <si>
    <t>VOY2026COFTN1054</t>
  </si>
  <si>
    <t>VOY2026COFTN1055</t>
  </si>
  <si>
    <t>VOY2026COFTN1056</t>
  </si>
  <si>
    <t>VOY2026COFTN1057</t>
  </si>
  <si>
    <t>VOY2026COFTN1058</t>
  </si>
  <si>
    <t>VOY2026COFTN1059</t>
  </si>
  <si>
    <t>VOY2026COFTN1060</t>
  </si>
  <si>
    <t>VOY2026COFTN1061</t>
  </si>
  <si>
    <t>VOY2026COFTN1062</t>
  </si>
  <si>
    <t>VOY2026COFTN1063</t>
  </si>
  <si>
    <t>VOY2026COFTN1064</t>
  </si>
  <si>
    <t>VOY2026COFTN1065</t>
  </si>
  <si>
    <t>VOY2026COFTN1066</t>
  </si>
  <si>
    <t>VOY2026COFTN1067</t>
  </si>
  <si>
    <t>VOY2026COFTN1068</t>
  </si>
  <si>
    <t>VOY05</t>
  </si>
  <si>
    <t>3 palettes</t>
  </si>
  <si>
    <t>VOY06</t>
  </si>
  <si>
    <t>Envoi 14 futs plein vers Chakira (tréfilé MED)</t>
  </si>
  <si>
    <t xml:space="preserve">Retour PF </t>
  </si>
  <si>
    <t>Date enlèvement</t>
  </si>
  <si>
    <t>Embarquement</t>
  </si>
  <si>
    <t xml:space="preserve">DECHARGE </t>
  </si>
  <si>
    <t>DESTINATAIRE</t>
  </si>
  <si>
    <t>N° PLQ</t>
  </si>
  <si>
    <t>Opération</t>
  </si>
  <si>
    <t>Vente</t>
  </si>
  <si>
    <t>  CLIENT</t>
  </si>
  <si>
    <t>N° Véhicule</t>
  </si>
  <si>
    <t>NBR DE COLIS</t>
  </si>
  <si>
    <t>mercredi 1 avril 2026</t>
  </si>
  <si>
    <t xml:space="preserve">COFICAB TN </t>
  </si>
  <si>
    <t>BL 80030789</t>
  </si>
  <si>
    <t xml:space="preserve">1548 TU 247 </t>
  </si>
  <si>
    <t xml:space="preserve">ROUTE </t>
  </si>
  <si>
    <t xml:space="preserve">01 TR </t>
  </si>
  <si>
    <t xml:space="preserve">07 PLTS </t>
  </si>
  <si>
    <t>BL 80030773</t>
  </si>
  <si>
    <t xml:space="preserve">LMS+COFAT </t>
  </si>
  <si>
    <t>jeudi 2 avril 2026</t>
  </si>
  <si>
    <t>BL 568</t>
  </si>
  <si>
    <t xml:space="preserve">3570 TU 249 </t>
  </si>
  <si>
    <t>120,00 TND</t>
  </si>
  <si>
    <t xml:space="preserve">05 PLTS </t>
  </si>
  <si>
    <t>BL 887</t>
  </si>
  <si>
    <t xml:space="preserve">LMN + LMS + COFAT </t>
  </si>
  <si>
    <t>9357 TU 240</t>
  </si>
  <si>
    <t xml:space="preserve">01 PL </t>
  </si>
  <si>
    <t xml:space="preserve">09 PLTS </t>
  </si>
  <si>
    <t>vendredi 3 avril 2026</t>
  </si>
  <si>
    <t>BL 715</t>
  </si>
  <si>
    <t xml:space="preserve">9513 TU 238 </t>
  </si>
  <si>
    <t xml:space="preserve">01 PLTS </t>
  </si>
  <si>
    <t>BL 80030900</t>
  </si>
  <si>
    <t xml:space="preserve">02 PLTS </t>
  </si>
  <si>
    <t>BL 1011</t>
  </si>
  <si>
    <t xml:space="preserve">9069 TU 232 </t>
  </si>
  <si>
    <t xml:space="preserve">06 PLTS </t>
  </si>
  <si>
    <t>lundi 6 avril 2026</t>
  </si>
  <si>
    <t xml:space="preserve">BL </t>
  </si>
  <si>
    <t>COFAT</t>
  </si>
  <si>
    <t>01 TR</t>
  </si>
  <si>
    <t>04 PLTS</t>
  </si>
  <si>
    <t>mardi 7 avril 2026</t>
  </si>
  <si>
    <t>BL 80030005</t>
  </si>
  <si>
    <t>YAZAKI G</t>
  </si>
  <si>
    <t>BL 1205</t>
  </si>
  <si>
    <t>LMN + LMS + COFAT</t>
  </si>
  <si>
    <t xml:space="preserve">335 TU 237 </t>
  </si>
  <si>
    <t>mercredi 8 avril 2026</t>
  </si>
  <si>
    <t xml:space="preserve">LMN </t>
  </si>
  <si>
    <t xml:space="preserve">9357 TU 240 </t>
  </si>
  <si>
    <t>100,00 TND</t>
  </si>
  <si>
    <t>BL 80031356</t>
  </si>
  <si>
    <t>BL 31352</t>
  </si>
  <si>
    <t xml:space="preserve">08 PLTS </t>
  </si>
  <si>
    <t>mercredi 15 avril 2026</t>
  </si>
  <si>
    <t>COFICAB TN</t>
  </si>
  <si>
    <t>BL 80031825</t>
  </si>
  <si>
    <t>ROUTE</t>
  </si>
  <si>
    <t>LMS</t>
  </si>
  <si>
    <t xml:space="preserve">5936 TU 245 </t>
  </si>
  <si>
    <t>BL 80031874</t>
  </si>
  <si>
    <t>9069 TU 232</t>
  </si>
  <si>
    <t>jeudi 16 avril 2026</t>
  </si>
  <si>
    <t>BL 1729</t>
  </si>
  <si>
    <t>SCHULTE</t>
  </si>
  <si>
    <t xml:space="preserve">4696 TU 247 </t>
  </si>
  <si>
    <t>310,00 TND</t>
  </si>
  <si>
    <t xml:space="preserve">01 PL + 01 TR </t>
  </si>
  <si>
    <t xml:space="preserve">12 PLTS </t>
  </si>
  <si>
    <t>BL 1551</t>
  </si>
  <si>
    <t>9513 TU 238</t>
  </si>
  <si>
    <t>samedi 18 avril 2026</t>
  </si>
  <si>
    <t>BL 1552</t>
  </si>
  <si>
    <t xml:space="preserve">COFICAB TN  </t>
  </si>
  <si>
    <t>mercredi 22 avril 2026</t>
  </si>
  <si>
    <t>BL 1606</t>
  </si>
  <si>
    <t xml:space="preserve">04 PLTS </t>
  </si>
  <si>
    <t>BL 32473</t>
  </si>
  <si>
    <t xml:space="preserve">03 PLTS </t>
  </si>
  <si>
    <t>jeudi 23 avril 2026</t>
  </si>
  <si>
    <t>BL 2359</t>
  </si>
  <si>
    <t>lundi 27 avril 2026</t>
  </si>
  <si>
    <t>BL 1607</t>
  </si>
  <si>
    <t>mardi 28 avril 2026</t>
  </si>
  <si>
    <t>BL 1608</t>
  </si>
  <si>
    <t>BL 1578</t>
  </si>
  <si>
    <t>mercredi 29 avril 2026</t>
  </si>
  <si>
    <t>1 240,00 TND</t>
  </si>
  <si>
    <t>jeudi 30 avril 2026</t>
  </si>
  <si>
    <t xml:space="preserve">COFAT + LMN  </t>
  </si>
  <si>
    <t>8 750,00 TND</t>
  </si>
  <si>
    <t>Moyenne de OTD</t>
  </si>
  <si>
    <t xml:space="preserve">cout allé   </t>
  </si>
  <si>
    <t>AEC</t>
  </si>
  <si>
    <t>VOY2026COFTN1069</t>
  </si>
  <si>
    <t>VOY2026COFTN1070</t>
  </si>
  <si>
    <t>VOY2026COFTN1071</t>
  </si>
  <si>
    <t>VOY2026COFTN1072</t>
  </si>
  <si>
    <t>VOY2026COFTN1073</t>
  </si>
  <si>
    <t>VOY2026COFTN1074</t>
  </si>
  <si>
    <t>VOY2026COFTN1075</t>
  </si>
  <si>
    <t>VOY2026COFTN1076</t>
  </si>
  <si>
    <t>VOY2026COFTN1077</t>
  </si>
  <si>
    <t>VOY2026COFTN1078</t>
  </si>
  <si>
    <t>VOY2026COFTN1079</t>
  </si>
  <si>
    <t>VOY2026COFTN1080</t>
  </si>
  <si>
    <t>VOY2026COFTN1081</t>
  </si>
  <si>
    <t>VOY2026COFTN1082</t>
  </si>
  <si>
    <t>VOY2026COFTN1083</t>
  </si>
  <si>
    <t>VOY2026COFTN1084</t>
  </si>
  <si>
    <t>VOY2026COFTN1085</t>
  </si>
  <si>
    <t>VOY2026COFTN1086</t>
  </si>
  <si>
    <t>VOY2026COFTN1087</t>
  </si>
  <si>
    <t>VOY2026COFTN1088</t>
  </si>
  <si>
    <t>VOY2026COFTN1089</t>
  </si>
  <si>
    <t>VOY2026COFTN1090</t>
  </si>
  <si>
    <t>VOY2026COFTN1091</t>
  </si>
  <si>
    <t>VOY2026COFTN1092</t>
  </si>
  <si>
    <t>VOY2026COFTN1093</t>
  </si>
  <si>
    <t>VOY2026COFTN1094</t>
  </si>
  <si>
    <t>VOY2026COFTN1095</t>
  </si>
  <si>
    <t>Somme de Weight
 /Truck</t>
  </si>
  <si>
    <t xml:space="preserve">non disponible </t>
  </si>
  <si>
    <r>
      <t xml:space="preserve">Envoi </t>
    </r>
    <r>
      <rPr>
        <sz val="11"/>
        <color rgb="FFFF0000"/>
        <rFont val="Aptos Narrow"/>
        <family val="2"/>
      </rPr>
      <t>14</t>
    </r>
    <r>
      <rPr>
        <sz val="11"/>
        <color rgb="FF000000"/>
        <rFont val="Aptos Narrow"/>
        <family val="2"/>
      </rPr>
      <t xml:space="preserve"> futs plein vers Chakira (production MED)</t>
    </r>
  </si>
  <si>
    <t xml:space="preserve">ENVOI 100 PLT + MATIERE </t>
  </si>
  <si>
    <t>VOY07</t>
  </si>
  <si>
    <t>GHAITH JAOUDI / FATHI JAMEZI / BH</t>
  </si>
  <si>
    <t xml:space="preserve">livré </t>
  </si>
  <si>
    <r>
      <t>Recupérer des futs vides de Chakira (</t>
    </r>
    <r>
      <rPr>
        <sz val="11"/>
        <color rgb="FFFF0000"/>
        <rFont val="Aptos Narrow"/>
        <family val="2"/>
      </rPr>
      <t>16</t>
    </r>
    <r>
      <rPr>
        <sz val="11"/>
        <color rgb="FF000000"/>
        <rFont val="Aptos Narrow"/>
        <family val="2"/>
      </rPr>
      <t>)</t>
    </r>
  </si>
  <si>
    <t xml:space="preserve">ENVOI 07 BOB 1250 VIDE </t>
  </si>
  <si>
    <t xml:space="preserve">RETOUR 16 FUTS VIDE </t>
  </si>
  <si>
    <t>VOY08</t>
  </si>
  <si>
    <t xml:space="preserve">RETOUR PF </t>
  </si>
  <si>
    <t xml:space="preserve">Envoi 24 futs plein vers Chakira (25 tonnes XLPE) + EMBALLAGE </t>
  </si>
  <si>
    <t>VOY09</t>
  </si>
  <si>
    <t>Machine en panne /non dispo des futs</t>
  </si>
  <si>
    <t xml:space="preserve">Chakira  cable </t>
  </si>
  <si>
    <t xml:space="preserve">reporté pour demain </t>
  </si>
  <si>
    <t>MAI</t>
  </si>
  <si>
    <t>80033116+80033167+80033169</t>
  </si>
  <si>
    <t>80033048+80033152+80033033</t>
  </si>
  <si>
    <t>80033161+80033091+33094+33085</t>
  </si>
  <si>
    <t>VOY2026COFTN1096</t>
  </si>
  <si>
    <t>VOY2026COFTN1097</t>
  </si>
  <si>
    <t>VOY2026COFTN1098</t>
  </si>
  <si>
    <t>VOY2026COFTN1099</t>
  </si>
  <si>
    <t>VOY2026COFTN1100</t>
  </si>
  <si>
    <t>VOY2026COFTN1101</t>
  </si>
  <si>
    <t>VOY2026COFTN1102</t>
  </si>
  <si>
    <t>VOY2026COFTN1103</t>
  </si>
  <si>
    <t>VOY2026COFTN1104</t>
  </si>
  <si>
    <t>VOY2026COFTN1105</t>
  </si>
  <si>
    <t>VOY2026COFTN1106</t>
  </si>
  <si>
    <t>80033440+33417</t>
  </si>
  <si>
    <t>80033386+80033325</t>
  </si>
  <si>
    <t>80033413+33415+33488+33428</t>
  </si>
  <si>
    <t>80033382+33471</t>
  </si>
  <si>
    <t>80033409+33411+33414</t>
  </si>
  <si>
    <t>80033111+80033326</t>
  </si>
  <si>
    <t>VOY2026COFTN1107</t>
  </si>
  <si>
    <t>VOY2026COFTN1108</t>
  </si>
  <si>
    <t>VOY2026COFTN1109</t>
  </si>
  <si>
    <t>VOY2026COFTN1110</t>
  </si>
  <si>
    <t>VOY2026COFTN1111</t>
  </si>
  <si>
    <t>VOY2026COFTN1112</t>
  </si>
  <si>
    <t>VOY2026COFTN1113</t>
  </si>
  <si>
    <t>VOY2026COFTN1114</t>
  </si>
  <si>
    <t>VOY2026COFTN1115</t>
  </si>
  <si>
    <t>VOY2026COFTN1116</t>
  </si>
  <si>
    <t>VOY2026COFTN1117</t>
  </si>
  <si>
    <t>VOY2026COFTN1118</t>
  </si>
  <si>
    <t>VOY2026COFTN1119</t>
  </si>
  <si>
    <t>kromberg &amp; Schubert  Tunisie SARL 02</t>
  </si>
  <si>
    <t>80033414+421+513+523+512</t>
  </si>
  <si>
    <t>SEBN (SUMITOMO) 03</t>
  </si>
  <si>
    <t>80033550+33507+33518</t>
  </si>
  <si>
    <t>80033060+80033462</t>
  </si>
  <si>
    <t>VOY2026COFTN1120</t>
  </si>
  <si>
    <t>VOY2026COFTN1121</t>
  </si>
  <si>
    <t>VOY2026COFTN1122</t>
  </si>
  <si>
    <t>VOY2026COFTN1123</t>
  </si>
  <si>
    <t>VOY2026COFTN1124</t>
  </si>
  <si>
    <t>VOY2026COFTN1125</t>
  </si>
  <si>
    <t>VOY2026COFTN1126</t>
  </si>
  <si>
    <t>VOY2026COFTN1127</t>
  </si>
  <si>
    <t>VOY2026COFTN1128</t>
  </si>
  <si>
    <t>VOY2026COFTN1129</t>
  </si>
  <si>
    <t>VOY2026COFTN1130</t>
  </si>
  <si>
    <t>VOY2026COFTN1131</t>
  </si>
  <si>
    <t>80033591+80033586+80033559+33594</t>
  </si>
  <si>
    <t>VOY2026COFTN1132</t>
  </si>
  <si>
    <t>VOY2026COFTN1133</t>
  </si>
  <si>
    <t>VOY2026COFTN1134</t>
  </si>
  <si>
    <t>VOY2026COFTN1135</t>
  </si>
  <si>
    <t>VOY2026COFTN1136</t>
  </si>
  <si>
    <t>VOY2026COFTN1137</t>
  </si>
  <si>
    <t>VOY2026COFTN1138</t>
  </si>
  <si>
    <t>VOY2026COFTN1139</t>
  </si>
  <si>
    <t>VOY2026COFTN1140</t>
  </si>
  <si>
    <t>VOY2026COFTN1141</t>
  </si>
  <si>
    <t>VOY2026COFTN1142</t>
  </si>
  <si>
    <t>VOY2026COFTN1143</t>
  </si>
  <si>
    <t>VOY2026COFTN1144</t>
  </si>
  <si>
    <t>VOY2026COFTN1145</t>
  </si>
  <si>
    <t>VOY2026COFTN1146</t>
  </si>
  <si>
    <t>VOY2026COFTN1147</t>
  </si>
  <si>
    <t>VOY2026COFTN1148</t>
  </si>
  <si>
    <t>VOY2026COFTN1149</t>
  </si>
  <si>
    <t>VOY2026COFTN1150</t>
  </si>
  <si>
    <t>VOY2026COFTN1151</t>
  </si>
  <si>
    <t>VOY2026COFTN1152</t>
  </si>
  <si>
    <t>VOY2026COFTN1153</t>
  </si>
  <si>
    <t>VOY2026COFTN1154</t>
  </si>
  <si>
    <t>VOY2026COFTN1155</t>
  </si>
  <si>
    <t>VOY2026COFTN1156</t>
  </si>
  <si>
    <t>VOY2026COFTN1157</t>
  </si>
  <si>
    <t>VOY2026COFTN1158</t>
  </si>
  <si>
    <t>VOY2026COFTN1159</t>
  </si>
  <si>
    <t>VOY2026COFTN1160</t>
  </si>
  <si>
    <t>VOY2026COFTN1161</t>
  </si>
  <si>
    <t>VOY2026COFTN1162</t>
  </si>
  <si>
    <t>VOY2026COFTN1163</t>
  </si>
  <si>
    <t>VOY2026COFTN1164</t>
  </si>
  <si>
    <t>VOY2026COFTN1165</t>
  </si>
  <si>
    <t>VOY2026COFTN1166</t>
  </si>
  <si>
    <t>colisage</t>
  </si>
  <si>
    <t xml:space="preserve">FLUX  COFTN / CHAKIRA </t>
  </si>
  <si>
    <t xml:space="preserve">Recupéré 26 futs vide </t>
  </si>
  <si>
    <t>Envoi 24 futs cuivre 1,76</t>
  </si>
  <si>
    <t>ALLERCHARGÉ / RETOUR VIDE</t>
  </si>
  <si>
    <t>Envoi 07 futs 1,76</t>
  </si>
  <si>
    <t xml:space="preserve">Envoi 28 bob 630 </t>
  </si>
  <si>
    <t xml:space="preserve">Envoi 10fut pleine / emballage 400 nps400 + 100 palettes </t>
  </si>
  <si>
    <t xml:space="preserve">Recupéré  06 futs vide + 216 bob produit fini /38 plt </t>
  </si>
  <si>
    <t xml:space="preserve">recupéré 25 futs vide + emballage vide 52 / 10 plts </t>
  </si>
  <si>
    <t xml:space="preserve">recupéeré 246 produit fini </t>
  </si>
  <si>
    <t xml:space="preserve">Envoi emballage  400  vide + 30 bob semi fini </t>
  </si>
  <si>
    <t xml:space="preserve">Recupéré  119 pf / 06 plts dechets / 11 futs vides </t>
  </si>
  <si>
    <t>Recupéré 05 torets  1250 + 13 bob vide 630</t>
  </si>
  <si>
    <t>ALLER vide RETOUR CHARGE</t>
  </si>
  <si>
    <t xml:space="preserve">LIVRAISON semi fini </t>
  </si>
  <si>
    <t>06 BOB  1250</t>
  </si>
  <si>
    <t>VOY2026COFTN1167</t>
  </si>
  <si>
    <t>VOY2026COFTN1168</t>
  </si>
  <si>
    <t>VOY2026COFTN1169</t>
  </si>
  <si>
    <t>VOY2026COFTN1170</t>
  </si>
  <si>
    <t>VOY2026COFTN1171</t>
  </si>
  <si>
    <t>VOY2026COFTN1172</t>
  </si>
  <si>
    <t>VOY2026COFTN1173</t>
  </si>
  <si>
    <t>VOY2026COFTN1174</t>
  </si>
  <si>
    <t>VOY2026COFTN1175</t>
  </si>
  <si>
    <t>VOY2026COFTN1176</t>
  </si>
  <si>
    <t>VOY2026COFTN1177</t>
  </si>
  <si>
    <t>VOY2026COFTN1178</t>
  </si>
  <si>
    <t>VOY2026COFTN1179</t>
  </si>
  <si>
    <t>VOY2026COFTN1180</t>
  </si>
  <si>
    <t>VOY2026COFTN1181</t>
  </si>
  <si>
    <t>VOY2026COFTN1182</t>
  </si>
  <si>
    <t>VOY2026COFTN1183</t>
  </si>
  <si>
    <t>VOY2026COFTN1184</t>
  </si>
  <si>
    <t>VOY2026COFTN1185</t>
  </si>
  <si>
    <t>VOY2026COFTN1186</t>
  </si>
  <si>
    <t>VOY2026COFTN1187</t>
  </si>
  <si>
    <t>VOY2026COFTN1188</t>
  </si>
  <si>
    <t>VOY2026COFTN1189</t>
  </si>
  <si>
    <t>VOY2026COFTN1190</t>
  </si>
  <si>
    <t>VOY2026COFTN1191</t>
  </si>
  <si>
    <t>VOY2026COFTN1192</t>
  </si>
  <si>
    <t>VOY2026COFTN1193</t>
  </si>
  <si>
    <t>VOY2026COFTN1194</t>
  </si>
  <si>
    <t>80033893+80033853</t>
  </si>
  <si>
    <t>80033842+80033837+80033835+33833</t>
  </si>
  <si>
    <t>80033812+80033801+80033846+80033813</t>
  </si>
  <si>
    <t>yap</t>
  </si>
  <si>
    <t>VOY2026COFTN1195</t>
  </si>
  <si>
    <t>VOY2026COFTN1196</t>
  </si>
  <si>
    <t>VOY2026COFTN1197</t>
  </si>
  <si>
    <t>VOY2026COFTN1198</t>
  </si>
  <si>
    <t>VOY2026COFTN1199</t>
  </si>
  <si>
    <t>VOY2026COFTN1200</t>
  </si>
  <si>
    <t>VOY2026COFTN1201</t>
  </si>
  <si>
    <t>VOY2026COFTN1202</t>
  </si>
  <si>
    <t>VOY2026COFTN1203</t>
  </si>
  <si>
    <t>VOY2026COFTN1204</t>
  </si>
  <si>
    <t>VOY2026COFTN1205</t>
  </si>
  <si>
    <t>VOY2026COFTN1206</t>
  </si>
  <si>
    <t>VOY2026COFTN1207</t>
  </si>
  <si>
    <t>VOY2026COFTN1208</t>
  </si>
  <si>
    <t>VOY2026COFTN1209</t>
  </si>
  <si>
    <t>VOY2026COFTN1210</t>
  </si>
  <si>
    <t>Kromberg &amp; Schubert  Tunisie SARL 01</t>
  </si>
  <si>
    <t>80033937+33969</t>
  </si>
  <si>
    <t>80033565+33895</t>
  </si>
  <si>
    <t>Kromberg &amp; Schubert  Tunisie SARL 02</t>
  </si>
  <si>
    <t>VOY2026COFTN1211</t>
  </si>
  <si>
    <t>VOY2026COFTN1212</t>
  </si>
  <si>
    <t>VOY2026COFTN1213</t>
  </si>
  <si>
    <t>VOY2026COFTN1214</t>
  </si>
  <si>
    <t>VOY2026COFTN1215</t>
  </si>
  <si>
    <t>VOY2026COFTN1216</t>
  </si>
  <si>
    <t>VOY2026COFTN1217</t>
  </si>
  <si>
    <t>VOY2026COFTN1218</t>
  </si>
  <si>
    <t>VOY2026COFTN1219</t>
  </si>
  <si>
    <t>VOY2026COFTN1220</t>
  </si>
  <si>
    <t>VOY2026COFTN1221</t>
  </si>
  <si>
    <t>VOY2026COFTN1222</t>
  </si>
  <si>
    <t>VOY2026COFTN1223</t>
  </si>
  <si>
    <t>80034044+80034037+33984+34002</t>
  </si>
  <si>
    <t>80033994+33991+34038</t>
  </si>
  <si>
    <t>VOY2026COFTN1224</t>
  </si>
  <si>
    <t>VOY2026COFTN1225</t>
  </si>
  <si>
    <t>VOY2026COFTN1226</t>
  </si>
  <si>
    <t>VOY2026COFTN1227</t>
  </si>
  <si>
    <t>VOY2026COFTN1228</t>
  </si>
  <si>
    <t>VOY2026COFTN1229</t>
  </si>
  <si>
    <t>VOY2026COFTN1230</t>
  </si>
  <si>
    <t>VOY2026COFTN1231</t>
  </si>
  <si>
    <t>VOY2026COFTN1232</t>
  </si>
  <si>
    <t>VOY2026COFTN1233</t>
  </si>
  <si>
    <t>VOY2026COFTN1234</t>
  </si>
  <si>
    <t>80034084+34087+34088+34086+34108</t>
  </si>
  <si>
    <t>80034080+80034122</t>
  </si>
  <si>
    <t>VOY2026COFTN1235</t>
  </si>
  <si>
    <t>VOY2026COFTN1236</t>
  </si>
  <si>
    <t>VOY2026COFTN1237</t>
  </si>
  <si>
    <t>VOY2026COFTN1238</t>
  </si>
  <si>
    <t>VOY2026COFTN1239</t>
  </si>
  <si>
    <t xml:space="preserve">recupéré 26 futs vide </t>
  </si>
  <si>
    <t>Retour produit fini 324 bob</t>
  </si>
  <si>
    <t>Envoi 13 fut 1,76 + 08bob vide 1250</t>
  </si>
  <si>
    <t xml:space="preserve">ENVOI / RETOUR EMBALLAGE </t>
  </si>
  <si>
    <t>ALLER CHARGÉ / RETOUR CHARGE</t>
  </si>
  <si>
    <t xml:space="preserve">Envoi 12 futs 1,76 </t>
  </si>
  <si>
    <t>Retour 05 BOB 1250 + 25 BOB 630 + 12 FUTS VIDE</t>
  </si>
  <si>
    <t xml:space="preserve">Récupéré 25 futs vide + emballage vide 52 / 10 plts </t>
  </si>
  <si>
    <t>06 bob 1250</t>
  </si>
  <si>
    <t xml:space="preserve">Récupéré 246 produit fini </t>
  </si>
  <si>
    <t xml:space="preserve">Envoi emballage 400  vide + 30 bob semi fini </t>
  </si>
  <si>
    <r>
      <t>Récupéré</t>
    </r>
    <r>
      <rPr>
        <sz val="11"/>
        <color rgb="FF000000"/>
        <rFont val="Aptos Narrow"/>
        <family val="2"/>
      </rPr>
      <t xml:space="preserve"> 119 pf / 06 plts déchets / 11 futs vides </t>
    </r>
  </si>
  <si>
    <r>
      <t>Récupéré</t>
    </r>
    <r>
      <rPr>
        <sz val="11"/>
        <color rgb="FF000000"/>
        <rFont val="Aptos Narrow"/>
        <family val="2"/>
      </rPr>
      <t xml:space="preserve"> 26 futs vide </t>
    </r>
  </si>
  <si>
    <r>
      <t xml:space="preserve">Récupéré </t>
    </r>
    <r>
      <rPr>
        <sz val="11"/>
        <color rgb="FF000000"/>
        <rFont val="Aptos Narrow"/>
        <family val="2"/>
      </rPr>
      <t xml:space="preserve">06 futs vide + 216 bob produit fini /38 plt </t>
    </r>
  </si>
  <si>
    <r>
      <t>Récupéré  </t>
    </r>
    <r>
      <rPr>
        <sz val="11"/>
        <color rgb="FF000000"/>
        <rFont val="Aptos Narrow"/>
        <family val="2"/>
      </rPr>
      <t>05 bob  1250 + 13 bob vide 630</t>
    </r>
  </si>
  <si>
    <t>Retour 18 futs vides + 13 position pf depuis chakira</t>
  </si>
  <si>
    <t>Retour 10 bobine 1250 + bob 630 depuis chakira</t>
  </si>
  <si>
    <t>Retour 15 futs + 13 positions + 16 bob 630</t>
  </si>
  <si>
    <t xml:space="preserve">04 bob 1250 pleine </t>
  </si>
  <si>
    <t xml:space="preserve">05 BOB 1205 TORON + 18 BOB 630 + 01 BIG BAG   DECHETS </t>
  </si>
  <si>
    <t>02 bobines urgents</t>
  </si>
  <si>
    <t>80034157+34153+34126+34196+34235</t>
  </si>
  <si>
    <t>10::0</t>
  </si>
  <si>
    <t>VOY2026COFTN1240</t>
  </si>
  <si>
    <t>VOY2026COFTN1241</t>
  </si>
  <si>
    <t>VOY2026COFTN1242</t>
  </si>
  <si>
    <t>VOY2026COFTN1243</t>
  </si>
  <si>
    <t>VOY2026COFTN1244</t>
  </si>
  <si>
    <t>VOY2026COFTN1245</t>
  </si>
  <si>
    <t>VOY2026COFTN1246</t>
  </si>
  <si>
    <t>VOY2026COFTN1247</t>
  </si>
  <si>
    <t>VOY2026COFTN1248</t>
  </si>
  <si>
    <t>VOY2026COFTN1249</t>
  </si>
  <si>
    <t>VOY2026COFTN1250</t>
  </si>
  <si>
    <t>VOY2026COFTN1251</t>
  </si>
  <si>
    <t>VOY2026COFTN1252</t>
  </si>
  <si>
    <t>VOY2026COFTN1253</t>
  </si>
  <si>
    <t>VOY2026COFTN1254</t>
  </si>
  <si>
    <t>VOY2026COFTN1255</t>
  </si>
  <si>
    <t>80034261+34269+34229+3423434280</t>
  </si>
  <si>
    <t>VOY2026COFTN1256</t>
  </si>
  <si>
    <t>VOY2026COFTN1257</t>
  </si>
  <si>
    <t>VOY2026COFTN1258</t>
  </si>
  <si>
    <t>VOY2026COFTN1259</t>
  </si>
  <si>
    <t>VOY2026COFTN1260</t>
  </si>
  <si>
    <t>VOY2026COFTN1261</t>
  </si>
  <si>
    <t>VOY2026COFTN1262</t>
  </si>
  <si>
    <t>VOY2026COFTN1263</t>
  </si>
  <si>
    <t>VOY2026COFTN1264</t>
  </si>
  <si>
    <t>VOY2026COFTN1265</t>
  </si>
  <si>
    <t>VOY2026COFTN1266</t>
  </si>
  <si>
    <t>VOY2026COFTN1267</t>
  </si>
  <si>
    <t>VOY2026COFTN1268</t>
  </si>
  <si>
    <t>VOY2026COFTN1269</t>
  </si>
  <si>
    <t>VOY2026COFTN1270</t>
  </si>
  <si>
    <t>VOY2026COFTN1271</t>
  </si>
  <si>
    <t>gts</t>
  </si>
  <si>
    <t>VOY2026COFTN1272</t>
  </si>
  <si>
    <t>N° VOY</t>
  </si>
  <si>
    <t>COFTN202601</t>
  </si>
  <si>
    <t>COFTN202602</t>
  </si>
  <si>
    <t>COFTN202603</t>
  </si>
  <si>
    <t>COFTN202604</t>
  </si>
  <si>
    <t>COFTN202605</t>
  </si>
  <si>
    <t>COFTN202606</t>
  </si>
  <si>
    <t>COFTN202607</t>
  </si>
  <si>
    <t>COFTN202608</t>
  </si>
  <si>
    <t>COFTN202609</t>
  </si>
  <si>
    <t>COFTN202610</t>
  </si>
  <si>
    <t>COFTN202611</t>
  </si>
  <si>
    <t>COFMAT</t>
  </si>
  <si>
    <t>seet</t>
  </si>
  <si>
    <t>80033227+33101</t>
  </si>
  <si>
    <t>80033123+33108</t>
  </si>
  <si>
    <t>80033069+33128</t>
  </si>
  <si>
    <t>80033288+33032+33229+33231</t>
  </si>
  <si>
    <t>SEBN (SUMITOMO)01</t>
  </si>
  <si>
    <t>80033084+80033086</t>
  </si>
  <si>
    <t>80033175+33253</t>
  </si>
  <si>
    <t>80033316+33312+33336+33374</t>
  </si>
  <si>
    <t>80033408+33061</t>
  </si>
  <si>
    <t>80033433+33434</t>
  </si>
  <si>
    <t>8003364+33304</t>
  </si>
  <si>
    <t>80033378+80033378+80033359+80033361</t>
  </si>
  <si>
    <t>VOY2026COFTN1273</t>
  </si>
  <si>
    <t>VOY2026COFTN1274</t>
  </si>
  <si>
    <t>VOY2026COFTN1275</t>
  </si>
  <si>
    <t>VOY2026COFTN1276</t>
  </si>
  <si>
    <t>VOY2026COFTN1277</t>
  </si>
  <si>
    <t>VOY2026COFTN1278</t>
  </si>
  <si>
    <t>VOY2026COFTN1279</t>
  </si>
  <si>
    <t>VOY2026COFTN1280</t>
  </si>
  <si>
    <t>VOY2026COFTN1281</t>
  </si>
  <si>
    <t>VOY2026COFTN1282</t>
  </si>
  <si>
    <t>VOY2026COFTN1283</t>
  </si>
  <si>
    <t>VOY2026COFTN1284</t>
  </si>
  <si>
    <t>VOY2026COFTN1285</t>
  </si>
  <si>
    <t>VOY2026COFTN1286</t>
  </si>
  <si>
    <t>VOY2026COFTN1287</t>
  </si>
  <si>
    <t>VOY2026COFTN1288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</si>
</sst>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]hh:mm;@" x16r2:formatCode16="[$-fr-TN,1]hh:mm;@"/>
    <numFmt numFmtId="165" formatCode="h:mm;@"/>
    <numFmt numFmtId="166" formatCode="#,##0\ _€"/>
    <numFmt numFmtId="167" formatCode="#,##0.00\ &quot;€&quot;"/>
    <numFmt numFmtId="168" formatCode="#,##0\ &quot;€&quot;"/>
    <numFmt numFmtId="169" formatCode="#,##0\ &quot;TND&quot;;[Red]\-#,##0\ &quot;TND&quot;"/>
    <numFmt numFmtId="170" formatCode="#,##0.00\ [$TND]"/>
  </numFmts>
  <fonts count="7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36"/>
      <color rgb="FFFFFFFF"/>
      <name val="Calibri"/>
      <family val="2"/>
    </font>
    <font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0"/>
      <name val="Calibri"/>
      <family val="2"/>
    </font>
    <font>
      <sz val="14"/>
      <name val="Calibri"/>
      <family val="2"/>
      <scheme val="minor"/>
    </font>
    <font>
      <sz val="11"/>
      <color theme="1"/>
      <name val="Aptos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FFFF"/>
      <name val="Calibri"/>
      <family val="2"/>
    </font>
    <font>
      <b/>
      <sz val="14"/>
      <color rgb="FF000000"/>
      <name val="Calibri"/>
      <family val="2"/>
    </font>
    <font>
      <sz val="12"/>
      <color theme="1"/>
      <name val="Aptos"/>
      <family val="2"/>
    </font>
    <font>
      <sz val="11"/>
      <color rgb="FFFFFFFF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0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name val="Calibri"/>
      <family val="2"/>
    </font>
    <font>
      <sz val="10"/>
      <name val="Times New Roman"/>
      <family val="1"/>
    </font>
    <font>
      <b/>
      <sz val="2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FFFFFF"/>
      <name val="Times New Roman"/>
      <family val="1"/>
    </font>
    <font>
      <sz val="12"/>
      <color theme="1"/>
      <name val="Arial"/>
      <family val="2"/>
    </font>
    <font>
      <b/>
      <sz val="11"/>
      <color rgb="FF00B050"/>
      <name val="Calibri"/>
      <family val="2"/>
    </font>
    <font>
      <sz val="11"/>
      <color rgb="FFFFC000"/>
      <name val="Calibri"/>
      <family val="2"/>
      <scheme val="minor"/>
    </font>
    <font>
      <i/>
      <sz val="11"/>
      <color theme="1"/>
      <name val="Aptos"/>
      <family val="2"/>
    </font>
    <font>
      <b/>
      <sz val="7"/>
      <color theme="1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theme="1"/>
      <name val="Arial"/>
      <family val="2"/>
    </font>
    <font>
      <b/>
      <sz val="7"/>
      <color rgb="FF002060"/>
      <name val="Arial"/>
      <family val="2"/>
    </font>
    <font>
      <b/>
      <sz val="7"/>
      <color theme="0"/>
      <name val="Arial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  <scheme val="minor"/>
    </font>
    <font>
      <sz val="11"/>
      <color rgb="FF9C0006"/>
      <name val="Calibri"/>
      <family val="2"/>
    </font>
    <font>
      <b/>
      <sz val="36"/>
      <color theme="0"/>
      <name val="Aptos Narrow"/>
      <family val="2"/>
    </font>
    <font>
      <b/>
      <sz val="16"/>
      <color theme="1"/>
      <name val="Aptos Narrow"/>
      <family val="2"/>
    </font>
    <font>
      <b/>
      <sz val="16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  <font>
      <b/>
      <sz val="36"/>
      <color rgb="FFFFFFFF"/>
      <name val="Aptos Narrow"/>
      <family val="2"/>
    </font>
    <font>
      <b/>
      <sz val="16"/>
      <color rgb="FF000000"/>
      <name val="Aptos Narrow"/>
      <family val="2"/>
    </font>
    <font>
      <b/>
      <sz val="16"/>
      <color rgb="FF000000"/>
      <name val="Calibri"/>
      <family val="2"/>
    </font>
    <font>
      <i/>
      <sz val="12"/>
      <color rgb="FF000000"/>
      <name val="Aptos"/>
      <family val="2"/>
    </font>
    <font>
      <i/>
      <sz val="12"/>
      <color theme="1"/>
      <name val="Aptos"/>
      <family val="2"/>
    </font>
    <font>
      <sz val="11"/>
      <color rgb="FF000000"/>
      <name val="Aptos"/>
      <family val="2"/>
    </font>
  </fonts>
  <fills count="2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83CCEB"/>
        <bgColor rgb="FF83CCEB"/>
      </patternFill>
    </fill>
    <fill>
      <patternFill patternType="solid">
        <fgColor rgb="FF00B050"/>
        <bgColor rgb="FF83CCEB"/>
      </patternFill>
    </fill>
    <fill>
      <patternFill patternType="solid">
        <fgColor rgb="FF9BC2E6"/>
        <bgColor indexed="64"/>
      </patternFill>
    </fill>
  </fills>
  <borders count="6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9" fontId="27" fillId="0" borderId="0" applyFont="0" applyFill="0" applyBorder="0" applyAlignment="0" applyProtection="0"/>
  </cellStyleXfs>
  <cellXfs count="728">
    <xf numFmtId="0" fontId="0" fillId="0" borderId="0" xfId="0"/>
    <xf numFmtId="14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20" fontId="0" fillId="6" borderId="3" xfId="0" applyNumberFormat="1" applyFill="1" applyBorder="1" applyAlignment="1">
      <alignment horizontal="center"/>
    </xf>
    <xf numFmtId="20" fontId="7" fillId="6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0" fontId="4" fillId="6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0" fontId="11" fillId="6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20" fontId="4" fillId="0" borderId="3" xfId="0" applyNumberFormat="1" applyFont="1" applyBorder="1" applyAlignment="1">
      <alignment horizontal="center" vertical="center"/>
    </xf>
    <xf numFmtId="14" fontId="12" fillId="6" borderId="3" xfId="0" applyNumberFormat="1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164" fontId="12" fillId="6" borderId="3" xfId="0" applyNumberFormat="1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12" fillId="0" borderId="3" xfId="0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4" fontId="0" fillId="7" borderId="3" xfId="0" applyNumberForma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3" xfId="0" applyNumberFormat="1" applyFill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164" fontId="12" fillId="7" borderId="3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164" fontId="13" fillId="5" borderId="3" xfId="0" applyNumberFormat="1" applyFont="1" applyFill="1" applyBorder="1" applyAlignment="1">
      <alignment horizontal="center"/>
    </xf>
    <xf numFmtId="14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64" fontId="0" fillId="8" borderId="3" xfId="0" applyNumberFormat="1" applyFill="1" applyBorder="1" applyAlignment="1">
      <alignment horizontal="center"/>
    </xf>
    <xf numFmtId="0" fontId="14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20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 vertical="center"/>
    </xf>
    <xf numFmtId="20" fontId="10" fillId="0" borderId="3" xfId="0" applyNumberFormat="1" applyFont="1" applyBorder="1" applyAlignment="1">
      <alignment horizontal="center" vertical="center"/>
    </xf>
    <xf numFmtId="14" fontId="16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20" fontId="12" fillId="0" borderId="3" xfId="0" applyNumberFormat="1" applyFont="1" applyBorder="1" applyAlignment="1">
      <alignment horizontal="center"/>
    </xf>
    <xf numFmtId="0" fontId="19" fillId="4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 wrapText="1"/>
    </xf>
    <xf numFmtId="14" fontId="8" fillId="6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20" fontId="8" fillId="6" borderId="3" xfId="0" applyNumberFormat="1" applyFont="1" applyFill="1" applyBorder="1" applyAlignment="1">
      <alignment horizontal="center" vertical="center"/>
    </xf>
    <xf numFmtId="20" fontId="9" fillId="6" borderId="3" xfId="0" applyNumberFormat="1" applyFont="1" applyFill="1" applyBorder="1" applyAlignment="1">
      <alignment horizontal="center" vertical="center"/>
    </xf>
    <xf numFmtId="20" fontId="20" fillId="6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14" fontId="8" fillId="8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22" fontId="8" fillId="8" borderId="3" xfId="0" applyNumberFormat="1" applyFont="1" applyFill="1" applyBorder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4" fontId="7" fillId="9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20" fontId="7" fillId="9" borderId="3" xfId="0" applyNumberFormat="1" applyFont="1" applyFill="1" applyBorder="1" applyAlignment="1">
      <alignment horizontal="center" vertical="center"/>
    </xf>
    <xf numFmtId="20" fontId="9" fillId="0" borderId="3" xfId="0" applyNumberFormat="1" applyFont="1" applyBorder="1" applyAlignment="1">
      <alignment horizontal="center" vertical="center"/>
    </xf>
    <xf numFmtId="20" fontId="7" fillId="8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4" fontId="1" fillId="3" borderId="3" xfId="1" applyNumberFormat="1" applyFill="1" applyBorder="1" applyAlignment="1">
      <alignment horizontal="center" vertical="center"/>
    </xf>
    <xf numFmtId="14" fontId="1" fillId="3" borderId="3" xfId="1" applyNumberFormat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10" fontId="1" fillId="3" borderId="3" xfId="1" quotePrefix="1" applyNumberFormat="1" applyFill="1" applyBorder="1" applyAlignment="1">
      <alignment horizontal="center" vertical="center" wrapText="1"/>
    </xf>
    <xf numFmtId="9" fontId="1" fillId="3" borderId="3" xfId="1" applyNumberFormat="1" applyFill="1" applyBorder="1" applyAlignment="1">
      <alignment horizontal="center" vertical="center" wrapText="1"/>
    </xf>
    <xf numFmtId="165" fontId="1" fillId="3" borderId="3" xfId="1" applyNumberFormat="1" applyFill="1" applyBorder="1" applyAlignment="1">
      <alignment horizontal="center" vertical="center" wrapText="1"/>
    </xf>
    <xf numFmtId="165" fontId="1" fillId="3" borderId="5" xfId="1" applyNumberForma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/>
    </xf>
    <xf numFmtId="17" fontId="0" fillId="6" borderId="3" xfId="0" applyNumberFormat="1" applyFill="1" applyBorder="1" applyAlignment="1">
      <alignment horizontal="center"/>
    </xf>
    <xf numFmtId="0" fontId="25" fillId="0" borderId="3" xfId="0" applyFont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  <xf numFmtId="10" fontId="0" fillId="6" borderId="3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0" fontId="25" fillId="0" borderId="6" xfId="0" applyFont="1" applyBorder="1" applyAlignment="1">
      <alignment horizontal="center" vertical="center"/>
    </xf>
    <xf numFmtId="1" fontId="25" fillId="0" borderId="6" xfId="0" applyNumberFormat="1" applyFont="1" applyBorder="1" applyAlignment="1">
      <alignment horizontal="center" vertical="center"/>
    </xf>
    <xf numFmtId="20" fontId="7" fillId="9" borderId="6" xfId="0" applyNumberFormat="1" applyFont="1" applyFill="1" applyBorder="1" applyAlignment="1">
      <alignment horizontal="center" vertical="center"/>
    </xf>
    <xf numFmtId="10" fontId="3" fillId="0" borderId="3" xfId="2" applyNumberFormat="1" applyFont="1" applyBorder="1" applyAlignment="1">
      <alignment horizontal="center"/>
    </xf>
    <xf numFmtId="9" fontId="3" fillId="0" borderId="6" xfId="2" applyFont="1" applyBorder="1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/>
    </xf>
    <xf numFmtId="9" fontId="0" fillId="0" borderId="6" xfId="2" applyFont="1" applyBorder="1" applyAlignment="1">
      <alignment horizontal="center"/>
    </xf>
    <xf numFmtId="0" fontId="0" fillId="0" borderId="6" xfId="2" applyNumberFormat="1" applyFont="1" applyBorder="1" applyAlignment="1">
      <alignment horizontal="center"/>
    </xf>
    <xf numFmtId="9" fontId="0" fillId="0" borderId="7" xfId="2" applyFont="1" applyBorder="1" applyAlignment="1">
      <alignment horizontal="center"/>
    </xf>
    <xf numFmtId="9" fontId="3" fillId="0" borderId="3" xfId="2" applyFont="1" applyBorder="1" applyAlignment="1">
      <alignment horizontal="center"/>
    </xf>
    <xf numFmtId="9" fontId="0" fillId="0" borderId="3" xfId="2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0" fontId="0" fillId="0" borderId="5" xfId="0" applyBorder="1" applyAlignment="1">
      <alignment horizontal="center"/>
    </xf>
    <xf numFmtId="46" fontId="0" fillId="0" borderId="3" xfId="0" applyNumberFormat="1" applyBorder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164" fontId="13" fillId="6" borderId="3" xfId="0" applyNumberFormat="1" applyFont="1" applyFill="1" applyBorder="1" applyAlignment="1">
      <alignment horizontal="center"/>
    </xf>
    <xf numFmtId="0" fontId="28" fillId="3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14" fontId="23" fillId="3" borderId="3" xfId="0" applyNumberFormat="1" applyFont="1" applyFill="1" applyBorder="1" applyAlignment="1">
      <alignment horizontal="center" vertical="center"/>
    </xf>
    <xf numFmtId="1" fontId="23" fillId="3" borderId="3" xfId="0" applyNumberFormat="1" applyFont="1" applyFill="1" applyBorder="1" applyAlignment="1">
      <alignment horizontal="center" vertical="center"/>
    </xf>
    <xf numFmtId="165" fontId="24" fillId="3" borderId="3" xfId="0" applyNumberFormat="1" applyFont="1" applyFill="1" applyBorder="1" applyAlignment="1">
      <alignment horizontal="center" vertical="center" wrapText="1"/>
    </xf>
    <xf numFmtId="10" fontId="24" fillId="3" borderId="3" xfId="0" applyNumberFormat="1" applyFont="1" applyFill="1" applyBorder="1" applyAlignment="1">
      <alignment horizontal="center" vertical="center" wrapText="1"/>
    </xf>
    <xf numFmtId="0" fontId="0" fillId="0" borderId="3" xfId="0" applyBorder="1"/>
    <xf numFmtId="14" fontId="7" fillId="6" borderId="3" xfId="0" applyNumberFormat="1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32" fillId="6" borderId="3" xfId="0" applyFont="1" applyFill="1" applyBorder="1" applyAlignment="1">
      <alignment horizontal="center" vertical="center"/>
    </xf>
    <xf numFmtId="20" fontId="32" fillId="6" borderId="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20" fontId="31" fillId="6" borderId="3" xfId="0" applyNumberFormat="1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6" borderId="3" xfId="0" applyFont="1" applyFill="1" applyBorder="1" applyAlignment="1">
      <alignment horizontal="center" vertical="center" wrapText="1"/>
    </xf>
    <xf numFmtId="20" fontId="0" fillId="0" borderId="8" xfId="0" applyNumberFormat="1" applyBorder="1" applyAlignment="1">
      <alignment horizontal="center"/>
    </xf>
    <xf numFmtId="0" fontId="7" fillId="6" borderId="3" xfId="0" applyFont="1" applyFill="1" applyBorder="1" applyAlignment="1">
      <alignment vertical="center"/>
    </xf>
    <xf numFmtId="14" fontId="33" fillId="6" borderId="3" xfId="0" applyNumberFormat="1" applyFont="1" applyFill="1" applyBorder="1" applyAlignment="1">
      <alignment horizontal="center" vertical="center"/>
    </xf>
    <xf numFmtId="20" fontId="33" fillId="6" borderId="3" xfId="0" applyNumberFormat="1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22" fontId="0" fillId="0" borderId="3" xfId="0" applyNumberFormat="1" applyBorder="1" applyAlignment="1">
      <alignment horizontal="center"/>
    </xf>
    <xf numFmtId="14" fontId="33" fillId="6" borderId="8" xfId="0" applyNumberFormat="1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33" fillId="6" borderId="8" xfId="0" applyFont="1" applyFill="1" applyBorder="1" applyAlignment="1">
      <alignment horizontal="center" vertical="center"/>
    </xf>
    <xf numFmtId="14" fontId="8" fillId="7" borderId="3" xfId="0" applyNumberFormat="1" applyFont="1" applyFill="1" applyBorder="1" applyAlignment="1">
      <alignment horizontal="center" vertical="center"/>
    </xf>
    <xf numFmtId="20" fontId="0" fillId="7" borderId="3" xfId="0" applyNumberFormat="1" applyFill="1" applyBorder="1" applyAlignment="1">
      <alignment horizontal="center"/>
    </xf>
    <xf numFmtId="14" fontId="8" fillId="6" borderId="8" xfId="0" applyNumberFormat="1" applyFont="1" applyFill="1" applyBorder="1" applyAlignment="1">
      <alignment horizontal="center" vertical="center"/>
    </xf>
    <xf numFmtId="20" fontId="34" fillId="0" borderId="3" xfId="0" applyNumberFormat="1" applyFont="1" applyBorder="1" applyAlignment="1">
      <alignment horizontal="center" vertical="center"/>
    </xf>
    <xf numFmtId="0" fontId="0" fillId="6" borderId="3" xfId="0" applyFill="1" applyBorder="1"/>
    <xf numFmtId="0" fontId="3" fillId="0" borderId="8" xfId="0" applyFont="1" applyBorder="1" applyAlignment="1">
      <alignment horizontal="center"/>
    </xf>
    <xf numFmtId="14" fontId="7" fillId="7" borderId="3" xfId="0" applyNumberFormat="1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20" fontId="7" fillId="7" borderId="3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20" fontId="8" fillId="7" borderId="3" xfId="0" applyNumberFormat="1" applyFont="1" applyFill="1" applyBorder="1" applyAlignment="1">
      <alignment horizontal="center" vertical="center"/>
    </xf>
    <xf numFmtId="164" fontId="28" fillId="7" borderId="3" xfId="0" applyNumberFormat="1" applyFont="1" applyFill="1" applyBorder="1" applyAlignment="1">
      <alignment horizontal="center"/>
    </xf>
    <xf numFmtId="20" fontId="28" fillId="7" borderId="3" xfId="0" applyNumberFormat="1" applyFont="1" applyFill="1" applyBorder="1" applyAlignment="1">
      <alignment horizontal="center"/>
    </xf>
    <xf numFmtId="20" fontId="12" fillId="6" borderId="3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35" fillId="0" borderId="3" xfId="0" applyFont="1" applyBorder="1" applyAlignment="1">
      <alignment vertical="center" wrapText="1"/>
    </xf>
    <xf numFmtId="164" fontId="12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20" fontId="22" fillId="8" borderId="3" xfId="0" applyNumberFormat="1" applyFont="1" applyFill="1" applyBorder="1" applyAlignment="1">
      <alignment horizontal="center" vertical="center"/>
    </xf>
    <xf numFmtId="20" fontId="28" fillId="8" borderId="3" xfId="0" applyNumberFormat="1" applyFont="1" applyFill="1" applyBorder="1" applyAlignment="1">
      <alignment horizontal="center"/>
    </xf>
    <xf numFmtId="20" fontId="30" fillId="8" borderId="3" xfId="0" applyNumberFormat="1" applyFont="1" applyFill="1" applyBorder="1" applyAlignment="1">
      <alignment horizontal="center" vertical="center"/>
    </xf>
    <xf numFmtId="164" fontId="28" fillId="8" borderId="3" xfId="0" applyNumberFormat="1" applyFont="1" applyFill="1" applyBorder="1" applyAlignment="1">
      <alignment horizontal="center"/>
    </xf>
    <xf numFmtId="0" fontId="12" fillId="0" borderId="3" xfId="0" applyFont="1" applyBorder="1"/>
    <xf numFmtId="0" fontId="36" fillId="0" borderId="3" xfId="0" applyFon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7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37" fillId="0" borderId="8" xfId="0" applyFont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20" fontId="37" fillId="0" borderId="3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164" fontId="12" fillId="11" borderId="3" xfId="0" applyNumberFormat="1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164" fontId="12" fillId="10" borderId="3" xfId="0" applyNumberFormat="1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164" fontId="13" fillId="10" borderId="3" xfId="0" applyNumberFormat="1" applyFont="1" applyFill="1" applyBorder="1" applyAlignment="1">
      <alignment horizontal="center"/>
    </xf>
    <xf numFmtId="0" fontId="12" fillId="10" borderId="3" xfId="0" applyFont="1" applyFill="1" applyBorder="1"/>
    <xf numFmtId="0" fontId="0" fillId="10" borderId="3" xfId="0" applyFill="1" applyBorder="1" applyAlignment="1">
      <alignment horizontal="center"/>
    </xf>
    <xf numFmtId="164" fontId="0" fillId="10" borderId="3" xfId="0" applyNumberForma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0" fillId="6" borderId="0" xfId="0" applyFill="1"/>
    <xf numFmtId="14" fontId="0" fillId="0" borderId="0" xfId="0" applyNumberFormat="1" applyAlignment="1">
      <alignment horizontal="left"/>
    </xf>
    <xf numFmtId="0" fontId="9" fillId="0" borderId="3" xfId="0" applyFont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164" fontId="18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11" borderId="3" xfId="0" applyNumberFormat="1" applyFill="1" applyBorder="1" applyAlignment="1">
      <alignment horizontal="center"/>
    </xf>
    <xf numFmtId="20" fontId="8" fillId="0" borderId="3" xfId="0" applyNumberFormat="1" applyFont="1" applyBorder="1" applyAlignment="1">
      <alignment horizontal="center" vertical="center"/>
    </xf>
    <xf numFmtId="0" fontId="0" fillId="0" borderId="0" xfId="0" pivotButton="1"/>
    <xf numFmtId="0" fontId="0" fillId="7" borderId="0" xfId="0" applyFill="1"/>
    <xf numFmtId="0" fontId="38" fillId="4" borderId="8" xfId="0" applyFont="1" applyFill="1" applyBorder="1" applyAlignment="1">
      <alignment horizontal="center" vertical="center" wrapText="1"/>
    </xf>
    <xf numFmtId="20" fontId="13" fillId="6" borderId="3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4" fontId="12" fillId="6" borderId="8" xfId="0" applyNumberFormat="1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/>
    </xf>
    <xf numFmtId="164" fontId="13" fillId="6" borderId="8" xfId="0" applyNumberFormat="1" applyFont="1" applyFill="1" applyBorder="1" applyAlignment="1">
      <alignment horizontal="center"/>
    </xf>
    <xf numFmtId="14" fontId="7" fillId="0" borderId="14" xfId="0" applyNumberFormat="1" applyFont="1" applyBorder="1" applyAlignment="1">
      <alignment horizontal="center" vertical="center"/>
    </xf>
    <xf numFmtId="20" fontId="7" fillId="0" borderId="13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20" fontId="7" fillId="0" borderId="15" xfId="0" applyNumberFormat="1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 wrapText="1"/>
    </xf>
    <xf numFmtId="0" fontId="38" fillId="4" borderId="6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center" vertical="center" wrapText="1"/>
    </xf>
    <xf numFmtId="20" fontId="8" fillId="9" borderId="3" xfId="0" applyNumberFormat="1" applyFont="1" applyFill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center"/>
    </xf>
    <xf numFmtId="20" fontId="0" fillId="14" borderId="3" xfId="0" applyNumberFormat="1" applyFill="1" applyBorder="1" applyAlignment="1">
      <alignment horizontal="center"/>
    </xf>
    <xf numFmtId="164" fontId="0" fillId="14" borderId="3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20" fontId="11" fillId="0" borderId="3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/>
    </xf>
    <xf numFmtId="14" fontId="12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20" fontId="11" fillId="0" borderId="8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28" fillId="3" borderId="8" xfId="0" applyFont="1" applyFill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4" fontId="7" fillId="0" borderId="8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20" fontId="8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20" fontId="7" fillId="0" borderId="8" xfId="0" applyNumberFormat="1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/>
    </xf>
    <xf numFmtId="9" fontId="0" fillId="5" borderId="6" xfId="2" applyFont="1" applyFill="1" applyBorder="1" applyAlignment="1">
      <alignment horizontal="center"/>
    </xf>
    <xf numFmtId="9" fontId="1" fillId="3" borderId="3" xfId="2" applyFont="1" applyFill="1" applyBorder="1" applyAlignment="1">
      <alignment horizontal="center" vertical="center" wrapText="1"/>
    </xf>
    <xf numFmtId="9" fontId="0" fillId="0" borderId="0" xfId="2" applyFont="1"/>
    <xf numFmtId="165" fontId="7" fillId="9" borderId="6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13" borderId="18" xfId="0" applyFont="1" applyFill="1" applyBorder="1" applyAlignment="1">
      <alignment horizontal="center" vertical="center" wrapText="1"/>
    </xf>
    <xf numFmtId="0" fontId="17" fillId="13" borderId="19" xfId="0" applyFont="1" applyFill="1" applyBorder="1" applyAlignment="1">
      <alignment horizontal="center" vertical="center" wrapText="1"/>
    </xf>
    <xf numFmtId="0" fontId="17" fillId="13" borderId="20" xfId="0" applyFont="1" applyFill="1" applyBorder="1" applyAlignment="1">
      <alignment horizontal="center" vertical="center" wrapText="1"/>
    </xf>
    <xf numFmtId="0" fontId="17" fillId="15" borderId="18" xfId="0" applyFont="1" applyFill="1" applyBorder="1" applyAlignment="1">
      <alignment horizontal="center" vertical="center" wrapText="1"/>
    </xf>
    <xf numFmtId="0" fontId="17" fillId="15" borderId="19" xfId="0" applyFont="1" applyFill="1" applyBorder="1" applyAlignment="1">
      <alignment horizontal="center" vertical="center" wrapText="1"/>
    </xf>
    <xf numFmtId="0" fontId="17" fillId="15" borderId="20" xfId="0" applyFont="1" applyFill="1" applyBorder="1" applyAlignment="1">
      <alignment horizontal="center" vertical="center" wrapText="1"/>
    </xf>
    <xf numFmtId="0" fontId="17" fillId="16" borderId="17" xfId="0" applyFont="1" applyFill="1" applyBorder="1" applyAlignment="1">
      <alignment horizontal="center" vertical="center" wrapText="1"/>
    </xf>
    <xf numFmtId="166" fontId="17" fillId="13" borderId="3" xfId="0" applyNumberFormat="1" applyFont="1" applyFill="1" applyBorder="1"/>
    <xf numFmtId="166" fontId="17" fillId="13" borderId="24" xfId="0" applyNumberFormat="1" applyFont="1" applyFill="1" applyBorder="1"/>
    <xf numFmtId="166" fontId="17" fillId="15" borderId="23" xfId="0" applyNumberFormat="1" applyFont="1" applyFill="1" applyBorder="1"/>
    <xf numFmtId="166" fontId="17" fillId="15" borderId="3" xfId="0" applyNumberFormat="1" applyFont="1" applyFill="1" applyBorder="1"/>
    <xf numFmtId="166" fontId="17" fillId="15" borderId="24" xfId="0" applyNumberFormat="1" applyFont="1" applyFill="1" applyBorder="1"/>
    <xf numFmtId="166" fontId="17" fillId="16" borderId="22" xfId="0" applyNumberFormat="1" applyFont="1" applyFill="1" applyBorder="1"/>
    <xf numFmtId="166" fontId="17" fillId="15" borderId="28" xfId="0" applyNumberFormat="1" applyFont="1" applyFill="1" applyBorder="1"/>
    <xf numFmtId="166" fontId="17" fillId="15" borderId="8" xfId="0" applyNumberFormat="1" applyFont="1" applyFill="1" applyBorder="1"/>
    <xf numFmtId="166" fontId="17" fillId="15" borderId="29" xfId="0" applyNumberFormat="1" applyFont="1" applyFill="1" applyBorder="1"/>
    <xf numFmtId="166" fontId="17" fillId="16" borderId="26" xfId="0" applyNumberFormat="1" applyFont="1" applyFill="1" applyBorder="1"/>
    <xf numFmtId="166" fontId="17" fillId="13" borderId="8" xfId="0" applyNumberFormat="1" applyFont="1" applyFill="1" applyBorder="1"/>
    <xf numFmtId="166" fontId="17" fillId="13" borderId="30" xfId="0" applyNumberFormat="1" applyFont="1" applyFill="1" applyBorder="1"/>
    <xf numFmtId="166" fontId="17" fillId="15" borderId="31" xfId="0" applyNumberFormat="1" applyFont="1" applyFill="1" applyBorder="1"/>
    <xf numFmtId="166" fontId="17" fillId="15" borderId="30" xfId="0" applyNumberFormat="1" applyFont="1" applyFill="1" applyBorder="1"/>
    <xf numFmtId="0" fontId="43" fillId="0" borderId="16" xfId="0" applyFont="1" applyBorder="1" applyAlignment="1">
      <alignment vertical="center"/>
    </xf>
    <xf numFmtId="166" fontId="43" fillId="0" borderId="16" xfId="0" applyNumberFormat="1" applyFont="1" applyBorder="1" applyAlignment="1">
      <alignment vertical="center"/>
    </xf>
    <xf numFmtId="166" fontId="43" fillId="16" borderId="16" xfId="0" applyNumberFormat="1" applyFont="1" applyFill="1" applyBorder="1" applyAlignment="1">
      <alignment vertical="center"/>
    </xf>
    <xf numFmtId="166" fontId="44" fillId="8" borderId="16" xfId="0" applyNumberFormat="1" applyFont="1" applyFill="1" applyBorder="1" applyAlignment="1">
      <alignment vertical="center"/>
    </xf>
    <xf numFmtId="14" fontId="7" fillId="8" borderId="3" xfId="0" applyNumberFormat="1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vertical="center"/>
    </xf>
    <xf numFmtId="0" fontId="9" fillId="9" borderId="3" xfId="0" applyFont="1" applyFill="1" applyBorder="1" applyAlignment="1">
      <alignment horizontal="center" vertical="center"/>
    </xf>
    <xf numFmtId="0" fontId="34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vertical="center"/>
    </xf>
    <xf numFmtId="0" fontId="21" fillId="0" borderId="3" xfId="0" applyFont="1" applyBorder="1" applyAlignment="1">
      <alignment vertical="center" wrapText="1"/>
    </xf>
    <xf numFmtId="0" fontId="35" fillId="0" borderId="3" xfId="0" applyFont="1" applyBorder="1"/>
    <xf numFmtId="0" fontId="35" fillId="0" borderId="8" xfId="0" applyFont="1" applyBorder="1" applyAlignment="1">
      <alignment vertical="center" wrapText="1"/>
    </xf>
    <xf numFmtId="0" fontId="45" fillId="0" borderId="3" xfId="0" applyFont="1" applyBorder="1" applyAlignment="1">
      <alignment horizontal="center" vertical="center"/>
    </xf>
    <xf numFmtId="0" fontId="46" fillId="0" borderId="3" xfId="0" applyFont="1" applyBorder="1" applyAlignment="1">
      <alignment horizontal="center"/>
    </xf>
    <xf numFmtId="0" fontId="11" fillId="9" borderId="3" xfId="0" applyFont="1" applyFill="1" applyBorder="1" applyAlignment="1">
      <alignment horizontal="center" vertical="center"/>
    </xf>
    <xf numFmtId="20" fontId="45" fillId="0" borderId="3" xfId="0" applyNumberFormat="1" applyFont="1" applyBorder="1" applyAlignment="1">
      <alignment horizontal="center" vertical="center"/>
    </xf>
    <xf numFmtId="20" fontId="12" fillId="0" borderId="8" xfId="0" applyNumberFormat="1" applyFont="1" applyBorder="1" applyAlignment="1">
      <alignment horizontal="center"/>
    </xf>
    <xf numFmtId="0" fontId="45" fillId="0" borderId="8" xfId="0" applyFont="1" applyBorder="1" applyAlignment="1">
      <alignment horizontal="center" vertical="center"/>
    </xf>
    <xf numFmtId="0" fontId="17" fillId="0" borderId="32" xfId="0" applyFont="1" applyBorder="1"/>
    <xf numFmtId="0" fontId="17" fillId="13" borderId="3" xfId="0" applyFont="1" applyFill="1" applyBorder="1"/>
    <xf numFmtId="166" fontId="17" fillId="13" borderId="0" xfId="0" applyNumberFormat="1" applyFont="1" applyFill="1"/>
    <xf numFmtId="166" fontId="17" fillId="13" borderId="34" xfId="0" applyNumberFormat="1" applyFont="1" applyFill="1" applyBorder="1"/>
    <xf numFmtId="166" fontId="17" fillId="15" borderId="0" xfId="0" applyNumberFormat="1" applyFont="1" applyFill="1"/>
    <xf numFmtId="166" fontId="17" fillId="15" borderId="34" xfId="0" applyNumberFormat="1" applyFont="1" applyFill="1" applyBorder="1"/>
    <xf numFmtId="166" fontId="17" fillId="16" borderId="33" xfId="0" applyNumberFormat="1" applyFont="1" applyFill="1" applyBorder="1"/>
    <xf numFmtId="0" fontId="17" fillId="0" borderId="23" xfId="0" applyFont="1" applyBorder="1"/>
    <xf numFmtId="0" fontId="17" fillId="0" borderId="21" xfId="0" applyFont="1" applyBorder="1"/>
    <xf numFmtId="166" fontId="17" fillId="13" borderId="25" xfId="0" applyNumberFormat="1" applyFont="1" applyFill="1" applyBorder="1"/>
    <xf numFmtId="166" fontId="17" fillId="13" borderId="31" xfId="0" applyNumberFormat="1" applyFont="1" applyFill="1" applyBorder="1"/>
    <xf numFmtId="166" fontId="43" fillId="0" borderId="35" xfId="0" applyNumberFormat="1" applyFont="1" applyBorder="1" applyAlignment="1">
      <alignment vertical="center"/>
    </xf>
    <xf numFmtId="0" fontId="18" fillId="0" borderId="8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20" fontId="4" fillId="0" borderId="8" xfId="0" applyNumberFormat="1" applyFont="1" applyBorder="1" applyAlignment="1">
      <alignment horizontal="center" vertical="center"/>
    </xf>
    <xf numFmtId="165" fontId="1" fillId="3" borderId="4" xfId="1" applyNumberForma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/>
    </xf>
    <xf numFmtId="0" fontId="35" fillId="0" borderId="0" xfId="0" applyFont="1"/>
    <xf numFmtId="0" fontId="0" fillId="6" borderId="9" xfId="0" applyFill="1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0" fontId="35" fillId="0" borderId="0" xfId="0" applyFont="1" applyAlignment="1">
      <alignment vertical="center" wrapText="1"/>
    </xf>
    <xf numFmtId="0" fontId="38" fillId="18" borderId="14" xfId="0" applyFont="1" applyFill="1" applyBorder="1" applyAlignment="1">
      <alignment horizontal="center" vertical="center"/>
    </xf>
    <xf numFmtId="0" fontId="38" fillId="18" borderId="13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  <xf numFmtId="9" fontId="8" fillId="9" borderId="13" xfId="0" applyNumberFormat="1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9" fontId="38" fillId="18" borderId="13" xfId="0" applyNumberFormat="1" applyFont="1" applyFill="1" applyBorder="1" applyAlignment="1">
      <alignment horizontal="center" vertical="center"/>
    </xf>
    <xf numFmtId="0" fontId="52" fillId="0" borderId="3" xfId="0" applyFont="1" applyBorder="1" applyAlignment="1">
      <alignment horizontal="center"/>
    </xf>
    <xf numFmtId="0" fontId="38" fillId="18" borderId="3" xfId="0" applyFont="1" applyFill="1" applyBorder="1" applyAlignment="1">
      <alignment horizontal="center" vertical="center"/>
    </xf>
    <xf numFmtId="0" fontId="49" fillId="0" borderId="3" xfId="0" applyFont="1" applyBorder="1" applyAlignment="1">
      <alignment horizontal="center" vertical="center"/>
    </xf>
    <xf numFmtId="9" fontId="8" fillId="9" borderId="3" xfId="0" applyNumberFormat="1" applyFont="1" applyFill="1" applyBorder="1" applyAlignment="1">
      <alignment horizontal="center" vertical="center"/>
    </xf>
    <xf numFmtId="0" fontId="50" fillId="0" borderId="3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/>
    </xf>
    <xf numFmtId="9" fontId="38" fillId="18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21" fillId="0" borderId="0" xfId="0" applyFont="1" applyAlignment="1">
      <alignment vertical="center" wrapText="1"/>
    </xf>
    <xf numFmtId="0" fontId="12" fillId="6" borderId="3" xfId="0" applyFont="1" applyFill="1" applyBorder="1"/>
    <xf numFmtId="14" fontId="0" fillId="0" borderId="3" xfId="0" applyNumberForma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20" fontId="12" fillId="0" borderId="3" xfId="0" applyNumberFormat="1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5" fillId="0" borderId="3" xfId="0" applyFont="1" applyBorder="1" applyAlignment="1">
      <alignment horizontal="center"/>
    </xf>
    <xf numFmtId="20" fontId="53" fillId="0" borderId="3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0" fontId="53" fillId="0" borderId="8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20" fontId="10" fillId="6" borderId="3" xfId="0" applyNumberFormat="1" applyFont="1" applyFill="1" applyBorder="1" applyAlignment="1">
      <alignment horizontal="center" vertical="center"/>
    </xf>
    <xf numFmtId="0" fontId="35" fillId="6" borderId="3" xfId="0" applyFont="1" applyFill="1" applyBorder="1"/>
    <xf numFmtId="0" fontId="35" fillId="6" borderId="3" xfId="0" applyFont="1" applyFill="1" applyBorder="1" applyAlignment="1">
      <alignment horizontal="center"/>
    </xf>
    <xf numFmtId="20" fontId="35" fillId="6" borderId="3" xfId="0" applyNumberFormat="1" applyFont="1" applyFill="1" applyBorder="1" applyAlignment="1">
      <alignment horizontal="center"/>
    </xf>
    <xf numFmtId="0" fontId="3" fillId="0" borderId="0" xfId="0" applyFont="1"/>
    <xf numFmtId="0" fontId="7" fillId="10" borderId="3" xfId="0" applyFont="1" applyFill="1" applyBorder="1" applyAlignment="1">
      <alignment horizontal="center" vertical="center"/>
    </xf>
    <xf numFmtId="20" fontId="7" fillId="10" borderId="3" xfId="0" applyNumberFormat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20" fontId="8" fillId="10" borderId="3" xfId="0" applyNumberFormat="1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20" fontId="4" fillId="10" borderId="3" xfId="0" applyNumberFormat="1" applyFont="1" applyFill="1" applyBorder="1" applyAlignment="1">
      <alignment horizontal="center" vertical="center"/>
    </xf>
    <xf numFmtId="20" fontId="10" fillId="10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21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3" fontId="0" fillId="0" borderId="3" xfId="0" applyNumberFormat="1" applyBorder="1" applyAlignment="1">
      <alignment vertical="center" wrapText="1"/>
    </xf>
    <xf numFmtId="4" fontId="0" fillId="0" borderId="3" xfId="0" applyNumberFormat="1" applyBorder="1" applyAlignment="1">
      <alignment vertical="center" wrapText="1"/>
    </xf>
    <xf numFmtId="10" fontId="3" fillId="0" borderId="3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3" fontId="3" fillId="0" borderId="3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vertical="center" wrapText="1"/>
    </xf>
    <xf numFmtId="9" fontId="3" fillId="0" borderId="3" xfId="0" applyNumberFormat="1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2" fillId="0" borderId="0" xfId="0" applyFont="1" applyAlignment="1">
      <alignment horizontal="center"/>
    </xf>
    <xf numFmtId="164" fontId="18" fillId="6" borderId="3" xfId="0" applyNumberFormat="1" applyFont="1" applyFill="1" applyBorder="1" applyAlignment="1">
      <alignment horizontal="center"/>
    </xf>
    <xf numFmtId="164" fontId="0" fillId="19" borderId="3" xfId="0" applyNumberFormat="1" applyFill="1" applyBorder="1" applyAlignment="1">
      <alignment horizontal="center"/>
    </xf>
    <xf numFmtId="164" fontId="12" fillId="19" borderId="3" xfId="0" applyNumberFormat="1" applyFont="1" applyFill="1" applyBorder="1" applyAlignment="1">
      <alignment horizontal="center"/>
    </xf>
    <xf numFmtId="164" fontId="0" fillId="20" borderId="3" xfId="0" applyNumberFormat="1" applyFill="1" applyBorder="1" applyAlignment="1">
      <alignment horizontal="center"/>
    </xf>
    <xf numFmtId="164" fontId="12" fillId="20" borderId="3" xfId="0" applyNumberFormat="1" applyFont="1" applyFill="1" applyBorder="1" applyAlignment="1">
      <alignment horizontal="center"/>
    </xf>
    <xf numFmtId="164" fontId="0" fillId="21" borderId="3" xfId="0" applyNumberFormat="1" applyFill="1" applyBorder="1" applyAlignment="1">
      <alignment horizontal="center"/>
    </xf>
    <xf numFmtId="164" fontId="12" fillId="21" borderId="3" xfId="0" applyNumberFormat="1" applyFont="1" applyFill="1" applyBorder="1" applyAlignment="1">
      <alignment horizontal="center"/>
    </xf>
    <xf numFmtId="164" fontId="0" fillId="22" borderId="3" xfId="0" applyNumberFormat="1" applyFill="1" applyBorder="1" applyAlignment="1">
      <alignment horizontal="center"/>
    </xf>
    <xf numFmtId="164" fontId="12" fillId="22" borderId="3" xfId="0" applyNumberFormat="1" applyFont="1" applyFill="1" applyBorder="1" applyAlignment="1">
      <alignment horizontal="center"/>
    </xf>
    <xf numFmtId="17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168" fontId="3" fillId="0" borderId="3" xfId="0" applyNumberFormat="1" applyFont="1" applyBorder="1" applyAlignment="1">
      <alignment horizontal="center" vertical="center"/>
    </xf>
    <xf numFmtId="168" fontId="3" fillId="0" borderId="3" xfId="0" applyNumberFormat="1" applyFont="1" applyBorder="1"/>
    <xf numFmtId="0" fontId="3" fillId="0" borderId="3" xfId="0" applyFont="1" applyBorder="1"/>
    <xf numFmtId="1" fontId="0" fillId="0" borderId="3" xfId="0" applyNumberFormat="1" applyBorder="1"/>
    <xf numFmtId="0" fontId="52" fillId="0" borderId="0" xfId="0" applyFont="1"/>
    <xf numFmtId="167" fontId="0" fillId="0" borderId="0" xfId="0" applyNumberFormat="1"/>
    <xf numFmtId="167" fontId="33" fillId="0" borderId="0" xfId="0" applyNumberFormat="1" applyFont="1" applyAlignment="1">
      <alignment horizontal="center" vertical="center"/>
    </xf>
    <xf numFmtId="0" fontId="54" fillId="3" borderId="3" xfId="0" applyFont="1" applyFill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7" fontId="0" fillId="0" borderId="3" xfId="0" applyNumberFormat="1" applyBorder="1" applyAlignment="1">
      <alignment horizontal="left"/>
    </xf>
    <xf numFmtId="0" fontId="55" fillId="0" borderId="0" xfId="0" applyFont="1" applyAlignment="1">
      <alignment vertical="center"/>
    </xf>
    <xf numFmtId="0" fontId="56" fillId="0" borderId="41" xfId="0" applyFont="1" applyBorder="1" applyAlignment="1">
      <alignment horizontal="center" vertical="center" wrapText="1"/>
    </xf>
    <xf numFmtId="0" fontId="57" fillId="0" borderId="41" xfId="0" applyFont="1" applyBorder="1" applyAlignment="1">
      <alignment horizontal="center" vertical="center" wrapText="1"/>
    </xf>
    <xf numFmtId="0" fontId="59" fillId="0" borderId="41" xfId="0" applyFont="1" applyBorder="1" applyAlignment="1">
      <alignment horizontal="center" vertical="center" wrapText="1"/>
    </xf>
    <xf numFmtId="169" fontId="60" fillId="7" borderId="41" xfId="0" applyNumberFormat="1" applyFont="1" applyFill="1" applyBorder="1" applyAlignment="1">
      <alignment horizontal="center" vertical="center" wrapText="1"/>
    </xf>
    <xf numFmtId="169" fontId="61" fillId="3" borderId="41" xfId="0" applyNumberFormat="1" applyFont="1" applyFill="1" applyBorder="1" applyAlignment="1">
      <alignment horizontal="center" vertical="center" wrapText="1"/>
    </xf>
    <xf numFmtId="0" fontId="58" fillId="0" borderId="41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/>
    </xf>
    <xf numFmtId="0" fontId="0" fillId="8" borderId="0" xfId="0" applyFill="1"/>
    <xf numFmtId="0" fontId="16" fillId="0" borderId="0" xfId="0" applyFont="1" applyAlignment="1">
      <alignment vertical="center"/>
    </xf>
    <xf numFmtId="0" fontId="12" fillId="5" borderId="8" xfId="0" applyFont="1" applyFill="1" applyBorder="1" applyAlignment="1">
      <alignment horizontal="center"/>
    </xf>
    <xf numFmtId="164" fontId="18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18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/>
    <xf numFmtId="20" fontId="3" fillId="6" borderId="3" xfId="0" applyNumberFormat="1" applyFont="1" applyFill="1" applyBorder="1" applyAlignment="1">
      <alignment horizontal="center"/>
    </xf>
    <xf numFmtId="2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2" fillId="12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20" fontId="7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20" fontId="8" fillId="0" borderId="13" xfId="0" applyNumberFormat="1" applyFont="1" applyBorder="1" applyAlignment="1">
      <alignment horizontal="center" vertical="center"/>
    </xf>
    <xf numFmtId="20" fontId="7" fillId="8" borderId="13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47" fontId="0" fillId="0" borderId="3" xfId="0" applyNumberFormat="1" applyBorder="1" applyAlignment="1">
      <alignment horizontal="center"/>
    </xf>
    <xf numFmtId="0" fontId="2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2" fillId="8" borderId="3" xfId="0" applyFont="1" applyFill="1" applyBorder="1" applyAlignment="1">
      <alignment horizontal="center"/>
    </xf>
    <xf numFmtId="0" fontId="62" fillId="0" borderId="3" xfId="0" applyFont="1" applyBorder="1" applyAlignment="1">
      <alignment horizontal="center" vertical="center" wrapText="1"/>
    </xf>
    <xf numFmtId="20" fontId="62" fillId="0" borderId="3" xfId="0" applyNumberFormat="1" applyFont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/>
    </xf>
    <xf numFmtId="20" fontId="7" fillId="9" borderId="13" xfId="0" applyNumberFormat="1" applyFont="1" applyFill="1" applyBorder="1" applyAlignment="1">
      <alignment horizontal="center" vertical="center"/>
    </xf>
    <xf numFmtId="20" fontId="8" fillId="9" borderId="13" xfId="0" applyNumberFormat="1" applyFont="1" applyFill="1" applyBorder="1" applyAlignment="1">
      <alignment horizontal="center" vertical="center"/>
    </xf>
    <xf numFmtId="20" fontId="2" fillId="0" borderId="3" xfId="0" applyNumberFormat="1" applyFont="1" applyBorder="1" applyAlignment="1">
      <alignment horizontal="center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3" fontId="7" fillId="0" borderId="13" xfId="0" applyNumberFormat="1" applyFont="1" applyBorder="1" applyAlignment="1">
      <alignment horizontal="right" vertical="center" wrapText="1"/>
    </xf>
    <xf numFmtId="0" fontId="7" fillId="0" borderId="13" xfId="0" applyFont="1" applyBorder="1" applyAlignment="1">
      <alignment horizontal="right" vertical="center" wrapText="1"/>
    </xf>
    <xf numFmtId="10" fontId="8" fillId="0" borderId="13" xfId="0" applyNumberFormat="1" applyFont="1" applyBorder="1" applyAlignment="1">
      <alignment horizontal="right" vertical="center" wrapText="1"/>
    </xf>
    <xf numFmtId="4" fontId="7" fillId="0" borderId="13" xfId="0" applyNumberFormat="1" applyFont="1" applyBorder="1" applyAlignment="1">
      <alignment horizontal="right" vertical="center" wrapText="1"/>
    </xf>
    <xf numFmtId="0" fontId="8" fillId="0" borderId="14" xfId="0" applyFont="1" applyBorder="1" applyAlignment="1">
      <alignment vertical="center" wrapText="1"/>
    </xf>
    <xf numFmtId="3" fontId="8" fillId="0" borderId="13" xfId="0" applyNumberFormat="1" applyFont="1" applyBorder="1" applyAlignment="1">
      <alignment horizontal="right" vertical="center" wrapText="1"/>
    </xf>
    <xf numFmtId="4" fontId="8" fillId="0" borderId="13" xfId="0" applyNumberFormat="1" applyFont="1" applyBorder="1" applyAlignment="1">
      <alignment horizontal="right" vertical="center" wrapText="1"/>
    </xf>
    <xf numFmtId="9" fontId="0" fillId="0" borderId="0" xfId="0" applyNumberFormat="1"/>
    <xf numFmtId="9" fontId="8" fillId="0" borderId="13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10" fontId="8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63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9" borderId="15" xfId="0" applyFont="1" applyFill="1" applyBorder="1" applyAlignment="1">
      <alignment horizontal="center" vertical="center"/>
    </xf>
    <xf numFmtId="0" fontId="8" fillId="9" borderId="15" xfId="0" applyFont="1" applyFill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64" fontId="18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20" fontId="7" fillId="0" borderId="15" xfId="0" applyNumberFormat="1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/>
    </xf>
    <xf numFmtId="0" fontId="7" fillId="9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20" fontId="7" fillId="9" borderId="15" xfId="0" applyNumberFormat="1" applyFont="1" applyFill="1" applyBorder="1" applyAlignment="1">
      <alignment horizontal="center" vertical="center"/>
    </xf>
    <xf numFmtId="164" fontId="12" fillId="6" borderId="8" xfId="0" applyNumberFormat="1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164" fontId="12" fillId="6" borderId="6" xfId="0" applyNumberFormat="1" applyFont="1" applyFill="1" applyBorder="1" applyAlignment="1">
      <alignment horizontal="center"/>
    </xf>
    <xf numFmtId="0" fontId="13" fillId="6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20" fontId="7" fillId="0" borderId="3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7" fillId="9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164" fontId="13" fillId="6" borderId="6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8" fillId="3" borderId="44" xfId="0" applyFont="1" applyFill="1" applyBorder="1" applyAlignment="1">
      <alignment horizontal="center"/>
    </xf>
    <xf numFmtId="0" fontId="28" fillId="3" borderId="31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20" fontId="0" fillId="0" borderId="9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0" fontId="62" fillId="0" borderId="8" xfId="0" applyFont="1" applyBorder="1" applyAlignment="1">
      <alignment horizontal="center" vertical="center" wrapText="1"/>
    </xf>
    <xf numFmtId="20" fontId="62" fillId="0" borderId="8" xfId="0" applyNumberFormat="1" applyFont="1" applyBorder="1" applyAlignment="1">
      <alignment horizontal="center" vertical="center" wrapText="1"/>
    </xf>
    <xf numFmtId="20" fontId="9" fillId="0" borderId="6" xfId="0" applyNumberFormat="1" applyFont="1" applyBorder="1" applyAlignment="1">
      <alignment horizontal="center" vertical="center"/>
    </xf>
    <xf numFmtId="20" fontId="0" fillId="0" borderId="4" xfId="0" applyNumberFormat="1" applyBorder="1" applyAlignment="1">
      <alignment horizontal="center"/>
    </xf>
    <xf numFmtId="20" fontId="0" fillId="0" borderId="44" xfId="0" applyNumberFormat="1" applyBorder="1" applyAlignment="1">
      <alignment horizontal="center"/>
    </xf>
    <xf numFmtId="20" fontId="7" fillId="0" borderId="6" xfId="0" applyNumberFormat="1" applyFont="1" applyBorder="1" applyAlignment="1">
      <alignment horizontal="center" vertical="center"/>
    </xf>
    <xf numFmtId="0" fontId="64" fillId="23" borderId="3" xfId="0" applyFont="1" applyFill="1" applyBorder="1" applyAlignment="1">
      <alignment horizontal="center" vertical="center"/>
    </xf>
    <xf numFmtId="0" fontId="0" fillId="0" borderId="41" xfId="0" applyBorder="1"/>
    <xf numFmtId="0" fontId="58" fillId="0" borderId="0" xfId="0" applyFont="1" applyAlignment="1">
      <alignment horizontal="center" vertical="center" wrapText="1"/>
    </xf>
    <xf numFmtId="169" fontId="60" fillId="7" borderId="0" xfId="0" applyNumberFormat="1" applyFont="1" applyFill="1" applyAlignment="1">
      <alignment horizontal="center" vertical="center" wrapText="1"/>
    </xf>
    <xf numFmtId="169" fontId="61" fillId="3" borderId="0" xfId="0" applyNumberFormat="1" applyFont="1" applyFill="1" applyAlignment="1">
      <alignment horizontal="center" vertical="center" wrapText="1"/>
    </xf>
    <xf numFmtId="0" fontId="18" fillId="0" borderId="9" xfId="0" applyFont="1" applyBorder="1" applyAlignment="1">
      <alignment horizontal="center"/>
    </xf>
    <xf numFmtId="0" fontId="33" fillId="0" borderId="3" xfId="0" applyFont="1" applyBorder="1" applyAlignment="1">
      <alignment horizontal="center" vertical="center"/>
    </xf>
    <xf numFmtId="0" fontId="33" fillId="9" borderId="3" xfId="0" applyFont="1" applyFill="1" applyBorder="1" applyAlignment="1">
      <alignment horizontal="center" vertical="center"/>
    </xf>
    <xf numFmtId="0" fontId="33" fillId="5" borderId="3" xfId="0" applyFont="1" applyFill="1" applyBorder="1" applyAlignment="1">
      <alignment horizontal="center" vertical="center"/>
    </xf>
    <xf numFmtId="0" fontId="66" fillId="7" borderId="3" xfId="0" applyFont="1" applyFill="1" applyBorder="1" applyAlignment="1">
      <alignment horizontal="center" vertical="center"/>
    </xf>
    <xf numFmtId="0" fontId="67" fillId="7" borderId="3" xfId="0" applyFont="1" applyFill="1" applyBorder="1" applyAlignment="1">
      <alignment horizontal="center" vertical="center"/>
    </xf>
    <xf numFmtId="20" fontId="33" fillId="0" borderId="3" xfId="0" applyNumberFormat="1" applyFont="1" applyBorder="1" applyAlignment="1">
      <alignment horizontal="center" vertical="center"/>
    </xf>
    <xf numFmtId="0" fontId="33" fillId="0" borderId="8" xfId="0" applyFont="1" applyBorder="1" applyAlignment="1">
      <alignment horizontal="center"/>
    </xf>
    <xf numFmtId="0" fontId="33" fillId="0" borderId="49" xfId="0" applyFont="1" applyBorder="1" applyAlignment="1">
      <alignment horizontal="center"/>
    </xf>
    <xf numFmtId="0" fontId="33" fillId="0" borderId="49" xfId="0" applyFont="1" applyBorder="1"/>
    <xf numFmtId="0" fontId="13" fillId="24" borderId="49" xfId="0" applyFont="1" applyFill="1" applyBorder="1" applyAlignment="1">
      <alignment horizontal="center"/>
    </xf>
    <xf numFmtId="0" fontId="33" fillId="0" borderId="3" xfId="0" applyFont="1" applyBorder="1"/>
    <xf numFmtId="0" fontId="33" fillId="25" borderId="3" xfId="0" applyFont="1" applyFill="1" applyBorder="1"/>
    <xf numFmtId="0" fontId="33" fillId="0" borderId="51" xfId="0" applyFont="1" applyBorder="1"/>
    <xf numFmtId="0" fontId="33" fillId="25" borderId="51" xfId="0" applyFont="1" applyFill="1" applyBorder="1"/>
    <xf numFmtId="0" fontId="33" fillId="25" borderId="49" xfId="0" applyFont="1" applyFill="1" applyBorder="1"/>
    <xf numFmtId="0" fontId="33" fillId="5" borderId="0" xfId="0" applyFont="1" applyFill="1"/>
    <xf numFmtId="0" fontId="71" fillId="7" borderId="3" xfId="0" applyFont="1" applyFill="1" applyBorder="1" applyAlignment="1">
      <alignment horizontal="center" vertical="center"/>
    </xf>
    <xf numFmtId="0" fontId="72" fillId="7" borderId="3" xfId="0" applyFont="1" applyFill="1" applyBorder="1" applyAlignment="1">
      <alignment horizontal="center" vertical="center"/>
    </xf>
    <xf numFmtId="20" fontId="33" fillId="9" borderId="3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73" fillId="0" borderId="3" xfId="0" applyFont="1" applyBorder="1" applyAlignment="1">
      <alignment vertical="center"/>
    </xf>
    <xf numFmtId="0" fontId="75" fillId="0" borderId="3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0" fillId="27" borderId="3" xfId="0" applyFont="1" applyFill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63" fillId="0" borderId="0" xfId="0" applyFont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170" fontId="24" fillId="3" borderId="3" xfId="0" applyNumberFormat="1" applyFont="1" applyFill="1" applyBorder="1" applyAlignment="1">
      <alignment horizontal="center" vertical="center"/>
    </xf>
    <xf numFmtId="170" fontId="0" fillId="0" borderId="3" xfId="0" applyNumberFormat="1" applyBorder="1" applyAlignment="1">
      <alignment horizontal="center"/>
    </xf>
    <xf numFmtId="170" fontId="12" fillId="0" borderId="3" xfId="0" applyNumberFormat="1" applyFont="1" applyBorder="1" applyAlignment="1">
      <alignment horizontal="center"/>
    </xf>
    <xf numFmtId="170" fontId="2" fillId="0" borderId="3" xfId="0" applyNumberFormat="1" applyFont="1" applyBorder="1" applyAlignment="1">
      <alignment horizontal="center"/>
    </xf>
    <xf numFmtId="170" fontId="12" fillId="6" borderId="3" xfId="0" applyNumberFormat="1" applyFont="1" applyFill="1" applyBorder="1" applyAlignment="1">
      <alignment horizontal="center"/>
    </xf>
    <xf numFmtId="170" fontId="13" fillId="0" borderId="3" xfId="0" applyNumberFormat="1" applyFont="1" applyBorder="1" applyAlignment="1">
      <alignment horizontal="center"/>
    </xf>
    <xf numFmtId="170" fontId="0" fillId="0" borderId="0" xfId="0" applyNumberFormat="1"/>
    <xf numFmtId="0" fontId="0" fillId="5" borderId="8" xfId="0" applyFill="1" applyBorder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33" fillId="26" borderId="3" xfId="0" applyFont="1" applyFill="1" applyBorder="1"/>
    <xf numFmtId="0" fontId="19" fillId="4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17" borderId="3" xfId="0" applyFont="1" applyFill="1" applyBorder="1" applyAlignment="1">
      <alignment horizontal="center" vertical="center"/>
    </xf>
    <xf numFmtId="0" fontId="38" fillId="17" borderId="3" xfId="0" applyFont="1" applyFill="1" applyBorder="1" applyAlignment="1">
      <alignment horizontal="center" vertical="center" wrapText="1"/>
    </xf>
    <xf numFmtId="0" fontId="19" fillId="17" borderId="3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/>
    </xf>
    <xf numFmtId="0" fontId="38" fillId="4" borderId="8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/>
    </xf>
    <xf numFmtId="0" fontId="38" fillId="4" borderId="6" xfId="0" applyFont="1" applyFill="1" applyBorder="1" applyAlignment="1">
      <alignment horizontal="center" vertical="center" wrapText="1"/>
    </xf>
    <xf numFmtId="0" fontId="38" fillId="4" borderId="6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12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19" fillId="12" borderId="6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/>
    </xf>
    <xf numFmtId="0" fontId="38" fillId="4" borderId="14" xfId="0" applyFont="1" applyFill="1" applyBorder="1" applyAlignment="1">
      <alignment horizontal="center" vertical="center"/>
    </xf>
    <xf numFmtId="0" fontId="38" fillId="4" borderId="10" xfId="0" applyFont="1" applyFill="1" applyBorder="1" applyAlignment="1">
      <alignment horizontal="center" vertical="center" wrapText="1"/>
    </xf>
    <xf numFmtId="0" fontId="38" fillId="4" borderId="14" xfId="0" applyFont="1" applyFill="1" applyBorder="1" applyAlignment="1">
      <alignment horizontal="center" vertical="center" wrapText="1"/>
    </xf>
    <xf numFmtId="0" fontId="33" fillId="0" borderId="46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14" fontId="33" fillId="0" borderId="50" xfId="0" applyNumberFormat="1" applyFont="1" applyBorder="1" applyAlignment="1">
      <alignment horizontal="center" vertical="center"/>
    </xf>
    <xf numFmtId="14" fontId="33" fillId="0" borderId="9" xfId="0" applyNumberFormat="1" applyFont="1" applyBorder="1" applyAlignment="1">
      <alignment horizontal="center" vertical="center"/>
    </xf>
    <xf numFmtId="14" fontId="33" fillId="0" borderId="6" xfId="0" applyNumberFormat="1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14" fontId="33" fillId="0" borderId="55" xfId="0" applyNumberFormat="1" applyFont="1" applyBorder="1" applyAlignment="1">
      <alignment horizontal="center" vertical="center"/>
    </xf>
    <xf numFmtId="0" fontId="68" fillId="0" borderId="52" xfId="0" applyFont="1" applyBorder="1" applyAlignment="1">
      <alignment horizontal="center"/>
    </xf>
    <xf numFmtId="0" fontId="68" fillId="0" borderId="43" xfId="0" applyFont="1" applyBorder="1" applyAlignment="1">
      <alignment horizontal="center"/>
    </xf>
    <xf numFmtId="0" fontId="68" fillId="0" borderId="53" xfId="0" applyFont="1" applyBorder="1" applyAlignment="1">
      <alignment horizontal="center"/>
    </xf>
    <xf numFmtId="0" fontId="33" fillId="0" borderId="3" xfId="0" applyFont="1" applyBorder="1" applyAlignment="1">
      <alignment horizontal="center" vertical="center"/>
    </xf>
    <xf numFmtId="14" fontId="33" fillId="0" borderId="3" xfId="0" applyNumberFormat="1" applyFont="1" applyBorder="1" applyAlignment="1">
      <alignment horizontal="center" vertical="center"/>
    </xf>
    <xf numFmtId="0" fontId="33" fillId="5" borderId="3" xfId="0" applyFont="1" applyFill="1" applyBorder="1" applyAlignment="1">
      <alignment horizontal="center" vertical="center"/>
    </xf>
    <xf numFmtId="0" fontId="70" fillId="3" borderId="3" xfId="0" applyFont="1" applyFill="1" applyBorder="1" applyAlignment="1">
      <alignment horizontal="center" vertical="center"/>
    </xf>
    <xf numFmtId="20" fontId="33" fillId="9" borderId="3" xfId="0" applyNumberFormat="1" applyFont="1" applyFill="1" applyBorder="1" applyAlignment="1">
      <alignment horizontal="center" vertical="center"/>
    </xf>
    <xf numFmtId="0" fontId="65" fillId="3" borderId="3" xfId="0" applyFont="1" applyFill="1" applyBorder="1" applyAlignment="1">
      <alignment horizontal="center" vertical="center"/>
    </xf>
    <xf numFmtId="20" fontId="33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47" fillId="3" borderId="36" xfId="0" applyFont="1" applyFill="1" applyBorder="1" applyAlignment="1">
      <alignment horizontal="center" vertical="center"/>
    </xf>
    <xf numFmtId="0" fontId="47" fillId="3" borderId="37" xfId="0" applyFont="1" applyFill="1" applyBorder="1" applyAlignment="1">
      <alignment horizontal="center" vertical="center"/>
    </xf>
    <xf numFmtId="0" fontId="47" fillId="3" borderId="38" xfId="0" applyFont="1" applyFill="1" applyBorder="1" applyAlignment="1">
      <alignment horizontal="center" vertical="center"/>
    </xf>
    <xf numFmtId="0" fontId="47" fillId="3" borderId="39" xfId="0" applyFont="1" applyFill="1" applyBorder="1" applyAlignment="1">
      <alignment horizontal="center" vertical="center"/>
    </xf>
    <xf numFmtId="0" fontId="47" fillId="3" borderId="40" xfId="0" applyFont="1" applyFill="1" applyBorder="1" applyAlignment="1">
      <alignment horizontal="center" vertical="center"/>
    </xf>
    <xf numFmtId="0" fontId="47" fillId="3" borderId="13" xfId="0" applyFont="1" applyFill="1" applyBorder="1" applyAlignment="1">
      <alignment horizontal="center" vertical="center"/>
    </xf>
    <xf numFmtId="0" fontId="47" fillId="3" borderId="3" xfId="0" applyFont="1" applyFill="1" applyBorder="1" applyAlignment="1">
      <alignment horizontal="center" vertical="center"/>
    </xf>
    <xf numFmtId="0" fontId="0" fillId="7" borderId="43" xfId="0" applyFill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41" fillId="13" borderId="16" xfId="0" applyFont="1" applyFill="1" applyBorder="1" applyAlignment="1">
      <alignment horizontal="center"/>
    </xf>
    <xf numFmtId="0" fontId="41" fillId="15" borderId="16" xfId="0" applyFont="1" applyFill="1" applyBorder="1" applyAlignment="1">
      <alignment horizontal="center"/>
    </xf>
    <xf numFmtId="0" fontId="17" fillId="13" borderId="16" xfId="0" applyFont="1" applyFill="1" applyBorder="1" applyAlignment="1">
      <alignment horizontal="center"/>
    </xf>
    <xf numFmtId="0" fontId="17" fillId="15" borderId="16" xfId="0" applyFont="1" applyFill="1" applyBorder="1" applyAlignment="1">
      <alignment horizontal="center"/>
    </xf>
    <xf numFmtId="0" fontId="42" fillId="8" borderId="21" xfId="0" applyFont="1" applyFill="1" applyBorder="1" applyAlignment="1">
      <alignment horizontal="center" vertical="center" wrapText="1"/>
    </xf>
    <xf numFmtId="0" fontId="17" fillId="13" borderId="31" xfId="0" applyFont="1" applyFill="1" applyBorder="1" applyAlignment="1">
      <alignment horizontal="center"/>
    </xf>
    <xf numFmtId="0" fontId="17" fillId="13" borderId="8" xfId="0" applyFont="1" applyFill="1" applyBorder="1" applyAlignment="1">
      <alignment horizontal="center"/>
    </xf>
    <xf numFmtId="0" fontId="17" fillId="13" borderId="27" xfId="0" applyFont="1" applyFill="1" applyBorder="1" applyAlignment="1">
      <alignment horizontal="center"/>
    </xf>
    <xf numFmtId="0" fontId="43" fillId="0" borderId="35" xfId="0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/>
    </xf>
    <xf numFmtId="0" fontId="28" fillId="3" borderId="12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/>
    </xf>
    <xf numFmtId="0" fontId="33" fillId="9" borderId="3" xfId="0" applyFont="1" applyFill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20" fontId="33" fillId="0" borderId="3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0" fontId="34" fillId="9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0" fillId="0" borderId="3" xfId="0" applyFont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4" fontId="0" fillId="10" borderId="3" xfId="0" applyNumberFormat="1" applyFill="1" applyBorder="1" applyAlignment="1">
      <alignment horizontal="center"/>
    </xf>
    <xf numFmtId="0" fontId="0" fillId="10" borderId="3" xfId="0" applyFont="1" applyFill="1" applyBorder="1" applyAlignment="1">
      <alignment horizontal="center"/>
    </xf>
    <xf numFmtId="0" fontId="71" fillId="7" borderId="14" xfId="0" applyFont="1" applyFill="1" applyBorder="1" applyAlignment="1">
      <alignment horizontal="center" vertical="center"/>
    </xf>
    <xf numFmtId="0" fontId="71" fillId="7" borderId="13" xfId="0" applyFont="1" applyFill="1" applyBorder="1" applyAlignment="1">
      <alignment horizontal="center" vertical="center"/>
    </xf>
    <xf numFmtId="0" fontId="72" fillId="7" borderId="13" xfId="0" applyFont="1" applyFill="1" applyBorder="1" applyAlignment="1">
      <alignment horizontal="center" vertical="center"/>
    </xf>
    <xf numFmtId="20" fontId="33" fillId="0" borderId="13" xfId="0" applyNumberFormat="1" applyFont="1" applyBorder="1" applyAlignment="1">
      <alignment horizontal="center" vertical="center"/>
    </xf>
    <xf numFmtId="0" fontId="33" fillId="5" borderId="13" xfId="0" applyFont="1" applyFill="1" applyBorder="1" applyAlignment="1">
      <alignment horizontal="center" vertical="center"/>
    </xf>
    <xf numFmtId="20" fontId="33" fillId="9" borderId="13" xfId="0" applyNumberFormat="1" applyFont="1" applyFill="1" applyBorder="1" applyAlignment="1">
      <alignment horizontal="center" vertical="center"/>
    </xf>
    <xf numFmtId="0" fontId="33" fillId="9" borderId="13" xfId="0" applyFont="1" applyFill="1" applyBorder="1" applyAlignment="1">
      <alignment horizontal="center" vertical="center"/>
    </xf>
    <xf numFmtId="0" fontId="33" fillId="9" borderId="15" xfId="0" applyFont="1" applyFill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14" fontId="33" fillId="0" borderId="10" xfId="0" applyNumberFormat="1" applyFont="1" applyBorder="1" applyAlignment="1">
      <alignment horizontal="center" vertical="center"/>
    </xf>
    <xf numFmtId="14" fontId="33" fillId="0" borderId="11" xfId="0" applyNumberFormat="1" applyFont="1" applyBorder="1" applyAlignment="1">
      <alignment horizontal="center" vertical="center"/>
    </xf>
    <xf numFmtId="14" fontId="33" fillId="0" borderId="14" xfId="0" applyNumberFormat="1" applyFont="1" applyBorder="1" applyAlignment="1">
      <alignment horizontal="center" vertical="center"/>
    </xf>
    <xf numFmtId="20" fontId="33" fillId="9" borderId="10" xfId="0" applyNumberFormat="1" applyFont="1" applyFill="1" applyBorder="1" applyAlignment="1">
      <alignment horizontal="center" vertical="center"/>
    </xf>
    <xf numFmtId="20" fontId="33" fillId="9" borderId="65" xfId="0" applyNumberFormat="1" applyFont="1" applyFill="1" applyBorder="1" applyAlignment="1">
      <alignment horizontal="center" vertical="center"/>
    </xf>
    <xf numFmtId="0" fontId="33" fillId="5" borderId="10" xfId="0" applyFont="1" applyFill="1" applyBorder="1" applyAlignment="1">
      <alignment horizontal="center" vertical="center"/>
    </xf>
    <xf numFmtId="0" fontId="33" fillId="5" borderId="65" xfId="0" applyFont="1" applyFill="1" applyBorder="1" applyAlignment="1">
      <alignment horizontal="center" vertical="center"/>
    </xf>
    <xf numFmtId="0" fontId="33" fillId="9" borderId="10" xfId="0" applyFont="1" applyFill="1" applyBorder="1" applyAlignment="1">
      <alignment horizontal="center" vertical="center"/>
    </xf>
    <xf numFmtId="0" fontId="33" fillId="9" borderId="65" xfId="0" applyFont="1" applyFill="1" applyBorder="1" applyAlignment="1">
      <alignment horizontal="center" vertical="center"/>
    </xf>
    <xf numFmtId="20" fontId="33" fillId="9" borderId="66" xfId="0" applyNumberFormat="1" applyFont="1" applyFill="1" applyBorder="1" applyAlignment="1">
      <alignment horizontal="center" vertical="center"/>
    </xf>
    <xf numFmtId="20" fontId="33" fillId="9" borderId="14" xfId="0" applyNumberFormat="1" applyFont="1" applyFill="1" applyBorder="1" applyAlignment="1">
      <alignment horizontal="center" vertical="center"/>
    </xf>
    <xf numFmtId="0" fontId="33" fillId="5" borderId="66" xfId="0" applyFont="1" applyFill="1" applyBorder="1" applyAlignment="1">
      <alignment horizontal="center" vertical="center"/>
    </xf>
    <xf numFmtId="0" fontId="33" fillId="5" borderId="14" xfId="0" applyFont="1" applyFill="1" applyBorder="1" applyAlignment="1">
      <alignment horizontal="center" vertical="center"/>
    </xf>
    <xf numFmtId="20" fontId="7" fillId="0" borderId="10" xfId="0" applyNumberFormat="1" applyFont="1" applyBorder="1" applyAlignment="1">
      <alignment horizontal="center" vertical="center"/>
    </xf>
    <xf numFmtId="20" fontId="7" fillId="0" borderId="14" xfId="0" applyNumberFormat="1" applyFont="1" applyBorder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14" fontId="33" fillId="0" borderId="65" xfId="0" applyNumberFormat="1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20" fontId="7" fillId="0" borderId="66" xfId="0" applyNumberFormat="1" applyFont="1" applyBorder="1" applyAlignment="1">
      <alignment horizontal="center" vertical="center"/>
    </xf>
    <xf numFmtId="20" fontId="7" fillId="0" borderId="65" xfId="0" applyNumberFormat="1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71" fillId="7" borderId="4" xfId="0" applyFont="1" applyFill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3" xfId="0" applyFont="1" applyFill="1" applyBorder="1" applyAlignment="1">
      <alignment horizontal="center"/>
    </xf>
    <xf numFmtId="164" fontId="0" fillId="0" borderId="3" xfId="0" applyNumberFormat="1" applyFont="1" applyFill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164" fontId="0" fillId="6" borderId="3" xfId="0" applyNumberFormat="1" applyFont="1" applyFill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6" borderId="3" xfId="0" applyFont="1" applyFill="1" applyBorder="1"/>
    <xf numFmtId="0" fontId="22" fillId="12" borderId="9" xfId="0" applyFont="1" applyFill="1" applyBorder="1" applyAlignment="1">
      <alignment horizontal="center" vertical="center"/>
    </xf>
    <xf numFmtId="164" fontId="0" fillId="6" borderId="0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63" fillId="0" borderId="3" xfId="0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20" fontId="13" fillId="6" borderId="8" xfId="0" applyNumberFormat="1" applyFont="1" applyFill="1" applyBorder="1" applyAlignment="1">
      <alignment horizontal="center"/>
    </xf>
  </cellXfs>
  <cellStyles count="3">
    <cellStyle name="Normal" xfId="0" builtinId="0"/>
    <cellStyle name="Pourcentage" xfId="2" builtinId="5"/>
    <cellStyle name="Vérification" xfId="1" builtinId="23"/>
  </cellStyles>
  <dxfs count="2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3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2.xml"/><Relationship Id="rId30" Type="http://schemas.openxmlformats.org/officeDocument/2006/relationships/pivotCacheDefinition" Target="pivotCache/pivotCacheDefinition5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Transportation Scrap Costs 01/2026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4320029682772127E-3"/>
                  <c:y val="-4.06885758998435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09-43A6-9525-2967DF831B8C}"/>
                </c:ext>
              </c:extLst>
            </c:dLbl>
            <c:dLbl>
              <c:idx val="1"/>
              <c:layout>
                <c:manualLayout>
                  <c:x val="0"/>
                  <c:y val="-3.7558685446009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09-43A6-9525-2967DF831B8C}"/>
                </c:ext>
              </c:extLst>
            </c:dLbl>
            <c:dLbl>
              <c:idx val="6"/>
              <c:layout>
                <c:manualLayout>
                  <c:x val="-5.1480044524158195E-3"/>
                  <c:y val="-9.38967136150234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09-43A6-9525-2967DF831B8C}"/>
                </c:ext>
              </c:extLst>
            </c:dLbl>
            <c:dLbl>
              <c:idx val="7"/>
              <c:layout>
                <c:manualLayout>
                  <c:x val="-6.8640059365545512E-3"/>
                  <c:y val="-1.87793427230046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09-43A6-9525-2967DF831B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KPI!$A$4:$A$16</c:f>
              <c:strCache>
                <c:ptCount val="13"/>
                <c:pt idx="0">
                  <c:v>janv-26</c:v>
                </c:pt>
                <c:pt idx="1">
                  <c:v>févr-26</c:v>
                </c:pt>
                <c:pt idx="2">
                  <c:v>mars-26</c:v>
                </c:pt>
                <c:pt idx="3">
                  <c:v>avr-26</c:v>
                </c:pt>
                <c:pt idx="4">
                  <c:v>mai-26</c:v>
                </c:pt>
                <c:pt idx="5">
                  <c:v>juin-26</c:v>
                </c:pt>
                <c:pt idx="6">
                  <c:v>juil-26</c:v>
                </c:pt>
                <c:pt idx="7">
                  <c:v>août-26</c:v>
                </c:pt>
                <c:pt idx="8">
                  <c:v>sept-26</c:v>
                </c:pt>
                <c:pt idx="9">
                  <c:v>oct-26</c:v>
                </c:pt>
                <c:pt idx="10">
                  <c:v>nov-26</c:v>
                </c:pt>
                <c:pt idx="11">
                  <c:v>déc-26</c:v>
                </c:pt>
                <c:pt idx="12">
                  <c:v>Total 2025</c:v>
                </c:pt>
              </c:strCache>
            </c:strRef>
          </c:cat>
          <c:val>
            <c:numRef>
              <c:f>KPI!$B$4:$B$16</c:f>
              <c:numCache>
                <c:formatCode>#\ ##0\ "€"</c:formatCode>
                <c:ptCount val="13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09-43A6-9525-2967DF831B8C}"/>
            </c:ext>
          </c:extLst>
        </c:ser>
        <c:ser>
          <c:idx val="1"/>
          <c:order val="1"/>
          <c:tx>
            <c:strRef>
              <c:f>KPI!$C$3</c:f>
              <c:strCache>
                <c:ptCount val="1"/>
                <c:pt idx="0">
                  <c:v>Transportation Scrap Costs 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09-43A6-9525-2967DF831B8C}"/>
              </c:ext>
            </c:extLst>
          </c:dPt>
          <c:dLbls>
            <c:dLbl>
              <c:idx val="0"/>
              <c:layout>
                <c:manualLayout>
                  <c:x val="8.5800074206930158E-3"/>
                  <c:y val="-8.4507042253521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09-43A6-9525-2967DF831B8C}"/>
                </c:ext>
              </c:extLst>
            </c:dLbl>
            <c:dLbl>
              <c:idx val="2"/>
              <c:layout>
                <c:manualLayout>
                  <c:x val="-8.5800074206930001E-3"/>
                  <c:y val="-8.7636932707355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09-43A6-9525-2967DF831B8C}"/>
                </c:ext>
              </c:extLst>
            </c:dLbl>
            <c:dLbl>
              <c:idx val="3"/>
              <c:layout>
                <c:manualLayout>
                  <c:x val="-6.2919327568974379E-17"/>
                  <c:y val="-8.76369327073552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09-43A6-9525-2967DF831B8C}"/>
                </c:ext>
              </c:extLst>
            </c:dLbl>
            <c:dLbl>
              <c:idx val="4"/>
              <c:layout>
                <c:manualLayout>
                  <c:x val="1.7160014841385435E-3"/>
                  <c:y val="-3.44287949921752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09-43A6-9525-2967DF831B8C}"/>
                </c:ext>
              </c:extLst>
            </c:dLbl>
            <c:dLbl>
              <c:idx val="5"/>
              <c:layout>
                <c:manualLayout>
                  <c:x val="5.1480044524158195E-3"/>
                  <c:y val="-6.5727699530516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09-43A6-9525-2967DF831B8C}"/>
                </c:ext>
              </c:extLst>
            </c:dLbl>
            <c:dLbl>
              <c:idx val="6"/>
              <c:layout>
                <c:manualLayout>
                  <c:x val="-6.2919327568974379E-17"/>
                  <c:y val="-0.100156494522691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09-43A6-9525-2967DF831B8C}"/>
                </c:ext>
              </c:extLst>
            </c:dLbl>
            <c:dLbl>
              <c:idx val="7"/>
              <c:layout>
                <c:manualLayout>
                  <c:x val="6.8640059365544254E-3"/>
                  <c:y val="-8.4507042253521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509-43A6-9525-2967DF831B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KPI!$A$4:$A$16</c:f>
              <c:strCache>
                <c:ptCount val="13"/>
                <c:pt idx="0">
                  <c:v>janv-26</c:v>
                </c:pt>
                <c:pt idx="1">
                  <c:v>févr-26</c:v>
                </c:pt>
                <c:pt idx="2">
                  <c:v>mars-26</c:v>
                </c:pt>
                <c:pt idx="3">
                  <c:v>avr-26</c:v>
                </c:pt>
                <c:pt idx="4">
                  <c:v>mai-26</c:v>
                </c:pt>
                <c:pt idx="5">
                  <c:v>juin-26</c:v>
                </c:pt>
                <c:pt idx="6">
                  <c:v>juil-26</c:v>
                </c:pt>
                <c:pt idx="7">
                  <c:v>août-26</c:v>
                </c:pt>
                <c:pt idx="8">
                  <c:v>sept-26</c:v>
                </c:pt>
                <c:pt idx="9">
                  <c:v>oct-26</c:v>
                </c:pt>
                <c:pt idx="10">
                  <c:v>nov-26</c:v>
                </c:pt>
                <c:pt idx="11">
                  <c:v>déc-26</c:v>
                </c:pt>
                <c:pt idx="12">
                  <c:v>Total 2025</c:v>
                </c:pt>
              </c:strCache>
            </c:strRef>
          </c:cat>
          <c:val>
            <c:numRef>
              <c:f>KPI!$C$4:$C$16</c:f>
              <c:numCache>
                <c:formatCode>#\ ##0\ "€"</c:formatCode>
                <c:ptCount val="13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09-43A6-9525-2967DF831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3157184"/>
        <c:axId val="263175424"/>
      </c:barChart>
      <c:lineChart>
        <c:grouping val="standard"/>
        <c:varyColors val="0"/>
        <c:ser>
          <c:idx val="2"/>
          <c:order val="2"/>
          <c:tx>
            <c:strRef>
              <c:f>KPI!$E$3</c:f>
              <c:strCache>
                <c:ptCount val="1"/>
                <c:pt idx="0">
                  <c:v>Nbr of containers planned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KPI!$A$4:$A$16</c:f>
              <c:strCache>
                <c:ptCount val="13"/>
                <c:pt idx="0">
                  <c:v>janv-26</c:v>
                </c:pt>
                <c:pt idx="1">
                  <c:v>févr-26</c:v>
                </c:pt>
                <c:pt idx="2">
                  <c:v>mars-26</c:v>
                </c:pt>
                <c:pt idx="3">
                  <c:v>avr-26</c:v>
                </c:pt>
                <c:pt idx="4">
                  <c:v>mai-26</c:v>
                </c:pt>
                <c:pt idx="5">
                  <c:v>juin-26</c:v>
                </c:pt>
                <c:pt idx="6">
                  <c:v>juil-26</c:v>
                </c:pt>
                <c:pt idx="7">
                  <c:v>août-26</c:v>
                </c:pt>
                <c:pt idx="8">
                  <c:v>sept-26</c:v>
                </c:pt>
                <c:pt idx="9">
                  <c:v>oct-26</c:v>
                </c:pt>
                <c:pt idx="10">
                  <c:v>nov-26</c:v>
                </c:pt>
                <c:pt idx="11">
                  <c:v>déc-26</c:v>
                </c:pt>
                <c:pt idx="12">
                  <c:v>Total 2025</c:v>
                </c:pt>
              </c:strCache>
            </c:strRef>
          </c:cat>
          <c:val>
            <c:numRef>
              <c:f>KPI!$E$4:$E$16</c:f>
              <c:numCache>
                <c:formatCode>0</c:formatCode>
                <c:ptCount val="13"/>
                <c:pt idx="1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509-43A6-9525-2967DF831B8C}"/>
            </c:ext>
          </c:extLst>
        </c:ser>
        <c:ser>
          <c:idx val="3"/>
          <c:order val="3"/>
          <c:tx>
            <c:strRef>
              <c:f>KPI!$F$3</c:f>
              <c:strCache>
                <c:ptCount val="1"/>
                <c:pt idx="0">
                  <c:v>Nbr of containers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KPI!$A$4:$A$16</c:f>
              <c:strCache>
                <c:ptCount val="13"/>
                <c:pt idx="0">
                  <c:v>janv-26</c:v>
                </c:pt>
                <c:pt idx="1">
                  <c:v>févr-26</c:v>
                </c:pt>
                <c:pt idx="2">
                  <c:v>mars-26</c:v>
                </c:pt>
                <c:pt idx="3">
                  <c:v>avr-26</c:v>
                </c:pt>
                <c:pt idx="4">
                  <c:v>mai-26</c:v>
                </c:pt>
                <c:pt idx="5">
                  <c:v>juin-26</c:v>
                </c:pt>
                <c:pt idx="6">
                  <c:v>juil-26</c:v>
                </c:pt>
                <c:pt idx="7">
                  <c:v>août-26</c:v>
                </c:pt>
                <c:pt idx="8">
                  <c:v>sept-26</c:v>
                </c:pt>
                <c:pt idx="9">
                  <c:v>oct-26</c:v>
                </c:pt>
                <c:pt idx="10">
                  <c:v>nov-26</c:v>
                </c:pt>
                <c:pt idx="11">
                  <c:v>déc-26</c:v>
                </c:pt>
                <c:pt idx="12">
                  <c:v>Total 2025</c:v>
                </c:pt>
              </c:strCache>
            </c:strRef>
          </c:cat>
          <c:val>
            <c:numRef>
              <c:f>KPI!$F$4:$F$16</c:f>
              <c:numCache>
                <c:formatCode>General</c:formatCode>
                <c:ptCount val="13"/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509-43A6-9525-2967DF831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784416"/>
        <c:axId val="1636783936"/>
      </c:lineChart>
      <c:catAx>
        <c:axId val="26315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3175424"/>
        <c:crosses val="autoZero"/>
        <c:auto val="1"/>
        <c:lblAlgn val="ctr"/>
        <c:lblOffset val="100"/>
        <c:noMultiLvlLbl val="0"/>
      </c:catAx>
      <c:valAx>
        <c:axId val="2631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3157184"/>
        <c:crosses val="autoZero"/>
        <c:crossBetween val="between"/>
      </c:valAx>
      <c:valAx>
        <c:axId val="163678393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6784416"/>
        <c:crosses val="max"/>
        <c:crossBetween val="between"/>
      </c:valAx>
      <c:catAx>
        <c:axId val="1636784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6783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002060"/>
                </a:solidFill>
              </a:rPr>
              <a:t>Load Efficiency 01/2026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KPI!$B$23</c:f>
              <c:strCache>
                <c:ptCount val="1"/>
                <c:pt idx="0">
                  <c:v>Loading Rate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KPI!$A$24:$A$36</c:f>
              <c:strCache>
                <c:ptCount val="13"/>
                <c:pt idx="0">
                  <c:v>janv-26</c:v>
                </c:pt>
                <c:pt idx="1">
                  <c:v>févr-26</c:v>
                </c:pt>
                <c:pt idx="2">
                  <c:v>mars-26</c:v>
                </c:pt>
                <c:pt idx="3">
                  <c:v>avr-26</c:v>
                </c:pt>
                <c:pt idx="4">
                  <c:v>mai-26</c:v>
                </c:pt>
                <c:pt idx="5">
                  <c:v>juin-26</c:v>
                </c:pt>
                <c:pt idx="6">
                  <c:v>juil-26</c:v>
                </c:pt>
                <c:pt idx="7">
                  <c:v>août-26</c:v>
                </c:pt>
                <c:pt idx="8">
                  <c:v>sept-26</c:v>
                </c:pt>
                <c:pt idx="9">
                  <c:v>oct-26</c:v>
                </c:pt>
                <c:pt idx="10">
                  <c:v>nov-26</c:v>
                </c:pt>
                <c:pt idx="11">
                  <c:v>déc-26</c:v>
                </c:pt>
                <c:pt idx="12">
                  <c:v>Total général</c:v>
                </c:pt>
              </c:strCache>
            </c:strRef>
          </c:cat>
          <c:val>
            <c:numRef>
              <c:f>KPI!$B$24:$B$36</c:f>
              <c:numCache>
                <c:formatCode>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50C2-46DC-A361-47A75C05D271}"/>
            </c:ext>
          </c:extLst>
        </c:ser>
        <c:ser>
          <c:idx val="1"/>
          <c:order val="1"/>
          <c:tx>
            <c:strRef>
              <c:f>KPI!$C$23</c:f>
              <c:strCache>
                <c:ptCount val="1"/>
                <c:pt idx="0">
                  <c:v>Charging Rate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2461057152262507E-2"/>
                  <c:y val="8.67971308146741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C2-46DC-A361-47A75C05D271}"/>
                </c:ext>
              </c:extLst>
            </c:dLbl>
            <c:dLbl>
              <c:idx val="1"/>
              <c:layout>
                <c:manualLayout>
                  <c:x val="1.038421429355209E-2"/>
                  <c:y val="9.98264467755862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C2-46DC-A361-47A75C05D271}"/>
                </c:ext>
              </c:extLst>
            </c:dLbl>
            <c:dLbl>
              <c:idx val="2"/>
              <c:layout>
                <c:manualLayout>
                  <c:x val="1.038421429355209E-2"/>
                  <c:y val="8.679713081467418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C2-46DC-A361-47A75C05D271}"/>
                </c:ext>
              </c:extLst>
            </c:dLbl>
            <c:dLbl>
              <c:idx val="3"/>
              <c:layout>
                <c:manualLayout>
                  <c:x val="8.3073714348416722E-3"/>
                  <c:y val="8.67971308146742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C2-46DC-A361-47A75C05D271}"/>
                </c:ext>
              </c:extLst>
            </c:dLbl>
            <c:dLbl>
              <c:idx val="4"/>
              <c:layout>
                <c:manualLayout>
                  <c:x val="1.038421429355209E-2"/>
                  <c:y val="8.67971308146742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C2-46DC-A361-47A75C05D271}"/>
                </c:ext>
              </c:extLst>
            </c:dLbl>
            <c:dLbl>
              <c:idx val="5"/>
              <c:layout>
                <c:manualLayout>
                  <c:x val="1.4537900010972849E-2"/>
                  <c:y val="0.125885078697410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0C2-46DC-A361-47A75C05D271}"/>
                </c:ext>
              </c:extLst>
            </c:dLbl>
            <c:dLbl>
              <c:idx val="6"/>
              <c:layout>
                <c:manualLayout>
                  <c:x val="1.2461057152262507E-2"/>
                  <c:y val="9.114023613497820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C2-46DC-A361-47A75C05D271}"/>
                </c:ext>
              </c:extLst>
            </c:dLbl>
            <c:dLbl>
              <c:idx val="7"/>
              <c:layout>
                <c:manualLayout>
                  <c:x val="1.4537900010972925E-2"/>
                  <c:y val="8.67971308146742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0C2-46DC-A361-47A75C05D2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KPI!$A$24:$A$36</c:f>
              <c:strCache>
                <c:ptCount val="13"/>
                <c:pt idx="0">
                  <c:v>janv-26</c:v>
                </c:pt>
                <c:pt idx="1">
                  <c:v>févr-26</c:v>
                </c:pt>
                <c:pt idx="2">
                  <c:v>mars-26</c:v>
                </c:pt>
                <c:pt idx="3">
                  <c:v>avr-26</c:v>
                </c:pt>
                <c:pt idx="4">
                  <c:v>mai-26</c:v>
                </c:pt>
                <c:pt idx="5">
                  <c:v>juin-26</c:v>
                </c:pt>
                <c:pt idx="6">
                  <c:v>juil-26</c:v>
                </c:pt>
                <c:pt idx="7">
                  <c:v>août-26</c:v>
                </c:pt>
                <c:pt idx="8">
                  <c:v>sept-26</c:v>
                </c:pt>
                <c:pt idx="9">
                  <c:v>oct-26</c:v>
                </c:pt>
                <c:pt idx="10">
                  <c:v>nov-26</c:v>
                </c:pt>
                <c:pt idx="11">
                  <c:v>déc-26</c:v>
                </c:pt>
                <c:pt idx="12">
                  <c:v>Total général</c:v>
                </c:pt>
              </c:strCache>
            </c:strRef>
          </c:cat>
          <c:val>
            <c:numRef>
              <c:f>KPI!$C$24:$C$36</c:f>
              <c:numCache>
                <c:formatCode>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9-50C2-46DC-A361-47A75C05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55311"/>
        <c:axId val="10563471"/>
      </c:barChart>
      <c:lineChart>
        <c:grouping val="standard"/>
        <c:varyColors val="0"/>
        <c:ser>
          <c:idx val="2"/>
          <c:order val="2"/>
          <c:tx>
            <c:strRef>
              <c:f>KPI!$D$23</c:f>
              <c:strCache>
                <c:ptCount val="1"/>
                <c:pt idx="0">
                  <c:v>Load Efficiency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KPI!$A$24:$A$36</c:f>
              <c:strCache>
                <c:ptCount val="13"/>
                <c:pt idx="0">
                  <c:v>janv-26</c:v>
                </c:pt>
                <c:pt idx="1">
                  <c:v>févr-26</c:v>
                </c:pt>
                <c:pt idx="2">
                  <c:v>mars-26</c:v>
                </c:pt>
                <c:pt idx="3">
                  <c:v>avr-26</c:v>
                </c:pt>
                <c:pt idx="4">
                  <c:v>mai-26</c:v>
                </c:pt>
                <c:pt idx="5">
                  <c:v>juin-26</c:v>
                </c:pt>
                <c:pt idx="6">
                  <c:v>juil-26</c:v>
                </c:pt>
                <c:pt idx="7">
                  <c:v>août-26</c:v>
                </c:pt>
                <c:pt idx="8">
                  <c:v>sept-26</c:v>
                </c:pt>
                <c:pt idx="9">
                  <c:v>oct-26</c:v>
                </c:pt>
                <c:pt idx="10">
                  <c:v>nov-26</c:v>
                </c:pt>
                <c:pt idx="11">
                  <c:v>déc-26</c:v>
                </c:pt>
                <c:pt idx="12">
                  <c:v>Total général</c:v>
                </c:pt>
              </c:strCache>
            </c:strRef>
          </c:cat>
          <c:val>
            <c:numRef>
              <c:f>KPI!$D$24:$D$36</c:f>
              <c:numCache>
                <c:formatCode>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0C2-46DC-A361-47A75C05D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7583"/>
        <c:axId val="17245183"/>
      </c:lineChart>
      <c:catAx>
        <c:axId val="1055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63471"/>
        <c:crosses val="autoZero"/>
        <c:auto val="1"/>
        <c:lblAlgn val="ctr"/>
        <c:lblOffset val="100"/>
        <c:noMultiLvlLbl val="0"/>
      </c:catAx>
      <c:valAx>
        <c:axId val="1056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555311"/>
        <c:crosses val="autoZero"/>
        <c:crossBetween val="between"/>
      </c:valAx>
      <c:valAx>
        <c:axId val="17245183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247583"/>
        <c:crosses val="max"/>
        <c:crossBetween val="between"/>
      </c:valAx>
      <c:catAx>
        <c:axId val="172475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451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Coüt</a:t>
            </a:r>
            <a:r>
              <a:rPr lang="en-US" baseline="0"/>
              <a:t> de </a:t>
            </a:r>
            <a:r>
              <a:rPr lang="en-US"/>
              <a:t>maintenance préventive et curative 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KPI!$B$39</c:f>
              <c:strCache>
                <c:ptCount val="1"/>
                <c:pt idx="0">
                  <c:v>maintenance préventive et curative costs 2026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KPI!$A$40:$A$52</c:f>
              <c:strCache>
                <c:ptCount val="13"/>
                <c:pt idx="0">
                  <c:v>janv-26</c:v>
                </c:pt>
                <c:pt idx="1">
                  <c:v>févr-26</c:v>
                </c:pt>
                <c:pt idx="2">
                  <c:v>mars-26</c:v>
                </c:pt>
                <c:pt idx="3">
                  <c:v>avr-26</c:v>
                </c:pt>
                <c:pt idx="4">
                  <c:v>mai-26</c:v>
                </c:pt>
                <c:pt idx="5">
                  <c:v>juin-26</c:v>
                </c:pt>
                <c:pt idx="6">
                  <c:v>juil-26</c:v>
                </c:pt>
                <c:pt idx="7">
                  <c:v>août-26</c:v>
                </c:pt>
                <c:pt idx="8">
                  <c:v>sept-26</c:v>
                </c:pt>
                <c:pt idx="9">
                  <c:v>oct-26</c:v>
                </c:pt>
                <c:pt idx="10">
                  <c:v>nov-26</c:v>
                </c:pt>
                <c:pt idx="11">
                  <c:v>déc-26</c:v>
                </c:pt>
                <c:pt idx="12">
                  <c:v>Total général</c:v>
                </c:pt>
              </c:strCache>
            </c:strRef>
          </c:cat>
          <c:val>
            <c:numRef>
              <c:f>KPI!$B$40:$B$52</c:f>
              <c:numCache>
                <c:formatCode>#\ ##0.00\ "€"</c:formatCode>
                <c:ptCount val="13"/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F-4E98-BE09-A01CBE052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344095"/>
        <c:axId val="9350335"/>
      </c:barChart>
      <c:catAx>
        <c:axId val="93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50335"/>
        <c:crosses val="autoZero"/>
        <c:auto val="1"/>
        <c:lblAlgn val="ctr"/>
        <c:lblOffset val="100"/>
        <c:tickMarkSkip val="1"/>
        <c:noMultiLvlLbl val="0"/>
      </c:catAx>
      <c:valAx>
        <c:axId val="935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356319</xdr:colOff>
      <xdr:row>2</xdr:row>
      <xdr:rowOff>0</xdr:rowOff>
    </xdr:from>
    <xdr:to>
      <xdr:col>2</xdr:col>
      <xdr:colOff>587616</xdr:colOff>
      <xdr:row>2</xdr:row>
      <xdr:rowOff>0</xdr:rowOff>
    </xdr:to>
    <xdr:sp macro="" textlink="">
      <xdr:nvSpPr>
        <xdr:cNvPr id="4" name="Goutte 26" descr="Goutte d'eau">
          <a:extLst>
            <a:ext uri="{FF2B5EF4-FFF2-40B4-BE49-F238E27FC236}">
              <a16:creationId xmlns:a16="http://schemas.microsoft.com/office/drawing/2014/main" id="{18410CE4-5716-4B98-B1AA-2BA2D64E7B36}"/>
            </a:ext>
          </a:extLst>
        </xdr:cNvPr>
        <xdr:cNvSpPr/>
      </xdr:nvSpPr>
      <xdr:spPr>
        <a:xfrm rot="8060572">
          <a:off x="351128" y="440740"/>
          <a:ext cx="241680" cy="231297"/>
        </a:xfrm>
        <a:prstGeom prst="teardrop">
          <a:avLst>
            <a:gd name="adj" fmla="val 126444"/>
          </a:avLst>
        </a:prstGeom>
        <a:gradFill flip="none" rotWithShape="1">
          <a:gsLst>
            <a:gs pos="0">
              <a:srgbClr val="CB4333">
                <a:lumMod val="50000"/>
              </a:srgbClr>
            </a:gs>
            <a:gs pos="100000">
              <a:srgbClr val="CB4333"/>
            </a:gs>
          </a:gsLst>
          <a:lin ang="5400000" scaled="1"/>
          <a:tileRect/>
        </a:gra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Franklin Gothic Book" panose="020B050302010202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303933</xdr:colOff>
      <xdr:row>2</xdr:row>
      <xdr:rowOff>0</xdr:rowOff>
    </xdr:from>
    <xdr:to>
      <xdr:col>4</xdr:col>
      <xdr:colOff>502973</xdr:colOff>
      <xdr:row>2</xdr:row>
      <xdr:rowOff>0</xdr:rowOff>
    </xdr:to>
    <xdr:sp macro="" textlink="">
      <xdr:nvSpPr>
        <xdr:cNvPr id="5" name="Goutte 26" descr="Goutte d'eau">
          <a:extLst>
            <a:ext uri="{FF2B5EF4-FFF2-40B4-BE49-F238E27FC236}">
              <a16:creationId xmlns:a16="http://schemas.microsoft.com/office/drawing/2014/main" id="{9AA5B11F-45DC-4C86-B6AB-9AF116604BFE}"/>
            </a:ext>
          </a:extLst>
        </xdr:cNvPr>
        <xdr:cNvSpPr/>
      </xdr:nvSpPr>
      <xdr:spPr>
        <a:xfrm rot="8060572">
          <a:off x="4910204" y="683989"/>
          <a:ext cx="187648" cy="199040"/>
        </a:xfrm>
        <a:prstGeom prst="teardrop">
          <a:avLst>
            <a:gd name="adj" fmla="val 126444"/>
          </a:avLst>
        </a:prstGeom>
        <a:gradFill flip="none" rotWithShape="1">
          <a:gsLst>
            <a:gs pos="0">
              <a:srgbClr val="CB4333">
                <a:lumMod val="50000"/>
              </a:srgbClr>
            </a:gs>
            <a:gs pos="100000">
              <a:srgbClr val="CB4333"/>
            </a:gs>
          </a:gsLst>
          <a:lin ang="5400000" scaled="1"/>
          <a:tileRect/>
        </a:gra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Franklin Gothic Book" panose="020B050302010202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</xdr:row>
      <xdr:rowOff>9525</xdr:rowOff>
    </xdr:from>
    <xdr:to>
      <xdr:col>8</xdr:col>
      <xdr:colOff>0</xdr:colOff>
      <xdr:row>2</xdr:row>
      <xdr:rowOff>0</xdr:rowOff>
    </xdr:to>
    <xdr:sp macro="" textlink="">
      <xdr:nvSpPr>
        <xdr:cNvPr id="9" name="Rectangle 12" descr="Ligne courbe">
          <a:extLst>
            <a:ext uri="{FF2B5EF4-FFF2-40B4-BE49-F238E27FC236}">
              <a16:creationId xmlns:a16="http://schemas.microsoft.com/office/drawing/2014/main" id="{367557AA-0754-4DB6-80D8-75CF2E19F035}"/>
            </a:ext>
          </a:extLst>
        </xdr:cNvPr>
        <xdr:cNvSpPr/>
      </xdr:nvSpPr>
      <xdr:spPr>
        <a:xfrm>
          <a:off x="0" y="190500"/>
          <a:ext cx="14944725" cy="1295400"/>
        </a:xfrm>
        <a:custGeom>
          <a:avLst/>
          <a:gdLst>
            <a:gd name="connsiteX0" fmla="*/ 0 w 685800"/>
            <a:gd name="connsiteY0" fmla="*/ 0 h 3781425"/>
            <a:gd name="connsiteX1" fmla="*/ 685800 w 685800"/>
            <a:gd name="connsiteY1" fmla="*/ 0 h 3781425"/>
            <a:gd name="connsiteX2" fmla="*/ 685800 w 685800"/>
            <a:gd name="connsiteY2" fmla="*/ 3781425 h 3781425"/>
            <a:gd name="connsiteX3" fmla="*/ 0 w 685800"/>
            <a:gd name="connsiteY3" fmla="*/ 3781425 h 3781425"/>
            <a:gd name="connsiteX4" fmla="*/ 0 w 685800"/>
            <a:gd name="connsiteY4" fmla="*/ 0 h 3781425"/>
            <a:gd name="connsiteX0" fmla="*/ 0 w 705125"/>
            <a:gd name="connsiteY0" fmla="*/ 0 h 3781425"/>
            <a:gd name="connsiteX1" fmla="*/ 685800 w 705125"/>
            <a:gd name="connsiteY1" fmla="*/ 0 h 3781425"/>
            <a:gd name="connsiteX2" fmla="*/ 704850 w 705125"/>
            <a:gd name="connsiteY2" fmla="*/ 809625 h 3781425"/>
            <a:gd name="connsiteX3" fmla="*/ 685800 w 705125"/>
            <a:gd name="connsiteY3" fmla="*/ 3781425 h 3781425"/>
            <a:gd name="connsiteX4" fmla="*/ 0 w 705125"/>
            <a:gd name="connsiteY4" fmla="*/ 3781425 h 3781425"/>
            <a:gd name="connsiteX5" fmla="*/ 0 w 705125"/>
            <a:gd name="connsiteY5" fmla="*/ 0 h 3781425"/>
            <a:gd name="connsiteX0" fmla="*/ 104775 w 809900"/>
            <a:gd name="connsiteY0" fmla="*/ 0 h 3781425"/>
            <a:gd name="connsiteX1" fmla="*/ 790575 w 809900"/>
            <a:gd name="connsiteY1" fmla="*/ 0 h 3781425"/>
            <a:gd name="connsiteX2" fmla="*/ 809625 w 809900"/>
            <a:gd name="connsiteY2" fmla="*/ 809625 h 3781425"/>
            <a:gd name="connsiteX3" fmla="*/ 790575 w 809900"/>
            <a:gd name="connsiteY3" fmla="*/ 3781425 h 3781425"/>
            <a:gd name="connsiteX4" fmla="*/ 104775 w 809900"/>
            <a:gd name="connsiteY4" fmla="*/ 3781425 h 3781425"/>
            <a:gd name="connsiteX5" fmla="*/ 0 w 809900"/>
            <a:gd name="connsiteY5" fmla="*/ 809625 h 3781425"/>
            <a:gd name="connsiteX6" fmla="*/ 104775 w 809900"/>
            <a:gd name="connsiteY6" fmla="*/ 0 h 3781425"/>
            <a:gd name="connsiteX0" fmla="*/ 104775 w 866775"/>
            <a:gd name="connsiteY0" fmla="*/ 0 h 3781425"/>
            <a:gd name="connsiteX1" fmla="*/ 790575 w 866775"/>
            <a:gd name="connsiteY1" fmla="*/ 0 h 3781425"/>
            <a:gd name="connsiteX2" fmla="*/ 809625 w 866775"/>
            <a:gd name="connsiteY2" fmla="*/ 809625 h 3781425"/>
            <a:gd name="connsiteX3" fmla="*/ 866775 w 866775"/>
            <a:gd name="connsiteY3" fmla="*/ 2171700 h 3781425"/>
            <a:gd name="connsiteX4" fmla="*/ 790575 w 866775"/>
            <a:gd name="connsiteY4" fmla="*/ 3781425 h 3781425"/>
            <a:gd name="connsiteX5" fmla="*/ 104775 w 866775"/>
            <a:gd name="connsiteY5" fmla="*/ 3781425 h 3781425"/>
            <a:gd name="connsiteX6" fmla="*/ 0 w 866775"/>
            <a:gd name="connsiteY6" fmla="*/ 809625 h 3781425"/>
            <a:gd name="connsiteX7" fmla="*/ 104775 w 866775"/>
            <a:gd name="connsiteY7" fmla="*/ 0 h 3781425"/>
            <a:gd name="connsiteX0" fmla="*/ 107604 w 869604"/>
            <a:gd name="connsiteY0" fmla="*/ 0 h 3781425"/>
            <a:gd name="connsiteX1" fmla="*/ 793404 w 869604"/>
            <a:gd name="connsiteY1" fmla="*/ 0 h 3781425"/>
            <a:gd name="connsiteX2" fmla="*/ 812454 w 869604"/>
            <a:gd name="connsiteY2" fmla="*/ 809625 h 3781425"/>
            <a:gd name="connsiteX3" fmla="*/ 869604 w 869604"/>
            <a:gd name="connsiteY3" fmla="*/ 2171700 h 3781425"/>
            <a:gd name="connsiteX4" fmla="*/ 793404 w 869604"/>
            <a:gd name="connsiteY4" fmla="*/ 3781425 h 3781425"/>
            <a:gd name="connsiteX5" fmla="*/ 107604 w 869604"/>
            <a:gd name="connsiteY5" fmla="*/ 3781425 h 3781425"/>
            <a:gd name="connsiteX6" fmla="*/ 21879 w 869604"/>
            <a:gd name="connsiteY6" fmla="*/ 2219325 h 3781425"/>
            <a:gd name="connsiteX7" fmla="*/ 2829 w 869604"/>
            <a:gd name="connsiteY7" fmla="*/ 809625 h 3781425"/>
            <a:gd name="connsiteX8" fmla="*/ 107604 w 869604"/>
            <a:gd name="connsiteY8" fmla="*/ 0 h 3781425"/>
            <a:gd name="connsiteX0" fmla="*/ 107604 w 2222159"/>
            <a:gd name="connsiteY0" fmla="*/ 0 h 3781425"/>
            <a:gd name="connsiteX1" fmla="*/ 793404 w 2222159"/>
            <a:gd name="connsiteY1" fmla="*/ 0 h 3781425"/>
            <a:gd name="connsiteX2" fmla="*/ 2222154 w 2222159"/>
            <a:gd name="connsiteY2" fmla="*/ 1009650 h 3781425"/>
            <a:gd name="connsiteX3" fmla="*/ 869604 w 2222159"/>
            <a:gd name="connsiteY3" fmla="*/ 2171700 h 3781425"/>
            <a:gd name="connsiteX4" fmla="*/ 793404 w 2222159"/>
            <a:gd name="connsiteY4" fmla="*/ 3781425 h 3781425"/>
            <a:gd name="connsiteX5" fmla="*/ 107604 w 2222159"/>
            <a:gd name="connsiteY5" fmla="*/ 3781425 h 3781425"/>
            <a:gd name="connsiteX6" fmla="*/ 21879 w 2222159"/>
            <a:gd name="connsiteY6" fmla="*/ 2219325 h 3781425"/>
            <a:gd name="connsiteX7" fmla="*/ 2829 w 2222159"/>
            <a:gd name="connsiteY7" fmla="*/ 809625 h 3781425"/>
            <a:gd name="connsiteX8" fmla="*/ 107604 w 2222159"/>
            <a:gd name="connsiteY8" fmla="*/ 0 h 3781425"/>
            <a:gd name="connsiteX0" fmla="*/ 85837 w 2200392"/>
            <a:gd name="connsiteY0" fmla="*/ 0 h 3781425"/>
            <a:gd name="connsiteX1" fmla="*/ 771637 w 2200392"/>
            <a:gd name="connsiteY1" fmla="*/ 0 h 3781425"/>
            <a:gd name="connsiteX2" fmla="*/ 2200387 w 2200392"/>
            <a:gd name="connsiteY2" fmla="*/ 1009650 h 3781425"/>
            <a:gd name="connsiteX3" fmla="*/ 847837 w 2200392"/>
            <a:gd name="connsiteY3" fmla="*/ 2171700 h 3781425"/>
            <a:gd name="connsiteX4" fmla="*/ 771637 w 2200392"/>
            <a:gd name="connsiteY4" fmla="*/ 3781425 h 3781425"/>
            <a:gd name="connsiteX5" fmla="*/ 85837 w 2200392"/>
            <a:gd name="connsiteY5" fmla="*/ 3781425 h 3781425"/>
            <a:gd name="connsiteX6" fmla="*/ 112 w 2200392"/>
            <a:gd name="connsiteY6" fmla="*/ 2219325 h 3781425"/>
            <a:gd name="connsiteX7" fmla="*/ 2038462 w 2200392"/>
            <a:gd name="connsiteY7" fmla="*/ 1000125 h 3781425"/>
            <a:gd name="connsiteX8" fmla="*/ 85837 w 2200392"/>
            <a:gd name="connsiteY8" fmla="*/ 0 h 3781425"/>
            <a:gd name="connsiteX0" fmla="*/ 266812 w 2200392"/>
            <a:gd name="connsiteY0" fmla="*/ 800100 h 3781425"/>
            <a:gd name="connsiteX1" fmla="*/ 771637 w 2200392"/>
            <a:gd name="connsiteY1" fmla="*/ 0 h 3781425"/>
            <a:gd name="connsiteX2" fmla="*/ 2200387 w 2200392"/>
            <a:gd name="connsiteY2" fmla="*/ 1009650 h 3781425"/>
            <a:gd name="connsiteX3" fmla="*/ 847837 w 2200392"/>
            <a:gd name="connsiteY3" fmla="*/ 2171700 h 3781425"/>
            <a:gd name="connsiteX4" fmla="*/ 771637 w 2200392"/>
            <a:gd name="connsiteY4" fmla="*/ 3781425 h 3781425"/>
            <a:gd name="connsiteX5" fmla="*/ 85837 w 2200392"/>
            <a:gd name="connsiteY5" fmla="*/ 3781425 h 3781425"/>
            <a:gd name="connsiteX6" fmla="*/ 112 w 2200392"/>
            <a:gd name="connsiteY6" fmla="*/ 2219325 h 3781425"/>
            <a:gd name="connsiteX7" fmla="*/ 2038462 w 2200392"/>
            <a:gd name="connsiteY7" fmla="*/ 1000125 h 3781425"/>
            <a:gd name="connsiteX8" fmla="*/ 266812 w 2200392"/>
            <a:gd name="connsiteY8" fmla="*/ 800100 h 3781425"/>
            <a:gd name="connsiteX0" fmla="*/ 266812 w 2200392"/>
            <a:gd name="connsiteY0" fmla="*/ 657225 h 3638550"/>
            <a:gd name="connsiteX1" fmla="*/ 704962 w 2200392"/>
            <a:gd name="connsiteY1" fmla="*/ 0 h 3638550"/>
            <a:gd name="connsiteX2" fmla="*/ 2200387 w 2200392"/>
            <a:gd name="connsiteY2" fmla="*/ 866775 h 3638550"/>
            <a:gd name="connsiteX3" fmla="*/ 847837 w 2200392"/>
            <a:gd name="connsiteY3" fmla="*/ 2028825 h 3638550"/>
            <a:gd name="connsiteX4" fmla="*/ 771637 w 2200392"/>
            <a:gd name="connsiteY4" fmla="*/ 3638550 h 3638550"/>
            <a:gd name="connsiteX5" fmla="*/ 85837 w 2200392"/>
            <a:gd name="connsiteY5" fmla="*/ 3638550 h 3638550"/>
            <a:gd name="connsiteX6" fmla="*/ 112 w 2200392"/>
            <a:gd name="connsiteY6" fmla="*/ 2076450 h 3638550"/>
            <a:gd name="connsiteX7" fmla="*/ 2038462 w 2200392"/>
            <a:gd name="connsiteY7" fmla="*/ 857250 h 3638550"/>
            <a:gd name="connsiteX8" fmla="*/ 266812 w 2200392"/>
            <a:gd name="connsiteY8" fmla="*/ 657225 h 3638550"/>
            <a:gd name="connsiteX0" fmla="*/ 266812 w 2200392"/>
            <a:gd name="connsiteY0" fmla="*/ 590550 h 3571875"/>
            <a:gd name="connsiteX1" fmla="*/ 704962 w 2200392"/>
            <a:gd name="connsiteY1" fmla="*/ 0 h 3571875"/>
            <a:gd name="connsiteX2" fmla="*/ 2200387 w 2200392"/>
            <a:gd name="connsiteY2" fmla="*/ 800100 h 3571875"/>
            <a:gd name="connsiteX3" fmla="*/ 847837 w 2200392"/>
            <a:gd name="connsiteY3" fmla="*/ 1962150 h 3571875"/>
            <a:gd name="connsiteX4" fmla="*/ 771637 w 2200392"/>
            <a:gd name="connsiteY4" fmla="*/ 3571875 h 3571875"/>
            <a:gd name="connsiteX5" fmla="*/ 85837 w 2200392"/>
            <a:gd name="connsiteY5" fmla="*/ 3571875 h 3571875"/>
            <a:gd name="connsiteX6" fmla="*/ 112 w 2200392"/>
            <a:gd name="connsiteY6" fmla="*/ 2009775 h 3571875"/>
            <a:gd name="connsiteX7" fmla="*/ 2038462 w 2200392"/>
            <a:gd name="connsiteY7" fmla="*/ 790575 h 3571875"/>
            <a:gd name="connsiteX8" fmla="*/ 266812 w 2200392"/>
            <a:gd name="connsiteY8" fmla="*/ 590550 h 3571875"/>
            <a:gd name="connsiteX0" fmla="*/ 266812 w 2200393"/>
            <a:gd name="connsiteY0" fmla="*/ 590550 h 3571875"/>
            <a:gd name="connsiteX1" fmla="*/ 704962 w 2200393"/>
            <a:gd name="connsiteY1" fmla="*/ 0 h 3571875"/>
            <a:gd name="connsiteX2" fmla="*/ 2200387 w 2200393"/>
            <a:gd name="connsiteY2" fmla="*/ 800100 h 3571875"/>
            <a:gd name="connsiteX3" fmla="*/ 847837 w 2200393"/>
            <a:gd name="connsiteY3" fmla="*/ 1962150 h 3571875"/>
            <a:gd name="connsiteX4" fmla="*/ 771637 w 2200393"/>
            <a:gd name="connsiteY4" fmla="*/ 3571875 h 3571875"/>
            <a:gd name="connsiteX5" fmla="*/ 85837 w 2200393"/>
            <a:gd name="connsiteY5" fmla="*/ 3571875 h 3571875"/>
            <a:gd name="connsiteX6" fmla="*/ 112 w 2200393"/>
            <a:gd name="connsiteY6" fmla="*/ 2009775 h 3571875"/>
            <a:gd name="connsiteX7" fmla="*/ 2038462 w 2200393"/>
            <a:gd name="connsiteY7" fmla="*/ 790575 h 3571875"/>
            <a:gd name="connsiteX8" fmla="*/ 266812 w 2200393"/>
            <a:gd name="connsiteY8" fmla="*/ 590550 h 3571875"/>
            <a:gd name="connsiteX0" fmla="*/ 266812 w 2200392"/>
            <a:gd name="connsiteY0" fmla="*/ 123825 h 3105150"/>
            <a:gd name="connsiteX1" fmla="*/ 390637 w 2200392"/>
            <a:gd name="connsiteY1" fmla="*/ 0 h 3105150"/>
            <a:gd name="connsiteX2" fmla="*/ 2200387 w 2200392"/>
            <a:gd name="connsiteY2" fmla="*/ 333375 h 3105150"/>
            <a:gd name="connsiteX3" fmla="*/ 847837 w 2200392"/>
            <a:gd name="connsiteY3" fmla="*/ 1495425 h 3105150"/>
            <a:gd name="connsiteX4" fmla="*/ 771637 w 2200392"/>
            <a:gd name="connsiteY4" fmla="*/ 3105150 h 3105150"/>
            <a:gd name="connsiteX5" fmla="*/ 85837 w 2200392"/>
            <a:gd name="connsiteY5" fmla="*/ 3105150 h 3105150"/>
            <a:gd name="connsiteX6" fmla="*/ 112 w 2200392"/>
            <a:gd name="connsiteY6" fmla="*/ 1543050 h 3105150"/>
            <a:gd name="connsiteX7" fmla="*/ 2038462 w 2200392"/>
            <a:gd name="connsiteY7" fmla="*/ 323850 h 3105150"/>
            <a:gd name="connsiteX8" fmla="*/ 266812 w 2200392"/>
            <a:gd name="connsiteY8" fmla="*/ 123825 h 3105150"/>
            <a:gd name="connsiteX0" fmla="*/ 266812 w 2200392"/>
            <a:gd name="connsiteY0" fmla="*/ 123825 h 3105150"/>
            <a:gd name="connsiteX1" fmla="*/ 238237 w 2200392"/>
            <a:gd name="connsiteY1" fmla="*/ 0 h 3105150"/>
            <a:gd name="connsiteX2" fmla="*/ 2200387 w 2200392"/>
            <a:gd name="connsiteY2" fmla="*/ 333375 h 3105150"/>
            <a:gd name="connsiteX3" fmla="*/ 847837 w 2200392"/>
            <a:gd name="connsiteY3" fmla="*/ 1495425 h 3105150"/>
            <a:gd name="connsiteX4" fmla="*/ 771637 w 2200392"/>
            <a:gd name="connsiteY4" fmla="*/ 3105150 h 3105150"/>
            <a:gd name="connsiteX5" fmla="*/ 85837 w 2200392"/>
            <a:gd name="connsiteY5" fmla="*/ 3105150 h 3105150"/>
            <a:gd name="connsiteX6" fmla="*/ 112 w 2200392"/>
            <a:gd name="connsiteY6" fmla="*/ 1543050 h 3105150"/>
            <a:gd name="connsiteX7" fmla="*/ 2038462 w 2200392"/>
            <a:gd name="connsiteY7" fmla="*/ 323850 h 3105150"/>
            <a:gd name="connsiteX8" fmla="*/ 266812 w 2200392"/>
            <a:gd name="connsiteY8" fmla="*/ 123825 h 3105150"/>
            <a:gd name="connsiteX0" fmla="*/ 266812 w 2200392"/>
            <a:gd name="connsiteY0" fmla="*/ 133350 h 3114675"/>
            <a:gd name="connsiteX1" fmla="*/ 266812 w 2200392"/>
            <a:gd name="connsiteY1" fmla="*/ 0 h 3114675"/>
            <a:gd name="connsiteX2" fmla="*/ 2200387 w 2200392"/>
            <a:gd name="connsiteY2" fmla="*/ 342900 h 3114675"/>
            <a:gd name="connsiteX3" fmla="*/ 847837 w 2200392"/>
            <a:gd name="connsiteY3" fmla="*/ 1504950 h 3114675"/>
            <a:gd name="connsiteX4" fmla="*/ 771637 w 2200392"/>
            <a:gd name="connsiteY4" fmla="*/ 3114675 h 3114675"/>
            <a:gd name="connsiteX5" fmla="*/ 85837 w 2200392"/>
            <a:gd name="connsiteY5" fmla="*/ 3114675 h 3114675"/>
            <a:gd name="connsiteX6" fmla="*/ 112 w 2200392"/>
            <a:gd name="connsiteY6" fmla="*/ 1552575 h 3114675"/>
            <a:gd name="connsiteX7" fmla="*/ 2038462 w 2200392"/>
            <a:gd name="connsiteY7" fmla="*/ 333375 h 3114675"/>
            <a:gd name="connsiteX8" fmla="*/ 266812 w 2200392"/>
            <a:gd name="connsiteY8" fmla="*/ 133350 h 3114675"/>
            <a:gd name="connsiteX0" fmla="*/ 266812 w 2200392"/>
            <a:gd name="connsiteY0" fmla="*/ 76200 h 3057525"/>
            <a:gd name="connsiteX1" fmla="*/ 276337 w 2200392"/>
            <a:gd name="connsiteY1" fmla="*/ 0 h 3057525"/>
            <a:gd name="connsiteX2" fmla="*/ 2200387 w 2200392"/>
            <a:gd name="connsiteY2" fmla="*/ 285750 h 3057525"/>
            <a:gd name="connsiteX3" fmla="*/ 847837 w 2200392"/>
            <a:gd name="connsiteY3" fmla="*/ 1447800 h 3057525"/>
            <a:gd name="connsiteX4" fmla="*/ 771637 w 2200392"/>
            <a:gd name="connsiteY4" fmla="*/ 3057525 h 3057525"/>
            <a:gd name="connsiteX5" fmla="*/ 85837 w 2200392"/>
            <a:gd name="connsiteY5" fmla="*/ 3057525 h 3057525"/>
            <a:gd name="connsiteX6" fmla="*/ 112 w 2200392"/>
            <a:gd name="connsiteY6" fmla="*/ 1495425 h 3057525"/>
            <a:gd name="connsiteX7" fmla="*/ 2038462 w 2200392"/>
            <a:gd name="connsiteY7" fmla="*/ 276225 h 3057525"/>
            <a:gd name="connsiteX8" fmla="*/ 266812 w 2200392"/>
            <a:gd name="connsiteY8" fmla="*/ 76200 h 3057525"/>
            <a:gd name="connsiteX0" fmla="*/ 266812 w 2200392"/>
            <a:gd name="connsiteY0" fmla="*/ 76200 h 3057525"/>
            <a:gd name="connsiteX1" fmla="*/ 276337 w 2200392"/>
            <a:gd name="connsiteY1" fmla="*/ 0 h 3057525"/>
            <a:gd name="connsiteX2" fmla="*/ 2200387 w 2200392"/>
            <a:gd name="connsiteY2" fmla="*/ 285750 h 3057525"/>
            <a:gd name="connsiteX3" fmla="*/ 847837 w 2200392"/>
            <a:gd name="connsiteY3" fmla="*/ 1447800 h 3057525"/>
            <a:gd name="connsiteX4" fmla="*/ 771637 w 2200392"/>
            <a:gd name="connsiteY4" fmla="*/ 3057525 h 3057525"/>
            <a:gd name="connsiteX5" fmla="*/ 85837 w 2200392"/>
            <a:gd name="connsiteY5" fmla="*/ 3057525 h 3057525"/>
            <a:gd name="connsiteX6" fmla="*/ 112 w 2200392"/>
            <a:gd name="connsiteY6" fmla="*/ 1495425 h 3057525"/>
            <a:gd name="connsiteX7" fmla="*/ 2038462 w 2200392"/>
            <a:gd name="connsiteY7" fmla="*/ 276225 h 3057525"/>
            <a:gd name="connsiteX8" fmla="*/ 266812 w 2200392"/>
            <a:gd name="connsiteY8" fmla="*/ 76200 h 3057525"/>
            <a:gd name="connsiteX0" fmla="*/ 266812 w 2200392"/>
            <a:gd name="connsiteY0" fmla="*/ 76200 h 3057525"/>
            <a:gd name="connsiteX1" fmla="*/ 276337 w 2200392"/>
            <a:gd name="connsiteY1" fmla="*/ 0 h 3057525"/>
            <a:gd name="connsiteX2" fmla="*/ 2200387 w 2200392"/>
            <a:gd name="connsiteY2" fmla="*/ 285750 h 3057525"/>
            <a:gd name="connsiteX3" fmla="*/ 847837 w 2200392"/>
            <a:gd name="connsiteY3" fmla="*/ 1447800 h 3057525"/>
            <a:gd name="connsiteX4" fmla="*/ 771637 w 2200392"/>
            <a:gd name="connsiteY4" fmla="*/ 3057525 h 3057525"/>
            <a:gd name="connsiteX5" fmla="*/ 85837 w 2200392"/>
            <a:gd name="connsiteY5" fmla="*/ 3057525 h 3057525"/>
            <a:gd name="connsiteX6" fmla="*/ 112 w 2200392"/>
            <a:gd name="connsiteY6" fmla="*/ 1495425 h 3057525"/>
            <a:gd name="connsiteX7" fmla="*/ 2038462 w 2200392"/>
            <a:gd name="connsiteY7" fmla="*/ 276225 h 3057525"/>
            <a:gd name="connsiteX8" fmla="*/ 266812 w 2200392"/>
            <a:gd name="connsiteY8" fmla="*/ 76200 h 3057525"/>
            <a:gd name="connsiteX0" fmla="*/ 266811 w 2200391"/>
            <a:gd name="connsiteY0" fmla="*/ 76200 h 3057525"/>
            <a:gd name="connsiteX1" fmla="*/ 276336 w 2200391"/>
            <a:gd name="connsiteY1" fmla="*/ 0 h 3057525"/>
            <a:gd name="connsiteX2" fmla="*/ 2200386 w 2200391"/>
            <a:gd name="connsiteY2" fmla="*/ 285750 h 3057525"/>
            <a:gd name="connsiteX3" fmla="*/ 847836 w 2200391"/>
            <a:gd name="connsiteY3" fmla="*/ 1447800 h 3057525"/>
            <a:gd name="connsiteX4" fmla="*/ 771636 w 2200391"/>
            <a:gd name="connsiteY4" fmla="*/ 3057525 h 3057525"/>
            <a:gd name="connsiteX5" fmla="*/ 85836 w 2200391"/>
            <a:gd name="connsiteY5" fmla="*/ 3057525 h 3057525"/>
            <a:gd name="connsiteX6" fmla="*/ 111 w 2200391"/>
            <a:gd name="connsiteY6" fmla="*/ 1495425 h 3057525"/>
            <a:gd name="connsiteX7" fmla="*/ 2042090 w 2200391"/>
            <a:gd name="connsiteY7" fmla="*/ 272588 h 3057525"/>
            <a:gd name="connsiteX8" fmla="*/ 266811 w 2200391"/>
            <a:gd name="connsiteY8" fmla="*/ 76200 h 3057525"/>
            <a:gd name="connsiteX0" fmla="*/ 266811 w 2200391"/>
            <a:gd name="connsiteY0" fmla="*/ 76200 h 3057525"/>
            <a:gd name="connsiteX1" fmla="*/ 276336 w 2200391"/>
            <a:gd name="connsiteY1" fmla="*/ 0 h 3057525"/>
            <a:gd name="connsiteX2" fmla="*/ 2200386 w 2200391"/>
            <a:gd name="connsiteY2" fmla="*/ 285750 h 3057525"/>
            <a:gd name="connsiteX3" fmla="*/ 847836 w 2200391"/>
            <a:gd name="connsiteY3" fmla="*/ 1447800 h 3057525"/>
            <a:gd name="connsiteX4" fmla="*/ 771636 w 2200391"/>
            <a:gd name="connsiteY4" fmla="*/ 3057525 h 3057525"/>
            <a:gd name="connsiteX5" fmla="*/ 85836 w 2200391"/>
            <a:gd name="connsiteY5" fmla="*/ 3057525 h 3057525"/>
            <a:gd name="connsiteX6" fmla="*/ 111 w 2200391"/>
            <a:gd name="connsiteY6" fmla="*/ 1495425 h 3057525"/>
            <a:gd name="connsiteX7" fmla="*/ 2042090 w 2200391"/>
            <a:gd name="connsiteY7" fmla="*/ 272588 h 3057525"/>
            <a:gd name="connsiteX8" fmla="*/ 266811 w 2200391"/>
            <a:gd name="connsiteY8" fmla="*/ 76200 h 3057525"/>
            <a:gd name="connsiteX0" fmla="*/ 364775 w 2200391"/>
            <a:gd name="connsiteY0" fmla="*/ 76200 h 3057525"/>
            <a:gd name="connsiteX1" fmla="*/ 276336 w 2200391"/>
            <a:gd name="connsiteY1" fmla="*/ 0 h 3057525"/>
            <a:gd name="connsiteX2" fmla="*/ 2200386 w 2200391"/>
            <a:gd name="connsiteY2" fmla="*/ 285750 h 3057525"/>
            <a:gd name="connsiteX3" fmla="*/ 847836 w 2200391"/>
            <a:gd name="connsiteY3" fmla="*/ 1447800 h 3057525"/>
            <a:gd name="connsiteX4" fmla="*/ 771636 w 2200391"/>
            <a:gd name="connsiteY4" fmla="*/ 3057525 h 3057525"/>
            <a:gd name="connsiteX5" fmla="*/ 85836 w 2200391"/>
            <a:gd name="connsiteY5" fmla="*/ 3057525 h 3057525"/>
            <a:gd name="connsiteX6" fmla="*/ 111 w 2200391"/>
            <a:gd name="connsiteY6" fmla="*/ 1495425 h 3057525"/>
            <a:gd name="connsiteX7" fmla="*/ 2042090 w 2200391"/>
            <a:gd name="connsiteY7" fmla="*/ 272588 h 3057525"/>
            <a:gd name="connsiteX8" fmla="*/ 364775 w 2200391"/>
            <a:gd name="connsiteY8" fmla="*/ 76200 h 3057525"/>
            <a:gd name="connsiteX0" fmla="*/ 364775 w 2200391"/>
            <a:gd name="connsiteY0" fmla="*/ 79836 h 3061161"/>
            <a:gd name="connsiteX1" fmla="*/ 363415 w 2200391"/>
            <a:gd name="connsiteY1" fmla="*/ 0 h 3061161"/>
            <a:gd name="connsiteX2" fmla="*/ 2200386 w 2200391"/>
            <a:gd name="connsiteY2" fmla="*/ 289386 h 3061161"/>
            <a:gd name="connsiteX3" fmla="*/ 847836 w 2200391"/>
            <a:gd name="connsiteY3" fmla="*/ 1451436 h 3061161"/>
            <a:gd name="connsiteX4" fmla="*/ 771636 w 2200391"/>
            <a:gd name="connsiteY4" fmla="*/ 3061161 h 3061161"/>
            <a:gd name="connsiteX5" fmla="*/ 85836 w 2200391"/>
            <a:gd name="connsiteY5" fmla="*/ 3061161 h 3061161"/>
            <a:gd name="connsiteX6" fmla="*/ 111 w 2200391"/>
            <a:gd name="connsiteY6" fmla="*/ 1499061 h 3061161"/>
            <a:gd name="connsiteX7" fmla="*/ 2042090 w 2200391"/>
            <a:gd name="connsiteY7" fmla="*/ 276224 h 3061161"/>
            <a:gd name="connsiteX8" fmla="*/ 364775 w 2200391"/>
            <a:gd name="connsiteY8" fmla="*/ 79836 h 3061161"/>
            <a:gd name="connsiteX0" fmla="*/ 364775 w 2200391"/>
            <a:gd name="connsiteY0" fmla="*/ 79836 h 3061161"/>
            <a:gd name="connsiteX1" fmla="*/ 348902 w 2200391"/>
            <a:gd name="connsiteY1" fmla="*/ 0 h 3061161"/>
            <a:gd name="connsiteX2" fmla="*/ 2200386 w 2200391"/>
            <a:gd name="connsiteY2" fmla="*/ 289386 h 3061161"/>
            <a:gd name="connsiteX3" fmla="*/ 847836 w 2200391"/>
            <a:gd name="connsiteY3" fmla="*/ 1451436 h 3061161"/>
            <a:gd name="connsiteX4" fmla="*/ 771636 w 2200391"/>
            <a:gd name="connsiteY4" fmla="*/ 3061161 h 3061161"/>
            <a:gd name="connsiteX5" fmla="*/ 85836 w 2200391"/>
            <a:gd name="connsiteY5" fmla="*/ 3061161 h 3061161"/>
            <a:gd name="connsiteX6" fmla="*/ 111 w 2200391"/>
            <a:gd name="connsiteY6" fmla="*/ 1499061 h 3061161"/>
            <a:gd name="connsiteX7" fmla="*/ 2042090 w 2200391"/>
            <a:gd name="connsiteY7" fmla="*/ 276224 h 3061161"/>
            <a:gd name="connsiteX8" fmla="*/ 364775 w 2200391"/>
            <a:gd name="connsiteY8" fmla="*/ 79836 h 3061161"/>
            <a:gd name="connsiteX0" fmla="*/ 335748 w 2200391"/>
            <a:gd name="connsiteY0" fmla="*/ 79836 h 3061161"/>
            <a:gd name="connsiteX1" fmla="*/ 348902 w 2200391"/>
            <a:gd name="connsiteY1" fmla="*/ 0 h 3061161"/>
            <a:gd name="connsiteX2" fmla="*/ 2200386 w 2200391"/>
            <a:gd name="connsiteY2" fmla="*/ 289386 h 3061161"/>
            <a:gd name="connsiteX3" fmla="*/ 847836 w 2200391"/>
            <a:gd name="connsiteY3" fmla="*/ 1451436 h 3061161"/>
            <a:gd name="connsiteX4" fmla="*/ 771636 w 2200391"/>
            <a:gd name="connsiteY4" fmla="*/ 3061161 h 3061161"/>
            <a:gd name="connsiteX5" fmla="*/ 85836 w 2200391"/>
            <a:gd name="connsiteY5" fmla="*/ 3061161 h 3061161"/>
            <a:gd name="connsiteX6" fmla="*/ 111 w 2200391"/>
            <a:gd name="connsiteY6" fmla="*/ 1499061 h 3061161"/>
            <a:gd name="connsiteX7" fmla="*/ 2042090 w 2200391"/>
            <a:gd name="connsiteY7" fmla="*/ 276224 h 3061161"/>
            <a:gd name="connsiteX8" fmla="*/ 335748 w 2200391"/>
            <a:gd name="connsiteY8" fmla="*/ 79836 h 3061161"/>
            <a:gd name="connsiteX0" fmla="*/ 350261 w 2200391"/>
            <a:gd name="connsiteY0" fmla="*/ 76199 h 3061161"/>
            <a:gd name="connsiteX1" fmla="*/ 348902 w 2200391"/>
            <a:gd name="connsiteY1" fmla="*/ 0 h 3061161"/>
            <a:gd name="connsiteX2" fmla="*/ 2200386 w 2200391"/>
            <a:gd name="connsiteY2" fmla="*/ 289386 h 3061161"/>
            <a:gd name="connsiteX3" fmla="*/ 847836 w 2200391"/>
            <a:gd name="connsiteY3" fmla="*/ 1451436 h 3061161"/>
            <a:gd name="connsiteX4" fmla="*/ 771636 w 2200391"/>
            <a:gd name="connsiteY4" fmla="*/ 3061161 h 3061161"/>
            <a:gd name="connsiteX5" fmla="*/ 85836 w 2200391"/>
            <a:gd name="connsiteY5" fmla="*/ 3061161 h 3061161"/>
            <a:gd name="connsiteX6" fmla="*/ 111 w 2200391"/>
            <a:gd name="connsiteY6" fmla="*/ 1499061 h 3061161"/>
            <a:gd name="connsiteX7" fmla="*/ 2042090 w 2200391"/>
            <a:gd name="connsiteY7" fmla="*/ 276224 h 3061161"/>
            <a:gd name="connsiteX8" fmla="*/ 350261 w 2200391"/>
            <a:gd name="connsiteY8" fmla="*/ 76199 h 3061161"/>
            <a:gd name="connsiteX0" fmla="*/ 350261 w 2200391"/>
            <a:gd name="connsiteY0" fmla="*/ 43468 h 3028430"/>
            <a:gd name="connsiteX1" fmla="*/ 345273 w 2200391"/>
            <a:gd name="connsiteY1" fmla="*/ 0 h 3028430"/>
            <a:gd name="connsiteX2" fmla="*/ 2200386 w 2200391"/>
            <a:gd name="connsiteY2" fmla="*/ 256655 h 3028430"/>
            <a:gd name="connsiteX3" fmla="*/ 847836 w 2200391"/>
            <a:gd name="connsiteY3" fmla="*/ 1418705 h 3028430"/>
            <a:gd name="connsiteX4" fmla="*/ 771636 w 2200391"/>
            <a:gd name="connsiteY4" fmla="*/ 3028430 h 3028430"/>
            <a:gd name="connsiteX5" fmla="*/ 85836 w 2200391"/>
            <a:gd name="connsiteY5" fmla="*/ 3028430 h 3028430"/>
            <a:gd name="connsiteX6" fmla="*/ 111 w 2200391"/>
            <a:gd name="connsiteY6" fmla="*/ 1466330 h 3028430"/>
            <a:gd name="connsiteX7" fmla="*/ 2042090 w 2200391"/>
            <a:gd name="connsiteY7" fmla="*/ 243493 h 3028430"/>
            <a:gd name="connsiteX8" fmla="*/ 350261 w 2200391"/>
            <a:gd name="connsiteY8" fmla="*/ 43468 h 3028430"/>
            <a:gd name="connsiteX0" fmla="*/ 350261 w 2200390"/>
            <a:gd name="connsiteY0" fmla="*/ 43468 h 3028430"/>
            <a:gd name="connsiteX1" fmla="*/ 345273 w 2200390"/>
            <a:gd name="connsiteY1" fmla="*/ 0 h 3028430"/>
            <a:gd name="connsiteX2" fmla="*/ 2200386 w 2200390"/>
            <a:gd name="connsiteY2" fmla="*/ 256655 h 3028430"/>
            <a:gd name="connsiteX3" fmla="*/ 201998 w 2200390"/>
            <a:gd name="connsiteY3" fmla="*/ 1487805 h 3028430"/>
            <a:gd name="connsiteX4" fmla="*/ 771636 w 2200390"/>
            <a:gd name="connsiteY4" fmla="*/ 3028430 h 3028430"/>
            <a:gd name="connsiteX5" fmla="*/ 85836 w 2200390"/>
            <a:gd name="connsiteY5" fmla="*/ 3028430 h 3028430"/>
            <a:gd name="connsiteX6" fmla="*/ 111 w 2200390"/>
            <a:gd name="connsiteY6" fmla="*/ 1466330 h 3028430"/>
            <a:gd name="connsiteX7" fmla="*/ 2042090 w 2200390"/>
            <a:gd name="connsiteY7" fmla="*/ 243493 h 3028430"/>
            <a:gd name="connsiteX8" fmla="*/ 350261 w 2200390"/>
            <a:gd name="connsiteY8" fmla="*/ 43468 h 3028430"/>
            <a:gd name="connsiteX0" fmla="*/ 350261 w 2200390"/>
            <a:gd name="connsiteY0" fmla="*/ 43468 h 3028430"/>
            <a:gd name="connsiteX1" fmla="*/ 345273 w 2200390"/>
            <a:gd name="connsiteY1" fmla="*/ 0 h 3028430"/>
            <a:gd name="connsiteX2" fmla="*/ 2200386 w 2200390"/>
            <a:gd name="connsiteY2" fmla="*/ 256655 h 3028430"/>
            <a:gd name="connsiteX3" fmla="*/ 201998 w 2200390"/>
            <a:gd name="connsiteY3" fmla="*/ 1487805 h 3028430"/>
            <a:gd name="connsiteX4" fmla="*/ 771636 w 2200390"/>
            <a:gd name="connsiteY4" fmla="*/ 3028430 h 3028430"/>
            <a:gd name="connsiteX5" fmla="*/ 85836 w 2200390"/>
            <a:gd name="connsiteY5" fmla="*/ 3028430 h 3028430"/>
            <a:gd name="connsiteX6" fmla="*/ 111 w 2200390"/>
            <a:gd name="connsiteY6" fmla="*/ 1466330 h 3028430"/>
            <a:gd name="connsiteX7" fmla="*/ 2042090 w 2200390"/>
            <a:gd name="connsiteY7" fmla="*/ 243493 h 3028430"/>
            <a:gd name="connsiteX8" fmla="*/ 350261 w 2200390"/>
            <a:gd name="connsiteY8" fmla="*/ 43468 h 3028430"/>
            <a:gd name="connsiteX0" fmla="*/ 350257 w 2200386"/>
            <a:gd name="connsiteY0" fmla="*/ 43468 h 3028430"/>
            <a:gd name="connsiteX1" fmla="*/ 345269 w 2200386"/>
            <a:gd name="connsiteY1" fmla="*/ 0 h 3028430"/>
            <a:gd name="connsiteX2" fmla="*/ 2200382 w 2200386"/>
            <a:gd name="connsiteY2" fmla="*/ 256655 h 3028430"/>
            <a:gd name="connsiteX3" fmla="*/ 201994 w 2200386"/>
            <a:gd name="connsiteY3" fmla="*/ 1487805 h 3028430"/>
            <a:gd name="connsiteX4" fmla="*/ 771632 w 2200386"/>
            <a:gd name="connsiteY4" fmla="*/ 3028430 h 3028430"/>
            <a:gd name="connsiteX5" fmla="*/ 85832 w 2200386"/>
            <a:gd name="connsiteY5" fmla="*/ 3028430 h 3028430"/>
            <a:gd name="connsiteX6" fmla="*/ 107 w 2200386"/>
            <a:gd name="connsiteY6" fmla="*/ 1466330 h 3028430"/>
            <a:gd name="connsiteX7" fmla="*/ 2042086 w 2200386"/>
            <a:gd name="connsiteY7" fmla="*/ 243493 h 3028430"/>
            <a:gd name="connsiteX8" fmla="*/ 350257 w 2200386"/>
            <a:gd name="connsiteY8" fmla="*/ 43468 h 3028430"/>
            <a:gd name="connsiteX0" fmla="*/ 350257 w 2564013"/>
            <a:gd name="connsiteY0" fmla="*/ 43468 h 3028430"/>
            <a:gd name="connsiteX1" fmla="*/ 345269 w 2564013"/>
            <a:gd name="connsiteY1" fmla="*/ 0 h 3028430"/>
            <a:gd name="connsiteX2" fmla="*/ 2200382 w 2564013"/>
            <a:gd name="connsiteY2" fmla="*/ 256655 h 3028430"/>
            <a:gd name="connsiteX3" fmla="*/ 201994 w 2564013"/>
            <a:gd name="connsiteY3" fmla="*/ 1487805 h 3028430"/>
            <a:gd name="connsiteX4" fmla="*/ 2564013 w 2564013"/>
            <a:gd name="connsiteY4" fmla="*/ 2333802 h 3028430"/>
            <a:gd name="connsiteX5" fmla="*/ 85832 w 2564013"/>
            <a:gd name="connsiteY5" fmla="*/ 3028430 h 3028430"/>
            <a:gd name="connsiteX6" fmla="*/ 107 w 2564013"/>
            <a:gd name="connsiteY6" fmla="*/ 1466330 h 3028430"/>
            <a:gd name="connsiteX7" fmla="*/ 2042086 w 2564013"/>
            <a:gd name="connsiteY7" fmla="*/ 243493 h 3028430"/>
            <a:gd name="connsiteX8" fmla="*/ 350257 w 2564013"/>
            <a:gd name="connsiteY8" fmla="*/ 43468 h 3028430"/>
            <a:gd name="connsiteX0" fmla="*/ 350257 w 2564013"/>
            <a:gd name="connsiteY0" fmla="*/ 43468 h 2435633"/>
            <a:gd name="connsiteX1" fmla="*/ 345269 w 2564013"/>
            <a:gd name="connsiteY1" fmla="*/ 0 h 2435633"/>
            <a:gd name="connsiteX2" fmla="*/ 2200382 w 2564013"/>
            <a:gd name="connsiteY2" fmla="*/ 256655 h 2435633"/>
            <a:gd name="connsiteX3" fmla="*/ 201994 w 2564013"/>
            <a:gd name="connsiteY3" fmla="*/ 1487805 h 2435633"/>
            <a:gd name="connsiteX4" fmla="*/ 2564013 w 2564013"/>
            <a:gd name="connsiteY4" fmla="*/ 2333802 h 2435633"/>
            <a:gd name="connsiteX5" fmla="*/ 2353520 w 2564013"/>
            <a:gd name="connsiteY5" fmla="*/ 2435633 h 2435633"/>
            <a:gd name="connsiteX6" fmla="*/ 107 w 2564013"/>
            <a:gd name="connsiteY6" fmla="*/ 1466330 h 2435633"/>
            <a:gd name="connsiteX7" fmla="*/ 2042086 w 2564013"/>
            <a:gd name="connsiteY7" fmla="*/ 243493 h 2435633"/>
            <a:gd name="connsiteX8" fmla="*/ 350257 w 2564013"/>
            <a:gd name="connsiteY8" fmla="*/ 43468 h 2435633"/>
            <a:gd name="connsiteX0" fmla="*/ 350257 w 2564013"/>
            <a:gd name="connsiteY0" fmla="*/ 43468 h 2435633"/>
            <a:gd name="connsiteX1" fmla="*/ 345269 w 2564013"/>
            <a:gd name="connsiteY1" fmla="*/ 0 h 2435633"/>
            <a:gd name="connsiteX2" fmla="*/ 2200382 w 2564013"/>
            <a:gd name="connsiteY2" fmla="*/ 256655 h 2435633"/>
            <a:gd name="connsiteX3" fmla="*/ 201994 w 2564013"/>
            <a:gd name="connsiteY3" fmla="*/ 1487805 h 2435633"/>
            <a:gd name="connsiteX4" fmla="*/ 2564013 w 2564013"/>
            <a:gd name="connsiteY4" fmla="*/ 2333802 h 2435633"/>
            <a:gd name="connsiteX5" fmla="*/ 2353520 w 2564013"/>
            <a:gd name="connsiteY5" fmla="*/ 2435633 h 2435633"/>
            <a:gd name="connsiteX6" fmla="*/ 107 w 2564013"/>
            <a:gd name="connsiteY6" fmla="*/ 1466330 h 2435633"/>
            <a:gd name="connsiteX7" fmla="*/ 2042086 w 2564013"/>
            <a:gd name="connsiteY7" fmla="*/ 243493 h 2435633"/>
            <a:gd name="connsiteX8" fmla="*/ 350257 w 2564013"/>
            <a:gd name="connsiteY8" fmla="*/ 43468 h 2435633"/>
            <a:gd name="connsiteX0" fmla="*/ 350257 w 2564013"/>
            <a:gd name="connsiteY0" fmla="*/ 43468 h 2435633"/>
            <a:gd name="connsiteX1" fmla="*/ 345269 w 2564013"/>
            <a:gd name="connsiteY1" fmla="*/ 0 h 2435633"/>
            <a:gd name="connsiteX2" fmla="*/ 2200382 w 2564013"/>
            <a:gd name="connsiteY2" fmla="*/ 256655 h 2435633"/>
            <a:gd name="connsiteX3" fmla="*/ 201994 w 2564013"/>
            <a:gd name="connsiteY3" fmla="*/ 1487805 h 2435633"/>
            <a:gd name="connsiteX4" fmla="*/ 2564013 w 2564013"/>
            <a:gd name="connsiteY4" fmla="*/ 2333802 h 2435633"/>
            <a:gd name="connsiteX5" fmla="*/ 2353520 w 2564013"/>
            <a:gd name="connsiteY5" fmla="*/ 2435633 h 2435633"/>
            <a:gd name="connsiteX6" fmla="*/ 107 w 2564013"/>
            <a:gd name="connsiteY6" fmla="*/ 1466330 h 2435633"/>
            <a:gd name="connsiteX7" fmla="*/ 2042086 w 2564013"/>
            <a:gd name="connsiteY7" fmla="*/ 243493 h 2435633"/>
            <a:gd name="connsiteX8" fmla="*/ 350257 w 2564013"/>
            <a:gd name="connsiteY8" fmla="*/ 43468 h 2435633"/>
            <a:gd name="connsiteX0" fmla="*/ 350257 w 2564013"/>
            <a:gd name="connsiteY0" fmla="*/ 43468 h 2435633"/>
            <a:gd name="connsiteX1" fmla="*/ 345269 w 2564013"/>
            <a:gd name="connsiteY1" fmla="*/ 0 h 2435633"/>
            <a:gd name="connsiteX2" fmla="*/ 2200382 w 2564013"/>
            <a:gd name="connsiteY2" fmla="*/ 256655 h 2435633"/>
            <a:gd name="connsiteX3" fmla="*/ 201994 w 2564013"/>
            <a:gd name="connsiteY3" fmla="*/ 1487805 h 2435633"/>
            <a:gd name="connsiteX4" fmla="*/ 2564013 w 2564013"/>
            <a:gd name="connsiteY4" fmla="*/ 2333802 h 2435633"/>
            <a:gd name="connsiteX5" fmla="*/ 2353520 w 2564013"/>
            <a:gd name="connsiteY5" fmla="*/ 2435633 h 2435633"/>
            <a:gd name="connsiteX6" fmla="*/ 107 w 2564013"/>
            <a:gd name="connsiteY6" fmla="*/ 1466330 h 2435633"/>
            <a:gd name="connsiteX7" fmla="*/ 2042086 w 2564013"/>
            <a:gd name="connsiteY7" fmla="*/ 243493 h 2435633"/>
            <a:gd name="connsiteX8" fmla="*/ 350257 w 2564013"/>
            <a:gd name="connsiteY8" fmla="*/ 43468 h 2435633"/>
            <a:gd name="connsiteX0" fmla="*/ 350257 w 2505960"/>
            <a:gd name="connsiteY0" fmla="*/ 43468 h 2435633"/>
            <a:gd name="connsiteX1" fmla="*/ 345269 w 2505960"/>
            <a:gd name="connsiteY1" fmla="*/ 0 h 2435633"/>
            <a:gd name="connsiteX2" fmla="*/ 2200382 w 2505960"/>
            <a:gd name="connsiteY2" fmla="*/ 256655 h 2435633"/>
            <a:gd name="connsiteX3" fmla="*/ 201994 w 2505960"/>
            <a:gd name="connsiteY3" fmla="*/ 1487805 h 2435633"/>
            <a:gd name="connsiteX4" fmla="*/ 2505960 w 2505960"/>
            <a:gd name="connsiteY4" fmla="*/ 2308345 h 2435633"/>
            <a:gd name="connsiteX5" fmla="*/ 2353520 w 2505960"/>
            <a:gd name="connsiteY5" fmla="*/ 2435633 h 2435633"/>
            <a:gd name="connsiteX6" fmla="*/ 107 w 2505960"/>
            <a:gd name="connsiteY6" fmla="*/ 1466330 h 2435633"/>
            <a:gd name="connsiteX7" fmla="*/ 2042086 w 2505960"/>
            <a:gd name="connsiteY7" fmla="*/ 243493 h 2435633"/>
            <a:gd name="connsiteX8" fmla="*/ 350257 w 2505960"/>
            <a:gd name="connsiteY8" fmla="*/ 43468 h 2435633"/>
            <a:gd name="connsiteX0" fmla="*/ 350257 w 2505960"/>
            <a:gd name="connsiteY0" fmla="*/ 43468 h 2435633"/>
            <a:gd name="connsiteX1" fmla="*/ 345269 w 2505960"/>
            <a:gd name="connsiteY1" fmla="*/ 0 h 2435633"/>
            <a:gd name="connsiteX2" fmla="*/ 2200382 w 2505960"/>
            <a:gd name="connsiteY2" fmla="*/ 256655 h 2435633"/>
            <a:gd name="connsiteX3" fmla="*/ 1068560 w 2505960"/>
            <a:gd name="connsiteY3" fmla="*/ 1363981 h 2435633"/>
            <a:gd name="connsiteX4" fmla="*/ 2505960 w 2505960"/>
            <a:gd name="connsiteY4" fmla="*/ 2308345 h 2435633"/>
            <a:gd name="connsiteX5" fmla="*/ 2353520 w 2505960"/>
            <a:gd name="connsiteY5" fmla="*/ 2435633 h 2435633"/>
            <a:gd name="connsiteX6" fmla="*/ 107 w 2505960"/>
            <a:gd name="connsiteY6" fmla="*/ 1466330 h 2435633"/>
            <a:gd name="connsiteX7" fmla="*/ 2042086 w 2505960"/>
            <a:gd name="connsiteY7" fmla="*/ 243493 h 2435633"/>
            <a:gd name="connsiteX8" fmla="*/ 350257 w 2505960"/>
            <a:gd name="connsiteY8" fmla="*/ 43468 h 2435633"/>
            <a:gd name="connsiteX0" fmla="*/ 4988 w 2160691"/>
            <a:gd name="connsiteY0" fmla="*/ 43468 h 2435633"/>
            <a:gd name="connsiteX1" fmla="*/ 0 w 2160691"/>
            <a:gd name="connsiteY1" fmla="*/ 0 h 2435633"/>
            <a:gd name="connsiteX2" fmla="*/ 1855113 w 2160691"/>
            <a:gd name="connsiteY2" fmla="*/ 256655 h 2435633"/>
            <a:gd name="connsiteX3" fmla="*/ 723291 w 2160691"/>
            <a:gd name="connsiteY3" fmla="*/ 1363981 h 2435633"/>
            <a:gd name="connsiteX4" fmla="*/ 2160691 w 2160691"/>
            <a:gd name="connsiteY4" fmla="*/ 2308345 h 2435633"/>
            <a:gd name="connsiteX5" fmla="*/ 2008251 w 2160691"/>
            <a:gd name="connsiteY5" fmla="*/ 2435633 h 2435633"/>
            <a:gd name="connsiteX6" fmla="*/ 502358 w 2160691"/>
            <a:gd name="connsiteY6" fmla="*/ 1342505 h 2435633"/>
            <a:gd name="connsiteX7" fmla="*/ 1696817 w 2160691"/>
            <a:gd name="connsiteY7" fmla="*/ 243493 h 2435633"/>
            <a:gd name="connsiteX8" fmla="*/ 4988 w 2160691"/>
            <a:gd name="connsiteY8" fmla="*/ 43468 h 2435633"/>
            <a:gd name="connsiteX0" fmla="*/ 4988 w 2160691"/>
            <a:gd name="connsiteY0" fmla="*/ 43468 h 2435633"/>
            <a:gd name="connsiteX1" fmla="*/ 0 w 2160691"/>
            <a:gd name="connsiteY1" fmla="*/ 0 h 2435633"/>
            <a:gd name="connsiteX2" fmla="*/ 1855113 w 2160691"/>
            <a:gd name="connsiteY2" fmla="*/ 256655 h 2435633"/>
            <a:gd name="connsiteX3" fmla="*/ 723291 w 2160691"/>
            <a:gd name="connsiteY3" fmla="*/ 1363981 h 2435633"/>
            <a:gd name="connsiteX4" fmla="*/ 2160691 w 2160691"/>
            <a:gd name="connsiteY4" fmla="*/ 2308345 h 2435633"/>
            <a:gd name="connsiteX5" fmla="*/ 2008251 w 2160691"/>
            <a:gd name="connsiteY5" fmla="*/ 2435633 h 2435633"/>
            <a:gd name="connsiteX6" fmla="*/ 502358 w 2160691"/>
            <a:gd name="connsiteY6" fmla="*/ 1342505 h 2435633"/>
            <a:gd name="connsiteX7" fmla="*/ 1696817 w 2160691"/>
            <a:gd name="connsiteY7" fmla="*/ 243493 h 2435633"/>
            <a:gd name="connsiteX8" fmla="*/ 4988 w 2160691"/>
            <a:gd name="connsiteY8" fmla="*/ 43468 h 2435633"/>
            <a:gd name="connsiteX0" fmla="*/ 4988 w 2236873"/>
            <a:gd name="connsiteY0" fmla="*/ 43468 h 2435633"/>
            <a:gd name="connsiteX1" fmla="*/ 0 w 2236873"/>
            <a:gd name="connsiteY1" fmla="*/ 0 h 2435633"/>
            <a:gd name="connsiteX2" fmla="*/ 1855113 w 2236873"/>
            <a:gd name="connsiteY2" fmla="*/ 256655 h 2435633"/>
            <a:gd name="connsiteX3" fmla="*/ 723291 w 2236873"/>
            <a:gd name="connsiteY3" fmla="*/ 1363981 h 2435633"/>
            <a:gd name="connsiteX4" fmla="*/ 2236873 w 2236873"/>
            <a:gd name="connsiteY4" fmla="*/ 1974971 h 2435633"/>
            <a:gd name="connsiteX5" fmla="*/ 2008251 w 2236873"/>
            <a:gd name="connsiteY5" fmla="*/ 2435633 h 2435633"/>
            <a:gd name="connsiteX6" fmla="*/ 502358 w 2236873"/>
            <a:gd name="connsiteY6" fmla="*/ 1342505 h 2435633"/>
            <a:gd name="connsiteX7" fmla="*/ 1696817 w 2236873"/>
            <a:gd name="connsiteY7" fmla="*/ 243493 h 2435633"/>
            <a:gd name="connsiteX8" fmla="*/ 4988 w 2236873"/>
            <a:gd name="connsiteY8" fmla="*/ 43468 h 2435633"/>
            <a:gd name="connsiteX0" fmla="*/ 4988 w 2236873"/>
            <a:gd name="connsiteY0" fmla="*/ 43468 h 2159408"/>
            <a:gd name="connsiteX1" fmla="*/ 0 w 2236873"/>
            <a:gd name="connsiteY1" fmla="*/ 0 h 2159408"/>
            <a:gd name="connsiteX2" fmla="*/ 1855113 w 2236873"/>
            <a:gd name="connsiteY2" fmla="*/ 256655 h 2159408"/>
            <a:gd name="connsiteX3" fmla="*/ 723291 w 2236873"/>
            <a:gd name="connsiteY3" fmla="*/ 1363981 h 2159408"/>
            <a:gd name="connsiteX4" fmla="*/ 2236873 w 2236873"/>
            <a:gd name="connsiteY4" fmla="*/ 1974971 h 2159408"/>
            <a:gd name="connsiteX5" fmla="*/ 2208228 w 2236873"/>
            <a:gd name="connsiteY5" fmla="*/ 2159408 h 2159408"/>
            <a:gd name="connsiteX6" fmla="*/ 502358 w 2236873"/>
            <a:gd name="connsiteY6" fmla="*/ 1342505 h 2159408"/>
            <a:gd name="connsiteX7" fmla="*/ 1696817 w 2236873"/>
            <a:gd name="connsiteY7" fmla="*/ 243493 h 2159408"/>
            <a:gd name="connsiteX8" fmla="*/ 4988 w 2236873"/>
            <a:gd name="connsiteY8" fmla="*/ 43468 h 2159408"/>
            <a:gd name="connsiteX0" fmla="*/ 4988 w 2255918"/>
            <a:gd name="connsiteY0" fmla="*/ 43468 h 2159408"/>
            <a:gd name="connsiteX1" fmla="*/ 0 w 2255918"/>
            <a:gd name="connsiteY1" fmla="*/ 0 h 2159408"/>
            <a:gd name="connsiteX2" fmla="*/ 1855113 w 2255918"/>
            <a:gd name="connsiteY2" fmla="*/ 256655 h 2159408"/>
            <a:gd name="connsiteX3" fmla="*/ 723291 w 2255918"/>
            <a:gd name="connsiteY3" fmla="*/ 1363981 h 2159408"/>
            <a:gd name="connsiteX4" fmla="*/ 2255918 w 2255918"/>
            <a:gd name="connsiteY4" fmla="*/ 1641597 h 2159408"/>
            <a:gd name="connsiteX5" fmla="*/ 2208228 w 2255918"/>
            <a:gd name="connsiteY5" fmla="*/ 2159408 h 2159408"/>
            <a:gd name="connsiteX6" fmla="*/ 502358 w 2255918"/>
            <a:gd name="connsiteY6" fmla="*/ 1342505 h 2159408"/>
            <a:gd name="connsiteX7" fmla="*/ 1696817 w 2255918"/>
            <a:gd name="connsiteY7" fmla="*/ 243493 h 2159408"/>
            <a:gd name="connsiteX8" fmla="*/ 4988 w 2255918"/>
            <a:gd name="connsiteY8" fmla="*/ 43468 h 2159408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723291 w 2265365"/>
            <a:gd name="connsiteY3" fmla="*/ 1363981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502358 w 2265365"/>
            <a:gd name="connsiteY6" fmla="*/ 1342505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723291 w 2265365"/>
            <a:gd name="connsiteY3" fmla="*/ 1363981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502358 w 2265365"/>
            <a:gd name="connsiteY6" fmla="*/ 1342505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723291 w 2265365"/>
            <a:gd name="connsiteY3" fmla="*/ 1363981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502358 w 2265365"/>
            <a:gd name="connsiteY6" fmla="*/ 1342505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83004 w 2265365"/>
            <a:gd name="connsiteY3" fmla="*/ 1256818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502358 w 2265365"/>
            <a:gd name="connsiteY6" fmla="*/ 1342505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83004 w 2265365"/>
            <a:gd name="connsiteY3" fmla="*/ 1256818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854571 w 2265365"/>
            <a:gd name="connsiteY6" fmla="*/ 1274636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83004 w 2265365"/>
            <a:gd name="connsiteY3" fmla="*/ 1256818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18965 w 2265365"/>
            <a:gd name="connsiteY3" fmla="*/ 1049637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18965 w 2265365"/>
            <a:gd name="connsiteY3" fmla="*/ 1049637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29639 w 2265365"/>
            <a:gd name="connsiteY3" fmla="*/ 1046065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29639 w 2265365"/>
            <a:gd name="connsiteY3" fmla="*/ 1046065 h 1778409"/>
            <a:gd name="connsiteX4" fmla="*/ 2255918 w 2265365"/>
            <a:gd name="connsiteY4" fmla="*/ 1641597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29639 w 2265365"/>
            <a:gd name="connsiteY3" fmla="*/ 1046065 h 1778409"/>
            <a:gd name="connsiteX4" fmla="*/ 2252361 w 2265365"/>
            <a:gd name="connsiteY4" fmla="*/ 1677318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29639 w 2265365"/>
            <a:gd name="connsiteY3" fmla="*/ 1046065 h 1778409"/>
            <a:gd name="connsiteX4" fmla="*/ 2252361 w 2265365"/>
            <a:gd name="connsiteY4" fmla="*/ 1677318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696817 w 2265365"/>
            <a:gd name="connsiteY7" fmla="*/ 24349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29639 w 2265365"/>
            <a:gd name="connsiteY3" fmla="*/ 1046065 h 1778409"/>
            <a:gd name="connsiteX4" fmla="*/ 2252361 w 2265365"/>
            <a:gd name="connsiteY4" fmla="*/ 1677318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753740 w 2265365"/>
            <a:gd name="connsiteY7" fmla="*/ 261353 h 1778409"/>
            <a:gd name="connsiteX8" fmla="*/ 4988 w 2265365"/>
            <a:gd name="connsiteY8" fmla="*/ 43468 h 1778409"/>
            <a:gd name="connsiteX0" fmla="*/ 4988 w 2265365"/>
            <a:gd name="connsiteY0" fmla="*/ 43468 h 1778409"/>
            <a:gd name="connsiteX1" fmla="*/ 0 w 2265365"/>
            <a:gd name="connsiteY1" fmla="*/ 0 h 1778409"/>
            <a:gd name="connsiteX2" fmla="*/ 1855113 w 2265365"/>
            <a:gd name="connsiteY2" fmla="*/ 256655 h 1778409"/>
            <a:gd name="connsiteX3" fmla="*/ 929639 w 2265365"/>
            <a:gd name="connsiteY3" fmla="*/ 1046065 h 1778409"/>
            <a:gd name="connsiteX4" fmla="*/ 2252361 w 2265365"/>
            <a:gd name="connsiteY4" fmla="*/ 1677318 h 1778409"/>
            <a:gd name="connsiteX5" fmla="*/ 2265365 w 2265365"/>
            <a:gd name="connsiteY5" fmla="*/ 1778409 h 1778409"/>
            <a:gd name="connsiteX6" fmla="*/ 829668 w 2265365"/>
            <a:gd name="connsiteY6" fmla="*/ 1028161 h 1778409"/>
            <a:gd name="connsiteX7" fmla="*/ 1753740 w 2265365"/>
            <a:gd name="connsiteY7" fmla="*/ 261353 h 1778409"/>
            <a:gd name="connsiteX8" fmla="*/ 4988 w 2265365"/>
            <a:gd name="connsiteY8" fmla="*/ 43468 h 1778409"/>
            <a:gd name="connsiteX0" fmla="*/ 4988 w 2284380"/>
            <a:gd name="connsiteY0" fmla="*/ 43468 h 1778409"/>
            <a:gd name="connsiteX1" fmla="*/ 0 w 2284380"/>
            <a:gd name="connsiteY1" fmla="*/ 0 h 1778409"/>
            <a:gd name="connsiteX2" fmla="*/ 1855113 w 2284380"/>
            <a:gd name="connsiteY2" fmla="*/ 256655 h 1778409"/>
            <a:gd name="connsiteX3" fmla="*/ 929639 w 2284380"/>
            <a:gd name="connsiteY3" fmla="*/ 1046065 h 1778409"/>
            <a:gd name="connsiteX4" fmla="*/ 2284380 w 2284380"/>
            <a:gd name="connsiteY4" fmla="*/ 1441560 h 1778409"/>
            <a:gd name="connsiteX5" fmla="*/ 2265365 w 2284380"/>
            <a:gd name="connsiteY5" fmla="*/ 1778409 h 1778409"/>
            <a:gd name="connsiteX6" fmla="*/ 829668 w 2284380"/>
            <a:gd name="connsiteY6" fmla="*/ 1028161 h 1778409"/>
            <a:gd name="connsiteX7" fmla="*/ 1753740 w 2284380"/>
            <a:gd name="connsiteY7" fmla="*/ 261353 h 1778409"/>
            <a:gd name="connsiteX8" fmla="*/ 4988 w 2284380"/>
            <a:gd name="connsiteY8" fmla="*/ 43468 h 1778409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29639 w 2286710"/>
            <a:gd name="connsiteY3" fmla="*/ 1046065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29639 w 2286710"/>
            <a:gd name="connsiteY3" fmla="*/ 1046065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29639 w 2286710"/>
            <a:gd name="connsiteY3" fmla="*/ 1046065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29639 w 2286710"/>
            <a:gd name="connsiteY3" fmla="*/ 1046065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29639 w 2286710"/>
            <a:gd name="connsiteY3" fmla="*/ 1046065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29639 w 2286710"/>
            <a:gd name="connsiteY3" fmla="*/ 1046065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4988 w 2286710"/>
            <a:gd name="connsiteY0" fmla="*/ 43468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4988 w 2286710"/>
            <a:gd name="connsiteY8" fmla="*/ 43468 h 1503358"/>
            <a:gd name="connsiteX0" fmla="*/ 14 w 2295966"/>
            <a:gd name="connsiteY0" fmla="*/ 39896 h 1503358"/>
            <a:gd name="connsiteX1" fmla="*/ 9256 w 2295966"/>
            <a:gd name="connsiteY1" fmla="*/ 0 h 1503358"/>
            <a:gd name="connsiteX2" fmla="*/ 1864369 w 2295966"/>
            <a:gd name="connsiteY2" fmla="*/ 256655 h 1503358"/>
            <a:gd name="connsiteX3" fmla="*/ 921106 w 2295966"/>
            <a:gd name="connsiteY3" fmla="*/ 1038920 h 1503358"/>
            <a:gd name="connsiteX4" fmla="*/ 2293636 w 2295966"/>
            <a:gd name="connsiteY4" fmla="*/ 1441560 h 1503358"/>
            <a:gd name="connsiteX5" fmla="*/ 2295966 w 2295966"/>
            <a:gd name="connsiteY5" fmla="*/ 1503358 h 1503358"/>
            <a:gd name="connsiteX6" fmla="*/ 838924 w 2295966"/>
            <a:gd name="connsiteY6" fmla="*/ 1028161 h 1503358"/>
            <a:gd name="connsiteX7" fmla="*/ 1762996 w 2295966"/>
            <a:gd name="connsiteY7" fmla="*/ 261353 h 1503358"/>
            <a:gd name="connsiteX8" fmla="*/ 14 w 2295966"/>
            <a:gd name="connsiteY8" fmla="*/ 39896 h 1503358"/>
            <a:gd name="connsiteX0" fmla="*/ 1431 w 2286710"/>
            <a:gd name="connsiteY0" fmla="*/ 32752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1431 w 2286710"/>
            <a:gd name="connsiteY8" fmla="*/ 32752 h 1503358"/>
            <a:gd name="connsiteX0" fmla="*/ 1431 w 2286710"/>
            <a:gd name="connsiteY0" fmla="*/ 32752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29668 w 2286710"/>
            <a:gd name="connsiteY6" fmla="*/ 1028161 h 1503358"/>
            <a:gd name="connsiteX7" fmla="*/ 1753740 w 2286710"/>
            <a:gd name="connsiteY7" fmla="*/ 261353 h 1503358"/>
            <a:gd name="connsiteX8" fmla="*/ 1431 w 2286710"/>
            <a:gd name="connsiteY8" fmla="*/ 32752 h 1503358"/>
            <a:gd name="connsiteX0" fmla="*/ 1431 w 2286710"/>
            <a:gd name="connsiteY0" fmla="*/ 32752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08322 w 2286710"/>
            <a:gd name="connsiteY6" fmla="*/ 1028161 h 1503358"/>
            <a:gd name="connsiteX7" fmla="*/ 1753740 w 2286710"/>
            <a:gd name="connsiteY7" fmla="*/ 261353 h 1503358"/>
            <a:gd name="connsiteX8" fmla="*/ 1431 w 2286710"/>
            <a:gd name="connsiteY8" fmla="*/ 32752 h 1503358"/>
            <a:gd name="connsiteX0" fmla="*/ 1431 w 2286710"/>
            <a:gd name="connsiteY0" fmla="*/ 32752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08322 w 2286710"/>
            <a:gd name="connsiteY6" fmla="*/ 1028161 h 1503358"/>
            <a:gd name="connsiteX7" fmla="*/ 1775087 w 2286710"/>
            <a:gd name="connsiteY7" fmla="*/ 243492 h 1503358"/>
            <a:gd name="connsiteX8" fmla="*/ 1431 w 2286710"/>
            <a:gd name="connsiteY8" fmla="*/ 32752 h 1503358"/>
            <a:gd name="connsiteX0" fmla="*/ 1431 w 2286710"/>
            <a:gd name="connsiteY0" fmla="*/ 32752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08322 w 2286710"/>
            <a:gd name="connsiteY6" fmla="*/ 1028161 h 1503358"/>
            <a:gd name="connsiteX7" fmla="*/ 1775087 w 2286710"/>
            <a:gd name="connsiteY7" fmla="*/ 243492 h 1503358"/>
            <a:gd name="connsiteX8" fmla="*/ 1431 w 2286710"/>
            <a:gd name="connsiteY8" fmla="*/ 32752 h 1503358"/>
            <a:gd name="connsiteX0" fmla="*/ 1431 w 2286710"/>
            <a:gd name="connsiteY0" fmla="*/ 32752 h 1503358"/>
            <a:gd name="connsiteX1" fmla="*/ 0 w 2286710"/>
            <a:gd name="connsiteY1" fmla="*/ 0 h 1503358"/>
            <a:gd name="connsiteX2" fmla="*/ 1855113 w 2286710"/>
            <a:gd name="connsiteY2" fmla="*/ 256655 h 1503358"/>
            <a:gd name="connsiteX3" fmla="*/ 911850 w 2286710"/>
            <a:gd name="connsiteY3" fmla="*/ 1038920 h 1503358"/>
            <a:gd name="connsiteX4" fmla="*/ 2284380 w 2286710"/>
            <a:gd name="connsiteY4" fmla="*/ 1441560 h 1503358"/>
            <a:gd name="connsiteX5" fmla="*/ 2286710 w 2286710"/>
            <a:gd name="connsiteY5" fmla="*/ 1503358 h 1503358"/>
            <a:gd name="connsiteX6" fmla="*/ 808322 w 2286710"/>
            <a:gd name="connsiteY6" fmla="*/ 1028161 h 1503358"/>
            <a:gd name="connsiteX7" fmla="*/ 1775087 w 2286710"/>
            <a:gd name="connsiteY7" fmla="*/ 243492 h 1503358"/>
            <a:gd name="connsiteX8" fmla="*/ 1431 w 2286710"/>
            <a:gd name="connsiteY8" fmla="*/ 32752 h 1503358"/>
            <a:gd name="connsiteX0" fmla="*/ 1431 w 2286710"/>
            <a:gd name="connsiteY0" fmla="*/ 22036 h 1492642"/>
            <a:gd name="connsiteX1" fmla="*/ 0 w 2286710"/>
            <a:gd name="connsiteY1" fmla="*/ 0 h 1492642"/>
            <a:gd name="connsiteX2" fmla="*/ 1855113 w 2286710"/>
            <a:gd name="connsiteY2" fmla="*/ 245939 h 1492642"/>
            <a:gd name="connsiteX3" fmla="*/ 911850 w 2286710"/>
            <a:gd name="connsiteY3" fmla="*/ 1028204 h 1492642"/>
            <a:gd name="connsiteX4" fmla="*/ 2284380 w 2286710"/>
            <a:gd name="connsiteY4" fmla="*/ 1430844 h 1492642"/>
            <a:gd name="connsiteX5" fmla="*/ 2286710 w 2286710"/>
            <a:gd name="connsiteY5" fmla="*/ 1492642 h 1492642"/>
            <a:gd name="connsiteX6" fmla="*/ 808322 w 2286710"/>
            <a:gd name="connsiteY6" fmla="*/ 1017445 h 1492642"/>
            <a:gd name="connsiteX7" fmla="*/ 1775087 w 2286710"/>
            <a:gd name="connsiteY7" fmla="*/ 232776 h 1492642"/>
            <a:gd name="connsiteX8" fmla="*/ 1431 w 2286710"/>
            <a:gd name="connsiteY8" fmla="*/ 22036 h 1492642"/>
            <a:gd name="connsiteX0" fmla="*/ 1431 w 2286710"/>
            <a:gd name="connsiteY0" fmla="*/ 22036 h 1492642"/>
            <a:gd name="connsiteX1" fmla="*/ 0 w 2286710"/>
            <a:gd name="connsiteY1" fmla="*/ 0 h 1492642"/>
            <a:gd name="connsiteX2" fmla="*/ 1855113 w 2286710"/>
            <a:gd name="connsiteY2" fmla="*/ 245939 h 1492642"/>
            <a:gd name="connsiteX3" fmla="*/ 911850 w 2286710"/>
            <a:gd name="connsiteY3" fmla="*/ 1028204 h 1492642"/>
            <a:gd name="connsiteX4" fmla="*/ 2284380 w 2286710"/>
            <a:gd name="connsiteY4" fmla="*/ 1430844 h 1492642"/>
            <a:gd name="connsiteX5" fmla="*/ 2286710 w 2286710"/>
            <a:gd name="connsiteY5" fmla="*/ 1492642 h 1492642"/>
            <a:gd name="connsiteX6" fmla="*/ 808322 w 2286710"/>
            <a:gd name="connsiteY6" fmla="*/ 1017445 h 1492642"/>
            <a:gd name="connsiteX7" fmla="*/ 1775087 w 2286710"/>
            <a:gd name="connsiteY7" fmla="*/ 232776 h 1492642"/>
            <a:gd name="connsiteX8" fmla="*/ 1431 w 2286710"/>
            <a:gd name="connsiteY8" fmla="*/ 22036 h 1492642"/>
            <a:gd name="connsiteX0" fmla="*/ 1431 w 2286710"/>
            <a:gd name="connsiteY0" fmla="*/ 22036 h 1492642"/>
            <a:gd name="connsiteX1" fmla="*/ 0 w 2286710"/>
            <a:gd name="connsiteY1" fmla="*/ 0 h 1492642"/>
            <a:gd name="connsiteX2" fmla="*/ 1855113 w 2286710"/>
            <a:gd name="connsiteY2" fmla="*/ 245939 h 1492642"/>
            <a:gd name="connsiteX3" fmla="*/ 911850 w 2286710"/>
            <a:gd name="connsiteY3" fmla="*/ 1028204 h 1492642"/>
            <a:gd name="connsiteX4" fmla="*/ 2280822 w 2286710"/>
            <a:gd name="connsiteY4" fmla="*/ 1412983 h 1492642"/>
            <a:gd name="connsiteX5" fmla="*/ 2286710 w 2286710"/>
            <a:gd name="connsiteY5" fmla="*/ 1492642 h 1492642"/>
            <a:gd name="connsiteX6" fmla="*/ 808322 w 2286710"/>
            <a:gd name="connsiteY6" fmla="*/ 1017445 h 1492642"/>
            <a:gd name="connsiteX7" fmla="*/ 1775087 w 2286710"/>
            <a:gd name="connsiteY7" fmla="*/ 232776 h 1492642"/>
            <a:gd name="connsiteX8" fmla="*/ 1431 w 2286710"/>
            <a:gd name="connsiteY8" fmla="*/ 22036 h 1492642"/>
            <a:gd name="connsiteX0" fmla="*/ 1431 w 2286710"/>
            <a:gd name="connsiteY0" fmla="*/ 22036 h 1492642"/>
            <a:gd name="connsiteX1" fmla="*/ 0 w 2286710"/>
            <a:gd name="connsiteY1" fmla="*/ 0 h 1492642"/>
            <a:gd name="connsiteX2" fmla="*/ 1855113 w 2286710"/>
            <a:gd name="connsiteY2" fmla="*/ 245939 h 1492642"/>
            <a:gd name="connsiteX3" fmla="*/ 911850 w 2286710"/>
            <a:gd name="connsiteY3" fmla="*/ 1028204 h 1492642"/>
            <a:gd name="connsiteX4" fmla="*/ 2280822 w 2286710"/>
            <a:gd name="connsiteY4" fmla="*/ 1412983 h 1492642"/>
            <a:gd name="connsiteX5" fmla="*/ 2286710 w 2286710"/>
            <a:gd name="connsiteY5" fmla="*/ 1492642 h 1492642"/>
            <a:gd name="connsiteX6" fmla="*/ 808322 w 2286710"/>
            <a:gd name="connsiteY6" fmla="*/ 1017445 h 1492642"/>
            <a:gd name="connsiteX7" fmla="*/ 1775087 w 2286710"/>
            <a:gd name="connsiteY7" fmla="*/ 232776 h 1492642"/>
            <a:gd name="connsiteX8" fmla="*/ 1431 w 2286710"/>
            <a:gd name="connsiteY8" fmla="*/ 22036 h 1492642"/>
            <a:gd name="connsiteX0" fmla="*/ 1431 w 2286710"/>
            <a:gd name="connsiteY0" fmla="*/ 22036 h 1492642"/>
            <a:gd name="connsiteX1" fmla="*/ 0 w 2286710"/>
            <a:gd name="connsiteY1" fmla="*/ 0 h 1492642"/>
            <a:gd name="connsiteX2" fmla="*/ 1855113 w 2286710"/>
            <a:gd name="connsiteY2" fmla="*/ 245939 h 1492642"/>
            <a:gd name="connsiteX3" fmla="*/ 911850 w 2286710"/>
            <a:gd name="connsiteY3" fmla="*/ 1028204 h 1492642"/>
            <a:gd name="connsiteX4" fmla="*/ 2277264 w 2286710"/>
            <a:gd name="connsiteY4" fmla="*/ 1402266 h 1492642"/>
            <a:gd name="connsiteX5" fmla="*/ 2286710 w 2286710"/>
            <a:gd name="connsiteY5" fmla="*/ 1492642 h 1492642"/>
            <a:gd name="connsiteX6" fmla="*/ 808322 w 2286710"/>
            <a:gd name="connsiteY6" fmla="*/ 1017445 h 1492642"/>
            <a:gd name="connsiteX7" fmla="*/ 1775087 w 2286710"/>
            <a:gd name="connsiteY7" fmla="*/ 232776 h 1492642"/>
            <a:gd name="connsiteX8" fmla="*/ 1431 w 2286710"/>
            <a:gd name="connsiteY8" fmla="*/ 22036 h 1492642"/>
            <a:gd name="connsiteX0" fmla="*/ 1431 w 2288075"/>
            <a:gd name="connsiteY0" fmla="*/ 22036 h 1492642"/>
            <a:gd name="connsiteX1" fmla="*/ 0 w 2288075"/>
            <a:gd name="connsiteY1" fmla="*/ 0 h 1492642"/>
            <a:gd name="connsiteX2" fmla="*/ 1855113 w 2288075"/>
            <a:gd name="connsiteY2" fmla="*/ 245939 h 1492642"/>
            <a:gd name="connsiteX3" fmla="*/ 911850 w 2288075"/>
            <a:gd name="connsiteY3" fmla="*/ 1028204 h 1492642"/>
            <a:gd name="connsiteX4" fmla="*/ 2287937 w 2288075"/>
            <a:gd name="connsiteY4" fmla="*/ 1402266 h 1492642"/>
            <a:gd name="connsiteX5" fmla="*/ 2286710 w 2288075"/>
            <a:gd name="connsiteY5" fmla="*/ 1492642 h 1492642"/>
            <a:gd name="connsiteX6" fmla="*/ 808322 w 2288075"/>
            <a:gd name="connsiteY6" fmla="*/ 1017445 h 1492642"/>
            <a:gd name="connsiteX7" fmla="*/ 1775087 w 2288075"/>
            <a:gd name="connsiteY7" fmla="*/ 232776 h 1492642"/>
            <a:gd name="connsiteX8" fmla="*/ 1431 w 2288075"/>
            <a:gd name="connsiteY8" fmla="*/ 22036 h 14926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288075" h="1492642">
              <a:moveTo>
                <a:pt x="1431" y="22036"/>
              </a:moveTo>
              <a:cubicBezTo>
                <a:pt x="978" y="-4576"/>
                <a:pt x="453" y="26612"/>
                <a:pt x="0" y="0"/>
              </a:cubicBezTo>
              <a:cubicBezTo>
                <a:pt x="320288" y="1618"/>
                <a:pt x="1801364" y="-2503"/>
                <a:pt x="1855113" y="245939"/>
              </a:cubicBezTo>
              <a:cubicBezTo>
                <a:pt x="1858288" y="699964"/>
                <a:pt x="855310" y="577751"/>
                <a:pt x="911850" y="1028204"/>
              </a:cubicBezTo>
              <a:cubicBezTo>
                <a:pt x="941724" y="1250752"/>
                <a:pt x="1326933" y="1391642"/>
                <a:pt x="2287937" y="1402266"/>
              </a:cubicBezTo>
              <a:cubicBezTo>
                <a:pt x="2288714" y="1422865"/>
                <a:pt x="2285933" y="1472043"/>
                <a:pt x="2286710" y="1492642"/>
              </a:cubicBezTo>
              <a:cubicBezTo>
                <a:pt x="1907428" y="1478956"/>
                <a:pt x="825785" y="1512745"/>
                <a:pt x="808322" y="1017445"/>
              </a:cubicBezTo>
              <a:cubicBezTo>
                <a:pt x="790860" y="522145"/>
                <a:pt x="1907383" y="588771"/>
                <a:pt x="1775087" y="232776"/>
              </a:cubicBezTo>
              <a:cubicBezTo>
                <a:pt x="1753996" y="75765"/>
                <a:pt x="740741" y="41433"/>
                <a:pt x="1431" y="22036"/>
              </a:cubicBezTo>
              <a:close/>
            </a:path>
          </a:pathLst>
        </a:custGeom>
        <a:solidFill>
          <a:schemeClr val="bg1"/>
        </a:solidFill>
        <a:ln w="12700" cap="flat" cmpd="sng" algn="ctr">
          <a:noFill/>
          <a:prstDash val="solid"/>
          <a:miter lim="800000"/>
        </a:ln>
        <a:effectLst>
          <a:glow>
            <a:schemeClr val="bg1">
              <a:lumMod val="95000"/>
              <a:alpha val="0"/>
            </a:schemeClr>
          </a:glow>
          <a:reflection blurRad="25400" stA="20000" endPos="65000" dist="1270000" dir="5400000" sy="-100000" algn="bl" rotWithShape="0"/>
        </a:effectLst>
        <a:scene3d>
          <a:camera prst="perspectiveRelaxed">
            <a:rot lat="17973601" lon="0" rev="0"/>
          </a:camera>
          <a:lightRig rig="threePt" dir="t"/>
        </a:scene3d>
      </xdr:spPr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Franklin Gothic Book" panose="020B0503020102020204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53227</xdr:colOff>
      <xdr:row>0</xdr:row>
      <xdr:rowOff>0</xdr:rowOff>
    </xdr:from>
    <xdr:to>
      <xdr:col>2</xdr:col>
      <xdr:colOff>148477</xdr:colOff>
      <xdr:row>2</xdr:row>
      <xdr:rowOff>0</xdr:rowOff>
    </xdr:to>
    <xdr:pic>
      <xdr:nvPicPr>
        <xdr:cNvPr id="10" name="Groupe 43">
          <a:extLst>
            <a:ext uri="{FF2B5EF4-FFF2-40B4-BE49-F238E27FC236}">
              <a16:creationId xmlns:a16="http://schemas.microsoft.com/office/drawing/2014/main" id="{AADCE17A-8F58-4835-A932-81DFF9CC7CD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779" r="-61412" b="-43520"/>
        <a:stretch>
          <a:fillRect/>
        </a:stretch>
      </xdr:blipFill>
      <xdr:spPr bwMode="auto">
        <a:xfrm>
          <a:off x="53227" y="0"/>
          <a:ext cx="4918262" cy="735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356319</xdr:colOff>
      <xdr:row>1</xdr:row>
      <xdr:rowOff>254574</xdr:rowOff>
    </xdr:from>
    <xdr:to>
      <xdr:col>2</xdr:col>
      <xdr:colOff>587616</xdr:colOff>
      <xdr:row>1</xdr:row>
      <xdr:rowOff>496254</xdr:rowOff>
    </xdr:to>
    <xdr:sp macro="" textlink="">
      <xdr:nvSpPr>
        <xdr:cNvPr id="11" name="Goutte 26" descr="Goutte d'eau">
          <a:extLst>
            <a:ext uri="{FF2B5EF4-FFF2-40B4-BE49-F238E27FC236}">
              <a16:creationId xmlns:a16="http://schemas.microsoft.com/office/drawing/2014/main" id="{5D2B7392-4666-4C3F-AC82-AE9572F12214}"/>
            </a:ext>
          </a:extLst>
        </xdr:cNvPr>
        <xdr:cNvSpPr/>
      </xdr:nvSpPr>
      <xdr:spPr>
        <a:xfrm rot="8060572">
          <a:off x="351128" y="440740"/>
          <a:ext cx="241680" cy="231297"/>
        </a:xfrm>
        <a:prstGeom prst="teardrop">
          <a:avLst>
            <a:gd name="adj" fmla="val 126444"/>
          </a:avLst>
        </a:prstGeom>
        <a:gradFill flip="none" rotWithShape="1">
          <a:gsLst>
            <a:gs pos="0">
              <a:srgbClr val="CB4333">
                <a:lumMod val="50000"/>
              </a:srgbClr>
            </a:gs>
            <a:gs pos="100000">
              <a:srgbClr val="CB4333"/>
            </a:gs>
          </a:gsLst>
          <a:lin ang="5400000" scaled="1"/>
          <a:tileRect/>
        </a:gra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Franklin Gothic Book" panose="020B0503020102020204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303933</xdr:colOff>
      <xdr:row>1</xdr:row>
      <xdr:rowOff>508710</xdr:rowOff>
    </xdr:from>
    <xdr:to>
      <xdr:col>4</xdr:col>
      <xdr:colOff>502973</xdr:colOff>
      <xdr:row>1</xdr:row>
      <xdr:rowOff>696358</xdr:rowOff>
    </xdr:to>
    <xdr:sp macro="" textlink="">
      <xdr:nvSpPr>
        <xdr:cNvPr id="12" name="Goutte 26" descr="Goutte d'eau">
          <a:extLst>
            <a:ext uri="{FF2B5EF4-FFF2-40B4-BE49-F238E27FC236}">
              <a16:creationId xmlns:a16="http://schemas.microsoft.com/office/drawing/2014/main" id="{B00CC965-538D-458F-BC9E-45C6E8EA4DAF}"/>
            </a:ext>
          </a:extLst>
        </xdr:cNvPr>
        <xdr:cNvSpPr/>
      </xdr:nvSpPr>
      <xdr:spPr>
        <a:xfrm rot="8060572">
          <a:off x="4910204" y="683989"/>
          <a:ext cx="187648" cy="199040"/>
        </a:xfrm>
        <a:prstGeom prst="teardrop">
          <a:avLst>
            <a:gd name="adj" fmla="val 126444"/>
          </a:avLst>
        </a:prstGeom>
        <a:gradFill flip="none" rotWithShape="1">
          <a:gsLst>
            <a:gs pos="0">
              <a:srgbClr val="CB4333">
                <a:lumMod val="50000"/>
              </a:srgbClr>
            </a:gs>
            <a:gs pos="100000">
              <a:srgbClr val="CB4333"/>
            </a:gs>
          </a:gsLst>
          <a:lin ang="5400000" scaled="1"/>
          <a:tileRect/>
        </a:gradFill>
        <a:ln w="12700" cap="flat" cmpd="sng" algn="ctr">
          <a:noFill/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Franklin Gothic Book" panose="020B0503020102020204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733425</xdr:colOff>
      <xdr:row>0</xdr:row>
      <xdr:rowOff>171450</xdr:rowOff>
    </xdr:from>
    <xdr:to>
      <xdr:col>17</xdr:col>
      <xdr:colOff>114301</xdr:colOff>
      <xdr:row>16</xdr:row>
      <xdr:rowOff>95250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73CA296-C32C-4B65-ABDE-128C3FE4E0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400049</xdr:colOff>
      <xdr:row>23</xdr:row>
      <xdr:rowOff>28575</xdr:rowOff>
    </xdr:from>
    <xdr:to>
      <xdr:col>12</xdr:col>
      <xdr:colOff>304800</xdr:colOff>
      <xdr:row>38</xdr:row>
      <xdr:rowOff>95250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8096FBA-82A4-4231-9EC4-0B33FFC11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247650</xdr:colOff>
      <xdr:row>37</xdr:row>
      <xdr:rowOff>119062</xdr:rowOff>
    </xdr:from>
    <xdr:to>
      <xdr:col>9</xdr:col>
      <xdr:colOff>895350</xdr:colOff>
      <xdr:row>52</xdr:row>
      <xdr:rowOff>4762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AB3F843-E8FF-4CC3-8CB9-CED19C53F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ice%20Transport/Tracking%20Incoming&amp;Outgoing%20%20Transportation/Local%20Transportation/Programme%20livraison%202025/Planning%20de%20Livraison%202025%20V01.xlsx" TargetMode="Externa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ficabgroup-my.sharepoint.com/personal/bacem_hmidi_coficab_com/Documents/Planning%20de%20Livraison%202026%20v0.xlsx" TargetMode="External"/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Bacem HMIDI" refreshedDate="45776.783581597221" createdVersion="8" refreshedVersion="8" minRefreshableVersion="3" recordCount="50" xr:uid="{E2B44A9F-2D3D-4556-8089-FD603CDDDDCE}">
  <cacheSource type="worksheet">
    <worksheetSource ref="A1:I51" sheet="Feuil13" r:id="rId1"/>
  </cacheSource>
  <cacheFields count="9">
    <cacheField name="WEEK" numFmtId="0">
      <sharedItems/>
    </cacheField>
    <cacheField name="N° Voyage" numFmtId="14">
      <sharedItems/>
    </cacheField>
    <cacheField name="Date PICK UP" numFmtId="14">
      <sharedItems containsSemiMixedTypes="0" containsNonDate="0" containsDate="1" containsString="0" minDate="2025-04-05T00:00:00" maxDate="2025-04-28T00:00:00" count="8">
        <d v="2025-04-05T00:00:00"/>
        <d v="2025-04-06T00:00:00"/>
        <d v="2025-04-12T00:00:00"/>
        <d v="2025-04-13T00:00:00"/>
        <d v="2025-04-19T00:00:00"/>
        <d v="2025-04-20T00:00:00"/>
        <d v="2025-04-26T00:00:00"/>
        <d v="2025-04-27T00:00:00"/>
      </sharedItems>
    </cacheField>
    <cacheField name="MOIS" numFmtId="17">
      <sharedItems containsSemiMixedTypes="0" containsNonDate="0" containsDate="1" containsString="0" minDate="1900-04-01T00:00:00" maxDate="1900-04-02T00:00:00"/>
    </cacheField>
    <cacheField name="Matricule" numFmtId="0">
      <sharedItems/>
    </cacheField>
    <cacheField name="Chauffeur" numFmtId="0">
      <sharedItems count="7">
        <s v="Bilel"/>
        <s v="Karim"/>
        <s v="houssem"/>
        <s v="Ridha"/>
        <s v="Hbib"/>
        <s v="Mehrez"/>
        <s v="Ala"/>
      </sharedItems>
    </cacheField>
    <cacheField name="N° Voyage2" numFmtId="14">
      <sharedItems/>
    </cacheField>
    <cacheField name="Delivery address" numFmtId="0">
      <sharedItems/>
    </cacheField>
    <cacheField name="Matricul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6121.689712731481" createdVersion="8" refreshedVersion="8" minRefreshableVersion="3" recordCount="219" xr:uid="{2E70A873-2772-4581-83A8-235D51E7609D}">
  <cacheSource type="worksheet">
    <worksheetSource ref="A1:O220" sheet="Feuil10"/>
  </cacheSource>
  <cacheFields count="15">
    <cacheField name="N° Voyage" numFmtId="14">
      <sharedItems/>
    </cacheField>
    <cacheField name="Date de _x000a_Livraison" numFmtId="14">
      <sharedItems containsSemiMixedTypes="0" containsNonDate="0" containsDate="1" containsString="0" minDate="2026-03-01T00:00:00" maxDate="2026-04-01T00:00:00"/>
    </cacheField>
    <cacheField name="Month" numFmtId="17">
      <sharedItems containsSemiMixedTypes="0" containsNonDate="0" containsDate="1" containsString="0" minDate="2026-03-01T00:00:00" maxDate="2026-04-01T00:00:00"/>
    </cacheField>
    <cacheField name="matricule " numFmtId="0">
      <sharedItems count="7">
        <s v="REM107627"/>
        <s v="4331tu175"/>
        <s v="2282tu131"/>
        <s v="9524TU238"/>
        <s v="6502TU247"/>
        <s v="626tu203"/>
        <s v="7797tu218"/>
      </sharedItems>
    </cacheField>
    <cacheField name="Capacite_x000a_Truck_x000a_Position" numFmtId="0">
      <sharedItems containsSemiMixedTypes="0" containsString="0" containsNumber="1" containsInteger="1" minValue="3" maxValue="27"/>
    </cacheField>
    <cacheField name="Nbr Position_x000a_Truck" numFmtId="0">
      <sharedItems containsSemiMixedTypes="0" containsString="0" containsNumber="1" containsInteger="1" minValue="1" maxValue="30"/>
    </cacheField>
    <cacheField name="Max weigh_x000a_t truck " numFmtId="0">
      <sharedItems containsSemiMixedTypes="0" containsString="0" containsNumber="1" containsInteger="1" minValue="927" maxValue="24950"/>
    </cacheField>
    <cacheField name="Weight_x000a_ /Truck" numFmtId="1">
      <sharedItems containsSemiMixedTypes="0" containsString="0" containsNumber="1" minValue="13.222" maxValue="24818"/>
    </cacheField>
    <cacheField name="Stationnement " numFmtId="20">
      <sharedItems containsSemiMixedTypes="0" containsNonDate="0" containsDate="1" containsString="0" minDate="1899-12-30T00:00:00" maxDate="1899-12-31T00:00:00"/>
    </cacheField>
    <cacheField name="otd" numFmtId="10">
      <sharedItems containsSemiMixedTypes="0" containsString="0" containsNumber="1" minValue="0.55000000000000004" maxValue="1"/>
    </cacheField>
    <cacheField name="Trajet _x000a_AllE(H)" numFmtId="20">
      <sharedItems containsSemiMixedTypes="0" containsNonDate="0" containsDate="1" containsString="0" minDate="1899-12-30T00:00:00" maxDate="1899-12-31T00:00:00"/>
    </cacheField>
    <cacheField name="Trajet Retour (H)" numFmtId="20">
      <sharedItems containsSemiMixedTypes="0" containsNonDate="0" containsDate="1" containsString="0" minDate="1899-12-30T00:00:00" maxDate="1899-12-31T00:00:00"/>
    </cacheField>
    <cacheField name="Trajet entre les clients(H)" numFmtId="0">
      <sharedItems containsSemiMixedTypes="0" containsNonDate="0" containsDate="1" containsString="0" minDate="1899-12-30T00:00:00" maxDate="1899-12-31T00:00:00"/>
    </cacheField>
    <cacheField name="Loading Rate %" numFmtId="9">
      <sharedItems containsSemiMixedTypes="0" containsString="0" containsNumber="1" minValue="7.1428571428571425E-2" maxValue="2"/>
    </cacheField>
    <cacheField name="Charging Rate %" numFmtId="9">
      <sharedItems containsSemiMixedTypes="0" containsString="0" containsNumber="1" minValue="5.2993987975951903E-4" maxValue="4.85436893203883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6126.419233796296" createdVersion="8" refreshedVersion="8" minRefreshableVersion="3" recordCount="430" xr:uid="{CFD9396E-F528-41EE-8BC0-88CD402F3BD4}">
  <cacheSource type="worksheet">
    <worksheetSource ref="A1:H1048576" sheet="Feuil13" r:id="rId2"/>
  </cacheSource>
  <cacheFields count="8">
    <cacheField name="N° Voyage" numFmtId="0">
      <sharedItems containsBlank="1"/>
    </cacheField>
    <cacheField name="Date PICK UP" numFmtId="0">
      <sharedItems containsNonDate="0" containsDate="1" containsString="0" containsBlank="1" minDate="2026-03-09T00:00:00" maxDate="2026-04-12T00:00:00"/>
    </cacheField>
    <cacheField name="MOIS" numFmtId="0">
      <sharedItems containsBlank="1"/>
    </cacheField>
    <cacheField name="Matricule" numFmtId="0">
      <sharedItems containsBlank="1"/>
    </cacheField>
    <cacheField name="Chauffeur" numFmtId="0">
      <sharedItems containsBlank="1" count="10">
        <s v="karim"/>
        <s v="Houssem"/>
        <s v="Hbib"/>
        <s v="location"/>
        <s v="mehrez"/>
        <s v="ala"/>
        <s v="location "/>
        <s v="ridha"/>
        <s v="GTS"/>
        <m/>
      </sharedItems>
    </cacheField>
    <cacheField name="N° Voyage2" numFmtId="0">
      <sharedItems containsBlank="1"/>
    </cacheField>
    <cacheField name="Delivery address" numFmtId="0">
      <sharedItems containsBlank="1"/>
    </cacheField>
    <cacheField name="cout deplacement " numFmtId="0">
      <sharedItems containsBlank="1" containsMixedTypes="1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6148.675962847221" createdVersion="8" refreshedVersion="8" minRefreshableVersion="3" recordCount="393" xr:uid="{D9807600-5D21-4102-BAFB-FB07EA577C94}">
  <cacheSource type="worksheet">
    <worksheetSource ref="A1:V394" sheet="Feuil5"/>
  </cacheSource>
  <cacheFields count="22">
    <cacheField name="N° Voyage" numFmtId="14">
      <sharedItems/>
    </cacheField>
    <cacheField name="Date PICK UP" numFmtId="14">
      <sharedItems containsSemiMixedTypes="0" containsNonDate="0" containsDate="1" containsString="0" minDate="2026-04-01T00:00:00" maxDate="2026-05-01T00:00:00"/>
    </cacheField>
    <cacheField name="MOIS" numFmtId="0">
      <sharedItems/>
    </cacheField>
    <cacheField name="Matricule" numFmtId="0">
      <sharedItems/>
    </cacheField>
    <cacheField name="Chauffeur" numFmtId="0">
      <sharedItems/>
    </cacheField>
    <cacheField name="N° Voyage2" numFmtId="14">
      <sharedItems/>
    </cacheField>
    <cacheField name="Delivery address" numFmtId="0">
      <sharedItems count="50">
        <s v="LEONI Wiring Systems Tunisia SUD"/>
        <s v="COFAT MATEUR"/>
        <s v="Yazaki Automotive Products Tunisia"/>
        <s v="YAZAKI TUNISIA s.a.r.l"/>
        <s v="SCHULTE AUTOMOTIVE TUNISIA srl"/>
        <s v="WeWire Hammamet Tunisia SARL"/>
        <s v="Jetty"/>
        <s v="SE BORDNETZE EL FEJJA S.A.R.L"/>
        <s v="Aptiv Services Tunisia SARL"/>
        <s v="Kromberg &amp; Schubert  Tunisie SARL"/>
        <s v="SEBN (SUMITOMO)"/>
        <s v="DIS Draxlmaier Indust Solution Gmbh"/>
        <s v="CMR"/>
        <s v="perplastic "/>
        <s v="COFAT TUNIS"/>
        <s v="leoni sousse"/>
        <s v="METS MANUFAC ELECTRO.DE SOUSSE"/>
        <s v="ELECTROCONTACT TUNISIE"/>
        <s v="CABLISYS TUNISIE"/>
        <s v="SEWS TN SARL"/>
        <s v="A C T Assemblage Cable Tunisie"/>
        <s v="I.C.eM"/>
        <s v="TTE International"/>
        <s v="KAB-LEM Tunisia SARL"/>
        <s v="YURA CORPORATION TUNISIA"/>
        <s v="AMPHENOL TUNISIE"/>
        <s v="LEONI Wiring Systems Tunisia NORD"/>
        <s v="ERA CONTACTS TUNISIA"/>
        <s v="COFAT KAIROUAN"/>
        <s v="MEDITERRANEAN ELECTRIC WIRING"/>
        <s v="LECTRIC"/>
        <s v="SCHULTE  Zaghouane"/>
        <s v="PERPLastic  SILICONE "/>
        <s v="COELEC TUNISIA"/>
        <s v="AEC"/>
        <s v="STE S.C.E.E.T"/>
        <s v="LECTRIC + cmr " u="1"/>
        <s v="ADC SOUSSE" u="1"/>
        <s v="ADC" u="1"/>
        <s v="SHULTE BOUARADA" u="1"/>
        <s v="leoni mateur sud " u="1"/>
        <s v="silicone" u="1"/>
        <s v="leoni nord" u="1"/>
        <s v="leoni sud " u="1"/>
        <s v="SEBN (SUMITOMO) 02" u="1"/>
        <s v="SEBN " u="1"/>
        <s v="PERPLASTIC SILICONE " u="1"/>
        <s v="leoni sud" u="1"/>
        <s v="YAP " u="1"/>
        <s v="ACT" u="1"/>
      </sharedItems>
    </cacheField>
    <cacheField name="Matricule2" numFmtId="0">
      <sharedItems/>
    </cacheField>
    <cacheField name="Max weight truck " numFmtId="0">
      <sharedItems containsNonDate="0" containsString="0" containsBlank="1"/>
    </cacheField>
    <cacheField name="weight " numFmtId="0">
      <sharedItems containsBlank="1" containsMixedTypes="1" containsNumber="1" minValue="13.222" maxValue="23000"/>
    </cacheField>
    <cacheField name="Max Nbr of position truck " numFmtId="0">
      <sharedItems containsString="0" containsBlank="1" containsNumber="1" containsInteger="1" minValue="14" maxValue="27"/>
    </cacheField>
    <cacheField name="POSITION" numFmtId="0">
      <sharedItems containsString="0" containsBlank="1" containsNumber="1" containsInteger="1" minValue="1" maxValue="33"/>
    </cacheField>
    <cacheField name="Matricule3" numFmtId="0">
      <sharedItems/>
    </cacheField>
    <cacheField name="Chauffeur2" numFmtId="0">
      <sharedItems/>
    </cacheField>
    <cacheField name="ETD COF TN " numFmtId="0">
      <sharedItems containsDate="1" containsBlank="1" containsMixedTypes="1" minDate="1899-12-30T02:00:00" maxDate="1899-12-30T23:00:00"/>
    </cacheField>
    <cacheField name="Real ETD COF TN" numFmtId="0">
      <sharedItems containsNonDate="0" containsDate="1" containsString="0" containsBlank="1" minDate="1899-12-30T05:00:00" maxDate="1900-01-02T08:20:00"/>
    </cacheField>
    <cacheField name="objectif ETA CLINET" numFmtId="0">
      <sharedItems containsDate="1" containsBlank="1" containsMixedTypes="1" minDate="1899-12-30T12:00:00" maxDate="1899-12-30T23:59:00"/>
    </cacheField>
    <cacheField name="REAL ETA Customer " numFmtId="0">
      <sharedItems containsNonDate="0" containsDate="1" containsString="0" containsBlank="1" minDate="1899-12-30T07:05:00" maxDate="1899-12-30T23:55:00"/>
    </cacheField>
    <cacheField name="Real ETD Customer" numFmtId="0">
      <sharedItems containsNonDate="0" containsDate="1" containsString="0" containsBlank="1" minDate="1899-12-30T00:20:00" maxDate="1899-12-30T23:55:00"/>
    </cacheField>
    <cacheField name="ETA COFICAB " numFmtId="0">
      <sharedItems containsNonDate="0" containsDate="1" containsString="0" containsBlank="1" minDate="1899-12-30T00:10:00" maxDate="1899-12-30T23:50:00"/>
    </cacheField>
    <cacheField name="real ETA COFICAB" numFmtId="0">
      <sharedItems containsNonDate="0" containsDate="1" containsString="0" containsBlank="1" minDate="1899-12-30T00:10:00" maxDate="1899-12-30T23:50:00"/>
    </cacheField>
    <cacheField name="OTD" numFmtId="9">
      <sharedItems containsSemiMixedTypes="0" containsString="0" containsNumber="1" minValue="0.42500000000000004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6148.741767013889" createdVersion="8" refreshedVersion="8" minRefreshableVersion="3" recordCount="239" xr:uid="{FCEC8FF5-0D16-4D70-920D-8E1B579C059B}">
  <cacheSource type="worksheet">
    <worksheetSource ref="O1:O1048576" sheet="Feuil7"/>
  </cacheSource>
  <cacheFields count="1">
    <cacheField name="Charging Rate %" numFmtId="0">
      <sharedItems containsString="0" containsBlank="1" containsNumber="1" minValue="1.9550342130987292E-2" maxValue="1.66211764705882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6148.741945601854" createdVersion="8" refreshedVersion="8" minRefreshableVersion="3" recordCount="239" xr:uid="{C26F4773-E575-49C9-B627-8CD3DC78747F}">
  <cacheSource type="worksheet">
    <worksheetSource ref="A1:P1048576" sheet="Feuil7"/>
  </cacheSource>
  <cacheFields count="16">
    <cacheField name="N° Voyage" numFmtId="0">
      <sharedItems containsBlank="1"/>
    </cacheField>
    <cacheField name="Date de _x000a_Livraison" numFmtId="0">
      <sharedItems containsNonDate="0" containsDate="1" containsString="0" containsBlank="1" minDate="2026-04-01T00:00:00" maxDate="2026-05-01T00:00:00"/>
    </cacheField>
    <cacheField name="Month" numFmtId="0">
      <sharedItems containsNonDate="0" containsDate="1" containsString="0" containsBlank="1" minDate="2026-04-01T00:00:00" maxDate="2026-05-01T00:00:00"/>
    </cacheField>
    <cacheField name="matricule " numFmtId="0">
      <sharedItems containsBlank="1" count="8">
        <s v="REM107627"/>
        <s v="9524TU238"/>
        <s v="626tu203"/>
        <s v="4331tu175"/>
        <s v="6502TU247"/>
        <s v="7797tu218"/>
        <s v="2282tu131"/>
        <m/>
      </sharedItems>
    </cacheField>
    <cacheField name="Capacite_x000a_Truck_x000a_Position" numFmtId="0">
      <sharedItems containsString="0" containsBlank="1" containsNumber="1" containsInteger="1" minValue="3" maxValue="27"/>
    </cacheField>
    <cacheField name="Nbr Position_x000a_Truck" numFmtId="0">
      <sharedItems containsString="0" containsBlank="1" containsNumber="1" containsInteger="1" minValue="0" maxValue="39"/>
    </cacheField>
    <cacheField name="Max weigh_x000a_t truck " numFmtId="0">
      <sharedItems containsString="0" containsBlank="1" containsNumber="1" containsInteger="1" minValue="927" maxValue="24950"/>
    </cacheField>
    <cacheField name="Weight_x000a_ /Truck" numFmtId="0">
      <sharedItems containsString="0" containsBlank="1" containsNumber="1" minValue="20" maxValue="33218.770000000004"/>
    </cacheField>
    <cacheField name="Stationnement " numFmtId="0">
      <sharedItems containsNonDate="0" containsDate="1" containsString="0" containsBlank="1" minDate="1899-12-30T00:00:00" maxDate="1899-12-31T00:00:00"/>
    </cacheField>
    <cacheField name="otd" numFmtId="0">
      <sharedItems containsString="0" containsBlank="1" containsNumber="1" minValue="0.52499999999999991" maxValue="1"/>
    </cacheField>
    <cacheField name="Trajet _x000a_AllE(H)" numFmtId="0">
      <sharedItems containsNonDate="0" containsDate="1" containsString="0" containsBlank="1" minDate="1899-12-30T00:00:00" maxDate="1899-12-31T00:00:00"/>
    </cacheField>
    <cacheField name="Trajet Retour (H)" numFmtId="0">
      <sharedItems containsNonDate="0" containsDate="1" containsString="0" containsBlank="1" minDate="1899-12-30T00:00:00" maxDate="1899-12-31T00:00:00"/>
    </cacheField>
    <cacheField name="Trajet entre les clients(H)" numFmtId="0">
      <sharedItems containsNonDate="0" containsDate="1" containsString="0" containsBlank="1" minDate="1899-12-30T00:00:00" maxDate="1899-12-31T00:00:00"/>
    </cacheField>
    <cacheField name="Loading Rate %" numFmtId="0">
      <sharedItems containsString="0" containsBlank="1" containsNumber="1" minValue="0" maxValue="2.3571428571428572"/>
    </cacheField>
    <cacheField name="Charging Rate %" numFmtId="0">
      <sharedItems containsString="0" containsBlank="1" containsNumber="1" minValue="1.9550342130987292E-2" maxValue="1.6621176470588235"/>
    </cacheField>
    <cacheField name="Total Heure Active" numFmtId="0">
      <sharedItems containsNonDate="0" containsDate="1" containsString="0" containsBlank="1" minDate="1899-12-30T00:00:00" maxDate="1899-12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">
  <r>
    <s v="VOY2026COFTN521"/>
    <d v="2026-03-01T00:00:00"/>
    <d v="2026-03-01T00:00:00"/>
    <x v="0"/>
    <n v="27"/>
    <n v="10"/>
    <n v="24950"/>
    <n v="10080"/>
    <d v="1899-12-30T00:00:00"/>
    <n v="0.88749999999999996"/>
    <d v="1899-12-30T00:00:00"/>
    <d v="1899-12-30T00:00:00"/>
    <d v="1899-12-30T00:00:00"/>
    <n v="0.37037037037037035"/>
    <n v="0.40400801603206415"/>
  </r>
  <r>
    <s v="VOY2026COFTN522"/>
    <d v="2026-03-01T00:00:00"/>
    <d v="2026-03-01T00:00:00"/>
    <x v="1"/>
    <n v="14"/>
    <n v="10"/>
    <n v="9200"/>
    <n v="5000"/>
    <d v="1899-12-30T00:00:00"/>
    <n v="0.55000000000000004"/>
    <d v="1899-12-30T00:00:00"/>
    <d v="1899-12-30T00:00:00"/>
    <d v="1899-12-30T00:00:00"/>
    <n v="0.7142857142857143"/>
    <n v="0.54347826086956519"/>
  </r>
  <r>
    <s v="VOY2026COFTN523"/>
    <d v="2026-03-02T00:00:00"/>
    <d v="2026-03-02T00:00:00"/>
    <x v="0"/>
    <n v="27"/>
    <n v="24"/>
    <n v="24950"/>
    <n v="23120"/>
    <d v="1899-12-30T00:00:00"/>
    <n v="1"/>
    <d v="1899-12-30T00:00:00"/>
    <d v="1899-12-30T00:00:00"/>
    <d v="1899-12-30T00:00:00"/>
    <n v="0.88888888888888884"/>
    <n v="0.92665330661322642"/>
  </r>
  <r>
    <s v="VOY2026COFTN524"/>
    <d v="2026-03-02T00:00:00"/>
    <d v="2026-03-02T00:00:00"/>
    <x v="2"/>
    <n v="14"/>
    <n v="4"/>
    <n v="10200"/>
    <n v="5200"/>
    <d v="1899-12-30T00:00:00"/>
    <n v="1"/>
    <d v="1899-12-30T00:00:00"/>
    <d v="1899-12-30T00:00:00"/>
    <d v="1899-12-30T00:00:00"/>
    <n v="0.2857142857142857"/>
    <n v="0.50980392156862742"/>
  </r>
  <r>
    <s v="VOY2026COFTN525"/>
    <d v="2026-03-02T00:00:00"/>
    <d v="2026-03-02T00:00:00"/>
    <x v="3"/>
    <n v="14"/>
    <n v="5"/>
    <n v="10230"/>
    <n v="4500"/>
    <d v="1899-12-30T00:00:00"/>
    <n v="1"/>
    <d v="1899-12-30T00:00:00"/>
    <d v="1899-12-30T00:00:00"/>
    <d v="1899-12-30T00:00:00"/>
    <n v="0.35714285714285715"/>
    <n v="0.43988269794721407"/>
  </r>
  <r>
    <s v="VOY2026COFTN526"/>
    <d v="2026-03-02T00:00:00"/>
    <d v="2026-03-02T00:00:00"/>
    <x v="4"/>
    <n v="14"/>
    <n v="11"/>
    <n v="8500"/>
    <n v="6500"/>
    <d v="1899-12-30T00:00:00"/>
    <n v="1"/>
    <d v="1899-12-30T00:00:00"/>
    <d v="1899-12-30T00:00:00"/>
    <d v="1899-12-30T00:00:00"/>
    <n v="0.7857142857142857"/>
    <n v="0.76470588235294112"/>
  </r>
  <r>
    <s v="VOY2026COFTN528"/>
    <d v="2026-03-02T00:00:00"/>
    <d v="2026-03-02T00:00:00"/>
    <x v="4"/>
    <n v="14"/>
    <n v="15"/>
    <n v="8500"/>
    <n v="7269"/>
    <d v="1899-12-30T00:00:00"/>
    <n v="1"/>
    <d v="1899-12-30T00:00:00"/>
    <d v="1899-12-30T00:00:00"/>
    <d v="1899-12-30T00:00:00"/>
    <n v="1.0714285714285714"/>
    <n v="0.85517647058823532"/>
  </r>
  <r>
    <s v="VOY2026COFTN529"/>
    <d v="2026-03-02T00:00:00"/>
    <d v="2026-03-02T00:00:00"/>
    <x v="5"/>
    <n v="14"/>
    <n v="3"/>
    <n v="8500"/>
    <n v="1200"/>
    <d v="1899-12-30T00:00:00"/>
    <n v="1"/>
    <d v="1899-12-30T00:00:00"/>
    <d v="1899-12-30T00:00:00"/>
    <d v="1899-12-30T00:00:00"/>
    <n v="0.21428571428571427"/>
    <n v="0.14117647058823529"/>
  </r>
  <r>
    <s v="VOY2026COFTN530"/>
    <d v="2026-03-02T00:00:00"/>
    <d v="2026-03-02T00:00:00"/>
    <x v="1"/>
    <n v="14"/>
    <n v="14"/>
    <n v="9200"/>
    <n v="11750"/>
    <d v="1899-12-30T00:00:00"/>
    <n v="1"/>
    <d v="1899-12-30T00:00:00"/>
    <d v="1899-12-30T00:00:00"/>
    <d v="1899-12-30T00:00:00"/>
    <n v="1"/>
    <n v="1.2771739130434783"/>
  </r>
  <r>
    <s v="VOY2026COFTN531"/>
    <d v="2026-03-02T00:00:00"/>
    <d v="2026-03-02T00:00:00"/>
    <x v="6"/>
    <n v="3"/>
    <n v="5"/>
    <n v="927"/>
    <n v="583"/>
    <d v="1899-12-30T00:00:00"/>
    <n v="0.64583333333333348"/>
    <d v="1899-12-30T00:00:00"/>
    <d v="1899-12-30T00:00:00"/>
    <d v="1899-12-30T00:00:00"/>
    <n v="1.6666666666666667"/>
    <n v="0.62891046386192018"/>
  </r>
  <r>
    <s v="VOY2026COFTN532"/>
    <d v="2026-03-03T00:00:00"/>
    <d v="2026-03-03T00:00:00"/>
    <x v="0"/>
    <n v="27"/>
    <n v="24"/>
    <n v="24950"/>
    <n v="21700"/>
    <d v="1899-12-30T00:00:00"/>
    <n v="1"/>
    <d v="1899-12-30T00:00:00"/>
    <d v="1899-12-30T00:00:00"/>
    <d v="1899-12-30T00:00:00"/>
    <n v="0.88888888888888884"/>
    <n v="0.86973947895791581"/>
  </r>
  <r>
    <s v="VOY2026COFTN533"/>
    <d v="2026-03-03T00:00:00"/>
    <d v="2026-03-03T00:00:00"/>
    <x v="4"/>
    <n v="14"/>
    <n v="5"/>
    <n v="8500"/>
    <n v="1580"/>
    <d v="1899-12-30T00:00:00"/>
    <n v="1"/>
    <d v="1899-12-30T00:00:00"/>
    <d v="1899-12-30T00:00:00"/>
    <d v="1899-12-30T00:00:00"/>
    <n v="0.35714285714285715"/>
    <n v="0.18588235294117647"/>
  </r>
  <r>
    <s v="VOY2026COFTN534"/>
    <d v="2026-03-03T00:00:00"/>
    <d v="2026-03-03T00:00:00"/>
    <x v="5"/>
    <n v="14"/>
    <n v="10"/>
    <n v="8500"/>
    <n v="11900"/>
    <d v="1899-12-30T00:00:00"/>
    <n v="1"/>
    <d v="1899-12-30T00:00:00"/>
    <d v="1899-12-30T00:00:00"/>
    <d v="1899-12-30T00:00:00"/>
    <n v="0.7142857142857143"/>
    <n v="1.4"/>
  </r>
  <r>
    <s v="VOY2026COFTN536"/>
    <d v="2026-03-03T00:00:00"/>
    <d v="2026-03-03T00:00:00"/>
    <x v="5"/>
    <n v="14"/>
    <n v="11"/>
    <n v="8500"/>
    <n v="8522"/>
    <d v="1899-12-30T00:00:00"/>
    <n v="1"/>
    <d v="1899-12-30T00:00:00"/>
    <d v="1899-12-30T00:00:00"/>
    <d v="1899-12-30T00:00:00"/>
    <n v="0.7857142857142857"/>
    <n v="1.0025882352941176"/>
  </r>
  <r>
    <s v="VOY2026COFTN537"/>
    <d v="2026-03-03T00:00:00"/>
    <d v="2026-03-03T00:00:00"/>
    <x v="1"/>
    <n v="14"/>
    <n v="13"/>
    <n v="9200"/>
    <n v="8792"/>
    <d v="1899-12-30T00:00:00"/>
    <n v="1"/>
    <d v="1899-12-30T00:00:00"/>
    <d v="1899-12-30T00:00:00"/>
    <d v="1899-12-30T00:00:00"/>
    <n v="0.9285714285714286"/>
    <n v="0.95565217391304347"/>
  </r>
  <r>
    <s v="VOY2026COFTN538"/>
    <d v="2026-03-03T00:00:00"/>
    <d v="2026-03-03T00:00:00"/>
    <x v="1"/>
    <n v="14"/>
    <n v="18"/>
    <n v="9200"/>
    <n v="10743"/>
    <d v="1899-12-30T00:00:00"/>
    <n v="1"/>
    <d v="1899-12-30T00:00:00"/>
    <d v="1899-12-30T00:00:00"/>
    <d v="1899-12-30T00:00:00"/>
    <n v="1.2857142857142858"/>
    <n v="1.1677173913043479"/>
  </r>
  <r>
    <s v="VOY2026COFTN539"/>
    <d v="2026-03-03T00:00:00"/>
    <d v="2026-03-03T00:00:00"/>
    <x v="2"/>
    <n v="14"/>
    <n v="14"/>
    <n v="10200"/>
    <n v="4500"/>
    <d v="1899-12-30T00:00:00"/>
    <n v="0.7416666666666667"/>
    <d v="1899-12-30T00:00:00"/>
    <d v="1899-12-30T00:00:00"/>
    <d v="1899-12-30T00:00:00"/>
    <n v="1"/>
    <n v="0.44117647058823528"/>
  </r>
  <r>
    <s v="VOY2026COFTN540"/>
    <d v="2026-03-03T00:00:00"/>
    <d v="2026-03-03T00:00:00"/>
    <x v="4"/>
    <n v="14"/>
    <n v="14"/>
    <n v="8500"/>
    <n v="7230"/>
    <d v="1899-12-30T00:00:00"/>
    <n v="0.98333333333333339"/>
    <d v="1899-12-30T00:00:00"/>
    <d v="1899-12-30T00:00:00"/>
    <d v="1899-12-30T00:00:00"/>
    <n v="1"/>
    <n v="0.85058823529411764"/>
  </r>
  <r>
    <s v="VOY2026COFTN542"/>
    <d v="2026-03-03T00:00:00"/>
    <d v="2026-03-03T00:00:00"/>
    <x v="1"/>
    <n v="14"/>
    <n v="3"/>
    <n v="9200"/>
    <n v="600"/>
    <d v="1899-12-30T00:00:00"/>
    <n v="1"/>
    <d v="1899-12-30T00:00:00"/>
    <d v="1899-12-30T00:00:00"/>
    <d v="1899-12-30T00:00:00"/>
    <n v="0.21428571428571427"/>
    <n v="6.5217391304347824E-2"/>
  </r>
  <r>
    <s v="VOY2026COFTN543"/>
    <d v="2026-03-03T00:00:00"/>
    <d v="2026-03-03T00:00:00"/>
    <x v="6"/>
    <n v="3"/>
    <n v="2"/>
    <n v="927"/>
    <n v="400"/>
    <d v="1899-12-30T00:00:00"/>
    <n v="1"/>
    <d v="1899-12-30T00:00:00"/>
    <d v="1899-12-30T00:00:00"/>
    <d v="1899-12-30T00:00:00"/>
    <n v="0.66666666666666663"/>
    <n v="0.43149946062567424"/>
  </r>
  <r>
    <s v="VOY2026COFTN544"/>
    <d v="2026-03-03T00:00:00"/>
    <d v="2026-03-03T00:00:00"/>
    <x v="1"/>
    <n v="14"/>
    <n v="5"/>
    <n v="9200"/>
    <n v="5000"/>
    <d v="1899-12-30T00:00:00"/>
    <n v="1"/>
    <d v="1899-12-30T00:00:00"/>
    <d v="1899-12-30T00:00:00"/>
    <d v="1899-12-30T00:00:00"/>
    <n v="0.35714285714285715"/>
    <n v="0.54347826086956519"/>
  </r>
  <r>
    <s v="VOY2026COFTN546"/>
    <d v="2026-03-04T00:00:00"/>
    <d v="2026-03-04T00:00:00"/>
    <x v="4"/>
    <n v="14"/>
    <n v="13"/>
    <n v="8500"/>
    <n v="13959"/>
    <d v="1899-12-30T00:00:00"/>
    <n v="1"/>
    <d v="1899-12-30T00:00:00"/>
    <d v="1899-12-30T00:00:00"/>
    <d v="1899-12-30T00:00:00"/>
    <n v="0.9285714285714286"/>
    <n v="1.642235294117647"/>
  </r>
  <r>
    <s v="VOY2026COFTN547"/>
    <d v="2026-03-04T00:00:00"/>
    <d v="2026-03-04T00:00:00"/>
    <x v="5"/>
    <n v="14"/>
    <n v="10"/>
    <n v="8500"/>
    <n v="5000"/>
    <d v="1899-12-30T00:00:00"/>
    <n v="1"/>
    <d v="1899-12-30T00:00:00"/>
    <d v="1899-12-30T00:00:00"/>
    <d v="1899-12-30T00:00:00"/>
    <n v="0.7142857142857143"/>
    <n v="0.58823529411764708"/>
  </r>
  <r>
    <s v="VOY2026COFTN548"/>
    <d v="2026-03-04T00:00:00"/>
    <d v="2026-03-04T00:00:00"/>
    <x v="5"/>
    <n v="14"/>
    <n v="28"/>
    <n v="8500"/>
    <n v="19774"/>
    <d v="1899-12-30T00:00:00"/>
    <n v="1"/>
    <d v="1899-12-30T00:00:00"/>
    <d v="1899-12-30T00:00:00"/>
    <d v="1899-12-30T00:00:00"/>
    <n v="2"/>
    <n v="2.3263529411764705"/>
  </r>
  <r>
    <s v="VOY2026COFTN549"/>
    <d v="2026-03-04T00:00:00"/>
    <d v="2026-03-04T00:00:00"/>
    <x v="0"/>
    <n v="27"/>
    <n v="26"/>
    <n v="24950"/>
    <n v="6547.7"/>
    <d v="1899-12-30T00:00:00"/>
    <n v="1"/>
    <d v="1899-12-30T00:00:00"/>
    <d v="1899-12-30T00:00:00"/>
    <d v="1899-12-30T00:00:00"/>
    <n v="0.96296296296296291"/>
    <n v="0.26243286573146291"/>
  </r>
  <r>
    <s v="VOY2026COFTN550"/>
    <d v="2026-03-04T00:00:00"/>
    <d v="2026-03-04T00:00:00"/>
    <x v="3"/>
    <n v="14"/>
    <n v="12"/>
    <n v="10230"/>
    <n v="9455"/>
    <d v="1899-12-30T00:00:00"/>
    <n v="0.625"/>
    <d v="1899-12-30T00:00:00"/>
    <d v="1899-12-30T00:00:00"/>
    <d v="1899-12-30T00:00:00"/>
    <n v="0.8571428571428571"/>
    <n v="0.9242424242424242"/>
  </r>
  <r>
    <s v="VOY2026COFTN551"/>
    <d v="2026-03-04T00:00:00"/>
    <d v="2026-03-04T00:00:00"/>
    <x v="1"/>
    <n v="14"/>
    <n v="5"/>
    <n v="9200"/>
    <n v="3200"/>
    <d v="1899-12-30T00:00:00"/>
    <n v="1"/>
    <d v="1899-12-30T00:00:00"/>
    <d v="1899-12-30T00:00:00"/>
    <d v="1899-12-30T00:00:00"/>
    <n v="0.35714285714285715"/>
    <n v="0.34782608695652173"/>
  </r>
  <r>
    <s v="VOY2026COFTN553"/>
    <d v="2026-03-05T00:00:00"/>
    <d v="2026-03-05T00:00:00"/>
    <x v="4"/>
    <n v="14"/>
    <n v="8"/>
    <n v="8500"/>
    <n v="5000"/>
    <d v="1899-12-30T00:00:00"/>
    <n v="1"/>
    <d v="1899-12-30T00:00:00"/>
    <d v="1899-12-30T00:00:00"/>
    <d v="1899-12-30T00:00:00"/>
    <n v="0.5714285714285714"/>
    <n v="0.58823529411764708"/>
  </r>
  <r>
    <s v="VOY2026COFTN554"/>
    <d v="2026-03-05T00:00:00"/>
    <d v="2026-03-05T00:00:00"/>
    <x v="4"/>
    <n v="14"/>
    <n v="8"/>
    <n v="8500"/>
    <n v="4200"/>
    <d v="1899-12-30T00:00:00"/>
    <n v="1"/>
    <d v="1899-12-30T00:00:00"/>
    <d v="1899-12-30T00:00:00"/>
    <d v="1899-12-30T00:00:00"/>
    <n v="0.5714285714285714"/>
    <n v="0.49411764705882355"/>
  </r>
  <r>
    <s v="VOY2026COFTN555"/>
    <d v="2026-03-05T00:00:00"/>
    <d v="2026-03-05T00:00:00"/>
    <x v="4"/>
    <n v="14"/>
    <n v="14"/>
    <n v="8500"/>
    <n v="4500"/>
    <d v="1899-12-30T00:00:00"/>
    <n v="1"/>
    <d v="1899-12-30T00:00:00"/>
    <d v="1899-12-30T00:00:00"/>
    <d v="1899-12-30T00:00:00"/>
    <n v="1"/>
    <n v="0.52941176470588236"/>
  </r>
  <r>
    <s v="VOY2026COFTN556"/>
    <d v="2026-03-05T00:00:00"/>
    <d v="2026-03-05T00:00:00"/>
    <x v="6"/>
    <n v="3"/>
    <n v="4"/>
    <n v="927"/>
    <n v="120"/>
    <d v="1899-12-30T00:00:00"/>
    <n v="1"/>
    <d v="1899-12-30T00:00:00"/>
    <d v="1899-12-30T00:00:00"/>
    <d v="1899-12-30T00:00:00"/>
    <n v="1.3333333333333333"/>
    <n v="0.12944983818770225"/>
  </r>
  <r>
    <s v="VOY2026COFTN558"/>
    <d v="2026-03-05T00:00:00"/>
    <d v="2026-03-05T00:00:00"/>
    <x v="5"/>
    <n v="14"/>
    <n v="7"/>
    <n v="8500"/>
    <n v="4284"/>
    <d v="1899-12-30T00:00:00"/>
    <n v="1"/>
    <d v="1899-12-30T00:00:00"/>
    <d v="1899-12-30T00:00:00"/>
    <d v="1899-12-30T00:00:00"/>
    <n v="0.5"/>
    <n v="0.504"/>
  </r>
  <r>
    <s v="VOY2026COFTN559"/>
    <d v="2026-03-05T00:00:00"/>
    <d v="2026-03-05T00:00:00"/>
    <x v="5"/>
    <n v="14"/>
    <n v="9"/>
    <n v="8500"/>
    <n v="7000"/>
    <d v="1899-12-30T00:00:00"/>
    <n v="1"/>
    <d v="1899-12-30T00:00:00"/>
    <d v="1899-12-30T00:00:00"/>
    <d v="1899-12-30T00:00:00"/>
    <n v="0.6428571428571429"/>
    <n v="0.82352941176470584"/>
  </r>
  <r>
    <s v="VOY2026COFTN560"/>
    <d v="2026-03-05T00:00:00"/>
    <d v="2026-03-05T00:00:00"/>
    <x v="1"/>
    <n v="14"/>
    <n v="12"/>
    <n v="9200"/>
    <n v="10000"/>
    <d v="1899-12-30T00:00:00"/>
    <n v="1"/>
    <d v="1899-12-30T00:00:00"/>
    <d v="1899-12-30T00:00:00"/>
    <d v="1899-12-30T00:00:00"/>
    <n v="0.8571428571428571"/>
    <n v="1.0869565217391304"/>
  </r>
  <r>
    <s v="VOY2026COFTN561"/>
    <d v="2026-03-05T00:00:00"/>
    <d v="2026-03-05T00:00:00"/>
    <x v="0"/>
    <n v="27"/>
    <n v="22"/>
    <n v="24950"/>
    <n v="5177"/>
    <d v="1899-12-30T00:00:00"/>
    <n v="1"/>
    <d v="1899-12-30T00:00:00"/>
    <d v="1899-12-30T00:00:00"/>
    <d v="1899-12-30T00:00:00"/>
    <n v="0.81481481481481477"/>
    <n v="0.20749498997995991"/>
  </r>
  <r>
    <s v="VOY2026COFTN562"/>
    <d v="2026-03-05T00:00:00"/>
    <d v="2026-03-05T00:00:00"/>
    <x v="3"/>
    <n v="14"/>
    <n v="1"/>
    <n v="10230"/>
    <n v="4200"/>
    <d v="1899-12-30T00:00:00"/>
    <n v="1"/>
    <d v="1899-12-30T00:00:00"/>
    <d v="1899-12-30T00:00:00"/>
    <d v="1899-12-30T00:00:00"/>
    <n v="7.1428571428571425E-2"/>
    <n v="0.41055718475073316"/>
  </r>
  <r>
    <s v="VOY2026COFTN563"/>
    <d v="2026-03-05T00:00:00"/>
    <d v="2026-03-05T00:00:00"/>
    <x v="3"/>
    <n v="14"/>
    <n v="16"/>
    <n v="10230"/>
    <n v="6473"/>
    <d v="1899-12-30T00:00:00"/>
    <n v="1"/>
    <d v="1899-12-30T00:00:00"/>
    <d v="1899-12-30T00:00:00"/>
    <d v="1899-12-30T00:00:00"/>
    <n v="1.1428571428571428"/>
    <n v="0.63274682306940366"/>
  </r>
  <r>
    <s v="VOY2026COFTN565"/>
    <d v="2026-03-05T00:00:00"/>
    <d v="2026-03-05T00:00:00"/>
    <x v="1"/>
    <n v="14"/>
    <n v="19"/>
    <n v="9200"/>
    <n v="11000"/>
    <d v="1899-12-30T00:00:00"/>
    <n v="1"/>
    <d v="1899-12-30T00:00:00"/>
    <d v="1899-12-30T00:00:00"/>
    <d v="1899-12-30T00:00:00"/>
    <n v="1.3571428571428572"/>
    <n v="1.1956521739130435"/>
  </r>
  <r>
    <s v="VOY2026COFTN566"/>
    <d v="2026-03-05T00:00:00"/>
    <d v="2026-03-05T00:00:00"/>
    <x v="1"/>
    <n v="14"/>
    <n v="10"/>
    <n v="9200"/>
    <n v="8500"/>
    <d v="1899-12-30T00:00:00"/>
    <n v="1"/>
    <d v="1899-12-30T00:00:00"/>
    <d v="1899-12-30T00:00:00"/>
    <d v="1899-12-30T00:00:00"/>
    <n v="0.7142857142857143"/>
    <n v="0.92391304347826086"/>
  </r>
  <r>
    <s v="VOY2026COFTN568"/>
    <d v="2026-03-05T00:00:00"/>
    <d v="2026-03-05T00:00:00"/>
    <x v="1"/>
    <n v="14"/>
    <n v="6"/>
    <n v="9200"/>
    <n v="640"/>
    <d v="1899-12-30T00:00:00"/>
    <n v="1"/>
    <d v="1899-12-30T00:00:00"/>
    <d v="1899-12-30T00:00:00"/>
    <d v="1899-12-30T00:00:00"/>
    <n v="0.42857142857142855"/>
    <n v="6.9565217391304349E-2"/>
  </r>
  <r>
    <s v="VOY2026COFTN569"/>
    <d v="2026-03-06T00:00:00"/>
    <d v="2026-03-06T00:00:00"/>
    <x v="4"/>
    <n v="14"/>
    <n v="12"/>
    <n v="8500"/>
    <n v="4621"/>
    <d v="1899-12-30T00:00:00"/>
    <n v="1"/>
    <d v="1899-12-30T00:00:00"/>
    <d v="1899-12-30T00:00:00"/>
    <d v="1899-12-30T00:00:00"/>
    <n v="0.8571428571428571"/>
    <n v="0.54364705882352937"/>
  </r>
  <r>
    <s v="VOY2026COFTN571"/>
    <d v="2026-03-06T00:00:00"/>
    <d v="2026-03-06T00:00:00"/>
    <x v="6"/>
    <n v="3"/>
    <n v="1"/>
    <n v="927"/>
    <n v="520"/>
    <d v="1899-12-30T00:00:00"/>
    <n v="0.89999999999999991"/>
    <d v="1899-12-30T00:00:00"/>
    <d v="1899-12-30T00:00:00"/>
    <d v="1899-12-30T00:00:00"/>
    <n v="0.33333333333333331"/>
    <n v="0.56094929881337652"/>
  </r>
  <r>
    <s v="VOY2026COFTN572"/>
    <d v="2026-03-06T00:00:00"/>
    <d v="2026-03-06T00:00:00"/>
    <x v="2"/>
    <n v="14"/>
    <n v="2"/>
    <n v="10200"/>
    <n v="5500"/>
    <d v="1899-12-30T00:00:00"/>
    <n v="1"/>
    <d v="1899-12-30T00:00:00"/>
    <d v="1899-12-30T00:00:00"/>
    <d v="1899-12-30T00:00:00"/>
    <n v="0.14285714285714285"/>
    <n v="0.53921568627450978"/>
  </r>
  <r>
    <s v="VOY2026COFTN573"/>
    <d v="2026-03-06T00:00:00"/>
    <d v="2026-03-06T00:00:00"/>
    <x v="1"/>
    <n v="14"/>
    <n v="14"/>
    <n v="9200"/>
    <n v="9527.7000000000007"/>
    <d v="1899-12-30T00:00:00"/>
    <n v="1"/>
    <d v="1899-12-30T00:00:00"/>
    <d v="1899-12-30T00:00:00"/>
    <d v="1899-12-30T00:00:00"/>
    <n v="1"/>
    <n v="1.0356195652173914"/>
  </r>
  <r>
    <s v="VOY2026COFTN574"/>
    <d v="2026-03-06T00:00:00"/>
    <d v="2026-03-06T00:00:00"/>
    <x v="4"/>
    <n v="14"/>
    <n v="10"/>
    <n v="8500"/>
    <n v="8000"/>
    <d v="1899-12-30T00:00:00"/>
    <n v="0.92500000000000004"/>
    <d v="1899-12-30T00:00:00"/>
    <d v="1899-12-30T00:00:00"/>
    <d v="1899-12-30T00:00:00"/>
    <n v="0.7142857142857143"/>
    <n v="0.94117647058823528"/>
  </r>
  <r>
    <s v="VOY2026COFTN575"/>
    <d v="2026-03-06T00:00:00"/>
    <d v="2026-03-06T00:00:00"/>
    <x v="3"/>
    <n v="14"/>
    <n v="12"/>
    <n v="10230"/>
    <n v="10200"/>
    <d v="1899-12-30T00:00:00"/>
    <n v="1"/>
    <d v="1899-12-30T00:00:00"/>
    <d v="1899-12-30T00:00:00"/>
    <d v="1899-12-30T00:00:00"/>
    <n v="0.8571428571428571"/>
    <n v="0.99706744868035191"/>
  </r>
  <r>
    <s v="VOY2026COFTN576"/>
    <d v="2026-03-06T00:00:00"/>
    <d v="2026-03-06T00:00:00"/>
    <x v="6"/>
    <n v="3"/>
    <n v="1"/>
    <n v="927"/>
    <n v="1099"/>
    <d v="1899-12-30T00:00:00"/>
    <n v="1"/>
    <d v="1899-12-30T00:00:00"/>
    <d v="1899-12-30T00:00:00"/>
    <d v="1899-12-30T00:00:00"/>
    <n v="0.33333333333333331"/>
    <n v="1.1855447680690399"/>
  </r>
  <r>
    <s v="VOY2026COFTN577"/>
    <d v="2026-03-06T00:00:00"/>
    <d v="2026-03-06T00:00:00"/>
    <x v="0"/>
    <n v="27"/>
    <n v="22"/>
    <n v="24950"/>
    <n v="24000"/>
    <d v="1899-12-30T00:00:00"/>
    <n v="1"/>
    <d v="1899-12-30T00:00:00"/>
    <d v="1899-12-30T00:00:00"/>
    <d v="1899-12-30T00:00:00"/>
    <n v="0.81481481481481477"/>
    <n v="0.96192384769539074"/>
  </r>
  <r>
    <s v="VOY2026COFTN578"/>
    <d v="2026-03-06T00:00:00"/>
    <d v="2026-03-06T00:00:00"/>
    <x v="5"/>
    <n v="14"/>
    <n v="10"/>
    <n v="8500"/>
    <n v="10599"/>
    <d v="1899-12-30T00:00:00"/>
    <n v="1"/>
    <d v="1899-12-30T00:00:00"/>
    <d v="1899-12-30T00:00:00"/>
    <d v="1899-12-30T00:00:00"/>
    <n v="0.7142857142857143"/>
    <n v="1.2469411764705882"/>
  </r>
  <r>
    <s v="VOY2026COFTN579"/>
    <d v="2026-03-06T00:00:00"/>
    <d v="2026-03-06T00:00:00"/>
    <x v="5"/>
    <n v="14"/>
    <n v="8"/>
    <n v="8500"/>
    <n v="10457"/>
    <d v="1899-12-30T00:00:00"/>
    <n v="1"/>
    <d v="1899-12-30T00:00:00"/>
    <d v="1899-12-30T00:00:00"/>
    <d v="1899-12-30T00:00:00"/>
    <n v="0.5714285714285714"/>
    <n v="1.2302352941176471"/>
  </r>
  <r>
    <s v="VOY2026COFTN580"/>
    <d v="2026-03-07T00:00:00"/>
    <d v="2026-03-07T00:00:00"/>
    <x v="2"/>
    <n v="14"/>
    <n v="2"/>
    <n v="10200"/>
    <n v="232"/>
    <d v="1899-12-30T00:00:00"/>
    <n v="0.95"/>
    <d v="1899-12-30T00:00:00"/>
    <d v="1899-12-30T00:00:00"/>
    <d v="1899-12-30T00:00:00"/>
    <n v="0.14285714285714285"/>
    <n v="2.2745098039215685E-2"/>
  </r>
  <r>
    <s v="VOY2026COFTN581"/>
    <d v="2026-03-07T00:00:00"/>
    <d v="2026-03-07T00:00:00"/>
    <x v="0"/>
    <n v="27"/>
    <n v="30"/>
    <n v="24950"/>
    <n v="18022"/>
    <d v="1899-12-30T00:00:00"/>
    <n v="1"/>
    <d v="1899-12-30T00:00:00"/>
    <d v="1899-12-30T00:00:00"/>
    <d v="1899-12-30T00:00:00"/>
    <n v="1.1111111111111112"/>
    <n v="0.72232464929859719"/>
  </r>
  <r>
    <s v="VOY2026COFTN582"/>
    <d v="2026-03-07T00:00:00"/>
    <d v="2026-03-07T00:00:00"/>
    <x v="6"/>
    <n v="3"/>
    <n v="2"/>
    <n v="927"/>
    <n v="626"/>
    <d v="1899-12-30T00:00:00"/>
    <n v="0.77500000000000002"/>
    <d v="1899-12-30T00:00:00"/>
    <d v="1899-12-30T00:00:00"/>
    <d v="1899-12-30T00:00:00"/>
    <n v="0.66666666666666663"/>
    <n v="0.6752966558791802"/>
  </r>
  <r>
    <s v="VOY2026COFTN583"/>
    <d v="2026-03-07T00:00:00"/>
    <d v="2026-03-07T00:00:00"/>
    <x v="5"/>
    <n v="14"/>
    <n v="9"/>
    <n v="8500"/>
    <n v="6000"/>
    <d v="1899-12-30T00:00:00"/>
    <n v="1"/>
    <d v="1899-12-30T00:00:00"/>
    <d v="1899-12-30T00:00:00"/>
    <d v="1899-12-30T00:00:00"/>
    <n v="0.6428571428571429"/>
    <n v="0.70588235294117652"/>
  </r>
  <r>
    <s v="VOY2026COFTN584"/>
    <d v="2026-03-07T00:00:00"/>
    <d v="2026-03-07T00:00:00"/>
    <x v="1"/>
    <n v="14"/>
    <n v="24"/>
    <n v="9200"/>
    <n v="23000"/>
    <d v="1899-12-30T00:00:00"/>
    <n v="1"/>
    <d v="1899-12-30T00:00:00"/>
    <d v="1899-12-30T00:00:00"/>
    <d v="1899-12-30T00:00:00"/>
    <n v="1.7142857142857142"/>
    <n v="2.5"/>
  </r>
  <r>
    <s v="VOY2026COFTN585"/>
    <d v="2026-03-09T00:00:00"/>
    <d v="2026-03-09T00:00:00"/>
    <x v="0"/>
    <n v="27"/>
    <n v="8"/>
    <n v="24950"/>
    <n v="17956.5"/>
    <d v="1899-12-30T00:00:00"/>
    <n v="1"/>
    <d v="1899-12-30T00:00:00"/>
    <d v="1899-12-30T00:00:00"/>
    <d v="1899-12-30T00:00:00"/>
    <n v="0.29629629629629628"/>
    <n v="0.71969939879759515"/>
  </r>
  <r>
    <s v="VOY2026COFTN586"/>
    <d v="2026-03-09T00:00:00"/>
    <d v="2026-03-09T00:00:00"/>
    <x v="2"/>
    <n v="14"/>
    <n v="10"/>
    <n v="10200"/>
    <n v="7100"/>
    <d v="1899-12-30T00:00:00"/>
    <n v="1"/>
    <d v="1899-12-30T00:00:00"/>
    <d v="1899-12-30T00:00:00"/>
    <d v="1899-12-30T00:00:00"/>
    <n v="0.7142857142857143"/>
    <n v="0.69607843137254899"/>
  </r>
  <r>
    <s v="VOY2026COFTN587"/>
    <d v="2026-03-09T00:00:00"/>
    <d v="2026-03-09T00:00:00"/>
    <x v="5"/>
    <n v="14"/>
    <n v="4"/>
    <n v="8500"/>
    <n v="6200"/>
    <d v="1899-12-30T00:00:00"/>
    <n v="1"/>
    <d v="1899-12-30T00:00:00"/>
    <d v="1899-12-30T00:00:00"/>
    <d v="1899-12-30T00:00:00"/>
    <n v="0.2857142857142857"/>
    <n v="0.72941176470588232"/>
  </r>
  <r>
    <s v="VOY2026COFTN588"/>
    <d v="2026-03-09T00:00:00"/>
    <d v="2026-03-09T00:00:00"/>
    <x v="5"/>
    <n v="14"/>
    <n v="15"/>
    <n v="8500"/>
    <n v="11925"/>
    <d v="1899-12-30T00:00:00"/>
    <n v="1"/>
    <d v="1899-12-30T00:00:00"/>
    <d v="1899-12-30T00:00:00"/>
    <d v="1899-12-30T00:00:00"/>
    <n v="1.0714285714285714"/>
    <n v="1.4029411764705881"/>
  </r>
  <r>
    <s v="VOY2026COFTN589"/>
    <d v="2026-03-09T00:00:00"/>
    <d v="2026-03-09T00:00:00"/>
    <x v="3"/>
    <n v="14"/>
    <n v="9"/>
    <n v="10230"/>
    <n v="2936"/>
    <d v="1899-12-30T00:00:00"/>
    <n v="1"/>
    <d v="1899-12-30T00:00:00"/>
    <d v="1899-12-30T00:00:00"/>
    <d v="1899-12-30T00:00:00"/>
    <n v="0.6428571428571429"/>
    <n v="0.28699902248289344"/>
  </r>
  <r>
    <s v="VOY2026COFTN591"/>
    <d v="2026-03-09T00:00:00"/>
    <d v="2026-03-09T00:00:00"/>
    <x v="1"/>
    <n v="14"/>
    <n v="11"/>
    <n v="9200"/>
    <n v="6394"/>
    <d v="1899-12-30T00:00:00"/>
    <n v="1"/>
    <d v="1899-12-30T00:00:00"/>
    <d v="1899-12-30T00:00:00"/>
    <d v="1899-12-30T00:00:00"/>
    <n v="0.7857142857142857"/>
    <n v="0.69499999999999995"/>
  </r>
  <r>
    <s v="VOY2026COFTN592"/>
    <d v="2026-03-09T00:00:00"/>
    <d v="2026-03-09T00:00:00"/>
    <x v="4"/>
    <n v="14"/>
    <n v="14"/>
    <n v="8500"/>
    <n v="6500"/>
    <d v="1899-12-30T00:00:00"/>
    <n v="1"/>
    <d v="1899-12-30T00:00:00"/>
    <d v="1899-12-30T00:00:00"/>
    <d v="1899-12-30T00:00:00"/>
    <n v="1"/>
    <n v="0.76470588235294112"/>
  </r>
  <r>
    <s v="VOY2026COFTN593"/>
    <d v="2026-03-09T00:00:00"/>
    <d v="2026-03-09T00:00:00"/>
    <x v="4"/>
    <n v="14"/>
    <n v="10"/>
    <n v="8500"/>
    <n v="8263"/>
    <d v="1899-12-30T00:00:00"/>
    <n v="1"/>
    <d v="1899-12-30T00:00:00"/>
    <d v="1899-12-30T00:00:00"/>
    <d v="1899-12-30T00:00:00"/>
    <n v="0.7142857142857143"/>
    <n v="0.97211764705882353"/>
  </r>
  <r>
    <s v="VOY2026COFTN595"/>
    <d v="2026-03-10T00:00:00"/>
    <d v="2026-03-10T00:00:00"/>
    <x v="1"/>
    <n v="14"/>
    <n v="13"/>
    <n v="9200"/>
    <n v="6899"/>
    <d v="1899-12-30T00:00:00"/>
    <n v="1"/>
    <d v="1899-12-30T00:00:00"/>
    <d v="1899-12-30T00:00:00"/>
    <d v="1899-12-30T00:00:00"/>
    <n v="0.9285714285714286"/>
    <n v="0.74989130434782614"/>
  </r>
  <r>
    <s v="VOY2026COFTN596"/>
    <d v="2026-03-10T00:00:00"/>
    <d v="2026-03-10T00:00:00"/>
    <x v="1"/>
    <n v="14"/>
    <n v="13"/>
    <n v="9200"/>
    <n v="10000"/>
    <d v="1899-12-30T00:00:00"/>
    <n v="1"/>
    <d v="1899-12-30T00:00:00"/>
    <d v="1899-12-30T00:00:00"/>
    <d v="1899-12-30T00:00:00"/>
    <n v="0.9285714285714286"/>
    <n v="1.0869565217391304"/>
  </r>
  <r>
    <s v="VOY2026COFTN598"/>
    <d v="2026-03-10T00:00:00"/>
    <d v="2026-03-10T00:00:00"/>
    <x v="0"/>
    <n v="27"/>
    <n v="22"/>
    <n v="24950"/>
    <n v="13.222"/>
    <d v="1899-12-30T00:00:00"/>
    <n v="1"/>
    <d v="1899-12-30T00:00:00"/>
    <d v="1899-12-30T00:00:00"/>
    <d v="1899-12-30T00:00:00"/>
    <n v="0.81481481481481477"/>
    <n v="5.2993987975951903E-4"/>
  </r>
  <r>
    <s v="VOY2026COFTN599"/>
    <d v="2026-03-10T00:00:00"/>
    <d v="2026-03-10T00:00:00"/>
    <x v="5"/>
    <n v="14"/>
    <n v="18"/>
    <n v="8500"/>
    <n v="8315"/>
    <d v="1899-12-30T00:00:00"/>
    <n v="1"/>
    <d v="1899-12-30T00:00:00"/>
    <d v="1899-12-30T00:00:00"/>
    <d v="1899-12-30T00:00:00"/>
    <n v="1.2857142857142858"/>
    <n v="0.97823529411764709"/>
  </r>
  <r>
    <s v="VOY2026COFTN600"/>
    <d v="2026-03-10T00:00:00"/>
    <d v="2026-03-10T00:00:00"/>
    <x v="5"/>
    <n v="14"/>
    <n v="11"/>
    <n v="8500"/>
    <n v="9000"/>
    <d v="1899-12-30T00:00:00"/>
    <n v="1"/>
    <d v="1899-12-30T00:00:00"/>
    <d v="1899-12-30T00:00:00"/>
    <d v="1899-12-30T00:00:00"/>
    <n v="0.7857142857142857"/>
    <n v="1.0588235294117647"/>
  </r>
  <r>
    <s v="VOY2026COFTN601"/>
    <d v="2026-03-10T00:00:00"/>
    <d v="2026-03-10T00:00:00"/>
    <x v="3"/>
    <n v="14"/>
    <n v="4"/>
    <n v="10230"/>
    <n v="4200"/>
    <d v="1899-12-30T00:00:00"/>
    <n v="1"/>
    <d v="1899-12-30T00:00:00"/>
    <d v="1899-12-30T00:00:00"/>
    <d v="1899-12-30T00:00:00"/>
    <n v="0.2857142857142857"/>
    <n v="0.41055718475073316"/>
  </r>
  <r>
    <s v="VOY2026COFTN602"/>
    <d v="2026-03-10T00:00:00"/>
    <d v="2026-03-10T00:00:00"/>
    <x v="3"/>
    <n v="14"/>
    <n v="10"/>
    <n v="10230"/>
    <n v="6486"/>
    <d v="1899-12-30T00:00:00"/>
    <n v="1"/>
    <d v="1899-12-30T00:00:00"/>
    <d v="1899-12-30T00:00:00"/>
    <d v="1899-12-30T00:00:00"/>
    <n v="0.7142857142857143"/>
    <n v="0.6340175953079179"/>
  </r>
  <r>
    <s v="VOY2026COFTN603"/>
    <d v="2026-03-10T00:00:00"/>
    <d v="2026-03-10T00:00:00"/>
    <x v="4"/>
    <n v="14"/>
    <n v="18"/>
    <n v="8500"/>
    <n v="11000"/>
    <d v="1899-12-30T00:00:00"/>
    <n v="1"/>
    <d v="1899-12-30T00:00:00"/>
    <d v="1899-12-30T00:00:00"/>
    <d v="1899-12-30T00:00:00"/>
    <n v="1.2857142857142858"/>
    <n v="1.2941176470588236"/>
  </r>
  <r>
    <s v="VOY2026COFTN604"/>
    <d v="2026-03-10T00:00:00"/>
    <d v="2026-03-10T00:00:00"/>
    <x v="4"/>
    <n v="14"/>
    <n v="14"/>
    <n v="8500"/>
    <n v="6750"/>
    <d v="1899-12-30T00:00:00"/>
    <n v="1"/>
    <d v="1899-12-30T00:00:00"/>
    <d v="1899-12-30T00:00:00"/>
    <d v="1899-12-30T00:00:00"/>
    <n v="1"/>
    <n v="0.79411764705882348"/>
  </r>
  <r>
    <s v="VOY2026COFTN605"/>
    <d v="2026-03-10T00:00:00"/>
    <d v="2026-03-10T00:00:00"/>
    <x v="4"/>
    <n v="14"/>
    <n v="14"/>
    <n v="8500"/>
    <n v="11000"/>
    <d v="1899-12-30T00:00:00"/>
    <n v="1"/>
    <d v="1899-12-30T00:00:00"/>
    <d v="1899-12-30T00:00:00"/>
    <d v="1899-12-30T00:00:00"/>
    <n v="1"/>
    <n v="1.2941176470588236"/>
  </r>
  <r>
    <s v="VOY2026COFTN606"/>
    <d v="2026-03-10T00:00:00"/>
    <d v="2026-03-10T00:00:00"/>
    <x v="6"/>
    <n v="3"/>
    <n v="4"/>
    <n v="927"/>
    <n v="1000"/>
    <d v="1899-12-30T00:00:00"/>
    <n v="1"/>
    <d v="1899-12-30T00:00:00"/>
    <d v="1899-12-30T00:00:00"/>
    <d v="1899-12-30T00:00:00"/>
    <n v="1.3333333333333333"/>
    <n v="1.0787486515641855"/>
  </r>
  <r>
    <s v="VOY2026COFTN608"/>
    <d v="2026-03-11T00:00:00"/>
    <d v="2026-03-11T00:00:00"/>
    <x v="4"/>
    <n v="14"/>
    <n v="3"/>
    <n v="8500"/>
    <n v="400"/>
    <d v="1899-12-30T00:00:00"/>
    <n v="1"/>
    <d v="1899-12-30T00:00:00"/>
    <d v="1899-12-30T00:00:00"/>
    <d v="1899-12-30T00:00:00"/>
    <n v="0.21428571428571427"/>
    <n v="4.7058823529411764E-2"/>
  </r>
  <r>
    <s v="VOY2026COFTN609"/>
    <d v="2026-03-11T00:00:00"/>
    <d v="2026-03-11T00:00:00"/>
    <x v="5"/>
    <n v="14"/>
    <n v="5"/>
    <n v="8500"/>
    <n v="3503"/>
    <d v="1899-12-30T00:00:00"/>
    <n v="1"/>
    <d v="1899-12-30T00:00:00"/>
    <d v="1899-12-30T00:00:00"/>
    <d v="1899-12-30T00:00:00"/>
    <n v="0.35714285714285715"/>
    <n v="0.41211764705882353"/>
  </r>
  <r>
    <s v="VOY2026COFTN610"/>
    <d v="2026-03-11T00:00:00"/>
    <d v="2026-03-11T00:00:00"/>
    <x v="5"/>
    <n v="14"/>
    <n v="10"/>
    <n v="8500"/>
    <n v="6884"/>
    <d v="1899-12-30T00:00:00"/>
    <n v="1"/>
    <d v="1899-12-30T00:00:00"/>
    <d v="1899-12-30T00:00:00"/>
    <d v="1899-12-30T00:00:00"/>
    <n v="0.7142857142857143"/>
    <n v="0.8098823529411765"/>
  </r>
  <r>
    <s v="VOY2026COFTN611"/>
    <d v="2026-03-11T00:00:00"/>
    <d v="2026-03-11T00:00:00"/>
    <x v="4"/>
    <n v="14"/>
    <n v="10"/>
    <n v="8500"/>
    <n v="5900"/>
    <d v="1899-12-30T00:00:00"/>
    <n v="1"/>
    <d v="1899-12-30T00:00:00"/>
    <d v="1899-12-30T00:00:00"/>
    <d v="1899-12-30T00:00:00"/>
    <n v="0.7142857142857143"/>
    <n v="0.69411764705882351"/>
  </r>
  <r>
    <s v="VOY2026COFTN612"/>
    <d v="2026-03-11T00:00:00"/>
    <d v="2026-03-11T00:00:00"/>
    <x v="4"/>
    <n v="14"/>
    <n v="5"/>
    <n v="8500"/>
    <n v="684"/>
    <d v="1899-12-30T00:00:00"/>
    <n v="0.82500000000000007"/>
    <d v="1899-12-30T00:00:00"/>
    <d v="1899-12-30T00:00:00"/>
    <d v="1899-12-30T00:00:00"/>
    <n v="0.35714285714285715"/>
    <n v="8.0470588235294113E-2"/>
  </r>
  <r>
    <s v="VOY2026COFTN613"/>
    <d v="2026-03-11T00:00:00"/>
    <d v="2026-03-11T00:00:00"/>
    <x v="1"/>
    <n v="14"/>
    <n v="8"/>
    <n v="9200"/>
    <n v="2697"/>
    <d v="1899-12-30T00:00:00"/>
    <n v="1"/>
    <d v="1899-12-30T00:00:00"/>
    <d v="1899-12-30T00:00:00"/>
    <d v="1899-12-30T00:00:00"/>
    <n v="0.5714285714285714"/>
    <n v="0.29315217391304349"/>
  </r>
  <r>
    <s v="VOY2026COFTN614"/>
    <d v="2026-03-11T00:00:00"/>
    <d v="2026-03-11T00:00:00"/>
    <x v="0"/>
    <n v="27"/>
    <n v="15"/>
    <n v="24950"/>
    <n v="10539"/>
    <d v="1899-12-30T00:00:00"/>
    <n v="1"/>
    <d v="1899-12-30T00:00:00"/>
    <d v="1899-12-30T00:00:00"/>
    <d v="1899-12-30T00:00:00"/>
    <n v="0.55555555555555558"/>
    <n v="0.42240480961923849"/>
  </r>
  <r>
    <s v="VOY2026COFTN615"/>
    <d v="2026-03-11T00:00:00"/>
    <d v="2026-03-11T00:00:00"/>
    <x v="6"/>
    <n v="3"/>
    <n v="2"/>
    <n v="927"/>
    <n v="500"/>
    <d v="1899-12-30T00:00:00"/>
    <n v="1"/>
    <d v="1899-12-30T00:00:00"/>
    <d v="1899-12-30T00:00:00"/>
    <d v="1899-12-30T00:00:00"/>
    <n v="0.66666666666666663"/>
    <n v="0.53937432578209277"/>
  </r>
  <r>
    <s v="VOY2026COFTN616"/>
    <d v="2026-03-11T00:00:00"/>
    <d v="2026-03-11T00:00:00"/>
    <x v="1"/>
    <n v="14"/>
    <n v="5"/>
    <n v="9200"/>
    <n v="3200"/>
    <d v="1899-12-30T00:00:00"/>
    <n v="1"/>
    <d v="1899-12-30T00:00:00"/>
    <d v="1899-12-30T00:00:00"/>
    <d v="1899-12-30T00:00:00"/>
    <n v="0.35714285714285715"/>
    <n v="0.34782608695652173"/>
  </r>
  <r>
    <s v="VOY2026COFTN617"/>
    <d v="2026-03-12T00:00:00"/>
    <d v="2026-03-12T00:00:00"/>
    <x v="4"/>
    <n v="14"/>
    <n v="12"/>
    <n v="8500"/>
    <n v="725"/>
    <d v="1899-12-30T00:00:00"/>
    <n v="1"/>
    <d v="1899-12-30T00:00:00"/>
    <d v="1899-12-30T00:00:00"/>
    <d v="1899-12-30T00:00:00"/>
    <n v="0.8571428571428571"/>
    <n v="8.5294117647058826E-2"/>
  </r>
  <r>
    <s v="VOY2026COFTN618"/>
    <d v="2026-03-12T00:00:00"/>
    <d v="2026-03-12T00:00:00"/>
    <x v="4"/>
    <n v="14"/>
    <n v="6"/>
    <n v="8500"/>
    <n v="2731"/>
    <d v="1899-12-30T00:00:00"/>
    <n v="1"/>
    <d v="1899-12-30T00:00:00"/>
    <d v="1899-12-30T00:00:00"/>
    <d v="1899-12-30T00:00:00"/>
    <n v="0.42857142857142855"/>
    <n v="0.32129411764705884"/>
  </r>
  <r>
    <s v="VOY2026COFTN620"/>
    <d v="2026-03-12T00:00:00"/>
    <d v="2026-03-12T00:00:00"/>
    <x v="5"/>
    <n v="14"/>
    <n v="7"/>
    <n v="8500"/>
    <n v="4728"/>
    <d v="1899-12-30T00:00:00"/>
    <n v="1"/>
    <d v="1899-12-30T00:00:00"/>
    <d v="1899-12-30T00:00:00"/>
    <d v="1899-12-30T00:00:00"/>
    <n v="0.5"/>
    <n v="0.55623529411764705"/>
  </r>
  <r>
    <s v="VOY2026COFTN621"/>
    <d v="2026-03-12T00:00:00"/>
    <d v="2026-03-12T00:00:00"/>
    <x v="5"/>
    <n v="14"/>
    <n v="14"/>
    <n v="8500"/>
    <n v="8009"/>
    <d v="1899-12-30T00:00:00"/>
    <n v="1"/>
    <d v="1899-12-30T00:00:00"/>
    <d v="1899-12-30T00:00:00"/>
    <d v="1899-12-30T00:00:00"/>
    <n v="1"/>
    <n v="0.94223529411764706"/>
  </r>
  <r>
    <s v="VOY2026COFTN622"/>
    <d v="2026-03-12T00:00:00"/>
    <d v="2026-03-12T00:00:00"/>
    <x v="3"/>
    <n v="14"/>
    <n v="5"/>
    <n v="10230"/>
    <n v="5000"/>
    <d v="1899-12-30T00:00:00"/>
    <n v="1"/>
    <d v="1899-12-30T00:00:00"/>
    <d v="1899-12-30T00:00:00"/>
    <d v="1899-12-30T00:00:00"/>
    <n v="0.35714285714285715"/>
    <n v="0.48875855327468232"/>
  </r>
  <r>
    <s v="VOY2026COFTN623"/>
    <d v="2026-03-12T00:00:00"/>
    <d v="2026-03-12T00:00:00"/>
    <x v="2"/>
    <n v="14"/>
    <n v="22"/>
    <n v="10200"/>
    <n v="9989"/>
    <d v="1899-12-30T00:00:00"/>
    <n v="0.65"/>
    <d v="1899-12-30T00:00:00"/>
    <d v="1899-12-30T00:00:00"/>
    <d v="1899-12-30T00:00:00"/>
    <n v="1.5714285714285714"/>
    <n v="0.97931372549019613"/>
  </r>
  <r>
    <s v="VOY2026COFTN624"/>
    <d v="2026-03-12T00:00:00"/>
    <d v="2026-03-12T00:00:00"/>
    <x v="1"/>
    <n v="14"/>
    <n v="14"/>
    <n v="9200"/>
    <n v="8720"/>
    <d v="1899-12-30T00:00:00"/>
    <n v="1"/>
    <d v="1899-12-30T00:00:00"/>
    <d v="1899-12-30T00:00:00"/>
    <d v="1899-12-30T00:00:00"/>
    <n v="1"/>
    <n v="0.94782608695652171"/>
  </r>
  <r>
    <s v="VOY2026COFTN625"/>
    <d v="2026-03-12T00:00:00"/>
    <d v="2026-03-12T00:00:00"/>
    <x v="4"/>
    <n v="14"/>
    <n v="14"/>
    <n v="8500"/>
    <n v="8241.7999999999993"/>
    <d v="1899-12-30T00:00:00"/>
    <n v="1"/>
    <d v="1899-12-30T00:00:00"/>
    <d v="1899-12-30T00:00:00"/>
    <d v="1899-12-30T00:00:00"/>
    <n v="1"/>
    <n v="0.96962352941176466"/>
  </r>
  <r>
    <s v="VOY2026COFTN627"/>
    <d v="2026-03-12T00:00:00"/>
    <d v="2026-03-12T00:00:00"/>
    <x v="3"/>
    <n v="14"/>
    <n v="4"/>
    <n v="10230"/>
    <n v="700"/>
    <d v="1899-12-30T00:00:00"/>
    <n v="1"/>
    <d v="1899-12-30T00:00:00"/>
    <d v="1899-12-30T00:00:00"/>
    <d v="1899-12-30T00:00:00"/>
    <n v="0.2857142857142857"/>
    <n v="6.8426197458455518E-2"/>
  </r>
  <r>
    <s v="VOY2026COFTN629"/>
    <d v="2026-03-12T00:00:00"/>
    <d v="2026-03-12T00:00:00"/>
    <x v="1"/>
    <n v="14"/>
    <n v="2"/>
    <n v="9200"/>
    <n v="1200"/>
    <d v="1899-12-30T00:00:00"/>
    <n v="1"/>
    <d v="1899-12-30T00:00:00"/>
    <d v="1899-12-30T00:00:00"/>
    <d v="1899-12-30T00:00:00"/>
    <n v="0.14285714285714285"/>
    <n v="0.13043478260869565"/>
  </r>
  <r>
    <s v="VOY2026COFTN630"/>
    <d v="2026-03-12T00:00:00"/>
    <d v="2026-03-12T00:00:00"/>
    <x v="6"/>
    <n v="3"/>
    <n v="1"/>
    <n v="927"/>
    <n v="20"/>
    <d v="1899-12-30T00:00:00"/>
    <n v="1"/>
    <d v="1899-12-30T00:00:00"/>
    <d v="1899-12-30T00:00:00"/>
    <d v="1899-12-30T00:00:00"/>
    <n v="0.33333333333333331"/>
    <n v="2.1574973031283712E-2"/>
  </r>
  <r>
    <s v="VOY2026COFTN631"/>
    <d v="2026-03-13T00:00:00"/>
    <d v="2026-03-13T00:00:00"/>
    <x v="1"/>
    <n v="14"/>
    <n v="8"/>
    <n v="9200"/>
    <n v="2179"/>
    <d v="1899-12-30T00:00:00"/>
    <n v="1"/>
    <d v="1899-12-30T00:00:00"/>
    <d v="1899-12-30T00:00:00"/>
    <d v="1899-12-30T00:00:00"/>
    <n v="0.5714285714285714"/>
    <n v="0.23684782608695651"/>
  </r>
  <r>
    <s v="VOY2026COFTN633"/>
    <d v="2026-03-13T00:00:00"/>
    <d v="2026-03-13T00:00:00"/>
    <x v="1"/>
    <n v="14"/>
    <n v="19"/>
    <n v="9200"/>
    <n v="6550"/>
    <d v="1899-12-30T00:00:00"/>
    <n v="1"/>
    <d v="1899-12-30T00:00:00"/>
    <d v="1899-12-30T00:00:00"/>
    <d v="1899-12-30T00:00:00"/>
    <n v="1.3571428571428572"/>
    <n v="0.71195652173913049"/>
  </r>
  <r>
    <s v="VOY2026COFTN635"/>
    <d v="2026-03-13T00:00:00"/>
    <d v="2026-03-13T00:00:00"/>
    <x v="6"/>
    <n v="3"/>
    <n v="2"/>
    <n v="927"/>
    <n v="1452.7"/>
    <d v="1899-12-30T00:00:00"/>
    <n v="1"/>
    <d v="1899-12-30T00:00:00"/>
    <d v="1899-12-30T00:00:00"/>
    <d v="1899-12-30T00:00:00"/>
    <n v="0.66666666666666663"/>
    <n v="1.5670981661272925"/>
  </r>
  <r>
    <s v="VOY2026COFTN636"/>
    <d v="2026-03-13T00:00:00"/>
    <d v="2026-03-13T00:00:00"/>
    <x v="5"/>
    <n v="14"/>
    <n v="10"/>
    <n v="8500"/>
    <n v="12000"/>
    <d v="1899-12-30T00:00:00"/>
    <n v="1"/>
    <d v="1899-12-30T00:00:00"/>
    <d v="1899-12-30T00:00:00"/>
    <d v="1899-12-30T00:00:00"/>
    <n v="0.7142857142857143"/>
    <n v="1.411764705882353"/>
  </r>
  <r>
    <s v="VOY2026COFTN637"/>
    <d v="2026-03-13T00:00:00"/>
    <d v="2026-03-13T00:00:00"/>
    <x v="4"/>
    <n v="14"/>
    <n v="11"/>
    <n v="8500"/>
    <n v="8800"/>
    <d v="1899-12-30T00:00:00"/>
    <n v="1"/>
    <d v="1899-12-30T00:00:00"/>
    <d v="1899-12-30T00:00:00"/>
    <d v="1899-12-30T00:00:00"/>
    <n v="0.7857142857142857"/>
    <n v="1.0352941176470589"/>
  </r>
  <r>
    <s v="VOY2026COFTN638"/>
    <d v="2026-03-13T00:00:00"/>
    <d v="2026-03-13T00:00:00"/>
    <x v="5"/>
    <n v="14"/>
    <n v="14"/>
    <n v="8500"/>
    <n v="7123"/>
    <d v="1899-12-30T00:00:00"/>
    <n v="0.96250000000000002"/>
    <d v="1899-12-30T00:00:00"/>
    <d v="1899-12-30T00:00:00"/>
    <d v="1899-12-30T00:00:00"/>
    <n v="1"/>
    <n v="0.83799999999999997"/>
  </r>
  <r>
    <s v="VOY2026COFTN640"/>
    <d v="2026-03-13T00:00:00"/>
    <d v="2026-03-13T00:00:00"/>
    <x v="4"/>
    <n v="14"/>
    <n v="13"/>
    <n v="8500"/>
    <n v="9100"/>
    <d v="1899-12-30T00:00:00"/>
    <n v="0.60138888888888897"/>
    <d v="1899-12-30T00:00:00"/>
    <d v="1899-12-30T00:00:00"/>
    <d v="1899-12-30T00:00:00"/>
    <n v="0.9285714285714286"/>
    <n v="1.0705882352941176"/>
  </r>
  <r>
    <s v="VOY2026COFTN642"/>
    <d v="2026-03-13T00:00:00"/>
    <d v="2026-03-13T00:00:00"/>
    <x v="1"/>
    <n v="14"/>
    <n v="5"/>
    <n v="9200"/>
    <n v="4500"/>
    <d v="1899-12-30T00:00:00"/>
    <n v="1"/>
    <d v="1899-12-30T00:00:00"/>
    <d v="1899-12-30T00:00:00"/>
    <d v="1899-12-30T00:00:00"/>
    <n v="0.35714285714285715"/>
    <n v="0.4891304347826087"/>
  </r>
  <r>
    <s v="VOY2026COFTN643"/>
    <d v="2026-03-13T00:00:00"/>
    <d v="2026-03-13T00:00:00"/>
    <x v="1"/>
    <n v="14"/>
    <n v="5"/>
    <n v="9200"/>
    <n v="4500"/>
    <d v="1899-12-30T00:00:00"/>
    <n v="1"/>
    <d v="1899-12-30T00:00:00"/>
    <d v="1899-12-30T00:00:00"/>
    <d v="1899-12-30T00:00:00"/>
    <n v="0.35714285714285715"/>
    <n v="0.4891304347826087"/>
  </r>
  <r>
    <s v="VOY2026COFTN644"/>
    <d v="2026-03-13T00:00:00"/>
    <d v="2026-03-13T00:00:00"/>
    <x v="6"/>
    <n v="3"/>
    <n v="3"/>
    <n v="927"/>
    <n v="600"/>
    <d v="1899-12-30T00:00:00"/>
    <n v="1"/>
    <d v="1899-12-30T00:00:00"/>
    <d v="1899-12-30T00:00:00"/>
    <d v="1899-12-30T00:00:00"/>
    <n v="1"/>
    <n v="0.6472491909385113"/>
  </r>
  <r>
    <s v="VOY2026COFTN645"/>
    <d v="2026-03-13T00:00:00"/>
    <d v="2026-03-13T00:00:00"/>
    <x v="4"/>
    <n v="14"/>
    <n v="5"/>
    <n v="8500"/>
    <n v="2270"/>
    <d v="1899-12-30T00:00:00"/>
    <n v="1"/>
    <d v="1899-12-30T00:00:00"/>
    <d v="1899-12-30T00:00:00"/>
    <d v="1899-12-30T00:00:00"/>
    <n v="0.35714285714285715"/>
    <n v="0.26705882352941174"/>
  </r>
  <r>
    <s v="VOY2026COFTN646"/>
    <d v="2026-03-14T00:00:00"/>
    <d v="2026-03-14T00:00:00"/>
    <x v="0"/>
    <n v="27"/>
    <n v="20"/>
    <n v="24950"/>
    <n v="14153.3"/>
    <d v="1899-12-30T00:00:00"/>
    <n v="1"/>
    <d v="1899-12-30T00:00:00"/>
    <d v="1899-12-30T00:00:00"/>
    <d v="1899-12-30T00:00:00"/>
    <n v="0.7407407407407407"/>
    <n v="0.56726653306613228"/>
  </r>
  <r>
    <s v="VOY2026COFTN647"/>
    <d v="2026-03-14T00:00:00"/>
    <d v="2026-03-14T00:00:00"/>
    <x v="1"/>
    <n v="14"/>
    <n v="14"/>
    <n v="9200"/>
    <n v="8000"/>
    <d v="1899-12-30T00:00:00"/>
    <n v="1"/>
    <d v="1899-12-30T00:00:00"/>
    <d v="1899-12-30T00:00:00"/>
    <d v="1899-12-30T00:00:00"/>
    <n v="1"/>
    <n v="0.86956521739130432"/>
  </r>
  <r>
    <s v="VOY2026COFTN648"/>
    <d v="2026-03-14T00:00:00"/>
    <d v="2026-03-14T00:00:00"/>
    <x v="1"/>
    <n v="14"/>
    <n v="10"/>
    <n v="9200"/>
    <n v="8000"/>
    <d v="1899-12-30T00:00:00"/>
    <n v="1"/>
    <d v="1899-12-30T00:00:00"/>
    <d v="1899-12-30T00:00:00"/>
    <d v="1899-12-30T00:00:00"/>
    <n v="0.7142857142857143"/>
    <n v="0.86956521739130432"/>
  </r>
  <r>
    <s v="VOY2026COFTN649"/>
    <d v="2026-03-14T00:00:00"/>
    <d v="2026-03-14T00:00:00"/>
    <x v="6"/>
    <n v="3"/>
    <n v="2"/>
    <n v="927"/>
    <n v="520"/>
    <d v="1899-12-30T00:00:00"/>
    <n v="1"/>
    <d v="1899-12-30T00:00:00"/>
    <d v="1899-12-30T00:00:00"/>
    <d v="1899-12-30T00:00:00"/>
    <n v="0.66666666666666663"/>
    <n v="0.56094929881337652"/>
  </r>
  <r>
    <s v="VOY2026COFTN650"/>
    <d v="2026-03-15T00:00:00"/>
    <d v="2026-03-15T00:00:00"/>
    <x v="5"/>
    <n v="14"/>
    <n v="10"/>
    <n v="8500"/>
    <n v="2878"/>
    <d v="1899-12-30T00:00:00"/>
    <n v="1"/>
    <d v="1899-12-30T00:00:00"/>
    <d v="1899-12-30T00:00:00"/>
    <d v="1899-12-30T00:00:00"/>
    <n v="0.7142857142857143"/>
    <n v="0.33858823529411763"/>
  </r>
  <r>
    <s v="VOY2026COFTN651"/>
    <d v="2026-03-16T00:00:00"/>
    <d v="2026-03-16T00:00:00"/>
    <x v="0"/>
    <n v="27"/>
    <n v="28"/>
    <n v="24950"/>
    <n v="20300"/>
    <d v="1899-12-30T00:00:00"/>
    <n v="1"/>
    <d v="1899-12-30T00:00:00"/>
    <d v="1899-12-30T00:00:00"/>
    <d v="1899-12-30T00:00:00"/>
    <n v="1.037037037037037"/>
    <n v="0.81362725450901807"/>
  </r>
  <r>
    <s v="VOY2026COFTN652"/>
    <d v="2026-03-16T00:00:00"/>
    <d v="2026-03-16T00:00:00"/>
    <x v="6"/>
    <n v="3"/>
    <n v="2"/>
    <n v="927"/>
    <n v="230"/>
    <d v="1899-12-30T00:00:00"/>
    <n v="1"/>
    <d v="1899-12-30T00:00:00"/>
    <d v="1899-12-30T00:00:00"/>
    <d v="1899-12-30T00:00:00"/>
    <n v="0.66666666666666663"/>
    <n v="0.24811218985976269"/>
  </r>
  <r>
    <s v="VOY2026COFTN653"/>
    <d v="2026-03-16T00:00:00"/>
    <d v="2026-03-16T00:00:00"/>
    <x v="4"/>
    <n v="14"/>
    <n v="11"/>
    <n v="8500"/>
    <n v="7011"/>
    <d v="1899-12-30T00:00:00"/>
    <n v="1"/>
    <d v="1899-12-30T00:00:00"/>
    <d v="1899-12-30T00:00:00"/>
    <d v="1899-12-30T00:00:00"/>
    <n v="0.7857142857142857"/>
    <n v="0.82482352941176473"/>
  </r>
  <r>
    <s v="VOY2026COFTN654"/>
    <d v="2026-03-16T00:00:00"/>
    <d v="2026-03-16T00:00:00"/>
    <x v="3"/>
    <n v="14"/>
    <n v="4"/>
    <n v="10230"/>
    <n v="4500"/>
    <d v="1899-12-30T00:00:00"/>
    <n v="1"/>
    <d v="1899-12-30T00:00:00"/>
    <d v="1899-12-30T00:00:00"/>
    <d v="1899-12-30T00:00:00"/>
    <n v="0.2857142857142857"/>
    <n v="0.43988269794721407"/>
  </r>
  <r>
    <s v="VOY2026COFTN655"/>
    <d v="2026-03-16T00:00:00"/>
    <d v="2026-03-16T00:00:00"/>
    <x v="3"/>
    <n v="14"/>
    <n v="8"/>
    <n v="10230"/>
    <n v="8420"/>
    <d v="1899-12-30T00:00:00"/>
    <n v="1"/>
    <d v="1899-12-30T00:00:00"/>
    <d v="1899-12-30T00:00:00"/>
    <d v="1899-12-30T00:00:00"/>
    <n v="0.5714285714285714"/>
    <n v="0.82306940371456505"/>
  </r>
  <r>
    <s v="VOY2026COFTN657"/>
    <d v="2026-03-16T00:00:00"/>
    <d v="2026-03-16T00:00:00"/>
    <x v="1"/>
    <n v="14"/>
    <n v="12"/>
    <n v="9200"/>
    <n v="8000"/>
    <d v="1899-12-30T00:00:00"/>
    <n v="1"/>
    <d v="1899-12-30T00:00:00"/>
    <d v="1899-12-30T00:00:00"/>
    <d v="1899-12-30T00:00:00"/>
    <n v="0.8571428571428571"/>
    <n v="0.86956521739130432"/>
  </r>
  <r>
    <s v="VOY2026COFTN658"/>
    <d v="2026-03-16T00:00:00"/>
    <d v="2026-03-16T00:00:00"/>
    <x v="5"/>
    <n v="14"/>
    <n v="14"/>
    <n v="8500"/>
    <n v="7797.2"/>
    <d v="1899-12-30T00:00:00"/>
    <n v="0.92500000000000004"/>
    <d v="1899-12-30T00:00:00"/>
    <d v="1899-12-30T00:00:00"/>
    <d v="1899-12-30T00:00:00"/>
    <n v="1"/>
    <n v="0.91731764705882346"/>
  </r>
  <r>
    <s v="VOY2026COFTN659"/>
    <d v="2026-03-16T00:00:00"/>
    <d v="2026-03-16T00:00:00"/>
    <x v="5"/>
    <n v="14"/>
    <n v="13"/>
    <n v="8500"/>
    <n v="5843.8"/>
    <d v="1899-12-30T00:00:00"/>
    <n v="1"/>
    <d v="1899-12-30T00:00:00"/>
    <d v="1899-12-30T00:00:00"/>
    <d v="1899-12-30T00:00:00"/>
    <n v="0.9285714285714286"/>
    <n v="0.68750588235294119"/>
  </r>
  <r>
    <s v="VOY2026COFTN661"/>
    <d v="2026-03-17T00:00:00"/>
    <d v="2026-03-17T00:00:00"/>
    <x v="5"/>
    <n v="14"/>
    <n v="12"/>
    <n v="8500"/>
    <n v="3498.9"/>
    <d v="1899-12-30T00:00:00"/>
    <n v="1"/>
    <d v="1899-12-30T00:00:00"/>
    <d v="1899-12-30T00:00:00"/>
    <d v="1899-12-30T00:00:00"/>
    <n v="0.8571428571428571"/>
    <n v="0.41163529411764704"/>
  </r>
  <r>
    <s v="VOY2026COFTN662"/>
    <d v="2026-03-17T00:00:00"/>
    <d v="2026-03-17T00:00:00"/>
    <x v="4"/>
    <n v="14"/>
    <n v="13"/>
    <n v="8500"/>
    <n v="8800"/>
    <d v="1899-12-30T00:00:00"/>
    <n v="1"/>
    <d v="1899-12-30T00:00:00"/>
    <d v="1899-12-30T00:00:00"/>
    <d v="1899-12-30T00:00:00"/>
    <n v="0.9285714285714286"/>
    <n v="1.0352941176470589"/>
  </r>
  <r>
    <s v="VOY2026COFTN663"/>
    <d v="2026-03-17T00:00:00"/>
    <d v="2026-03-17T00:00:00"/>
    <x v="3"/>
    <n v="14"/>
    <n v="19"/>
    <n v="10230"/>
    <n v="13014"/>
    <d v="1899-12-30T00:00:00"/>
    <n v="1"/>
    <d v="1899-12-30T00:00:00"/>
    <d v="1899-12-30T00:00:00"/>
    <d v="1899-12-30T00:00:00"/>
    <n v="1.3571428571428572"/>
    <n v="1.2721407624633432"/>
  </r>
  <r>
    <s v="VOY2026COFTN664"/>
    <d v="2026-03-17T00:00:00"/>
    <d v="2026-03-17T00:00:00"/>
    <x v="6"/>
    <n v="3"/>
    <n v="1"/>
    <n v="927"/>
    <n v="185"/>
    <d v="1899-12-30T00:00:00"/>
    <n v="1"/>
    <d v="1899-12-30T00:00:00"/>
    <d v="1899-12-30T00:00:00"/>
    <d v="1899-12-30T00:00:00"/>
    <n v="0.33333333333333331"/>
    <n v="0.19956850053937433"/>
  </r>
  <r>
    <s v="VOY2026COFTN667"/>
    <d v="2026-03-17T00:00:00"/>
    <d v="2026-03-17T00:00:00"/>
    <x v="2"/>
    <n v="14"/>
    <n v="10"/>
    <n v="10200"/>
    <n v="5600"/>
    <d v="1899-12-30T00:00:00"/>
    <n v="1"/>
    <d v="1899-12-30T00:00:00"/>
    <d v="1899-12-30T00:00:00"/>
    <d v="1899-12-30T00:00:00"/>
    <n v="0.7142857142857143"/>
    <n v="0.5490196078431373"/>
  </r>
  <r>
    <s v="VOY2026COFTN668"/>
    <d v="2026-03-17T00:00:00"/>
    <d v="2026-03-17T00:00:00"/>
    <x v="6"/>
    <n v="3"/>
    <n v="3"/>
    <n v="927"/>
    <n v="540"/>
    <d v="1899-12-30T00:00:00"/>
    <n v="1"/>
    <d v="1899-12-30T00:00:00"/>
    <d v="1899-12-30T00:00:00"/>
    <d v="1899-12-30T00:00:00"/>
    <n v="1"/>
    <n v="0.58252427184466016"/>
  </r>
  <r>
    <s v="VOY2026COFTN669"/>
    <d v="2026-03-17T00:00:00"/>
    <d v="2026-03-17T00:00:00"/>
    <x v="0"/>
    <n v="27"/>
    <n v="29"/>
    <n v="24950"/>
    <n v="13240"/>
    <d v="1899-12-30T00:00:00"/>
    <n v="0.9604166666666667"/>
    <d v="1899-12-30T00:00:00"/>
    <d v="1899-12-30T00:00:00"/>
    <d v="1899-12-30T00:00:00"/>
    <n v="1.0740740740740742"/>
    <n v="0.53066132264529053"/>
  </r>
  <r>
    <s v="VOY2026COFTN670"/>
    <d v="2026-03-17T00:00:00"/>
    <d v="2026-03-17T00:00:00"/>
    <x v="1"/>
    <n v="14"/>
    <n v="12"/>
    <n v="9200"/>
    <n v="8500"/>
    <d v="1899-12-30T00:00:00"/>
    <n v="1"/>
    <d v="1899-12-30T00:00:00"/>
    <d v="1899-12-30T00:00:00"/>
    <d v="1899-12-30T00:00:00"/>
    <n v="0.8571428571428571"/>
    <n v="0.92391304347826086"/>
  </r>
  <r>
    <s v="VOY2026COFTN671"/>
    <d v="2026-03-17T00:00:00"/>
    <d v="2026-03-17T00:00:00"/>
    <x v="1"/>
    <n v="14"/>
    <n v="7"/>
    <n v="9200"/>
    <n v="5098"/>
    <d v="1899-12-30T00:00:00"/>
    <n v="1"/>
    <d v="1899-12-30T00:00:00"/>
    <d v="1899-12-30T00:00:00"/>
    <d v="1899-12-30T00:00:00"/>
    <n v="0.5"/>
    <n v="0.55413043478260871"/>
  </r>
  <r>
    <s v="VOY2026COFTN672"/>
    <d v="2026-03-17T00:00:00"/>
    <d v="2026-03-17T00:00:00"/>
    <x v="5"/>
    <n v="14"/>
    <n v="14"/>
    <n v="8500"/>
    <n v="12600"/>
    <d v="1899-12-30T00:00:00"/>
    <n v="1"/>
    <d v="1899-12-30T00:00:00"/>
    <d v="1899-12-30T00:00:00"/>
    <d v="1899-12-30T00:00:00"/>
    <n v="1"/>
    <n v="1.4823529411764707"/>
  </r>
  <r>
    <s v="VOY2026COFTN673"/>
    <d v="2026-03-17T00:00:00"/>
    <d v="2026-03-17T00:00:00"/>
    <x v="0"/>
    <n v="27"/>
    <n v="21"/>
    <n v="24950"/>
    <n v="8146.96"/>
    <d v="1899-12-30T00:00:00"/>
    <n v="0.83125000000000004"/>
    <d v="1899-12-30T00:00:00"/>
    <d v="1899-12-30T00:00:00"/>
    <d v="1899-12-30T00:00:00"/>
    <n v="0.77777777777777779"/>
    <n v="0.32653146292585172"/>
  </r>
  <r>
    <s v="VOY2026COFTN674"/>
    <d v="2026-03-17T00:00:00"/>
    <d v="2026-03-17T00:00:00"/>
    <x v="6"/>
    <n v="3"/>
    <n v="3"/>
    <n v="927"/>
    <n v="200"/>
    <d v="1899-12-30T00:00:00"/>
    <n v="1"/>
    <d v="1899-12-30T00:00:00"/>
    <d v="1899-12-30T00:00:00"/>
    <d v="1899-12-30T00:00:00"/>
    <n v="1"/>
    <n v="0.21574973031283712"/>
  </r>
  <r>
    <s v="VOY2026COFTN675"/>
    <d v="2026-03-18T00:00:00"/>
    <d v="2026-03-18T00:00:00"/>
    <x v="1"/>
    <n v="14"/>
    <n v="13"/>
    <n v="9200"/>
    <n v="8370"/>
    <d v="1899-12-30T00:00:00"/>
    <n v="1"/>
    <d v="1899-12-30T00:00:00"/>
    <d v="1899-12-30T00:00:00"/>
    <d v="1899-12-30T00:00:00"/>
    <n v="0.9285714285714286"/>
    <n v="0.9097826086956522"/>
  </r>
  <r>
    <s v="VOY2026COFTN676"/>
    <d v="2026-03-18T00:00:00"/>
    <d v="2026-03-18T00:00:00"/>
    <x v="2"/>
    <n v="14"/>
    <n v="10"/>
    <n v="10200"/>
    <n v="9942.2000000000007"/>
    <d v="1899-12-30T00:00:00"/>
    <n v="0.67500000000000004"/>
    <d v="1899-12-30T00:00:00"/>
    <d v="1899-12-30T00:00:00"/>
    <d v="1899-12-30T00:00:00"/>
    <n v="0.7142857142857143"/>
    <n v="0.97472549019607846"/>
  </r>
  <r>
    <s v="VOY2026COFTN677"/>
    <d v="2026-03-18T00:00:00"/>
    <d v="2026-03-18T00:00:00"/>
    <x v="5"/>
    <n v="14"/>
    <n v="10"/>
    <n v="8500"/>
    <n v="9942.2000000000007"/>
    <d v="1899-12-30T00:00:00"/>
    <n v="1"/>
    <d v="1899-12-30T00:00:00"/>
    <d v="1899-12-30T00:00:00"/>
    <d v="1899-12-30T00:00:00"/>
    <n v="0.7142857142857143"/>
    <n v="1.1696705882352942"/>
  </r>
  <r>
    <s v="VOY2026COFTN679"/>
    <d v="2026-03-18T00:00:00"/>
    <d v="2026-03-18T00:00:00"/>
    <x v="3"/>
    <n v="14"/>
    <n v="3"/>
    <n v="10230"/>
    <n v="5200"/>
    <d v="1899-12-30T00:00:00"/>
    <n v="1"/>
    <d v="1899-12-30T00:00:00"/>
    <d v="1899-12-30T00:00:00"/>
    <d v="1899-12-30T00:00:00"/>
    <n v="0.21428571428571427"/>
    <n v="0.50830889540566959"/>
  </r>
  <r>
    <s v="VOY2026COFTN680"/>
    <d v="2026-03-18T00:00:00"/>
    <d v="2026-03-18T00:00:00"/>
    <x v="3"/>
    <n v="14"/>
    <n v="8"/>
    <n v="10230"/>
    <n v="8500"/>
    <d v="1899-12-30T00:00:00"/>
    <n v="1"/>
    <d v="1899-12-30T00:00:00"/>
    <d v="1899-12-30T00:00:00"/>
    <d v="1899-12-30T00:00:00"/>
    <n v="0.5714285714285714"/>
    <n v="0.83088954056695996"/>
  </r>
  <r>
    <s v="VOY2026COFTN682"/>
    <d v="2026-03-18T00:00:00"/>
    <d v="2026-03-18T00:00:00"/>
    <x v="0"/>
    <n v="27"/>
    <n v="17"/>
    <n v="24950"/>
    <n v="5443"/>
    <d v="1899-12-30T00:00:00"/>
    <n v="1"/>
    <d v="1899-12-30T00:00:00"/>
    <d v="1899-12-30T00:00:00"/>
    <d v="1899-12-30T00:00:00"/>
    <n v="0.62962962962962965"/>
    <n v="0.21815631262525051"/>
  </r>
  <r>
    <s v="VOY2026COFTN683"/>
    <d v="2026-03-18T00:00:00"/>
    <d v="2026-03-18T00:00:00"/>
    <x v="5"/>
    <n v="14"/>
    <n v="16"/>
    <n v="8500"/>
    <n v="6000"/>
    <d v="1899-12-30T00:00:00"/>
    <n v="1"/>
    <d v="1899-12-30T00:00:00"/>
    <d v="1899-12-30T00:00:00"/>
    <d v="1899-12-30T00:00:00"/>
    <n v="1.1428571428571428"/>
    <n v="0.70588235294117652"/>
  </r>
  <r>
    <s v="VOY2026COFTN684"/>
    <d v="2026-03-18T00:00:00"/>
    <d v="2026-03-18T00:00:00"/>
    <x v="4"/>
    <n v="14"/>
    <n v="10"/>
    <n v="8500"/>
    <n v="8212"/>
    <d v="1899-12-30T00:00:00"/>
    <n v="1"/>
    <d v="1899-12-30T00:00:00"/>
    <d v="1899-12-30T00:00:00"/>
    <d v="1899-12-30T00:00:00"/>
    <n v="0.7142857142857143"/>
    <n v="0.96611764705882353"/>
  </r>
  <r>
    <s v="VOY2026COFTN686"/>
    <d v="2026-03-18T00:00:00"/>
    <d v="2026-03-18T00:00:00"/>
    <x v="6"/>
    <n v="3"/>
    <n v="1"/>
    <n v="927"/>
    <n v="100"/>
    <d v="1899-12-30T00:00:00"/>
    <n v="1"/>
    <d v="1899-12-30T00:00:00"/>
    <d v="1899-12-30T00:00:00"/>
    <d v="1899-12-30T00:00:00"/>
    <n v="0.33333333333333331"/>
    <n v="0.10787486515641856"/>
  </r>
  <r>
    <s v="VOY2026COFTN687"/>
    <d v="2026-03-18T00:00:00"/>
    <d v="2026-03-18T00:00:00"/>
    <x v="3"/>
    <n v="14"/>
    <n v="12"/>
    <n v="10230"/>
    <n v="6800"/>
    <d v="1899-12-30T00:00:00"/>
    <n v="1"/>
    <d v="1899-12-30T00:00:00"/>
    <d v="1899-12-30T00:00:00"/>
    <d v="1899-12-30T00:00:00"/>
    <n v="0.8571428571428571"/>
    <n v="0.6647116324535679"/>
  </r>
  <r>
    <s v="VOY2026COFTN688"/>
    <d v="2026-03-23T00:00:00"/>
    <d v="2026-03-23T00:00:00"/>
    <x v="0"/>
    <n v="27"/>
    <n v="24"/>
    <n v="24950"/>
    <n v="15949"/>
    <d v="1899-12-30T00:00:00"/>
    <n v="1"/>
    <d v="1899-12-30T00:00:00"/>
    <d v="1899-12-30T00:00:00"/>
    <d v="1899-12-30T00:00:00"/>
    <n v="0.88888888888888884"/>
    <n v="0.63923847695390779"/>
  </r>
  <r>
    <s v="VOY2026COFTN689"/>
    <d v="2026-03-23T00:00:00"/>
    <d v="2026-03-23T00:00:00"/>
    <x v="0"/>
    <n v="27"/>
    <n v="29"/>
    <n v="24950"/>
    <n v="12927.5"/>
    <d v="1899-12-30T00:00:00"/>
    <n v="1"/>
    <d v="1899-12-30T00:00:00"/>
    <d v="1899-12-30T00:00:00"/>
    <d v="1899-12-30T00:00:00"/>
    <n v="1.0740740740740742"/>
    <n v="0.5181362725450902"/>
  </r>
  <r>
    <s v="VOY2026COFTN690"/>
    <d v="2026-03-23T00:00:00"/>
    <d v="2026-03-23T00:00:00"/>
    <x v="1"/>
    <n v="14"/>
    <n v="5"/>
    <n v="9200"/>
    <n v="3336"/>
    <d v="1899-12-30T00:00:00"/>
    <n v="1"/>
    <d v="1899-12-30T00:00:00"/>
    <d v="1899-12-30T00:00:00"/>
    <d v="1899-12-30T00:00:00"/>
    <n v="0.35714285714285715"/>
    <n v="0.36260869565217391"/>
  </r>
  <r>
    <s v="VOY2026COFTN691"/>
    <d v="2026-03-23T00:00:00"/>
    <d v="2026-03-23T00:00:00"/>
    <x v="1"/>
    <n v="14"/>
    <n v="14"/>
    <n v="9200"/>
    <n v="5131"/>
    <d v="1899-12-30T00:00:00"/>
    <n v="0.85624999999999996"/>
    <d v="1899-12-30T00:00:00"/>
    <d v="1899-12-30T00:00:00"/>
    <d v="1899-12-30T00:00:00"/>
    <n v="1"/>
    <n v="0.55771739130434783"/>
  </r>
  <r>
    <s v="VOY2026COFTN692"/>
    <d v="2026-03-23T00:00:00"/>
    <d v="2026-03-23T00:00:00"/>
    <x v="5"/>
    <n v="14"/>
    <n v="7"/>
    <n v="8500"/>
    <n v="2385"/>
    <d v="1899-12-30T00:00:00"/>
    <n v="1"/>
    <d v="1899-12-30T00:00:00"/>
    <d v="1899-12-30T00:00:00"/>
    <d v="1899-12-30T00:00:00"/>
    <n v="0.5"/>
    <n v="0.28058823529411764"/>
  </r>
  <r>
    <s v="VOY2026COFTN693"/>
    <d v="2026-03-23T00:00:00"/>
    <d v="2026-03-23T00:00:00"/>
    <x v="3"/>
    <n v="14"/>
    <n v="12"/>
    <n v="10230"/>
    <n v="4600"/>
    <d v="1899-12-30T00:00:00"/>
    <n v="0.88749999999999996"/>
    <d v="1899-12-30T00:00:00"/>
    <d v="1899-12-30T00:00:00"/>
    <d v="1899-12-30T00:00:00"/>
    <n v="0.8571428571428571"/>
    <n v="0.44965786901270771"/>
  </r>
  <r>
    <s v="VOY2026COFTN695"/>
    <d v="2026-03-23T00:00:00"/>
    <d v="2026-03-23T00:00:00"/>
    <x v="4"/>
    <n v="14"/>
    <n v="8"/>
    <n v="8500"/>
    <n v="3800"/>
    <d v="1899-12-30T00:00:00"/>
    <n v="1"/>
    <d v="1899-12-30T00:00:00"/>
    <d v="1899-12-30T00:00:00"/>
    <d v="1899-12-30T00:00:00"/>
    <n v="0.5714285714285714"/>
    <n v="0.44705882352941179"/>
  </r>
  <r>
    <s v="VOY2026COFTN696"/>
    <d v="2026-03-23T00:00:00"/>
    <d v="2026-03-23T00:00:00"/>
    <x v="5"/>
    <n v="14"/>
    <n v="15"/>
    <n v="8500"/>
    <n v="9007"/>
    <d v="1899-12-30T00:00:00"/>
    <n v="1"/>
    <d v="1899-12-30T00:00:00"/>
    <d v="1899-12-30T00:00:00"/>
    <d v="1899-12-30T00:00:00"/>
    <n v="1.0714285714285714"/>
    <n v="1.0596470588235294"/>
  </r>
  <r>
    <s v="VOY2026COFTN699"/>
    <d v="2026-03-23T00:00:00"/>
    <d v="2026-03-23T00:00:00"/>
    <x v="4"/>
    <n v="14"/>
    <n v="10"/>
    <n v="8500"/>
    <n v="5000"/>
    <d v="1899-12-30T00:00:00"/>
    <n v="1"/>
    <d v="1899-12-30T00:00:00"/>
    <d v="1899-12-30T00:00:00"/>
    <d v="1899-12-30T00:00:00"/>
    <n v="0.7142857142857143"/>
    <n v="0.58823529411764708"/>
  </r>
  <r>
    <s v="VOY2026COFTN700"/>
    <d v="2026-03-23T00:00:00"/>
    <d v="2026-03-23T00:00:00"/>
    <x v="6"/>
    <n v="3"/>
    <n v="1"/>
    <n v="927"/>
    <n v="900"/>
    <d v="1899-12-30T00:00:00"/>
    <n v="1"/>
    <d v="1899-12-30T00:00:00"/>
    <d v="1899-12-30T00:00:00"/>
    <d v="1899-12-30T00:00:00"/>
    <n v="0.33333333333333331"/>
    <n v="0.970873786407767"/>
  </r>
  <r>
    <s v="VOY2026COFTN701"/>
    <d v="2026-03-24T00:00:00"/>
    <d v="2026-03-24T00:00:00"/>
    <x v="0"/>
    <n v="27"/>
    <n v="27"/>
    <n v="24950"/>
    <n v="927"/>
    <d v="1899-12-30T00:00:00"/>
    <n v="0.81791666666666663"/>
    <d v="1899-12-30T00:00:00"/>
    <d v="1899-12-30T00:00:00"/>
    <d v="1899-12-30T00:00:00"/>
    <n v="1"/>
    <n v="3.7154308617234469E-2"/>
  </r>
  <r>
    <s v="VOY2026COFTN703"/>
    <d v="2026-03-24T00:00:00"/>
    <d v="2026-03-24T00:00:00"/>
    <x v="4"/>
    <n v="14"/>
    <n v="8"/>
    <n v="8500"/>
    <n v="6279"/>
    <d v="1899-12-30T00:00:00"/>
    <n v="1"/>
    <d v="1899-12-30T00:00:00"/>
    <d v="1899-12-30T00:00:00"/>
    <d v="1899-12-30T00:00:00"/>
    <n v="0.5714285714285714"/>
    <n v="0.73870588235294121"/>
  </r>
  <r>
    <s v="VOY2026COFTN704"/>
    <d v="2026-03-24T00:00:00"/>
    <d v="2026-03-24T00:00:00"/>
    <x v="4"/>
    <n v="14"/>
    <n v="13"/>
    <n v="8500"/>
    <n v="8488"/>
    <d v="1899-12-30T00:00:00"/>
    <n v="0.95416666666666672"/>
    <d v="1899-12-30T00:00:00"/>
    <d v="1899-12-30T00:00:00"/>
    <d v="1899-12-30T00:00:00"/>
    <n v="0.9285714285714286"/>
    <n v="0.99858823529411767"/>
  </r>
  <r>
    <s v="VOY2026COFTN705"/>
    <d v="2026-03-24T00:00:00"/>
    <d v="2026-03-24T00:00:00"/>
    <x v="3"/>
    <n v="14"/>
    <n v="13"/>
    <n v="10230"/>
    <n v="11000"/>
    <d v="1899-12-30T00:00:00"/>
    <n v="1"/>
    <d v="1899-12-30T00:00:00"/>
    <d v="1899-12-30T00:00:00"/>
    <d v="1899-12-30T00:00:00"/>
    <n v="0.9285714285714286"/>
    <n v="1.075268817204301"/>
  </r>
  <r>
    <s v="VOY2026COFTN706"/>
    <d v="2026-03-24T00:00:00"/>
    <d v="2026-03-24T00:00:00"/>
    <x v="3"/>
    <n v="14"/>
    <n v="6"/>
    <n v="10230"/>
    <n v="3200"/>
    <d v="1899-12-30T00:00:00"/>
    <n v="1"/>
    <d v="1899-12-30T00:00:00"/>
    <d v="1899-12-30T00:00:00"/>
    <d v="1899-12-30T00:00:00"/>
    <n v="0.42857142857142855"/>
    <n v="0.31280547409579668"/>
  </r>
  <r>
    <s v="VOY2026COFTN707"/>
    <d v="2026-03-24T00:00:00"/>
    <d v="2026-03-24T00:00:00"/>
    <x v="5"/>
    <n v="14"/>
    <n v="14"/>
    <n v="8500"/>
    <n v="6215"/>
    <d v="1899-12-30T00:00:00"/>
    <n v="1"/>
    <d v="1899-12-30T00:00:00"/>
    <d v="1899-12-30T00:00:00"/>
    <d v="1899-12-30T00:00:00"/>
    <n v="1"/>
    <n v="0.73117647058823532"/>
  </r>
  <r>
    <s v="VOY2026COFTN708"/>
    <d v="2026-03-24T00:00:00"/>
    <d v="2026-03-24T00:00:00"/>
    <x v="5"/>
    <n v="14"/>
    <n v="14"/>
    <n v="8500"/>
    <n v="11000"/>
    <d v="1899-12-30T00:00:00"/>
    <n v="1"/>
    <d v="1899-12-30T00:00:00"/>
    <d v="1899-12-30T00:00:00"/>
    <d v="1899-12-30T00:00:00"/>
    <n v="1"/>
    <n v="1.2941176470588236"/>
  </r>
  <r>
    <s v="VOY2026COFTN709"/>
    <d v="2026-03-24T00:00:00"/>
    <d v="2026-03-24T00:00:00"/>
    <x v="6"/>
    <n v="3"/>
    <n v="2"/>
    <n v="927"/>
    <n v="775"/>
    <d v="1899-12-30T00:00:00"/>
    <n v="1"/>
    <d v="1899-12-30T00:00:00"/>
    <d v="1899-12-30T00:00:00"/>
    <d v="1899-12-30T00:00:00"/>
    <n v="0.66666666666666663"/>
    <n v="0.83603020496224378"/>
  </r>
  <r>
    <s v="VOY2026COFTN710"/>
    <d v="2026-03-24T00:00:00"/>
    <d v="2026-03-24T00:00:00"/>
    <x v="6"/>
    <n v="3"/>
    <n v="2"/>
    <n v="927"/>
    <n v="200"/>
    <d v="1899-12-30T00:00:00"/>
    <n v="1"/>
    <d v="1899-12-30T00:00:00"/>
    <d v="1899-12-30T00:00:00"/>
    <d v="1899-12-30T00:00:00"/>
    <n v="0.66666666666666663"/>
    <n v="0.21574973031283712"/>
  </r>
  <r>
    <s v="VOY2026COFTN711"/>
    <d v="2026-03-24T00:00:00"/>
    <d v="2026-03-24T00:00:00"/>
    <x v="1"/>
    <n v="14"/>
    <n v="10"/>
    <n v="9200"/>
    <n v="8315"/>
    <d v="1899-12-30T00:00:00"/>
    <n v="1"/>
    <d v="1899-12-30T00:00:00"/>
    <d v="1899-12-30T00:00:00"/>
    <d v="1899-12-30T00:00:00"/>
    <n v="0.7142857142857143"/>
    <n v="0.90380434782608698"/>
  </r>
  <r>
    <s v="VOY2026COFTN712"/>
    <d v="2026-03-24T00:00:00"/>
    <d v="2026-03-24T00:00:00"/>
    <x v="5"/>
    <n v="14"/>
    <n v="10"/>
    <n v="8500"/>
    <n v="12000"/>
    <d v="1899-12-30T00:00:00"/>
    <n v="1"/>
    <d v="1899-12-30T00:00:00"/>
    <d v="1899-12-30T00:00:00"/>
    <d v="1899-12-30T00:00:00"/>
    <n v="0.7142857142857143"/>
    <n v="1.411764705882353"/>
  </r>
  <r>
    <s v="VOY2026COFTN713"/>
    <d v="2026-03-24T00:00:00"/>
    <d v="2026-03-24T00:00:00"/>
    <x v="6"/>
    <n v="3"/>
    <n v="2"/>
    <n v="927"/>
    <n v="4500"/>
    <d v="1899-12-30T00:00:00"/>
    <n v="1"/>
    <d v="1899-12-30T00:00:00"/>
    <d v="1899-12-30T00:00:00"/>
    <d v="1899-12-30T00:00:00"/>
    <n v="0.66666666666666663"/>
    <n v="4.8543689320388346"/>
  </r>
  <r>
    <s v="VOY2026COFTN716"/>
    <d v="2026-03-25T00:00:00"/>
    <d v="2026-03-25T00:00:00"/>
    <x v="0"/>
    <n v="27"/>
    <n v="14"/>
    <n v="24950"/>
    <n v="7187"/>
    <d v="1899-12-30T00:00:00"/>
    <n v="1"/>
    <d v="1899-12-30T00:00:00"/>
    <d v="1899-12-30T00:00:00"/>
    <d v="1899-12-30T00:00:00"/>
    <n v="0.51851851851851849"/>
    <n v="0.28805611222444888"/>
  </r>
  <r>
    <s v="VOY2026COFTN717"/>
    <d v="2026-03-25T00:00:00"/>
    <d v="2026-03-25T00:00:00"/>
    <x v="0"/>
    <n v="27"/>
    <n v="26"/>
    <n v="24950"/>
    <n v="20000"/>
    <d v="1899-12-30T00:00:00"/>
    <n v="0.98750000000000004"/>
    <d v="1899-12-30T00:00:00"/>
    <d v="1899-12-30T00:00:00"/>
    <d v="1899-12-30T00:00:00"/>
    <n v="0.96296296296296291"/>
    <n v="0.80160320641282568"/>
  </r>
  <r>
    <s v="VOY2026COFTN719"/>
    <d v="2026-03-25T00:00:00"/>
    <d v="2026-03-25T00:00:00"/>
    <x v="3"/>
    <n v="14"/>
    <n v="7"/>
    <n v="10230"/>
    <n v="6500"/>
    <d v="1899-12-30T00:00:00"/>
    <n v="1"/>
    <d v="1899-12-30T00:00:00"/>
    <d v="1899-12-30T00:00:00"/>
    <d v="1899-12-30T00:00:00"/>
    <n v="0.5"/>
    <n v="0.63538611925708699"/>
  </r>
  <r>
    <s v="VOY2026COFTN720"/>
    <d v="2026-03-25T00:00:00"/>
    <d v="2026-03-25T00:00:00"/>
    <x v="3"/>
    <n v="14"/>
    <n v="11"/>
    <n v="10230"/>
    <n v="9000"/>
    <d v="1899-12-30T00:00:00"/>
    <n v="0.89166666666666661"/>
    <d v="1899-12-30T00:00:00"/>
    <d v="1899-12-30T00:00:00"/>
    <d v="1899-12-30T00:00:00"/>
    <n v="0.7857142857142857"/>
    <n v="0.87976539589442815"/>
  </r>
  <r>
    <s v="VOY2026COFTN721"/>
    <d v="2026-03-25T00:00:00"/>
    <d v="2026-03-25T00:00:00"/>
    <x v="1"/>
    <n v="14"/>
    <n v="4"/>
    <n v="9200"/>
    <n v="8500"/>
    <d v="1899-12-30T00:00:00"/>
    <n v="0.6333333333333333"/>
    <d v="1899-12-30T00:00:00"/>
    <d v="1899-12-30T00:00:00"/>
    <d v="1899-12-30T00:00:00"/>
    <n v="0.2857142857142857"/>
    <n v="0.92391304347826086"/>
  </r>
  <r>
    <s v="VOY2026COFTN722"/>
    <d v="2026-03-25T00:00:00"/>
    <d v="2026-03-25T00:00:00"/>
    <x v="5"/>
    <n v="14"/>
    <n v="12"/>
    <n v="8500"/>
    <n v="11000"/>
    <d v="1899-12-30T00:00:00"/>
    <n v="1"/>
    <d v="1899-12-30T00:00:00"/>
    <d v="1899-12-30T00:00:00"/>
    <d v="1899-12-30T00:00:00"/>
    <n v="0.8571428571428571"/>
    <n v="1.2941176470588236"/>
  </r>
  <r>
    <s v="VOY2026COFTN723"/>
    <d v="2026-03-25T00:00:00"/>
    <d v="2026-03-25T00:00:00"/>
    <x v="5"/>
    <n v="14"/>
    <n v="14"/>
    <n v="8500"/>
    <n v="9696"/>
    <d v="1899-12-30T00:00:00"/>
    <n v="1"/>
    <d v="1899-12-30T00:00:00"/>
    <d v="1899-12-30T00:00:00"/>
    <d v="1899-12-30T00:00:00"/>
    <n v="1"/>
    <n v="1.1407058823529412"/>
  </r>
  <r>
    <s v="VOY2026COFTN724"/>
    <d v="2026-03-25T00:00:00"/>
    <d v="2026-03-25T00:00:00"/>
    <x v="6"/>
    <n v="3"/>
    <n v="1"/>
    <n v="927"/>
    <n v="230"/>
    <d v="1899-12-30T00:00:00"/>
    <n v="1"/>
    <d v="1899-12-30T00:00:00"/>
    <d v="1899-12-30T00:00:00"/>
    <d v="1899-12-30T00:00:00"/>
    <n v="0.33333333333333331"/>
    <n v="0.24811218985976269"/>
  </r>
  <r>
    <s v="VOY2026COFTN725"/>
    <d v="2026-03-25T00:00:00"/>
    <d v="2026-03-25T00:00:00"/>
    <x v="6"/>
    <n v="3"/>
    <n v="3"/>
    <n v="927"/>
    <n v="1200"/>
    <d v="1899-12-30T00:00:00"/>
    <n v="1"/>
    <d v="1899-12-30T00:00:00"/>
    <d v="1899-12-30T00:00:00"/>
    <d v="1899-12-30T00:00:00"/>
    <n v="1"/>
    <n v="1.2944983818770226"/>
  </r>
  <r>
    <s v="VOY2026COFTN727"/>
    <d v="2026-03-25T00:00:00"/>
    <d v="2026-03-25T00:00:00"/>
    <x v="6"/>
    <n v="3"/>
    <n v="3"/>
    <n v="927"/>
    <n v="200"/>
    <d v="1899-12-30T00:00:00"/>
    <n v="0.55833333333333335"/>
    <d v="1899-12-30T00:00:00"/>
    <d v="1899-12-30T00:00:00"/>
    <d v="1899-12-30T00:00:00"/>
    <n v="1"/>
    <n v="0.21574973031283712"/>
  </r>
  <r>
    <s v="VOY2026COFTN729"/>
    <d v="2026-03-25T00:00:00"/>
    <d v="2026-03-25T00:00:00"/>
    <x v="6"/>
    <n v="3"/>
    <n v="1"/>
    <n v="927"/>
    <n v="900"/>
    <d v="1899-12-30T00:00:00"/>
    <n v="1"/>
    <d v="1899-12-30T00:00:00"/>
    <d v="1899-12-30T00:00:00"/>
    <d v="1899-12-30T00:00:00"/>
    <n v="0.33333333333333331"/>
    <n v="0.970873786407767"/>
  </r>
  <r>
    <s v="VOY2026COFTN730"/>
    <d v="2026-03-26T00:00:00"/>
    <d v="2026-03-26T00:00:00"/>
    <x v="0"/>
    <n v="27"/>
    <n v="20"/>
    <n v="24950"/>
    <n v="14026"/>
    <d v="1899-12-30T00:00:00"/>
    <n v="1"/>
    <d v="1899-12-30T00:00:00"/>
    <d v="1899-12-30T00:00:00"/>
    <d v="1899-12-30T00:00:00"/>
    <n v="0.7407407407407407"/>
    <n v="0.56216432865731458"/>
  </r>
  <r>
    <s v="VOY2026COFTN731"/>
    <d v="2026-03-26T00:00:00"/>
    <d v="2026-03-26T00:00:00"/>
    <x v="0"/>
    <n v="27"/>
    <n v="12"/>
    <n v="24950"/>
    <n v="10000"/>
    <d v="1899-12-30T00:00:00"/>
    <n v="0.63749999999999996"/>
    <d v="1899-12-30T00:00:00"/>
    <d v="1899-12-30T00:00:00"/>
    <d v="1899-12-30T00:00:00"/>
    <n v="0.44444444444444442"/>
    <n v="0.40080160320641284"/>
  </r>
  <r>
    <s v="VOY2026COFTN732"/>
    <d v="2026-03-26T00:00:00"/>
    <d v="2026-03-26T00:00:00"/>
    <x v="4"/>
    <n v="14"/>
    <n v="5"/>
    <n v="8500"/>
    <n v="934"/>
    <d v="1899-12-30T00:00:00"/>
    <n v="1"/>
    <d v="1899-12-30T00:00:00"/>
    <d v="1899-12-30T00:00:00"/>
    <d v="1899-12-30T00:00:00"/>
    <n v="0.35714285714285715"/>
    <n v="0.10988235294117647"/>
  </r>
  <r>
    <s v="VOY2026COFTN733"/>
    <d v="2026-03-26T00:00:00"/>
    <d v="2026-03-26T00:00:00"/>
    <x v="4"/>
    <n v="14"/>
    <n v="12"/>
    <n v="8500"/>
    <n v="4121"/>
    <d v="1899-12-30T00:00:00"/>
    <n v="1"/>
    <d v="1899-12-30T00:00:00"/>
    <d v="1899-12-30T00:00:00"/>
    <d v="1899-12-30T00:00:00"/>
    <n v="0.8571428571428571"/>
    <n v="0.48482352941176471"/>
  </r>
  <r>
    <s v="VOY2026COFTN735"/>
    <d v="2026-03-26T00:00:00"/>
    <d v="2026-03-26T00:00:00"/>
    <x v="3"/>
    <n v="14"/>
    <n v="16"/>
    <n v="10230"/>
    <n v="9700"/>
    <d v="1899-12-30T00:00:00"/>
    <n v="1"/>
    <d v="1899-12-30T00:00:00"/>
    <d v="1899-12-30T00:00:00"/>
    <d v="1899-12-30T00:00:00"/>
    <n v="1.1428571428571428"/>
    <n v="0.94819159335288372"/>
  </r>
  <r>
    <s v="VOY2026COFTN736"/>
    <d v="2026-03-26T00:00:00"/>
    <d v="2026-03-26T00:00:00"/>
    <x v="1"/>
    <n v="14"/>
    <n v="10"/>
    <n v="9200"/>
    <n v="7000"/>
    <d v="1899-12-30T00:00:00"/>
    <n v="1"/>
    <d v="1899-12-30T00:00:00"/>
    <d v="1899-12-30T00:00:00"/>
    <d v="1899-12-30T00:00:00"/>
    <n v="0.7142857142857143"/>
    <n v="0.76086956521739135"/>
  </r>
  <r>
    <s v="VOY2026COFTN737"/>
    <d v="2026-03-26T00:00:00"/>
    <d v="2026-03-26T00:00:00"/>
    <x v="1"/>
    <n v="14"/>
    <n v="17"/>
    <n v="9200"/>
    <n v="4600"/>
    <d v="1899-12-30T00:00:00"/>
    <n v="1"/>
    <d v="1899-12-30T00:00:00"/>
    <d v="1899-12-30T00:00:00"/>
    <d v="1899-12-30T00:00:00"/>
    <n v="1.2142857142857142"/>
    <n v="0.5"/>
  </r>
  <r>
    <s v="VOY2026COFTN738"/>
    <d v="2026-03-26T00:00:00"/>
    <d v="2026-03-26T00:00:00"/>
    <x v="5"/>
    <n v="14"/>
    <n v="7"/>
    <n v="8500"/>
    <n v="2400"/>
    <d v="1899-12-30T00:00:00"/>
    <n v="1"/>
    <d v="1899-12-30T00:00:00"/>
    <d v="1899-12-30T00:00:00"/>
    <d v="1899-12-30T00:00:00"/>
    <n v="0.5"/>
    <n v="0.28235294117647058"/>
  </r>
  <r>
    <s v="VOY2026COFTN739"/>
    <d v="2026-03-26T00:00:00"/>
    <d v="2026-03-26T00:00:00"/>
    <x v="5"/>
    <n v="14"/>
    <n v="14"/>
    <n v="8500"/>
    <n v="9442"/>
    <d v="1899-12-30T00:00:00"/>
    <n v="1"/>
    <d v="1899-12-30T00:00:00"/>
    <d v="1899-12-30T00:00:00"/>
    <d v="1899-12-30T00:00:00"/>
    <n v="1"/>
    <n v="1.1108235294117648"/>
  </r>
  <r>
    <s v="VOY2026COFTN740"/>
    <d v="2026-03-26T00:00:00"/>
    <d v="2026-03-26T00:00:00"/>
    <x v="6"/>
    <n v="3"/>
    <n v="2"/>
    <n v="927"/>
    <n v="1200"/>
    <d v="1899-12-30T00:00:00"/>
    <n v="1"/>
    <d v="1899-12-30T00:00:00"/>
    <d v="1899-12-30T00:00:00"/>
    <d v="1899-12-30T00:00:00"/>
    <n v="0.66666666666666663"/>
    <n v="1.2944983818770226"/>
  </r>
  <r>
    <s v="VOY2026COFTN741"/>
    <d v="2026-03-26T00:00:00"/>
    <d v="2026-03-26T00:00:00"/>
    <x v="6"/>
    <n v="3"/>
    <n v="1"/>
    <n v="927"/>
    <n v="800"/>
    <d v="1899-12-30T00:00:00"/>
    <n v="0.93333333333333335"/>
    <d v="1899-12-30T00:00:00"/>
    <d v="1899-12-30T00:00:00"/>
    <d v="1899-12-30T00:00:00"/>
    <n v="0.33333333333333331"/>
    <n v="0.86299892125134847"/>
  </r>
  <r>
    <s v="VOY2026COFTN745"/>
    <d v="2026-03-27T00:00:00"/>
    <d v="2026-03-27T00:00:00"/>
    <x v="0"/>
    <n v="27"/>
    <n v="13"/>
    <n v="24950"/>
    <n v="6754.2"/>
    <d v="1899-12-30T00:00:00"/>
    <n v="1"/>
    <d v="1899-12-30T00:00:00"/>
    <d v="1899-12-30T00:00:00"/>
    <d v="1899-12-30T00:00:00"/>
    <n v="0.48148148148148145"/>
    <n v="0.27070941883767535"/>
  </r>
  <r>
    <s v="VOY2026COFTN746"/>
    <d v="2026-03-27T00:00:00"/>
    <d v="2026-03-27T00:00:00"/>
    <x v="6"/>
    <n v="3"/>
    <n v="2"/>
    <n v="927"/>
    <n v="122"/>
    <d v="1899-12-30T00:00:00"/>
    <n v="1"/>
    <d v="1899-12-30T00:00:00"/>
    <d v="1899-12-30T00:00:00"/>
    <d v="1899-12-30T00:00:00"/>
    <n v="0.66666666666666663"/>
    <n v="0.13160733549083065"/>
  </r>
  <r>
    <s v="VOY2026COFTN747"/>
    <d v="2026-03-27T00:00:00"/>
    <d v="2026-03-27T00:00:00"/>
    <x v="6"/>
    <n v="3"/>
    <n v="2"/>
    <n v="927"/>
    <n v="900"/>
    <d v="1899-12-30T00:00:00"/>
    <n v="1"/>
    <d v="1899-12-30T00:00:00"/>
    <d v="1899-12-30T00:00:00"/>
    <d v="1899-12-30T00:00:00"/>
    <n v="0.66666666666666663"/>
    <n v="0.970873786407767"/>
  </r>
  <r>
    <s v="VOY2026COFTN749"/>
    <d v="2026-03-27T00:00:00"/>
    <d v="2026-03-27T00:00:00"/>
    <x v="1"/>
    <n v="14"/>
    <n v="14"/>
    <n v="9200"/>
    <n v="8000"/>
    <d v="1899-12-30T00:00:00"/>
    <n v="0.95000000000000007"/>
    <d v="1899-12-30T00:00:00"/>
    <d v="1899-12-30T00:00:00"/>
    <d v="1899-12-30T00:00:00"/>
    <n v="1"/>
    <n v="0.86956521739130432"/>
  </r>
  <r>
    <s v="VOY2026COFTN750"/>
    <d v="2026-03-27T00:00:00"/>
    <d v="2026-03-27T00:00:00"/>
    <x v="3"/>
    <n v="14"/>
    <n v="20"/>
    <n v="10230"/>
    <n v="11900"/>
    <d v="1899-12-30T00:00:00"/>
    <n v="1"/>
    <d v="1899-12-30T00:00:00"/>
    <d v="1899-12-30T00:00:00"/>
    <d v="1899-12-30T00:00:00"/>
    <n v="1.4285714285714286"/>
    <n v="1.163245356793744"/>
  </r>
  <r>
    <s v="VOY2026COFTN751"/>
    <d v="2026-03-27T00:00:00"/>
    <d v="2026-03-27T00:00:00"/>
    <x v="5"/>
    <n v="14"/>
    <n v="10"/>
    <n v="8500"/>
    <n v="8000"/>
    <d v="1899-12-30T00:00:00"/>
    <n v="1"/>
    <d v="1899-12-30T00:00:00"/>
    <d v="1899-12-30T00:00:00"/>
    <d v="1899-12-30T00:00:00"/>
    <n v="0.7142857142857143"/>
    <n v="0.94117647058823528"/>
  </r>
  <r>
    <s v="VOY2026COFTN752"/>
    <d v="2026-03-27T00:00:00"/>
    <d v="2026-03-27T00:00:00"/>
    <x v="5"/>
    <n v="14"/>
    <n v="8"/>
    <n v="8500"/>
    <n v="4705"/>
    <d v="1899-12-30T00:00:00"/>
    <n v="1"/>
    <d v="1899-12-30T00:00:00"/>
    <d v="1899-12-30T00:00:00"/>
    <d v="1899-12-30T00:00:00"/>
    <n v="0.5714285714285714"/>
    <n v="0.55352941176470594"/>
  </r>
  <r>
    <s v="VOY2026COFTN753"/>
    <d v="2026-03-27T00:00:00"/>
    <d v="2026-03-27T00:00:00"/>
    <x v="4"/>
    <n v="14"/>
    <n v="4"/>
    <n v="8500"/>
    <n v="4650"/>
    <d v="1899-12-30T00:00:00"/>
    <n v="1"/>
    <d v="1899-12-30T00:00:00"/>
    <d v="1899-12-30T00:00:00"/>
    <d v="1899-12-30T00:00:00"/>
    <n v="0.2857142857142857"/>
    <n v="0.54705882352941182"/>
  </r>
  <r>
    <s v="VOY2026COFTN754"/>
    <d v="2026-03-27T00:00:00"/>
    <d v="2026-03-27T00:00:00"/>
    <x v="4"/>
    <n v="14"/>
    <n v="5"/>
    <n v="8500"/>
    <n v="1660"/>
    <d v="1899-12-30T00:00:00"/>
    <n v="1"/>
    <d v="1899-12-30T00:00:00"/>
    <d v="1899-12-30T00:00:00"/>
    <d v="1899-12-30T00:00:00"/>
    <n v="0.35714285714285715"/>
    <n v="0.19529411764705881"/>
  </r>
  <r>
    <s v="VOY2026COFTN755"/>
    <d v="2026-03-28T00:00:00"/>
    <d v="2026-03-28T00:00:00"/>
    <x v="0"/>
    <n v="27"/>
    <n v="24"/>
    <n v="24950"/>
    <n v="24818"/>
    <d v="1899-12-30T00:00:00"/>
    <n v="0.8125"/>
    <d v="1899-12-30T00:00:00"/>
    <d v="1899-12-30T00:00:00"/>
    <d v="1899-12-30T00:00:00"/>
    <n v="0.88888888888888884"/>
    <n v="0.99470941883767539"/>
  </r>
  <r>
    <s v="VOY2026COFTN756"/>
    <d v="2026-03-28T00:00:00"/>
    <d v="2026-03-28T00:00:00"/>
    <x v="5"/>
    <n v="14"/>
    <n v="14"/>
    <n v="8500"/>
    <n v="6500"/>
    <d v="1899-12-30T00:00:00"/>
    <n v="1"/>
    <d v="1899-12-30T00:00:00"/>
    <d v="1899-12-30T00:00:00"/>
    <d v="1899-12-30T00:00:00"/>
    <n v="1"/>
    <n v="0.76470588235294112"/>
  </r>
  <r>
    <s v="VOY2026COFTN757"/>
    <d v="2026-03-28T00:00:00"/>
    <d v="2026-03-28T00:00:00"/>
    <x v="5"/>
    <n v="14"/>
    <n v="14"/>
    <n v="8500"/>
    <n v="2532"/>
    <d v="1899-12-30T00:00:00"/>
    <n v="1"/>
    <d v="1899-12-30T00:00:00"/>
    <d v="1899-12-30T00:00:00"/>
    <d v="1899-12-30T00:00:00"/>
    <n v="1"/>
    <n v="0.29788235294117649"/>
  </r>
  <r>
    <s v="VOY2026COFTN758"/>
    <d v="2026-03-28T00:00:00"/>
    <d v="2026-03-28T00:00:00"/>
    <x v="4"/>
    <n v="14"/>
    <n v="14"/>
    <n v="8500"/>
    <n v="10000"/>
    <d v="1899-12-30T00:00:00"/>
    <n v="1"/>
    <d v="1899-12-30T00:00:00"/>
    <d v="1899-12-30T00:00:00"/>
    <d v="1899-12-30T00:00:00"/>
    <n v="1"/>
    <n v="1.1764705882352942"/>
  </r>
  <r>
    <s v="VOY2026COFTN759"/>
    <d v="2026-03-28T00:00:00"/>
    <d v="2026-03-28T00:00:00"/>
    <x v="3"/>
    <n v="14"/>
    <n v="10"/>
    <n v="10230"/>
    <n v="8000"/>
    <d v="1899-12-30T00:00:00"/>
    <n v="1"/>
    <d v="1899-12-30T00:00:00"/>
    <d v="1899-12-30T00:00:00"/>
    <d v="1899-12-30T00:00:00"/>
    <n v="0.7142857142857143"/>
    <n v="0.78201368523949166"/>
  </r>
  <r>
    <s v="VOY2026COFTN760"/>
    <d v="2026-03-30T00:00:00"/>
    <d v="2026-03-30T00:00:00"/>
    <x v="0"/>
    <n v="27"/>
    <n v="24"/>
    <n v="24950"/>
    <n v="23700"/>
    <d v="1899-12-30T00:00:00"/>
    <n v="1"/>
    <d v="1899-12-30T00:00:00"/>
    <d v="1899-12-30T00:00:00"/>
    <d v="1899-12-30T00:00:00"/>
    <n v="0.88888888888888884"/>
    <n v="0.94989979959919835"/>
  </r>
  <r>
    <s v="VOY2026COFTN761"/>
    <d v="2026-03-30T00:00:00"/>
    <d v="2026-03-30T00:00:00"/>
    <x v="3"/>
    <n v="14"/>
    <n v="15"/>
    <n v="10230"/>
    <n v="7700"/>
    <d v="1899-12-30T00:00:00"/>
    <n v="1"/>
    <d v="1899-12-30T00:00:00"/>
    <d v="1899-12-30T00:00:00"/>
    <d v="1899-12-30T00:00:00"/>
    <n v="1.0714285714285714"/>
    <n v="0.75268817204301075"/>
  </r>
  <r>
    <s v="VOY2026COFTN762"/>
    <d v="2026-03-30T00:00:00"/>
    <d v="2026-03-30T00:00:00"/>
    <x v="4"/>
    <n v="14"/>
    <n v="13"/>
    <n v="8500"/>
    <n v="4000"/>
    <d v="1899-12-30T00:00:00"/>
    <n v="0.8"/>
    <d v="1899-12-30T00:00:00"/>
    <d v="1899-12-30T00:00:00"/>
    <d v="1899-12-30T00:00:00"/>
    <n v="0.9285714285714286"/>
    <n v="0.47058823529411764"/>
  </r>
  <r>
    <s v="VOY2026COFTN763"/>
    <d v="2026-03-30T00:00:00"/>
    <d v="2026-03-30T00:00:00"/>
    <x v="5"/>
    <n v="14"/>
    <n v="2"/>
    <n v="8500"/>
    <n v="3986"/>
    <d v="1899-12-30T00:00:00"/>
    <n v="1"/>
    <d v="1899-12-30T00:00:00"/>
    <d v="1899-12-30T00:00:00"/>
    <d v="1899-12-30T00:00:00"/>
    <n v="0.14285714285714285"/>
    <n v="0.46894117647058825"/>
  </r>
  <r>
    <s v="VOY2026COFTN764"/>
    <d v="2026-03-30T00:00:00"/>
    <d v="2026-03-30T00:00:00"/>
    <x v="5"/>
    <n v="14"/>
    <n v="18"/>
    <n v="8500"/>
    <n v="7173"/>
    <d v="1899-12-30T00:00:00"/>
    <n v="1"/>
    <d v="1899-12-30T00:00:00"/>
    <d v="1899-12-30T00:00:00"/>
    <d v="1899-12-30T00:00:00"/>
    <n v="1.2857142857142858"/>
    <n v="0.84388235294117642"/>
  </r>
  <r>
    <s v="VOY2026COFTN765"/>
    <d v="2026-03-30T00:00:00"/>
    <d v="2026-03-30T00:00:00"/>
    <x v="3"/>
    <n v="14"/>
    <n v="13"/>
    <n v="10230"/>
    <n v="6000"/>
    <d v="1899-12-30T00:00:00"/>
    <n v="1"/>
    <d v="1899-12-30T00:00:00"/>
    <d v="1899-12-30T00:00:00"/>
    <d v="1899-12-30T00:00:00"/>
    <n v="0.9285714285714286"/>
    <n v="0.5865102639296188"/>
  </r>
  <r>
    <s v="VOY2026COFTN767"/>
    <d v="2026-03-30T00:00:00"/>
    <d v="2026-03-30T00:00:00"/>
    <x v="1"/>
    <n v="14"/>
    <n v="14"/>
    <n v="9200"/>
    <n v="8500"/>
    <d v="1899-12-30T00:00:00"/>
    <n v="1"/>
    <d v="1899-12-30T00:00:00"/>
    <d v="1899-12-30T00:00:00"/>
    <d v="1899-12-30T00:00:00"/>
    <n v="1"/>
    <n v="0.92391304347826086"/>
  </r>
  <r>
    <s v="VOY2026COFTN768"/>
    <d v="2026-03-30T00:00:00"/>
    <d v="2026-03-30T00:00:00"/>
    <x v="1"/>
    <n v="14"/>
    <n v="8"/>
    <n v="9200"/>
    <n v="3500"/>
    <d v="1899-12-30T00:00:00"/>
    <n v="1"/>
    <d v="1899-12-30T00:00:00"/>
    <d v="1899-12-30T00:00:00"/>
    <d v="1899-12-30T00:00:00"/>
    <n v="0.5714285714285714"/>
    <n v="0.38043478260869568"/>
  </r>
  <r>
    <s v="VOY2026COFTN769"/>
    <d v="2026-03-30T00:00:00"/>
    <d v="2026-03-30T00:00:00"/>
    <x v="6"/>
    <n v="3"/>
    <n v="3"/>
    <n v="927"/>
    <n v="900"/>
    <d v="1899-12-30T00:00:00"/>
    <n v="1"/>
    <d v="1899-12-30T00:00:00"/>
    <d v="1899-12-30T00:00:00"/>
    <d v="1899-12-30T00:00:00"/>
    <n v="1"/>
    <n v="0.970873786407767"/>
  </r>
  <r>
    <s v="VOY2026COFTN770"/>
    <d v="2026-03-30T00:00:00"/>
    <d v="2026-03-30T00:00:00"/>
    <x v="4"/>
    <n v="14"/>
    <n v="10"/>
    <n v="8500"/>
    <n v="5000"/>
    <d v="1899-12-30T00:00:00"/>
    <n v="1"/>
    <d v="1899-12-30T00:00:00"/>
    <d v="1899-12-30T00:00:00"/>
    <d v="1899-12-30T00:00:00"/>
    <n v="0.7142857142857143"/>
    <n v="0.58823529411764708"/>
  </r>
  <r>
    <s v="VOY2026COFTN771"/>
    <d v="2026-03-30T00:00:00"/>
    <d v="2026-03-30T00:00:00"/>
    <x v="6"/>
    <n v="3"/>
    <n v="3"/>
    <n v="927"/>
    <n v="360"/>
    <d v="1899-12-30T00:00:00"/>
    <n v="0.60416666666666663"/>
    <d v="1899-12-30T00:00:00"/>
    <d v="1899-12-30T00:00:00"/>
    <d v="1899-12-30T00:00:00"/>
    <n v="1"/>
    <n v="0.38834951456310679"/>
  </r>
  <r>
    <s v="VOY2026COFTN774"/>
    <d v="2026-03-31T00:00:00"/>
    <d v="2026-03-31T00:00:00"/>
    <x v="0"/>
    <n v="27"/>
    <n v="25"/>
    <n v="24950"/>
    <n v="23500"/>
    <d v="1899-12-30T00:00:00"/>
    <n v="1"/>
    <d v="1899-12-30T00:00:00"/>
    <d v="1899-12-30T00:00:00"/>
    <d v="1899-12-30T00:00:00"/>
    <n v="0.92592592592592593"/>
    <n v="0.94188376753507019"/>
  </r>
  <r>
    <s v="VOY2026COFTN775"/>
    <d v="2026-03-31T00:00:00"/>
    <d v="2026-03-31T00:00:00"/>
    <x v="1"/>
    <n v="14"/>
    <n v="13"/>
    <n v="9200"/>
    <n v="7566"/>
    <d v="1899-12-30T00:00:00"/>
    <n v="1"/>
    <d v="1899-12-30T00:00:00"/>
    <d v="1899-12-30T00:00:00"/>
    <d v="1899-12-30T00:00:00"/>
    <n v="0.9285714285714286"/>
    <n v="0.82239130434782604"/>
  </r>
  <r>
    <s v="VOY2026COFTN776"/>
    <d v="2026-03-31T00:00:00"/>
    <d v="2026-03-31T00:00:00"/>
    <x v="1"/>
    <n v="14"/>
    <n v="8"/>
    <n v="9200"/>
    <n v="3772"/>
    <d v="1899-12-30T00:00:00"/>
    <n v="1"/>
    <d v="1899-12-30T00:00:00"/>
    <d v="1899-12-30T00:00:00"/>
    <d v="1899-12-30T00:00:00"/>
    <n v="0.5714285714285714"/>
    <n v="0.41"/>
  </r>
  <r>
    <s v="VOY2026COFTN777"/>
    <d v="2026-03-31T00:00:00"/>
    <d v="2026-03-31T00:00:00"/>
    <x v="3"/>
    <n v="14"/>
    <n v="14"/>
    <n v="10230"/>
    <n v="8200"/>
    <d v="1899-12-30T00:00:00"/>
    <n v="1"/>
    <d v="1899-12-30T00:00:00"/>
    <d v="1899-12-30T00:00:00"/>
    <d v="1899-12-30T00:00:00"/>
    <n v="1"/>
    <n v="0.80156402737047894"/>
  </r>
  <r>
    <s v="VOY2026COFTN778"/>
    <d v="2026-03-31T00:00:00"/>
    <d v="2026-03-31T00:00:00"/>
    <x v="3"/>
    <n v="14"/>
    <n v="12"/>
    <n v="10230"/>
    <n v="6500"/>
    <d v="1899-12-30T00:00:00"/>
    <n v="1"/>
    <d v="1899-12-30T00:00:00"/>
    <d v="1899-12-30T00:00:00"/>
    <d v="1899-12-30T00:00:00"/>
    <n v="0.8571428571428571"/>
    <n v="0.63538611925708699"/>
  </r>
  <r>
    <s v="VOY2026COFTN779"/>
    <d v="2026-03-31T00:00:00"/>
    <d v="2026-03-31T00:00:00"/>
    <x v="4"/>
    <n v="14"/>
    <n v="10"/>
    <n v="8500"/>
    <n v="1200"/>
    <d v="1899-12-30T00:00:00"/>
    <n v="1"/>
    <d v="1899-12-30T00:00:00"/>
    <d v="1899-12-30T00:00:00"/>
    <d v="1899-12-30T00:00:00"/>
    <n v="0.7142857142857143"/>
    <n v="0.14117647058823529"/>
  </r>
  <r>
    <s v="VOY2026COFTN780"/>
    <d v="2026-03-31T00:00:00"/>
    <d v="2026-03-31T00:00:00"/>
    <x v="4"/>
    <n v="14"/>
    <n v="12"/>
    <n v="8500"/>
    <n v="6000"/>
    <d v="1899-12-30T00:00:00"/>
    <n v="1"/>
    <d v="1899-12-30T00:00:00"/>
    <d v="1899-12-30T00:00:00"/>
    <d v="1899-12-30T00:00:00"/>
    <n v="0.8571428571428571"/>
    <n v="0.70588235294117652"/>
  </r>
  <r>
    <s v="VOY2026COFTN781"/>
    <d v="2026-03-31T00:00:00"/>
    <d v="2026-03-31T00:00:00"/>
    <x v="6"/>
    <n v="3"/>
    <n v="1"/>
    <n v="927"/>
    <n v="260"/>
    <d v="1899-12-30T00:00:00"/>
    <n v="1"/>
    <d v="1899-12-30T00:00:00"/>
    <d v="1899-12-30T00:00:00"/>
    <d v="1899-12-30T00:00:00"/>
    <n v="0.33333333333333331"/>
    <n v="0.28047464940668826"/>
  </r>
  <r>
    <s v="VOY2026COFTN782"/>
    <d v="2026-03-31T00:00:00"/>
    <d v="2026-03-31T00:00:00"/>
    <x v="5"/>
    <n v="14"/>
    <n v="10"/>
    <n v="8500"/>
    <n v="8000"/>
    <d v="1899-12-30T00:00:00"/>
    <n v="1"/>
    <d v="1899-12-30T00:00:00"/>
    <d v="1899-12-30T00:00:00"/>
    <d v="1899-12-30T00:00:00"/>
    <n v="0.7142857142857143"/>
    <n v="0.94117647058823528"/>
  </r>
  <r>
    <s v="VOY2026COFTN783"/>
    <d v="2026-03-31T00:00:00"/>
    <d v="2026-03-31T00:00:00"/>
    <x v="5"/>
    <n v="14"/>
    <n v="10"/>
    <n v="8500"/>
    <n v="7500"/>
    <d v="1899-12-30T00:00:00"/>
    <n v="1"/>
    <d v="1899-12-30T00:00:00"/>
    <d v="1899-12-30T00:00:00"/>
    <d v="1899-12-30T00:00:00"/>
    <n v="0.7142857142857143"/>
    <n v="0.882352941176470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0">
  <r>
    <s v="VOY2026COFTN585"/>
    <d v="2026-03-09T00:00:00"/>
    <s v="mars"/>
    <s v="REM107627"/>
    <x v="0"/>
    <s v="VOY2026COFTN585"/>
    <s v="WeWire Hammamet Tunisia SARL"/>
    <n v="5"/>
  </r>
  <r>
    <s v="VOY2026COFTN585"/>
    <d v="2026-03-09T00:00:00"/>
    <s v="mars"/>
    <s v="REM107627"/>
    <x v="0"/>
    <s v="VOY2026COFTN585"/>
    <s v="A C T Assemblage Cable Tunisie"/>
    <s v="5,00 TND"/>
  </r>
  <r>
    <s v="VOY2026COFTN586"/>
    <d v="2026-03-09T00:00:00"/>
    <s v="mars"/>
    <s v="2282tu131"/>
    <x v="1"/>
    <s v="VOY2026COFTN586"/>
    <s v="COFAT TUNIS"/>
    <n v="5"/>
  </r>
  <r>
    <s v="VOY2026COFTN587"/>
    <d v="2026-03-09T00:00:00"/>
    <m/>
    <s v="626tu203"/>
    <x v="2"/>
    <s v="VOY2026COFTN587"/>
    <s v="perplastic "/>
    <n v="5"/>
  </r>
  <r>
    <s v="VOY2026COFTN588"/>
    <d v="2026-03-09T00:00:00"/>
    <m/>
    <s v="626tu203"/>
    <x v="2"/>
    <s v="VOY2026COFTN588"/>
    <s v="LEONI Wiring Systems Tunisia SUD"/>
    <n v="5"/>
  </r>
  <r>
    <s v="VOY2026COFTN588"/>
    <d v="2026-03-09T00:00:00"/>
    <m/>
    <s v="626tu203"/>
    <x v="2"/>
    <s v="VOY2026COFTN588"/>
    <s v="LEONI Wiring Systems Tunisia NORD"/>
    <n v="0"/>
  </r>
  <r>
    <s v="VOY2026COFTN588"/>
    <d v="2026-03-09T00:00:00"/>
    <m/>
    <s v="626tu203"/>
    <x v="2"/>
    <s v="VOY2026COFTN588"/>
    <s v="COFAT MATEUR"/>
    <n v="5"/>
  </r>
  <r>
    <s v="VOY2026COFTN589"/>
    <d v="2026-03-09T00:00:00"/>
    <s v="mars"/>
    <s v="9524TU238"/>
    <x v="1"/>
    <s v="VOY2026COFTN589"/>
    <s v="TTE International"/>
    <n v="5"/>
  </r>
  <r>
    <s v="VOY2026COFTN589"/>
    <d v="2026-03-09T00:00:00"/>
    <s v="mars"/>
    <s v="9524TU238"/>
    <x v="1"/>
    <s v="VOY2026COFTN589"/>
    <s v="KAB-LEM Tunisia SARL"/>
    <n v="5"/>
  </r>
  <r>
    <s v="VOY2026COFTN590"/>
    <d v="2026-03-09T00:00:00"/>
    <m/>
    <s v="location"/>
    <x v="3"/>
    <s v="VOY2026COFTN590"/>
    <s v="ADC Sousse"/>
    <m/>
  </r>
  <r>
    <s v="VOY2026COFTN590"/>
    <d v="2026-03-09T00:00:00"/>
    <m/>
    <s v="location"/>
    <x v="3"/>
    <s v="VOY2026COFTN590"/>
    <s v="ELECTROCONTACT TUNISIE"/>
    <m/>
  </r>
  <r>
    <s v="VOY2026COFTN591"/>
    <d v="2026-03-09T00:00:00"/>
    <s v="mars"/>
    <s v="4331tu175"/>
    <x v="4"/>
    <s v="VOY2026COFTN591"/>
    <s v="Yazaki Automotive Products Tunisia"/>
    <n v="5"/>
  </r>
  <r>
    <s v="VOY2026COFTN591"/>
    <d v="2026-03-09T00:00:00"/>
    <s v="mars"/>
    <s v="4331tu175"/>
    <x v="4"/>
    <s v="VOY2026COFTN591"/>
    <s v="COFAT MATEUR"/>
    <n v="5"/>
  </r>
  <r>
    <s v="VOY2026COFTN592"/>
    <d v="2026-03-09T00:00:00"/>
    <s v="mars"/>
    <s v="6502TU247"/>
    <x v="5"/>
    <s v="VOY2026COFTN592"/>
    <s v="SCHULTE AUTOMOTIVE TUNISIA srl ZG"/>
    <n v="5"/>
  </r>
  <r>
    <s v="VOY2026COFTN593"/>
    <d v="2026-03-09T00:00:00"/>
    <s v="mars"/>
    <s v="6502TU247"/>
    <x v="5"/>
    <s v="VOY2026COFTN593"/>
    <s v="Aptiv Services Tunisia SARL"/>
    <n v="5"/>
  </r>
  <r>
    <s v="VOY2026COFTN594"/>
    <d v="2026-03-10T00:00:00"/>
    <m/>
    <s v="location "/>
    <x v="6"/>
    <s v="VOY2026COFTN594"/>
    <s v="LEONI Wiring Systems Tunisia SUD"/>
    <m/>
  </r>
  <r>
    <s v="VOY2026COFTN594"/>
    <d v="2026-03-10T00:00:00"/>
    <m/>
    <s v="location "/>
    <x v="6"/>
    <s v="VOY2026COFTN594"/>
    <s v="COFAT MATEUR"/>
    <m/>
  </r>
  <r>
    <s v="VOY2026COFTN595"/>
    <d v="2026-03-10T00:00:00"/>
    <s v="mars"/>
    <s v="4331tu175"/>
    <x v="4"/>
    <s v="VOY2026COFTN595"/>
    <s v="COFAT TUNIS"/>
    <n v="0"/>
  </r>
  <r>
    <s v="VOY2026COFTN596"/>
    <d v="2026-03-10T00:00:00"/>
    <s v="mars"/>
    <s v="4331tu175"/>
    <x v="4"/>
    <s v="VOY2026COFTN596"/>
    <s v="SEBN (SUMITOMO)"/>
    <n v="10"/>
  </r>
  <r>
    <s v="VOY2026COFTN597"/>
    <d v="2026-03-10T00:00:00"/>
    <m/>
    <s v="location "/>
    <x v="6"/>
    <s v="VOY2026COFTN597"/>
    <s v="YURA CORPORATION TUNISIA"/>
    <m/>
  </r>
  <r>
    <s v="VOY2026COFTN597"/>
    <d v="2026-03-10T00:00:00"/>
    <m/>
    <s v="location "/>
    <x v="3"/>
    <s v="VOY2026COFTN597"/>
    <s v="MEDITERRANEAN ELECTRIC WIRING"/>
    <m/>
  </r>
  <r>
    <s v="VOY2026COFTN598"/>
    <d v="2026-03-10T00:00:00"/>
    <s v="mars"/>
    <s v="REM107627"/>
    <x v="0"/>
    <s v="VOY2026COFTN598"/>
    <s v="Kromberg &amp; Schubert  Tunisie SARL"/>
    <n v="10"/>
  </r>
  <r>
    <s v="VOY2026COFTN599"/>
    <d v="2026-03-10T00:00:00"/>
    <m/>
    <s v="626tu203"/>
    <x v="2"/>
    <s v="VOY2026COFTN599"/>
    <s v="Reflexallen"/>
    <n v="5"/>
  </r>
  <r>
    <s v="VOY2026COFTN600"/>
    <d v="2026-03-10T00:00:00"/>
    <m/>
    <s v="626tu203"/>
    <x v="2"/>
    <s v="VOY2026COFTN600"/>
    <s v="Aptiv Services Tunisia SARL"/>
    <n v="5"/>
  </r>
  <r>
    <s v="VOY2026COFTN601"/>
    <d v="2026-03-10T00:00:00"/>
    <s v="mars"/>
    <s v="9524TU238"/>
    <x v="1"/>
    <s v="VOY2026COFTN601"/>
    <s v="SE BORDNETZE EL FEJJA S.A.R.L"/>
    <n v="5"/>
  </r>
  <r>
    <s v="VOY2026COFTN602"/>
    <d v="2026-03-10T00:00:00"/>
    <s v="mars"/>
    <s v="9524TU238"/>
    <x v="1"/>
    <s v="VOY2026COFTN602"/>
    <s v="ADC Sousse"/>
    <n v="10"/>
  </r>
  <r>
    <s v="VOY2026COFTN603"/>
    <d v="2026-03-10T00:00:00"/>
    <s v="mars"/>
    <s v="6502TU247"/>
    <x v="5"/>
    <s v="VOY2026COFTN603"/>
    <s v="SCHULTE AUTOMOTIVE TUNISIA srl"/>
    <n v="10"/>
  </r>
  <r>
    <s v="VOY2026COFTN604"/>
    <d v="2026-03-10T00:00:00"/>
    <s v="mars"/>
    <s v="6502TU247"/>
    <x v="5"/>
    <s v="VOY2026COFTN604"/>
    <s v="SEWS TN SARL"/>
    <m/>
  </r>
  <r>
    <s v="VOY2026COFTN604"/>
    <d v="2026-03-10T00:00:00"/>
    <s v="mars"/>
    <s v="6502TU247"/>
    <x v="5"/>
    <s v="VOY2026COFTN604"/>
    <s v="CABLISYS TUNISIE"/>
    <n v="5"/>
  </r>
  <r>
    <s v="VOY2026COFTN605"/>
    <d v="2026-03-10T00:00:00"/>
    <s v="mars"/>
    <s v="6502TU247"/>
    <x v="5"/>
    <s v="VOY2026COFTN605"/>
    <s v="WeWire Hammamet Tunisia SARL"/>
    <n v="5"/>
  </r>
  <r>
    <s v="VOY2026COFTN606"/>
    <d v="2026-03-10T00:00:00"/>
    <s v="mars"/>
    <s v="7797tu218"/>
    <x v="7"/>
    <s v="VOY2026COFTN606"/>
    <s v="Aptiv Services Tunisia SARL"/>
    <n v="5"/>
  </r>
  <r>
    <s v="VOY2026COFTN606"/>
    <d v="2026-03-10T00:00:00"/>
    <s v="mars"/>
    <s v="7797tu218"/>
    <x v="7"/>
    <s v="VOY2026COFTN606"/>
    <s v="LEONI Wiring Systems Tunisia NORD"/>
    <n v="5"/>
  </r>
  <r>
    <s v="VOY2026COFTN606"/>
    <d v="2026-03-10T00:00:00"/>
    <s v="mars"/>
    <s v="7797tu218"/>
    <x v="7"/>
    <s v="VOY2026COFTN606"/>
    <s v="LEONI Wiring Systems Tunisia SUD"/>
    <n v="5"/>
  </r>
  <r>
    <s v="VOY2026COFTN606"/>
    <d v="2026-03-10T00:00:00"/>
    <s v="mars"/>
    <s v="7797tu218"/>
    <x v="7"/>
    <s v="VOY2026COFTN606"/>
    <s v="COFAT MATEUR"/>
    <n v="5"/>
  </r>
  <r>
    <s v="VOY2026COFTN607"/>
    <d v="2026-03-11T00:00:00"/>
    <m/>
    <s v="GTS"/>
    <x v="8"/>
    <s v="VOY2026COFTN607"/>
    <s v="SEBN (SUMITOMO)"/>
    <m/>
  </r>
  <r>
    <s v="VOY2026COFTN607"/>
    <d v="2026-03-11T00:00:00"/>
    <m/>
    <s v="GTS"/>
    <x v="8"/>
    <s v="VOY2026COFTN607"/>
    <s v="Aptiv Services Tunisia SARL"/>
    <m/>
  </r>
  <r>
    <s v="VOY2026COFTN608"/>
    <d v="2026-03-11T00:00:00"/>
    <s v="mars"/>
    <s v="6502TU247"/>
    <x v="1"/>
    <s v="VOY2026COFTN608"/>
    <s v="Yazaki Automotive Products Tunisia"/>
    <n v="5"/>
  </r>
  <r>
    <s v="VOY2026COFTN608"/>
    <d v="2026-03-11T00:00:00"/>
    <s v="mars"/>
    <s v="6502TU247"/>
    <x v="1"/>
    <s v="VOY2026COFTN608"/>
    <s v="COFAT MATEUR"/>
    <n v="5"/>
  </r>
  <r>
    <s v="VOY2026COFTN609"/>
    <d v="2026-03-11T00:00:00"/>
    <m/>
    <s v="626tu203"/>
    <x v="2"/>
    <s v="VOY2026COFTN609"/>
    <s v="METS MANUFAC ELECTRO.DE SOUSSE"/>
    <n v="10"/>
  </r>
  <r>
    <s v="VOY2026COFTN610"/>
    <d v="2026-03-11T00:00:00"/>
    <m/>
    <s v="626tu203"/>
    <x v="2"/>
    <s v="VOY2026COFTN610"/>
    <s v="COFAT TUNIS"/>
    <n v="5"/>
  </r>
  <r>
    <s v="VOY2026COFTN611"/>
    <d v="2026-03-11T00:00:00"/>
    <s v="mars"/>
    <s v="6502TU247"/>
    <x v="5"/>
    <s v="VOY2026COFTN611"/>
    <s v="perplastic "/>
    <n v="5"/>
  </r>
  <r>
    <s v="VOY2026COFTN612"/>
    <d v="2026-03-11T00:00:00"/>
    <s v="mars"/>
    <s v="6502TU247"/>
    <x v="5"/>
    <s v="VOY2026COFTN612"/>
    <s v="COFAT MATEUR"/>
    <n v="5"/>
  </r>
  <r>
    <s v="VOY2026COFTN612"/>
    <d v="2026-03-11T00:00:00"/>
    <s v="mars"/>
    <s v="6502TU247"/>
    <x v="5"/>
    <s v="VOY2026COFTN612"/>
    <s v="LEONI Wiring Systems Tunisia SUD"/>
    <n v="0"/>
  </r>
  <r>
    <s v="VOY2026COFTN612"/>
    <d v="2026-03-11T00:00:00"/>
    <s v="mars"/>
    <s v="6502TU247"/>
    <x v="5"/>
    <s v="VOY2026COFTN612"/>
    <s v="LEONI Wiring Systems Tunisia NORD"/>
    <n v="0"/>
  </r>
  <r>
    <s v="VOY2026COFTN613"/>
    <d v="2026-03-11T00:00:00"/>
    <s v="mars"/>
    <s v="4331tu175"/>
    <x v="1"/>
    <s v="VOY2026COFTN613"/>
    <s v="WeWire Hammamet Tunisia SARL"/>
    <n v="5"/>
  </r>
  <r>
    <s v="VOY2026COFTN613"/>
    <d v="2026-03-11T00:00:00"/>
    <s v="mars"/>
    <s v="4331tu175"/>
    <x v="1"/>
    <s v="VOY2026COFTN613"/>
    <s v="jetty"/>
    <n v="5"/>
  </r>
  <r>
    <s v="VOY2026COFTN614"/>
    <d v="2026-03-11T00:00:00"/>
    <s v="mars"/>
    <s v="REM107627"/>
    <x v="0"/>
    <s v="VOY2026COFTN614"/>
    <s v="SCHULTE AUTOMOTIVE TUNISIA srl"/>
    <n v="10"/>
  </r>
  <r>
    <s v="VOY2026COFTN615"/>
    <d v="2026-03-11T00:00:00"/>
    <s v="mars"/>
    <s v="7797tu218"/>
    <x v="7"/>
    <s v="VOY2026COFTN615"/>
    <s v="COFAT MATEUR"/>
    <n v="5"/>
  </r>
  <r>
    <s v="VOY2026COFTN616"/>
    <d v="2026-03-11T00:00:00"/>
    <s v="mars"/>
    <s v="4331tu175"/>
    <x v="4"/>
    <s v="VOY2026COFTN616"/>
    <s v="SATS"/>
    <n v="10"/>
  </r>
  <r>
    <s v="VOY2026COFTN617"/>
    <d v="2026-03-12T00:00:00"/>
    <s v="mars"/>
    <s v="6502TU247"/>
    <x v="5"/>
    <s v="VOY2026COFTN617"/>
    <s v="Aptiv Services Tunisia SARL"/>
    <n v="5"/>
  </r>
  <r>
    <s v="VOY2026COFTN618"/>
    <d v="2026-03-12T00:00:00"/>
    <s v="mars"/>
    <s v="6502TU247"/>
    <x v="5"/>
    <s v="VOY2026COFTN618"/>
    <s v="A C T Assemblage Cable Tunisie"/>
    <n v="5"/>
  </r>
  <r>
    <s v="VOY2026COFTN618"/>
    <d v="2026-03-12T00:00:00"/>
    <s v="mars"/>
    <s v="6502TU247"/>
    <x v="5"/>
    <s v="VOY2026COFTN618"/>
    <s v="I.C.eM"/>
    <n v="5"/>
  </r>
  <r>
    <s v="VOY2026COFTN619"/>
    <d v="2026-03-12T00:00:00"/>
    <m/>
    <s v="location "/>
    <x v="6"/>
    <s v="VOY2026COFTN619"/>
    <s v="STE S.C.E.E.T"/>
    <m/>
  </r>
  <r>
    <s v="VOY2026COFTN619"/>
    <d v="2026-03-12T00:00:00"/>
    <m/>
    <s v="location "/>
    <x v="6"/>
    <s v="VOY2026COFTN619"/>
    <s v="AMPHENOL TUNISIE"/>
    <m/>
  </r>
  <r>
    <s v="VOY2026COFTN620"/>
    <d v="2026-03-12T00:00:00"/>
    <m/>
    <s v="626tu203"/>
    <x v="2"/>
    <s v="VOY2026COFTN620"/>
    <s v="COFAT TUNIS"/>
    <n v="5"/>
  </r>
  <r>
    <s v="VOY2026COFTN621"/>
    <d v="2026-03-12T00:00:00"/>
    <m/>
    <s v="626tu203"/>
    <x v="2"/>
    <s v="VOY2026COFTN621"/>
    <s v="YURA CORPORATION TUNISIA"/>
    <n v="10"/>
  </r>
  <r>
    <s v="VOY2026COFTN622"/>
    <d v="2026-03-12T00:00:00"/>
    <s v="mars"/>
    <s v="9524TU238"/>
    <x v="7"/>
    <s v="VOY2026COFTN622"/>
    <s v="perplastic "/>
    <n v="5"/>
  </r>
  <r>
    <s v="VOY2026COFTN623"/>
    <d v="2026-03-12T00:00:00"/>
    <s v="mars"/>
    <s v="2282tu131"/>
    <x v="0"/>
    <s v="VOY2026COFTN623"/>
    <s v="COFAT MATEUR"/>
    <n v="5"/>
  </r>
  <r>
    <s v="VOY2026COFTN623"/>
    <d v="2026-03-12T00:00:00"/>
    <s v="mars"/>
    <s v="2282tu131"/>
    <x v="0"/>
    <s v="VOY2026COFTN623"/>
    <s v="KAB-LEM Tunisia SARL"/>
    <n v="5"/>
  </r>
  <r>
    <s v="VOY2026COFTN623"/>
    <d v="2026-03-12T00:00:00"/>
    <s v="mars"/>
    <s v="2282tu131"/>
    <x v="0"/>
    <s v="VOY2026COFTN623"/>
    <s v="LEONI Wiring Systems Tunisia SUD"/>
    <n v="5"/>
  </r>
  <r>
    <s v="VOY2026COFTN624"/>
    <d v="2026-03-12T00:00:00"/>
    <s v="mars"/>
    <s v="4331tu175"/>
    <x v="4"/>
    <s v="VOY2026COFTN624"/>
    <s v="METS MANUFAC ELECTRO.DE SOUSSE"/>
    <n v="10"/>
  </r>
  <r>
    <s v="VOY2026COFTN624"/>
    <d v="2026-03-12T00:00:00"/>
    <s v="mars"/>
    <s v="4331tu175"/>
    <x v="4"/>
    <s v="VOY2026COFTN624"/>
    <s v="ADC Sousse"/>
    <n v="5"/>
  </r>
  <r>
    <s v="VOY2026COFTN625"/>
    <d v="2026-03-12T00:00:00"/>
    <s v="mars"/>
    <s v="6502TU247"/>
    <x v="5"/>
    <s v="VOY2026COFTN625"/>
    <s v="SCHULTE AUTOMOTIVE TUNISIA srl"/>
    <n v="10"/>
  </r>
  <r>
    <s v="VOY2026COFTN626"/>
    <d v="2026-03-12T00:00:00"/>
    <m/>
    <s v="location"/>
    <x v="3"/>
    <s v="VOY2026COFTN626"/>
    <s v="Kromberg &amp; Schubert  Tunisie SARL"/>
    <m/>
  </r>
  <r>
    <s v="VOY2026COFTN626"/>
    <d v="2026-03-12T00:00:00"/>
    <m/>
    <s v="location"/>
    <x v="3"/>
    <s v="VOY2026COFTN626"/>
    <s v="Aptiv Services Tunisia SARL"/>
    <m/>
  </r>
  <r>
    <s v="VOY2026COFTN627"/>
    <d v="2026-03-12T00:00:00"/>
    <s v="mars"/>
    <s v="9524TU238"/>
    <x v="7"/>
    <s v="VOY2026COFTN627"/>
    <s v="navette mateur "/>
    <n v="5"/>
  </r>
  <r>
    <s v="VOY2026COFTN628"/>
    <d v="2026-03-12T00:00:00"/>
    <m/>
    <s v="location"/>
    <x v="3"/>
    <s v="VOY2026COFTN628"/>
    <s v="YAZAKI TUNISIA s.a.r.l"/>
    <m/>
  </r>
  <r>
    <s v="VOY2026COFTN629"/>
    <d v="2026-03-12T00:00:00"/>
    <s v="mars"/>
    <s v="4331tu175"/>
    <x v="1"/>
    <s v="VOY2026COFTN629"/>
    <s v="NAVETTE MATEUR (avancement + reste )"/>
    <n v="5"/>
  </r>
  <r>
    <s v="VOY2026COFTN630"/>
    <d v="2026-03-12T00:00:00"/>
    <s v="mars"/>
    <s v="7797tu218"/>
    <x v="1"/>
    <s v="VOY2026COFTN630"/>
    <s v="Yazaki Automotive Products Tunisia"/>
    <n v="5"/>
  </r>
  <r>
    <s v="VOY2026COFTN631"/>
    <d v="2026-03-13T00:00:00"/>
    <s v="mars"/>
    <s v="4331tu175"/>
    <x v="4"/>
    <s v="VOY2026COFTN631"/>
    <s v="COFAT TUNIS"/>
    <n v="5"/>
  </r>
  <r>
    <s v="VOY2026COFTN632"/>
    <d v="2026-03-13T00:00:00"/>
    <m/>
    <s v="location "/>
    <x v="6"/>
    <s v="VOY2026COFTN632"/>
    <s v="LEONI Wiring Systems Tunisia SUD"/>
    <m/>
  </r>
  <r>
    <s v="VOY2026COFTN632"/>
    <d v="2026-03-13T00:00:00"/>
    <m/>
    <s v="location "/>
    <x v="6"/>
    <s v="VOY2026COFTN632"/>
    <s v="COFAT MATEUR"/>
    <m/>
  </r>
  <r>
    <s v="VOY2026COFTN633"/>
    <d v="2026-03-13T00:00:00"/>
    <s v="mars"/>
    <s v="4331tu175"/>
    <x v="4"/>
    <s v="VOY2026COFTN633"/>
    <s v="YURA CORPORATION TUNISIA"/>
    <n v="10"/>
  </r>
  <r>
    <s v="VOY2026COFTN633"/>
    <d v="2026-03-13T00:00:00"/>
    <s v="mars"/>
    <s v="4331tu175"/>
    <x v="4"/>
    <s v="VOY2026COFTN633"/>
    <s v="MEDITERRANEAN ELECTRIC WIRING"/>
    <n v="5"/>
  </r>
  <r>
    <s v="VOY2026COFTN634"/>
    <d v="2026-03-13T00:00:00"/>
    <m/>
    <s v="location "/>
    <x v="6"/>
    <s v="VOY2026COFTN634"/>
    <s v="METS MANUFAC ELECTRO.DE SOUSSE"/>
    <m/>
  </r>
  <r>
    <s v="VOY2026COFTN634"/>
    <d v="2026-03-13T00:00:00"/>
    <m/>
    <s v="location "/>
    <x v="6"/>
    <s v="VOY2026COFTN634"/>
    <s v="ELECTROCONTACT TUNISIE"/>
    <m/>
  </r>
  <r>
    <s v="VOY2026COFTN634"/>
    <d v="2026-03-13T00:00:00"/>
    <m/>
    <s v="location "/>
    <x v="6"/>
    <s v="VOY2026COFTN634"/>
    <s v="ADC Sousse"/>
    <m/>
  </r>
  <r>
    <s v="VOY2026COFTN635"/>
    <d v="2026-03-13T00:00:00"/>
    <s v="mars"/>
    <s v="7797tu218"/>
    <x v="0"/>
    <s v="VOY2026COFTN635"/>
    <s v="DIS Draxlmaier Indust Solution Gmbh"/>
    <n v="10"/>
  </r>
  <r>
    <s v="VOY2026COFTN636"/>
    <d v="2026-03-13T00:00:00"/>
    <m/>
    <s v="626tu203"/>
    <x v="2"/>
    <s v="VOY2026COFTN636"/>
    <s v="perplastic "/>
    <n v="5"/>
  </r>
  <r>
    <s v="VOY2026COFTN637"/>
    <d v="2026-03-13T00:00:00"/>
    <s v="mars"/>
    <s v="6502TU247"/>
    <x v="5"/>
    <s v="VOY2026COFTN637"/>
    <s v="WeWire Hammamet Tunisia SARL"/>
    <n v="5"/>
  </r>
  <r>
    <s v="VOY2026COFTN638"/>
    <d v="2026-03-13T00:00:00"/>
    <m/>
    <s v="626tu203"/>
    <x v="2"/>
    <s v="VOY2026COFTN638"/>
    <s v="SCHULTE AUTOMOTIVE TUNISIA srl"/>
    <n v="10"/>
  </r>
  <r>
    <s v="VOY2026COFTN639"/>
    <d v="2026-03-13T00:00:00"/>
    <m/>
    <s v="GTS"/>
    <x v="8"/>
    <s v="VOY2026COFTN639"/>
    <s v="COFAT MATEUR"/>
    <m/>
  </r>
  <r>
    <s v="VOY2026COFTN639"/>
    <d v="2026-03-13T00:00:00"/>
    <m/>
    <s v="GTS"/>
    <x v="8"/>
    <s v="VOY2026COFTN639"/>
    <s v="kablem"/>
    <m/>
  </r>
  <r>
    <s v="VOY2026COFTN640"/>
    <d v="2026-03-13T00:00:00"/>
    <s v="mars"/>
    <s v="6502TU247"/>
    <x v="5"/>
    <s v="VOY2026COFTN640"/>
    <s v="Kromberg &amp; Schubert  Tunisie SARL"/>
    <n v="5"/>
  </r>
  <r>
    <s v="VOY2026COFTN640"/>
    <d v="2026-03-13T00:00:00"/>
    <s v="mars"/>
    <s v="6502TU247"/>
    <x v="5"/>
    <s v="VOY2026COFTN640"/>
    <s v="Kromberg &amp; Schubert  Tunisie SARL"/>
    <n v="0"/>
  </r>
  <r>
    <s v="VOY2026COFTN640"/>
    <d v="2026-03-13T00:00:00"/>
    <s v="mars"/>
    <s v="6502TU247"/>
    <x v="5"/>
    <s v="VOY2026COFTN640"/>
    <s v="Aptiv Services Tunisia SARL"/>
    <n v="5"/>
  </r>
  <r>
    <s v="VOY2026COFTN641"/>
    <d v="2026-03-13T00:00:00"/>
    <m/>
    <s v="vehicule"/>
    <x v="1"/>
    <s v="VOY2026COFTN641"/>
    <s v="A C T Assemblage Cable Tunisie"/>
    <n v="5"/>
  </r>
  <r>
    <s v="VOY2026COFTN642"/>
    <d v="2026-03-13T00:00:00"/>
    <s v="mars"/>
    <s v="4331tu175"/>
    <x v="4"/>
    <s v="VOY2026COFTN642"/>
    <s v="COFAT MATEUR"/>
    <n v="5"/>
  </r>
  <r>
    <s v="VOY2026COFTN643"/>
    <d v="2026-03-13T00:00:00"/>
    <s v="mars"/>
    <s v="4331tu175"/>
    <x v="4"/>
    <s v="VOY2026COFTN643"/>
    <s v="LEONI Wiring Systems Tunisia SUD"/>
    <n v="5"/>
  </r>
  <r>
    <s v="VOY2026COFTN644"/>
    <d v="2026-03-13T00:00:00"/>
    <s v="mars"/>
    <s v="7797tu218"/>
    <x v="7"/>
    <s v="VOY2026COFTN644"/>
    <s v="Kromberg &amp; Schubert  Tunisie SARL"/>
    <n v="5"/>
  </r>
  <r>
    <s v="VOY2026COFTN644"/>
    <d v="2026-03-13T00:00:00"/>
    <s v="mars"/>
    <s v="7797tu218"/>
    <x v="7"/>
    <s v="VOY2026COFTN644"/>
    <s v="Kromberg &amp; Schubert  Tunisie SARL"/>
    <n v="0"/>
  </r>
  <r>
    <s v="VOY2026COFTN644"/>
    <d v="2026-03-13T00:00:00"/>
    <s v="mars"/>
    <s v="7797tu218"/>
    <x v="7"/>
    <s v="VOY2026COFTN644"/>
    <s v="Aptiv Services Tunisia SARL"/>
    <n v="5"/>
  </r>
  <r>
    <s v="VOY2026COFTN645"/>
    <d v="2026-03-13T00:00:00"/>
    <s v="mars"/>
    <s v="6502TU247"/>
    <x v="5"/>
    <s v="VOY2026COFTN645"/>
    <s v="perplastic "/>
    <n v="5"/>
  </r>
  <r>
    <s v="VOY2026COFTN646"/>
    <d v="2026-03-14T00:00:00"/>
    <s v="mars"/>
    <s v="REM107627"/>
    <x v="0"/>
    <s v="VOY2026COFTN646"/>
    <s v="LEONI Wiring Systems Tunisia SUD"/>
    <n v="5"/>
  </r>
  <r>
    <s v="VOY2026COFTN646"/>
    <d v="2026-03-14T00:00:00"/>
    <s v="mars"/>
    <s v="REM107627"/>
    <x v="0"/>
    <s v="VOY2026COFTN646"/>
    <s v="COFAT MATEUR"/>
    <n v="0"/>
  </r>
  <r>
    <s v="VOY2026COFTN647"/>
    <d v="2026-03-14T00:00:00"/>
    <s v="mars"/>
    <s v="4331tu175"/>
    <x v="4"/>
    <s v="VOY2026COFTN647"/>
    <s v="COFAT TUNIS"/>
    <n v="0"/>
  </r>
  <r>
    <s v="VOY2026COFTN648"/>
    <d v="2026-03-14T00:00:00"/>
    <s v="mars"/>
    <s v="4331tu175"/>
    <x v="4"/>
    <s v="VOY2026COFTN648"/>
    <s v="ADC Sousse"/>
    <n v="10"/>
  </r>
  <r>
    <s v="VOY2026COFTN649"/>
    <d v="2026-03-14T00:00:00"/>
    <s v="mars"/>
    <s v="7797tu218"/>
    <x v="1"/>
    <s v="VOY2026COFTN649"/>
    <s v="METS MANUFAC ELECTRO.DE SOUSSE"/>
    <n v="10"/>
  </r>
  <r>
    <s v="VOY2026COFTN650"/>
    <d v="2026-03-15T00:00:00"/>
    <m/>
    <s v="626tu203"/>
    <x v="2"/>
    <s v="VOY2026COFTN650"/>
    <s v="ADC Sousse"/>
    <n v="10"/>
  </r>
  <r>
    <s v="VOY2026COFTN651"/>
    <d v="2026-03-16T00:00:00"/>
    <s v="mars"/>
    <s v="REM107627"/>
    <x v="5"/>
    <s v="VOY2026COFTN651"/>
    <s v="WeWire Hammamet Tunisia SARL"/>
    <n v="5"/>
  </r>
  <r>
    <s v="VOY2026COFTN651"/>
    <d v="2026-03-16T00:00:00"/>
    <s v="mars"/>
    <s v="REM107627"/>
    <x v="5"/>
    <s v="VOY2026COFTN651"/>
    <s v="A C T Assemblage Cable Tunisie"/>
    <n v="5"/>
  </r>
  <r>
    <s v="VOY2026COFTN652"/>
    <d v="2026-03-16T00:00:00"/>
    <s v="mars"/>
    <s v="7797tu218"/>
    <x v="1"/>
    <s v="VOY2026COFTN652"/>
    <s v="AMPHENOL TUNISIE"/>
    <n v="5"/>
  </r>
  <r>
    <s v="VOY2026COFTN653"/>
    <d v="2026-03-16T00:00:00"/>
    <s v="mars"/>
    <s v="6502TU247"/>
    <x v="1"/>
    <s v="VOY2026COFTN653"/>
    <s v="TTE International"/>
    <n v="5"/>
  </r>
  <r>
    <s v="VOY2026COFTN653"/>
    <d v="2026-03-16T00:00:00"/>
    <s v="mars"/>
    <s v="6502TU247"/>
    <x v="1"/>
    <s v="VOY2026COFTN653"/>
    <s v="KAB-LEM Tunisia SARL"/>
    <n v="0"/>
  </r>
  <r>
    <s v="VOY2026COFTN654"/>
    <d v="2026-03-16T00:00:00"/>
    <s v="mars"/>
    <s v="9524TU238"/>
    <x v="7"/>
    <s v="VOY2026COFTN654"/>
    <s v="COFAT TUNIS"/>
    <n v="5"/>
  </r>
  <r>
    <s v="VOY2026COFTN655"/>
    <d v="2026-03-16T00:00:00"/>
    <s v="mars"/>
    <s v="9524TU238"/>
    <x v="7"/>
    <s v="VOY2026COFTN655"/>
    <s v="LEONI Wiring Systems Tunisia NORD"/>
    <n v="5"/>
  </r>
  <r>
    <s v="VOY2026COFTN655"/>
    <d v="2026-03-16T00:00:00"/>
    <s v="mars"/>
    <s v="9524TU238"/>
    <x v="7"/>
    <s v="VOY2026COFTN655"/>
    <s v="COFAT MATEUR"/>
    <n v="5"/>
  </r>
  <r>
    <s v="VOY2026COFTN656"/>
    <d v="2026-03-16T00:00:00"/>
    <m/>
    <s v="location "/>
    <x v="6"/>
    <s v="VOY2026COFTN656"/>
    <s v="ELECTROCONTACT TUNISIE"/>
    <m/>
  </r>
  <r>
    <s v="VOY2026COFTN657"/>
    <d v="2026-03-16T00:00:00"/>
    <s v="mars"/>
    <s v="4331tu175"/>
    <x v="4"/>
    <s v="VOY2026COFTN657"/>
    <s v="LEONI Wiring Systems Tunisia SUD"/>
    <n v="5"/>
  </r>
  <r>
    <s v="VOY2026COFTN658"/>
    <d v="2026-03-16T00:00:00"/>
    <m/>
    <s v="626tu203"/>
    <x v="2"/>
    <s v="VOY2026COFTN658"/>
    <s v="Aptiv Services Tunisia SARL"/>
    <n v="5"/>
  </r>
  <r>
    <s v="VOY2026COFTN659"/>
    <d v="2026-03-16T00:00:00"/>
    <m/>
    <s v="626tu203"/>
    <x v="2"/>
    <s v="VOY2026COFTN659"/>
    <s v="Yazaki Automotive Products Tunisia"/>
    <n v="5"/>
  </r>
  <r>
    <s v="VOY2026COFTN660"/>
    <d v="2026-03-16T00:00:00"/>
    <m/>
    <s v="location"/>
    <x v="6"/>
    <s v="VOY2026COFTN660"/>
    <s v="COFAT KAIROUAN"/>
    <m/>
  </r>
  <r>
    <s v="VOY2026COFTN660"/>
    <d v="2026-03-16T00:00:00"/>
    <m/>
    <s v="location "/>
    <x v="6"/>
    <s v="VOY2026COFTN660"/>
    <s v="YURA CORPORATION TUNISIA"/>
    <m/>
  </r>
  <r>
    <s v="VOY2026COFTN661"/>
    <d v="2026-03-17T00:00:00"/>
    <m/>
    <s v="626tu203"/>
    <x v="2"/>
    <s v="VOY2026COFTN661"/>
    <s v="LEONI Wiring Systems Tunisia SUD"/>
    <n v="5"/>
  </r>
  <r>
    <s v="VOY2026COFTN661"/>
    <d v="2026-03-17T00:00:00"/>
    <m/>
    <s v="626tu203"/>
    <x v="2"/>
    <s v="VOY2026COFTN661"/>
    <s v="COFAT MATEUR"/>
    <n v="0"/>
  </r>
  <r>
    <s v="VOY2026COFTN662"/>
    <d v="2026-03-17T00:00:00"/>
    <s v="mars"/>
    <s v="6502TU247"/>
    <x v="1"/>
    <s v="VOY2026COFTN662"/>
    <s v="COFAT TUNIS"/>
    <n v="5"/>
  </r>
  <r>
    <s v="VOY2026COFTN663"/>
    <d v="2026-03-17T00:00:00"/>
    <s v="mars"/>
    <s v="9524TU238"/>
    <x v="7"/>
    <s v="VOY2026COFTN663"/>
    <s v="SE BORDNETZE EL FEJJA S.A.R.L"/>
    <n v="5"/>
  </r>
  <r>
    <s v="VOY2026COFTN663"/>
    <d v="2026-03-17T00:00:00"/>
    <s v="mars"/>
    <s v="9524TU238"/>
    <x v="7"/>
    <s v="VOY2026COFTN663"/>
    <s v="Aptiv Services Tunisia SARL"/>
    <n v="5"/>
  </r>
  <r>
    <s v="VOY2026COFTN664"/>
    <d v="2026-03-17T00:00:00"/>
    <s v="mars"/>
    <s v="7797tu218"/>
    <x v="1"/>
    <s v="VOY2026COFTN664"/>
    <s v="COELEC TUNISIA"/>
    <n v="5"/>
  </r>
  <r>
    <s v="VOY2026COFTN665"/>
    <d v="2026-03-17T00:00:00"/>
    <m/>
    <s v="location "/>
    <x v="6"/>
    <s v="VOY2026COFTN665"/>
    <s v="ELECTROCONTACT TUNISIE"/>
    <m/>
  </r>
  <r>
    <s v="VOY2026COFTN666"/>
    <d v="2026-03-17T00:00:00"/>
    <m/>
    <s v="location "/>
    <x v="6"/>
    <s v="VOY2026COFTN666"/>
    <s v="Kromberg &amp; Schubert  Tunisie SARL"/>
    <m/>
  </r>
  <r>
    <s v="VOY2026COFTN667"/>
    <d v="2026-03-17T00:00:00"/>
    <s v="mars"/>
    <s v="2282tu131"/>
    <x v="1"/>
    <s v="VOY2026COFTN667"/>
    <s v="perplastic "/>
    <n v="5"/>
  </r>
  <r>
    <s v="VOY2026COFTN668"/>
    <d v="2026-03-17T00:00:00"/>
    <s v="mars"/>
    <s v="7797tu218"/>
    <x v="1"/>
    <s v="VOY2026COFTN668"/>
    <s v="A C T Assemblage Cable Tunisie"/>
    <n v="5"/>
  </r>
  <r>
    <s v="VOY2026COFTN668"/>
    <d v="2026-03-17T00:00:00"/>
    <s v="mars"/>
    <s v="7797tu218"/>
    <x v="1"/>
    <s v="VOY2026COFTN668"/>
    <s v="I.C.eM"/>
    <n v="5"/>
  </r>
  <r>
    <s v="VOY2026COFTN669"/>
    <d v="2026-03-17T00:00:00"/>
    <s v="mars"/>
    <s v="REM107627"/>
    <x v="5"/>
    <s v="VOY2026COFTN669"/>
    <s v="MEDITERRANEAN ELECTRIC WIRING"/>
    <n v="10"/>
  </r>
  <r>
    <s v="VOY2026COFTN669"/>
    <d v="2026-03-17T00:00:00"/>
    <s v="mars"/>
    <s v="REM107627"/>
    <x v="5"/>
    <s v="VOY2026COFTN669"/>
    <s v="YURA CORPORATION TUNISIA"/>
    <n v="10"/>
  </r>
  <r>
    <s v="VOY2026COFTN670"/>
    <d v="2026-03-17T00:00:00"/>
    <s v="mars"/>
    <s v="4331tu175"/>
    <x v="4"/>
    <s v="VOY2026COFTN670"/>
    <s v="SCHULTE AUTOMOTIVE TUNISIA srl ZG"/>
    <n v="5"/>
  </r>
  <r>
    <s v="VOY2026COFTN671"/>
    <d v="2026-03-17T00:00:00"/>
    <s v="mars"/>
    <s v="4331tu175"/>
    <x v="4"/>
    <s v="VOY2026COFTN671"/>
    <s v="DIS Draxlmaier Indust Solution Gmbh"/>
    <n v="10"/>
  </r>
  <r>
    <s v="VOY2026COFTN671"/>
    <d v="2026-03-17T00:00:00"/>
    <s v="mars"/>
    <s v="4331tu175"/>
    <x v="4"/>
    <s v="VOY2026COFTN671"/>
    <s v="SCHULTE AUTOMOTIVE TUNISIA srl"/>
    <n v="10"/>
  </r>
  <r>
    <s v="VOY2026COFTN672"/>
    <d v="2026-03-17T00:00:00"/>
    <m/>
    <s v="626tu203"/>
    <x v="2"/>
    <s v="VOY2026COFTN672"/>
    <s v="WeWire Hammamet Tunisia SARL"/>
    <n v="5"/>
  </r>
  <r>
    <s v="VOY2026COFTN673"/>
    <d v="2026-03-17T00:00:00"/>
    <s v="mars"/>
    <s v="REM107627"/>
    <x v="0"/>
    <s v="VOY2026COFTN673"/>
    <s v="Aptiv Services Tunisia SARL"/>
    <n v="5"/>
  </r>
  <r>
    <s v="VOY2026COFTN673"/>
    <d v="2026-03-17T00:00:00"/>
    <s v="mars"/>
    <s v="REM107627"/>
    <x v="0"/>
    <s v="VOY2026COFTN673"/>
    <s v="Kromberg &amp; Schubert  Tunisie SARL"/>
    <n v="10"/>
  </r>
  <r>
    <s v="VOY2026COFTN673"/>
    <d v="2026-03-17T00:00:00"/>
    <s v="mars"/>
    <s v="REM107627"/>
    <x v="0"/>
    <s v="VOY2026COFTN673"/>
    <s v="Kromberg &amp; Schubert  Tunisie SARL"/>
    <n v="5"/>
  </r>
  <r>
    <s v="VOY2026COFTN673"/>
    <d v="2026-03-17T00:00:00"/>
    <s v="mars"/>
    <s v="REM107627"/>
    <x v="0"/>
    <s v="VOY2026COFTN673"/>
    <s v="SEBN (SUMITOMO)"/>
    <n v="10"/>
  </r>
  <r>
    <s v="VOY2026COFTN674"/>
    <d v="2026-03-17T00:00:00"/>
    <s v="mars"/>
    <s v="7797tu218"/>
    <x v="0"/>
    <s v="VOY2026COFTN674"/>
    <s v="COFAT MATEUR"/>
    <n v="5"/>
  </r>
  <r>
    <s v="VOY2026COFTN675"/>
    <d v="2026-03-18T00:00:00"/>
    <s v="mars"/>
    <s v="4331tu175"/>
    <x v="4"/>
    <s v="VOY2026COFTN675"/>
    <s v="LEONI Wiring Systems Tunisia SUD"/>
    <n v="5"/>
  </r>
  <r>
    <s v="VOY2026COFTN675"/>
    <d v="2026-03-18T00:00:00"/>
    <s v="mars"/>
    <s v="4331tu175"/>
    <x v="4"/>
    <s v="VOY2026COFTN675"/>
    <s v="COFAT MATEUR"/>
    <n v="5"/>
  </r>
  <r>
    <s v="VOY2026COFTN676"/>
    <d v="2026-03-18T00:00:00"/>
    <s v="mars"/>
    <s v="2282tu131"/>
    <x v="1"/>
    <s v="VOY2026COFTN676"/>
    <s v="SCHULTE AUTOMOTIVE TUNISIA srl"/>
    <n v="10"/>
  </r>
  <r>
    <s v="VOY2026COFTN677"/>
    <d v="2026-03-18T00:00:00"/>
    <m/>
    <s v="626tu203"/>
    <x v="2"/>
    <s v="VOY2026COFTN677"/>
    <s v="SCHULTE AUTOMOTIVE TUNISIA srl"/>
    <n v="10"/>
  </r>
  <r>
    <s v="VOY2026COFTN678"/>
    <d v="2026-03-18T00:00:00"/>
    <m/>
    <s v="GTS"/>
    <x v="8"/>
    <s v="VOY2026COFTN678"/>
    <s v="YAZAKI TUNISIA s.a.r.l"/>
    <m/>
  </r>
  <r>
    <s v="VOY2026COFTN679"/>
    <d v="2026-03-18T00:00:00"/>
    <s v="mars"/>
    <s v="9524TU238"/>
    <x v="7"/>
    <s v="VOY2026COFTN679"/>
    <s v="COFAT TUNIS"/>
    <n v="5"/>
  </r>
  <r>
    <s v="VOY2026COFTN680"/>
    <d v="2026-03-18T00:00:00"/>
    <s v="mars"/>
    <s v="9524TU238"/>
    <x v="7"/>
    <s v="VOY2026COFTN680"/>
    <s v="YURA CORPORATION TUNISIA"/>
    <n v="10"/>
  </r>
  <r>
    <s v="VOY2026COFTN681"/>
    <d v="2026-03-18T00:00:00"/>
    <m/>
    <s v="location "/>
    <x v="6"/>
    <s v="VOY2026COFTN681"/>
    <s v="ADC Sousse"/>
    <m/>
  </r>
  <r>
    <s v="VOY2026COFTN681"/>
    <d v="2026-03-18T00:00:00"/>
    <m/>
    <s v="location "/>
    <x v="6"/>
    <s v="VOY2026COFTN681"/>
    <s v="METS MANUFAC ELECTRO.DE SOUSSE"/>
    <m/>
  </r>
  <r>
    <s v="VOY2026COFTN682"/>
    <d v="2026-03-18T00:00:00"/>
    <s v="mars"/>
    <s v="REM107627"/>
    <x v="5"/>
    <s v="VOY2026COFTN682"/>
    <s v="AMPHENOL TUNISIE"/>
    <n v="5"/>
  </r>
  <r>
    <s v="VOY2026COFTN683"/>
    <d v="2026-03-18T00:00:00"/>
    <m/>
    <s v="626tu203"/>
    <x v="2"/>
    <s v="VOY2026COFTN683"/>
    <s v="WeWire Hammamet Tunisia SARL"/>
    <n v="5"/>
  </r>
  <r>
    <s v="VOY2026COFTN683"/>
    <d v="2026-03-18T00:00:00"/>
    <m/>
    <s v="626tu203"/>
    <x v="2"/>
    <s v="VOY2026COFTN683"/>
    <s v="Jetty"/>
    <n v="0"/>
  </r>
  <r>
    <s v="VOY2026COFTN684"/>
    <d v="2026-03-18T00:00:00"/>
    <s v="mars"/>
    <s v="6502TU247"/>
    <x v="2"/>
    <s v="VOY2026COFTN684"/>
    <s v="silicone"/>
    <n v="5"/>
  </r>
  <r>
    <s v="VOY2026COFTN685"/>
    <d v="2026-03-18T00:00:00"/>
    <m/>
    <s v="GTS"/>
    <x v="8"/>
    <s v="VOY2026COFTN685"/>
    <s v="Yazaki Automotive Products Tunisia"/>
    <m/>
  </r>
  <r>
    <s v="VOY2026COFTN685"/>
    <d v="2026-03-18T00:00:00"/>
    <m/>
    <s v="GTS"/>
    <x v="8"/>
    <s v="VOY2026COFTN685"/>
    <s v="TTE International"/>
    <m/>
  </r>
  <r>
    <s v="VOY2026COFTN685"/>
    <d v="2026-03-18T00:00:00"/>
    <m/>
    <s v="GTS"/>
    <x v="8"/>
    <s v="VOY2026COFTN685"/>
    <s v="KAB-LEM Tunisia SARL"/>
    <m/>
  </r>
  <r>
    <s v="VOY2026COFTN686"/>
    <d v="2026-03-18T00:00:00"/>
    <s v="mars"/>
    <s v="7797tu218"/>
    <x v="1"/>
    <s v="VOY2026COFTN686"/>
    <s v="COFAT MATEUR"/>
    <n v="5"/>
  </r>
  <r>
    <s v="VOY2026COFTN687"/>
    <d v="2026-03-18T00:00:00"/>
    <s v="mars"/>
    <s v="9524TU238"/>
    <x v="7"/>
    <s v="VOY2026COFTN687"/>
    <s v="COFAT MATEUR"/>
    <n v="5"/>
  </r>
  <r>
    <s v="VOY2026COFTN687"/>
    <d v="2026-03-18T00:00:00"/>
    <s v="mars"/>
    <s v="9524TU238"/>
    <x v="7"/>
    <s v="VOY2026COFTN687"/>
    <s v="LEONI Wiring Systems Tunisia SUD"/>
    <n v="0"/>
  </r>
  <r>
    <s v="VOY2026COFTN688"/>
    <d v="2026-03-23T00:00:00"/>
    <s v="mars"/>
    <s v="REM107627"/>
    <x v="0"/>
    <s v="VOY2026COFTN688"/>
    <s v="WeWire Hammamet Tunisia SARL"/>
    <n v="5"/>
  </r>
  <r>
    <s v="VOY2026COFTN689"/>
    <d v="2026-03-23T00:00:00"/>
    <s v="mars"/>
    <s v="REM107627"/>
    <x v="0"/>
    <s v="VOY2026COFTN689"/>
    <s v="TTE International"/>
    <n v="5"/>
  </r>
  <r>
    <s v="VOY2026COFTN689"/>
    <d v="2026-03-23T00:00:00"/>
    <s v="mars"/>
    <s v="REM107627"/>
    <x v="0"/>
    <s v="VOY2026COFTN689"/>
    <s v="Yazaki Automotive Products Tunisia"/>
    <n v="0"/>
  </r>
  <r>
    <s v="VOY2026COFTN689"/>
    <d v="2026-03-23T00:00:00"/>
    <s v="mars"/>
    <s v="REM107627"/>
    <x v="0"/>
    <s v="VOY2026COFTN689"/>
    <s v="ERA CONTACTS TUNISIA"/>
    <n v="5"/>
  </r>
  <r>
    <s v="VOY2026COFTN689"/>
    <d v="2026-03-23T00:00:00"/>
    <s v="mars"/>
    <s v="REM107627"/>
    <x v="0"/>
    <s v="VOY2026COFTN689"/>
    <s v="KAB-LEM Tunisia SARL"/>
    <s v="5,00 TND"/>
  </r>
  <r>
    <s v="VOY2026COFTN690"/>
    <d v="2026-03-23T00:00:00"/>
    <s v="mars"/>
    <s v="4331tu175"/>
    <x v="4"/>
    <s v="VOY2026COFTN690"/>
    <s v="COFAT TUNIS"/>
    <n v="0"/>
  </r>
  <r>
    <s v="VOY2026COFTN691"/>
    <d v="2026-03-23T00:00:00"/>
    <s v="mars"/>
    <s v="4331tu175"/>
    <x v="4"/>
    <s v="VOY2026COFTN691"/>
    <s v="LEONI Wiring Systems Tunisia NORD"/>
    <n v="5"/>
  </r>
  <r>
    <s v="VOY2026COFTN691"/>
    <d v="2026-03-23T00:00:00"/>
    <s v="mars"/>
    <s v="4331tu175"/>
    <x v="4"/>
    <s v="VOY2026COFTN691"/>
    <s v="LEONI Wiring Systems Tunisia SUD"/>
    <n v="0"/>
  </r>
  <r>
    <s v="VOY2026COFTN692"/>
    <d v="2026-03-23T00:00:00"/>
    <m/>
    <s v="626tu203"/>
    <x v="2"/>
    <s v="VOY2026COFTN692"/>
    <s v="SCHULTE AUTOMOTIVE TUNISIA srl ZG"/>
    <n v="10"/>
  </r>
  <r>
    <s v="VOY2026COFTN693"/>
    <d v="2026-03-23T00:00:00"/>
    <s v="mars"/>
    <s v="9524TU238"/>
    <x v="7"/>
    <s v="VOY2026COFTN693"/>
    <s v="COFAT MATEUR"/>
    <n v="5"/>
  </r>
  <r>
    <s v="VOY2026COFTN693"/>
    <d v="2026-03-23T00:00:00"/>
    <s v="mars"/>
    <s v="9524TU238"/>
    <x v="7"/>
    <s v="VOY2026COFTN693"/>
    <s v="LEONI Wiring Systems Tunisia NORD"/>
    <n v="0"/>
  </r>
  <r>
    <s v="VOY2026COFTN694"/>
    <d v="2026-03-23T00:00:00"/>
    <m/>
    <s v="location "/>
    <x v="6"/>
    <s v="VOY2026COFTN694"/>
    <s v="SEWS TN SARL"/>
    <m/>
  </r>
  <r>
    <s v="VOY2026COFTN694"/>
    <d v="2026-03-23T00:00:00"/>
    <m/>
    <s v="location "/>
    <x v="6"/>
    <s v="VOY2026COFTN694"/>
    <s v="ELECTROCONTACT TUNISIE"/>
    <m/>
  </r>
  <r>
    <s v="VOY2026COFTN695"/>
    <d v="2026-03-23T00:00:00"/>
    <s v="mars"/>
    <s v="6502TU247"/>
    <x v="5"/>
    <s v="VOY2026COFTN695"/>
    <s v="ADC Sousse"/>
    <n v="5"/>
  </r>
  <r>
    <s v="VOY2026COFTN696"/>
    <d v="2026-03-23T00:00:00"/>
    <m/>
    <s v="626tu203"/>
    <x v="2"/>
    <s v="VOY2026COFTN696"/>
    <s v="Aptiv Services Tunisia SARL"/>
    <n v="5"/>
  </r>
  <r>
    <s v="VOY2026COFTN696"/>
    <d v="2026-03-23T00:00:00"/>
    <m/>
    <s v="626tu203"/>
    <x v="2"/>
    <s v="VOY2026COFTN696"/>
    <s v="Kromberg &amp; Schubert  Tunisie SARL"/>
    <n v="10"/>
  </r>
  <r>
    <s v="VOY2026COFTN697"/>
    <d v="2026-03-23T00:00:00"/>
    <m/>
    <s v="location "/>
    <x v="6"/>
    <s v="VOY2026COFTN697"/>
    <s v="YURA CORPORATION TUNISIA"/>
    <m/>
  </r>
  <r>
    <s v="VOY2026COFTN698"/>
    <d v="2026-03-23T00:00:00"/>
    <m/>
    <s v="GTS"/>
    <x v="8"/>
    <s v="VOY2026COFTN698"/>
    <s v="APTIV+COFAT MATEUR "/>
    <m/>
  </r>
  <r>
    <s v="VOY2026COFTN699"/>
    <d v="2026-03-23T00:00:00"/>
    <s v="mars"/>
    <s v="6502TU247"/>
    <x v="5"/>
    <s v="VOY2026COFTN699"/>
    <s v="perplastic "/>
    <n v="5"/>
  </r>
  <r>
    <s v="VOY2026COFTN700"/>
    <d v="2026-03-23T00:00:00"/>
    <s v="mars"/>
    <s v="7797tu218"/>
    <x v="1"/>
    <s v="VOY2026COFTN700"/>
    <s v="METS MANUFAC ELECTRO.DE SOUSSE"/>
    <n v="10"/>
  </r>
  <r>
    <s v="VOY2026COFTN701"/>
    <d v="2026-03-24T00:00:00"/>
    <s v="mars"/>
    <s v="REM107627"/>
    <x v="0"/>
    <s v="VOY2026COFTN701"/>
    <s v="LEONI Wiring Systems Tunisia SUD"/>
    <n v="5"/>
  </r>
  <r>
    <s v="VOY2026COFTN701"/>
    <d v="2026-03-24T00:00:00"/>
    <s v="mars"/>
    <s v="REM107627"/>
    <x v="0"/>
    <s v="VOY2026COFTN701"/>
    <s v="COFAT MATEUR"/>
    <n v="0"/>
  </r>
  <r>
    <s v="VOY2026COFTN702"/>
    <d v="2026-03-24T00:00:00"/>
    <m/>
    <s v="location "/>
    <x v="6"/>
    <s v="VOY2026COFTN702"/>
    <s v="SEBN (SUMITOMO)"/>
    <m/>
  </r>
  <r>
    <s v="VOY2026COFTN702"/>
    <d v="2026-03-24T00:00:00"/>
    <m/>
    <s v="location "/>
    <x v="6"/>
    <s v="VOY2026COFTN702"/>
    <s v="Kromberg &amp; Schubert  Tunisie SARL"/>
    <m/>
  </r>
  <r>
    <s v="VOY2026COFTN702"/>
    <d v="2026-03-24T00:00:00"/>
    <m/>
    <s v="location "/>
    <x v="6"/>
    <s v="VOY2026COFTN702"/>
    <s v="Aptiv Services Tunisia SARL"/>
    <m/>
  </r>
  <r>
    <s v="VOY2026COFTN703"/>
    <d v="2026-03-24T00:00:00"/>
    <s v="mars"/>
    <s v="6502TU247"/>
    <x v="5"/>
    <s v="VOY2026COFTN703"/>
    <s v="A C T Assemblage Cable Tunisie"/>
    <n v="5"/>
  </r>
  <r>
    <s v="VOY2026COFTN704"/>
    <d v="2026-03-24T00:00:00"/>
    <s v="mars"/>
    <s v="6502TU247"/>
    <x v="5"/>
    <s v="VOY2026COFTN704"/>
    <s v="SE BORDNETZE EL FEJJA S.A.R.L"/>
    <n v="5"/>
  </r>
  <r>
    <s v="VOY2026COFTN704"/>
    <d v="2026-03-24T00:00:00"/>
    <s v="mars"/>
    <s v="6502TU247"/>
    <x v="5"/>
    <s v="VOY2026COFTN704"/>
    <s v="SCHULTE AUTOMOTIVE TUNISIA srl"/>
    <n v="10"/>
  </r>
  <r>
    <s v="VOY2026COFTN705"/>
    <d v="2026-03-24T00:00:00"/>
    <s v="mars"/>
    <s v="9524TU238"/>
    <x v="7"/>
    <s v="VOY2026COFTN705"/>
    <s v="COFAT TUNIS"/>
    <n v="5"/>
  </r>
  <r>
    <s v="VOY2026COFTN706"/>
    <d v="2026-03-24T00:00:00"/>
    <s v="mars"/>
    <s v="9524TU238"/>
    <x v="7"/>
    <s v="VOY2026COFTN706"/>
    <s v="COFAT KAIROUAN"/>
    <n v="10"/>
  </r>
  <r>
    <s v="VOY2026COFTN706"/>
    <d v="2026-03-24T00:00:00"/>
    <s v="mars"/>
    <s v="9524TU238"/>
    <x v="7"/>
    <s v="VOY2026COFTN706"/>
    <s v="MEDITERRANEAN ELECTRIC WIRING"/>
    <n v="5"/>
  </r>
  <r>
    <s v="VOY2026COFTN707"/>
    <d v="2026-03-24T00:00:00"/>
    <m/>
    <s v="626tu203"/>
    <x v="2"/>
    <s v="VOY2026COFTN707"/>
    <s v="SCHULTE AUTOMOTIVE TUNISIA srl"/>
    <n v="10"/>
  </r>
  <r>
    <s v="VOY2026COFTN708"/>
    <d v="2026-03-24T00:00:00"/>
    <m/>
    <s v="626tu203"/>
    <x v="2"/>
    <s v="VOY2026COFTN708"/>
    <s v="perplastic "/>
    <n v="5"/>
  </r>
  <r>
    <s v="VOY2026COFTN709"/>
    <d v="2026-03-24T00:00:00"/>
    <s v="mars"/>
    <s v="7797tu218"/>
    <x v="1"/>
    <s v="VOY2026COFTN709"/>
    <s v="METS MANUFAC ELECTRO.DE SOUSSE"/>
    <n v="10"/>
  </r>
  <r>
    <s v="VOY2026COFTN710"/>
    <d v="2026-03-24T00:00:00"/>
    <s v="mars"/>
    <s v="7797tu218"/>
    <x v="1"/>
    <s v="VOY2026COFTN710"/>
    <s v="COELEC TUNISIA"/>
    <n v="5"/>
  </r>
  <r>
    <s v="VOY2026COFTN711"/>
    <d v="2026-03-24T00:00:00"/>
    <s v="mars"/>
    <s v="4331tu175"/>
    <x v="4"/>
    <s v="VOY2026COFTN711"/>
    <s v="ADC Sousse"/>
    <n v="10"/>
  </r>
  <r>
    <s v="VOY2026COFTN712"/>
    <d v="2026-03-24T00:00:00"/>
    <m/>
    <s v="626tu203"/>
    <x v="2"/>
    <s v="VOY2026COFTN712"/>
    <s v="perplastic "/>
    <n v="5"/>
  </r>
  <r>
    <s v="VOY2026COFTN713"/>
    <d v="2026-03-24T00:00:00"/>
    <s v="mars"/>
    <s v="7797tu218"/>
    <x v="1"/>
    <s v="VOY2026COFTN713"/>
    <s v="LEONI Wiring Systems Tunisia NORD"/>
    <n v="5"/>
  </r>
  <r>
    <s v="VOY2026COFTN714"/>
    <d v="2026-03-24T00:00:00"/>
    <m/>
    <s v="GTS"/>
    <x v="8"/>
    <s v="VOY2026COFTN714"/>
    <s v="LMN+LMS+COFAT "/>
    <m/>
  </r>
  <r>
    <s v="VOY2026COFTN715"/>
    <d v="2026-03-24T00:00:00"/>
    <m/>
    <s v="GTS"/>
    <x v="8"/>
    <s v="VOY2026COFTN715"/>
    <s v="Aptiv Services Tunisia SARL"/>
    <m/>
  </r>
  <r>
    <s v="VOY2026COFTN716"/>
    <d v="2026-03-25T00:00:00"/>
    <s v="mars"/>
    <s v="REM107627"/>
    <x v="0"/>
    <s v="VOY2026COFTN716"/>
    <s v="LEONI Wiring Systems Tunisia SUD"/>
    <n v="5"/>
  </r>
  <r>
    <s v="VOY2026COFTN717"/>
    <d v="2026-03-25T00:00:00"/>
    <s v="mars"/>
    <s v="REM107627"/>
    <x v="0"/>
    <s v="VOY2026COFTN717"/>
    <s v="COFAT MATEUR"/>
    <n v="5"/>
  </r>
  <r>
    <s v="VOY2026COFTN717"/>
    <d v="2026-03-25T00:00:00"/>
    <m/>
    <s v="location "/>
    <x v="6"/>
    <s v="VOY2026COFTN717"/>
    <s v="ELECTROCONTACT TUNISIE"/>
    <m/>
  </r>
  <r>
    <s v="VOY2026COFTN718"/>
    <d v="2026-03-25T00:00:00"/>
    <m/>
    <s v="location "/>
    <x v="6"/>
    <s v="VOY2026COFTN718"/>
    <s v="ADC Sousse"/>
    <m/>
  </r>
  <r>
    <s v="VOY2026COFTN719"/>
    <d v="2026-03-25T00:00:00"/>
    <s v="mars"/>
    <s v="9524TU238"/>
    <x v="7"/>
    <s v="VOY2026COFTN719"/>
    <s v="COFAT TUNIS"/>
    <n v="0"/>
  </r>
  <r>
    <s v="VOY2026COFTN720"/>
    <d v="2026-03-25T00:00:00"/>
    <s v="mars"/>
    <s v="9524TU238"/>
    <x v="7"/>
    <s v="VOY2026COFTN720"/>
    <s v="SEBN (SUMITOMO)"/>
    <n v="10"/>
  </r>
  <r>
    <s v="VOY2026COFTN720"/>
    <d v="2026-03-25T00:00:00"/>
    <s v="mars"/>
    <s v="9524TU238"/>
    <x v="7"/>
    <s v="VOY2026COFTN720"/>
    <s v="Kromberg &amp; Schubert  Tunisie SARL"/>
    <n v="5"/>
  </r>
  <r>
    <s v="VOY2026COFTN721"/>
    <d v="2026-03-25T00:00:00"/>
    <s v="mars"/>
    <s v="4331tu175"/>
    <x v="4"/>
    <s v="VOY2026COFTN721"/>
    <s v="DIS Draxlmaier Indust Solution Gmbh"/>
    <n v="10"/>
  </r>
  <r>
    <s v="VOY2026COFTN722"/>
    <d v="2026-03-25T00:00:00"/>
    <m/>
    <s v="626tu203"/>
    <x v="2"/>
    <s v="VOY2026COFTN722"/>
    <s v="WeWire Hammamet Tunisia SARL"/>
    <n v="5"/>
  </r>
  <r>
    <s v="VOY2026COFTN723"/>
    <d v="2026-03-25T00:00:00"/>
    <m/>
    <s v="626tu203"/>
    <x v="2"/>
    <s v="VOY2026COFTN723"/>
    <s v="SCHULTE AUTOMOTIVE TUNISIA srl"/>
    <n v="10"/>
  </r>
  <r>
    <s v="VOY2026COFTN724"/>
    <d v="2026-03-25T00:00:00"/>
    <s v="mars"/>
    <s v="7797tu218"/>
    <x v="1"/>
    <s v="VOY2026COFTN724"/>
    <s v="STE S.C.E.E.T"/>
    <n v="5"/>
  </r>
  <r>
    <s v="VOY2026COFTN725"/>
    <d v="2026-03-25T00:00:00"/>
    <s v="mars"/>
    <s v="7797tu218"/>
    <x v="1"/>
    <s v="VOY2026COFTN725"/>
    <s v="Reflexallen"/>
    <n v="5"/>
  </r>
  <r>
    <s v="VOY2026COFTN726"/>
    <d v="2026-03-25T00:00:00"/>
    <m/>
    <s v="GTS"/>
    <x v="8"/>
    <s v="VOY2026COFTN726"/>
    <s v="YAZAKI TUNISIA s.a.r.l"/>
    <m/>
  </r>
  <r>
    <s v="VOY2026COFTN727"/>
    <d v="2026-03-25T00:00:00"/>
    <s v="mars"/>
    <s v="7797tu218"/>
    <x v="5"/>
    <s v="VOY2026COFTN727"/>
    <s v="Aptiv Services Tunisia SARL"/>
    <n v="5"/>
  </r>
  <r>
    <s v="VOY2026COFTN728"/>
    <d v="2026-03-25T00:00:00"/>
    <m/>
    <s v="GTS"/>
    <x v="8"/>
    <s v="VOY2026COFTN728"/>
    <s v="Navette mateur (SUD+NORD+COFAT)"/>
    <m/>
  </r>
  <r>
    <s v="VOY2026COFTN729"/>
    <d v="2026-03-25T00:00:00"/>
    <s v="mars"/>
    <s v="7797tu218"/>
    <x v="1"/>
    <s v="VOY2026COFTN729"/>
    <s v="perplastic "/>
    <n v="5"/>
  </r>
  <r>
    <s v="VOY2026COFTN730"/>
    <d v="2026-03-26T00:00:00"/>
    <s v="mars"/>
    <s v="REM107627"/>
    <x v="0"/>
    <s v="VOY2026COFTN730"/>
    <s v="perplastic "/>
    <n v="5"/>
  </r>
  <r>
    <s v="VOY2026COFTN731"/>
    <d v="2026-03-26T00:00:00"/>
    <s v="mars"/>
    <s v="REM107627"/>
    <x v="0"/>
    <s v="VOY2026COFTN731"/>
    <s v="Aptiv Services Tunisia SARL"/>
    <n v="5"/>
  </r>
  <r>
    <s v="VOY2026COFTN732"/>
    <d v="2026-03-26T00:00:00"/>
    <s v="mars"/>
    <s v="6502TU247"/>
    <x v="5"/>
    <s v="VOY2026COFTN732"/>
    <s v="silicone"/>
    <n v="5"/>
  </r>
  <r>
    <s v="VOY2026COFTN733"/>
    <d v="2026-03-26T00:00:00"/>
    <s v="mars"/>
    <s v="6502TU247"/>
    <x v="5"/>
    <s v="VOY2026COFTN733"/>
    <s v="Yazaki Automotive Products Tunisia"/>
    <n v="5"/>
  </r>
  <r>
    <s v="VOY2026COFTN733"/>
    <d v="2026-03-26T00:00:00"/>
    <s v="mars"/>
    <s v="6502TU247"/>
    <x v="5"/>
    <s v="VOY2026COFTN733"/>
    <s v="KAB-LEM Tunisia SARL"/>
    <n v="0"/>
  </r>
  <r>
    <s v="VOY2026COFTN733"/>
    <d v="2026-03-26T00:00:00"/>
    <s v="mars"/>
    <s v="6502TU247"/>
    <x v="5"/>
    <s v="VOY2026COFTN733"/>
    <s v="TTE International"/>
    <n v="0"/>
  </r>
  <r>
    <s v="VOY2026COFTN734"/>
    <d v="2026-03-26T00:00:00"/>
    <m/>
    <s v="location "/>
    <x v="6"/>
    <s v="VOY2026COFTN734"/>
    <s v="COFAT MATEUR"/>
    <m/>
  </r>
  <r>
    <s v="VOY2026COFTN734"/>
    <d v="2026-03-26T00:00:00"/>
    <m/>
    <s v="location "/>
    <x v="6"/>
    <s v="VOY2026COFTN734"/>
    <s v="LEONI Wiring Systems Tunisia SUD"/>
    <m/>
  </r>
  <r>
    <s v="VOY2026COFTN735"/>
    <d v="2026-03-26T00:00:00"/>
    <s v="mars"/>
    <s v="9524TU238"/>
    <x v="7"/>
    <s v="VOY2026COFTN735"/>
    <s v="YURA CORPORATION TUNISIA"/>
    <n v="10"/>
  </r>
  <r>
    <s v="VOY2026COFTN735"/>
    <d v="2026-03-26T00:00:00"/>
    <s v="mars"/>
    <s v="9524TU238"/>
    <x v="7"/>
    <s v="VOY2026COFTN735"/>
    <s v="WeWire Hammamet Tunisia SARL"/>
    <n v="5"/>
  </r>
  <r>
    <s v="VOY2026COFTN736"/>
    <d v="2026-03-26T00:00:00"/>
    <s v="mars"/>
    <s v="4331tu175"/>
    <x v="4"/>
    <s v="VOY2026COFTN736"/>
    <s v="ADC Sousse"/>
    <n v="10"/>
  </r>
  <r>
    <s v="VOY2026COFTN737"/>
    <d v="2026-03-26T00:00:00"/>
    <s v="mars"/>
    <s v="4331tu175"/>
    <x v="4"/>
    <s v="VOY2026COFTN737"/>
    <s v="AMPHENOL TUNISIE"/>
    <n v="5"/>
  </r>
  <r>
    <s v="VOY2026COFTN738"/>
    <d v="2026-03-26T00:00:00"/>
    <m/>
    <s v="626tu203"/>
    <x v="2"/>
    <s v="VOY2026COFTN738"/>
    <s v="COFAT TUNIS"/>
    <n v="0"/>
  </r>
  <r>
    <s v="VOY2026COFTN739"/>
    <d v="2026-03-26T00:00:00"/>
    <m/>
    <s v="626tu203"/>
    <x v="2"/>
    <s v="VOY2026COFTN739"/>
    <s v="METS MANUFAC ELECTRO.DE SOUSSE"/>
    <n v="10"/>
  </r>
  <r>
    <s v="VOY2026COFTN740"/>
    <d v="2026-03-26T00:00:00"/>
    <s v="mars"/>
    <s v="7797tu218"/>
    <x v="1"/>
    <s v="VOY2026COFTN740"/>
    <s v="A C T Assemblage Cable Tunisie"/>
    <n v="5"/>
  </r>
  <r>
    <s v="VOY2026COFTN741"/>
    <d v="2026-03-26T00:00:00"/>
    <s v="mars"/>
    <s v="7797tu218"/>
    <x v="1"/>
    <s v="VOY2026COFTN741"/>
    <s v="SEBN (SUMITOMO)"/>
    <n v="10"/>
  </r>
  <r>
    <s v="VOY2026COFTN742"/>
    <d v="2026-03-26T00:00:00"/>
    <m/>
    <s v="GTS"/>
    <x v="8"/>
    <s v="VOY2026COFTN742"/>
    <s v="Kromberg &amp; Schubert  Tunisie SARL"/>
    <m/>
  </r>
  <r>
    <s v="VOY2026COFTN743"/>
    <d v="2026-03-26T00:00:00"/>
    <m/>
    <s v="GTS"/>
    <x v="8"/>
    <s v="VOY2026COFTN743"/>
    <s v="Navette mateur (SUD+NORD+COFAT)"/>
    <m/>
  </r>
  <r>
    <s v="VOY2026COFTN744"/>
    <d v="2026-03-26T00:00:00"/>
    <m/>
    <s v="GTS"/>
    <x v="8"/>
    <s v="VOY2026COFTN744"/>
    <s v="COFAT MATEUR"/>
    <m/>
  </r>
  <r>
    <s v="VOY2026COFTN745"/>
    <d v="2026-03-27T00:00:00"/>
    <s v="mars"/>
    <s v="REM107627"/>
    <x v="0"/>
    <s v="VOY2026COFTN745"/>
    <s v="ELECTROCONTACT TUNISIE"/>
    <n v="10"/>
  </r>
  <r>
    <s v="VOY2026COFTN745"/>
    <d v="2026-03-27T00:00:00"/>
    <s v="mars"/>
    <s v="REM107627"/>
    <x v="0"/>
    <s v="VOY2026COFTN745"/>
    <s v="ADC Sousse"/>
    <n v="5"/>
  </r>
  <r>
    <s v="VOY2026COFTN745"/>
    <d v="2026-03-27T00:00:00"/>
    <s v="mars"/>
    <s v="REM107627"/>
    <x v="0"/>
    <s v="VOY2026COFTN745"/>
    <s v="METS MANUFAC ELECTRO.DE SOUSSE"/>
    <n v="5"/>
  </r>
  <r>
    <s v="VOY2026COFTN746"/>
    <d v="2026-03-27T00:00:00"/>
    <s v="mars"/>
    <s v="7797tu218"/>
    <x v="1"/>
    <s v="VOY2026COFTN746"/>
    <s v="A C T Assemblage Cable Tunisie"/>
    <n v="5"/>
  </r>
  <r>
    <s v="VOY2026COFTN747"/>
    <d v="2026-03-27T00:00:00"/>
    <s v="mars"/>
    <s v="7797tu218"/>
    <x v="1"/>
    <s v="VOY2026COFTN747"/>
    <s v="DIS Draxlmaier Indust Solution Gmbh"/>
    <n v="10"/>
  </r>
  <r>
    <s v="VOY2026COFTN748"/>
    <d v="2026-03-27T00:00:00"/>
    <m/>
    <s v="location "/>
    <x v="6"/>
    <s v="VOY2026COFTN748"/>
    <s v="COFAT MATEUR"/>
    <m/>
  </r>
  <r>
    <s v="VOY2026COFTN748"/>
    <d v="2026-03-27T00:00:00"/>
    <m/>
    <s v="location "/>
    <x v="6"/>
    <s v="VOY2026COFTN748"/>
    <s v="LEONI Wiring Systems Tunisia SUD"/>
    <m/>
  </r>
  <r>
    <s v="VOY2026COFTN749"/>
    <d v="2026-03-27T00:00:00"/>
    <s v="mars"/>
    <s v="4331tu175"/>
    <x v="4"/>
    <s v="VOY2026COFTN749"/>
    <s v="WeWire Hammamet Tunisia SARL"/>
    <n v="5"/>
  </r>
  <r>
    <s v="VOY2026COFTN750"/>
    <d v="2026-03-27T00:00:00"/>
    <s v="mars"/>
    <s v="9524TU238"/>
    <x v="7"/>
    <s v="VOY2026COFTN750"/>
    <s v="SCHULTE AUTOMOTIVE TUNISIA srl"/>
    <n v="10"/>
  </r>
  <r>
    <s v="VOY2026COFTN750"/>
    <d v="2026-03-27T00:00:00"/>
    <s v="mars"/>
    <s v="9524TU238"/>
    <x v="7"/>
    <s v="VOY2026COFTN750"/>
    <s v="Kromberg &amp; Schubert  Tunisie SARL"/>
    <n v="5"/>
  </r>
  <r>
    <s v="VOY2026COFTN751"/>
    <d v="2026-03-27T00:00:00"/>
    <m/>
    <s v="626tu203"/>
    <x v="2"/>
    <s v="VOY2026COFTN751"/>
    <s v="perplastic "/>
    <n v="5"/>
  </r>
  <r>
    <s v="VOY2026COFTN752"/>
    <d v="2026-03-27T00:00:00"/>
    <m/>
    <s v="626tu203"/>
    <x v="2"/>
    <s v="VOY2026COFTN752"/>
    <s v="SCHULTE AUTOMOTIVE TUNISIA srl"/>
    <n v="10"/>
  </r>
  <r>
    <s v="VOY2026COFTN753"/>
    <d v="2026-03-27T00:00:00"/>
    <s v="mars"/>
    <s v="6502TU247"/>
    <x v="5"/>
    <s v="VOY2026COFTN753"/>
    <s v="COFAT TUNIS"/>
    <n v="5"/>
  </r>
  <r>
    <s v="VOY2026COFTN754"/>
    <d v="2026-03-27T00:00:00"/>
    <s v="mars"/>
    <s v="6502TU247"/>
    <x v="5"/>
    <s v="VOY2026COFTN754"/>
    <s v="MEDITERRANEAN ELECTRIC WIRING"/>
    <n v="5"/>
  </r>
  <r>
    <s v="VOY2026COFTN754"/>
    <d v="2026-03-27T00:00:00"/>
    <s v="mars"/>
    <s v="6502TU247"/>
    <x v="5"/>
    <s v="VOY2026COFTN754"/>
    <s v="YURA CORPORATION TUNISIA"/>
    <n v="10"/>
  </r>
  <r>
    <s v="VOY2026COFTN755"/>
    <d v="2026-03-28T00:00:00"/>
    <s v="mars"/>
    <s v="REM107627"/>
    <x v="0"/>
    <s v="VOY2026COFTN755"/>
    <s v="LEONI Wiring Systems Tunisia SUD"/>
    <n v="5"/>
  </r>
  <r>
    <s v="VOY2026COFTN755"/>
    <d v="2026-03-28T00:00:00"/>
    <s v="mars"/>
    <s v="REM107627"/>
    <x v="0"/>
    <s v="VOY2026COFTN755"/>
    <s v="COFAT MATEUR"/>
    <n v="5"/>
  </r>
  <r>
    <s v="VOY2026COFTN756"/>
    <d v="2026-03-28T00:00:00"/>
    <m/>
    <s v="626tu203"/>
    <x v="2"/>
    <s v="VOY2026COFTN756"/>
    <s v="COFAT TUNIS"/>
    <n v="0"/>
  </r>
  <r>
    <s v="VOY2026COFTN757"/>
    <d v="2026-03-28T00:00:00"/>
    <m/>
    <s v="626tu203"/>
    <x v="2"/>
    <s v="VOY2026COFTN757"/>
    <s v="SCHULTE AUTOMOTIVE TUNISIA srl"/>
    <n v="10"/>
  </r>
  <r>
    <s v="VOY2026COFTN758"/>
    <d v="2026-03-28T00:00:00"/>
    <s v="mars"/>
    <s v="6502TU247"/>
    <x v="5"/>
    <s v="VOY2026COFTN758"/>
    <s v="Kromberg &amp; Schubert  Tunisie SARL"/>
    <n v="5"/>
  </r>
  <r>
    <s v="VOY2026COFTN758"/>
    <d v="2026-03-28T00:00:00"/>
    <s v="mars"/>
    <s v="6502TU247"/>
    <x v="5"/>
    <s v="VOY2026COFTN758"/>
    <s v="Kromberg &amp; Schubert  Tunisie SARL"/>
    <n v="0"/>
  </r>
  <r>
    <s v="VOY2026COFTN759"/>
    <d v="2026-03-28T00:00:00"/>
    <s v="mars"/>
    <s v="9524TU238"/>
    <x v="7"/>
    <s v="VOY2026COFTN759"/>
    <s v="ADC Sousse"/>
    <n v="10"/>
  </r>
  <r>
    <s v="VOY2026COFTN760"/>
    <d v="2026-03-30T00:00:00"/>
    <s v="mars"/>
    <s v="REM107627"/>
    <x v="0"/>
    <s v="VOY2026COFTN760"/>
    <s v="WeWire Hammamet Tunisia SARL"/>
    <n v="5"/>
  </r>
  <r>
    <s v="VOY2026COFTN761"/>
    <d v="2026-03-30T00:00:00"/>
    <s v="mars"/>
    <s v="9524TU238"/>
    <x v="7"/>
    <s v="VOY2026COFTN761"/>
    <s v="TTE International"/>
    <n v="5"/>
  </r>
  <r>
    <s v="VOY2026COFTN761"/>
    <d v="2026-03-30T00:00:00"/>
    <s v="mars"/>
    <s v="9524TU238"/>
    <x v="7"/>
    <s v="VOY2026COFTN761"/>
    <s v="KAB-LEM Tunisia SARL"/>
    <n v="0"/>
  </r>
  <r>
    <s v="VOY2026COFTN762"/>
    <d v="2026-03-30T00:00:00"/>
    <s v="mars"/>
    <s v="6502TU247"/>
    <x v="5"/>
    <s v="VOY2026COFTN762"/>
    <s v="Yazaki Automotive Products Tunisia"/>
    <n v="5"/>
  </r>
  <r>
    <s v="VOY2026COFTN763"/>
    <d v="2026-03-30T00:00:00"/>
    <m/>
    <s v="626tu203"/>
    <x v="2"/>
    <s v="VOY2026COFTN763"/>
    <s v="COFAT TUNIS"/>
    <n v="5"/>
  </r>
  <r>
    <s v="VOY2026COFTN764"/>
    <d v="2026-03-30T00:00:00"/>
    <m/>
    <s v="626tu203"/>
    <x v="2"/>
    <s v="VOY2026COFTN764"/>
    <s v="A C T Assemblage Cable Tunisie"/>
    <n v="5"/>
  </r>
  <r>
    <s v="VOY2026COFTN764"/>
    <d v="2026-03-30T00:00:00"/>
    <m/>
    <s v="626tu203"/>
    <x v="2"/>
    <s v="VOY2026COFTN764"/>
    <s v="METS MANUFAC ELECTRO.DE SOUSSE"/>
    <n v="10"/>
  </r>
  <r>
    <s v="VOY2026COFTN765"/>
    <d v="2026-03-30T00:00:00"/>
    <s v="mars"/>
    <s v="9524TU238"/>
    <x v="7"/>
    <s v="VOY2026COFTN765"/>
    <s v="LEONI Wiring Systems Tunisia NORD"/>
    <n v="5"/>
  </r>
  <r>
    <s v="VOY2026COFTN765"/>
    <d v="2026-03-30T00:00:00"/>
    <s v="mars"/>
    <s v="9524TU238"/>
    <x v="7"/>
    <s v="VOY2026COFTN765"/>
    <s v="LEONI Wiring Systems Tunisia SUD"/>
    <n v="5"/>
  </r>
  <r>
    <s v="VOY2026COFTN766"/>
    <d v="2026-03-30T00:00:00"/>
    <m/>
    <s v="location "/>
    <x v="6"/>
    <s v="VOY2026COFTN766"/>
    <s v="SEWS TN SARL"/>
    <m/>
  </r>
  <r>
    <s v="VOY2026COFTN766"/>
    <d v="2026-03-30T00:00:00"/>
    <m/>
    <s v="location "/>
    <x v="6"/>
    <s v="VOY2026COFTN766"/>
    <s v="ELECTROCONTACT TUNISIE"/>
    <m/>
  </r>
  <r>
    <s v="VOY2026COFTN767"/>
    <d v="2026-03-30T00:00:00"/>
    <s v="mars"/>
    <s v="4331tu175"/>
    <x v="4"/>
    <s v="VOY2026COFTN767"/>
    <s v="Aptiv Services Tunisia SARL"/>
    <n v="5"/>
  </r>
  <r>
    <s v="VOY2026COFTN768"/>
    <d v="2026-03-30T00:00:00"/>
    <s v="mars"/>
    <s v="4331tu175"/>
    <x v="4"/>
    <s v="VOY2026COFTN768"/>
    <s v="COFAT MATEUR"/>
    <n v="5"/>
  </r>
  <r>
    <s v="VOY2026COFTN769"/>
    <d v="2026-03-30T00:00:00"/>
    <s v="mars"/>
    <s v="7797tu218"/>
    <x v="1"/>
    <s v="VOY2026COFTN769"/>
    <s v="AMPHENOL TUNISIE"/>
    <n v="5"/>
  </r>
  <r>
    <s v="VOY2026COFTN770"/>
    <d v="2026-03-30T00:00:00"/>
    <s v="mars"/>
    <s v="6502TU247"/>
    <x v="5"/>
    <s v="VOY2026COFTN770"/>
    <s v="silicone"/>
    <n v="5"/>
  </r>
  <r>
    <s v="VOY2026COFTN771"/>
    <d v="2026-03-30T00:00:00"/>
    <s v="mars"/>
    <s v="7797tu218"/>
    <x v="1"/>
    <s v="VOY2026COFTN771"/>
    <s v="LEONI Wiring Systems Tunisia SUD"/>
    <n v="5"/>
  </r>
  <r>
    <s v="VOY2026COFTN771"/>
    <d v="2026-03-30T00:00:00"/>
    <s v="mars"/>
    <s v="7797tu218"/>
    <x v="1"/>
    <s v="VOY2026COFTN771"/>
    <s v="COFAT MATEUR"/>
    <n v="0"/>
  </r>
  <r>
    <s v="VOY2026COFTN771"/>
    <d v="2026-03-30T00:00:00"/>
    <s v="mars"/>
    <s v="7797tu218"/>
    <x v="1"/>
    <s v="VOY2026COFTN771"/>
    <s v="LEONI Wiring Systems Tunisia NORD"/>
    <n v="5"/>
  </r>
  <r>
    <s v="VOY2026COFTN772"/>
    <d v="2026-03-31T00:00:00"/>
    <m/>
    <s v="location "/>
    <x v="6"/>
    <s v="VOY2026COFTN772"/>
    <s v="LEONI Wiring Systems Tunisia SUD"/>
    <m/>
  </r>
  <r>
    <s v="VOY2026COFTN772"/>
    <d v="2026-03-31T00:00:00"/>
    <m/>
    <s v="location "/>
    <x v="6"/>
    <s v="VOY2026COFTN772"/>
    <s v="LEONI Wiring Systems Tunisia NORD"/>
    <m/>
  </r>
  <r>
    <s v="VOY2026COFTN773"/>
    <d v="2026-03-31T00:00:00"/>
    <m/>
    <s v="location "/>
    <x v="6"/>
    <s v="VOY2026COFTN773"/>
    <s v="COFAT MATEUR"/>
    <m/>
  </r>
  <r>
    <s v="VOY2026COFTN774"/>
    <d v="2026-03-31T00:00:00"/>
    <s v="mars"/>
    <s v="REM107627"/>
    <x v="0"/>
    <s v="VOY2026COFTN774"/>
    <s v="Aptiv Services Tunisia SARL"/>
    <n v="5"/>
  </r>
  <r>
    <s v="VOY2026COFTN774"/>
    <d v="2026-03-31T00:00:00"/>
    <s v="mars"/>
    <s v="REM107627"/>
    <x v="0"/>
    <s v="VOY2026COFTN774"/>
    <s v="Kromberg &amp; Schubert  Tunisie SARL"/>
    <n v="10"/>
  </r>
  <r>
    <s v="VOY2026COFTN775"/>
    <d v="2026-03-31T00:00:00"/>
    <s v="mars"/>
    <s v="4331tu175"/>
    <x v="4"/>
    <s v="VOY2026COFTN775"/>
    <s v="COFAT TUNIS"/>
    <n v="5"/>
  </r>
  <r>
    <s v="VOY2026COFTN776"/>
    <d v="2026-03-31T00:00:00"/>
    <s v="mars"/>
    <s v="4331tu175"/>
    <x v="4"/>
    <s v="VOY2026COFTN776"/>
    <s v="COFAT KAIROUAN"/>
    <n v="5"/>
  </r>
  <r>
    <s v="VOY2026COFTN776"/>
    <d v="2026-03-31T00:00:00"/>
    <s v="mars"/>
    <s v="4331tu175"/>
    <x v="4"/>
    <s v="VOY2026COFTN776"/>
    <s v="MEDITERRANEAN ELECTRIC WIRING"/>
    <n v="10"/>
  </r>
  <r>
    <s v="VOY2026COFTN777"/>
    <d v="2026-03-31T00:00:00"/>
    <s v="mars"/>
    <s v="9524TU238"/>
    <x v="7"/>
    <s v="VOY2026COFTN777"/>
    <s v="SCHULTE AUTOMOTIVE TUNISIA srl"/>
    <n v="10"/>
  </r>
  <r>
    <s v="VOY2026COFTN778"/>
    <d v="2026-03-31T00:00:00"/>
    <s v="mars"/>
    <s v="9524TU238"/>
    <x v="7"/>
    <s v="VOY2026COFTN778"/>
    <s v="WeWire Hammamet Tunisia SARL"/>
    <n v="5"/>
  </r>
  <r>
    <s v="VOY2026COFTN779"/>
    <d v="2026-03-31T00:00:00"/>
    <s v="mars"/>
    <s v="6502TU247"/>
    <x v="5"/>
    <s v="VOY2026COFTN779"/>
    <s v="perplastic "/>
    <n v="5"/>
  </r>
  <r>
    <s v="VOY2026COFTN780"/>
    <d v="2026-03-31T00:00:00"/>
    <s v="mars"/>
    <s v="6502TU247"/>
    <x v="1"/>
    <s v="VOY2026COFTN780"/>
    <s v="WeWire Hammamet Tunisia SARL"/>
    <n v="5"/>
  </r>
  <r>
    <s v="VOY2026COFTN781"/>
    <d v="2026-03-31T00:00:00"/>
    <s v="mars"/>
    <s v="7797tu218"/>
    <x v="1"/>
    <s v="VOY2026COFTN781"/>
    <s v="COELEC TUNISIA"/>
    <n v="5"/>
  </r>
  <r>
    <s v="VOY2026COFTN782"/>
    <d v="2026-03-31T00:00:00"/>
    <m/>
    <s v="626tu203"/>
    <x v="2"/>
    <s v="VOY2026COFTN782"/>
    <s v="SCHULTE AUTOMOTIVE TUNISIA srl ZG"/>
    <n v="10"/>
  </r>
  <r>
    <s v="VOY2026COFTN783"/>
    <d v="2026-03-31T00:00:00"/>
    <m/>
    <s v="626tu203"/>
    <x v="2"/>
    <s v="VOY2026COFTN783"/>
    <s v="ADC Sousse"/>
    <n v="10"/>
  </r>
  <r>
    <s v="VOY2026COFTN784"/>
    <d v="2026-03-31T00:00:00"/>
    <m/>
    <s v="GTS"/>
    <x v="8"/>
    <s v="VOY2026COFTN784"/>
    <s v="LMS+COFAT + YAZAKI "/>
    <m/>
  </r>
  <r>
    <s v="VOY2026COFTN785"/>
    <d v="2026-03-31T00:00:00"/>
    <m/>
    <s v="GTS"/>
    <x v="8"/>
    <s v="VOY2026COFTN785"/>
    <s v="YAZAKI TUNISIA s.a.r.l"/>
    <m/>
  </r>
  <r>
    <s v="VOY2026COFTN786"/>
    <d v="2026-04-01T00:00:00"/>
    <m/>
    <s v="REM107627"/>
    <x v="0"/>
    <s v="VOY2026COFTN786"/>
    <s v="LEONI Wiring Systems Tunisia SUD"/>
    <n v="5"/>
  </r>
  <r>
    <s v="VOY2026COFTN786"/>
    <d v="2026-04-01T00:00:00"/>
    <m/>
    <s v="REM107627"/>
    <x v="0"/>
    <s v="VOY2026COFTN786"/>
    <s v="COFAT MATEUR"/>
    <n v="5"/>
  </r>
  <r>
    <s v="VOY2026COFTN786"/>
    <d v="2026-04-01T00:00:00"/>
    <m/>
    <s v="REM107627"/>
    <x v="0"/>
    <s v="VOY2026COFTN786"/>
    <s v="Yazaki Automotive Products Tunisia"/>
    <n v="5"/>
  </r>
  <r>
    <s v="VOY2026COFTN787"/>
    <d v="2026-04-01T00:00:00"/>
    <m/>
    <s v="GTS"/>
    <x v="8"/>
    <s v="VOY2026COFTN787"/>
    <s v="YAZAKI TUNISIA s.a.r.l"/>
    <m/>
  </r>
  <r>
    <s v="VOY2026COFTN788"/>
    <d v="2026-04-01T00:00:00"/>
    <m/>
    <s v="9524TU238"/>
    <x v="7"/>
    <s v="VOY2026COFTN788"/>
    <s v="SCHULTE AUTOMOTIVE TUNISIA srl"/>
    <n v="10"/>
  </r>
  <r>
    <s v="VOY2026COFTN789"/>
    <d v="2026-04-01T00:00:00"/>
    <m/>
    <s v="9524TU238"/>
    <x v="7"/>
    <s v="VOY2026COFTN789"/>
    <s v="WeWire Hammamet Tunisia SARL"/>
    <n v="5"/>
  </r>
  <r>
    <s v="VOY2026COFTN789"/>
    <d v="2026-04-01T00:00:00"/>
    <m/>
    <s v="9524TU238"/>
    <x v="7"/>
    <s v="VOY2026COFTN789"/>
    <s v="Jetty"/>
    <n v="5"/>
  </r>
  <r>
    <s v="VOY2026COFTN790"/>
    <d v="2026-04-01T00:00:00"/>
    <m/>
    <s v="626tu203"/>
    <x v="2"/>
    <s v="VOY2026COFTN790"/>
    <s v="SE BORDNETZE EL FEJJA S.A.R.L"/>
    <n v="5"/>
  </r>
  <r>
    <s v="VOY2026COFTN791"/>
    <d v="2026-04-01T00:00:00"/>
    <m/>
    <s v="626tu203"/>
    <x v="2"/>
    <s v="VOY2026COFTN791"/>
    <s v="Aptiv Services Tunisia SARL"/>
    <n v="5"/>
  </r>
  <r>
    <s v="VOY2026COFTN792"/>
    <d v="2026-04-01T00:00:00"/>
    <m/>
    <s v="location "/>
    <x v="6"/>
    <s v="VOY2026COFTN792"/>
    <s v="Kromberg &amp; Schubert  Tunisie SARL"/>
    <m/>
  </r>
  <r>
    <s v="VOY2026COFTN792"/>
    <d v="2026-04-01T00:00:00"/>
    <m/>
    <s v="location "/>
    <x v="6"/>
    <s v="VOY2026COFTN792"/>
    <s v="SEBN (SUMITOMO)"/>
    <m/>
  </r>
  <r>
    <s v="VOY2026COFTN793"/>
    <d v="2026-04-01T00:00:00"/>
    <m/>
    <s v="4331tu175"/>
    <x v="4"/>
    <s v="VOY2026COFTN793"/>
    <s v="DIS Draxlmaier Indust Solution Gmbh"/>
    <n v="10"/>
  </r>
  <r>
    <s v="VOY2026COFTN793"/>
    <d v="2026-04-01T00:00:00"/>
    <m/>
    <s v="4331tu175"/>
    <x v="4"/>
    <s v="VOY2026COFTN793"/>
    <s v="LECTRIC + cmr "/>
    <n v="10"/>
  </r>
  <r>
    <s v="VOY2026COFTN794"/>
    <d v="2026-04-01T00:00:00"/>
    <m/>
    <s v="6502TU247"/>
    <x v="5"/>
    <s v="VOY2026COFTN794"/>
    <s v="perplastic "/>
    <n v="5"/>
  </r>
  <r>
    <s v="VOY2026COFTN795"/>
    <d v="2026-04-01T00:00:00"/>
    <m/>
    <s v="626tu203"/>
    <x v="2"/>
    <s v="VOY2026COFTN795"/>
    <s v="COFAT TUNIS"/>
    <n v="5"/>
  </r>
  <r>
    <s v="VOY2026COFTN796"/>
    <d v="2026-04-01T00:00:00"/>
    <m/>
    <s v="6502TU247"/>
    <x v="5"/>
    <s v="VOY2026COFTN796"/>
    <s v="ADC SOUSSE"/>
    <n v="10"/>
  </r>
  <r>
    <s v="VOY2026COFTN796"/>
    <d v="2026-04-01T00:00:00"/>
    <m/>
    <s v="6502TU247"/>
    <x v="5"/>
    <s v="VOY2026COFTN796"/>
    <s v="METS MANUFAC ELECTRO.DE SOUSSE"/>
    <n v="5"/>
  </r>
  <r>
    <s v="VOY2026COFTN797"/>
    <d v="2026-04-01T00:00:00"/>
    <m/>
    <s v="location "/>
    <x v="6"/>
    <s v="VOY2026COFTN797"/>
    <s v="ELECTROCONTACT TUNISIE"/>
    <m/>
  </r>
  <r>
    <s v="VOY2026COFTN797"/>
    <d v="2026-04-01T00:00:00"/>
    <m/>
    <s v="location "/>
    <x v="6"/>
    <s v="VOY2026COFTN797"/>
    <s v="CABLISYS TUNISIE"/>
    <m/>
  </r>
  <r>
    <s v="VOY2026COFTN797"/>
    <d v="2026-04-01T00:00:00"/>
    <m/>
    <s v="location "/>
    <x v="6"/>
    <s v="VOY2026COFTN797"/>
    <s v="SEWS TN SARL"/>
    <m/>
  </r>
  <r>
    <s v="VOY2026COFTN798"/>
    <d v="2026-04-02T00:00:00"/>
    <m/>
    <s v="GTS"/>
    <x v="8"/>
    <s v="VOY2026COFTN798"/>
    <s v="A C T Assemblage Cable Tunisie"/>
    <m/>
  </r>
  <r>
    <s v="VOY2026COFTN799"/>
    <d v="2026-04-02T00:00:00"/>
    <m/>
    <s v="4331tu175"/>
    <x v="4"/>
    <s v="VOY2026COFTN799"/>
    <s v="I.C.eM"/>
    <n v="5"/>
  </r>
  <r>
    <s v="VOY2026COFTN800"/>
    <d v="2026-04-02T00:00:00"/>
    <m/>
    <s v="4331tu175"/>
    <x v="4"/>
    <s v="VOY2026COFTN800"/>
    <s v="TTE International"/>
    <n v="5"/>
  </r>
  <r>
    <s v="VOY2026COFTN800"/>
    <d v="2026-04-02T00:00:00"/>
    <m/>
    <s v="4331tu175"/>
    <x v="4"/>
    <s v="VOY2026COFTN800"/>
    <s v="Yazaki Automotive Products Tunisia"/>
    <n v="0"/>
  </r>
  <r>
    <s v="VOY2026COFTN801"/>
    <d v="2026-04-02T00:00:00"/>
    <m/>
    <s v="626tu203"/>
    <x v="2"/>
    <s v="VOY2026COFTN801"/>
    <s v="ADC SOUSSE"/>
    <n v="10"/>
  </r>
  <r>
    <s v="VOY2026COFTN802"/>
    <d v="2026-04-02T00:00:00"/>
    <s v="avril"/>
    <s v="7797tu218"/>
    <x v="1"/>
    <s v="VOY2026COFTN802"/>
    <s v="KAB-LEM Tunisia SARL"/>
    <n v="5"/>
  </r>
  <r>
    <s v="VOY2026COFTN803"/>
    <d v="2026-04-02T00:00:00"/>
    <m/>
    <s v="REM107627"/>
    <x v="0"/>
    <s v="VOY2026COFTN803"/>
    <s v="YURA CORPORATION TUNISIA"/>
    <n v="10"/>
  </r>
  <r>
    <s v="VOY2026COFTN804"/>
    <d v="2026-04-02T00:00:00"/>
    <m/>
    <s v="location "/>
    <x v="6"/>
    <s v="VOY2026COFTN804"/>
    <s v="SCHULTE AUTOMOTIVE TUNISIA srl"/>
    <m/>
  </r>
  <r>
    <s v="VOY2026COFTN805"/>
    <d v="2026-04-02T00:00:00"/>
    <m/>
    <s v="9524TU238"/>
    <x v="7"/>
    <s v="VOY2026COFTN805"/>
    <s v="AMPHENOL TUNISIE"/>
    <n v="10"/>
  </r>
  <r>
    <s v="VOY2026COFTN806"/>
    <d v="2026-04-02T00:00:00"/>
    <m/>
    <s v="9524TU238"/>
    <x v="7"/>
    <s v="VOY2026COFTN806"/>
    <s v="perplastic "/>
    <n v="5"/>
  </r>
  <r>
    <s v="VOY2026COFTN807"/>
    <d v="2026-04-02T00:00:00"/>
    <m/>
    <s v="location "/>
    <x v="6"/>
    <s v="VOY2026COFTN807"/>
    <s v="COFAT MATEUR"/>
    <m/>
  </r>
  <r>
    <s v="VOY2026COFTN807"/>
    <d v="2026-04-02T00:00:00"/>
    <m/>
    <s v="location "/>
    <x v="6"/>
    <s v="VOY2026COFTN807"/>
    <s v="LEONI Wiring Systems Tunisia NORD"/>
    <m/>
  </r>
  <r>
    <s v="VOY2026COFTN807"/>
    <d v="2026-04-02T00:00:00"/>
    <m/>
    <s v="location "/>
    <x v="6"/>
    <s v="VOY2026COFTN807"/>
    <s v="LEONI Wiring Systems Tunisia SUD"/>
    <m/>
  </r>
  <r>
    <s v="VOY2026COFTN808"/>
    <d v="2026-04-02T00:00:00"/>
    <m/>
    <s v="6502TU247"/>
    <x v="5"/>
    <s v="VOY2026COFTN808"/>
    <s v="COFAT TUNIS"/>
    <n v="5"/>
  </r>
  <r>
    <s v="VOY2026COFTN809"/>
    <d v="2026-04-02T00:00:00"/>
    <m/>
    <s v="6502TU247"/>
    <x v="5"/>
    <s v="VOY2026COFTN809"/>
    <s v="Aptiv Services Tunisia SARL"/>
    <n v="5"/>
  </r>
  <r>
    <s v="VOY2026COFTN810"/>
    <d v="2026-04-02T00:00:00"/>
    <m/>
    <s v="6502TU247"/>
    <x v="5"/>
    <s v="VOY2026COFTN810"/>
    <s v="perplastic "/>
    <n v="5"/>
  </r>
  <r>
    <s v="VOY2026COFTN811"/>
    <d v="2026-04-02T00:00:00"/>
    <s v="avril"/>
    <s v="7797tu218"/>
    <x v="1"/>
    <s v="VOY2026COFTN811"/>
    <s v="COFAT MATEUR"/>
    <n v="5"/>
  </r>
  <r>
    <s v="VOY2026COFTN812"/>
    <d v="2026-04-02T00:00:00"/>
    <m/>
    <s v="7797tu218"/>
    <x v="7"/>
    <s v="VOY2026COFTN812"/>
    <s v="Aptiv Services Tunisia SARL"/>
    <n v="5"/>
  </r>
  <r>
    <s v="VOY2026COFTN813"/>
    <d v="2026-04-03T00:00:00"/>
    <m/>
    <s v="9524TU238"/>
    <x v="7"/>
    <s v="VOY2026COFTN813"/>
    <s v="COFAT TUNIS"/>
    <n v="5"/>
  </r>
  <r>
    <s v="VOY2026COFTN814"/>
    <d v="2026-04-03T00:00:00"/>
    <m/>
    <s v="9524TU238"/>
    <x v="7"/>
    <s v="VOY2026COFTN814"/>
    <s v="LEONI Wiring Systems Tunisia SUD"/>
    <n v="5"/>
  </r>
  <r>
    <s v="VOY2026COFTN815"/>
    <d v="2026-04-03T00:00:00"/>
    <m/>
    <s v="6502TU247"/>
    <x v="5"/>
    <s v="VOY2026COFTN815"/>
    <s v="ERA CONTACTS TUNISIA"/>
    <n v="5"/>
  </r>
  <r>
    <s v="VOY2026COFTN815"/>
    <d v="2026-04-03T00:00:00"/>
    <m/>
    <s v="6502TU247"/>
    <x v="5"/>
    <s v="VOY2026COFTN815"/>
    <s v="COFAT MATEUR"/>
    <n v="0"/>
  </r>
  <r>
    <s v="VOY2026COFTN816"/>
    <d v="2026-04-03T00:00:00"/>
    <m/>
    <s v="6502TU247"/>
    <x v="5"/>
    <s v="VOY2026COFTN816"/>
    <s v="WeWire Hammamet Tunisia SARL"/>
    <n v="5"/>
  </r>
  <r>
    <s v="VOY2026COFTN817"/>
    <d v="2026-04-03T00:00:00"/>
    <m/>
    <s v="REM107627"/>
    <x v="0"/>
    <s v="VOY2026COFTN817"/>
    <s v="ADC SOUSSE"/>
    <n v="10"/>
  </r>
  <r>
    <s v="VOY2026COFTN817"/>
    <d v="2026-04-03T00:00:00"/>
    <m/>
    <s v="REM107627"/>
    <x v="0"/>
    <s v="VOY2026COFTN817"/>
    <s v="ELECTROCONTACT TUNISIE"/>
    <s v="5,00 TND"/>
  </r>
  <r>
    <s v="VOY2026COFTN818"/>
    <d v="2026-04-03T00:00:00"/>
    <m/>
    <s v="GTS"/>
    <x v="8"/>
    <s v="VOY2026COFTN818"/>
    <s v="YAZAKI TUNISIA s.a.r.l"/>
    <m/>
  </r>
  <r>
    <s v="VOY2026COFTN819"/>
    <d v="2026-04-03T00:00:00"/>
    <m/>
    <s v="626tu203"/>
    <x v="2"/>
    <s v="VOY2026COFTN819"/>
    <s v="YURA CORPORATION TUNISIA"/>
    <n v="10"/>
  </r>
  <r>
    <s v="VOY2026COFTN819"/>
    <d v="2026-04-03T00:00:00"/>
    <m/>
    <s v="626tu203"/>
    <x v="2"/>
    <s v="VOY2026COFTN819"/>
    <s v="COFAT KAIROUAN"/>
    <n v="5"/>
  </r>
  <r>
    <s v="VOY2026COFTN819"/>
    <d v="2026-04-03T00:00:00"/>
    <m/>
    <s v="626tu203"/>
    <x v="2"/>
    <s v="VOY2026COFTN819"/>
    <s v="MEDITERRANEAN ELECTRIC WIRING"/>
    <n v="5"/>
  </r>
  <r>
    <s v="VOY2026COFTN819"/>
    <d v="2026-04-03T00:00:00"/>
    <m/>
    <s v="626tu203"/>
    <x v="2"/>
    <s v="VOY2026COFTN819"/>
    <s v="SCHULTE AUTOMOTIVE TUNISIA srl"/>
    <n v="10"/>
  </r>
  <r>
    <s v="VOY2026COFTN820"/>
    <d v="2026-04-03T00:00:00"/>
    <m/>
    <s v="4331tu175"/>
    <x v="4"/>
    <s v="VOY2026COFTN820"/>
    <s v="Aptiv Services Tunisia SARL"/>
    <n v="5"/>
  </r>
  <r>
    <s v="VOY2026COFTN821"/>
    <d v="2026-04-03T00:00:00"/>
    <m/>
    <s v="4331tu175"/>
    <x v="4"/>
    <s v="VOY2026COFTN821"/>
    <s v="SEBN (SUMITOMO)"/>
    <n v="10"/>
  </r>
  <r>
    <s v="VOY2026COFTN822"/>
    <d v="2026-04-04T00:00:00"/>
    <m/>
    <s v="REM107627"/>
    <x v="5"/>
    <s v="VOY2026COFTN822"/>
    <s v="LEONI Wiring Systems Tunisia SUD"/>
    <n v="5"/>
  </r>
  <r>
    <s v="VOY2026COFTN822"/>
    <d v="2026-04-04T00:00:00"/>
    <m/>
    <s v="REM107627"/>
    <x v="5"/>
    <s v="VOY2026COFTN822"/>
    <s v="COFAT MATEUR"/>
    <n v="0"/>
  </r>
  <r>
    <s v="VOY2026COFTN823"/>
    <d v="2026-04-04T00:00:00"/>
    <m/>
    <s v="6502TU247"/>
    <x v="2"/>
    <s v="VOY2026COFTN823"/>
    <s v="COFAT TUNIS"/>
    <n v="0"/>
  </r>
  <r>
    <s v="VOY2026COFTN824"/>
    <d v="2026-04-04T00:00:00"/>
    <m/>
    <s v="6502TU247"/>
    <x v="0"/>
    <s v="VOY2026COFTN824"/>
    <s v="ADC SOUSSE"/>
    <n v="10"/>
  </r>
  <r>
    <s v="VOY2026COFTN825"/>
    <d v="2026-04-04T00:00:00"/>
    <m/>
    <s v="626tu203"/>
    <x v="2"/>
    <s v="VOY2026COFTN825"/>
    <s v="perplastic "/>
    <n v="5"/>
  </r>
  <r>
    <s v="VOY2026COFTN826"/>
    <d v="2026-04-04T00:00:00"/>
    <m/>
    <s v="626tu203"/>
    <x v="2"/>
    <s v="VOY2026COFTN826"/>
    <s v="perplastic "/>
    <n v="5"/>
  </r>
  <r>
    <s v="VOY2026COFTN827"/>
    <d v="2026-04-04T00:00:00"/>
    <m/>
    <s v="4331tu175"/>
    <x v="4"/>
    <s v="VOY2026COFTN827"/>
    <s v="Aptiv Services Tunisia SARL"/>
    <n v="5"/>
  </r>
  <r>
    <s v="VOY2026COFTN828"/>
    <d v="2026-04-06T00:00:00"/>
    <m/>
    <s v="9524TU238"/>
    <x v="7"/>
    <s v="VOY2026COFTN828"/>
    <s v="Yazaki Automotive Products Tunisia"/>
    <n v="10"/>
  </r>
  <r>
    <s v="VOY2026COFTN828"/>
    <d v="2026-04-06T00:00:00"/>
    <m/>
    <s v="9524TU238"/>
    <x v="7"/>
    <s v="VOY2026COFTN828"/>
    <s v="TTE International"/>
    <n v="5"/>
  </r>
  <r>
    <s v="VOY2026COFTN828"/>
    <d v="2026-04-06T00:00:00"/>
    <m/>
    <s v="9524TU238"/>
    <x v="7"/>
    <s v="VOY2026COFTN828"/>
    <s v="KAB-LEM Tunisia SARL"/>
    <n v="5"/>
  </r>
  <r>
    <s v="VOY2026COFTN829"/>
    <d v="2026-04-06T00:00:00"/>
    <m/>
    <s v="626tu203"/>
    <x v="2"/>
    <s v="VOY2026COFTN829"/>
    <s v="COFAT TUNIS"/>
    <n v="5"/>
  </r>
  <r>
    <s v="VOY2026COFTN830"/>
    <d v="2026-04-06T00:00:00"/>
    <m/>
    <s v="626tu203"/>
    <x v="2"/>
    <s v="VOY2026COFTN830"/>
    <s v="A C T Assemblage Cable Tunisie"/>
    <n v="5"/>
  </r>
  <r>
    <s v="VOY2026COFTN830"/>
    <d v="2026-04-06T00:00:00"/>
    <m/>
    <s v="626tu203"/>
    <x v="2"/>
    <s v="VOY2026COFTN830"/>
    <s v="WeWire Hammamet Tunisia SARL"/>
    <n v="5"/>
  </r>
  <r>
    <s v="VOY2026COFTN831"/>
    <d v="2026-04-06T00:00:00"/>
    <s v="avril"/>
    <s v="6502TU247"/>
    <x v="1"/>
    <s v="VOY2026COFTN831"/>
    <s v="WeWire Hammamet Tunisia SARL"/>
    <n v="5"/>
  </r>
  <r>
    <s v="VOY2026COFTN832"/>
    <d v="2026-04-06T00:00:00"/>
    <m/>
    <s v="REM107627"/>
    <x v="5"/>
    <s v="VOY2026COFTN832"/>
    <s v="LEONI Wiring Systems Tunisia SUD"/>
    <n v="0"/>
  </r>
  <r>
    <s v="VOY2026COFTN832"/>
    <d v="2026-04-06T00:00:00"/>
    <m/>
    <s v="REM107627"/>
    <x v="5"/>
    <s v="VOY2026COFTN832"/>
    <s v="LEONI Wiring Systems Tunisia NORD"/>
    <n v="5"/>
  </r>
  <r>
    <s v="VOY2026COFTN832"/>
    <d v="2026-04-06T00:00:00"/>
    <m/>
    <s v="REM107627"/>
    <x v="5"/>
    <s v="VOY2026COFTN832"/>
    <s v="COFAT MATEUR"/>
    <n v="0"/>
  </r>
  <r>
    <s v="VOY2026COFTN833"/>
    <d v="2026-04-06T00:00:00"/>
    <s v="avril"/>
    <s v="6502TU247"/>
    <x v="1"/>
    <s v="VOY2026COFTN833"/>
    <s v="PERPLASTIC SILICONE "/>
    <n v="5"/>
  </r>
  <r>
    <s v="VOY2026COFTN834"/>
    <d v="2026-04-06T00:00:00"/>
    <m/>
    <s v="location "/>
    <x v="6"/>
    <s v="VOY2026COFTN834"/>
    <s v="ELECTROCONTACT TUNISIE"/>
    <m/>
  </r>
  <r>
    <s v="VOY2026COFTN834"/>
    <d v="2026-04-06T00:00:00"/>
    <m/>
    <s v="location "/>
    <x v="6"/>
    <s v="VOY2026COFTN834"/>
    <s v="ADC"/>
    <m/>
  </r>
  <r>
    <s v="VOY2026COFTN835"/>
    <d v="2026-04-06T00:00:00"/>
    <m/>
    <s v="4331tu175"/>
    <x v="4"/>
    <s v="VOY2026COFTN835"/>
    <s v="SHULTE BOUARADA"/>
    <n v="10"/>
  </r>
  <r>
    <s v="VOY2026COFTN836"/>
    <d v="2026-04-06T00:00:00"/>
    <m/>
    <s v="4331tu175"/>
    <x v="4"/>
    <s v="VOY2026COFTN836"/>
    <s v="Aptiv Services Tunisia SARL"/>
    <n v="5"/>
  </r>
  <r>
    <s v="VOY2026COFTN837"/>
    <d v="2026-04-06T00:00:00"/>
    <m/>
    <s v="7797tu218"/>
    <x v="7"/>
    <s v="VOY2026COFTN837"/>
    <s v="leoni mateur sud "/>
    <n v="5"/>
  </r>
  <r>
    <s v="VOY2026COFTN838"/>
    <d v="2026-04-06T00:00:00"/>
    <m/>
    <s v="GTS"/>
    <x v="8"/>
    <s v="VOY2026COFTN838"/>
    <s v="COFAT MATEUR"/>
    <m/>
  </r>
  <r>
    <s v="VOY2026COFTN839"/>
    <d v="2026-04-07T00:00:00"/>
    <m/>
    <s v="REM107627"/>
    <x v="0"/>
    <s v="VOY2026COFTN839"/>
    <s v="perplastic "/>
    <n v="5"/>
  </r>
  <r>
    <s v="VOY2026COFTN840"/>
    <d v="2026-04-07T00:00:00"/>
    <m/>
    <s v="REM107627"/>
    <x v="0"/>
    <s v="VOY2026COFTN840"/>
    <s v="LEONI Wiring Systems Tunisia SUD"/>
    <n v="5"/>
  </r>
  <r>
    <s v="VOY2026COFTN840"/>
    <d v="2026-04-07T00:00:00"/>
    <m/>
    <s v="REM107627"/>
    <x v="0"/>
    <s v="VOY2026COFTN840"/>
    <s v="LEONI Wiring Systems Tunisia NORD"/>
    <n v="0"/>
  </r>
  <r>
    <s v="VOY2026COFTN840"/>
    <d v="2026-04-07T00:00:00"/>
    <m/>
    <s v="REM107627"/>
    <x v="0"/>
    <s v="VOY2026COFTN840"/>
    <s v="COFAT MATEUR"/>
    <s v="5,00 TND"/>
  </r>
  <r>
    <s v="VOY2026COFTN841"/>
    <d v="2026-04-07T00:00:00"/>
    <m/>
    <s v="4331tu175"/>
    <x v="4"/>
    <s v="VOY2026COFTN841"/>
    <s v="DIS Draxlmaier Indust Solution Gmbh"/>
    <n v="10"/>
  </r>
  <r>
    <s v="VOY2026COFTN841"/>
    <d v="2026-04-07T00:00:00"/>
    <m/>
    <s v="4331tu175"/>
    <x v="4"/>
    <s v="VOY2026COFTN841"/>
    <s v="Aptiv Services Tunisia SARL"/>
    <n v="5"/>
  </r>
  <r>
    <s v="VOY2026COFTN842"/>
    <d v="2026-04-07T00:00:00"/>
    <m/>
    <s v="6502TU247"/>
    <x v="5"/>
    <s v="VOY2026COFTN842"/>
    <s v="LECTRIC"/>
    <n v="5"/>
  </r>
  <r>
    <s v="VOY2026COFTN842"/>
    <d v="2026-04-07T00:00:00"/>
    <m/>
    <s v="6502TU247"/>
    <x v="5"/>
    <s v="VOY2026COFTN842"/>
    <s v="SCHULTE  Zaghouane"/>
    <n v="5"/>
  </r>
  <r>
    <s v="VOY2026COFTN843"/>
    <d v="2026-04-07T00:00:00"/>
    <m/>
    <s v="6502TU247"/>
    <x v="5"/>
    <s v="VOY2026COFTN843"/>
    <s v="silicone"/>
    <n v="5"/>
  </r>
  <r>
    <s v="VOY2026COFTN844"/>
    <d v="2026-04-07T00:00:00"/>
    <m/>
    <s v="6502TU247"/>
    <x v="5"/>
    <s v="VOY2026COFTN844"/>
    <s v="WeWire Hammamet Tunisia SARL"/>
    <n v="5"/>
  </r>
  <r>
    <s v="VOY2026COFTN845"/>
    <d v="2026-04-07T00:00:00"/>
    <m/>
    <s v="location "/>
    <x v="6"/>
    <s v="VOY2026COFTN845"/>
    <s v="Kromberg &amp; Schubert  Tunisie SARL"/>
    <m/>
  </r>
  <r>
    <s v="VOY2026COFTN845"/>
    <d v="2026-04-07T00:00:00"/>
    <m/>
    <s v="location "/>
    <x v="6"/>
    <s v="VOY2026COFTN845"/>
    <s v="SE BORDNETZE EL FEJJA S.A.R.L"/>
    <m/>
  </r>
  <r>
    <s v="VOY2026COFTN846"/>
    <d v="2026-04-07T00:00:00"/>
    <s v="avril"/>
    <s v="7797tu218"/>
    <x v="1"/>
    <s v="VOY2026COFTN846"/>
    <s v="MEDITERRANEAN ELECTRIC WIRING"/>
    <n v="5"/>
  </r>
  <r>
    <s v="VOY2026COFTN846"/>
    <d v="2026-04-07T00:00:00"/>
    <s v="avril"/>
    <s v="7797tu218"/>
    <x v="1"/>
    <s v="VOY2026COFTN846"/>
    <s v="COELEC TUNISIA"/>
    <n v="5"/>
  </r>
  <r>
    <s v="VOY2026COFTN847"/>
    <d v="2026-04-07T00:00:00"/>
    <m/>
    <s v="9524TU238"/>
    <x v="7"/>
    <s v="VOY2026COFTN847"/>
    <s v="COFAT TUNIS"/>
    <n v="5"/>
  </r>
  <r>
    <s v="VOY2026COFTN848"/>
    <d v="2026-04-07T00:00:00"/>
    <m/>
    <s v="9524TU238"/>
    <x v="7"/>
    <s v="VOY2026COFTN848"/>
    <s v="ADC SOUSSE"/>
    <n v="10"/>
  </r>
  <r>
    <s v="VOY2026COFTN848"/>
    <d v="2026-04-07T00:00:00"/>
    <m/>
    <s v="9524TU238"/>
    <x v="7"/>
    <s v="VOY2026COFTN848"/>
    <s v="COFAT KAIROUAN"/>
    <n v="10"/>
  </r>
  <r>
    <s v="VOY2026COFTN849"/>
    <d v="2026-04-07T00:00:00"/>
    <m/>
    <s v="626tu203"/>
    <x v="2"/>
    <s v="VOY2026COFTN849"/>
    <s v="SCHULTE AUTOMOTIVE TUNISIA srl"/>
    <n v="10"/>
  </r>
  <r>
    <s v="VOY2026COFTN850"/>
    <d v="2026-04-07T00:00:00"/>
    <m/>
    <s v="626tu203"/>
    <x v="2"/>
    <s v="VOY2026COFTN850"/>
    <s v="SEBN (SUMITOMO)"/>
    <n v="10"/>
  </r>
  <r>
    <s v="VOY2026COFTN851"/>
    <d v="2026-04-07T00:00:00"/>
    <m/>
    <s v="7797tu218"/>
    <x v="1"/>
    <s v="VOY2026COFTN851"/>
    <s v="leoni nord"/>
    <n v="5"/>
  </r>
  <r>
    <s v="VOY2026COFTN852"/>
    <d v="2026-04-08T00:00:00"/>
    <m/>
    <s v="REM107627"/>
    <x v="0"/>
    <s v="VOY2026COFTN852"/>
    <s v="LEONI Wiring Systems Tunisia SUD"/>
    <n v="5"/>
  </r>
  <r>
    <s v="VOY2026COFTN852"/>
    <d v="2026-04-08T00:00:00"/>
    <m/>
    <s v="REM107627"/>
    <x v="0"/>
    <s v="VOY2026COFTN852"/>
    <s v="COFAT MATEUR"/>
    <s v="5,00 TND"/>
  </r>
  <r>
    <s v="VOY2026COFTN853"/>
    <d v="2026-04-08T00:00:00"/>
    <m/>
    <s v="GTS"/>
    <x v="8"/>
    <s v="VOY2026COFTN853"/>
    <s v="YAZAKI TUNISIA s.a.r.l"/>
    <m/>
  </r>
  <r>
    <s v="VOY2026COFTN854"/>
    <d v="2026-04-08T00:00:00"/>
    <m/>
    <s v="6502TU247"/>
    <x v="5"/>
    <s v="VOY2026COFTN854"/>
    <s v="SCHULTE AUTOMOTIVE TUNISIA srl"/>
    <n v="10"/>
  </r>
  <r>
    <s v="VOY2026COFTN855"/>
    <d v="2026-04-08T00:00:00"/>
    <m/>
    <s v="7797tu218"/>
    <x v="1"/>
    <s v="VOY2026COFTN855"/>
    <s v="WeWire Hammamet Tunisia SARL"/>
    <n v="5"/>
  </r>
  <r>
    <s v="VOY2026COFTN856"/>
    <d v="2026-04-08T00:00:00"/>
    <m/>
    <s v="4331tu175"/>
    <x v="4"/>
    <s v="VOY2026COFTN856"/>
    <s v="Jetty"/>
    <n v="5"/>
  </r>
  <r>
    <s v="VOY2026COFTN857"/>
    <d v="2026-04-08T00:00:00"/>
    <m/>
    <s v="7797tu218"/>
    <x v="1"/>
    <s v="VOY2026COFTN857"/>
    <s v="Aptiv Services Tunisia SARL"/>
    <n v="5"/>
  </r>
  <r>
    <s v="VOY2026COFTN858"/>
    <d v="2026-04-08T00:00:00"/>
    <m/>
    <s v="location "/>
    <x v="6"/>
    <s v="VOY2026COFTN858"/>
    <s v="ELECTROCONTACT TUNISIE"/>
    <m/>
  </r>
  <r>
    <s v="VOY2026COFTN858"/>
    <d v="2026-04-08T00:00:00"/>
    <m/>
    <s v="location "/>
    <x v="6"/>
    <s v="VOY2026COFTN858"/>
    <s v="SEWS TN SARL"/>
    <m/>
  </r>
  <r>
    <s v="VOY2026COFTN859"/>
    <d v="2026-04-08T00:00:00"/>
    <m/>
    <s v="9524TU238"/>
    <x v="7"/>
    <s v="VOY2026COFTN859"/>
    <s v="COFAT TUNIS"/>
    <n v="5"/>
  </r>
  <r>
    <s v="VOY2026COFTN860"/>
    <d v="2026-04-08T00:00:00"/>
    <m/>
    <s v="9524TU238"/>
    <x v="7"/>
    <s v="VOY2026COFTN860"/>
    <s v="METS MANUFAC ELECTRO.DE SOUSSE"/>
    <n v="10"/>
  </r>
  <r>
    <s v="VOY2026COFTN860"/>
    <d v="2026-04-08T00:00:00"/>
    <m/>
    <s v="9524TU238"/>
    <x v="7"/>
    <s v="VOY2026COFTN860"/>
    <s v="ADC SOUSSE"/>
    <n v="10"/>
  </r>
  <r>
    <s v="VOY2026COFTN861"/>
    <d v="2026-04-08T00:00:00"/>
    <m/>
    <s v="626tu203"/>
    <x v="2"/>
    <s v="VOY2026COFTN861"/>
    <s v="YURA CORPORATION TUNISIA"/>
    <n v="10"/>
  </r>
  <r>
    <s v="VOY2026COFTN862"/>
    <d v="2026-04-09T00:00:00"/>
    <m/>
    <s v="6502TU247"/>
    <x v="5"/>
    <s v="VOY2026COFTN862"/>
    <s v="A C T Assemblage Cable Tunisie"/>
    <n v="5"/>
  </r>
  <r>
    <s v="VOY2026COFTN862"/>
    <d v="2026-04-09T00:00:00"/>
    <m/>
    <s v="6502TU247"/>
    <x v="5"/>
    <s v="VOY2026COFTN862"/>
    <s v="I.C.eM"/>
    <n v="0"/>
  </r>
  <r>
    <s v="VOY2026COFTN863"/>
    <d v="2026-04-09T00:00:00"/>
    <m/>
    <s v="6502TU247"/>
    <x v="5"/>
    <s v="VOY2026COFTN863"/>
    <s v="KAB-LEM Tunisia SARL"/>
    <n v="5"/>
  </r>
  <r>
    <s v="VOY2026COFTN863"/>
    <d v="2026-04-09T00:00:00"/>
    <m/>
    <s v="6502TU247"/>
    <x v="5"/>
    <s v="VOY2026COFTN863"/>
    <s v="TTE International"/>
    <n v="0"/>
  </r>
  <r>
    <s v="VOY2026COFTN864"/>
    <d v="2026-04-09T00:00:00"/>
    <m/>
    <s v="9524TU238"/>
    <x v="7"/>
    <s v="VOY2026COFTN864"/>
    <s v="COFAT TUNIS"/>
    <n v="5"/>
  </r>
  <r>
    <s v="VOY2026COFTN865"/>
    <d v="2026-04-09T00:00:00"/>
    <m/>
    <s v="4331tu175"/>
    <x v="4"/>
    <s v="VOY2026COFTN865"/>
    <s v="ADC SOUSSE"/>
    <n v="10"/>
  </r>
  <r>
    <s v="VOY2026COFTN865"/>
    <d v="2026-04-09T00:00:00"/>
    <m/>
    <s v="4331tu175"/>
    <x v="4"/>
    <s v="VOY2026COFTN865"/>
    <s v="ELECTROCONTACT TUNISIE"/>
    <n v="5"/>
  </r>
  <r>
    <s v="VOY2026COFTN866"/>
    <d v="2026-04-09T00:00:00"/>
    <m/>
    <s v="7797tu218"/>
    <x v="1"/>
    <s v="VOY2026COFTN866"/>
    <s v="SE BORDNETZE EL FEJJA S.A.R.L"/>
    <n v="5"/>
  </r>
  <r>
    <s v="VOY2026COFTN866"/>
    <d v="2026-04-09T00:00:00"/>
    <m/>
    <s v="7797tu218"/>
    <x v="1"/>
    <s v="VOY2026COFTN866"/>
    <s v="MEDITERRANEAN ELECTRIC WIRING"/>
    <n v="10"/>
  </r>
  <r>
    <s v="VOY2026COFTN867"/>
    <d v="2026-04-09T00:00:00"/>
    <m/>
    <s v="626tu203"/>
    <x v="2"/>
    <s v="VOY2026COFTN867"/>
    <s v="SCHULTE AUTOMOTIVE TUNISIA srl"/>
    <n v="10"/>
  </r>
  <r>
    <s v="VOY2026COFTN868"/>
    <d v="2026-04-09T00:00:00"/>
    <m/>
    <s v="location "/>
    <x v="6"/>
    <s v="VOY2026COFTN868"/>
    <s v="LEONI Wiring Systems Tunisia SUD"/>
    <m/>
  </r>
  <r>
    <s v="VOY2026COFTN868"/>
    <d v="2026-04-09T00:00:00"/>
    <m/>
    <s v="location "/>
    <x v="6"/>
    <s v="VOY2026COFTN868"/>
    <s v="COFAT MATEUR"/>
    <m/>
  </r>
  <r>
    <s v="VOY2026COFTN869"/>
    <d v="2026-04-09T00:00:00"/>
    <m/>
    <s v="626tu203"/>
    <x v="2"/>
    <s v="VOY2026COFTN869"/>
    <s v="Kromberg &amp; Schubert  Tunisie SARL"/>
    <n v="5"/>
  </r>
  <r>
    <s v="VOY2026COFTN870"/>
    <d v="2026-04-09T00:00:00"/>
    <m/>
    <s v="REM107627"/>
    <x v="0"/>
    <s v="VOY2026COFTN870"/>
    <s v="Aptiv Services Tunisia SARL"/>
    <s v="5,00 TND"/>
  </r>
  <r>
    <s v="VOY2026COFTN871"/>
    <d v="2026-04-09T00:00:00"/>
    <m/>
    <s v="9524TU238"/>
    <x v="7"/>
    <s v="VOY2026COFTN871"/>
    <s v="AMPHENOL TUNISIE"/>
    <n v="5"/>
  </r>
  <r>
    <s v="VOY2026COFTN872"/>
    <d v="2026-04-09T00:00:00"/>
    <m/>
    <s v="7797tu218"/>
    <x v="1"/>
    <s v="VOY2026COFTN872"/>
    <s v="leoni nord"/>
    <n v="5"/>
  </r>
  <r>
    <s v="VOY2026COFTN873"/>
    <d v="2026-04-10T00:00:00"/>
    <m/>
    <s v="626tu203"/>
    <x v="2"/>
    <s v="VOY2026COFTN873"/>
    <s v="COFAT TUNIS"/>
    <n v="0"/>
  </r>
  <r>
    <s v="VOY2026COFTN874"/>
    <d v="2026-04-10T00:00:00"/>
    <m/>
    <s v="626tu203"/>
    <x v="2"/>
    <s v="VOY2026COFTN874"/>
    <s v="LEONI Wiring Systems Tunisia SUD"/>
    <n v="5"/>
  </r>
  <r>
    <s v="VOY2026COFTN874"/>
    <d v="2026-04-10T00:00:00"/>
    <m/>
    <s v="626tu203"/>
    <x v="2"/>
    <s v="VOY2026COFTN874"/>
    <s v="LEONI Wiring Systems Tunisia NORD"/>
    <n v="5"/>
  </r>
  <r>
    <s v="VOY2026COFTN875"/>
    <d v="2026-04-10T00:00:00"/>
    <m/>
    <s v="6502TU247"/>
    <x v="5"/>
    <s v="VOY2026COFTN875"/>
    <s v="perplastic "/>
    <n v="5"/>
  </r>
  <r>
    <s v="VOY2026COFTN876"/>
    <d v="2026-04-10T00:00:00"/>
    <m/>
    <s v="REM107627"/>
    <x v="0"/>
    <s v="VOY2026COFTN876"/>
    <s v="YURA CORPORATION TUNISIA"/>
    <n v="10"/>
  </r>
  <r>
    <s v="VOY2026COFTN876"/>
    <d v="2026-04-10T00:00:00"/>
    <m/>
    <s v="REM107627"/>
    <x v="0"/>
    <s v="VOY2026COFTN876"/>
    <s v="COFAT KAIROUAN"/>
    <s v="5,00 TND"/>
  </r>
  <r>
    <s v="VOY2026COFTN877"/>
    <d v="2026-04-10T00:00:00"/>
    <m/>
    <s v="9524TU238"/>
    <x v="7"/>
    <s v="VOY2026COFTN877"/>
    <s v="ADC SOUSSE"/>
    <n v="10"/>
  </r>
  <r>
    <s v="VOY2026COFTN877"/>
    <d v="2026-04-10T00:00:00"/>
    <m/>
    <s v="9524TU238"/>
    <x v="7"/>
    <s v="VOY2026COFTN877"/>
    <s v="SEWS TN SARL"/>
    <n v="5"/>
  </r>
  <r>
    <s v="VOY2026COFTN878"/>
    <d v="2026-04-10T00:00:00"/>
    <m/>
    <s v="4331tu175"/>
    <x v="4"/>
    <s v="VOY2026COFTN878"/>
    <s v="COFAT MATEUR"/>
    <n v="5"/>
  </r>
  <r>
    <s v="VOY2026COFTN879"/>
    <d v="2026-04-10T00:00:00"/>
    <m/>
    <s v="4331tu175"/>
    <x v="4"/>
    <s v="VOY2026COFTN879"/>
    <s v="SCHULTE AUTOMOTIVE TUNISIA srl"/>
    <n v="10"/>
  </r>
  <r>
    <s v="VOY2026COFTN880"/>
    <d v="2026-04-10T00:00:00"/>
    <m/>
    <s v="7797tu218"/>
    <x v="1"/>
    <s v="VOY2026COFTN880"/>
    <s v="lectric"/>
    <n v="5"/>
  </r>
  <r>
    <s v="VOY2026COFTN881"/>
    <d v="2026-04-10T00:00:00"/>
    <m/>
    <s v="6502TU247"/>
    <x v="5"/>
    <s v="VOY2026COFTN881"/>
    <s v="WeWire Hammamet Tunisia SARL"/>
    <n v="5"/>
  </r>
  <r>
    <s v="VOY2026COFTN882"/>
    <d v="2026-04-10T00:00:00"/>
    <m/>
    <s v="626tu203"/>
    <x v="2"/>
    <s v="VOY2026COFTN882"/>
    <s v="perplastic "/>
    <n v="5"/>
  </r>
  <r>
    <s v="VOY2026COFTN883"/>
    <d v="2026-04-11T00:00:00"/>
    <m/>
    <s v="REM107627"/>
    <x v="0"/>
    <s v="VOY2026COFTN883"/>
    <s v="LEONI Wiring Systems Tunisia SUD"/>
    <n v="5"/>
  </r>
  <r>
    <s v="VOY2026COFTN883"/>
    <d v="2026-04-11T00:00:00"/>
    <m/>
    <s v="REM107627"/>
    <x v="0"/>
    <s v="VOY2026COFTN883"/>
    <s v="COFAT MATEUR"/>
    <n v="5"/>
  </r>
  <r>
    <s v="VOY2026COFTN884"/>
    <d v="2026-04-11T00:00:00"/>
    <m/>
    <s v="4331tu175"/>
    <x v="1"/>
    <s v="VOY2026COFTN884"/>
    <s v="COFAT TUNIS"/>
    <n v="5"/>
  </r>
  <r>
    <s v="VOY2026COFTN885"/>
    <d v="2026-04-11T00:00:00"/>
    <m/>
    <s v="626tu203"/>
    <x v="2"/>
    <s v="VOY2026COFTN885"/>
    <s v="SCHULTE AUTOMOTIVE TUNISIA srl"/>
    <n v="10"/>
  </r>
  <r>
    <s v="VOY2026COFTN886"/>
    <d v="2026-04-11T00:00:00"/>
    <m/>
    <s v="9524TU238"/>
    <x v="7"/>
    <s v="VOY2026COFTN886"/>
    <s v="ADC SOUSSE"/>
    <n v="10"/>
  </r>
  <r>
    <m/>
    <m/>
    <m/>
    <m/>
    <x v="9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s v="VOY2026COFTN786"/>
    <d v="2026-04-01T00:00:00"/>
    <s v="AVRIL"/>
    <s v="REM107627"/>
    <s v="KARIM"/>
    <s v="VOY2026COFTN786"/>
    <x v="0"/>
    <s v="REM107627"/>
    <m/>
    <n v="9382"/>
    <n v="14"/>
    <n v="7"/>
    <s v="REM107627"/>
    <s v="KARIM"/>
    <d v="1899-12-30T10:00:00"/>
    <d v="1899-12-30T14:30:00"/>
    <d v="1899-12-30T17:00:00"/>
    <d v="1899-12-30T16:20:00"/>
    <d v="1899-12-30T17:10:00"/>
    <d v="1899-12-30T20:40:00"/>
    <d v="1899-12-30T20:40:00"/>
    <n v="1"/>
  </r>
  <r>
    <s v="VOY2026COFTN786"/>
    <d v="2026-04-01T00:00:00"/>
    <s v="AVRIL"/>
    <s v="REM107627"/>
    <s v="KARIM"/>
    <s v="VOY2026COFTN786"/>
    <x v="1"/>
    <s v="REM107627"/>
    <m/>
    <n v="4348.8999999999996"/>
    <n v="14"/>
    <n v="7"/>
    <s v="REM107627"/>
    <s v="KARIM"/>
    <d v="1899-12-30T02:00:00"/>
    <d v="1899-12-30T14:30:00"/>
    <d v="1899-12-30T18:00:00"/>
    <d v="1899-12-30T17:15:00"/>
    <d v="1899-12-30T17:40:00"/>
    <d v="1899-12-30T20:40:00"/>
    <d v="1899-12-30T20:40:00"/>
    <n v="1"/>
  </r>
  <r>
    <s v="VOY2026COFTN786"/>
    <d v="2026-04-01T00:00:00"/>
    <s v="AVRIL"/>
    <s v="REM107627"/>
    <s v="KARIM"/>
    <s v="VOY2026COFTN786"/>
    <x v="2"/>
    <s v="REM107627"/>
    <m/>
    <n v="1025.4000000000001"/>
    <n v="27"/>
    <n v="7"/>
    <s v="REM107627"/>
    <s v="KARIM"/>
    <d v="1899-12-30T05:00:00"/>
    <d v="1899-12-30T14:30:00"/>
    <d v="1899-12-30T15:00:00"/>
    <d v="1899-12-30T18:35:00"/>
    <d v="1899-12-30T19:00:00"/>
    <d v="1899-12-30T20:40:00"/>
    <d v="1899-12-30T20:40:00"/>
    <n v="0.8208333333333333"/>
  </r>
  <r>
    <s v="VOY2026COFTN787"/>
    <d v="2026-04-01T00:00:00"/>
    <s v="AVRIL"/>
    <s v="GTS"/>
    <s v="GTS"/>
    <s v="VOY2026COFTN787"/>
    <x v="3"/>
    <s v="GTS"/>
    <m/>
    <m/>
    <m/>
    <n v="7"/>
    <s v="GTS"/>
    <s v="GTS"/>
    <d v="1899-12-30T13:00:00"/>
    <m/>
    <m/>
    <m/>
    <m/>
    <m/>
    <m/>
    <n v="1"/>
  </r>
  <r>
    <s v="VOY2026COFTN788"/>
    <d v="2026-04-01T00:00:00"/>
    <s v="AVRIL"/>
    <s v="9524TU238"/>
    <s v="Ridha"/>
    <s v="VOY2026COFTN788"/>
    <x v="4"/>
    <s v="9524TU238"/>
    <m/>
    <n v="4500"/>
    <m/>
    <n v="18"/>
    <s v="9524TU238"/>
    <s v="Ridha"/>
    <d v="1899-12-30T13:00:00"/>
    <d v="1899-12-30T08:00:00"/>
    <d v="1899-12-30T15:00:00"/>
    <d v="1899-12-30T10:00:00"/>
    <d v="1899-12-30T12:00:00"/>
    <d v="1899-12-30T14:00:00"/>
    <d v="1899-12-30T14:00:00"/>
    <n v="1"/>
  </r>
  <r>
    <s v="VOY2026COFTN789"/>
    <d v="2026-04-01T00:00:00"/>
    <s v="AVRIL"/>
    <s v="9524TU238"/>
    <s v="Ridha"/>
    <s v="VOY2026COFTN789"/>
    <x v="5"/>
    <s v="9524TU238"/>
    <m/>
    <n v="8500"/>
    <n v="14"/>
    <n v="10"/>
    <s v="9524TU238"/>
    <s v="Ridha"/>
    <d v="1899-12-30T08:00:00"/>
    <d v="1899-12-30T15:25:00"/>
    <d v="1899-12-30T18:00:00"/>
    <d v="1899-12-30T17:25:00"/>
    <d v="1899-12-30T18:00:00"/>
    <d v="1899-12-30T20:00:00"/>
    <d v="1899-12-30T20:00:00"/>
    <n v="1"/>
  </r>
  <r>
    <s v="VOY2026COFTN789"/>
    <d v="2026-04-01T00:00:00"/>
    <s v="AVRIL"/>
    <s v="9524TU238"/>
    <s v="Ridha"/>
    <s v="VOY2026COFTN789"/>
    <x v="6"/>
    <s v="9524TU238"/>
    <m/>
    <n v="1200"/>
    <n v="14"/>
    <n v="2"/>
    <s v="9524TU238"/>
    <s v="Ridha"/>
    <d v="1899-12-30T08:00:00"/>
    <d v="1899-12-30T15:25:00"/>
    <d v="1899-12-30T18:00:00"/>
    <d v="1899-12-30T16:20:00"/>
    <d v="1899-12-30T17:00:00"/>
    <d v="1899-12-30T20:00:00"/>
    <d v="1899-12-30T20:00:00"/>
    <n v="1"/>
  </r>
  <r>
    <s v="VOY2026COFTN790"/>
    <d v="2026-04-01T00:00:00"/>
    <s v="AVRIL"/>
    <s v="626tu203"/>
    <s v="hbib"/>
    <s v="VOY2026COFTN790"/>
    <x v="7"/>
    <s v="626tu203"/>
    <m/>
    <n v="3404.7"/>
    <n v="14"/>
    <n v="9"/>
    <s v="626tu203"/>
    <s v="hbib"/>
    <d v="1899-12-30T13:00:00"/>
    <d v="1899-12-30T15:00:00"/>
    <d v="1899-12-30T18:00:00"/>
    <d v="1899-12-30T16:05:00"/>
    <d v="1899-12-30T16:40:00"/>
    <d v="1899-12-30T20:15:00"/>
    <d v="1899-12-30T20:15:00"/>
    <n v="1"/>
  </r>
  <r>
    <s v="VOY2026COFTN791"/>
    <d v="2026-04-01T00:00:00"/>
    <s v="AVRIL"/>
    <s v="626tu203"/>
    <s v="hbib"/>
    <s v="VOY2026COFTN791"/>
    <x v="8"/>
    <s v="626tu203"/>
    <m/>
    <n v="1187.44"/>
    <n v="14"/>
    <n v="3"/>
    <s v="626tu203"/>
    <s v="hbib"/>
    <d v="1899-12-30T13:00:00"/>
    <d v="1899-12-30T15:00:00"/>
    <d v="1899-12-30T18:00:00"/>
    <d v="1899-12-30T17:30:00"/>
    <d v="1899-12-30T18:00:00"/>
    <d v="1899-12-30T20:15:00"/>
    <d v="1899-12-30T20:15:00"/>
    <n v="1"/>
  </r>
  <r>
    <s v="VOY2026COFTN792"/>
    <d v="2026-04-01T00:00:00"/>
    <s v="AVRIL"/>
    <s v="location "/>
    <s v="location "/>
    <s v="VOY2026COFTN792"/>
    <x v="9"/>
    <s v="location "/>
    <m/>
    <m/>
    <m/>
    <n v="9"/>
    <s v="location "/>
    <s v="location "/>
    <d v="1899-12-30T06:00:00"/>
    <m/>
    <m/>
    <m/>
    <m/>
    <m/>
    <m/>
    <n v="1"/>
  </r>
  <r>
    <s v="VOY2026COFTN792"/>
    <d v="2026-04-01T00:00:00"/>
    <s v="AVRIL"/>
    <s v="location "/>
    <s v="location "/>
    <s v="VOY2026COFTN792"/>
    <x v="10"/>
    <s v="location "/>
    <m/>
    <m/>
    <m/>
    <n v="12"/>
    <s v="location "/>
    <s v="location "/>
    <d v="1899-12-30T06:00:00"/>
    <m/>
    <m/>
    <m/>
    <m/>
    <m/>
    <m/>
    <n v="1"/>
  </r>
  <r>
    <s v="VOY2026COFTN793"/>
    <d v="2026-04-01T00:00:00"/>
    <s v="AVRIL"/>
    <s v="4331tu175"/>
    <s v="mehrez"/>
    <s v="VOY2026COFTN793"/>
    <x v="11"/>
    <s v="4331tu175"/>
    <m/>
    <n v="4878"/>
    <m/>
    <n v="4"/>
    <s v="4331tu175"/>
    <s v="mehrez"/>
    <d v="1899-12-30T15:00:00"/>
    <d v="1899-12-30T10:00:00"/>
    <d v="1899-12-30T15:00:00"/>
    <d v="1899-12-30T13:00:00"/>
    <d v="1899-12-30T15:00:00"/>
    <d v="1899-12-30T20:00:00"/>
    <d v="1899-12-30T20:00:00"/>
    <n v="1"/>
  </r>
  <r>
    <s v="VOY2026COFTN793"/>
    <d v="2026-04-01T00:00:00"/>
    <s v="AVRIL"/>
    <s v="4331tu175"/>
    <s v="mehrez"/>
    <s v="VOY2026COFTN793"/>
    <x v="12"/>
    <s v="4331tu175"/>
    <m/>
    <n v="2200"/>
    <m/>
    <n v="2"/>
    <s v="4331tu175"/>
    <s v="mehrez"/>
    <d v="1899-12-30T07:00:00"/>
    <d v="1899-12-30T10:00:00"/>
    <d v="1899-12-30T15:00:00"/>
    <d v="1899-12-30T11:00:00"/>
    <d v="1899-12-30T11:35:00"/>
    <d v="1899-12-30T20:00:00"/>
    <d v="1899-12-30T20:00:00"/>
    <n v="1"/>
  </r>
  <r>
    <s v="VOY2026COFTN794"/>
    <d v="2026-04-01T00:00:00"/>
    <s v="AVRIL"/>
    <s v="6502TU247"/>
    <s v="ala"/>
    <s v="VOY2026COFTN794"/>
    <x v="13"/>
    <s v="6502TU247"/>
    <m/>
    <m/>
    <m/>
    <n v="4"/>
    <s v="6502TU247"/>
    <s v="ala"/>
    <d v="1899-12-30T08:30:00"/>
    <d v="1899-12-30T08:30:00"/>
    <d v="1899-12-30T17:00:00"/>
    <d v="1899-12-30T09:30:00"/>
    <d v="1899-12-30T10:00:00"/>
    <d v="1899-12-30T11:00:00"/>
    <d v="1899-12-30T11:00:00"/>
    <n v="1"/>
  </r>
  <r>
    <s v="VOY2026COFTN795"/>
    <d v="2026-04-01T00:00:00"/>
    <s v="AVRIL"/>
    <s v="626tu203"/>
    <s v="hbib"/>
    <s v="VOY2026COFTN795"/>
    <x v="14"/>
    <s v="626tu203"/>
    <m/>
    <n v="7651"/>
    <m/>
    <n v="7"/>
    <s v="626tu203"/>
    <s v="hbib"/>
    <d v="1899-12-30T08:30:00"/>
    <d v="1899-12-30T12:25:00"/>
    <d v="1899-12-30T15:00:00"/>
    <d v="1899-12-30T13:00:00"/>
    <d v="1899-12-30T13:05:00"/>
    <d v="1899-12-30T13:10:00"/>
    <d v="1899-12-30T13:10:00"/>
    <n v="1"/>
  </r>
  <r>
    <s v="VOY2026COFTN796"/>
    <d v="2026-04-01T00:00:00"/>
    <s v="AVRIL"/>
    <s v="6502TU247"/>
    <s v="ala"/>
    <s v="VOY2026COFTN796"/>
    <x v="15"/>
    <s v="626tu203"/>
    <m/>
    <n v="5000"/>
    <m/>
    <n v="10"/>
    <s v="626tu203"/>
    <s v="hbib"/>
    <d v="1899-12-30T07:00:00"/>
    <d v="1899-12-30T13:30:00"/>
    <d v="1899-12-30T18:00:00"/>
    <d v="1899-12-30T16:00:00"/>
    <d v="1899-12-30T16:25:00"/>
    <d v="1899-12-30T21:45:00"/>
    <d v="1899-12-30T21:45:00"/>
    <n v="1"/>
  </r>
  <r>
    <s v="VOY2026COFTN796"/>
    <d v="2026-04-01T00:00:00"/>
    <s v="AVRIL"/>
    <s v="6502TU247"/>
    <s v="ala"/>
    <s v="VOY2026COFTN796"/>
    <x v="16"/>
    <s v="626tu203"/>
    <m/>
    <n v="1370"/>
    <m/>
    <n v="7"/>
    <s v="626tu203"/>
    <s v="hbib"/>
    <d v="1899-12-30T07:00:00"/>
    <d v="1899-12-30T13:30:00"/>
    <d v="1899-12-30T17:00:00"/>
    <d v="1899-12-30T17:00:00"/>
    <d v="1899-12-30T18:25:00"/>
    <d v="1899-12-30T21:45:00"/>
    <d v="1899-12-30T21:45:00"/>
    <n v="1"/>
  </r>
  <r>
    <s v="VOY2026COFTN797"/>
    <d v="2026-04-01T00:00:00"/>
    <s v="AVRIL"/>
    <s v="location "/>
    <s v="location "/>
    <s v="VOY2026COFTN797"/>
    <x v="17"/>
    <s v="location "/>
    <m/>
    <m/>
    <m/>
    <n v="14"/>
    <s v="location "/>
    <s v="location "/>
    <d v="1899-12-30T07:00:00"/>
    <m/>
    <m/>
    <m/>
    <m/>
    <m/>
    <m/>
    <n v="1"/>
  </r>
  <r>
    <s v="VOY2026COFTN797"/>
    <d v="2026-04-01T00:00:00"/>
    <s v="AVRIL"/>
    <s v="location "/>
    <s v="location "/>
    <s v="VOY2026COFTN797"/>
    <x v="18"/>
    <s v="location "/>
    <m/>
    <m/>
    <m/>
    <n v="1"/>
    <s v="location "/>
    <s v="location "/>
    <m/>
    <m/>
    <m/>
    <m/>
    <m/>
    <m/>
    <m/>
    <n v="1"/>
  </r>
  <r>
    <s v="VOY2026COFTN797"/>
    <d v="2026-04-01T00:00:00"/>
    <s v="AVRIL"/>
    <s v="location "/>
    <s v="location "/>
    <s v="VOY2026COFTN797"/>
    <x v="19"/>
    <s v="location "/>
    <m/>
    <m/>
    <m/>
    <n v="12"/>
    <s v="location "/>
    <s v="location "/>
    <m/>
    <m/>
    <m/>
    <m/>
    <m/>
    <m/>
    <m/>
    <n v="1"/>
  </r>
  <r>
    <s v="VOY2026COFTN798"/>
    <d v="2026-04-02T00:00:00"/>
    <s v="AVRIL"/>
    <s v="GTS"/>
    <s v="GTS"/>
    <s v="VOY2026COFTN798"/>
    <x v="20"/>
    <s v="GTS"/>
    <m/>
    <m/>
    <m/>
    <n v="2"/>
    <s v="GTS"/>
    <s v="GTS"/>
    <d v="1899-12-30T07:00:00"/>
    <m/>
    <m/>
    <m/>
    <m/>
    <m/>
    <m/>
    <n v="1"/>
  </r>
  <r>
    <s v="VOY2026COFTN799"/>
    <d v="2026-04-02T00:00:00"/>
    <s v="AVRIL"/>
    <s v="4331tu175"/>
    <s v="mehrez"/>
    <s v="VOY2026COFTN799"/>
    <x v="21"/>
    <s v="4331tu175"/>
    <m/>
    <n v="7500"/>
    <m/>
    <n v="8"/>
    <s v="4331tu175"/>
    <s v="mehrez"/>
    <d v="1899-12-30T11:00:00"/>
    <d v="1899-12-30T13:00:00"/>
    <d v="1899-12-30T15:00:00"/>
    <d v="1899-12-30T13:40:00"/>
    <d v="1899-12-30T15:00:00"/>
    <d v="1899-12-30T16:20:00"/>
    <d v="1899-12-30T16:20:00"/>
    <n v="1"/>
  </r>
  <r>
    <s v="VOY2026COFTN800"/>
    <d v="2026-04-02T00:00:00"/>
    <s v="AVRIL"/>
    <s v="4331tu175"/>
    <s v="mehrez"/>
    <s v="VOY2026COFTN800"/>
    <x v="22"/>
    <s v="4331tu175"/>
    <m/>
    <n v="900"/>
    <m/>
    <n v="3"/>
    <s v="4331tu175"/>
    <s v="mehrez"/>
    <d v="1899-12-30T15:00:00"/>
    <d v="1899-12-30T17:00:00"/>
    <d v="1899-12-30T20:00:00"/>
    <d v="1899-12-30T19:00:00"/>
    <d v="1899-12-30T19:20:00"/>
    <d v="1899-12-30T21:45:00"/>
    <d v="1899-12-30T21:45:00"/>
    <n v="1"/>
  </r>
  <r>
    <s v="VOY2026COFTN800"/>
    <d v="2026-04-02T00:00:00"/>
    <s v="AVRIL"/>
    <s v="4331tu175"/>
    <s v="mehrez"/>
    <s v="VOY2026COFTN800"/>
    <x v="2"/>
    <s v="4331tu175"/>
    <m/>
    <n v="4500"/>
    <m/>
    <n v="7"/>
    <s v="4331tu175"/>
    <s v="mehrez"/>
    <d v="1899-12-30T15:00:00"/>
    <d v="1899-12-30T17:00:00"/>
    <d v="1899-12-30T20:00:00"/>
    <d v="1899-12-30T19:03:00"/>
    <d v="1899-12-30T20:00:00"/>
    <d v="1899-12-30T21:45:00"/>
    <d v="1899-12-30T21:45:00"/>
    <n v="1"/>
  </r>
  <r>
    <s v="VOY2026COFTN801"/>
    <d v="2026-04-02T00:00:00"/>
    <s v="AVRIL"/>
    <s v="626tu203"/>
    <s v="hbib"/>
    <s v="VOY2026COFTN801"/>
    <x v="15"/>
    <s v="626tu203"/>
    <m/>
    <n v="9193.5"/>
    <m/>
    <n v="14"/>
    <s v="626tu203"/>
    <s v="hbib"/>
    <d v="1899-12-30T11:00:00"/>
    <d v="1899-12-30T13:50:00"/>
    <d v="1899-12-30T18:00:00"/>
    <d v="1899-12-30T16:50:00"/>
    <d v="1899-12-30T17:30:00"/>
    <d v="1899-12-30T21:00:00"/>
    <d v="1899-12-30T21:00:00"/>
    <n v="1"/>
  </r>
  <r>
    <s v="VOY2026COFTN802"/>
    <d v="2026-04-02T00:00:00"/>
    <s v="AVRIL"/>
    <s v="7797tu218"/>
    <s v="Houssem"/>
    <s v="VOY2026COFTN802"/>
    <x v="23"/>
    <s v="7797tu218"/>
    <m/>
    <n v="1049"/>
    <m/>
    <n v="2"/>
    <s v="7797tu218"/>
    <s v="Houssem"/>
    <d v="1899-12-30T10:00:00"/>
    <d v="1899-12-30T13:10:00"/>
    <d v="1899-12-30T15:00:00"/>
    <d v="1899-12-30T14:15:00"/>
    <d v="1899-12-30T15:35:00"/>
    <d v="1899-12-30T16:45:00"/>
    <d v="1899-12-30T16:45:00"/>
    <n v="1"/>
  </r>
  <r>
    <s v="VOY2026COFTN803"/>
    <d v="2026-04-02T00:00:00"/>
    <s v="AVRIL"/>
    <s v="REM107627"/>
    <s v="KARIM"/>
    <s v="VOY2026COFTN803"/>
    <x v="24"/>
    <s v="REM107627"/>
    <m/>
    <n v="12300"/>
    <m/>
    <n v="24"/>
    <s v="REM107627"/>
    <s v="KARIM"/>
    <d v="1899-12-30T10:00:00"/>
    <d v="1899-12-30T12:10:00"/>
    <d v="1899-12-30T15:00:00"/>
    <d v="1899-12-30T15:00:00"/>
    <d v="1899-12-30T16:20:00"/>
    <d v="1899-12-30T20:00:00"/>
    <d v="1899-12-30T20:00:00"/>
    <n v="1"/>
  </r>
  <r>
    <s v="VOY2026COFTN804"/>
    <d v="2026-04-02T00:00:00"/>
    <s v="AVRIL"/>
    <s v="location "/>
    <s v="location "/>
    <s v="VOY2026COFTN804"/>
    <x v="4"/>
    <s v="location "/>
    <m/>
    <n v="11000"/>
    <m/>
    <n v="19"/>
    <s v="location "/>
    <s v="location "/>
    <d v="1899-12-30T10:00:00"/>
    <m/>
    <m/>
    <m/>
    <m/>
    <m/>
    <m/>
    <n v="1"/>
  </r>
  <r>
    <s v="VOY2026COFTN805"/>
    <d v="2026-04-02T00:00:00"/>
    <s v="AVRIL"/>
    <s v="9524TU238"/>
    <s v="Ridha"/>
    <s v="VOY2026COFTN805"/>
    <x v="25"/>
    <s v="9524TU238"/>
    <m/>
    <n v="4600"/>
    <m/>
    <n v="17"/>
    <s v="9524TU238"/>
    <s v="Ridha"/>
    <d v="1899-12-30T10:00:00"/>
    <d v="1899-12-30T12:00:00"/>
    <d v="1899-12-30T15:00:00"/>
    <d v="1899-12-30T13:00:00"/>
    <d v="1899-12-30T14:00:00"/>
    <d v="1899-12-30T15:30:00"/>
    <d v="1899-12-30T15:30:00"/>
    <n v="1"/>
  </r>
  <r>
    <s v="VOY2026COFTN806"/>
    <d v="2026-04-02T00:00:00"/>
    <s v="AVRIL"/>
    <s v="9524TU238"/>
    <s v="Ridha"/>
    <s v="VOY2026COFTN806"/>
    <x v="13"/>
    <s v="9524TU238"/>
    <m/>
    <n v="8000"/>
    <m/>
    <n v="10"/>
    <s v="9524TU238"/>
    <s v="Ridha"/>
    <d v="1899-12-30T16:00:00"/>
    <d v="1899-12-30T16:00:00"/>
    <d v="1899-12-30T17:00:00"/>
    <d v="1899-12-30T16:30:00"/>
    <d v="1899-12-30T17:00:00"/>
    <d v="1899-12-30T17:30:00"/>
    <d v="1899-12-30T17:30:00"/>
    <n v="1"/>
  </r>
  <r>
    <s v="VOY2026COFTN807"/>
    <d v="2026-04-02T00:00:00"/>
    <s v="AVRIL"/>
    <s v="location "/>
    <s v="location "/>
    <s v="VOY2026COFTN807"/>
    <x v="1"/>
    <s v="location "/>
    <m/>
    <n v="5000"/>
    <m/>
    <n v="9"/>
    <s v="location "/>
    <s v="location "/>
    <d v="1899-12-30T07:00:00"/>
    <m/>
    <m/>
    <m/>
    <m/>
    <m/>
    <m/>
    <n v="1"/>
  </r>
  <r>
    <s v="VOY2026COFTN807"/>
    <d v="2026-04-02T00:00:00"/>
    <s v="AVRIL"/>
    <s v="location "/>
    <s v="location "/>
    <s v="VOY2026COFTN807"/>
    <x v="26"/>
    <s v="location "/>
    <m/>
    <n v="7000"/>
    <m/>
    <n v="11"/>
    <s v="location "/>
    <s v="location "/>
    <d v="1899-12-30T07:00:00"/>
    <m/>
    <m/>
    <m/>
    <m/>
    <m/>
    <m/>
    <n v="1"/>
  </r>
  <r>
    <s v="VOY2026COFTN807"/>
    <d v="2026-04-02T00:00:00"/>
    <s v="AVRIL"/>
    <s v="location "/>
    <s v="location "/>
    <s v="VOY2026COFTN807"/>
    <x v="0"/>
    <s v="location "/>
    <m/>
    <n v="177"/>
    <m/>
    <n v="13"/>
    <s v="location "/>
    <s v="location "/>
    <d v="1899-12-30T07:00:00"/>
    <m/>
    <m/>
    <m/>
    <m/>
    <m/>
    <m/>
    <n v="1"/>
  </r>
  <r>
    <s v="VOY2026COFTN808"/>
    <d v="2026-04-02T00:00:00"/>
    <s v="AVRIL"/>
    <s v="6502TU247"/>
    <s v="ala"/>
    <s v="VOY2026COFTN808"/>
    <x v="14"/>
    <s v="6502TU247"/>
    <m/>
    <n v="2400"/>
    <m/>
    <n v="7"/>
    <s v="6502TU247"/>
    <s v="ala"/>
    <d v="1899-12-30T10:00:00"/>
    <d v="1899-12-30T12:00:00"/>
    <d v="1899-12-30T15:00:00"/>
    <d v="1899-12-30T12:05:00"/>
    <d v="1899-12-30T13:00:00"/>
    <d v="1899-12-30T13:30:00"/>
    <d v="1899-12-30T13:30:00"/>
    <n v="1"/>
  </r>
  <r>
    <s v="VOY2026COFTN809"/>
    <d v="2026-04-02T00:00:00"/>
    <s v="AVRIL"/>
    <s v="6502TU247"/>
    <s v="ala"/>
    <s v="VOY2026COFTN809"/>
    <x v="8"/>
    <s v="6502TU247"/>
    <m/>
    <n v="10000"/>
    <m/>
    <n v="12"/>
    <s v="6502TU247"/>
    <s v="ala"/>
    <d v="1899-12-30T11:00:00"/>
    <d v="1899-12-30T20:20:00"/>
    <d v="1899-12-30T22:00:00"/>
    <d v="1899-12-30T21:20:00"/>
    <d v="1899-12-30T21:45:00"/>
    <d v="1899-12-30T22:40:00"/>
    <d v="1899-12-30T22:40:00"/>
    <n v="1"/>
  </r>
  <r>
    <s v="VOY2026COFTN810"/>
    <d v="2026-04-02T00:00:00"/>
    <s v="AVRIL"/>
    <s v="6502TU247"/>
    <s v="ala"/>
    <s v="VOY2026COFTN810"/>
    <x v="13"/>
    <s v="6502TU247"/>
    <m/>
    <n v="12000"/>
    <m/>
    <n v="10"/>
    <s v="6502TU247"/>
    <s v="ala"/>
    <d v="1899-12-30T15:10:00"/>
    <d v="1899-12-30T15:10:00"/>
    <d v="1899-12-30T17:00:00"/>
    <d v="1899-12-30T15:30:00"/>
    <d v="1899-12-30T19:00:00"/>
    <d v="1899-12-30T19:20:00"/>
    <d v="1899-12-30T19:20:00"/>
    <n v="1"/>
  </r>
  <r>
    <s v="VOY2026COFTN811"/>
    <d v="2026-04-02T00:00:00"/>
    <s v="AVRIL"/>
    <s v="7797tu218"/>
    <s v="Houssem"/>
    <s v="VOY2026COFTN811"/>
    <x v="1"/>
    <s v="7797tu218"/>
    <m/>
    <n v="200"/>
    <m/>
    <n v="1"/>
    <s v="7797tu218"/>
    <s v="Houssem"/>
    <d v="1899-12-30T17:30:00"/>
    <d v="1899-12-30T17:30:00"/>
    <d v="1899-12-30T12:00:00"/>
    <d v="1899-12-30T18:55:00"/>
    <d v="1899-12-30T19:30:00"/>
    <d v="1899-12-30T20:30:00"/>
    <d v="1899-12-30T20:30:00"/>
    <n v="0.65416666666666679"/>
  </r>
  <r>
    <s v="VOY2026COFTN812"/>
    <d v="2026-04-02T00:00:00"/>
    <s v="AVRIL"/>
    <s v="7797tu218"/>
    <s v="Ridha"/>
    <s v="VOY2026COFTN812"/>
    <x v="8"/>
    <s v="7797tu218"/>
    <m/>
    <n v="120"/>
    <m/>
    <n v="1"/>
    <s v="7797tu218"/>
    <s v="Houssem"/>
    <d v="1899-12-30T18:00:00"/>
    <d v="1899-12-30T18:00:00"/>
    <d v="1899-12-30T20:00:00"/>
    <d v="1899-12-30T19:10:00"/>
    <d v="1899-12-30T20:00:00"/>
    <d v="1899-12-30T21:30:00"/>
    <d v="1899-12-30T21:30:00"/>
    <n v="1"/>
  </r>
  <r>
    <s v="VOY2026COFTN813"/>
    <d v="2026-04-03T00:00:00"/>
    <s v="AVRIL"/>
    <s v="9524TU238"/>
    <s v="Ridha"/>
    <s v="VOY2026COFTN813"/>
    <x v="14"/>
    <s v="9524TU238"/>
    <m/>
    <n v="8500"/>
    <m/>
    <n v="4"/>
    <s v="9524TU238"/>
    <s v="Ridha"/>
    <d v="1899-12-30T07:00:00"/>
    <d v="1899-12-30T07:00:00"/>
    <d v="1899-12-30T12:00:00"/>
    <d v="1899-12-30T07:05:00"/>
    <d v="1899-12-30T08:00:00"/>
    <d v="1899-12-30T08:05:00"/>
    <d v="1899-12-30T08:05:00"/>
    <n v="1"/>
  </r>
  <r>
    <s v="VOY2026COFTN814"/>
    <d v="2026-04-03T00:00:00"/>
    <s v="AVRIL"/>
    <s v="9524TU238"/>
    <s v="Ridha"/>
    <s v="VOY2026COFTN814"/>
    <x v="0"/>
    <s v="9524TU238"/>
    <m/>
    <n v="5320"/>
    <m/>
    <n v="14"/>
    <s v="9524TU238"/>
    <s v="Ridha"/>
    <d v="1899-12-30T08:30:00"/>
    <d v="1899-12-30T09:20:00"/>
    <d v="1899-12-30T15:00:00"/>
    <d v="1899-12-30T10:50:00"/>
    <d v="1899-12-30T11:30:00"/>
    <d v="1899-12-30T15:00:00"/>
    <d v="1899-12-30T15:00:00"/>
    <n v="1"/>
  </r>
  <r>
    <s v="VOY2026COFTN815"/>
    <d v="2026-04-03T00:00:00"/>
    <s v="AVRIL"/>
    <s v="6502TU247"/>
    <s v="ala"/>
    <s v="VOY2026COFTN815"/>
    <x v="27"/>
    <s v="6502TU247"/>
    <m/>
    <n v="320"/>
    <m/>
    <n v="1"/>
    <s v="6502TU247"/>
    <s v="ala"/>
    <d v="1899-12-30T07:00:00"/>
    <d v="1899-12-30T09:20:00"/>
    <d v="1899-12-30T15:00:00"/>
    <d v="1899-12-30T12:00:00"/>
    <d v="1899-12-30T12:30:00"/>
    <d v="1899-12-30T15:00:00"/>
    <d v="1899-12-30T15:00:00"/>
    <n v="1"/>
  </r>
  <r>
    <s v="VOY2026COFTN815"/>
    <d v="2026-04-03T00:00:00"/>
    <s v="AVRIL"/>
    <s v="6502TU247"/>
    <s v="ala"/>
    <s v="VOY2026COFTN815"/>
    <x v="1"/>
    <s v="6502TU247"/>
    <m/>
    <n v="7300"/>
    <m/>
    <n v="9"/>
    <s v="6502TU247"/>
    <s v="ala"/>
    <d v="1899-12-30T07:00:00"/>
    <d v="1899-12-30T10:00:00"/>
    <d v="1899-12-30T15:00:00"/>
    <d v="1899-12-30T11:45:00"/>
    <d v="1899-12-30T12:50:00"/>
    <d v="1899-12-30T15:25:00"/>
    <d v="1899-12-30T15:25:00"/>
    <n v="1"/>
  </r>
  <r>
    <s v="VOY2026COFTN816"/>
    <d v="2026-04-03T00:00:00"/>
    <s v="AVRIL"/>
    <s v="6502TU247"/>
    <s v="ala"/>
    <s v="VOY2026COFTN816"/>
    <x v="5"/>
    <s v="6502TU247"/>
    <m/>
    <n v="4550"/>
    <m/>
    <n v="6"/>
    <s v="6502TU247"/>
    <s v="ala"/>
    <d v="1899-12-30T14:00:00"/>
    <d v="1899-12-30T16:00:00"/>
    <d v="1899-12-30T18:00:00"/>
    <d v="1899-12-30T17:20:00"/>
    <d v="1899-12-30T18:00:00"/>
    <d v="1899-12-30T19:10:00"/>
    <d v="1899-12-30T19:10:00"/>
    <n v="1"/>
  </r>
  <r>
    <s v="VOY2026COFTN817"/>
    <d v="2026-04-03T00:00:00"/>
    <s v="AVRIL"/>
    <s v="REM107627"/>
    <s v="KARIM"/>
    <s v="VOY2026COFTN817"/>
    <x v="15"/>
    <s v="REM107627"/>
    <m/>
    <n v="8500"/>
    <m/>
    <n v="10"/>
    <s v="REM107627"/>
    <s v="KARIM"/>
    <d v="1899-12-30T06:00:00"/>
    <d v="1899-12-30T09:30:00"/>
    <d v="1899-12-30T18:00:00"/>
    <d v="1899-12-30T14:00:00"/>
    <d v="1899-12-30T15:00:00"/>
    <d v="1899-12-30T22:35:00"/>
    <d v="1899-12-30T22:35:00"/>
    <n v="1"/>
  </r>
  <r>
    <s v="VOY2026COFTN817"/>
    <d v="2026-04-03T00:00:00"/>
    <s v="AVRIL"/>
    <s v="REM107627"/>
    <s v="KARIM"/>
    <s v="VOY2026COFTN817"/>
    <x v="17"/>
    <s v="REM107627"/>
    <m/>
    <n v="13822"/>
    <m/>
    <n v="18"/>
    <s v="REM107627"/>
    <s v="KARIM"/>
    <d v="1899-12-30T06:00:00"/>
    <d v="1899-12-30T09:30:00"/>
    <d v="1899-12-30T18:00:00"/>
    <d v="1899-12-30T16:00:00"/>
    <d v="1899-12-30T18:00:00"/>
    <d v="1899-12-30T22:35:00"/>
    <d v="1899-12-30T22:35:00"/>
    <n v="1"/>
  </r>
  <r>
    <s v="VOY2026COFTN818"/>
    <d v="2026-04-03T00:00:00"/>
    <s v="AVRIL"/>
    <s v="GTS"/>
    <s v="GTS"/>
    <s v="VOY2026COFTN818"/>
    <x v="3"/>
    <s v="GTS"/>
    <m/>
    <m/>
    <m/>
    <n v="1"/>
    <s v="GTS"/>
    <s v="GTS"/>
    <d v="1899-12-30T10:00:00"/>
    <m/>
    <m/>
    <m/>
    <m/>
    <m/>
    <m/>
    <n v="1"/>
  </r>
  <r>
    <s v="VOY2026COFTN819"/>
    <d v="2026-04-03T00:00:00"/>
    <s v="AVRIL"/>
    <s v="626tu203"/>
    <s v="hbib"/>
    <s v="VOY2026COFTN819"/>
    <x v="24"/>
    <s v="626tu203"/>
    <m/>
    <n v="1000"/>
    <m/>
    <n v="1"/>
    <s v="626tu203"/>
    <s v="hbib"/>
    <d v="1899-12-30T08:00:00"/>
    <d v="1899-12-30T10:25:00"/>
    <d v="1899-12-30T18:00:00"/>
    <d v="1899-12-30T15:40:00"/>
    <d v="1899-12-30T15:40:00"/>
    <d v="1899-12-30T22:45:00"/>
    <d v="1899-12-30T22:45:00"/>
    <n v="1"/>
  </r>
  <r>
    <s v="VOY2026COFTN819"/>
    <d v="2026-04-03T00:00:00"/>
    <s v="AVRIL"/>
    <s v="626tu203"/>
    <s v="hbib"/>
    <s v="VOY2026COFTN819"/>
    <x v="28"/>
    <s v="626tu203"/>
    <m/>
    <n v="287.8"/>
    <m/>
    <n v="1"/>
    <s v="626tu203"/>
    <s v="hbib"/>
    <d v="1899-12-30T08:00:00"/>
    <d v="1899-12-30T10:25:00"/>
    <d v="1899-12-30T18:00:00"/>
    <d v="1899-12-30T15:40:00"/>
    <d v="1899-12-30T15:40:00"/>
    <d v="1899-12-30T22:45:00"/>
    <d v="1899-12-30T22:45:00"/>
    <n v="1"/>
  </r>
  <r>
    <s v="VOY2026COFTN819"/>
    <d v="2026-04-03T00:00:00"/>
    <s v="AVRIL"/>
    <s v="626tu203"/>
    <s v="hbib"/>
    <s v="VOY2026COFTN819"/>
    <x v="29"/>
    <s v="626tu203"/>
    <m/>
    <n v="173.7"/>
    <m/>
    <n v="1"/>
    <s v="626tu203"/>
    <s v="hbib"/>
    <d v="1899-12-30T08:00:00"/>
    <d v="1899-12-30T10:25:00"/>
    <d v="1899-12-30T15:00:00"/>
    <d v="1899-12-30T14:15:00"/>
    <d v="1899-12-30T14:45:00"/>
    <d v="1899-12-30T22:45:00"/>
    <d v="1899-12-30T22:45:00"/>
    <n v="1"/>
  </r>
  <r>
    <s v="VOY2026COFTN819"/>
    <d v="2026-04-03T00:00:00"/>
    <s v="AVRIL"/>
    <s v="626tu203"/>
    <s v="hbib"/>
    <s v="VOY2026COFTN819"/>
    <x v="4"/>
    <s v="626tu203"/>
    <m/>
    <n v="2494"/>
    <m/>
    <n v="14"/>
    <s v="626tu203"/>
    <s v="hbib"/>
    <d v="1899-12-30T08:00:00"/>
    <d v="1899-12-30T10:25:00"/>
    <d v="1899-12-30T15:00:00"/>
    <d v="1899-12-30T12:30:00"/>
    <d v="1899-12-30T13:10:00"/>
    <d v="1899-12-30T22:45:00"/>
    <d v="1899-12-30T22:45:00"/>
    <n v="1"/>
  </r>
  <r>
    <s v="VOY2026COFTN820"/>
    <d v="2026-04-03T00:00:00"/>
    <s v="AVRIL"/>
    <s v="4331tu175"/>
    <s v="mehrez"/>
    <s v="VOY2026COFTN820"/>
    <x v="8"/>
    <s v="4331tu175"/>
    <m/>
    <n v="200"/>
    <m/>
    <n v="2"/>
    <s v="4331tu175"/>
    <s v="mehrez"/>
    <d v="1899-12-30T08:00:00"/>
    <d v="1899-12-30T10:00:00"/>
    <d v="1899-12-30T15:00:00"/>
    <d v="1899-12-30T11:10:00"/>
    <d v="1899-12-30T11:30:00"/>
    <d v="1899-12-30T17:00:00"/>
    <d v="1899-12-30T17:00:00"/>
    <n v="1"/>
  </r>
  <r>
    <s v="VOY2026COFTN821"/>
    <d v="2026-04-03T00:00:00"/>
    <s v="AVRIL"/>
    <s v="4331tu175"/>
    <s v="mehrez"/>
    <s v="VOY2026COFTN821"/>
    <x v="10"/>
    <s v="4331tu175"/>
    <m/>
    <n v="1000"/>
    <m/>
    <n v="4"/>
    <s v="4331tu175"/>
    <s v="mehrez"/>
    <d v="1899-12-30T08:00:00"/>
    <d v="1899-12-30T10:00:00"/>
    <d v="1899-12-30T15:00:00"/>
    <d v="1899-12-30T13:00:00"/>
    <d v="1899-12-30T14:00:00"/>
    <d v="1899-12-30T17:00:00"/>
    <d v="1899-12-30T17:00:00"/>
    <n v="1"/>
  </r>
  <r>
    <s v="VOY2026COFTN822"/>
    <d v="2026-04-04T00:00:00"/>
    <s v="AVRIL"/>
    <s v="REM107627"/>
    <s v="ala"/>
    <s v="VOY2026COFTN822"/>
    <x v="0"/>
    <s v="REM107627"/>
    <m/>
    <n v="7123"/>
    <m/>
    <n v="10"/>
    <s v="REM107627"/>
    <s v="ala"/>
    <d v="1899-12-30T10:00:00"/>
    <d v="1899-12-30T13:00:00"/>
    <d v="1899-12-30T18:00:00"/>
    <d v="1899-12-30T16:10:00"/>
    <d v="1899-12-30T17:20:00"/>
    <d v="1899-12-30T19:40:00"/>
    <d v="1899-12-30T19:40:00"/>
    <n v="1"/>
  </r>
  <r>
    <s v="VOY2026COFTN822"/>
    <d v="2026-04-04T00:00:00"/>
    <s v="AVRIL"/>
    <s v="REM107627"/>
    <s v="ala"/>
    <s v="VOY2026COFTN822"/>
    <x v="1"/>
    <s v="REM107627"/>
    <m/>
    <n v="9100"/>
    <m/>
    <n v="10"/>
    <s v="REM107627"/>
    <s v="ala"/>
    <d v="1899-12-30T10:00:00"/>
    <d v="1899-12-30T13:00:00"/>
    <d v="1899-12-30T18:00:00"/>
    <d v="1899-12-30T15:20:00"/>
    <d v="1899-12-30T16:00:00"/>
    <d v="1899-12-30T19:40:00"/>
    <d v="1899-12-30T19:40:00"/>
    <n v="1"/>
  </r>
  <r>
    <s v="VOY2026COFTN823"/>
    <d v="2026-04-04T00:00:00"/>
    <s v="AVRIL"/>
    <s v="6502TU247"/>
    <s v="hbib"/>
    <s v="VOY2026COFTN823"/>
    <x v="14"/>
    <s v="6502TU247"/>
    <m/>
    <n v="12123"/>
    <m/>
    <n v="14"/>
    <s v="6502TU247"/>
    <s v="KARIM"/>
    <d v="1899-12-30T07:00:00"/>
    <d v="1899-12-30T12:15:00"/>
    <d v="1899-12-30T18:00:00"/>
    <d v="1899-12-30T12:10:00"/>
    <d v="1899-12-30T13:30:00"/>
    <d v="1899-12-30T14:00:00"/>
    <d v="1899-12-30T14:00:00"/>
    <n v="1"/>
  </r>
  <r>
    <s v="VOY2026COFTN824"/>
    <d v="2026-04-04T00:00:00"/>
    <s v="AVRIL"/>
    <s v="6502TU247"/>
    <s v="KARIM"/>
    <s v="VOY2026COFTN824"/>
    <x v="15"/>
    <s v="6502TU247"/>
    <m/>
    <m/>
    <m/>
    <n v="10"/>
    <s v="6502TU247"/>
    <s v="KARIM"/>
    <d v="1899-12-30T09:00:00"/>
    <m/>
    <m/>
    <m/>
    <m/>
    <m/>
    <m/>
    <n v="1"/>
  </r>
  <r>
    <s v="VOY2026COFTN825"/>
    <d v="2026-04-04T00:00:00"/>
    <s v="AVRIL"/>
    <s v="626tu203"/>
    <s v="hbib"/>
    <s v="VOY2026COFTN825"/>
    <x v="13"/>
    <s v="626tu203"/>
    <m/>
    <n v="11820"/>
    <m/>
    <n v="10"/>
    <s v="626tu203"/>
    <s v="hbib"/>
    <d v="1899-12-30T08:00:00"/>
    <d v="1899-12-30T09:15:00"/>
    <d v="1899-12-30T17:00:00"/>
    <d v="1899-12-30T09:35:00"/>
    <d v="1899-12-30T10:30:00"/>
    <d v="1899-12-30T10:50:00"/>
    <d v="1899-12-30T10:50:00"/>
    <n v="1"/>
  </r>
  <r>
    <s v="VOY2026COFTN826"/>
    <d v="2026-04-04T00:00:00"/>
    <s v="AVRIL"/>
    <s v="626tu203"/>
    <s v="hbib"/>
    <s v="VOY2026COFTN826"/>
    <x v="13"/>
    <s v="626tu203"/>
    <m/>
    <n v="11890"/>
    <m/>
    <n v="10"/>
    <s v="626tu203"/>
    <s v="hbib"/>
    <d v="1899-12-30T10:00:00"/>
    <d v="1899-12-30T12:15:00"/>
    <d v="1899-12-30T17:00:00"/>
    <d v="1899-12-30T13:00:00"/>
    <d v="1899-12-30T13:04:00"/>
    <d v="1899-12-30T14:00:00"/>
    <d v="1899-12-30T14:00:00"/>
    <n v="1"/>
  </r>
  <r>
    <s v="VOY2026COFTN827"/>
    <d v="2026-04-04T00:00:00"/>
    <s v="AVRIL"/>
    <s v="4331tu175"/>
    <s v="mehrez"/>
    <s v="VOY2026COFTN827"/>
    <x v="8"/>
    <s v="4331tu175"/>
    <m/>
    <n v="230"/>
    <m/>
    <n v="4"/>
    <s v="4331tu175"/>
    <s v="mehrez"/>
    <d v="1899-12-30T10:00:00"/>
    <d v="1899-12-30T12:10:00"/>
    <d v="1899-12-30T15:00:00"/>
    <d v="1899-12-30T13:30:00"/>
    <d v="1899-12-30T14:00:00"/>
    <d v="1899-12-30T15:30:00"/>
    <d v="1899-12-30T15:30:00"/>
    <n v="1"/>
  </r>
  <r>
    <s v="VOY2026COFTN828"/>
    <d v="2026-04-06T00:00:00"/>
    <s v="AVRIL"/>
    <s v="9524TU238"/>
    <s v="Ridha"/>
    <s v="VOY2026COFTN828"/>
    <x v="2"/>
    <s v="9524TU238"/>
    <m/>
    <n v="4200"/>
    <m/>
    <n v="10"/>
    <s v="9524TU238"/>
    <s v="Ridha"/>
    <d v="1899-12-30T07:00:00"/>
    <m/>
    <m/>
    <m/>
    <m/>
    <m/>
    <m/>
    <n v="1"/>
  </r>
  <r>
    <s v="VOY2026COFTN828"/>
    <d v="2026-04-06T00:00:00"/>
    <s v="AVRIL"/>
    <s v="9524TU238"/>
    <s v="Ridha"/>
    <s v="VOY2026COFTN828"/>
    <x v="22"/>
    <s v="9524TU238"/>
    <m/>
    <n v="6690"/>
    <m/>
    <n v="8"/>
    <s v="9524TU238"/>
    <s v="Ridha"/>
    <d v="1899-12-30T07:00:00"/>
    <d v="1899-12-30T09:00:00"/>
    <d v="1899-12-30T15:00:00"/>
    <d v="1899-12-30T10:45:00"/>
    <d v="1899-12-30T11:00:00"/>
    <d v="1899-12-30T14:00:00"/>
    <d v="1899-12-30T14:00:00"/>
    <n v="1"/>
  </r>
  <r>
    <s v="VOY2026COFTN828"/>
    <d v="2026-04-06T00:00:00"/>
    <s v="AVRIL"/>
    <s v="9524TU238"/>
    <s v="Ridha"/>
    <s v="VOY2026COFTN828"/>
    <x v="23"/>
    <s v="9524TU238"/>
    <m/>
    <n v="936"/>
    <m/>
    <n v="6"/>
    <s v="9524TU238"/>
    <s v="Ridha"/>
    <d v="1899-12-30T07:00:00"/>
    <d v="1899-12-30T09:00:00"/>
    <d v="1899-12-30T15:00:00"/>
    <d v="1899-12-30T10:20:00"/>
    <d v="1899-12-30T11:00:00"/>
    <d v="1899-12-30T14:00:00"/>
    <d v="1899-12-30T14:00:00"/>
    <n v="1"/>
  </r>
  <r>
    <s v="VOY2026COFTN829"/>
    <d v="2026-04-06T00:00:00"/>
    <s v="AVRIL"/>
    <s v="626tu203"/>
    <s v="hbib"/>
    <s v="VOY2026COFTN829"/>
    <x v="14"/>
    <s v="626tu203"/>
    <m/>
    <n v="4200"/>
    <m/>
    <n v="8"/>
    <s v="626tu203"/>
    <s v="hbib"/>
    <d v="1899-12-30T08:00:00"/>
    <d v="1899-12-30T08:00:00"/>
    <d v="1899-12-30T12:00:00"/>
    <d v="1899-12-30T08:05:00"/>
    <d v="1899-12-30T09:00:00"/>
    <d v="1899-12-30T09:05:00"/>
    <d v="1899-12-30T09:05:00"/>
    <n v="1"/>
  </r>
  <r>
    <s v="VOY2026COFTN830"/>
    <d v="2026-04-06T00:00:00"/>
    <s v="AVRIL"/>
    <s v="626tu203"/>
    <s v="hbib"/>
    <s v="VOY2026COFTN830"/>
    <x v="20"/>
    <s v="626tu203"/>
    <m/>
    <n v="2128"/>
    <m/>
    <n v="4"/>
    <s v="626tu203"/>
    <s v="hbib"/>
    <d v="1899-12-30T10:00:00"/>
    <d v="1899-12-30T10:10:00"/>
    <d v="1899-12-30T15:00:00"/>
    <d v="1899-12-30T11:10:00"/>
    <d v="1899-12-30T11:35:00"/>
    <d v="1899-12-30T17:05:00"/>
    <d v="1899-12-30T17:05:00"/>
    <n v="1"/>
  </r>
  <r>
    <s v="VOY2026COFTN830"/>
    <d v="2026-04-06T00:00:00"/>
    <s v="AVRIL"/>
    <s v="626tu203"/>
    <s v="hbib"/>
    <s v="VOY2026COFTN830"/>
    <x v="5"/>
    <s v="626tu203"/>
    <m/>
    <n v="12000"/>
    <m/>
    <n v="12"/>
    <s v="626tu203"/>
    <s v="hbib"/>
    <d v="1899-12-30T10:00:00"/>
    <d v="1899-12-30T13:30:00"/>
    <d v="1899-12-30T15:00:00"/>
    <d v="1899-12-30T14:35:00"/>
    <d v="1899-12-30T18:15:00"/>
    <d v="1899-12-30T20:00:00"/>
    <d v="1899-12-30T20:00:00"/>
    <n v="1"/>
  </r>
  <r>
    <s v="VOY2026COFTN831"/>
    <d v="2026-04-06T00:00:00"/>
    <s v="AVRIL"/>
    <s v="6502TU247"/>
    <s v="Houssem"/>
    <s v="VOY2026COFTN831"/>
    <x v="5"/>
    <s v="6502TU247"/>
    <m/>
    <n v="23000"/>
    <m/>
    <n v="12"/>
    <s v="6502TU247"/>
    <s v="Houssem"/>
    <d v="1899-12-30T10:00:00"/>
    <d v="1899-12-30T11:00:00"/>
    <d v="1899-12-30T15:00:00"/>
    <d v="1899-12-30T13:00:00"/>
    <d v="1899-12-30T15:00:00"/>
    <d v="1899-12-30T17:00:00"/>
    <d v="1899-12-30T17:00:00"/>
    <n v="1"/>
  </r>
  <r>
    <s v="VOY2026COFTN832"/>
    <d v="2026-04-06T00:00:00"/>
    <s v="AVRIL"/>
    <s v="REM107627"/>
    <s v="ala"/>
    <s v="VOY2026COFTN832"/>
    <x v="0"/>
    <s v="REM107627"/>
    <m/>
    <n v="1027"/>
    <m/>
    <n v="6"/>
    <s v="REM107627"/>
    <s v="ala"/>
    <d v="1899-12-30T07:00:00"/>
    <d v="1899-12-30T09:00:00"/>
    <d v="1899-12-30T12:00:00"/>
    <d v="1899-12-30T11:30:00"/>
    <d v="1899-12-30T12:10:00"/>
    <d v="1899-12-30T18:00:00"/>
    <d v="1899-12-30T18:00:00"/>
    <n v="1"/>
  </r>
  <r>
    <s v="VOY2026COFTN832"/>
    <d v="2026-04-06T00:00:00"/>
    <s v="AVRIL"/>
    <s v="REM107627"/>
    <s v="ala"/>
    <s v="VOY2026COFTN832"/>
    <x v="26"/>
    <s v="REM107627"/>
    <m/>
    <n v="6200"/>
    <m/>
    <n v="12"/>
    <s v="REM107627"/>
    <s v="ala"/>
    <d v="1899-12-30T08:00:00"/>
    <d v="1899-12-30T09:00:00"/>
    <d v="1899-12-30T12:00:00"/>
    <d v="1899-12-30T10:30:00"/>
    <d v="1899-12-30T16:00:00"/>
    <d v="1899-12-30T18:00:00"/>
    <d v="1899-12-30T18:00:00"/>
    <n v="1"/>
  </r>
  <r>
    <s v="VOY2026COFTN832"/>
    <d v="2026-04-06T00:00:00"/>
    <s v="AVRIL"/>
    <s v="REM107627"/>
    <s v="ala"/>
    <s v="VOY2026COFTN832"/>
    <x v="1"/>
    <s v="REM107627"/>
    <m/>
    <n v="4300"/>
    <m/>
    <n v="7"/>
    <s v="REM107627"/>
    <s v="ala"/>
    <d v="1899-12-30T09:00:00"/>
    <d v="1899-12-30T09:00:00"/>
    <d v="1899-12-30T12:00:00"/>
    <d v="1899-12-30T12:00:00"/>
    <d v="1899-12-30T13:10:00"/>
    <d v="1899-12-30T18:00:00"/>
    <d v="1899-12-30T18:00:00"/>
    <n v="1"/>
  </r>
  <r>
    <s v="VOY2026COFTN833"/>
    <d v="2026-04-06T00:00:00"/>
    <s v="AVRIL"/>
    <s v="6502TU247"/>
    <s v="Houssem"/>
    <s v="VOY2026COFTN833"/>
    <x v="13"/>
    <s v="6502TU247"/>
    <m/>
    <n v="1000"/>
    <m/>
    <n v="5"/>
    <s v="6502TU247"/>
    <s v="Houssem"/>
    <d v="1899-12-30T08:00:00"/>
    <d v="1899-12-30T09:00:00"/>
    <d v="1899-12-30T17:00:00"/>
    <d v="1899-12-30T09:30:00"/>
    <d v="1899-12-30T11:30:00"/>
    <d v="1899-12-30T12:05:00"/>
    <d v="1899-12-30T12:05:00"/>
    <n v="1"/>
  </r>
  <r>
    <s v="VOY2026COFTN834"/>
    <d v="2026-04-06T00:00:00"/>
    <s v="AVRIL"/>
    <s v="location "/>
    <s v="location "/>
    <s v="VOY2026COFTN834"/>
    <x v="17"/>
    <s v="location "/>
    <m/>
    <n v="22303"/>
    <m/>
    <n v="27"/>
    <s v="location "/>
    <s v="location "/>
    <d v="1899-12-30T07:00:00"/>
    <m/>
    <m/>
    <m/>
    <m/>
    <m/>
    <m/>
    <n v="1"/>
  </r>
  <r>
    <s v="VOY2026COFTN834"/>
    <d v="2026-04-06T00:00:00"/>
    <s v="AVRIL"/>
    <s v="location "/>
    <s v="location "/>
    <s v="VOY2026COFTN834"/>
    <x v="15"/>
    <s v="location "/>
    <m/>
    <n v="2330"/>
    <m/>
    <n v="6"/>
    <s v="location "/>
    <s v="location "/>
    <d v="1899-12-30T07:00:00"/>
    <m/>
    <m/>
    <m/>
    <m/>
    <m/>
    <m/>
    <n v="1"/>
  </r>
  <r>
    <s v="VOY2026COFTN835"/>
    <d v="2026-04-06T00:00:00"/>
    <s v="AVRIL"/>
    <s v="4331tu175"/>
    <s v="mehrez"/>
    <s v="VOY2026COFTN835"/>
    <x v="4"/>
    <s v="4331tu175"/>
    <m/>
    <n v="4500"/>
    <m/>
    <n v="5"/>
    <s v="4331tu175"/>
    <s v="mehrez"/>
    <d v="1899-12-30T07:00:00"/>
    <d v="1899-12-30T07:00:00"/>
    <d v="1899-12-30T15:00:00"/>
    <d v="1899-12-30T09:00:00"/>
    <d v="1899-12-30T10:00:00"/>
    <d v="1899-12-30T12:00:00"/>
    <d v="1899-12-30T12:00:00"/>
    <n v="1"/>
  </r>
  <r>
    <s v="VOY2026COFTN836"/>
    <d v="2026-04-06T00:00:00"/>
    <s v="AVRIL"/>
    <s v="4331tu175"/>
    <s v="mehrez"/>
    <s v="VOY2026COFTN836"/>
    <x v="8"/>
    <s v="4331tu175"/>
    <m/>
    <n v="8300"/>
    <m/>
    <n v="14"/>
    <s v="4331tu175"/>
    <s v="mehrez"/>
    <d v="1899-12-30T14:00:00"/>
    <d v="1899-12-30T15:20:00"/>
    <d v="1899-12-30T17:00:00"/>
    <d v="1899-12-30T16:25:00"/>
    <d v="1899-12-30T18:00:00"/>
    <d v="1899-12-30T19:25:00"/>
    <d v="1899-12-30T22:30:00"/>
    <n v="1"/>
  </r>
  <r>
    <s v="VOY2026COFTN837"/>
    <d v="2026-04-06T00:00:00"/>
    <s v="AVRIL"/>
    <s v="7797tu218"/>
    <s v="Ridha"/>
    <s v="VOY2026COFTN837"/>
    <x v="0"/>
    <s v="7797tu218"/>
    <m/>
    <n v="900"/>
    <m/>
    <n v="2"/>
    <s v="7797tu218"/>
    <s v="Ridha"/>
    <d v="1899-12-30T18:00:00"/>
    <d v="1899-12-30T19:00:00"/>
    <d v="1899-12-30T12:00:00"/>
    <d v="1899-12-30T20:30:00"/>
    <d v="1899-12-30T21:00:00"/>
    <d v="1899-12-30T22:30:00"/>
    <d v="1899-12-30T22:30:00"/>
    <n v="0.57500000000000007"/>
  </r>
  <r>
    <s v="VOY2026COFTN838"/>
    <d v="2026-04-06T00:00:00"/>
    <s v="AVRIL"/>
    <s v="GTS"/>
    <s v="GTS"/>
    <s v="VOY2026COFTN838"/>
    <x v="1"/>
    <s v="GTS"/>
    <m/>
    <n v="200"/>
    <m/>
    <n v="1"/>
    <s v="GTS"/>
    <s v="GTS"/>
    <d v="1899-12-30T21:00:00"/>
    <d v="1899-12-30T22:00:00"/>
    <d v="1899-12-30T12:00:00"/>
    <d v="1899-12-30T23:30:00"/>
    <m/>
    <m/>
    <m/>
    <n v="0.42500000000000004"/>
  </r>
  <r>
    <s v="VOY2026COFTN839"/>
    <d v="2026-04-07T00:00:00"/>
    <s v="AVRIL"/>
    <s v="REM107627"/>
    <s v="KARIM"/>
    <s v="VOY2026COFTN839"/>
    <x v="13"/>
    <s v="REM107627"/>
    <m/>
    <n v="12657.77"/>
    <m/>
    <n v="12"/>
    <s v="REM107627"/>
    <s v="KARIM"/>
    <d v="1899-12-30T07:00:00"/>
    <d v="1899-12-30T07:00:00"/>
    <d v="1899-12-30T17:00:00"/>
    <d v="1899-12-30T08:00:00"/>
    <d v="1899-12-30T09:00:00"/>
    <d v="1899-12-30T10:00:00"/>
    <d v="1899-12-30T10:00:00"/>
    <n v="1"/>
  </r>
  <r>
    <s v="VOY2026COFTN840"/>
    <d v="2026-04-07T00:00:00"/>
    <s v="AVRIL"/>
    <s v="REM107627"/>
    <s v="KARIM"/>
    <s v="VOY2026COFTN840"/>
    <x v="0"/>
    <s v="REM107627"/>
    <m/>
    <n v="12657.77"/>
    <m/>
    <n v="12"/>
    <s v="REM107627"/>
    <s v="KARIM"/>
    <d v="1899-12-30T10:00:00"/>
    <d v="1899-12-30T12:05:00"/>
    <d v="1899-12-30T15:00:00"/>
    <d v="1899-12-30T13:50:00"/>
    <d v="1899-12-30T14:00:00"/>
    <d v="1899-12-30T20:00:00"/>
    <d v="1899-12-30T20:00:00"/>
    <n v="1"/>
  </r>
  <r>
    <s v="VOY2026COFTN840"/>
    <d v="2026-04-07T00:00:00"/>
    <s v="AVRIL"/>
    <s v="REM107627"/>
    <s v="KARIM"/>
    <s v="VOY2026COFTN840"/>
    <x v="26"/>
    <s v="REM107627"/>
    <m/>
    <n v="10561"/>
    <m/>
    <n v="12"/>
    <s v="REM107627"/>
    <s v="KARIM"/>
    <d v="1899-12-30T10:00:00"/>
    <d v="1899-12-30T12:05:00"/>
    <d v="1899-12-30T15:00:00"/>
    <d v="1899-12-30T13:40:00"/>
    <d v="1899-12-30T15:30:00"/>
    <d v="1899-12-30T20:00:00"/>
    <d v="1899-12-30T20:00:00"/>
    <n v="1"/>
  </r>
  <r>
    <s v="VOY2026COFTN840"/>
    <d v="2026-04-07T00:00:00"/>
    <s v="AVRIL"/>
    <s v="REM107627"/>
    <s v="KARIM"/>
    <s v="VOY2026COFTN840"/>
    <x v="1"/>
    <s v="REM107627"/>
    <m/>
    <n v="10000"/>
    <m/>
    <n v="15"/>
    <s v="REM107627"/>
    <s v="KARIM"/>
    <d v="1899-12-30T10:00:00"/>
    <d v="1899-12-30T12:05:00"/>
    <d v="1899-12-30T15:00:00"/>
    <d v="1899-12-30T15:00:00"/>
    <d v="1899-12-30T18:15:00"/>
    <d v="1899-12-30T20:00:00"/>
    <d v="1899-12-30T20:00:00"/>
    <n v="1"/>
  </r>
  <r>
    <s v="VOY2026COFTN841"/>
    <d v="2026-04-07T00:00:00"/>
    <s v="AVRIL"/>
    <s v="4331tu175"/>
    <s v="mehrez"/>
    <s v="VOY2026COFTN841"/>
    <x v="11"/>
    <s v="4331tu175"/>
    <m/>
    <n v="3240"/>
    <m/>
    <n v="4"/>
    <s v="4331tu175"/>
    <s v="mehrez"/>
    <d v="1899-12-30T06:00:00"/>
    <d v="1899-12-30T06:30:00"/>
    <d v="1899-12-30T15:00:00"/>
    <d v="1899-12-30T09:00:00"/>
    <d v="1899-12-30T11:00:00"/>
    <d v="1899-12-30T14:00:00"/>
    <d v="1899-12-30T14:00:00"/>
    <n v="1"/>
  </r>
  <r>
    <s v="VOY2026COFTN841"/>
    <d v="2026-04-07T00:00:00"/>
    <s v="AVRIL"/>
    <s v="4331tu175"/>
    <s v="mehrez"/>
    <s v="VOY2026COFTN841"/>
    <x v="8"/>
    <s v="4331tu175"/>
    <m/>
    <n v="5750"/>
    <m/>
    <n v="14"/>
    <s v="4331tu175"/>
    <s v="mehrez"/>
    <d v="1899-12-30T14:00:00"/>
    <d v="1899-12-30T15:40:00"/>
    <d v="1899-12-30T18:00:00"/>
    <d v="1899-12-30T17:00:00"/>
    <d v="1899-12-30T18:20:00"/>
    <d v="1899-12-30T20:00:00"/>
    <d v="1899-12-30T20:00:00"/>
    <n v="1"/>
  </r>
  <r>
    <s v="VOY2026COFTN842"/>
    <d v="2026-04-07T00:00:00"/>
    <s v="AVRIL"/>
    <s v="6502TU247"/>
    <s v="ala"/>
    <s v="VOY2026COFTN842"/>
    <x v="30"/>
    <s v="6502TU247"/>
    <m/>
    <n v="600"/>
    <m/>
    <n v="1"/>
    <s v="6502TU247"/>
    <s v="ala"/>
    <d v="1899-12-30T06:00:00"/>
    <d v="1900-01-02T08:20:00"/>
    <d v="1899-12-30T15:00:00"/>
    <d v="1899-12-30T11:30:00"/>
    <d v="1899-12-30T13:00:00"/>
    <d v="1899-12-30T14:00:00"/>
    <d v="1899-12-30T14:00:00"/>
    <n v="1"/>
  </r>
  <r>
    <s v="VOY2026COFTN842"/>
    <d v="2026-04-07T00:00:00"/>
    <s v="AVRIL"/>
    <s v="6502TU247"/>
    <s v="ala"/>
    <s v="VOY2026COFTN842"/>
    <x v="31"/>
    <s v="6502TU247"/>
    <m/>
    <n v="6770"/>
    <m/>
    <n v="10"/>
    <s v="6502TU247"/>
    <s v="ala"/>
    <d v="1899-12-30T06:00:00"/>
    <d v="1899-12-30T08:20:00"/>
    <d v="1899-12-30T15:00:00"/>
    <d v="1899-12-30T09:30:00"/>
    <d v="1899-12-30T10:45:00"/>
    <d v="1899-12-30T14:00:00"/>
    <d v="1899-12-30T14:00:00"/>
    <n v="1"/>
  </r>
  <r>
    <s v="VOY2026COFTN843"/>
    <d v="2026-04-07T00:00:00"/>
    <s v="AVRIL"/>
    <s v="6502TU247"/>
    <s v="ala"/>
    <s v="VOY2026COFTN843"/>
    <x v="32"/>
    <s v="6502TU247"/>
    <m/>
    <n v="640"/>
    <m/>
    <n v="4"/>
    <s v="6502TU247"/>
    <s v="ala"/>
    <d v="1899-12-30T10:00:00"/>
    <d v="1899-12-30T13:00:00"/>
    <d v="1899-12-30T18:00:00"/>
    <d v="1899-12-30T13:20:00"/>
    <d v="1899-12-30T14:20:00"/>
    <d v="1899-12-30T14:40:00"/>
    <d v="1899-12-30T14:40:00"/>
    <n v="1"/>
  </r>
  <r>
    <s v="VOY2026COFTN844"/>
    <d v="2026-04-07T00:00:00"/>
    <s v="AVRIL"/>
    <s v="6502TU247"/>
    <s v="ala"/>
    <s v="VOY2026COFTN844"/>
    <x v="5"/>
    <s v="6502TU247"/>
    <m/>
    <n v="11000"/>
    <m/>
    <n v="14"/>
    <s v="6502TU247"/>
    <s v="ala"/>
    <d v="1899-12-30T14:00:00"/>
    <d v="1899-12-30T17:50:00"/>
    <d v="1899-12-30T20:00:00"/>
    <d v="1899-12-30T19:15:00"/>
    <d v="1899-12-30T20:00:00"/>
    <d v="1899-12-30T21:05:00"/>
    <d v="1899-12-30T21:05:00"/>
    <n v="1"/>
  </r>
  <r>
    <s v="VOY2026COFTN845"/>
    <d v="2026-04-07T00:00:00"/>
    <s v="AVRIL"/>
    <s v="location "/>
    <s v="location "/>
    <s v="VOY2026COFTN845"/>
    <x v="9"/>
    <s v="location "/>
    <m/>
    <n v="13.222"/>
    <m/>
    <n v="31"/>
    <s v="location "/>
    <s v="location "/>
    <d v="1899-12-30T07:00:00"/>
    <m/>
    <m/>
    <m/>
    <m/>
    <m/>
    <m/>
    <n v="1"/>
  </r>
  <r>
    <s v="VOY2026COFTN845"/>
    <d v="2026-04-07T00:00:00"/>
    <s v="AVRIL"/>
    <s v="location "/>
    <s v="location "/>
    <s v="VOY2026COFTN845"/>
    <x v="7"/>
    <s v="location "/>
    <m/>
    <m/>
    <m/>
    <n v="6"/>
    <s v="location "/>
    <s v="location "/>
    <d v="1899-12-30T07:00:00"/>
    <m/>
    <m/>
    <m/>
    <m/>
    <m/>
    <m/>
    <n v="1"/>
  </r>
  <r>
    <s v="VOY2026COFTN846"/>
    <d v="2026-04-07T00:00:00"/>
    <s v="AVRIL"/>
    <s v="7797tu218"/>
    <s v="Houssem"/>
    <s v="VOY2026COFTN846"/>
    <x v="29"/>
    <s v="7797tu218"/>
    <m/>
    <n v="3000"/>
    <m/>
    <n v="4"/>
    <s v="7797tu218"/>
    <s v="Houssem"/>
    <d v="1899-12-30T07:00:00"/>
    <d v="1899-12-30T08:05:00"/>
    <d v="1899-12-30T15:00:00"/>
    <d v="1899-12-30T09:45:00"/>
    <d v="1899-12-30T10:35:00"/>
    <d v="1899-12-30T12:15:00"/>
    <d v="1899-12-30T12:15:00"/>
    <n v="1"/>
  </r>
  <r>
    <s v="VOY2026COFTN846"/>
    <d v="2026-04-07T00:00:00"/>
    <s v="AVRIL"/>
    <s v="7797tu218"/>
    <s v="Houssem"/>
    <s v="VOY2026COFTN846"/>
    <x v="33"/>
    <s v="7797tu218"/>
    <m/>
    <n v="900"/>
    <m/>
    <n v="4"/>
    <s v="7797tu218"/>
    <s v="Houssem"/>
    <d v="1899-12-30T12:00:00"/>
    <d v="1899-12-30T13:30:00"/>
    <d v="1899-12-30T15:00:00"/>
    <d v="1899-12-30T14:10:00"/>
    <d v="1899-12-30T14:30:00"/>
    <d v="1899-12-30T15:45:00"/>
    <d v="1899-12-30T15:45:00"/>
    <n v="1"/>
  </r>
  <r>
    <s v="VOY2026COFTN847"/>
    <d v="2026-04-07T00:00:00"/>
    <s v="AVRIL"/>
    <s v="9524TU238"/>
    <s v="Ridha"/>
    <s v="VOY2026COFTN847"/>
    <x v="14"/>
    <s v="9524TU238"/>
    <m/>
    <n v="12000"/>
    <m/>
    <n v="13"/>
    <s v="9524TU238"/>
    <s v="Ridha"/>
    <d v="1899-12-30T08:00:00"/>
    <d v="1899-12-30T08:00:00"/>
    <d v="1899-12-30T12:00:00"/>
    <d v="1899-12-30T08:05:00"/>
    <d v="1899-12-30T08:10:00"/>
    <d v="1899-12-30T08:15:00"/>
    <d v="1899-12-30T08:15:00"/>
    <n v="1"/>
  </r>
  <r>
    <s v="VOY2026COFTN848"/>
    <d v="2026-04-07T00:00:00"/>
    <s v="AVRIL"/>
    <s v="9524TU238"/>
    <s v="Ridha"/>
    <s v="VOY2026COFTN848"/>
    <x v="15"/>
    <s v="9524TU238"/>
    <m/>
    <n v="4000"/>
    <m/>
    <n v="10"/>
    <s v="9524TU238"/>
    <s v="Ridha"/>
    <d v="1899-12-30T10:00:00"/>
    <d v="1899-12-30T11:00:00"/>
    <d v="1899-12-30T15:00:00"/>
    <d v="1899-12-30T13:20:00"/>
    <d v="1899-12-30T15:00:00"/>
    <d v="1899-12-30T20:00:00"/>
    <d v="1899-12-30T20:00:00"/>
    <n v="1"/>
  </r>
  <r>
    <s v="VOY2026COFTN848"/>
    <d v="2026-04-07T00:00:00"/>
    <s v="AVRIL"/>
    <s v="9524TU238"/>
    <s v="Ridha"/>
    <s v="VOY2026COFTN848"/>
    <x v="28"/>
    <s v="9524TU238"/>
    <m/>
    <n v="2300"/>
    <m/>
    <n v="3"/>
    <s v="9524TU238"/>
    <s v="Ridha"/>
    <d v="1899-12-30T10:00:00"/>
    <d v="1899-12-30T11:00:00"/>
    <d v="1899-12-30T15:00:00"/>
    <d v="1899-12-30T15:00:00"/>
    <d v="1899-12-30T16:00:00"/>
    <d v="1899-12-30T20:00:00"/>
    <d v="1899-12-30T20:00:00"/>
    <n v="1"/>
  </r>
  <r>
    <s v="VOY2026COFTN849"/>
    <d v="2026-04-07T00:00:00"/>
    <s v="AVRIL"/>
    <s v="626tu203"/>
    <s v="hbib"/>
    <s v="VOY2026COFTN849"/>
    <x v="4"/>
    <s v="626tu203"/>
    <m/>
    <n v="11200"/>
    <m/>
    <n v="19"/>
    <s v="626tu203"/>
    <s v="hbib"/>
    <d v="1899-12-30T05:00:00"/>
    <d v="1899-12-30T05:00:00"/>
    <d v="1899-12-30T15:00:00"/>
    <d v="1899-12-30T08:00:00"/>
    <d v="1899-12-30T10:00:00"/>
    <d v="1899-12-30T12:00:00"/>
    <d v="1899-12-30T12:00:00"/>
    <n v="1"/>
  </r>
  <r>
    <s v="VOY2026COFTN850"/>
    <d v="2026-04-07T00:00:00"/>
    <s v="AVRIL"/>
    <s v="626tu203"/>
    <s v="hbib"/>
    <s v="VOY2026COFTN850"/>
    <x v="10"/>
    <s v="626tu203"/>
    <m/>
    <n v="1557"/>
    <m/>
    <n v="14"/>
    <s v="626tu203"/>
    <s v="hbib"/>
    <d v="1899-12-30T13:00:00"/>
    <d v="1899-12-30T16:35:00"/>
    <d v="1899-12-30T22:00:00"/>
    <d v="1899-12-30T21:45:00"/>
    <d v="1899-12-30T22:30:00"/>
    <d v="1899-12-30T00:35:00"/>
    <d v="1899-12-30T00:35:00"/>
    <n v="1"/>
  </r>
  <r>
    <s v="VOY2026COFTN851"/>
    <d v="2026-04-07T00:00:00"/>
    <s v="AVRIL"/>
    <s v="7797tu218"/>
    <s v="Houssem"/>
    <s v="VOY2026COFTN851"/>
    <x v="26"/>
    <s v="7797tu218"/>
    <m/>
    <n v="373"/>
    <m/>
    <n v="1"/>
    <s v="7797tu218"/>
    <s v="Houssem"/>
    <d v="1899-12-30T17:00:00"/>
    <d v="1899-12-30T17:00:00"/>
    <d v="1899-12-30T12:00:00"/>
    <d v="1899-12-30T18:45:00"/>
    <d v="1899-12-30T20:30:00"/>
    <d v="1899-12-30T22:10:00"/>
    <d v="1899-12-30T22:10:00"/>
    <n v="0.66250000000000009"/>
  </r>
  <r>
    <s v="VOY2026COFTN852"/>
    <d v="2026-04-08T00:00:00"/>
    <s v="AVRIL"/>
    <s v="REM107627"/>
    <s v="KARIM"/>
    <s v="VOY2026COFTN852"/>
    <x v="0"/>
    <s v="REM107627"/>
    <m/>
    <n v="6200"/>
    <m/>
    <n v="12"/>
    <s v="REM107627"/>
    <s v="KARIM"/>
    <d v="1899-12-30T09:00:00"/>
    <d v="1899-12-30T11:00:00"/>
    <d v="1899-12-30T15:00:00"/>
    <d v="1899-12-30T12:45:00"/>
    <d v="1899-12-30T13:40:00"/>
    <d v="1899-12-30T19:45:00"/>
    <d v="1899-12-30T19:45:00"/>
    <n v="1"/>
  </r>
  <r>
    <s v="VOY2026COFTN852"/>
    <d v="2026-04-08T00:00:00"/>
    <s v="AVRIL"/>
    <s v="REM107627"/>
    <s v="KARIM"/>
    <s v="VOY2026COFTN852"/>
    <x v="1"/>
    <s v="REM107627"/>
    <m/>
    <n v="6116"/>
    <m/>
    <n v="7"/>
    <s v="REM107627"/>
    <s v="KARIM"/>
    <d v="1899-12-30T09:00:00"/>
    <d v="1899-12-30T11:00:00"/>
    <d v="1899-12-30T15:00:00"/>
    <d v="1899-12-30T13:45:00"/>
    <d v="1899-12-30T15:00:00"/>
    <d v="1899-12-30T19:45:00"/>
    <d v="1899-12-30T19:45:00"/>
    <n v="1"/>
  </r>
  <r>
    <s v="VOY2026COFTN853"/>
    <d v="2026-04-08T00:00:00"/>
    <s v="AVRIL"/>
    <s v="GTS"/>
    <s v="GTS"/>
    <s v="VOY2026COFTN853"/>
    <x v="3"/>
    <s v="GTS"/>
    <m/>
    <m/>
    <m/>
    <n v="7"/>
    <s v="GTS"/>
    <s v="GTS"/>
    <s v="GTS"/>
    <m/>
    <m/>
    <m/>
    <m/>
    <m/>
    <m/>
    <n v="1"/>
  </r>
  <r>
    <s v="VOY2026COFTN854"/>
    <d v="2026-04-08T00:00:00"/>
    <s v="AVRIL"/>
    <s v="6502TU247"/>
    <s v="ala"/>
    <s v="VOY2026COFTN854"/>
    <x v="4"/>
    <s v="6502TU247"/>
    <m/>
    <n v="9600"/>
    <m/>
    <n v="18"/>
    <s v="6502TU247"/>
    <s v="ala"/>
    <d v="1899-12-30T05:00:00"/>
    <d v="1899-12-30T10:00:00"/>
    <d v="1899-12-30T15:00:00"/>
    <d v="1899-12-30T11:45:00"/>
    <d v="1899-12-30T13:50:00"/>
    <d v="1899-12-30T17:00:00"/>
    <d v="1899-12-30T17:00:00"/>
    <n v="1"/>
  </r>
  <r>
    <s v="VOY2026COFTN855"/>
    <d v="2026-04-08T00:00:00"/>
    <s v="AVRIL"/>
    <s v="7797tu218"/>
    <s v="Houssem"/>
    <s v="VOY2026COFTN855"/>
    <x v="5"/>
    <s v="7797tu218"/>
    <m/>
    <n v="900"/>
    <m/>
    <n v="2"/>
    <s v="7797tu218"/>
    <s v="Houssem"/>
    <d v="1899-12-30T12:00:00"/>
    <d v="1899-12-30T11:30:00"/>
    <d v="1899-12-30T15:00:00"/>
    <d v="1899-12-30T12:35:00"/>
    <d v="1899-12-30T16:35:00"/>
    <d v="1899-12-30T18:00:00"/>
    <d v="1899-12-30T18:00:00"/>
    <n v="1"/>
  </r>
  <r>
    <s v="VOY2026COFTN856"/>
    <d v="2026-04-08T00:00:00"/>
    <s v="AVRIL"/>
    <s v="4331tu175"/>
    <s v="mehrez"/>
    <s v="VOY2026COFTN856"/>
    <x v="6"/>
    <s v="4331tu175"/>
    <m/>
    <n v="325"/>
    <m/>
    <n v="5"/>
    <s v="4331tu175"/>
    <s v="mehrez"/>
    <d v="1899-12-30T12:00:00"/>
    <d v="1899-12-30T13:45:00"/>
    <d v="1899-12-30T15:00:00"/>
    <d v="1899-12-30T14:30:00"/>
    <d v="1899-12-30T16:00:00"/>
    <d v="1899-12-30T18:20:00"/>
    <d v="1899-12-30T18:20:00"/>
    <n v="1"/>
  </r>
  <r>
    <s v="VOY2026COFTN857"/>
    <d v="2026-04-08T00:00:00"/>
    <s v="AVRIL"/>
    <s v="7797tu218"/>
    <s v="Houssem"/>
    <s v="VOY2026COFTN857"/>
    <x v="8"/>
    <s v="7797tu218"/>
    <m/>
    <n v="8200"/>
    <m/>
    <n v="3"/>
    <s v="7797tu218"/>
    <s v="Houssem"/>
    <d v="1899-12-30T12:00:00"/>
    <d v="1899-12-30T20:00:00"/>
    <d v="1899-12-30T12:00:00"/>
    <d v="1899-12-30T21:30:00"/>
    <d v="1899-12-30T22:00:00"/>
    <d v="1899-12-30T23:30:00"/>
    <d v="1899-12-30T23:30:00"/>
    <n v="0.52499999999999991"/>
  </r>
  <r>
    <s v="VOY2026COFTN858"/>
    <d v="2026-04-08T00:00:00"/>
    <s v="AVRIL"/>
    <s v="location "/>
    <s v="location "/>
    <s v="VOY2026COFTN858"/>
    <x v="17"/>
    <s v="location "/>
    <m/>
    <n v="10000"/>
    <m/>
    <n v="21"/>
    <s v="location "/>
    <s v="location "/>
    <d v="1899-12-30T08:00:00"/>
    <m/>
    <m/>
    <m/>
    <m/>
    <m/>
    <m/>
    <n v="1"/>
  </r>
  <r>
    <s v="VOY2026COFTN858"/>
    <d v="2026-04-08T00:00:00"/>
    <s v="AVRIL"/>
    <s v="location "/>
    <s v="location "/>
    <s v="VOY2026COFTN858"/>
    <x v="19"/>
    <s v="location "/>
    <m/>
    <m/>
    <m/>
    <n v="8"/>
    <s v="location "/>
    <s v="location "/>
    <d v="1899-12-30T08:00:00"/>
    <m/>
    <m/>
    <m/>
    <m/>
    <m/>
    <m/>
    <n v="1"/>
  </r>
  <r>
    <s v="VOY2026COFTN859"/>
    <d v="2026-04-08T00:00:00"/>
    <s v="AVRIL"/>
    <s v="9524TU238"/>
    <s v="Ridha"/>
    <s v="VOY2026COFTN859"/>
    <x v="14"/>
    <s v="9524TU238"/>
    <m/>
    <n v="6500"/>
    <m/>
    <n v="6"/>
    <s v="9524TU238"/>
    <s v="Ridha"/>
    <d v="1899-12-30T07:00:00"/>
    <d v="1899-12-30T07:00:00"/>
    <d v="1899-12-30T12:00:00"/>
    <d v="1899-12-30T07:05:00"/>
    <d v="1899-12-30T08:00:00"/>
    <d v="1899-12-30T08:10:00"/>
    <d v="1899-12-30T08:10:00"/>
    <n v="1"/>
  </r>
  <r>
    <s v="VOY2026COFTN860"/>
    <d v="2026-04-08T00:00:00"/>
    <s v="AVRIL"/>
    <s v="9524TU238"/>
    <s v="Ridha"/>
    <s v="VOY2026COFTN860"/>
    <x v="16"/>
    <s v="9524TU238"/>
    <m/>
    <n v="4200"/>
    <m/>
    <n v="7"/>
    <s v="9524TU238"/>
    <s v="Ridha"/>
    <d v="1899-12-30T09:00:00"/>
    <d v="1899-12-30T10:00:00"/>
    <d v="1899-12-30T16:00:00"/>
    <d v="1899-12-30T14:10:00"/>
    <d v="1899-12-30T15:00:00"/>
    <d v="1899-12-30T20:00:00"/>
    <d v="1899-12-30T20:00:00"/>
    <n v="1"/>
  </r>
  <r>
    <s v="VOY2026COFTN860"/>
    <d v="2026-04-08T00:00:00"/>
    <s v="AVRIL"/>
    <s v="9524TU238"/>
    <s v="Ridha"/>
    <s v="VOY2026COFTN860"/>
    <x v="15"/>
    <s v="9524TU238"/>
    <m/>
    <n v="7800"/>
    <m/>
    <n v="8"/>
    <s v="9524TU238"/>
    <s v="Ridha"/>
    <d v="1899-12-30T09:00:00"/>
    <d v="1899-12-30T10:00:00"/>
    <d v="1899-12-30T16:00:00"/>
    <d v="1899-12-30T13:00:00"/>
    <d v="1899-12-30T13:45:00"/>
    <d v="1899-12-30T20:00:00"/>
    <d v="1899-12-30T20:00:00"/>
    <n v="1"/>
  </r>
  <r>
    <s v="VOY2026COFTN861"/>
    <d v="2026-04-08T00:00:00"/>
    <s v="AVRIL"/>
    <s v="626tu203"/>
    <s v="hbib"/>
    <s v="VOY2026COFTN861"/>
    <x v="24"/>
    <s v="626tu203"/>
    <m/>
    <n v="7873"/>
    <m/>
    <n v="14"/>
    <s v="626tu203"/>
    <s v="hbib"/>
    <d v="1899-12-30T08:00:00"/>
    <d v="1899-12-30T09:45:00"/>
    <d v="1899-12-30T14:00:00"/>
    <d v="1899-12-30T13:15:00"/>
    <d v="1899-12-30T16:00:00"/>
    <d v="1899-12-30T19:50:00"/>
    <d v="1899-12-30T19:50:00"/>
    <n v="1"/>
  </r>
  <r>
    <s v="VOY2026COFTN862"/>
    <d v="2026-04-09T00:00:00"/>
    <s v="AVRIL"/>
    <s v="6502TU247"/>
    <s v="ala"/>
    <s v="VOY2026COFTN862"/>
    <x v="20"/>
    <s v="6502TU247"/>
    <m/>
    <n v="850"/>
    <m/>
    <n v="3"/>
    <s v="6502TU247"/>
    <s v="ala"/>
    <d v="1899-12-30T08:00:00"/>
    <d v="1899-12-30T10:00:00"/>
    <d v="1899-12-30T15:00:00"/>
    <d v="1899-12-30T11:10:00"/>
    <d v="1899-12-30T11:20:00"/>
    <d v="1899-12-30T13:00:00"/>
    <d v="1899-12-30T13:00:00"/>
    <n v="1"/>
  </r>
  <r>
    <s v="VOY2026COFTN862"/>
    <d v="2026-04-09T00:00:00"/>
    <s v="AVRIL"/>
    <s v="6502TU247"/>
    <s v="ala"/>
    <s v="VOY2026COFTN862"/>
    <x v="21"/>
    <s v="6502TU247"/>
    <m/>
    <n v="861"/>
    <m/>
    <n v="1"/>
    <s v="6502TU247"/>
    <s v="ala"/>
    <d v="1899-12-30T08:00:00"/>
    <d v="1899-12-30T10:00:00"/>
    <d v="1899-12-30T12:00:00"/>
    <d v="1899-12-30T12:00:00"/>
    <d v="1899-12-30T12:15:00"/>
    <d v="1899-12-30T13:00:00"/>
    <d v="1899-12-30T13:00:00"/>
    <n v="1"/>
  </r>
  <r>
    <s v="VOY2026COFTN863"/>
    <d v="2026-04-09T00:00:00"/>
    <s v="AVRIL"/>
    <s v="6502TU247"/>
    <s v="ala"/>
    <s v="VOY2026COFTN863"/>
    <x v="23"/>
    <s v="6502TU247"/>
    <m/>
    <n v="1289"/>
    <m/>
    <n v="3"/>
    <s v="6502TU247"/>
    <s v="ala"/>
    <d v="1899-12-30T12:00:00"/>
    <d v="1899-12-30T14:40:00"/>
    <d v="1899-12-30T18:00:00"/>
    <d v="1899-12-30T17:20:00"/>
    <d v="1899-12-30T18:20:00"/>
    <d v="1899-12-30T20:30:00"/>
    <d v="1899-12-30T20:30:00"/>
    <n v="1"/>
  </r>
  <r>
    <s v="VOY2026COFTN863"/>
    <d v="2026-04-09T00:00:00"/>
    <s v="AVRIL"/>
    <s v="6502TU247"/>
    <s v="ala"/>
    <s v="VOY2026COFTN863"/>
    <x v="22"/>
    <s v="6502TU247"/>
    <m/>
    <n v="942"/>
    <m/>
    <n v="3"/>
    <s v="6502TU247"/>
    <s v="ala"/>
    <d v="1899-12-30T12:00:00"/>
    <d v="1899-12-30T14:40:00"/>
    <d v="1899-12-30T18:00:00"/>
    <d v="1899-12-30T16:20:00"/>
    <d v="1899-12-30T17:00:00"/>
    <d v="1899-12-30T20:30:00"/>
    <d v="1899-12-30T20:30:00"/>
    <n v="1"/>
  </r>
  <r>
    <s v="VOY2026COFTN864"/>
    <d v="2026-04-09T00:00:00"/>
    <s v="AVRIL"/>
    <s v="9524TU238"/>
    <s v="Ridha"/>
    <s v="VOY2026COFTN864"/>
    <x v="14"/>
    <s v="9524TU238"/>
    <m/>
    <n v="2400"/>
    <m/>
    <n v="7"/>
    <s v="9524TU238"/>
    <s v="Ridha"/>
    <d v="1899-12-30T07:00:00"/>
    <d v="1899-12-30T08:55:00"/>
    <d v="1899-12-30T12:00:00"/>
    <d v="1899-12-30T09:00:00"/>
    <d v="1899-12-30T10:00:00"/>
    <d v="1899-12-30T10:05:00"/>
    <d v="1899-12-30T10:05:00"/>
    <n v="1"/>
  </r>
  <r>
    <s v="VOY2026COFTN865"/>
    <d v="2026-04-09T00:00:00"/>
    <s v="AVRIL"/>
    <s v="4331tu175"/>
    <s v="mehrez"/>
    <s v="VOY2026COFTN865"/>
    <x v="15"/>
    <s v="4331tu175"/>
    <m/>
    <n v="5000"/>
    <m/>
    <n v="10"/>
    <s v="4331tu175"/>
    <s v="mehrez"/>
    <d v="1899-12-30T05:00:00"/>
    <d v="1899-12-30T06:00:00"/>
    <d v="1899-12-30T15:00:00"/>
    <d v="1899-12-30T09:20:00"/>
    <d v="1899-12-30T16:00:00"/>
    <d v="1899-12-30T19:00:00"/>
    <d v="1899-12-30T19:00:00"/>
    <n v="1"/>
  </r>
  <r>
    <s v="VOY2026COFTN865"/>
    <d v="2026-04-09T00:00:00"/>
    <s v="AVRIL"/>
    <s v="4331tu175"/>
    <s v="mehrez"/>
    <s v="VOY2026COFTN865"/>
    <x v="17"/>
    <s v="4331tu175"/>
    <m/>
    <n v="2021"/>
    <m/>
    <n v="3"/>
    <s v="4331tu175"/>
    <s v="mehrez"/>
    <d v="1899-12-30T05:00:00"/>
    <d v="1899-12-30T06:00:00"/>
    <d v="1899-12-30T15:00:00"/>
    <d v="1899-12-30T10:00:00"/>
    <d v="1899-12-30T12:00:00"/>
    <d v="1899-12-30T19:00:00"/>
    <d v="1899-12-30T19:00:00"/>
    <n v="1"/>
  </r>
  <r>
    <s v="VOY2026COFTN866"/>
    <d v="2026-04-09T00:00:00"/>
    <s v="AVRIL"/>
    <s v="7797tu218"/>
    <s v="Houssem"/>
    <s v="VOY2026COFTN866"/>
    <x v="7"/>
    <s v="7797tu218"/>
    <m/>
    <n v="922"/>
    <m/>
    <n v="2"/>
    <s v="7797tu218"/>
    <s v="Houssem"/>
    <d v="1899-12-30T07:00:00"/>
    <d v="1899-12-30T08:15:00"/>
    <d v="1899-12-30T15:00:00"/>
    <d v="1899-12-30T09:00:00"/>
    <d v="1899-12-30T10:30:00"/>
    <d v="1899-12-30T11:00:00"/>
    <d v="1899-12-30T11:00:00"/>
    <n v="1"/>
  </r>
  <r>
    <s v="VOY2026COFTN866"/>
    <d v="2026-04-09T00:00:00"/>
    <s v="AVRIL"/>
    <s v="7797tu218"/>
    <s v="Houssem"/>
    <s v="VOY2026COFTN866"/>
    <x v="29"/>
    <s v="7797tu218"/>
    <m/>
    <n v="7000"/>
    <m/>
    <n v="1"/>
    <s v="7797tu218"/>
    <s v="Houssem"/>
    <d v="1899-12-30T08:00:00"/>
    <d v="1899-12-30T08:15:00"/>
    <d v="1899-12-30T15:00:00"/>
    <d v="1899-12-30T12:15:00"/>
    <d v="1899-12-30T13:30:00"/>
    <d v="1899-12-30T15:15:00"/>
    <d v="1899-12-30T15:15:00"/>
    <n v="1"/>
  </r>
  <r>
    <s v="VOY2026COFTN867"/>
    <d v="2026-04-09T00:00:00"/>
    <s v="AVRIL"/>
    <s v="626tu203"/>
    <s v="hbib"/>
    <s v="VOY2026COFTN867"/>
    <x v="4"/>
    <s v="626tu203"/>
    <m/>
    <n v="11000"/>
    <m/>
    <n v="19"/>
    <s v="626tu203"/>
    <s v="hbib"/>
    <d v="1899-12-30T08:00:00"/>
    <d v="1899-12-30T08:00:00"/>
    <d v="1899-12-30T15:00:00"/>
    <d v="1899-12-30T10:00:00"/>
    <d v="1899-12-30T11:00:00"/>
    <d v="1899-12-30T13:00:00"/>
    <d v="1899-12-30T13:00:00"/>
    <n v="1"/>
  </r>
  <r>
    <s v="VOY2026COFTN868"/>
    <d v="2026-04-09T00:00:00"/>
    <s v="AVRIL"/>
    <s v="location "/>
    <s v="location "/>
    <s v="VOY2026COFTN868"/>
    <x v="0"/>
    <s v="location "/>
    <m/>
    <n v="5000"/>
    <m/>
    <n v="10"/>
    <s v="location "/>
    <s v="location "/>
    <d v="1899-12-30T07:00:00"/>
    <m/>
    <m/>
    <m/>
    <m/>
    <m/>
    <m/>
    <n v="1"/>
  </r>
  <r>
    <s v="VOY2026COFTN868"/>
    <d v="2026-04-09T00:00:00"/>
    <s v="AVRIL"/>
    <s v="location "/>
    <s v="location "/>
    <s v="VOY2026COFTN868"/>
    <x v="1"/>
    <s v="location "/>
    <m/>
    <n v="5000"/>
    <m/>
    <n v="12"/>
    <s v="location "/>
    <s v="location "/>
    <d v="1899-12-30T07:00:00"/>
    <m/>
    <m/>
    <m/>
    <m/>
    <m/>
    <m/>
    <n v="1"/>
  </r>
  <r>
    <s v="VOY2026COFTN869"/>
    <d v="2026-04-09T00:00:00"/>
    <s v="AVRIL"/>
    <s v="626tu203"/>
    <s v="hbib"/>
    <s v="VOY2026COFTN869"/>
    <x v="9"/>
    <s v="626tu203"/>
    <m/>
    <n v="2982"/>
    <m/>
    <n v="12"/>
    <s v="626tu203"/>
    <s v="hbib"/>
    <d v="1899-12-30T15:00:00"/>
    <d v="1899-12-30T18:15:00"/>
    <d v="1899-12-30T15:00:00"/>
    <d v="1899-12-30T20:00:00"/>
    <d v="1899-12-30T20:45:00"/>
    <d v="1899-12-30T22:30:00"/>
    <d v="1899-12-30T22:30:00"/>
    <n v="0.75"/>
  </r>
  <r>
    <s v="VOY2026COFTN870"/>
    <d v="2026-04-09T00:00:00"/>
    <s v="AVRIL"/>
    <s v="REM107627"/>
    <s v="KARIM"/>
    <s v="VOY2026COFTN870"/>
    <x v="8"/>
    <s v="REM107627"/>
    <m/>
    <n v="17794"/>
    <m/>
    <n v="22"/>
    <s v="REM107627"/>
    <s v="KARIM"/>
    <d v="1899-12-30T10:00:00"/>
    <d v="1899-12-30T12:30:00"/>
    <d v="1899-12-30T18:00:00"/>
    <d v="1899-12-30T14:30:00"/>
    <d v="1899-12-30T16:30:00"/>
    <d v="1899-12-30T18:30:00"/>
    <d v="1899-12-30T18:30:00"/>
    <n v="1"/>
  </r>
  <r>
    <s v="VOY2026COFTN871"/>
    <d v="2026-04-09T00:00:00"/>
    <s v="AVRIL"/>
    <s v="9524TU238"/>
    <s v="Ridha"/>
    <s v="VOY2026COFTN871"/>
    <x v="25"/>
    <s v="9524TU238"/>
    <m/>
    <n v="8270"/>
    <m/>
    <n v="14"/>
    <s v="9524TU238"/>
    <s v="Ridha"/>
    <d v="1899-12-30T12:35:00"/>
    <d v="1899-12-30T12:35:00"/>
    <d v="1899-12-30T15:00:00"/>
    <d v="1899-12-30T13:50:00"/>
    <d v="1899-12-30T14:30:00"/>
    <d v="1899-12-30T16:00:00"/>
    <d v="1899-12-30T16:00:00"/>
    <n v="1"/>
  </r>
  <r>
    <s v="VOY2026COFTN872"/>
    <d v="2026-04-09T00:00:00"/>
    <s v="AVRIL"/>
    <s v="7797tu218"/>
    <s v="Houssem"/>
    <s v="VOY2026COFTN872"/>
    <x v="26"/>
    <s v="7797tu218"/>
    <m/>
    <n v="230"/>
    <m/>
    <n v="1"/>
    <s v="7797tu218"/>
    <s v="Houssem"/>
    <d v="1899-12-30T12:00:00"/>
    <d v="1899-12-30T17:00:00"/>
    <d v="1899-12-30T15:00:00"/>
    <d v="1899-12-30T18:00:00"/>
    <d v="1899-12-30T20:20:00"/>
    <d v="1899-12-30T22:00:00"/>
    <d v="1899-12-30T22:00:00"/>
    <n v="0.85"/>
  </r>
  <r>
    <s v="VOY2026COFTN873"/>
    <d v="2026-04-10T00:00:00"/>
    <s v="AVRIL"/>
    <s v="626tu203"/>
    <s v="hbib"/>
    <s v="VOY2026COFTN873"/>
    <x v="14"/>
    <s v="626tu203"/>
    <m/>
    <n v="5647"/>
    <m/>
    <n v="4"/>
    <s v="626tu203"/>
    <s v="hbib"/>
    <d v="1899-12-30T07:00:00"/>
    <d v="1899-12-30T07:00:00"/>
    <d v="1899-12-30T12:00:00"/>
    <d v="1899-12-30T07:05:00"/>
    <d v="1899-12-30T08:05:00"/>
    <d v="1899-12-30T08:05:00"/>
    <d v="1899-12-30T08:05:00"/>
    <n v="1"/>
  </r>
  <r>
    <s v="VOY2026COFTN874"/>
    <d v="2026-04-10T00:00:00"/>
    <s v="AVRIL"/>
    <s v="626tu203"/>
    <s v="hbib"/>
    <s v="VOY2026COFTN874"/>
    <x v="0"/>
    <s v="626tu203"/>
    <m/>
    <n v="6456"/>
    <m/>
    <n v="8"/>
    <s v="626tu203"/>
    <s v="hbib"/>
    <d v="1899-12-30T09:00:00"/>
    <d v="1899-12-30T15:00:00"/>
    <d v="1899-12-30T15:00:00"/>
    <d v="1899-12-30T13:05:00"/>
    <d v="1899-12-30T13:50:00"/>
    <d v="1899-12-30T19:00:00"/>
    <d v="1899-12-30T19:00:00"/>
    <n v="1"/>
  </r>
  <r>
    <s v="VOY2026COFTN874"/>
    <d v="2026-04-10T00:00:00"/>
    <s v="AVRIL"/>
    <s v="626tu203"/>
    <s v="hbib"/>
    <s v="VOY2026COFTN874"/>
    <x v="26"/>
    <s v="626tu203"/>
    <m/>
    <n v="1839.9"/>
    <m/>
    <n v="2"/>
    <s v="626tu203"/>
    <s v="hbib"/>
    <d v="1899-12-30T09:00:00"/>
    <d v="1899-12-30T15:00:00"/>
    <s v="15/00"/>
    <d v="1899-12-30T13:00:00"/>
    <d v="1899-12-30T17:30:00"/>
    <d v="1899-12-30T19:00:00"/>
    <d v="1899-12-30T19:00:00"/>
    <n v="1"/>
  </r>
  <r>
    <s v="VOY2026COFTN875"/>
    <d v="2026-04-10T00:00:00"/>
    <s v="AVRIL"/>
    <s v="6502TU247"/>
    <s v="ala"/>
    <s v="VOY2026COFTN875"/>
    <x v="13"/>
    <s v="6502TU247"/>
    <m/>
    <n v="3078"/>
    <m/>
    <n v="5"/>
    <s v="6502TU247"/>
    <s v="ala"/>
    <d v="1899-12-30T15:00:00"/>
    <d v="1899-12-30T15:00:00"/>
    <d v="1899-12-30T17:00:00"/>
    <d v="1899-12-30T15:20:00"/>
    <d v="1899-12-30T16:20:00"/>
    <d v="1899-12-30T17:00:00"/>
    <d v="1899-12-30T17:00:00"/>
    <n v="1"/>
  </r>
  <r>
    <s v="VOY2026COFTN876"/>
    <d v="2026-04-10T00:00:00"/>
    <s v="AVRIL"/>
    <s v="REM107627"/>
    <s v="KARIM"/>
    <s v="VOY2026COFTN876"/>
    <x v="24"/>
    <s v="REM107627"/>
    <m/>
    <n v="10585.5"/>
    <m/>
    <n v="24"/>
    <s v="REM107627"/>
    <s v="KARIM"/>
    <d v="1899-12-30T08:00:00"/>
    <d v="1899-12-30T09:15:00"/>
    <d v="1899-12-30T12:00:00"/>
    <d v="1899-12-30T12:00:00"/>
    <d v="1899-12-30T16:30:00"/>
    <d v="1899-12-30T20:30:00"/>
    <d v="1899-12-30T20:30:00"/>
    <n v="1"/>
  </r>
  <r>
    <s v="VOY2026COFTN876"/>
    <d v="2026-04-10T00:00:00"/>
    <s v="AVRIL"/>
    <s v="REM107627"/>
    <s v="KARIM"/>
    <s v="VOY2026COFTN876"/>
    <x v="28"/>
    <s v="REM107627"/>
    <m/>
    <n v="441.1"/>
    <m/>
    <n v="1"/>
    <s v="REM107627"/>
    <s v="KARIM"/>
    <d v="1899-12-30T08:00:00"/>
    <d v="1899-12-30T09:15:00"/>
    <d v="1899-12-30T15:00:00"/>
    <d v="1899-12-30T11:45:00"/>
    <d v="1899-12-30T12:15:00"/>
    <d v="1899-12-30T20:30:00"/>
    <d v="1899-12-30T20:30:00"/>
    <n v="1"/>
  </r>
  <r>
    <s v="VOY2026COFTN877"/>
    <d v="2026-04-10T00:00:00"/>
    <s v="AVRIL"/>
    <s v="9524TU238"/>
    <s v="Ridha"/>
    <s v="VOY2026COFTN877"/>
    <x v="15"/>
    <s v="9524TU238"/>
    <m/>
    <n v="6500"/>
    <m/>
    <n v="10"/>
    <s v="9524TU238"/>
    <s v="Ridha"/>
    <d v="1899-12-30T07:00:00"/>
    <d v="1899-12-30T07:00:00"/>
    <d v="1899-12-30T15:00:00"/>
    <d v="1899-12-30T10:00:00"/>
    <d v="1899-12-30T11:00:00"/>
    <d v="1899-12-30T16:00:00"/>
    <d v="1899-12-30T16:00:00"/>
    <n v="1"/>
  </r>
  <r>
    <s v="VOY2026COFTN877"/>
    <d v="2026-04-10T00:00:00"/>
    <s v="AVRIL"/>
    <s v="9524TU238"/>
    <s v="Ridha"/>
    <s v="VOY2026COFTN877"/>
    <x v="19"/>
    <s v="9524TU238"/>
    <m/>
    <n v="2300"/>
    <m/>
    <n v="3"/>
    <s v="9524TU238"/>
    <s v="Ridha"/>
    <d v="1899-12-30T07:00:00"/>
    <d v="1899-12-30T07:00:00"/>
    <d v="1899-12-30T15:00:00"/>
    <d v="1899-12-30T11:10:00"/>
    <d v="1899-12-30T12:00:00"/>
    <d v="1899-12-30T16:00:00"/>
    <d v="1899-12-30T16:00:00"/>
    <n v="1"/>
  </r>
  <r>
    <s v="VOY2026COFTN878"/>
    <d v="2026-04-10T00:00:00"/>
    <s v="AVRIL"/>
    <s v="4331tu175"/>
    <s v="mehrez"/>
    <s v="VOY2026COFTN878"/>
    <x v="1"/>
    <s v="4331tu175"/>
    <m/>
    <n v="9000"/>
    <m/>
    <n v="14"/>
    <s v="4331tu175"/>
    <s v="mehrez"/>
    <d v="1899-12-30T07:00:00"/>
    <d v="1899-12-30T07:30:00"/>
    <d v="1899-12-30T15:00:00"/>
    <d v="1899-12-30T10:00:00"/>
    <d v="1899-12-30T11:30:00"/>
    <d v="1899-12-30T14:20:00"/>
    <d v="1899-12-30T14:20:00"/>
    <n v="1"/>
  </r>
  <r>
    <s v="VOY2026COFTN879"/>
    <d v="2026-04-10T00:00:00"/>
    <s v="AVRIL"/>
    <s v="4331tu175"/>
    <s v="mehrez"/>
    <s v="VOY2026COFTN879"/>
    <x v="4"/>
    <s v="4331tu175"/>
    <m/>
    <n v="2589"/>
    <m/>
    <n v="14"/>
    <s v="4331tu175"/>
    <s v="mehrez"/>
    <d v="1899-12-30T14:00:00"/>
    <d v="1899-12-30T15:00:00"/>
    <d v="1899-12-30T18:00:00"/>
    <d v="1899-12-30T17:00:00"/>
    <d v="1899-12-30T18:00:00"/>
    <d v="1899-12-30T20:00:00"/>
    <d v="1899-12-30T20:00:00"/>
    <n v="1"/>
  </r>
  <r>
    <s v="VOY2026COFTN880"/>
    <d v="2026-04-10T00:00:00"/>
    <s v="AVRIL"/>
    <s v="7797tu218"/>
    <s v="Houssem"/>
    <s v="VOY2026COFTN880"/>
    <x v="30"/>
    <s v="7797tu218"/>
    <m/>
    <n v="500"/>
    <m/>
    <n v="2"/>
    <s v="7797tu218"/>
    <s v="Houssem"/>
    <d v="1899-12-30T11:00:00"/>
    <d v="1899-12-30T10:35:00"/>
    <d v="1899-12-30T15:00:00"/>
    <d v="1899-12-30T22:05:00"/>
    <d v="1899-12-30T22:30:00"/>
    <d v="1899-12-30T23:50:00"/>
    <d v="1899-12-30T23:50:00"/>
    <n v="0.64583333333333348"/>
  </r>
  <r>
    <s v="VOY2026COFTN881"/>
    <d v="2026-04-10T00:00:00"/>
    <s v="AVRIL"/>
    <s v="6502TU247"/>
    <s v="ala"/>
    <s v="VOY2026COFTN881"/>
    <x v="5"/>
    <s v="6502TU247"/>
    <m/>
    <m/>
    <m/>
    <n v="6"/>
    <s v="6502TU247"/>
    <s v="ala"/>
    <d v="1899-12-30T10:00:00"/>
    <d v="1899-12-30T17:00:00"/>
    <d v="1899-12-30T15:00:00"/>
    <d v="1899-12-30T18:13:00"/>
    <d v="1899-12-30T18:45:00"/>
    <d v="1899-12-30T19:30:00"/>
    <d v="1899-12-30T19:30:00"/>
    <n v="0.83916666666666673"/>
  </r>
  <r>
    <s v="VOY2026COFTN882"/>
    <d v="2026-04-10T00:00:00"/>
    <s v="AVRIL"/>
    <s v="626tu203"/>
    <s v="hbib"/>
    <s v="VOY2026COFTN882"/>
    <x v="13"/>
    <s v="626tu203"/>
    <m/>
    <n v="11641"/>
    <m/>
    <n v="10"/>
    <s v="626tu203"/>
    <s v="hbib"/>
    <d v="1899-12-30T11:00:00"/>
    <d v="1899-12-30T15:00:00"/>
    <d v="1899-12-30T17:00:00"/>
    <d v="1899-12-30T16:20:00"/>
    <d v="1899-12-30T17:00:00"/>
    <d v="1899-12-30T17:30:00"/>
    <d v="1899-12-30T17:30:00"/>
    <n v="1"/>
  </r>
  <r>
    <s v="VOY2026COFTN883"/>
    <d v="2026-04-11T00:00:00"/>
    <s v="AVRIL"/>
    <s v="REM107627"/>
    <s v="KARIM"/>
    <s v="VOY2026COFTN883"/>
    <x v="0"/>
    <s v="REM107627"/>
    <m/>
    <m/>
    <m/>
    <n v="14"/>
    <s v="REM107627"/>
    <s v="KARIM"/>
    <d v="1899-12-30T10:00:00"/>
    <m/>
    <m/>
    <m/>
    <m/>
    <m/>
    <m/>
    <n v="1"/>
  </r>
  <r>
    <s v="VOY2026COFTN883"/>
    <d v="2026-04-11T00:00:00"/>
    <s v="AVRIL"/>
    <s v="REM107627"/>
    <s v="KARIM"/>
    <s v="VOY2026COFTN883"/>
    <x v="1"/>
    <s v="REM107627"/>
    <m/>
    <m/>
    <m/>
    <n v="10"/>
    <s v="REM107627"/>
    <s v="KARIM"/>
    <d v="1899-12-30T10:00:00"/>
    <m/>
    <m/>
    <m/>
    <m/>
    <m/>
    <m/>
    <n v="1"/>
  </r>
  <r>
    <s v="VOY2026COFTN884"/>
    <d v="2026-04-11T00:00:00"/>
    <s v="AVRIL"/>
    <s v="4331tu175"/>
    <s v="Houssem"/>
    <s v="VOY2026COFTN884"/>
    <x v="14"/>
    <s v="4331tu175"/>
    <m/>
    <m/>
    <m/>
    <n v="14"/>
    <s v="4331tu175"/>
    <s v="Houssem"/>
    <d v="1899-12-30T08:00:00"/>
    <m/>
    <m/>
    <m/>
    <m/>
    <m/>
    <m/>
    <n v="1"/>
  </r>
  <r>
    <s v="VOY2026COFTN885"/>
    <d v="2026-04-11T00:00:00"/>
    <s v="AVRIL"/>
    <s v="626tu203"/>
    <s v="hbib"/>
    <s v="VOY2026COFTN885"/>
    <x v="4"/>
    <s v="626tu203"/>
    <m/>
    <m/>
    <m/>
    <n v="15"/>
    <s v="626tu203"/>
    <s v="hbib"/>
    <d v="1899-12-30T10:00:00"/>
    <m/>
    <m/>
    <m/>
    <m/>
    <m/>
    <m/>
    <n v="1"/>
  </r>
  <r>
    <s v="VOY2026COFTN886"/>
    <d v="2026-04-11T00:00:00"/>
    <s v="AVRIL"/>
    <s v="9524TU238"/>
    <s v="Ridha"/>
    <s v="VOY2026COFTN886"/>
    <x v="15"/>
    <s v="9524TU238"/>
    <m/>
    <m/>
    <m/>
    <n v="10"/>
    <s v="9524TU238"/>
    <s v="Ridha"/>
    <d v="1899-12-30T06:00:00"/>
    <m/>
    <m/>
    <m/>
    <m/>
    <m/>
    <m/>
    <n v="1"/>
  </r>
  <r>
    <s v="VOY2026COFTN887"/>
    <d v="2026-04-13T00:00:00"/>
    <s v="AVRIL"/>
    <s v="7797tu218"/>
    <s v="Houssem"/>
    <s v="VOY2026COFTN887"/>
    <x v="14"/>
    <s v="7797tu218"/>
    <m/>
    <n v="4500"/>
    <m/>
    <n v="4"/>
    <s v="7797tu218"/>
    <s v="Houssem"/>
    <d v="1899-12-30T08:00:00"/>
    <d v="1899-12-30T08:00:00"/>
    <d v="1899-12-30T12:00:00"/>
    <d v="1899-12-30T08:05:00"/>
    <d v="1899-12-30T08:05:00"/>
    <d v="1899-12-30T08:10:00"/>
    <d v="1899-12-30T08:10:00"/>
    <n v="1"/>
  </r>
  <r>
    <s v="VOY2026COFTN888"/>
    <d v="2026-04-13T00:00:00"/>
    <s v="AVRIL"/>
    <s v="626tu206"/>
    <s v="hbib"/>
    <s v="VOY2026COFTN888"/>
    <x v="26"/>
    <s v="626tu206"/>
    <m/>
    <n v="639.9"/>
    <m/>
    <n v="4"/>
    <s v="626tu206"/>
    <s v="hbib"/>
    <d v="1899-12-30T07:03:00"/>
    <d v="1899-12-30T09:00:00"/>
    <d v="1899-12-30T12:00:00"/>
    <d v="1899-12-30T11:30:00"/>
    <d v="1899-12-30T11:40:00"/>
    <d v="1899-12-30T14:10:00"/>
    <d v="1899-12-30T14:10:00"/>
    <n v="1"/>
  </r>
  <r>
    <s v="VOY2026COFTN888"/>
    <d v="2026-04-13T00:00:00"/>
    <s v="AVRIL"/>
    <s v="626tu203"/>
    <s v="hbib"/>
    <s v="VOY2026COFTN888"/>
    <x v="1"/>
    <s v="626tu203"/>
    <m/>
    <n v="1149"/>
    <m/>
    <n v="5"/>
    <s v="626tu203"/>
    <s v="hbib"/>
    <d v="1899-12-30T07:30:00"/>
    <d v="1899-12-30T09:00:00"/>
    <d v="1899-12-30T12:00:00"/>
    <d v="1899-12-30T11:45:00"/>
    <d v="1899-12-30T12:45:00"/>
    <d v="1899-12-30T14:10:00"/>
    <d v="1899-12-30T14:10:00"/>
    <n v="1"/>
  </r>
  <r>
    <s v="VOY2026COFTN889"/>
    <d v="2026-04-13T00:00:00"/>
    <s v="AVRIL"/>
    <s v="626tu203"/>
    <s v="hbib"/>
    <s v="VOY2026COFTN889"/>
    <x v="5"/>
    <s v="626tu203"/>
    <m/>
    <n v="23000"/>
    <m/>
    <n v="14"/>
    <s v="626tu203"/>
    <s v="hbib"/>
    <d v="1899-12-30T15:00:00"/>
    <m/>
    <m/>
    <m/>
    <m/>
    <m/>
    <m/>
    <n v="1"/>
  </r>
  <r>
    <s v="VOY2026COFTN890"/>
    <d v="2026-04-13T00:00:00"/>
    <s v="AVRIL"/>
    <s v="9524TU238"/>
    <s v="Ridha"/>
    <s v="VOY2026COFTN890"/>
    <x v="7"/>
    <s v="9524TU238"/>
    <m/>
    <n v="4500"/>
    <m/>
    <n v="6"/>
    <s v="9524TU238"/>
    <s v="Ridha"/>
    <d v="1899-12-30T07:00:00"/>
    <d v="1899-12-30T07:30:00"/>
    <d v="1899-12-30T15:00:00"/>
    <d v="1899-12-30T08:10:00"/>
    <d v="1899-12-30T09:00:00"/>
    <d v="1899-12-30T10:00:00"/>
    <d v="1899-12-30T10:00:00"/>
    <n v="1"/>
  </r>
  <r>
    <s v="VOY2026COFTN891"/>
    <d v="2026-04-13T00:00:00"/>
    <s v="AVRIL"/>
    <s v="REM107627"/>
    <s v="KARIM"/>
    <s v="VOY2026COFTN891"/>
    <x v="17"/>
    <s v="REM107627"/>
    <m/>
    <n v="22303"/>
    <m/>
    <n v="26"/>
    <s v="REM107627"/>
    <s v="KARIM"/>
    <d v="1899-12-30T04:00:00"/>
    <d v="1899-12-30T05:25:00"/>
    <d v="1899-12-30T15:00:00"/>
    <d v="1899-12-30T09:30:00"/>
    <d v="1899-12-30T11:30:00"/>
    <d v="1899-12-30T14:30:00"/>
    <d v="1899-12-30T14:30:00"/>
    <n v="1"/>
  </r>
  <r>
    <s v="VOY2026COFTN891"/>
    <d v="2026-04-13T00:00:00"/>
    <s v="AVRIL"/>
    <s v="REM107627"/>
    <s v="KARIM"/>
    <s v="VOY2026COFTN891"/>
    <x v="15"/>
    <s v="REM107627"/>
    <m/>
    <n v="300"/>
    <m/>
    <n v="1"/>
    <s v="REM107627"/>
    <s v="KARIM"/>
    <d v="1899-12-30T04:00:00"/>
    <d v="1899-12-30T05:25:00"/>
    <d v="1899-12-30T15:00:00"/>
    <d v="1899-12-30T09:30:00"/>
    <d v="1899-12-30T11:30:00"/>
    <d v="1899-12-30T14:30:00"/>
    <d v="1899-12-30T14:30:00"/>
    <n v="1"/>
  </r>
  <r>
    <s v="VOY2026COFTN892"/>
    <d v="2026-04-13T00:00:00"/>
    <s v="AVRIL"/>
    <s v="9524TU238"/>
    <s v="Ridha"/>
    <s v="VOY2026COFTN892"/>
    <x v="22"/>
    <s v="9524TU238"/>
    <m/>
    <n v="6690"/>
    <m/>
    <n v="9"/>
    <s v="9524TU238"/>
    <s v="Ridha"/>
    <d v="1899-12-30T12:00:00"/>
    <d v="1899-12-30T12:55:00"/>
    <d v="1899-12-30T15:00:00"/>
    <d v="1899-12-30T15:00:00"/>
    <d v="1899-12-30T16:00:00"/>
    <d v="1899-12-30T18:00:00"/>
    <d v="1899-12-30T18:00:00"/>
    <n v="1"/>
  </r>
  <r>
    <s v="VOY2026COFTN892"/>
    <d v="2026-04-13T00:00:00"/>
    <s v="AVRIL"/>
    <s v="9524TU238"/>
    <s v="Ridha"/>
    <s v="VOY2026COFTN892"/>
    <x v="23"/>
    <s v="9524TU238"/>
    <m/>
    <n v="936"/>
    <m/>
    <n v="6"/>
    <s v="9524TU238"/>
    <s v="Ridha"/>
    <d v="1899-12-30T12:00:00"/>
    <d v="1899-12-30T12:55:00"/>
    <d v="1899-12-30T15:00:00"/>
    <d v="1899-12-30T14:05:00"/>
    <d v="1899-12-30T15:00:00"/>
    <d v="1899-12-30T18:00:00"/>
    <d v="1899-12-30T18:00:00"/>
    <n v="1"/>
  </r>
  <r>
    <s v="VOY2026COFTN893"/>
    <d v="2026-04-13T00:00:00"/>
    <s v="AVRIL"/>
    <s v="6502TU247"/>
    <s v="ala"/>
    <s v="VOY2026COFTN893"/>
    <x v="0"/>
    <s v="6502TU247"/>
    <m/>
    <n v="7100"/>
    <m/>
    <n v="12"/>
    <s v="6502TU247"/>
    <s v="ala"/>
    <d v="1899-12-30T07:00:00"/>
    <m/>
    <m/>
    <m/>
    <m/>
    <m/>
    <m/>
    <n v="1"/>
  </r>
  <r>
    <s v="VOY2026COFTN894"/>
    <d v="2026-04-13T00:00:00"/>
    <s v="AVRIL"/>
    <s v="6502TU247"/>
    <s v="ala"/>
    <s v="VOY2026COFTN894"/>
    <x v="2"/>
    <s v="6502TU247"/>
    <m/>
    <n v="4200"/>
    <m/>
    <n v="9"/>
    <s v="6502TU247"/>
    <s v="ala"/>
    <d v="1899-12-30T13:00:00"/>
    <m/>
    <m/>
    <m/>
    <m/>
    <m/>
    <m/>
    <n v="1"/>
  </r>
  <r>
    <s v="VOY2026COFTN895"/>
    <d v="2026-04-13T00:00:00"/>
    <s v="AVRIL"/>
    <s v="4331tu175"/>
    <s v="mehrez"/>
    <s v="VOY2026COFTN895"/>
    <x v="8"/>
    <s v="4331tu175"/>
    <m/>
    <n v="6500"/>
    <m/>
    <n v="14"/>
    <s v="4331tu175"/>
    <s v="mehrez"/>
    <d v="1899-12-30T07:00:00"/>
    <d v="1899-12-30T07:30:00"/>
    <d v="1899-12-30T15:00:00"/>
    <d v="1899-12-30T09:00:00"/>
    <d v="1899-12-30T11:00:00"/>
    <d v="1899-12-30T12:10:00"/>
    <d v="1899-12-30T12:10:00"/>
    <n v="1"/>
  </r>
  <r>
    <s v="VOY2026COFTN896"/>
    <d v="2026-04-13T00:00:00"/>
    <s v="AVRIL"/>
    <s v="4331tu175"/>
    <s v="mehrez"/>
    <s v="VOY2026COFTN896"/>
    <x v="6"/>
    <s v="4331tu175"/>
    <m/>
    <n v="462"/>
    <m/>
    <n v="3"/>
    <s v="4331tu175"/>
    <s v="mehrez"/>
    <d v="1899-12-30T13:00:00"/>
    <d v="1899-12-30T17:00:00"/>
    <d v="1899-12-30T18:00:00"/>
    <d v="1899-12-30T17:30:00"/>
    <d v="1899-12-30T18:00:00"/>
    <d v="1899-12-30T20:00:00"/>
    <d v="1899-12-30T20:00:00"/>
    <n v="1"/>
  </r>
  <r>
    <s v="VOY2026COFTN896"/>
    <d v="2026-04-13T00:00:00"/>
    <s v="AVRIL"/>
    <s v="4331tu175"/>
    <s v="mehrez"/>
    <s v="VOY2026COFTN896"/>
    <x v="20"/>
    <s v="4331tu175"/>
    <m/>
    <n v="4659"/>
    <m/>
    <n v="4"/>
    <s v="4331tu175"/>
    <s v="mehrez"/>
    <d v="1899-12-30T13:00:00"/>
    <d v="1899-12-30T17:00:00"/>
    <d v="1899-12-30T19:00:00"/>
    <d v="1899-12-30T18:30:00"/>
    <d v="1899-12-30T19:00:00"/>
    <d v="1899-12-30T20:00:00"/>
    <d v="1899-12-30T20:00:00"/>
    <n v="1"/>
  </r>
  <r>
    <s v="VOY2026COFTN897"/>
    <d v="2026-04-13T00:00:00"/>
    <s v="AVRIL"/>
    <s v="7797tu218"/>
    <s v="Houssem"/>
    <s v="VOY2026COFTN897"/>
    <x v="0"/>
    <s v="7797tu218"/>
    <m/>
    <n v="20"/>
    <m/>
    <n v="1"/>
    <s v="7797tu218"/>
    <s v="Houssem"/>
    <d v="1899-12-30T19:00:00"/>
    <d v="1899-12-30T19:00:00"/>
    <d v="1899-12-30T15:00:00"/>
    <d v="1899-12-30T20:50:00"/>
    <d v="1899-12-30T21:10:00"/>
    <d v="1899-12-30T23:50:00"/>
    <d v="1899-12-30T23:50:00"/>
    <n v="0.70833333333333326"/>
  </r>
  <r>
    <s v="VOY2026COFTN898"/>
    <d v="2026-04-13T00:00:00"/>
    <s v="AVRIL"/>
    <s v="7797tu218"/>
    <s v="Houssem"/>
    <s v="VOY2026COFTN898"/>
    <x v="1"/>
    <s v="7797tu218"/>
    <m/>
    <n v="100"/>
    <m/>
    <n v="1"/>
    <s v="7797tu218"/>
    <s v="Houssem"/>
    <d v="1899-12-30T19:00:00"/>
    <d v="1899-12-30T19:00:00"/>
    <d v="1899-12-30T15:00:00"/>
    <d v="1899-12-30T21:25:00"/>
    <d v="1899-12-30T22:20:00"/>
    <d v="1899-12-30T23:50:00"/>
    <d v="1899-12-30T23:50:00"/>
    <n v="0.6791666666666667"/>
  </r>
  <r>
    <s v="VOY2026COFTN899"/>
    <d v="2026-04-13T00:00:00"/>
    <s v="AVRIL"/>
    <s v="9524TU238"/>
    <s v="Ridha"/>
    <s v="VOY2026COFTN899"/>
    <x v="34"/>
    <s v="9524TU238"/>
    <m/>
    <n v="200"/>
    <m/>
    <n v="1"/>
    <s v="9524TU238"/>
    <s v="Ridha"/>
    <d v="1899-12-30T22:00:00"/>
    <d v="1899-12-30T22:00:00"/>
    <d v="1899-12-30T23:30:00"/>
    <d v="1899-12-30T22:30:00"/>
    <d v="1899-12-30T23:35:00"/>
    <d v="1899-12-30T23:50:00"/>
    <d v="1899-12-30T23:50:00"/>
    <n v="1"/>
  </r>
  <r>
    <s v="VOY2026COFTN900"/>
    <d v="2026-04-14T00:00:00"/>
    <s v="AVRIL"/>
    <s v="location "/>
    <s v="location "/>
    <s v="VOY2026COFTN900"/>
    <x v="0"/>
    <s v="location "/>
    <m/>
    <n v="12657.77"/>
    <m/>
    <n v="9"/>
    <s v="location "/>
    <s v="location "/>
    <d v="1899-12-30T07:00:00"/>
    <m/>
    <d v="1899-12-30T12:00:00"/>
    <d v="1899-12-30T15:30:00"/>
    <m/>
    <m/>
    <m/>
    <n v="0.82499999999999996"/>
  </r>
  <r>
    <s v="VOY2026COFTN900"/>
    <d v="2026-04-14T00:00:00"/>
    <s v="AVRIL"/>
    <s v="location "/>
    <s v="location "/>
    <s v="VOY2026COFTN900"/>
    <x v="1"/>
    <s v="location "/>
    <m/>
    <n v="9000"/>
    <m/>
    <n v="17"/>
    <s v="location "/>
    <s v="location "/>
    <d v="1899-12-30T07:00:00"/>
    <m/>
    <d v="1899-12-30T12:00:00"/>
    <d v="1899-12-30T16:00:00"/>
    <m/>
    <m/>
    <m/>
    <n v="0.8"/>
  </r>
  <r>
    <s v="VOY2026COFTN901"/>
    <d v="2026-04-14T00:00:00"/>
    <s v="AVRIL"/>
    <s v="location "/>
    <s v="location "/>
    <s v="VOY2026COFTN901"/>
    <x v="24"/>
    <s v="location "/>
    <m/>
    <n v="1000"/>
    <m/>
    <n v="24"/>
    <s v="location "/>
    <s v="location "/>
    <d v="1899-12-30T08:00:00"/>
    <m/>
    <d v="1899-12-30T12:00:00"/>
    <d v="1899-12-30T15:00:00"/>
    <m/>
    <m/>
    <m/>
    <n v="0.85"/>
  </r>
  <r>
    <s v="VOY2026COFTN901"/>
    <d v="2026-04-14T00:00:00"/>
    <s v="AVRIL"/>
    <s v="location "/>
    <s v="location "/>
    <s v="VOY2026COFTN901"/>
    <x v="29"/>
    <s v="location "/>
    <m/>
    <n v="3000"/>
    <m/>
    <n v="4"/>
    <s v="location "/>
    <s v="location "/>
    <d v="1899-12-30T08:00:00"/>
    <m/>
    <d v="1899-12-30T15:00:00"/>
    <d v="1899-12-30T12:00:00"/>
    <m/>
    <m/>
    <m/>
    <n v="1"/>
  </r>
  <r>
    <s v="VOY2026COFTN902"/>
    <d v="2026-04-14T00:00:00"/>
    <s v="AVRIL"/>
    <s v="REM107627"/>
    <s v="KARIM"/>
    <s v="VOY2026COFTN902"/>
    <x v="9"/>
    <s v="REM107627"/>
    <m/>
    <n v="13.222"/>
    <m/>
    <n v="27"/>
    <s v="REM107627"/>
    <s v="KARIM"/>
    <d v="1899-12-30T12:00:00"/>
    <d v="1899-12-30T17:00:00"/>
    <d v="1899-12-30T20:00:00"/>
    <d v="1899-12-30T19:00:00"/>
    <d v="1899-12-30T20:00:00"/>
    <d v="1899-12-30T23:00:00"/>
    <d v="1899-12-30T23:00:00"/>
    <n v="1"/>
  </r>
  <r>
    <s v="VOY2026COFTN903"/>
    <d v="2026-04-14T00:00:00"/>
    <s v="AVRIL"/>
    <s v="7797tu218"/>
    <s v="Houssem"/>
    <s v="VOY2026COFTN903"/>
    <x v="34"/>
    <s v="7797tu218"/>
    <m/>
    <n v="352"/>
    <m/>
    <n v="3"/>
    <s v="7797tu218"/>
    <s v="Houssem"/>
    <d v="1899-12-30T09:00:00"/>
    <d v="1899-12-30T10:30:00"/>
    <d v="1899-12-30T15:00:00"/>
    <d v="1899-12-30T11:00:00"/>
    <d v="1899-12-30T11:30:00"/>
    <d v="1899-12-30T12:05:00"/>
    <d v="1899-12-30T12:05:00"/>
    <n v="1"/>
  </r>
  <r>
    <s v="VOY2026COFTN904"/>
    <d v="2026-04-14T00:00:00"/>
    <s v="AVRIL"/>
    <s v="7797tu218"/>
    <s v="Houssem"/>
    <s v="VOY2026COFTN904"/>
    <x v="33"/>
    <s v="7797tu218"/>
    <m/>
    <n v="325"/>
    <m/>
    <n v="3"/>
    <s v="7797tu218"/>
    <s v="Houssem"/>
    <d v="1899-12-30T12:00:00"/>
    <d v="1899-12-30T13:10:00"/>
    <d v="1899-12-30T15:00:00"/>
    <d v="1899-12-30T13:45:00"/>
    <d v="1899-12-30T14:30:00"/>
    <d v="1899-12-30T15:15:00"/>
    <d v="1899-12-30T15:15:00"/>
    <n v="1"/>
  </r>
  <r>
    <s v="VOY2026COFTN905"/>
    <d v="2026-04-14T00:00:00"/>
    <s v="AVRIL"/>
    <s v="9524TU238"/>
    <s v="Ridha"/>
    <s v="VOY2026COFTN905"/>
    <x v="15"/>
    <s v="9524TU238"/>
    <m/>
    <n v="4500"/>
    <m/>
    <n v="10"/>
    <s v="9524TU238"/>
    <s v="Ridha"/>
    <d v="1899-12-30T05:00:00"/>
    <d v="1899-12-30T06:00:00"/>
    <d v="1899-12-30T15:00:00"/>
    <d v="1899-12-30T09:10:00"/>
    <d v="1899-12-30T11:00:00"/>
    <d v="1899-12-30T13:30:00"/>
    <d v="1899-12-30T13:30:00"/>
    <n v="1"/>
  </r>
  <r>
    <s v="VOY2026COFTN906"/>
    <d v="2026-04-14T00:00:00"/>
    <s v="AVRIL"/>
    <s v="4331tu175"/>
    <s v="mehrez"/>
    <s v="VOY2026COFTN906"/>
    <x v="14"/>
    <s v="4331tu175"/>
    <m/>
    <n v="12000"/>
    <m/>
    <n v="13"/>
    <s v="4331tu175"/>
    <s v="mehrez"/>
    <d v="1899-12-30T07:00:00"/>
    <d v="1899-12-30T07:00:00"/>
    <d v="1899-12-30T12:00:00"/>
    <d v="1899-12-30T07:05:00"/>
    <d v="1899-12-30T08:05:00"/>
    <d v="1899-12-30T08:10:00"/>
    <d v="1899-12-30T08:10:00"/>
    <n v="1"/>
  </r>
  <r>
    <s v="VOY2026COFTN907"/>
    <d v="2026-04-14T00:00:00"/>
    <s v="AVRIL"/>
    <s v="4331tu175"/>
    <s v="mehrez"/>
    <s v="VOY2026COFTN907"/>
    <x v="10"/>
    <s v="4331tu175"/>
    <m/>
    <n v="200"/>
    <m/>
    <n v="2"/>
    <s v="4331tu175"/>
    <s v="mehrez"/>
    <d v="1899-12-30T09:00:00"/>
    <d v="1899-12-30T14:00:00"/>
    <d v="1899-12-30T18:00:00"/>
    <d v="1899-12-30T16:25:00"/>
    <d v="1899-12-30T17:00:00"/>
    <d v="1899-12-30T20:00:00"/>
    <d v="1899-12-30T20:00:00"/>
    <n v="1"/>
  </r>
  <r>
    <s v="VOY2026COFTN907"/>
    <d v="2026-04-14T00:00:00"/>
    <s v="AVRIL"/>
    <s v="4331tu175"/>
    <s v="mehrez"/>
    <s v="VOY2026COFTN907"/>
    <x v="10"/>
    <s v="4331tu175"/>
    <m/>
    <n v="2550"/>
    <m/>
    <n v="10"/>
    <s v="4331tu175"/>
    <s v="mehrez"/>
    <d v="1899-12-30T09:00:00"/>
    <d v="1899-12-30T14:00:00"/>
    <d v="1899-12-30T18:00:00"/>
    <d v="1899-12-30T17:00:00"/>
    <d v="1899-12-30T17:30:00"/>
    <d v="1899-12-30T20:00:00"/>
    <d v="1899-12-30T20:00:00"/>
    <n v="1"/>
  </r>
  <r>
    <s v="VOY2026COFTN908"/>
    <d v="2026-04-14T00:00:00"/>
    <s v="AVRIL"/>
    <s v="626tu203"/>
    <s v="hbib"/>
    <s v="VOY2026COFTN908"/>
    <x v="4"/>
    <s v="626tu203"/>
    <m/>
    <n v="7080"/>
    <m/>
    <n v="10"/>
    <s v="626tu203"/>
    <s v="hbib"/>
    <d v="1899-12-30T07:00:00"/>
    <d v="1899-12-30T10:00:00"/>
    <d v="1899-12-30T15:00:00"/>
    <d v="1899-12-30T11:10:00"/>
    <d v="1899-12-30T11:50:00"/>
    <d v="1899-12-30T14:00:00"/>
    <d v="1899-12-30T14:00:00"/>
    <n v="1"/>
  </r>
  <r>
    <s v="VOY2026COFTN909"/>
    <d v="2026-04-14T00:00:00"/>
    <s v="AVRIL"/>
    <s v="626tu203"/>
    <s v="hbib"/>
    <s v="VOY2026COFTN909"/>
    <x v="5"/>
    <s v="626tu203"/>
    <m/>
    <n v="11000"/>
    <m/>
    <n v="14"/>
    <s v="626tu203"/>
    <s v="hbib"/>
    <d v="1899-12-30T16:00:00"/>
    <d v="1899-12-30T17:00:00"/>
    <d v="1899-12-30T20:00:00"/>
    <d v="1899-12-30T19:00:00"/>
    <d v="1899-12-30T20:00:00"/>
    <d v="1899-12-30T22:00:00"/>
    <d v="1899-12-30T22:00:00"/>
    <n v="1"/>
  </r>
  <r>
    <s v="VOY2026COFTN910"/>
    <d v="2026-04-14T00:00:00"/>
    <s v="AVRIL"/>
    <s v="6502TU247"/>
    <s v="ala"/>
    <s v="VOY2026COFTN910"/>
    <x v="31"/>
    <s v="6502TU247"/>
    <m/>
    <n v="11000"/>
    <m/>
    <n v="10"/>
    <s v="6502TU247"/>
    <s v="ala"/>
    <d v="1899-12-30T06:00:00"/>
    <d v="1899-12-30T10:00:00"/>
    <d v="1899-12-30T12:00:00"/>
    <d v="1899-12-30T11:00:00"/>
    <d v="1899-12-30T11:30:00"/>
    <d v="1899-12-30T14:10:00"/>
    <d v="1899-12-30T14:10:00"/>
    <n v="1"/>
  </r>
  <r>
    <s v="VOY2026COFTN911"/>
    <d v="2026-04-14T00:00:00"/>
    <s v="AVRIL"/>
    <s v="6502TU247"/>
    <s v="ala"/>
    <s v="VOY2026COFTN911"/>
    <x v="13"/>
    <s v="6502TU247"/>
    <m/>
    <n v="2098"/>
    <m/>
    <m/>
    <s v="6502TU247"/>
    <s v="ala"/>
    <d v="1899-12-30T10:00:00"/>
    <d v="1899-12-30T11:00:00"/>
    <d v="1899-12-30T17:00:00"/>
    <d v="1899-12-30T12:40:00"/>
    <d v="1899-12-30T13:50:00"/>
    <d v="1899-12-30T14:10:00"/>
    <d v="1899-12-30T14:10:00"/>
    <n v="1"/>
  </r>
  <r>
    <s v="VOY2026COFTN912"/>
    <d v="2026-04-14T00:00:00"/>
    <s v="AVRIL"/>
    <s v="6502TU247"/>
    <s v="ala"/>
    <s v="VOY2026COFTN912"/>
    <x v="8"/>
    <s v="6502TU247"/>
    <m/>
    <n v="9000"/>
    <m/>
    <n v="14"/>
    <s v="6502TU247"/>
    <s v="ala"/>
    <d v="1899-12-30T12:00:00"/>
    <d v="1899-12-30T16:40:00"/>
    <d v="1899-12-30T18:00:00"/>
    <d v="1899-12-30T17:50:00"/>
    <d v="1899-12-30T18:45:00"/>
    <d v="1899-12-30T19:45:00"/>
    <d v="1899-12-30T19:45:00"/>
    <n v="1"/>
  </r>
  <r>
    <s v="VOY2026COFTN913"/>
    <d v="2026-04-14T00:00:00"/>
    <s v="AVRIL"/>
    <s v="7797tu218"/>
    <s v="Houssem"/>
    <s v="VOY2026COFTN913"/>
    <x v="26"/>
    <s v="7797tu218"/>
    <m/>
    <n v="200"/>
    <m/>
    <n v="1"/>
    <s v="7797tu218"/>
    <s v="Houssem"/>
    <d v="1899-12-30T18:00:00"/>
    <d v="1899-12-30T18:00:00"/>
    <d v="1899-12-30T12:00:00"/>
    <d v="1899-12-30T20:25:00"/>
    <d v="1899-12-30T21:00:00"/>
    <d v="1899-12-30T22:30:00"/>
    <d v="1899-12-30T22:30:00"/>
    <n v="0.57916666666666672"/>
  </r>
  <r>
    <s v="VOY2026COFTN913"/>
    <d v="2026-04-14T00:00:00"/>
    <s v="AVRIL"/>
    <s v="7797tu218"/>
    <s v="Houssem"/>
    <s v="VOY2026COFTN913"/>
    <x v="0"/>
    <s v="7797tu218"/>
    <m/>
    <n v="200"/>
    <m/>
    <n v="1"/>
    <s v="7797tu218"/>
    <s v="Houssem"/>
    <d v="1899-12-30T18:00:00"/>
    <d v="1899-12-30T18:00:00"/>
    <d v="1899-12-30T12:00:00"/>
    <d v="1899-12-30T19:45:00"/>
    <d v="1899-12-30T20:10:00"/>
    <d v="1899-12-30T22:30:00"/>
    <d v="1899-12-30T22:30:00"/>
    <n v="0.61250000000000004"/>
  </r>
  <r>
    <s v="VOY2026COFTN914"/>
    <d v="2026-04-15T00:00:00"/>
    <s v="AVRIL"/>
    <s v="REM107627"/>
    <s v="KARIM"/>
    <s v="VOY2026COFTN914"/>
    <x v="0"/>
    <s v="REM107627"/>
    <m/>
    <n v="6200"/>
    <m/>
    <n v="12"/>
    <s v="REM107627"/>
    <s v="KARIM"/>
    <d v="1899-12-30T08:00:00"/>
    <d v="1899-12-30T10:45:00"/>
    <d v="1899-12-30T15:00:00"/>
    <d v="1899-12-30T13:30:00"/>
    <d v="1899-12-30T14:00:00"/>
    <d v="1899-12-30T18:00:00"/>
    <d v="1899-12-30T18:00:00"/>
    <n v="1"/>
  </r>
  <r>
    <s v="VOY2026COFTN914"/>
    <d v="2026-04-15T00:00:00"/>
    <s v="AVRIL"/>
    <s v="REM107627"/>
    <s v="KARIM"/>
    <s v="VOY2026COFTN914"/>
    <x v="26"/>
    <s v="REM107627"/>
    <m/>
    <n v="961.1"/>
    <m/>
    <n v="3"/>
    <s v="REM107627"/>
    <s v="KARIM"/>
    <d v="1899-12-30T08:00:00"/>
    <d v="1899-12-30T10:45:00"/>
    <d v="1899-12-30T15:00:00"/>
    <d v="1899-12-30T13:10:00"/>
    <d v="1899-12-30T15:50:00"/>
    <d v="1899-12-30T18:00:00"/>
    <d v="1899-12-30T18:00:00"/>
    <n v="1"/>
  </r>
  <r>
    <s v="VOY2026COFTN914"/>
    <d v="2026-04-15T00:00:00"/>
    <s v="AVRIL"/>
    <s v="REM107627"/>
    <s v="KARIM"/>
    <s v="VOY2026COFTN914"/>
    <x v="1"/>
    <s v="REM107627"/>
    <m/>
    <n v="5021.1000000000004"/>
    <m/>
    <n v="6"/>
    <s v="REM107627"/>
    <s v="KARIM"/>
    <d v="1899-12-30T08:00:00"/>
    <d v="1899-12-30T10:45:00"/>
    <d v="1899-12-30T15:00:00"/>
    <d v="1899-12-30T12:30:00"/>
    <d v="1899-12-30T13:41:00"/>
    <d v="1899-12-30T18:00:00"/>
    <d v="1899-12-30T18:00:00"/>
    <n v="1"/>
  </r>
  <r>
    <s v="VOY2026COFTN915"/>
    <d v="2026-04-15T00:00:00"/>
    <s v="AVRIL"/>
    <s v="GTS"/>
    <s v="GTS"/>
    <s v="VOY2026COFTN915"/>
    <x v="3"/>
    <s v="GTS"/>
    <m/>
    <m/>
    <m/>
    <n v="4"/>
    <s v="GTS"/>
    <s v="GTS"/>
    <d v="1899-12-30T02:00:00"/>
    <m/>
    <m/>
    <m/>
    <m/>
    <m/>
    <m/>
    <n v="1"/>
  </r>
  <r>
    <s v="VOY2026COFTN916"/>
    <d v="2026-04-15T00:00:00"/>
    <s v="AVRIL"/>
    <s v="location "/>
    <s v="location "/>
    <s v="VOY2026COFTN916"/>
    <x v="17"/>
    <s v="location "/>
    <m/>
    <n v="10000"/>
    <m/>
    <n v="33"/>
    <s v="location "/>
    <s v="location "/>
    <d v="1899-12-30T08:00:00"/>
    <m/>
    <m/>
    <m/>
    <m/>
    <m/>
    <m/>
    <n v="1"/>
  </r>
  <r>
    <s v="VOY2026COFTN917"/>
    <d v="2026-04-15T00:00:00"/>
    <s v="AVRIL"/>
    <s v="626tu203"/>
    <s v="hbib"/>
    <s v="VOY2026COFTN917"/>
    <x v="15"/>
    <s v="626tu203"/>
    <m/>
    <m/>
    <m/>
    <n v="10"/>
    <s v="626tu203"/>
    <s v="hbib"/>
    <d v="1899-12-30T06:00:00"/>
    <d v="1899-12-30T06:20:00"/>
    <d v="1899-12-30T15:00:00"/>
    <d v="1899-12-30T10:00:00"/>
    <d v="1899-12-30T10:35:00"/>
    <d v="1899-12-30T19:50:00"/>
    <d v="1899-12-30T19:50:00"/>
    <n v="1"/>
  </r>
  <r>
    <s v="VOY2026COFTN917"/>
    <d v="2026-04-15T00:00:00"/>
    <s v="AVRIL"/>
    <s v="626tu203"/>
    <s v="hbib"/>
    <s v="VOY2026COFTN917"/>
    <x v="16"/>
    <s v="626tu203"/>
    <m/>
    <m/>
    <m/>
    <n v="14"/>
    <s v="626tu203"/>
    <s v="hbib"/>
    <d v="1899-12-30T06:00:00"/>
    <d v="1899-12-30T06:20:00"/>
    <d v="1899-12-30T15:00:00"/>
    <d v="1899-12-30T11:20:00"/>
    <d v="1899-12-30T12:15:00"/>
    <d v="1899-12-30T19:50:00"/>
    <d v="1899-12-30T19:50:00"/>
    <n v="1"/>
  </r>
  <r>
    <s v="VOY2026COFTN918"/>
    <d v="2026-04-15T00:00:00"/>
    <s v="AVRIL"/>
    <s v="9524TU238"/>
    <s v="Ridha"/>
    <s v="VOY2026COFTN918"/>
    <x v="4"/>
    <s v="9524TU238"/>
    <m/>
    <n v="9860"/>
    <m/>
    <n v="18"/>
    <s v="9524TU238"/>
    <s v="Ridha"/>
    <d v="1899-12-30T04:00:00"/>
    <d v="1899-12-30T08:00:00"/>
    <d v="1899-12-30T15:00:00"/>
    <d v="1899-12-30T10:00:00"/>
    <d v="1899-12-30T12:00:00"/>
    <d v="1899-12-30T14:00:00"/>
    <d v="1899-12-30T14:00:00"/>
    <n v="1"/>
  </r>
  <r>
    <s v="VOY2026COFTN919"/>
    <d v="2026-04-15T00:00:00"/>
    <s v="AVRIL"/>
    <s v="7797tu218"/>
    <s v="Houssem"/>
    <s v="VOY2026COFTN919"/>
    <x v="8"/>
    <s v="7797tu218"/>
    <m/>
    <n v="8200"/>
    <m/>
    <n v="3"/>
    <s v="7797tu218"/>
    <s v="Houssem"/>
    <d v="1899-12-30T17:00:00"/>
    <d v="1899-12-30T15:00:00"/>
    <d v="1899-12-30T18:00:00"/>
    <d v="1899-12-30T16:30:00"/>
    <d v="1899-12-30T17:00:00"/>
    <d v="1899-12-30T18:00:00"/>
    <d v="1899-12-30T18:00:00"/>
    <n v="1"/>
  </r>
  <r>
    <s v="VOY2026COFTN919"/>
    <d v="2026-04-15T00:00:00"/>
    <s v="AVRIL"/>
    <s v="7797tu218"/>
    <s v="Houssem"/>
    <s v="VOY2026COFTN919"/>
    <x v="28"/>
    <s v="7797tu218"/>
    <m/>
    <m/>
    <m/>
    <n v="4"/>
    <s v="7797tu218"/>
    <s v="Houssem"/>
    <d v="1899-12-30T07:00:00"/>
    <d v="1899-12-30T07:00:00"/>
    <d v="1899-12-30T15:00:00"/>
    <d v="1899-12-30T12:00:00"/>
    <d v="1899-12-30T12:30:00"/>
    <d v="1899-12-30T15:00:00"/>
    <d v="1899-12-30T15:00:00"/>
    <n v="1"/>
  </r>
  <r>
    <s v="VOY2026COFTN919"/>
    <d v="2026-04-15T00:00:00"/>
    <s v="AVRIL"/>
    <s v="7797tu218"/>
    <s v="Houssem"/>
    <s v="VOY2026COFTN919"/>
    <x v="35"/>
    <s v="7797tu218"/>
    <m/>
    <m/>
    <m/>
    <n v="1"/>
    <s v="7797tu218"/>
    <s v="Houssem"/>
    <d v="1899-12-30T07:00:00"/>
    <d v="1899-12-30T07:00:00"/>
    <d v="1899-12-30T15:00:00"/>
    <d v="1899-12-30T09:10:00"/>
    <d v="1899-12-30T10:00:00"/>
    <d v="1899-12-30T15:00:00"/>
    <d v="1899-12-30T15:00:00"/>
    <n v="1"/>
  </r>
  <r>
    <s v="VOY2026COFTN920"/>
    <d v="2026-04-15T00:00:00"/>
    <s v="AVRIL"/>
    <s v="4331tu175"/>
    <s v="mehrez"/>
    <s v="VOY2026COFTN920"/>
    <x v="14"/>
    <s v="4331tu175"/>
    <m/>
    <n v="6500"/>
    <m/>
    <n v="6"/>
    <s v="4331tu175"/>
    <s v="mehrez"/>
    <d v="1899-12-30T08:00:00"/>
    <d v="1899-12-30T07:00:00"/>
    <d v="1899-12-30T12:00:00"/>
    <d v="1899-12-30T07:05:00"/>
    <d v="1899-12-30T08:10:00"/>
    <d v="1899-12-30T08:30:00"/>
    <d v="1899-12-30T08:30:00"/>
    <n v="1"/>
  </r>
  <r>
    <s v="VOY2026COFTN921"/>
    <d v="2026-04-15T00:00:00"/>
    <s v="AVRIL"/>
    <s v="6502TU247"/>
    <s v="ala"/>
    <s v="VOY2026COFTN921"/>
    <x v="32"/>
    <s v="6502TU247"/>
    <m/>
    <n v="11000"/>
    <m/>
    <n v="10"/>
    <s v="6502TU247"/>
    <s v="ala"/>
    <d v="1899-12-30T10:00:00"/>
    <d v="1899-12-30T14:00:00"/>
    <d v="1899-12-30T18:00:00"/>
    <d v="1899-12-30T15:30:00"/>
    <d v="1899-12-30T16:00:00"/>
    <d v="1899-12-30T17:00:00"/>
    <d v="1899-12-30T17:00:00"/>
    <n v="1"/>
  </r>
  <r>
    <s v="VOY2026COFTN922"/>
    <d v="2026-04-15T00:00:00"/>
    <s v="AVRIL"/>
    <s v="9524TU238"/>
    <s v="Ridha"/>
    <s v="VOY2026COFTN922"/>
    <x v="26"/>
    <s v="9524TU238"/>
    <m/>
    <m/>
    <m/>
    <m/>
    <s v="9524TU238"/>
    <s v="Ridha"/>
    <d v="1899-12-30T18:00:00"/>
    <d v="1899-12-30T18:00:00"/>
    <d v="1899-12-30T19:25:00"/>
    <d v="1899-12-30T19:25:00"/>
    <d v="1899-12-30T20:00:00"/>
    <d v="1899-12-30T21:30:00"/>
    <d v="1899-12-30T21:30:00"/>
    <n v="1"/>
  </r>
  <r>
    <s v="VOY2026COFTN928"/>
    <d v="2026-04-15T00:00:00"/>
    <s v="AVRIL"/>
    <s v="9524TU238"/>
    <s v="Ridha"/>
    <s v="VOY2026COFTN928"/>
    <x v="13"/>
    <s v="626tu203"/>
    <m/>
    <m/>
    <m/>
    <m/>
    <s v="9524TU238"/>
    <s v="Ridha"/>
    <d v="1899-12-30T10:00:00"/>
    <d v="1899-12-30T15:00:00"/>
    <d v="1899-12-30T17:00:00"/>
    <d v="1899-12-30T15:30:00"/>
    <d v="1899-12-30T16:00:00"/>
    <d v="1899-12-30T17:00:00"/>
    <d v="1899-12-30T17:00:00"/>
    <n v="1"/>
  </r>
  <r>
    <s v="VOY2026COFTN929"/>
    <d v="2026-04-15T00:00:00"/>
    <s v="AVRIL"/>
    <s v="GTS"/>
    <s v="GTS"/>
    <s v="VOY2026COFTN929"/>
    <x v="10"/>
    <s v="626tu203"/>
    <m/>
    <m/>
    <m/>
    <m/>
    <s v="GTS"/>
    <s v="GTS"/>
    <d v="1899-12-30T17:00:00"/>
    <d v="1899-12-30T17:00:00"/>
    <d v="1899-12-30T19:00:00"/>
    <d v="1899-12-30T19:00:00"/>
    <m/>
    <m/>
    <m/>
    <n v="1"/>
  </r>
  <r>
    <s v="VOY2026COFTN930"/>
    <d v="2026-04-16T00:00:00"/>
    <s v="AVRIL"/>
    <s v="6502TU247"/>
    <s v="ala"/>
    <s v="VOY2026COFTN930"/>
    <x v="1"/>
    <s v="REM107627"/>
    <m/>
    <n v="5000"/>
    <m/>
    <n v="9"/>
    <s v="6502TU247"/>
    <s v="Houssem"/>
    <d v="1899-12-30T07:00:00"/>
    <d v="1899-12-30T08:35:00"/>
    <d v="1899-12-30T15:00:00"/>
    <d v="1899-12-30T10:15:00"/>
    <d v="1899-12-30T10:45:00"/>
    <d v="1899-12-30T14:00:00"/>
    <d v="1899-12-30T14:00:00"/>
    <n v="1"/>
  </r>
  <r>
    <s v="VOY2026COFTN931"/>
    <d v="2026-04-16T00:00:00"/>
    <s v="AVRIL"/>
    <s v="6502TU247"/>
    <s v="Houssem"/>
    <s v="VOY2026COFTN931"/>
    <x v="0"/>
    <s v="9524TU238"/>
    <m/>
    <n v="7137"/>
    <m/>
    <n v="9"/>
    <s v="6502TU247"/>
    <s v="Houssem"/>
    <d v="1899-12-30T07:00:00"/>
    <d v="1899-12-30T08:30:00"/>
    <d v="1899-12-30T12:00:00"/>
    <d v="1899-12-30T10:00:00"/>
    <d v="1899-12-30T12:45:00"/>
    <d v="1899-12-30T15:00:00"/>
    <d v="1899-12-30T15:00:00"/>
    <n v="1"/>
  </r>
  <r>
    <s v="VOY2026COFTN932"/>
    <d v="2026-04-16T00:00:00"/>
    <s v="AVRIL"/>
    <s v="626tu203"/>
    <s v="hbib"/>
    <s v="VOY2026COFTN932"/>
    <x v="5"/>
    <s v="REM107627"/>
    <m/>
    <n v="4349"/>
    <m/>
    <n v="3"/>
    <s v="626tu203"/>
    <s v="hbib"/>
    <d v="1899-12-30T12:00:00"/>
    <d v="1899-12-30T16:50:00"/>
    <d v="1899-12-30T21:00:00"/>
    <d v="1899-12-30T20:40:00"/>
    <d v="1899-12-30T21:10:00"/>
    <d v="1899-12-30T22:15:00"/>
    <d v="1899-12-30T22:15:00"/>
    <n v="1"/>
  </r>
  <r>
    <s v="VOY2026COFTN932"/>
    <d v="2026-04-16T00:00:00"/>
    <s v="AVRIL"/>
    <s v="626tu203"/>
    <s v="hbib"/>
    <s v="VOY2026COFTN932"/>
    <x v="20"/>
    <s v="6502TU247"/>
    <m/>
    <m/>
    <m/>
    <n v="3"/>
    <s v="626tu203"/>
    <s v="hbib"/>
    <d v="1899-12-30T12:00:00"/>
    <d v="1899-12-30T16:50:00"/>
    <d v="1899-12-30T21:00:00"/>
    <d v="1899-12-30T18:25:00"/>
    <d v="1899-12-30T18:50:00"/>
    <d v="1899-12-30T22:15:00"/>
    <d v="1899-12-30T22:15:00"/>
    <n v="1"/>
  </r>
  <r>
    <s v="VOY2026COFTN932"/>
    <d v="2026-04-16T00:00:00"/>
    <s v="AVRIL"/>
    <s v="626tu203"/>
    <s v="hbib"/>
    <s v="VOY2026COFTN932"/>
    <x v="21"/>
    <s v="6502TU247"/>
    <m/>
    <n v="1266"/>
    <m/>
    <n v="3"/>
    <s v="626tu203"/>
    <s v="hbib"/>
    <d v="1899-12-30T12:00:00"/>
    <d v="1899-12-30T16:50:00"/>
    <d v="1899-12-30T21:00:00"/>
    <d v="1899-12-30T19:40:00"/>
    <d v="1899-12-30T20:00:00"/>
    <d v="1899-12-30T22:15:00"/>
    <d v="1899-12-30T22:15:00"/>
    <n v="1"/>
  </r>
  <r>
    <s v="VOY2026COFTN933"/>
    <d v="2026-04-16T00:00:00"/>
    <s v="AVRIL"/>
    <s v="REM107627"/>
    <s v="ala"/>
    <s v="VOY2026COFTN933"/>
    <x v="25"/>
    <s v="6502TU247"/>
    <m/>
    <m/>
    <m/>
    <n v="25"/>
    <s v="REM107627"/>
    <s v="ala"/>
    <d v="1899-12-30T07:00:00"/>
    <d v="1899-12-30T07:00:00"/>
    <d v="1899-12-30T15:00:00"/>
    <d v="1899-12-30T09:00:00"/>
    <d v="1899-12-30T10:00:00"/>
    <d v="1899-12-30T11:00:00"/>
    <d v="1899-12-30T11:00:00"/>
    <n v="1"/>
  </r>
  <r>
    <s v="VOY2026COFTN934"/>
    <d v="2026-04-16T00:00:00"/>
    <s v="AVRIL"/>
    <s v="9524TU238"/>
    <s v="Ridha"/>
    <s v="VOY2026COFTN934"/>
    <x v="8"/>
    <s v="6502TU247"/>
    <m/>
    <n v="10000"/>
    <m/>
    <n v="16"/>
    <s v="9524TU238"/>
    <s v="Ridha"/>
    <d v="1899-12-30T12:00:00"/>
    <d v="1899-12-30T20:00:00"/>
    <d v="1899-12-30T22:00:00"/>
    <d v="1899-12-30T21:20:00"/>
    <d v="1899-12-30T22:00:00"/>
    <d v="1899-12-30T23:30:00"/>
    <d v="1899-12-30T23:30:00"/>
    <n v="1"/>
  </r>
  <r>
    <s v="VOY2026COFTN935"/>
    <d v="2026-04-16T00:00:00"/>
    <s v="AVRIL"/>
    <s v="REM107627"/>
    <s v="ala"/>
    <s v="VOY2026COFTN935"/>
    <x v="9"/>
    <s v="6502TU247"/>
    <m/>
    <n v="3700"/>
    <m/>
    <n v="11"/>
    <s v="REM107627"/>
    <s v="ala"/>
    <d v="1899-12-30T12:00:00"/>
    <d v="1899-12-30T20:10:00"/>
    <d v="1899-12-30T22:00:00"/>
    <d v="1899-12-30T22:00:00"/>
    <d v="1899-12-30T00:20:00"/>
    <d v="1899-12-30T06:50:00"/>
    <d v="1899-12-30T06:50:00"/>
    <n v="1"/>
  </r>
  <r>
    <s v="VOY2026COFTN936"/>
    <d v="2026-04-16T00:00:00"/>
    <s v="AVRIL"/>
    <s v="6502TU247"/>
    <s v="Houssem"/>
    <s v="VOY2026COFTN936"/>
    <x v="32"/>
    <s v="4331tu175"/>
    <m/>
    <n v="1000"/>
    <m/>
    <n v="10"/>
    <s v="6502TU247"/>
    <s v="Houssem"/>
    <d v="1899-12-30T12:00:00"/>
    <d v="1899-12-30T08:35:00"/>
    <d v="1899-12-30T15:00:00"/>
    <d v="1899-12-30T14:40:00"/>
    <d v="1899-12-30T13:15:00"/>
    <d v="1899-12-30T14:00:00"/>
    <d v="1899-12-30T14:00:00"/>
    <n v="1"/>
  </r>
  <r>
    <s v="VOY2026COFTN937"/>
    <d v="2026-04-16T00:00:00"/>
    <s v="AVRIL"/>
    <s v="6502TU247"/>
    <s v="Houssem"/>
    <s v="VOY2026COFTN937"/>
    <x v="2"/>
    <s v="4331tu175"/>
    <m/>
    <n v="329"/>
    <m/>
    <n v="4"/>
    <s v="6502TU247"/>
    <s v="Houssem"/>
    <d v="1899-12-30T12:00:00"/>
    <d v="1899-12-30T15:30:00"/>
    <d v="1899-12-30T18:00:00"/>
    <d v="1899-12-30T17:25:00"/>
    <d v="1899-12-30T18:00:00"/>
    <d v="1899-12-30T21:15:00"/>
    <d v="1899-12-30T21:15:00"/>
    <n v="1"/>
  </r>
  <r>
    <s v="VOY2026COFTN937"/>
    <d v="2026-04-16T00:00:00"/>
    <s v="AVRIL"/>
    <s v="6502TU247"/>
    <s v="Houssem"/>
    <s v="VOY2026COFTN937"/>
    <x v="27"/>
    <s v="9524TU238"/>
    <m/>
    <n v="341"/>
    <m/>
    <n v="1"/>
    <s v="6502TU247"/>
    <s v="Houssem"/>
    <d v="1899-12-30T12:00:00"/>
    <d v="1899-12-30T15:30:00"/>
    <d v="1899-12-30T18:00:00"/>
    <d v="1899-12-30T16:35:00"/>
    <d v="1899-12-30T17:05:00"/>
    <d v="1899-12-30T21:15:00"/>
    <d v="1899-12-30T21:15:00"/>
    <n v="1"/>
  </r>
  <r>
    <s v="VOY2026COFTN937"/>
    <d v="2026-04-16T00:00:00"/>
    <s v="AVRIL"/>
    <s v="6502TU247"/>
    <s v="Houssem"/>
    <s v="VOY2026COFTN937"/>
    <x v="23"/>
    <s v="location "/>
    <m/>
    <n v="254"/>
    <m/>
    <n v="5"/>
    <s v="6502TU247"/>
    <s v="Houssem"/>
    <d v="1899-12-30T12:00:00"/>
    <d v="1899-12-30T15:30:00"/>
    <d v="1899-12-30T20:00:00"/>
    <d v="1899-12-30T19:15:00"/>
    <d v="1899-12-30T20:00:00"/>
    <d v="1899-12-30T21:15:00"/>
    <d v="1899-12-30T21:15:00"/>
    <n v="1"/>
  </r>
  <r>
    <s v="VOY2026COFTN937"/>
    <d v="2026-04-16T00:00:00"/>
    <s v="AVRIL"/>
    <s v="6502TU247"/>
    <s v="Houssem"/>
    <s v="VOY2026COFTN937"/>
    <x v="22"/>
    <s v="location "/>
    <m/>
    <n v="350"/>
    <m/>
    <n v="1"/>
    <s v="6502TU247"/>
    <s v="Houssem"/>
    <d v="1899-12-30T12:00:00"/>
    <d v="1899-12-30T15:30:00"/>
    <d v="1899-12-30T20:00:00"/>
    <d v="1899-12-30T18:15:00"/>
    <m/>
    <d v="1899-12-30T18:45:00"/>
    <d v="1899-12-30T18:45:00"/>
    <n v="1"/>
  </r>
  <r>
    <s v="VOY2026COFTN938"/>
    <d v="2026-04-16T00:00:00"/>
    <s v="AVRIL"/>
    <s v="4331tu175"/>
    <s v="mehrez"/>
    <s v="VOY2026COFTN938"/>
    <x v="14"/>
    <s v="location "/>
    <m/>
    <n v="6241"/>
    <m/>
    <n v="7"/>
    <s v="4331tu175"/>
    <s v="mehrez"/>
    <d v="1899-12-30T08:00:00"/>
    <d v="1899-12-30T08:20:00"/>
    <d v="1899-12-30T12:00:00"/>
    <d v="1899-12-30T08:25:00"/>
    <d v="1899-12-30T09:00:00"/>
    <d v="1899-12-30T09:05:00"/>
    <d v="1899-12-30T09:05:00"/>
    <n v="1"/>
  </r>
  <r>
    <s v="VOY2026COFTN939"/>
    <d v="2026-04-16T00:00:00"/>
    <s v="AVRIL"/>
    <s v="4331tu175"/>
    <s v="mehrez"/>
    <s v="VOY2026COFTN939"/>
    <x v="15"/>
    <s v="6502TU247"/>
    <m/>
    <n v="8500"/>
    <m/>
    <n v="10"/>
    <s v="4331tu175"/>
    <s v="mehrez"/>
    <d v="1899-12-30T09:30:00"/>
    <d v="1899-12-30T10:10:00"/>
    <d v="1899-12-30T15:00:00"/>
    <d v="1899-12-30T13:30:00"/>
    <d v="1899-12-30T14:30:00"/>
    <d v="1899-12-30T17:00:00"/>
    <d v="1899-12-30T17:00:00"/>
    <n v="1"/>
  </r>
  <r>
    <s v="VOY2026COFTN940"/>
    <d v="2026-04-16T00:00:00"/>
    <s v="AVRIL"/>
    <s v="9524TU238"/>
    <s v="Ridha"/>
    <s v="VOY2026COFTN940"/>
    <x v="24"/>
    <s v="9524TU238"/>
    <m/>
    <n v="4500"/>
    <m/>
    <n v="14"/>
    <s v="9524TU238"/>
    <s v="Ridha"/>
    <d v="1899-12-30T06:00:00"/>
    <d v="1899-12-30T06:20:00"/>
    <d v="1899-12-30T12:00:00"/>
    <d v="1899-12-30T09:40:00"/>
    <d v="1899-12-30T12:00:00"/>
    <d v="1899-12-30T16:00:00"/>
    <d v="1899-12-30T16:00:00"/>
    <n v="1"/>
  </r>
  <r>
    <s v="VOY2026COFTN941"/>
    <d v="2026-04-16T00:00:00"/>
    <s v="AVRIL"/>
    <s v="location "/>
    <s v="location "/>
    <s v="VOY2026COFTN941"/>
    <x v="4"/>
    <s v="9524TU238"/>
    <m/>
    <m/>
    <m/>
    <n v="33"/>
    <s v="location "/>
    <s v="location "/>
    <d v="1899-12-30T08:00:00"/>
    <m/>
    <m/>
    <m/>
    <m/>
    <m/>
    <m/>
    <n v="1"/>
  </r>
  <r>
    <s v="VOY2026COFTN942"/>
    <d v="2026-04-17T00:00:00"/>
    <s v="AVRIL"/>
    <s v="location "/>
    <s v="location "/>
    <s v="VOY2026COFTN942"/>
    <x v="0"/>
    <s v="location "/>
    <m/>
    <n v="7300"/>
    <m/>
    <n v="9"/>
    <s v="location "/>
    <s v="location "/>
    <d v="1899-12-30T07:00:00"/>
    <m/>
    <m/>
    <m/>
    <m/>
    <m/>
    <m/>
    <n v="1"/>
  </r>
  <r>
    <s v="VOY2026COFTN942"/>
    <d v="2026-04-17T00:00:00"/>
    <s v="AVRIL"/>
    <s v="location "/>
    <s v="location "/>
    <s v="VOY2026COFTN942"/>
    <x v="1"/>
    <s v="location "/>
    <m/>
    <n v="3000"/>
    <m/>
    <n v="14"/>
    <s v="location "/>
    <s v="location "/>
    <d v="1899-12-30T07:00:00"/>
    <m/>
    <m/>
    <m/>
    <m/>
    <m/>
    <m/>
    <n v="1"/>
  </r>
  <r>
    <s v="VOY2026COFTN943"/>
    <d v="2026-04-17T00:00:00"/>
    <s v="AVRIL"/>
    <s v="6502TU247"/>
    <s v="Houssem"/>
    <s v="VOY2026COFTN943"/>
    <x v="11"/>
    <s v="4331tu175"/>
    <m/>
    <m/>
    <m/>
    <n v="7"/>
    <s v="6502TU247"/>
    <s v="Houssem"/>
    <d v="1899-12-30T10:00:00"/>
    <m/>
    <m/>
    <m/>
    <m/>
    <m/>
    <m/>
    <n v="1"/>
  </r>
  <r>
    <s v="VOY2026COFTN944"/>
    <d v="2026-04-17T00:00:00"/>
    <s v="AVRIL"/>
    <s v="9524TU238"/>
    <s v="Ridha"/>
    <s v="VOY2026COFTN944"/>
    <x v="15"/>
    <s v="4331tu175"/>
    <m/>
    <n v="4500"/>
    <m/>
    <n v="10"/>
    <s v="9524TU238"/>
    <s v="Ridha"/>
    <d v="1899-12-30T05:00:00"/>
    <d v="1899-12-30T06:00:00"/>
    <d v="1899-12-30T15:00:00"/>
    <d v="1899-12-30T09:10:00"/>
    <d v="1899-12-30T10:00:00"/>
    <d v="1899-12-30T12:30:00"/>
    <d v="1899-12-30T12:30:00"/>
    <n v="1"/>
  </r>
  <r>
    <s v="VOY2026COFTN944"/>
    <d v="2026-04-17T00:00:00"/>
    <s v="AVRIL"/>
    <s v="9524TU238"/>
    <s v="Ridha"/>
    <s v="VOY2026COFTN944"/>
    <x v="16"/>
    <s v="4331tu175"/>
    <m/>
    <n v="4200"/>
    <m/>
    <n v="6"/>
    <s v="9524TU238"/>
    <s v="Ridha"/>
    <d v="1899-12-30T05:00:00"/>
    <d v="1899-12-30T06:00:00"/>
    <d v="1899-12-30T15:00:00"/>
    <d v="1899-12-30T10:10:00"/>
    <d v="1899-12-30T11:00:00"/>
    <d v="1899-12-30T12:30:00"/>
    <d v="1899-12-30T12:30:00"/>
    <n v="1"/>
  </r>
  <r>
    <s v="VOY2026COFTN945"/>
    <d v="2026-04-17T00:00:00"/>
    <s v="AVRIL"/>
    <s v="location "/>
    <s v="location "/>
    <s v="VOY2026COFTN945"/>
    <x v="17"/>
    <s v="626tu203"/>
    <m/>
    <n v="11000"/>
    <m/>
    <n v="16"/>
    <s v="location "/>
    <s v="location "/>
    <d v="1899-12-30T08:00:00"/>
    <m/>
    <m/>
    <m/>
    <m/>
    <m/>
    <m/>
    <n v="1"/>
  </r>
  <r>
    <s v="VOY2026COFTN945"/>
    <d v="2026-04-17T00:00:00"/>
    <s v="AVRIL"/>
    <s v="location "/>
    <s v="location "/>
    <s v="VOY2026COFTN945"/>
    <x v="19"/>
    <s v="626tu203"/>
    <m/>
    <m/>
    <m/>
    <n v="6"/>
    <s v="location "/>
    <s v="location "/>
    <d v="1899-12-30T08:00:00"/>
    <m/>
    <m/>
    <m/>
    <m/>
    <m/>
    <m/>
    <n v="1"/>
  </r>
  <r>
    <s v="VOY2026COFTN946"/>
    <d v="2026-04-17T00:00:00"/>
    <s v="AVRIL"/>
    <s v="4331tu175"/>
    <s v="mehrez"/>
    <s v="VOY2026COFTN946"/>
    <x v="14"/>
    <s v="626tu203"/>
    <m/>
    <n v="6214"/>
    <m/>
    <n v="7"/>
    <s v="4331tu175"/>
    <s v="mehrez"/>
    <d v="1899-12-30T07:00:00"/>
    <d v="1899-12-30T07:00:00"/>
    <d v="1899-12-30T12:00:00"/>
    <d v="1899-12-30T07:30:00"/>
    <d v="1899-12-30T08:00:00"/>
    <d v="1899-12-30T08:05:00"/>
    <d v="1899-12-30T08:05:00"/>
    <n v="1"/>
  </r>
  <r>
    <s v="VOY2026COFTN947"/>
    <d v="2026-04-17T00:00:00"/>
    <s v="AVRIL"/>
    <s v="4331tu175"/>
    <s v="mehrez"/>
    <s v="VOY2026COFTN947"/>
    <x v="24"/>
    <s v="REM107627"/>
    <m/>
    <n v="4500"/>
    <m/>
    <n v="11"/>
    <s v="4331tu175"/>
    <s v="mehrez"/>
    <d v="1899-12-30T08:30:00"/>
    <d v="1899-12-30T12:00:00"/>
    <d v="1899-12-30T15:00:00"/>
    <d v="1899-12-30T15:00:00"/>
    <d v="1899-12-30T16:00:00"/>
    <d v="1899-12-30T20:00:00"/>
    <d v="1899-12-30T20:00:00"/>
    <n v="1"/>
  </r>
  <r>
    <s v="VOY2026COFTN947"/>
    <d v="2026-04-17T00:00:00"/>
    <s v="AVRIL"/>
    <s v="4331tu175"/>
    <s v="mehrez"/>
    <s v="VOY2026COFTN947"/>
    <x v="28"/>
    <s v="GTS"/>
    <m/>
    <m/>
    <m/>
    <n v="1"/>
    <s v="4331tu175"/>
    <s v="mehrez"/>
    <d v="1899-12-30T08:30:00"/>
    <d v="1899-12-30T12:00:00"/>
    <d v="1899-12-30T15:00:00"/>
    <d v="1899-12-30T12:20:00"/>
    <d v="1899-12-30T13:00:00"/>
    <d v="1899-12-30T20:00:00"/>
    <d v="1899-12-30T20:00:00"/>
    <n v="1"/>
  </r>
  <r>
    <s v="VOY2026COFTN948"/>
    <d v="2026-04-17T00:00:00"/>
    <s v="AVRIL"/>
    <s v="626tu203"/>
    <s v="hbib"/>
    <s v="VOY2026COFTN948"/>
    <x v="4"/>
    <s v="GTS"/>
    <m/>
    <n v="10230"/>
    <m/>
    <n v="14"/>
    <s v="626tu203"/>
    <s v="hbib"/>
    <d v="1899-12-30T12:00:00"/>
    <m/>
    <m/>
    <m/>
    <m/>
    <m/>
    <m/>
    <n v="1"/>
  </r>
  <r>
    <s v="VOY2026COFTN949"/>
    <d v="2026-04-17T00:00:00"/>
    <s v="AVRIL"/>
    <s v="626tu203"/>
    <s v="hbib"/>
    <s v="VOY2026COFTN949"/>
    <x v="8"/>
    <s v="REM107627"/>
    <m/>
    <n v="1763"/>
    <m/>
    <n v="3"/>
    <s v="626tu203"/>
    <s v="hbib"/>
    <d v="1899-12-30T12:00:00"/>
    <d v="1899-12-30T14:50:00"/>
    <d v="1899-12-30T18:00:00"/>
    <d v="1899-12-30T16:40:00"/>
    <d v="1899-12-30T17:00:00"/>
    <d v="1899-12-30T20:10:00"/>
    <d v="1899-12-30T20:10:00"/>
    <n v="1"/>
  </r>
  <r>
    <s v="VOY2026COFTN949"/>
    <d v="2026-04-17T00:00:00"/>
    <s v="AVRIL"/>
    <s v="626tu203"/>
    <s v="hbib"/>
    <s v="VOY2026COFTN949"/>
    <x v="7"/>
    <s v="REM107627"/>
    <m/>
    <n v="2030"/>
    <m/>
    <n v="4"/>
    <s v="626tu203"/>
    <s v="hbib"/>
    <d v="1899-12-30T12:00:00"/>
    <d v="1899-12-30T14:50:00"/>
    <d v="1899-12-30T18:00:00"/>
    <d v="1899-12-30T15:35:00"/>
    <d v="1899-12-30T15:50:00"/>
    <d v="1899-12-30T20:10:00"/>
    <d v="1899-12-30T20:10:00"/>
    <n v="1"/>
  </r>
  <r>
    <s v="VOY2026COFTN950"/>
    <d v="2026-04-17T00:00:00"/>
    <s v="AVRIL"/>
    <s v="REM107627"/>
    <s v="ala"/>
    <s v="VOY2026COFTN950"/>
    <x v="13"/>
    <s v="6502TU247"/>
    <m/>
    <m/>
    <m/>
    <n v="20"/>
    <s v="REM107627"/>
    <s v="ala"/>
    <d v="1899-12-30T10:00:00"/>
    <d v="1899-12-30T12:00:00"/>
    <d v="1899-12-30T17:00:00"/>
    <d v="1899-12-30T12:45:00"/>
    <d v="1899-12-30T13:30:00"/>
    <d v="1899-12-30T14:00:00"/>
    <d v="1899-12-30T14:00:00"/>
    <n v="1"/>
  </r>
  <r>
    <s v="VOY2026COFTN951"/>
    <d v="2026-04-16T00:00:00"/>
    <s v="AVRIL"/>
    <s v="GTS"/>
    <s v="GTS"/>
    <s v="VOY2026COFTN951"/>
    <x v="0"/>
    <s v="6502TU247"/>
    <m/>
    <m/>
    <m/>
    <m/>
    <s v="GTS"/>
    <s v="GTS"/>
    <m/>
    <m/>
    <m/>
    <m/>
    <m/>
    <m/>
    <m/>
    <n v="1"/>
  </r>
  <r>
    <s v="VOY2026COFTN952"/>
    <d v="2026-04-16T00:00:00"/>
    <s v="AVRIL"/>
    <s v="GTS"/>
    <s v="GTS"/>
    <s v="VOY2026COFTN952"/>
    <x v="4"/>
    <s v="4331tu175"/>
    <m/>
    <n v="8000"/>
    <m/>
    <n v="10"/>
    <s v="GTS"/>
    <s v="GTS"/>
    <m/>
    <m/>
    <m/>
    <m/>
    <m/>
    <m/>
    <m/>
    <n v="1"/>
  </r>
  <r>
    <s v="VOY2026COFTN953"/>
    <d v="2026-04-18T00:00:00"/>
    <s v="AVRIL"/>
    <s v="REM107627"/>
    <s v="ala"/>
    <s v="VOY2026COFTN953"/>
    <x v="0"/>
    <s v="626tu203"/>
    <m/>
    <m/>
    <m/>
    <n v="13"/>
    <s v="REM107627"/>
    <s v="ala"/>
    <d v="1899-12-30T10:00:00"/>
    <d v="1899-12-30T12:35:00"/>
    <d v="1899-12-30T15:00:00"/>
    <d v="1899-12-30T15:00:00"/>
    <d v="1899-12-30T16:10:00"/>
    <d v="1899-12-30T19:50:00"/>
    <d v="1899-12-30T19:50:00"/>
    <n v="1"/>
  </r>
  <r>
    <s v="VOY2026COFTN953"/>
    <d v="2026-04-18T00:00:00"/>
    <s v="AVRIL"/>
    <s v="REM107627"/>
    <s v="ala"/>
    <s v="VOY2026COFTN953"/>
    <x v="1"/>
    <s v="626tu203"/>
    <m/>
    <m/>
    <m/>
    <n v="10"/>
    <s v="REM107627"/>
    <s v="ala"/>
    <d v="1899-12-30T10:00:00"/>
    <d v="1899-12-30T12:35:00"/>
    <d v="1899-12-30T15:00:00"/>
    <d v="1899-12-30T14:30:00"/>
    <d v="1899-12-30T15:40:00"/>
    <d v="1899-12-30T19:50:00"/>
    <d v="1899-12-30T19:50:00"/>
    <n v="1"/>
  </r>
  <r>
    <s v="VOY2026COFTN954"/>
    <d v="2026-04-18T00:00:00"/>
    <s v="AVRIL"/>
    <s v="6502TU247"/>
    <s v="Houssem"/>
    <s v="VOY2026COFTN954"/>
    <x v="14"/>
    <s v="GTS"/>
    <m/>
    <m/>
    <m/>
    <n v="14"/>
    <s v="6502TU247"/>
    <s v="Houssem"/>
    <d v="1899-12-30T07:00:00"/>
    <d v="1899-12-30T08:20:00"/>
    <d v="1899-12-30T15:00:00"/>
    <d v="1899-12-30T08:02:00"/>
    <d v="1899-12-30T08:10:00"/>
    <d v="1899-12-30T08:15:00"/>
    <d v="1899-12-30T08:15:00"/>
    <n v="1"/>
  </r>
  <r>
    <s v="VOY2026COFTN955"/>
    <d v="2026-04-18T00:00:00"/>
    <s v="AVRIL"/>
    <s v="6502TU247"/>
    <s v="Houssem"/>
    <s v="VOY2026COFTN955"/>
    <x v="32"/>
    <s v="626tu203"/>
    <m/>
    <n v="8212"/>
    <m/>
    <n v="10"/>
    <s v="6502TU247"/>
    <s v="Houssem"/>
    <d v="1899-12-30T09:00:00"/>
    <d v="1899-12-30T12:00:00"/>
    <d v="1899-12-30T15:00:00"/>
    <d v="1899-12-30T12:20:00"/>
    <d v="1899-12-30T15:00:00"/>
    <d v="1899-12-30T15:30:00"/>
    <d v="1899-12-30T15:30:00"/>
    <n v="1"/>
  </r>
  <r>
    <s v="VOY2026COFTN956"/>
    <d v="2026-04-18T00:00:00"/>
    <s v="AVRIL"/>
    <s v="4331tu175"/>
    <s v="mehrez"/>
    <s v="VOY2026COFTN956"/>
    <x v="15"/>
    <s v="626tu203"/>
    <m/>
    <n v="8000"/>
    <m/>
    <n v="10"/>
    <s v="4331tu175"/>
    <s v="mehrez"/>
    <d v="1899-12-30T08:00:00"/>
    <d v="1899-12-30T08:20:00"/>
    <d v="1899-12-30T15:00:00"/>
    <d v="1899-12-30T11:25:00"/>
    <d v="1899-12-30T13:00:00"/>
    <d v="1899-12-30T17:00:00"/>
    <d v="1899-12-30T17:00:00"/>
    <n v="1"/>
  </r>
  <r>
    <s v="VOY2026COFTN957"/>
    <d v="2026-04-18T00:00:00"/>
    <s v="AVRIL"/>
    <s v="626tu203"/>
    <s v="hbib"/>
    <s v="VOY2026COFTN957"/>
    <x v="4"/>
    <s v="7797tu218"/>
    <m/>
    <m/>
    <m/>
    <n v="10"/>
    <s v="626tu203"/>
    <s v="hbib"/>
    <d v="1899-12-30T09:00:00"/>
    <d v="1899-12-30T12:00:00"/>
    <d v="1899-12-30T18:00:00"/>
    <d v="1899-12-30T15:30:00"/>
    <d v="1899-12-30T16:30:00"/>
    <d v="1899-12-30T20:00:00"/>
    <d v="1899-12-30T20:00:00"/>
    <n v="1"/>
  </r>
  <r>
    <s v="VOY2026COFTN957"/>
    <d v="2026-04-18T00:00:00"/>
    <s v="AVRIL"/>
    <s v="626tu203"/>
    <s v="hbib"/>
    <s v="VOY2026COFTN957"/>
    <x v="8"/>
    <s v="9524TU238"/>
    <m/>
    <m/>
    <m/>
    <m/>
    <s v="626tu203"/>
    <s v="hbib"/>
    <d v="1899-12-30T09:00:00"/>
    <d v="1899-12-30T12:00:00"/>
    <d v="1899-12-30T15:00:00"/>
    <d v="1899-12-30T13:30:00"/>
    <d v="1899-12-30T14:30:00"/>
    <d v="1899-12-30T20:00:00"/>
    <d v="1899-12-30T20:00:00"/>
    <n v="1"/>
  </r>
  <r>
    <s v="VOY2026COFTN958"/>
    <d v="2026-04-18T00:00:00"/>
    <s v="AVRIL"/>
    <s v="GTS"/>
    <s v="GTS"/>
    <s v="VOY2026COFTN958"/>
    <x v="0"/>
    <s v="9524TU238"/>
    <m/>
    <m/>
    <m/>
    <m/>
    <s v="GTS"/>
    <s v="GTS"/>
    <d v="1899-12-30T18:00:00"/>
    <d v="1899-12-30T18:00:00"/>
    <m/>
    <m/>
    <m/>
    <m/>
    <m/>
    <n v="1"/>
  </r>
  <r>
    <s v="VOY2026COFTN959"/>
    <d v="2026-04-20T00:00:00"/>
    <s v="AVRIL"/>
    <s v="626tu203"/>
    <s v="hbib"/>
    <s v="VOY2026COFTN959"/>
    <x v="5"/>
    <s v="9524TU238"/>
    <m/>
    <n v="12809"/>
    <m/>
    <n v="16"/>
    <s v="626tu203"/>
    <s v="hbib"/>
    <d v="1899-12-30T06:00:00"/>
    <d v="1899-12-30T07:00:00"/>
    <d v="1899-12-30T15:00:00"/>
    <d v="1899-12-30T08:25:00"/>
    <d v="1899-12-30T13:30:00"/>
    <d v="1899-12-30T14:50:00"/>
    <d v="1899-12-30T14:50:00"/>
    <n v="1"/>
  </r>
  <r>
    <s v="VOY2026COFTN960"/>
    <d v="2026-04-20T00:00:00"/>
    <s v="AVRIL"/>
    <s v="626tu203"/>
    <s v="hbib"/>
    <s v="VOY2026COFTN960"/>
    <x v="2"/>
    <s v="9524TU238"/>
    <m/>
    <n v="4200"/>
    <m/>
    <n v="9"/>
    <s v="626tu203"/>
    <s v="hbib"/>
    <d v="1899-12-30T12:00:00"/>
    <d v="1899-12-30T16:35:00"/>
    <d v="1899-12-30T20:00:00"/>
    <d v="1899-12-30T19:00:00"/>
    <d v="1899-12-30T20:00:00"/>
    <d v="1899-12-30T21:30:00"/>
    <d v="1899-12-30T21:30:00"/>
    <n v="1"/>
  </r>
  <r>
    <s v="VOY2026COFTN961"/>
    <d v="2026-04-20T00:00:00"/>
    <s v="AVRIL"/>
    <s v="7797tu218"/>
    <s v="Houssem"/>
    <s v="VOY2026COFTN961"/>
    <x v="14"/>
    <s v="6502TU247"/>
    <m/>
    <m/>
    <m/>
    <n v="7"/>
    <s v="7797tu218"/>
    <s v="Houssem"/>
    <d v="1899-12-30T08:00:00"/>
    <m/>
    <m/>
    <m/>
    <m/>
    <m/>
    <m/>
    <n v="1"/>
  </r>
  <r>
    <s v="VOY2026COFTN962"/>
    <d v="2026-04-20T00:00:00"/>
    <s v="AVRIL"/>
    <s v="9524TU238"/>
    <s v="Ridha"/>
    <s v="VOY2026COFTN962"/>
    <x v="26"/>
    <s v="6502TU247"/>
    <m/>
    <n v="6200"/>
    <m/>
    <n v="4"/>
    <s v="9524TU238"/>
    <s v="Ridha"/>
    <d v="1899-12-30T08:00:00"/>
    <d v="1899-12-30T07:40:00"/>
    <d v="1899-12-30T12:00:00"/>
    <d v="1899-12-30T10:35:00"/>
    <d v="1899-12-30T11:00:00"/>
    <d v="1899-12-30T12:30:00"/>
    <d v="1899-12-30T12:30:00"/>
    <n v="1"/>
  </r>
  <r>
    <s v="VOY2026COFTN962"/>
    <d v="2026-04-20T00:00:00"/>
    <s v="AVRIL"/>
    <s v="9524TU238"/>
    <s v="Ridha"/>
    <s v="VOY2026COFTN962"/>
    <x v="0"/>
    <s v="REM107627"/>
    <m/>
    <n v="7100"/>
    <m/>
    <n v="13"/>
    <s v="9524TU238"/>
    <s v="Ridha"/>
    <d v="1899-12-30T08:00:00"/>
    <d v="1899-12-30T07:40:00"/>
    <d v="1899-12-30T12:00:00"/>
    <d v="1899-12-30T09:10:00"/>
    <d v="1899-12-30T10:30:00"/>
    <d v="1899-12-30T12:30:00"/>
    <d v="1899-12-30T12:30:00"/>
    <n v="1"/>
  </r>
  <r>
    <s v="VOY2026COFTN963"/>
    <d v="2026-04-20T00:00:00"/>
    <s v="AVRIL"/>
    <s v="9524TU238"/>
    <s v="Ridha"/>
    <s v="VOY2026COFTN963"/>
    <x v="22"/>
    <s v="REM107627"/>
    <m/>
    <n v="6690"/>
    <m/>
    <n v="9"/>
    <s v="9524TU238"/>
    <s v="Ridha"/>
    <d v="1899-12-30T12:00:00"/>
    <d v="1899-12-30T13:45:00"/>
    <d v="1899-12-30T18:00:00"/>
    <d v="1899-12-30T15:45:00"/>
    <d v="1899-12-30T16:00:00"/>
    <d v="1899-12-30T20:00:00"/>
    <d v="1899-12-30T20:00:00"/>
    <n v="1"/>
  </r>
  <r>
    <s v="VOY2026COFTN963"/>
    <d v="2026-04-20T00:00:00"/>
    <s v="AVRIL"/>
    <s v="9524TU238"/>
    <s v="Ridha"/>
    <s v="VOY2026COFTN963"/>
    <x v="23"/>
    <s v="4331tu175"/>
    <m/>
    <n v="936"/>
    <m/>
    <n v="6"/>
    <s v="9524TU238"/>
    <s v="Ridha"/>
    <d v="1899-12-30T12:00:00"/>
    <d v="1899-12-30T13:45:00"/>
    <d v="1899-12-30T18:00:00"/>
    <d v="1899-12-30T15:20:00"/>
    <d v="1899-12-30T17:00:00"/>
    <d v="1899-12-30T20:00:00"/>
    <d v="1899-12-30T20:00:00"/>
    <n v="1"/>
  </r>
  <r>
    <s v="VOY2026COFTN964"/>
    <d v="2026-04-20T00:00:00"/>
    <s v="AVRIL"/>
    <s v="6502TU247"/>
    <s v="ala"/>
    <s v="VOY2026COFTN964"/>
    <x v="1"/>
    <s v="location "/>
    <m/>
    <n v="8000"/>
    <m/>
    <n v="10"/>
    <s v="6502TU247"/>
    <s v="ala"/>
    <d v="1899-12-30T09:00:00"/>
    <d v="1899-12-30T09:40:00"/>
    <d v="1899-12-30T12:00:00"/>
    <d v="1899-12-30T11:25:00"/>
    <d v="1899-12-30T13:00:00"/>
    <d v="1899-12-30T15:00:00"/>
    <d v="1899-12-30T15:00:00"/>
    <n v="1"/>
  </r>
  <r>
    <s v="VOY2026COFTN965"/>
    <d v="2026-04-20T00:00:00"/>
    <s v="AVRIL"/>
    <s v="6502TU247"/>
    <s v="ala"/>
    <s v="VOY2026COFTN965"/>
    <x v="20"/>
    <s v="location "/>
    <m/>
    <n v="3620"/>
    <m/>
    <n v="4"/>
    <s v="6502TU247"/>
    <s v="ala"/>
    <d v="1899-12-30T12:00:00"/>
    <d v="1899-12-30T17:20:00"/>
    <d v="1899-12-30T19:00:00"/>
    <d v="1899-12-30T18:30:00"/>
    <d v="1899-12-30T19:40:00"/>
    <d v="1899-12-30T20:55:00"/>
    <d v="1899-12-30T20:55:00"/>
    <n v="1"/>
  </r>
  <r>
    <s v="VOY2026COFTN966"/>
    <d v="2026-04-20T00:00:00"/>
    <s v="AVRIL"/>
    <s v="REM107627"/>
    <s v="KARIM"/>
    <s v="VOY2026COFTN966"/>
    <x v="17"/>
    <s v="location "/>
    <m/>
    <n v="22303"/>
    <m/>
    <n v="27"/>
    <s v="REM107627"/>
    <s v="KARIM"/>
    <d v="1899-12-30T06:00:00"/>
    <d v="1899-12-30T06:00:00"/>
    <d v="1899-12-30T15:00:00"/>
    <d v="1899-12-30T09:00:00"/>
    <d v="1899-12-30T10:00:00"/>
    <d v="1899-12-30T15:00:00"/>
    <d v="1899-12-30T15:00:00"/>
    <n v="1"/>
  </r>
  <r>
    <s v="VOY2026COFTN966"/>
    <d v="2026-04-20T00:00:00"/>
    <s v="AVRIL"/>
    <s v="REM107627"/>
    <s v="KARIM"/>
    <s v="VOY2026COFTN966"/>
    <x v="15"/>
    <s v="7797tu218"/>
    <m/>
    <n v="22303"/>
    <m/>
    <n v="27"/>
    <s v="REM107627"/>
    <s v="KARIM"/>
    <d v="1899-12-30T06:00:00"/>
    <d v="1899-12-30T06:00:00"/>
    <d v="1899-12-30T15:00:00"/>
    <d v="1899-12-30T10:05:00"/>
    <d v="1899-12-30T11:00:00"/>
    <d v="1899-12-30T15:00:00"/>
    <d v="1899-12-30T15:00:00"/>
    <n v="1"/>
  </r>
  <r>
    <s v="VOY2026COFTN967"/>
    <d v="2026-04-20T00:00:00"/>
    <s v="AVRIL"/>
    <s v="4331tu175"/>
    <s v="mehrez"/>
    <s v="VOY2026COFTN967"/>
    <x v="28"/>
    <s v="7797tu218"/>
    <m/>
    <n v="6290"/>
    <m/>
    <n v="9"/>
    <s v="4331tu175"/>
    <s v="mehrez"/>
    <d v="1899-12-30T08:00:00"/>
    <d v="1899-12-30T08:30:00"/>
    <d v="1899-12-30T15:00:00"/>
    <d v="1899-12-30T12:00:00"/>
    <d v="1899-12-30T14:00:00"/>
    <d v="1899-12-30T18:00:00"/>
    <d v="1899-12-30T18:00:00"/>
    <n v="1"/>
  </r>
  <r>
    <s v="VOY2026COFTN968"/>
    <d v="2026-04-20T00:00:00"/>
    <s v="AVRIL"/>
    <s v="location "/>
    <s v="location "/>
    <s v="VOY2026COFTN968"/>
    <x v="9"/>
    <s v="7797tu218"/>
    <m/>
    <m/>
    <m/>
    <n v="14"/>
    <s v="location "/>
    <s v="location "/>
    <d v="1899-12-30T10:00:00"/>
    <m/>
    <m/>
    <m/>
    <m/>
    <m/>
    <m/>
    <n v="1"/>
  </r>
  <r>
    <s v="VOY2026COFTN968"/>
    <d v="2026-04-20T00:00:00"/>
    <s v="AVRIL"/>
    <s v="location "/>
    <s v="location "/>
    <s v="VOY2026COFTN968"/>
    <x v="8"/>
    <s v="6502TU247"/>
    <m/>
    <n v="6500"/>
    <m/>
    <n v="14"/>
    <s v="location "/>
    <s v="location "/>
    <d v="1899-12-30T10:00:00"/>
    <m/>
    <m/>
    <m/>
    <m/>
    <m/>
    <m/>
    <n v="1"/>
  </r>
  <r>
    <s v="VOY2026COFTN968"/>
    <d v="2026-04-20T00:00:00"/>
    <s v="AVRIL"/>
    <s v="location "/>
    <s v="location "/>
    <s v="VOY2026COFTN968"/>
    <x v="7"/>
    <s v="9524TU238"/>
    <m/>
    <m/>
    <m/>
    <n v="6"/>
    <s v="location "/>
    <s v="location "/>
    <d v="1899-12-30T10:00:00"/>
    <m/>
    <m/>
    <m/>
    <m/>
    <m/>
    <m/>
    <n v="1"/>
  </r>
  <r>
    <s v="VOY2026COFTN969"/>
    <d v="2026-04-20T00:00:00"/>
    <s v="AVRIL"/>
    <s v="7797tu218"/>
    <s v="Houssem"/>
    <s v="VOY2026COFTN969"/>
    <x v="30"/>
    <s v="location "/>
    <m/>
    <n v="170"/>
    <m/>
    <n v="1"/>
    <s v="7797tu218"/>
    <s v="Houssem"/>
    <d v="1899-12-30T08:00:00"/>
    <d v="1899-12-30T09:05:00"/>
    <d v="1899-12-30T12:00:00"/>
    <d v="1899-12-30T10:10:00"/>
    <d v="1899-12-30T11:00:00"/>
    <d v="1899-12-30T12:00:00"/>
    <d v="1899-12-30T12:00:00"/>
    <n v="1"/>
  </r>
  <r>
    <s v="VOY2026COFTN970"/>
    <d v="2026-04-20T00:00:00"/>
    <s v="AVRIL"/>
    <s v="7797tu218"/>
    <s v="Houssem"/>
    <s v="VOY2026COFTN970"/>
    <x v="0"/>
    <s v="location "/>
    <m/>
    <n v="120"/>
    <m/>
    <n v="1"/>
    <s v="7797tu218"/>
    <s v="Houssem"/>
    <d v="1899-12-30T23:00:00"/>
    <d v="1899-12-30T23:00:00"/>
    <d v="1899-12-30T23:59:00"/>
    <d v="1899-12-30T23:05:00"/>
    <d v="1899-12-30T23:00:00"/>
    <d v="1899-12-30T02:00:00"/>
    <d v="1899-12-30T02:00:00"/>
    <n v="1"/>
  </r>
  <r>
    <s v="VOY2026COFTN970"/>
    <d v="2026-04-20T00:00:00"/>
    <s v="AVRIL"/>
    <s v="7797tu218"/>
    <s v="Houssem"/>
    <s v="VOY2026COFTN970"/>
    <x v="1"/>
    <s v="6502TU247"/>
    <m/>
    <n v="120"/>
    <m/>
    <n v="1"/>
    <s v="7797tu218"/>
    <s v="Houssem"/>
    <d v="1899-12-30T23:00:00"/>
    <d v="1899-12-30T23:00:00"/>
    <d v="1899-12-30T23:59:00"/>
    <d v="1899-12-30T23:10:00"/>
    <m/>
    <d v="1899-12-30T02:00:00"/>
    <d v="1899-12-30T02:00:00"/>
    <n v="1"/>
  </r>
  <r>
    <s v="VOY2026COFTN971"/>
    <d v="2026-04-20T00:00:00"/>
    <s v="AVRIL"/>
    <s v="6502TU247"/>
    <s v="ala"/>
    <s v="VOY2026COFTN971"/>
    <x v="13"/>
    <s v="location "/>
    <m/>
    <n v="2600"/>
    <m/>
    <n v="10"/>
    <s v="6502TU247"/>
    <s v="ala"/>
    <d v="1899-12-30T09:00:00"/>
    <d v="1899-12-30T15:20:00"/>
    <d v="1899-12-30T18:00:00"/>
    <d v="1899-12-30T15:40:00"/>
    <d v="1899-12-30T16:30:00"/>
    <d v="1899-12-30T16:50:00"/>
    <d v="1899-12-30T16:50:00"/>
    <n v="1"/>
  </r>
  <r>
    <s v="VOY2026COFTN972"/>
    <d v="2026-04-21T00:00:00"/>
    <s v="AVRIL"/>
    <s v="9524TU238"/>
    <s v="Ridha"/>
    <s v="VOY2026COFTN972"/>
    <x v="0"/>
    <s v="location "/>
    <m/>
    <n v="12657.77"/>
    <m/>
    <n v="11"/>
    <s v="9524TU238"/>
    <s v="Ridha"/>
    <d v="1899-12-30T07:00:00"/>
    <d v="1899-12-30T07:00:00"/>
    <d v="1899-12-30T15:00:00"/>
    <d v="1899-12-30T09:00:00"/>
    <d v="1899-12-30T10:00:00"/>
    <d v="1899-12-30T12:00:00"/>
    <d v="1899-12-30T12:00:00"/>
    <n v="1"/>
  </r>
  <r>
    <s v="VOY2026COFTN973"/>
    <d v="2026-04-21T00:00:00"/>
    <s v="AVRIL"/>
    <s v="location "/>
    <s v="location "/>
    <s v="VOY2026COFTN973"/>
    <x v="10"/>
    <s v="location "/>
    <m/>
    <m/>
    <m/>
    <n v="14"/>
    <s v="location "/>
    <s v="location "/>
    <d v="1899-12-30T13:00:00"/>
    <m/>
    <m/>
    <m/>
    <m/>
    <m/>
    <m/>
    <n v="1"/>
  </r>
  <r>
    <s v="VOY2026COFTN973"/>
    <d v="2026-04-21T00:00:00"/>
    <s v="AVRIL"/>
    <s v="location "/>
    <s v="location "/>
    <s v="VOY2026COFTN973"/>
    <x v="9"/>
    <s v="7797tu218"/>
    <m/>
    <n v="13.222"/>
    <m/>
    <n v="20"/>
    <s v="location "/>
    <s v="location "/>
    <d v="1899-12-30T09:00:00"/>
    <m/>
    <m/>
    <m/>
    <m/>
    <m/>
    <m/>
    <n v="1"/>
  </r>
  <r>
    <s v="VOY2026COFTN974"/>
    <d v="2026-04-21T00:00:00"/>
    <s v="AVRIL"/>
    <s v="6502TU247"/>
    <s v="ala"/>
    <s v="VOY2026COFTN974"/>
    <x v="14"/>
    <s v="REM107627"/>
    <m/>
    <n v="4000"/>
    <m/>
    <n v="13"/>
    <s v="6502TU247"/>
    <s v="ala"/>
    <d v="1899-12-30T07:00:00"/>
    <d v="1899-12-30T09:30:00"/>
    <d v="1899-12-30T15:00:00"/>
    <d v="1899-12-30T09:35:00"/>
    <d v="1899-12-30T10:50:00"/>
    <d v="1899-12-30T10:55:00"/>
    <d v="1899-12-30T10:55:00"/>
    <n v="1"/>
  </r>
  <r>
    <s v="VOY2026COFTN975"/>
    <d v="2026-04-21T00:00:00"/>
    <s v="AVRIL"/>
    <s v="location "/>
    <s v="location "/>
    <s v="VOY2026COFTN975"/>
    <x v="15"/>
    <s v="REM107627"/>
    <m/>
    <m/>
    <m/>
    <n v="14"/>
    <s v="location "/>
    <s v="location "/>
    <d v="1899-12-30T07:00:00"/>
    <m/>
    <m/>
    <m/>
    <m/>
    <m/>
    <m/>
    <n v="1"/>
  </r>
  <r>
    <s v="VOY2026COFTN975"/>
    <d v="2026-04-21T00:00:00"/>
    <s v="AVRIL"/>
    <s v="location "/>
    <s v="location "/>
    <s v="VOY2026COFTN975"/>
    <x v="17"/>
    <s v="REM107627"/>
    <m/>
    <m/>
    <m/>
    <n v="15"/>
    <s v="location "/>
    <s v="location "/>
    <d v="1899-12-30T07:00:00"/>
    <m/>
    <m/>
    <m/>
    <m/>
    <m/>
    <m/>
    <n v="1"/>
  </r>
  <r>
    <s v="VOY2026COFTN976"/>
    <d v="2026-04-21T00:00:00"/>
    <s v="AVRIL"/>
    <s v="4331tu175"/>
    <s v="mehrez"/>
    <s v="VOY2026COFTN976"/>
    <x v="8"/>
    <s v="4331tu175"/>
    <m/>
    <n v="9000"/>
    <m/>
    <n v="14"/>
    <s v="location "/>
    <s v="location "/>
    <d v="1899-12-30T09:00:00"/>
    <d v="1899-12-30T15:00:00"/>
    <d v="1899-12-30T17:00:00"/>
    <d v="1899-12-30T17:00:00"/>
    <d v="1899-12-30T20:00:00"/>
    <d v="1899-12-30T21:30:00"/>
    <d v="1899-12-30T21:30:00"/>
    <n v="1"/>
  </r>
  <r>
    <s v="VOY2026COFTN977"/>
    <d v="2026-04-21T00:00:00"/>
    <s v="AVRIL"/>
    <s v="7797tu218"/>
    <s v="Houssem"/>
    <s v="VOY2026COFTN977"/>
    <x v="33"/>
    <s v="626tu203"/>
    <m/>
    <n v="315"/>
    <m/>
    <n v="2"/>
    <s v="7797tu218"/>
    <s v="Houssem"/>
    <d v="1899-12-30T10:00:00"/>
    <d v="1899-12-30T13:00:00"/>
    <d v="1899-12-30T15:00:00"/>
    <d v="1899-12-30T13:35:00"/>
    <d v="1899-12-30T14:05:00"/>
    <d v="1899-12-30T14:35:00"/>
    <d v="1899-12-30T14:35:00"/>
    <n v="1"/>
  </r>
  <r>
    <s v="VOY2026COFTN978"/>
    <d v="2026-04-21T00:00:00"/>
    <s v="AVRIL"/>
    <s v="REM107627"/>
    <s v="KARIM"/>
    <s v="VOY2026COFTN978"/>
    <x v="29"/>
    <s v="626tu203"/>
    <m/>
    <n v="1733.2"/>
    <m/>
    <n v="4"/>
    <s v="REM107627"/>
    <s v="KARIM"/>
    <d v="1899-12-30T08:00:00"/>
    <d v="1899-12-30T09:30:00"/>
    <d v="1899-12-30T15:00:00"/>
    <d v="1899-12-30T11:50:00"/>
    <d v="1899-12-30T12:10:00"/>
    <d v="1899-12-30T21:30:00"/>
    <d v="1899-12-30T21:15:00"/>
    <n v="1"/>
  </r>
  <r>
    <s v="VOY2026COFTN978"/>
    <d v="2026-04-21T00:00:00"/>
    <s v="AVRIL"/>
    <s v="REM107627"/>
    <s v="KARIM"/>
    <s v="VOY2026COFTN978"/>
    <x v="28"/>
    <s v="7797tu218"/>
    <m/>
    <n v="823.2"/>
    <m/>
    <n v="1"/>
    <s v="REM107627"/>
    <s v="KARIM"/>
    <d v="1899-12-30T08:00:00"/>
    <d v="1899-12-30T09:30:00"/>
    <d v="1899-12-30T15:00:00"/>
    <d v="1899-12-30T13:35:00"/>
    <d v="1899-12-30T14:30:00"/>
    <d v="1899-12-30T21:15:00"/>
    <d v="1899-12-30T21:15:00"/>
    <n v="1"/>
  </r>
  <r>
    <s v="VOY2026COFTN978"/>
    <d v="2026-04-21T00:00:00"/>
    <s v="AVRIL"/>
    <s v="REM107627"/>
    <s v="KARIM"/>
    <s v="VOY2026COFTN978"/>
    <x v="24"/>
    <s v="9524TU238"/>
    <m/>
    <m/>
    <m/>
    <n v="24"/>
    <s v="REM107627"/>
    <s v="KARIM"/>
    <d v="1899-12-30T08:00:00"/>
    <m/>
    <m/>
    <m/>
    <m/>
    <m/>
    <m/>
    <n v="1"/>
  </r>
  <r>
    <s v="VOY2026COFTN979"/>
    <d v="2026-04-21T00:00:00"/>
    <s v="AVRIL"/>
    <s v="4331tu175"/>
    <s v="mehrez"/>
    <s v="VOY2026COFTN979"/>
    <x v="1"/>
    <s v="9524TU238"/>
    <m/>
    <n v="9000"/>
    <m/>
    <n v="15"/>
    <s v="4331tu175"/>
    <s v="mehrez"/>
    <d v="1899-12-30T07:00:00"/>
    <m/>
    <m/>
    <m/>
    <m/>
    <m/>
    <m/>
    <n v="1"/>
  </r>
  <r>
    <s v="VOY2026COFTN980"/>
    <d v="2026-04-21T00:00:00"/>
    <s v="AVRIL"/>
    <s v="626tu203"/>
    <s v="hbib"/>
    <s v="VOY2026COFTN980"/>
    <x v="13"/>
    <s v="9524TU238"/>
    <m/>
    <n v="12000"/>
    <m/>
    <n v="10"/>
    <s v="626tu203"/>
    <s v="hbib"/>
    <d v="1899-12-30T07:00:00"/>
    <d v="1899-12-30T08:15:00"/>
    <d v="1899-12-30T15:00:00"/>
    <d v="1899-12-30T08:35:00"/>
    <d v="1899-12-30T10:35:00"/>
    <d v="1899-12-30T11:00:00"/>
    <d v="1899-12-30T11:00:00"/>
    <n v="1"/>
  </r>
  <r>
    <s v="VOY2026COFTN981"/>
    <d v="2026-04-21T00:00:00"/>
    <s v="AVRIL"/>
    <s v="626tu203"/>
    <s v="hbib"/>
    <s v="VOY2026COFTN981"/>
    <x v="4"/>
    <s v="6502TU247"/>
    <m/>
    <n v="8599.7999999999993"/>
    <m/>
    <n v="19"/>
    <s v="626tu203"/>
    <s v="hbib"/>
    <d v="1899-12-30T10:00:00"/>
    <d v="1899-12-30T15:00:00"/>
    <d v="1899-12-30T18:00:00"/>
    <d v="1899-12-30T17:25:00"/>
    <d v="1899-12-30T18:25:00"/>
    <d v="1899-12-30T20:50:00"/>
    <d v="1899-12-30T20:50:00"/>
    <n v="1"/>
  </r>
  <r>
    <s v="VOY2026COFTN982"/>
    <d v="2026-04-21T00:00:00"/>
    <s v="AVRIL"/>
    <s v="7797tu218"/>
    <s v="Houssem"/>
    <s v="VOY2026COFTN982"/>
    <x v="0"/>
    <s v="GTS"/>
    <m/>
    <n v="120"/>
    <m/>
    <n v="4"/>
    <s v="7797tu218"/>
    <s v="Houssem"/>
    <d v="1899-12-30T12:00:00"/>
    <d v="1899-12-30T16:15:00"/>
    <d v="1899-12-30T18:00:00"/>
    <d v="1899-12-30T18:00:00"/>
    <d v="1899-12-30T18:25:00"/>
    <d v="1899-12-30T20:00:00"/>
    <d v="1899-12-30T20:00:00"/>
    <n v="1"/>
  </r>
  <r>
    <s v="VOY2026COFTN983"/>
    <d v="2026-04-22T00:00:00"/>
    <s v="AVRIL"/>
    <s v="9524TU238"/>
    <s v="Ridha"/>
    <s v="VOY2026COFTN983"/>
    <x v="14"/>
    <s v="4331tu175"/>
    <m/>
    <m/>
    <m/>
    <n v="8"/>
    <s v="9524TU238"/>
    <s v="Ridha"/>
    <d v="1899-12-30T07:00:00"/>
    <d v="1899-12-30T07:00:00"/>
    <d v="1899-12-30T12:00:00"/>
    <d v="1899-12-30T07:05:00"/>
    <d v="1899-12-30T08:00:00"/>
    <d v="1899-12-30T08:10:00"/>
    <d v="1899-12-30T08:10:00"/>
    <n v="1"/>
  </r>
  <r>
    <s v="VOY2026COFTN984"/>
    <d v="2026-04-22T00:00:00"/>
    <s v="AVRIL"/>
    <s v="9524TU238"/>
    <s v="Ridha"/>
    <s v="VOY2026COFTN984"/>
    <x v="0"/>
    <s v="4331tu175"/>
    <m/>
    <m/>
    <m/>
    <n v="12"/>
    <s v="9524TU238"/>
    <s v="Ridha"/>
    <d v="1899-12-30T09:00:00"/>
    <d v="1899-12-30T18:00:00"/>
    <d v="1899-12-30T20:00:00"/>
    <d v="1899-12-30T19:25:00"/>
    <d v="1899-12-30T20:00:00"/>
    <d v="1899-12-30T22:00:00"/>
    <d v="1899-12-30T22:00:00"/>
    <n v="1"/>
  </r>
  <r>
    <s v="VOY2026COFTN984"/>
    <d v="2026-04-22T00:00:00"/>
    <s v="AVRIL"/>
    <s v="9524TU238"/>
    <s v="Ridha"/>
    <s v="VOY2026COFTN984"/>
    <x v="0"/>
    <s v="4331tu175"/>
    <m/>
    <m/>
    <m/>
    <m/>
    <s v="9524TU238"/>
    <s v="Ridha"/>
    <d v="1899-12-30T15:00:00"/>
    <d v="1899-12-30T10:25:00"/>
    <d v="1899-12-30T15:00:00"/>
    <d v="1899-12-30T12:20:00"/>
    <d v="1899-12-30T13:30:00"/>
    <d v="1899-12-30T15:00:00"/>
    <d v="1899-12-30T15:00:00"/>
    <n v="1"/>
  </r>
  <r>
    <s v="VOY2026COFTN985"/>
    <d v="2026-04-22T00:00:00"/>
    <s v="AVRIL"/>
    <s v="6502TU247"/>
    <s v="ala"/>
    <s v="VOY2026COFTN985"/>
    <x v="1"/>
    <s v="7797tu218"/>
    <m/>
    <n v="8000"/>
    <m/>
    <n v="9"/>
    <s v="6502TU247"/>
    <s v="ala"/>
    <d v="1899-12-30T09:00:00"/>
    <d v="1899-12-30T12:00:00"/>
    <d v="1899-12-30T15:00:00"/>
    <d v="1899-12-30T13:40:00"/>
    <d v="1899-12-30T14:10:00"/>
    <d v="1899-12-30T17:50:00"/>
    <d v="1899-12-30T17:50:00"/>
    <n v="1"/>
  </r>
  <r>
    <s v="VOY2026COFTN986"/>
    <d v="2026-04-22T00:00:00"/>
    <s v="AVRIL"/>
    <s v="GTS"/>
    <s v="GTS"/>
    <s v="VOY2026COFTN986"/>
    <x v="3"/>
    <s v="7797tu218"/>
    <m/>
    <m/>
    <m/>
    <n v="3"/>
    <s v="GTS"/>
    <s v="GTS"/>
    <d v="1899-12-30T02:00:00"/>
    <m/>
    <m/>
    <m/>
    <m/>
    <m/>
    <m/>
    <n v="1"/>
  </r>
  <r>
    <s v="VOY2026COFTN987"/>
    <d v="2026-04-22T00:00:00"/>
    <s v="AVRIL"/>
    <s v="4331tu175"/>
    <s v="mehrez"/>
    <s v="VOY2026COFTN987"/>
    <x v="15"/>
    <s v="REM107627"/>
    <m/>
    <n v="7500"/>
    <m/>
    <n v="10"/>
    <s v="4331tu175"/>
    <s v="mehrez"/>
    <d v="1899-12-30T07:00:00"/>
    <d v="1899-12-30T07:20:00"/>
    <d v="1899-12-30T15:00:00"/>
    <d v="1899-12-30T10:50:00"/>
    <d v="1899-12-30T16:00:00"/>
    <d v="1899-12-30T20:00:00"/>
    <d v="1899-12-30T20:00:00"/>
    <n v="1"/>
  </r>
  <r>
    <s v="VOY2026COFTN987"/>
    <d v="2026-04-22T00:00:00"/>
    <s v="AVRIL"/>
    <s v="4331tu175"/>
    <s v="mehrez"/>
    <s v="VOY2026COFTN987"/>
    <x v="17"/>
    <s v="REM107627"/>
    <m/>
    <n v="1500"/>
    <m/>
    <n v="1"/>
    <s v="4331tu175"/>
    <s v="mehrez"/>
    <d v="1899-12-30T07:00:00"/>
    <d v="1899-12-30T07:20:00"/>
    <d v="1899-12-30T15:00:00"/>
    <d v="1899-12-30T12:40:00"/>
    <d v="1899-12-30T15:00:00"/>
    <d v="1899-12-30T20:00:00"/>
    <d v="1899-12-30T20:00:00"/>
    <n v="1"/>
  </r>
  <r>
    <s v="VOY2026COFTN987"/>
    <d v="2026-04-22T00:00:00"/>
    <s v="AVRIL"/>
    <s v="4331tu175"/>
    <s v="mehrez"/>
    <s v="VOY2026COFTN987"/>
    <x v="19"/>
    <s v="626tu203"/>
    <m/>
    <m/>
    <m/>
    <n v="2"/>
    <s v="4331tu175"/>
    <s v="mehrez"/>
    <d v="1899-12-30T07:00:00"/>
    <d v="1899-12-30T07:20:00"/>
    <d v="1899-12-30T18:00:00"/>
    <d v="1899-12-30T16:30:00"/>
    <d v="1899-12-30T17:00:00"/>
    <d v="1899-12-30T20:00:00"/>
    <d v="1899-12-30T20:00:00"/>
    <n v="1"/>
  </r>
  <r>
    <s v="VOY2026COFTN988"/>
    <d v="2026-04-22T00:00:00"/>
    <s v="AVRIL"/>
    <s v="7797tu218"/>
    <s v="Houssem"/>
    <s v="VOY2026COFTN988"/>
    <x v="10"/>
    <s v="6502TU247"/>
    <m/>
    <m/>
    <m/>
    <n v="1"/>
    <s v="7797tu218"/>
    <s v="Houssem"/>
    <d v="1899-12-30T06:00:00"/>
    <d v="1899-12-30T09:15:00"/>
    <d v="1899-12-30T15:00:00"/>
    <d v="1899-12-30T11:30:00"/>
    <d v="1899-12-30T12:15:00"/>
    <d v="1899-12-30T15:15:00"/>
    <d v="1899-12-30T15:15:00"/>
    <n v="1"/>
  </r>
  <r>
    <s v="VOY2026COFTN988"/>
    <d v="2026-04-22T00:00:00"/>
    <s v="AVRIL"/>
    <s v="7797tu218"/>
    <s v="Houssem"/>
    <s v="VOY2026COFTN988"/>
    <x v="9"/>
    <s v="vehicule"/>
    <m/>
    <n v="668"/>
    <m/>
    <n v="1"/>
    <s v="7797tu218"/>
    <s v="Houssem"/>
    <d v="1899-12-30T06:00:00"/>
    <d v="1899-12-30T09:15:00"/>
    <d v="1899-12-30T15:00:00"/>
    <d v="1899-12-30T13:20:00"/>
    <d v="1899-12-30T13:55:00"/>
    <d v="1899-12-30T15:15:00"/>
    <d v="1899-12-30T15:15:00"/>
    <n v="1"/>
  </r>
  <r>
    <s v="VOY2026COFTN989"/>
    <d v="2026-04-22T00:00:00"/>
    <s v="AVRIL"/>
    <s v="REM107627"/>
    <s v="KARIM"/>
    <s v="VOY2026COFTN989"/>
    <x v="4"/>
    <s v="GTS"/>
    <m/>
    <n v="7181.7"/>
    <m/>
    <n v="18"/>
    <s v="REM107627"/>
    <s v="KARIM"/>
    <d v="1899-12-30T09:00:00"/>
    <d v="1899-12-30T13:10:00"/>
    <d v="1899-12-30T17:00:00"/>
    <d v="1899-12-30T16:50:00"/>
    <d v="1899-12-30T17:50:00"/>
    <d v="1899-12-30T19:10:00"/>
    <d v="1899-12-30T19:10:00"/>
    <n v="1"/>
  </r>
  <r>
    <s v="VOY2026COFTN989"/>
    <d v="2026-04-22T00:00:00"/>
    <s v="AVRIL"/>
    <s v="REM107627"/>
    <s v="KARIM"/>
    <s v="VOY2026COFTN989"/>
    <x v="8"/>
    <s v="GTS"/>
    <m/>
    <n v="281.8"/>
    <m/>
    <n v="3"/>
    <s v="REM107627"/>
    <s v="KARIM"/>
    <d v="1899-12-30T13:00:00"/>
    <d v="1899-12-30T13:10:00"/>
    <d v="1899-12-30T17:00:00"/>
    <d v="1899-12-30T15:30:00"/>
    <d v="1899-12-30T16:00:00"/>
    <d v="1899-12-30T19:10:00"/>
    <d v="1899-12-30T19:10:00"/>
    <n v="1"/>
  </r>
  <r>
    <s v="VOY2026COFTN990"/>
    <d v="2026-04-22T00:00:00"/>
    <s v="AVRIL"/>
    <s v="626tu203"/>
    <s v="hbib"/>
    <s v="VOY2026COFTN990"/>
    <x v="16"/>
    <s v="7797tu218"/>
    <m/>
    <n v="8416.2000000000007"/>
    <m/>
    <n v="21"/>
    <s v="626tu203"/>
    <s v="hbib"/>
    <d v="1899-12-30T06:00:00"/>
    <d v="1899-12-30T06:15:00"/>
    <d v="1899-12-30T15:00:00"/>
    <d v="1899-12-30T09:00:00"/>
    <d v="1899-12-30T10:30:00"/>
    <d v="1899-12-30T19:30:00"/>
    <d v="1899-12-30T19:30:00"/>
    <n v="1"/>
  </r>
  <r>
    <s v="VOY2026COFTN991"/>
    <d v="2026-04-22T00:00:00"/>
    <s v="AVRIL"/>
    <s v="6502TU247"/>
    <s v="ala"/>
    <s v="VOY2026COFTN991"/>
    <x v="12"/>
    <s v="vehicule"/>
    <m/>
    <m/>
    <m/>
    <n v="5"/>
    <s v="6502TU247"/>
    <s v="ala"/>
    <d v="1899-12-30T08:00:00"/>
    <d v="1899-12-30T08:00:00"/>
    <d v="1899-12-30T15:00:00"/>
    <d v="1899-12-30T08:30:00"/>
    <d v="1899-12-30T09:30:00"/>
    <d v="1899-12-30T10:00:00"/>
    <d v="1899-12-30T10:00:00"/>
    <n v="1"/>
  </r>
  <r>
    <s v="VOY2026COFTN992"/>
    <d v="2026-04-22T00:00:00"/>
    <s v="AVRIL"/>
    <s v="vehicule"/>
    <s v="vehicule"/>
    <s v="VOY2026COFTN992"/>
    <x v="24"/>
    <s v="6502TU247"/>
    <m/>
    <m/>
    <m/>
    <n v="1"/>
    <s v="vehicule"/>
    <s v="vehicule"/>
    <d v="1899-12-30T08:00:00"/>
    <m/>
    <m/>
    <m/>
    <m/>
    <m/>
    <m/>
    <n v="1"/>
  </r>
  <r>
    <s v="VOY2026COFTN993"/>
    <d v="2026-04-22T00:00:00"/>
    <s v="AVRIL"/>
    <s v="GTS"/>
    <s v="GTS"/>
    <s v="VOY2026COFTN993"/>
    <x v="1"/>
    <s v="6502TU247"/>
    <m/>
    <m/>
    <m/>
    <n v="1"/>
    <s v="GTS"/>
    <s v="GTS"/>
    <d v="1899-12-30T20:00:00"/>
    <m/>
    <m/>
    <m/>
    <m/>
    <m/>
    <m/>
    <n v="1"/>
  </r>
  <r>
    <s v="VOY2026COFTN993"/>
    <d v="2026-04-22T00:00:00"/>
    <s v="AVRIL"/>
    <s v="GTS"/>
    <s v="GTS"/>
    <s v="VOY2026COFTN993"/>
    <x v="0"/>
    <s v="REM107627"/>
    <m/>
    <m/>
    <m/>
    <n v="2"/>
    <s v="GTS"/>
    <s v="GTS"/>
    <d v="1899-12-30T20:00:00"/>
    <m/>
    <m/>
    <m/>
    <m/>
    <m/>
    <m/>
    <n v="1"/>
  </r>
  <r>
    <s v="VOY2026COFTN994"/>
    <d v="2026-04-22T00:00:00"/>
    <s v="AVRIL"/>
    <s v="7797tu218"/>
    <s v="Houssem"/>
    <s v="VOY2026COFTN994"/>
    <x v="2"/>
    <s v="location "/>
    <m/>
    <n v="513"/>
    <m/>
    <n v="1"/>
    <s v="7797tu218"/>
    <s v="Houssem"/>
    <d v="1899-12-30T17:15:00"/>
    <d v="1899-12-30T17:15:00"/>
    <d v="1899-12-30T20:00:00"/>
    <d v="1899-12-30T19:05:00"/>
    <d v="1899-12-30T20:30:00"/>
    <d v="1899-12-30T22:05:00"/>
    <d v="1899-12-30T22:05:00"/>
    <n v="1"/>
  </r>
  <r>
    <s v="VOY2026COFTN995"/>
    <d v="2026-04-23T00:00:00"/>
    <s v="AVRIL"/>
    <s v="vehicule"/>
    <s v="vehicule"/>
    <s v="VOY2026COFTN995"/>
    <x v="21"/>
    <s v="9524TU238"/>
    <m/>
    <m/>
    <m/>
    <n v="1"/>
    <s v="vehicule"/>
    <s v="vehicule"/>
    <d v="1899-12-30T12:00:00"/>
    <m/>
    <m/>
    <m/>
    <m/>
    <m/>
    <m/>
    <n v="1"/>
  </r>
  <r>
    <s v="VOY2026COFTN996"/>
    <d v="2026-04-23T00:00:00"/>
    <s v="AVRIL"/>
    <s v="6502TU247"/>
    <s v="ala"/>
    <s v="VOY2026COFTN996"/>
    <x v="11"/>
    <s v="7797tu218"/>
    <m/>
    <n v="4562"/>
    <m/>
    <n v="7"/>
    <s v="6502TU247"/>
    <s v="ala"/>
    <d v="1899-12-30T07:00:00"/>
    <d v="1899-12-30T08:00:00"/>
    <d v="1899-12-30T15:00:00"/>
    <d v="1899-12-30T10:35:00"/>
    <d v="1899-12-30T12:15:00"/>
    <d v="1899-12-30T14:45:00"/>
    <d v="1899-12-30T14:45:00"/>
    <n v="1"/>
  </r>
  <r>
    <s v="VOY2026COFTN997"/>
    <d v="2026-04-23T00:00:00"/>
    <s v="AVRIL"/>
    <s v="6502TU247"/>
    <s v="ala"/>
    <s v="VOY2026COFTN997"/>
    <x v="13"/>
    <s v="7797tu218"/>
    <m/>
    <n v="12000"/>
    <m/>
    <n v="10"/>
    <s v="6502TU247"/>
    <s v="ala"/>
    <d v="1899-12-30T15:00:00"/>
    <d v="1899-12-30T15:20:00"/>
    <d v="1899-12-30T18:00:00"/>
    <d v="1899-12-30T15:20:00"/>
    <d v="1899-12-30T16:50:00"/>
    <d v="1899-12-30T17:25:00"/>
    <d v="1899-12-30T17:25:00"/>
    <n v="1"/>
  </r>
  <r>
    <s v="VOY2026COFTN998"/>
    <d v="2026-04-23T00:00:00"/>
    <s v="AVRIL"/>
    <s v="REM107627"/>
    <s v="KARIM"/>
    <s v="VOY2026COFTN998"/>
    <x v="25"/>
    <s v="626tu203"/>
    <m/>
    <n v="8338"/>
    <m/>
    <n v="28"/>
    <s v="REM107627"/>
    <s v="KARIM"/>
    <d v="1899-12-30T06:00:00"/>
    <d v="1899-12-30T07:15:00"/>
    <d v="1899-12-30T15:00:00"/>
    <d v="1899-12-30T08:45:00"/>
    <d v="1899-12-30T11:45:00"/>
    <d v="1899-12-30T13:30:00"/>
    <d v="1899-12-30T13:30:00"/>
    <n v="1"/>
  </r>
  <r>
    <s v="VOY2026COFTN999"/>
    <d v="2026-04-23T00:00:00"/>
    <s v="AVRIL"/>
    <s v="location "/>
    <s v="location "/>
    <s v="VOY2026COFTN999"/>
    <x v="9"/>
    <s v="626tu203"/>
    <m/>
    <n v="4600"/>
    <m/>
    <n v="14"/>
    <s v="location "/>
    <s v="location "/>
    <d v="1899-12-30T12:00:00"/>
    <m/>
    <m/>
    <m/>
    <m/>
    <m/>
    <m/>
    <n v="1"/>
  </r>
  <r>
    <s v="VOY2026COFTN1000"/>
    <d v="2026-04-23T00:00:00"/>
    <s v="AVRIL"/>
    <s v="9524TU238"/>
    <s v="Ridha"/>
    <s v="VOY2026COFTN1000"/>
    <x v="8"/>
    <s v="626tu203"/>
    <m/>
    <n v="10000"/>
    <m/>
    <n v="16"/>
    <s v="9524TU238"/>
    <s v="Ridha"/>
    <d v="1899-12-30T12:00:00"/>
    <d v="1899-12-30T16:40:00"/>
    <d v="1899-12-30T18:00:00"/>
    <d v="1899-12-30T17:50:00"/>
    <d v="1899-12-30T18:30:00"/>
    <d v="1899-12-30T20:00:00"/>
    <d v="1899-12-30T20:00:00"/>
    <n v="1"/>
  </r>
  <r>
    <s v="VOY2026COFTN1001"/>
    <d v="2026-04-23T00:00:00"/>
    <s v="AVRIL"/>
    <s v="7797tu218"/>
    <s v="Houssem"/>
    <s v="VOY2026COFTN1001"/>
    <x v="7"/>
    <s v="626tu203"/>
    <m/>
    <n v="30"/>
    <m/>
    <n v="3"/>
    <s v="7797tu218"/>
    <s v="Houssem"/>
    <d v="1899-12-30T07:00:00"/>
    <d v="1899-12-30T10:30:00"/>
    <d v="1899-12-30T15:00:00"/>
    <d v="1899-12-30T12:05:00"/>
    <d v="1899-12-30T13:15:00"/>
    <d v="1899-12-30T19:00:00"/>
    <d v="1899-12-30T19:00:00"/>
    <n v="1"/>
  </r>
  <r>
    <s v="VOY2026COFTN1001"/>
    <d v="2026-04-23T00:00:00"/>
    <s v="AVRIL"/>
    <s v="7797tu218"/>
    <s v="Houssem"/>
    <s v="VOY2026COFTN1001"/>
    <x v="10"/>
    <s v="4331tu175"/>
    <m/>
    <n v="120"/>
    <m/>
    <n v="2"/>
    <s v="7797tu218"/>
    <s v="Houssem"/>
    <d v="1899-12-30T11:00:00"/>
    <d v="1899-12-30T10:30:00"/>
    <d v="1899-12-30T15:00:00"/>
    <d v="1899-12-30T13:45:00"/>
    <d v="1899-12-30T16:15:00"/>
    <d v="1899-12-30T19:00:00"/>
    <d v="1899-12-30T19:00:00"/>
    <n v="1"/>
  </r>
  <r>
    <s v="VOY2026COFTN1002"/>
    <d v="2026-04-23T00:00:00"/>
    <s v="AVRIL"/>
    <s v="626tu203"/>
    <s v="hbib"/>
    <s v="VOY2026COFTN1002"/>
    <x v="14"/>
    <s v="4331tu175"/>
    <m/>
    <n v="2400"/>
    <m/>
    <n v="8"/>
    <s v="626tu203"/>
    <s v="hbib"/>
    <d v="1899-12-30T07:30:00"/>
    <d v="1899-12-30T07:30:00"/>
    <d v="1899-12-30T12:00:00"/>
    <d v="1899-12-30T07:35:00"/>
    <d v="1899-12-30T08:00:00"/>
    <d v="1899-12-30T08:10:00"/>
    <d v="1899-12-30T08:10:00"/>
    <n v="1"/>
  </r>
  <r>
    <s v="VOY2026COFTN1003"/>
    <d v="2026-04-23T00:00:00"/>
    <s v="AVRIL"/>
    <s v="626tu203"/>
    <s v="hbib"/>
    <s v="VOY2026COFTN1003"/>
    <x v="1"/>
    <s v="9524TU238"/>
    <m/>
    <n v="6532"/>
    <m/>
    <n v="9"/>
    <s v="626tu203"/>
    <s v="hbib"/>
    <d v="1899-12-30T08:30:00"/>
    <d v="1899-12-30T11:15:00"/>
    <d v="1899-12-30T18:00:00"/>
    <d v="1899-12-30T13:25:00"/>
    <d v="1899-12-30T14:00:00"/>
    <d v="1899-12-30T18:35:00"/>
    <d v="1899-12-30T18:35:00"/>
    <n v="1"/>
  </r>
  <r>
    <s v="VOY2026COFTN1003"/>
    <d v="2026-04-23T00:00:00"/>
    <s v="AVRIL"/>
    <s v="626tu203"/>
    <s v="hbib"/>
    <s v="VOY2026COFTN1003"/>
    <x v="23"/>
    <s v="626tu203"/>
    <m/>
    <n v="306.2"/>
    <m/>
    <n v="1"/>
    <s v="626tu203"/>
    <s v="hbib"/>
    <d v="1899-12-30T08:30:00"/>
    <d v="1899-12-30T11:15:00"/>
    <d v="1899-12-30T18:00:00"/>
    <d v="1899-12-30T15:10:00"/>
    <d v="1899-12-30T15:35:00"/>
    <d v="1899-12-30T18:35:00"/>
    <d v="1899-12-30T18:35:00"/>
    <n v="1"/>
  </r>
  <r>
    <s v="VOY2026COFTN1003"/>
    <d v="2026-04-23T00:00:00"/>
    <s v="AVRIL"/>
    <s v="626tu203"/>
    <s v="hbib"/>
    <s v="VOY2026COFTN1003"/>
    <x v="22"/>
    <s v="626tu203"/>
    <m/>
    <n v="350"/>
    <m/>
    <n v="1"/>
    <s v="626tu203"/>
    <s v="hbib"/>
    <d v="1899-12-30T08:30:00"/>
    <d v="1899-12-30T11:15:00"/>
    <d v="1899-12-30T18:00:00"/>
    <d v="1899-12-30T15:00:00"/>
    <d v="1899-12-30T15:05:00"/>
    <d v="1899-12-30T18:35:00"/>
    <d v="1899-12-30T18:35:00"/>
    <n v="1"/>
  </r>
  <r>
    <s v="VOY2026COFTN1004"/>
    <d v="2026-04-23T00:00:00"/>
    <s v="AVRIL"/>
    <s v="4331tu175"/>
    <s v="mehrez"/>
    <s v="VOY2026COFTN1004"/>
    <x v="0"/>
    <s v="626tu203"/>
    <m/>
    <n v="7680"/>
    <m/>
    <n v="10"/>
    <s v="4331tu175"/>
    <s v="mehrez"/>
    <d v="1899-12-30T07:00:00"/>
    <d v="1899-12-30T06:40:00"/>
    <d v="1899-12-30T15:00:00"/>
    <d v="1899-12-30T08:10:00"/>
    <d v="1899-12-30T09:00:00"/>
    <d v="1899-12-30T11:00:00"/>
    <d v="1899-12-30T11:00:00"/>
    <n v="1"/>
  </r>
  <r>
    <s v="VOY2026COFTN1005"/>
    <d v="2026-04-23T00:00:00"/>
    <s v="AVRIL"/>
    <s v="4331tu175"/>
    <s v="mehrez"/>
    <s v="VOY2026COFTN1005"/>
    <x v="4"/>
    <s v="7797tu218"/>
    <m/>
    <n v="7900"/>
    <m/>
    <n v="16"/>
    <s v="4331tu175"/>
    <s v="mehrez"/>
    <d v="1899-12-30T12:00:00"/>
    <d v="1899-12-30T14:00:00"/>
    <d v="1899-12-30T18:00:00"/>
    <d v="1899-12-30T16:20:00"/>
    <d v="1899-12-30T18:00:00"/>
    <d v="1899-12-30T20:00:00"/>
    <d v="1899-12-30T20:00:00"/>
    <n v="1"/>
  </r>
  <r>
    <s v="VOY2026COFTN1006"/>
    <d v="2026-04-23T00:00:00"/>
    <s v="AVRIL"/>
    <s v="9524TU238"/>
    <s v="Ridha"/>
    <s v="VOY2026COFTN1006"/>
    <x v="15"/>
    <s v="7797tu218"/>
    <m/>
    <n v="8500"/>
    <m/>
    <n v="14"/>
    <s v="9524TU238"/>
    <s v="Ridha"/>
    <d v="1899-12-30T06:00:00"/>
    <d v="1899-12-30T07:15:00"/>
    <d v="1899-12-30T15:00:00"/>
    <d v="1899-12-30T10:00:00"/>
    <d v="1899-12-30T11:00:00"/>
    <d v="1899-12-30T15:00:00"/>
    <d v="1899-12-30T15:00:00"/>
    <n v="1"/>
  </r>
  <r>
    <s v="VOY2026COFTN1007"/>
    <d v="2026-04-24T00:00:00"/>
    <s v="AVRIL"/>
    <s v="626tu203"/>
    <s v="hbib"/>
    <s v="VOY2026COFTN1007"/>
    <x v="14"/>
    <s v="7797tu218"/>
    <m/>
    <n v="5600"/>
    <m/>
    <n v="7"/>
    <s v="626tu203"/>
    <s v="hbib"/>
    <d v="1899-12-30T07:00:00"/>
    <m/>
    <m/>
    <m/>
    <m/>
    <m/>
    <m/>
    <n v="1"/>
  </r>
  <r>
    <s v="VOY2026COFTN1008"/>
    <d v="2026-04-24T00:00:00"/>
    <s v="AVRIL"/>
    <s v="626tu203"/>
    <s v="hbib"/>
    <s v="VOY2026COFTN1008"/>
    <x v="0"/>
    <s v="4331tu175"/>
    <m/>
    <n v="8370"/>
    <m/>
    <n v="9"/>
    <s v="626tu203"/>
    <s v="hbib"/>
    <d v="1899-12-30T09:00:00"/>
    <d v="1899-12-30T12:00:00"/>
    <d v="1899-12-30T18:00:00"/>
    <d v="1899-12-30T15:00:00"/>
    <d v="1899-12-30T17:30:00"/>
    <d v="1899-12-30T19:45:00"/>
    <d v="1899-12-30T19:45:00"/>
    <n v="1"/>
  </r>
  <r>
    <s v="VOY2026COFTN1008"/>
    <d v="2026-04-24T00:00:00"/>
    <s v="AVRIL"/>
    <s v="626tu203"/>
    <s v="hbib"/>
    <s v="VOY2026COFTN1008"/>
    <x v="1"/>
    <s v="4331tu175"/>
    <m/>
    <n v="5692"/>
    <m/>
    <n v="8"/>
    <s v="626tu203"/>
    <s v="hbib"/>
    <d v="1899-12-30T09:00:00"/>
    <d v="1899-12-30T12:00:00"/>
    <d v="1899-12-30T18:00:00"/>
    <d v="1899-12-30T14:00:00"/>
    <d v="1899-12-30T14:55:00"/>
    <d v="1899-12-30T19:15:00"/>
    <d v="1899-12-30T19:15:00"/>
    <n v="1"/>
  </r>
  <r>
    <s v="VOY2026COFTN1009"/>
    <d v="2026-04-24T00:00:00"/>
    <s v="AVRIL"/>
    <s v="7797tu218"/>
    <s v="Houssem"/>
    <s v="VOY2026COFTN1009"/>
    <x v="20"/>
    <s v="REM107627"/>
    <m/>
    <n v="120"/>
    <m/>
    <n v="1"/>
    <s v="7797tu218"/>
    <s v="Houssem"/>
    <d v="1899-12-30T07:00:00"/>
    <d v="1899-12-30T08:05:00"/>
    <d v="1899-12-30T12:00:00"/>
    <d v="1899-12-30T09:00:00"/>
    <d v="1899-12-30T09:30:00"/>
    <d v="1899-12-30T10:05:00"/>
    <d v="1899-12-30T10:05:00"/>
    <n v="1"/>
  </r>
  <r>
    <s v="VOY2026COFTN1010"/>
    <d v="2026-04-24T00:00:00"/>
    <s v="AVRIL"/>
    <s v="7797tu218"/>
    <s v="Houssem"/>
    <s v="VOY2026COFTN1010"/>
    <x v="29"/>
    <s v="REM107627"/>
    <m/>
    <n v="320"/>
    <m/>
    <n v="2"/>
    <s v="7797tu218"/>
    <s v="Houssem"/>
    <d v="1899-12-30T11:00:00"/>
    <d v="1899-12-30T11:30:00"/>
    <d v="1899-12-30T18:00:00"/>
    <d v="1899-12-30T16:15:00"/>
    <d v="1899-12-30T17:30:00"/>
    <d v="1899-12-30T20:00:00"/>
    <d v="1899-12-30T20:00:00"/>
    <n v="1"/>
  </r>
  <r>
    <s v="VOY2026COFTN1010"/>
    <d v="2026-04-24T00:00:00"/>
    <s v="AVRIL"/>
    <s v="7797tu218"/>
    <s v="Houssem"/>
    <s v="VOY2026COFTN1010"/>
    <x v="28"/>
    <s v="626tu203"/>
    <m/>
    <n v="320"/>
    <m/>
    <n v="1"/>
    <s v="7797tu218"/>
    <s v="Houssem"/>
    <d v="1899-12-30T11:00:00"/>
    <d v="1899-12-30T11:30:00"/>
    <d v="1899-12-30T18:00:00"/>
    <d v="1899-12-30T13:45:00"/>
    <d v="1899-12-30T17:00:00"/>
    <d v="1899-12-30T20:00:00"/>
    <d v="1899-12-30T20:00:00"/>
    <n v="1"/>
  </r>
  <r>
    <s v="VOY2026COFTN1011"/>
    <d v="2026-04-24T00:00:00"/>
    <s v="AVRIL"/>
    <s v="4331tu175"/>
    <s v="mehrez"/>
    <s v="VOY2026COFTN1011"/>
    <x v="15"/>
    <s v="9524TU238"/>
    <m/>
    <n v="8000"/>
    <m/>
    <n v="9"/>
    <s v="4331tu175"/>
    <s v="mehrez"/>
    <d v="1899-12-30T05:00:00"/>
    <d v="1899-12-30T06:20:00"/>
    <d v="1899-12-30T15:00:00"/>
    <d v="1899-12-30T09:05:00"/>
    <d v="1899-12-30T10:00:00"/>
    <d v="1899-12-30T20:00:00"/>
    <d v="1899-12-30T20:00:00"/>
    <n v="1"/>
  </r>
  <r>
    <s v="VOY2026COFTN1011"/>
    <d v="2026-04-24T00:00:00"/>
    <s v="AVRIL"/>
    <s v="4331tu175"/>
    <s v="mehrez"/>
    <s v="VOY2026COFTN1011"/>
    <x v="17"/>
    <s v="6502TU247"/>
    <m/>
    <n v="3200"/>
    <m/>
    <n v="5"/>
    <s v="4331tu175"/>
    <s v="mehrez"/>
    <d v="1899-12-30T05:00:00"/>
    <d v="1899-12-30T06:20:00"/>
    <d v="1899-12-30T15:00:00"/>
    <d v="1899-12-30T11:00:00"/>
    <d v="1899-12-30T12:40:00"/>
    <d v="1899-12-30T20:00:00"/>
    <d v="1899-12-30T20:00:00"/>
    <n v="1"/>
  </r>
  <r>
    <s v="VOY2026COFTN1012"/>
    <d v="2026-04-24T00:00:00"/>
    <s v="AVRIL"/>
    <s v="REM107627"/>
    <s v="KARIM"/>
    <s v="VOY2026COFTN1012"/>
    <x v="13"/>
    <s v="6502TU247"/>
    <m/>
    <n v="12000"/>
    <m/>
    <n v="12"/>
    <s v="REM107627"/>
    <s v="KARIM"/>
    <d v="1899-12-30T10:00:00"/>
    <d v="1899-12-30T10:00:00"/>
    <d v="1899-12-30T15:00:00"/>
    <d v="1899-12-30T11:00:00"/>
    <d v="1899-12-30T11:30:00"/>
    <d v="1899-12-30T12:30:00"/>
    <d v="1899-12-30T12:30:00"/>
    <n v="1"/>
  </r>
  <r>
    <s v="VOY2026COFTN1013"/>
    <d v="2026-04-24T00:00:00"/>
    <s v="AVRIL"/>
    <s v="REM107627"/>
    <s v="KARIM"/>
    <s v="VOY2026COFTN1013"/>
    <x v="8"/>
    <s v="7797tu218"/>
    <m/>
    <m/>
    <m/>
    <n v="5"/>
    <s v="REM107627"/>
    <s v="KARIM"/>
    <d v="1899-12-30T12:00:00"/>
    <d v="1899-12-30T14:00:00"/>
    <d v="1899-12-30T18:00:00"/>
    <d v="1899-12-30T16:00:00"/>
    <d v="1899-12-30T17:00:00"/>
    <d v="1899-12-30T18:00:00"/>
    <d v="1899-12-30T18:00:00"/>
    <n v="1"/>
  </r>
  <r>
    <s v="VOY2026COFTN1014"/>
    <d v="2026-04-24T00:00:00"/>
    <s v="AVRIL"/>
    <s v="626tu203"/>
    <s v="hbib"/>
    <s v="VOY2026COFTN1014"/>
    <x v="4"/>
    <s v="7797tu218"/>
    <m/>
    <n v="10230"/>
    <m/>
    <n v="16"/>
    <s v="626tu203"/>
    <s v="hbib"/>
    <d v="1899-12-30T12:00:00"/>
    <d v="1899-12-30T17:30:00"/>
    <d v="1899-12-30T20:00:00"/>
    <d v="1899-12-30T19:20:00"/>
    <d v="1899-12-30T19:45:00"/>
    <d v="1899-12-30T21:30:00"/>
    <d v="1899-12-30T21:30:00"/>
    <n v="1"/>
  </r>
  <r>
    <s v="VOY2026COFTN1015"/>
    <d v="2026-04-24T00:00:00"/>
    <s v="AVRIL"/>
    <s v="9524TU238"/>
    <s v="Ridha"/>
    <s v="VOY2026COFTN1015"/>
    <x v="24"/>
    <s v="REM107627"/>
    <m/>
    <n v="8500"/>
    <m/>
    <n v="17"/>
    <s v="9524TU238"/>
    <s v="Ridha"/>
    <d v="1899-12-30T06:00:00"/>
    <d v="1899-12-30T08:00:00"/>
    <d v="1899-12-30T12:00:00"/>
    <d v="1899-12-30T10:40:00"/>
    <d v="1899-12-30T12:30:00"/>
    <d v="1899-12-30T15:00:00"/>
    <d v="1899-12-30T15:00:00"/>
    <n v="1"/>
  </r>
  <r>
    <s v="VOY2026COFTN1016"/>
    <d v="2026-04-24T00:00:00"/>
    <s v="AVRIL"/>
    <s v="6502TU247"/>
    <s v="ala"/>
    <s v="VOY2026COFTN1016"/>
    <x v="31"/>
    <s v="REM107627"/>
    <m/>
    <n v="4899"/>
    <m/>
    <n v="10"/>
    <s v="6502TU247"/>
    <s v="ala"/>
    <d v="1899-12-30T08:00:00"/>
    <d v="1899-12-30T08:20:00"/>
    <d v="1899-12-30T15:00:00"/>
    <d v="1899-12-30T09:20:00"/>
    <d v="1899-12-30T10:15:00"/>
    <d v="1899-12-30T13:20:00"/>
    <d v="1899-12-30T13:20:00"/>
    <n v="1"/>
  </r>
  <r>
    <s v="VOY2026COFTN1017"/>
    <d v="2026-04-24T00:00:00"/>
    <s v="AVRIL"/>
    <s v="6502TU247"/>
    <s v="ala"/>
    <s v="VOY2026COFTN1017"/>
    <x v="32"/>
    <s v="4331tu175"/>
    <m/>
    <m/>
    <m/>
    <n v="5"/>
    <s v="6502TU247"/>
    <s v="ala"/>
    <d v="1899-12-30T10:00:00"/>
    <d v="1899-12-30T08:20:00"/>
    <d v="1899-12-30T15:00:00"/>
    <d v="1899-12-30T11:00:00"/>
    <d v="1899-12-30T13:00:00"/>
    <d v="1899-12-30T13:20:00"/>
    <d v="1899-12-30T13:20:00"/>
    <n v="1"/>
  </r>
  <r>
    <s v="VOY2026COFTN1018"/>
    <d v="2026-04-24T00:00:00"/>
    <s v="AVRIL"/>
    <s v="7797tu218"/>
    <s v="ala"/>
    <s v="VOY2026COFTN1018"/>
    <x v="26"/>
    <s v="4331tu175"/>
    <m/>
    <m/>
    <m/>
    <n v="1"/>
    <s v="7797tu218"/>
    <s v="ala"/>
    <d v="1899-12-30T22:40:00"/>
    <d v="1899-12-30T22:40:00"/>
    <d v="1899-12-30T23:50:00"/>
    <d v="1899-12-30T23:55:00"/>
    <d v="1899-12-30T23:55:00"/>
    <d v="1899-12-30T02:00:00"/>
    <d v="1899-12-30T02:00:00"/>
    <n v="0.99583333333333335"/>
  </r>
  <r>
    <s v="VOY2026COFTN1018"/>
    <d v="2026-04-24T00:00:00"/>
    <s v="AVRIL"/>
    <s v="7797tu218"/>
    <s v="ala"/>
    <s v="VOY2026COFTN1018"/>
    <x v="0"/>
    <s v="9524TU238"/>
    <m/>
    <m/>
    <m/>
    <n v="1"/>
    <s v="7797tu218"/>
    <s v="ala"/>
    <d v="1899-12-30T22:40:00"/>
    <d v="1899-12-30T22:40:00"/>
    <d v="1899-12-30T23:50:00"/>
    <d v="1899-12-30T23:50:00"/>
    <d v="1899-12-30T23:40:00"/>
    <d v="1899-12-30T02:00:00"/>
    <d v="1899-12-30T02:00:00"/>
    <n v="1"/>
  </r>
  <r>
    <s v="VOY2026COFTN1019"/>
    <d v="2026-04-25T00:00:00"/>
    <s v="AVRIL"/>
    <s v="REM107627"/>
    <s v="KARIM"/>
    <s v="VOY2026COFTN1019"/>
    <x v="0"/>
    <s v="REM107627"/>
    <m/>
    <n v="8650"/>
    <m/>
    <n v="14"/>
    <s v="REM107627"/>
    <s v="KARIM"/>
    <d v="1899-12-30T07:00:00"/>
    <d v="1899-12-30T11:45:00"/>
    <d v="1899-12-30T15:00:00"/>
    <d v="1899-12-30T15:00:00"/>
    <d v="1899-12-30T16:40:00"/>
    <d v="1899-12-30T18:00:00"/>
    <d v="1899-12-30T18:00:00"/>
    <n v="1"/>
  </r>
  <r>
    <s v="VOY2026COFTN1019"/>
    <d v="2026-04-25T00:00:00"/>
    <s v="AVRIL"/>
    <s v="REM107627"/>
    <s v="KARIM"/>
    <s v="VOY2026COFTN1019"/>
    <x v="1"/>
    <s v="7797tu218"/>
    <m/>
    <n v="12000"/>
    <m/>
    <n v="12"/>
    <s v="REM107627"/>
    <s v="KARIM"/>
    <d v="1899-12-30T10:30:00"/>
    <d v="1899-12-30T11:45:00"/>
    <d v="1899-12-30T15:00:00"/>
    <d v="1899-12-30T13:45:00"/>
    <d v="1899-12-30T14:45:00"/>
    <d v="1899-12-30T18:00:00"/>
    <d v="1899-12-30T18:00:00"/>
    <n v="1"/>
  </r>
  <r>
    <s v="VOY2026COFTN1020"/>
    <d v="2026-04-25T00:00:00"/>
    <s v="AVRIL"/>
    <s v="4331tu175"/>
    <s v="mehrez"/>
    <s v="VOY2026COFTN1020"/>
    <x v="14"/>
    <s v="9524TU238"/>
    <m/>
    <n v="7430"/>
    <m/>
    <n v="12"/>
    <s v="4331tu175"/>
    <s v="mehrez"/>
    <d v="1899-12-30T10:30:00"/>
    <d v="1899-12-30T07:45:00"/>
    <d v="1899-12-30T15:00:00"/>
    <d v="1899-12-30T07:50:00"/>
    <d v="1899-12-30T09:00:00"/>
    <d v="1899-12-30T09:05:00"/>
    <d v="1899-12-30T09:05:00"/>
    <n v="1"/>
  </r>
  <r>
    <s v="VOY2026COFTN1021"/>
    <d v="2026-04-25T00:00:00"/>
    <s v="AVRIL"/>
    <s v="4331tu175"/>
    <s v="mehrez"/>
    <s v="VOY2026COFTN1021"/>
    <x v="4"/>
    <s v="6502TU247"/>
    <m/>
    <n v="6500"/>
    <m/>
    <n v="5"/>
    <s v="4331tu175"/>
    <s v="mehrez"/>
    <d v="1899-12-30T08:00:00"/>
    <d v="1899-12-30T10:00:00"/>
    <d v="1899-12-30T15:00:00"/>
    <d v="1899-12-30T12:20:00"/>
    <d v="1899-12-30T15:00:00"/>
    <d v="1899-12-30T19:00:00"/>
    <d v="1899-12-30T19:00:00"/>
    <n v="1"/>
  </r>
  <r>
    <s v="VOY2026COFTN1022"/>
    <d v="2026-04-25T00:00:00"/>
    <s v="AVRIL"/>
    <s v="9524TU238"/>
    <s v="Ridha"/>
    <s v="VOY2026COFTN1022"/>
    <x v="15"/>
    <s v="6502TU247"/>
    <m/>
    <n v="8500"/>
    <m/>
    <n v="14"/>
    <s v="9524TU238"/>
    <s v="Ridha"/>
    <d v="1899-12-30T09:00:00"/>
    <d v="1899-12-30T05:30:00"/>
    <d v="1899-12-30T18:00:00"/>
    <d v="1899-12-30T08:10:00"/>
    <d v="1899-12-30T09:30:00"/>
    <d v="1899-12-30T13:00:00"/>
    <d v="1899-12-30T13:00:00"/>
    <n v="1"/>
  </r>
  <r>
    <s v="VOY2026COFTN1023"/>
    <d v="2026-04-27T00:00:00"/>
    <s v="AVRIL"/>
    <s v="REM107627"/>
    <s v="KARIM"/>
    <s v="VOY2026COFTN1023"/>
    <x v="5"/>
    <s v="location "/>
    <m/>
    <n v="23000"/>
    <m/>
    <n v="24"/>
    <s v="REM107627"/>
    <s v="KARIM"/>
    <d v="1899-12-30T07:00:00"/>
    <d v="1899-12-30T07:00:00"/>
    <d v="1899-12-30T12:00:00"/>
    <d v="1899-12-30T08:00:00"/>
    <d v="1899-12-30T10:00:00"/>
    <d v="1899-12-30T12:00:00"/>
    <d v="1899-12-30T12:00:00"/>
    <n v="1"/>
  </r>
  <r>
    <s v="VOY2026COFTN1024"/>
    <d v="2026-04-27T00:00:00"/>
    <s v="AVRIL"/>
    <s v="7797tu218"/>
    <s v="Houssem"/>
    <s v="VOY2026COFTN1024"/>
    <x v="14"/>
    <s v="location "/>
    <m/>
    <m/>
    <m/>
    <n v="24"/>
    <s v="7797tu218"/>
    <s v="Houssem"/>
    <d v="1899-12-30T15:00:00"/>
    <d v="1899-12-30T15:00:00"/>
    <d v="1899-12-30T18:00:00"/>
    <d v="1899-12-30T15:05:00"/>
    <d v="1899-12-30T15:10:00"/>
    <d v="1899-12-30T16:00:00"/>
    <d v="1899-12-30T16:00:00"/>
    <n v="1"/>
  </r>
  <r>
    <s v="VOY2026COFTN1025"/>
    <d v="2026-04-27T00:00:00"/>
    <s v="AVRIL"/>
    <s v="9524TU238"/>
    <s v="Ridha"/>
    <s v="VOY2026COFTN1025"/>
    <x v="28"/>
    <s v="4331tu175"/>
    <m/>
    <n v="4500"/>
    <m/>
    <n v="6"/>
    <s v="9524TU238"/>
    <s v="Ridha"/>
    <d v="1899-12-30T08:00:00"/>
    <d v="1899-12-30T06:30:00"/>
    <d v="1899-12-30T15:00:00"/>
    <d v="1899-12-30T09:00:00"/>
    <d v="1899-12-30T10:00:00"/>
    <d v="1899-12-30T15:00:00"/>
    <d v="1899-12-30T15:00:00"/>
    <n v="1"/>
  </r>
  <r>
    <s v="VOY2026COFTN1026"/>
    <d v="2026-04-27T00:00:00"/>
    <s v="AVRIL"/>
    <s v="6502TU247"/>
    <s v="ala"/>
    <s v="VOY2026COFTN1026"/>
    <x v="1"/>
    <s v="626tu203"/>
    <m/>
    <n v="9000"/>
    <m/>
    <n v="4"/>
    <s v="6502TU247"/>
    <s v="ala"/>
    <d v="1899-12-30T14:00:00"/>
    <d v="1899-12-30T09:00:00"/>
    <d v="1899-12-30T15:00:00"/>
    <d v="1899-12-30T10:40:00"/>
    <d v="1899-12-30T12:40:00"/>
    <d v="1899-12-30T14:50:00"/>
    <d v="1899-12-30T14:50:00"/>
    <n v="1"/>
  </r>
  <r>
    <s v="VOY2026COFTN1026"/>
    <d v="2026-04-27T00:00:00"/>
    <s v="AVRIL"/>
    <s v="6502TU247"/>
    <s v="ala"/>
    <s v="VOY2026COFTN1026"/>
    <x v="2"/>
    <s v="626tu203"/>
    <m/>
    <n v="4200"/>
    <m/>
    <n v="10"/>
    <s v="6502TU247"/>
    <s v="ala"/>
    <d v="1899-12-30T07:00:00"/>
    <d v="1899-12-30T14:30:00"/>
    <d v="1899-12-30T18:00:00"/>
    <d v="1899-12-30T16:40:00"/>
    <d v="1899-12-30T18:00:00"/>
    <d v="1899-12-30T20:00:00"/>
    <d v="1899-12-30T20:00:00"/>
    <n v="1"/>
  </r>
  <r>
    <s v="VOY2026COFTN1027"/>
    <d v="2026-04-27T00:00:00"/>
    <s v="AVRIL"/>
    <s v="location "/>
    <s v="location "/>
    <s v="VOY2026COFTN1027"/>
    <x v="19"/>
    <s v="626tu203"/>
    <m/>
    <m/>
    <m/>
    <n v="10"/>
    <s v="location "/>
    <s v="location "/>
    <d v="1899-12-30T12:00:00"/>
    <m/>
    <m/>
    <m/>
    <m/>
    <m/>
    <m/>
    <n v="1"/>
  </r>
  <r>
    <s v="VOY2026COFTN1027"/>
    <d v="2026-04-27T00:00:00"/>
    <s v="AVRIL"/>
    <s v="location "/>
    <s v="location "/>
    <s v="VOY2026COFTN1027"/>
    <x v="17"/>
    <s v="626tu203"/>
    <m/>
    <n v="22303"/>
    <m/>
    <n v="6"/>
    <s v="location "/>
    <s v="location "/>
    <d v="1899-12-30T08:00:00"/>
    <m/>
    <m/>
    <m/>
    <m/>
    <m/>
    <m/>
    <n v="1"/>
  </r>
  <r>
    <s v="VOY2026COFTN1028"/>
    <d v="2026-04-27T00:00:00"/>
    <s v="AVRIL"/>
    <s v="4331tu175"/>
    <s v="hbib"/>
    <s v="VOY2026COFTN1028"/>
    <x v="20"/>
    <s v="7797tu218"/>
    <m/>
    <m/>
    <m/>
    <n v="13"/>
    <s v="4331tu175"/>
    <s v="hbib"/>
    <d v="1899-12-30T07:00:00"/>
    <d v="1899-12-30T07:00:00"/>
    <d v="1899-12-30T12:00:00"/>
    <m/>
    <m/>
    <m/>
    <m/>
    <n v="1"/>
  </r>
  <r>
    <s v="VOY2026COFTN1029"/>
    <d v="2026-04-27T00:00:00"/>
    <s v="AVRIL"/>
    <s v="626tu203"/>
    <s v="hbib"/>
    <s v="VOY2026COFTN1029"/>
    <x v="8"/>
    <s v="7797tu218"/>
    <m/>
    <n v="6500"/>
    <m/>
    <n v="4"/>
    <s v="626tu203"/>
    <s v="hbib"/>
    <d v="1899-12-30T10:00:00"/>
    <d v="1899-12-30T08:10:00"/>
    <d v="1899-12-30T12:00:00"/>
    <d v="1899-12-30T09:35:00"/>
    <d v="1899-12-30T12:15:00"/>
    <d v="1899-12-30T13:00:00"/>
    <d v="1899-12-30T13:00:00"/>
    <n v="1"/>
  </r>
  <r>
    <s v="VOY2026COFTN1030"/>
    <d v="2026-04-27T00:00:00"/>
    <s v="AVRIL"/>
    <s v="626tu203"/>
    <s v="hbib"/>
    <s v="VOY2026COFTN1030"/>
    <x v="22"/>
    <s v="4331tu175"/>
    <m/>
    <n v="3515"/>
    <m/>
    <n v="14"/>
    <s v="626tu203"/>
    <s v="hbib"/>
    <d v="1899-12-30T07:00:00"/>
    <d v="1899-12-30T15:15:00"/>
    <d v="1899-12-30T12:00:00"/>
    <d v="1899-12-30T19:30:00"/>
    <d v="1899-12-30T19:50:00"/>
    <d v="1899-12-30T21:30:00"/>
    <d v="1899-12-30T21:30:00"/>
    <n v="0.625"/>
  </r>
  <r>
    <s v="VOY2026COFTN1030"/>
    <d v="2026-04-27T00:00:00"/>
    <s v="AVRIL"/>
    <s v="626tu203"/>
    <s v="hbib"/>
    <s v="VOY2026COFTN1030"/>
    <x v="0"/>
    <s v="6502TU247"/>
    <m/>
    <n v="2733"/>
    <m/>
    <n v="14"/>
    <s v="626tu203"/>
    <s v="hbib"/>
    <d v="1899-12-30T07:00:00"/>
    <d v="1899-12-30T15:15:00"/>
    <d v="1899-12-30T12:00:00"/>
    <d v="1899-12-30T16:50:00"/>
    <d v="1899-12-30T17:35:00"/>
    <d v="1899-12-30T21:30:00"/>
    <d v="1899-12-30T21:30:00"/>
    <n v="0.75833333333333341"/>
  </r>
  <r>
    <s v="VOY2026COFTN1030"/>
    <d v="2026-04-27T00:00:00"/>
    <s v="AVRIL"/>
    <s v="626tu203"/>
    <s v="hbib"/>
    <s v="VOY2026COFTN1030"/>
    <x v="23"/>
    <s v="REM107627"/>
    <m/>
    <n v="936"/>
    <m/>
    <n v="5"/>
    <s v="626tu203"/>
    <s v="hbib"/>
    <d v="1899-12-30T12:00:00"/>
    <d v="1899-12-30T12:00:00"/>
    <d v="1899-12-30T15:00:00"/>
    <d v="1899-12-30T14:00:00"/>
    <d v="1899-12-30T15:00:00"/>
    <d v="1899-12-30T18:00:00"/>
    <d v="1899-12-30T18:00:00"/>
    <n v="1"/>
  </r>
  <r>
    <s v="VOY2026COFTN1031"/>
    <d v="2026-04-27T00:00:00"/>
    <s v="AVRIL"/>
    <s v="7797tu218"/>
    <s v="Houssem"/>
    <s v="VOY2026COFTN1031"/>
    <x v="0"/>
    <s v="REM107627"/>
    <m/>
    <n v="220"/>
    <m/>
    <n v="1"/>
    <s v="7797tu218"/>
    <s v="Houssem"/>
    <d v="1899-12-30T12:00:00"/>
    <d v="1899-12-30T19:00:00"/>
    <d v="1899-12-30T22:00:00"/>
    <d v="1899-12-30T20:00:00"/>
    <d v="1899-12-30T20:10:00"/>
    <d v="1899-12-30T22:00:00"/>
    <d v="1899-12-30T22:00:00"/>
    <n v="1"/>
  </r>
  <r>
    <s v="VOY2026COFTN1031"/>
    <d v="2026-04-27T00:00:00"/>
    <s v="AVRIL"/>
    <s v="7797tu218"/>
    <s v="Houssem"/>
    <s v="VOY2026COFTN1031"/>
    <x v="1"/>
    <s v="9524TU238"/>
    <m/>
    <n v="320"/>
    <m/>
    <n v="1"/>
    <s v="7797tu218"/>
    <s v="Houssem"/>
    <d v="1899-12-30T12:00:00"/>
    <d v="1899-12-30T19:00:00"/>
    <d v="1899-12-30T22:00:00"/>
    <d v="1899-12-30T20:40:00"/>
    <d v="1899-12-30T20:55:00"/>
    <d v="1899-12-30T22:00:00"/>
    <d v="1899-12-30T22:00:00"/>
    <n v="1"/>
  </r>
  <r>
    <s v="VOY2026COFTN1032"/>
    <d v="2026-04-27T00:00:00"/>
    <s v="AVRIL"/>
    <s v="4331tu175"/>
    <s v="mehrez"/>
    <s v="VOY2026COFTN1032"/>
    <x v="0"/>
    <s v="9524TU238"/>
    <m/>
    <n v="8300"/>
    <m/>
    <n v="10"/>
    <s v="4331tu175"/>
    <s v="mehrez"/>
    <d v="1899-12-30T07:00:00"/>
    <d v="1899-12-30T07:00:00"/>
    <d v="1899-12-30T15:00:00"/>
    <d v="1899-12-30T09:00:00"/>
    <d v="1899-12-30T11:00:00"/>
    <d v="1899-12-30T13:00:00"/>
    <d v="1899-12-30T13:00:00"/>
    <n v="1"/>
  </r>
  <r>
    <s v="VOY2026COFTN1033"/>
    <d v="2026-04-27T00:00:00"/>
    <s v="AVRIL"/>
    <s v="6502TU247"/>
    <s v="ala"/>
    <s v="VOY2026COFTN1033"/>
    <x v="4"/>
    <s v="6502TU247"/>
    <m/>
    <n v="8300"/>
    <m/>
    <n v="10"/>
    <s v="6502TU247"/>
    <s v="ala"/>
    <d v="1899-12-30T17:00:00"/>
    <d v="1899-12-30T17:00:00"/>
    <d v="1899-12-30T20:00:00"/>
    <d v="1899-12-30T18:55:00"/>
    <d v="1899-12-30T20:10:00"/>
    <d v="1899-12-30T21:40:00"/>
    <d v="1899-12-30T21:40:00"/>
    <n v="1"/>
  </r>
  <r>
    <s v="VOY2026COFTN1034"/>
    <d v="2026-04-28T00:00:00"/>
    <s v="AVRIL"/>
    <s v="REM107627"/>
    <s v="KARIM"/>
    <s v="VOY2026COFTN1034"/>
    <x v="0"/>
    <s v="6502TU247"/>
    <m/>
    <n v="12657.77"/>
    <m/>
    <n v="13"/>
    <s v="REM107627"/>
    <s v="KARIM"/>
    <d v="1899-12-30T09:00:00"/>
    <d v="1899-12-30T12:20:00"/>
    <d v="1899-12-30T20:00:00"/>
    <d v="1899-12-30T15:05:00"/>
    <d v="1899-12-30T17:15:00"/>
    <d v="1899-12-30T20:45:00"/>
    <d v="1899-12-30T20:45:00"/>
    <n v="1"/>
  </r>
  <r>
    <s v="VOY2026COFTN1034"/>
    <d v="2026-04-28T00:00:00"/>
    <s v="AVRIL"/>
    <s v="REM107627"/>
    <s v="KARIM"/>
    <s v="VOY2026COFTN1034"/>
    <x v="1"/>
    <s v="4331tu175"/>
    <m/>
    <n v="4243"/>
    <m/>
    <n v="5"/>
    <s v="REM107627"/>
    <s v="KARIM"/>
    <d v="1899-12-30T09:00:00"/>
    <d v="1899-12-30T12:20:00"/>
    <d v="1899-12-30T18:00:00"/>
    <d v="1899-12-30T14:30:00"/>
    <d v="1899-12-30T14:55:00"/>
    <d v="1899-12-30T20:45:00"/>
    <d v="1899-12-30T20:45:00"/>
    <n v="1"/>
  </r>
  <r>
    <s v="VOY2026COFTN1035"/>
    <d v="2026-04-28T00:00:00"/>
    <s v="AVRIL"/>
    <s v="9524TU238"/>
    <s v="Ridha"/>
    <s v="VOY2026COFTN1035"/>
    <x v="19"/>
    <s v="location "/>
    <m/>
    <n v="4500"/>
    <m/>
    <n v="6"/>
    <s v="9524TU238"/>
    <s v="Ridha"/>
    <d v="1899-12-30T06:00:00"/>
    <d v="1899-12-30T08:00:00"/>
    <d v="1899-12-30T15:00:00"/>
    <d v="1899-12-30T12:50:00"/>
    <d v="1899-12-30T14:00:00"/>
    <d v="1899-12-30T18:00:00"/>
    <d v="1899-12-30T18:00:00"/>
    <n v="1"/>
  </r>
  <r>
    <s v="VOY2026COFTN1035"/>
    <d v="2026-04-28T00:00:00"/>
    <s v="AVRIL"/>
    <s v="9524TU238"/>
    <s v="Ridha"/>
    <s v="VOY2026COFTN1035"/>
    <x v="15"/>
    <s v="2282tu131"/>
    <m/>
    <n v="4500"/>
    <m/>
    <n v="8"/>
    <s v="9524TU238"/>
    <s v="Ridha"/>
    <d v="1899-12-30T06:00:00"/>
    <d v="1899-12-30T08:00:00"/>
    <d v="1899-12-30T15:00:00"/>
    <d v="1899-12-30T11:10:00"/>
    <d v="1899-12-30T12:00:00"/>
    <d v="1899-12-30T18:00:00"/>
    <d v="1899-12-30T18:00:00"/>
    <n v="1"/>
  </r>
  <r>
    <s v="VOY2026COFTN1036"/>
    <d v="2026-04-28T00:00:00"/>
    <s v="AVRIL"/>
    <s v="6502TU247"/>
    <s v="ala"/>
    <s v="VOY2026COFTN1036"/>
    <x v="14"/>
    <s v="7797tu218"/>
    <m/>
    <n v="12000"/>
    <m/>
    <n v="13"/>
    <s v="6502TU247"/>
    <s v="ala"/>
    <d v="1899-12-30T08:00:00"/>
    <d v="1899-12-30T08:00:00"/>
    <d v="1899-12-30T12:00:00"/>
    <d v="1899-12-30T08:05:00"/>
    <d v="1899-12-30T08:10:00"/>
    <d v="1899-12-30T08:30:00"/>
    <d v="1899-12-30T08:30:00"/>
    <n v="1"/>
  </r>
  <r>
    <s v="VOY2026COFTN1037"/>
    <d v="2026-04-28T00:00:00"/>
    <s v="AVRIL"/>
    <s v="6502TU247"/>
    <s v="ala"/>
    <s v="VOY2026COFTN1037"/>
    <x v="8"/>
    <s v="626tu203"/>
    <m/>
    <n v="5750"/>
    <m/>
    <n v="14"/>
    <s v="6502TU247"/>
    <s v="ala"/>
    <d v="1899-12-30T10:00:00"/>
    <d v="1899-12-30T11:35:00"/>
    <d v="1899-12-30T18:00:00"/>
    <d v="1899-12-30T12:50:00"/>
    <d v="1899-12-30T13:35:00"/>
    <d v="1899-12-30T14:30:00"/>
    <d v="1899-12-30T14:30:00"/>
    <n v="1"/>
  </r>
  <r>
    <s v="VOY2026COFTN1038"/>
    <d v="2026-04-28T00:00:00"/>
    <s v="AVRIL"/>
    <s v="4331tu175"/>
    <s v="mehrez"/>
    <s v="VOY2026COFTN1038"/>
    <x v="10"/>
    <s v="626tu203"/>
    <m/>
    <n v="4600"/>
    <m/>
    <n v="14"/>
    <s v="4331tu175"/>
    <s v="mehrez"/>
    <d v="1899-12-30T13:00:00"/>
    <d v="1899-12-30T10:00:00"/>
    <d v="1899-12-30T15:00:00"/>
    <d v="1899-12-30T14:00:00"/>
    <d v="1899-12-30T15:25:00"/>
    <d v="1899-12-30T19:23:00"/>
    <d v="1899-12-30T19:23:00"/>
    <n v="1"/>
  </r>
  <r>
    <s v="VOY2026COFTN1039"/>
    <d v="2026-04-28T00:00:00"/>
    <s v="AVRIL"/>
    <s v="location "/>
    <s v="location "/>
    <s v="VOY2026COFTN1039"/>
    <x v="9"/>
    <s v="626tu203"/>
    <m/>
    <n v="13.222"/>
    <m/>
    <n v="32"/>
    <s v="location "/>
    <s v="location "/>
    <d v="1899-12-30T07:00:00"/>
    <m/>
    <m/>
    <m/>
    <m/>
    <m/>
    <m/>
    <n v="1"/>
  </r>
  <r>
    <s v="VOY2026COFTN1040"/>
    <d v="2026-04-28T00:00:00"/>
    <s v="AVRIL"/>
    <s v="2282tu131"/>
    <s v="Houssem"/>
    <s v="VOY2026COFTN1040"/>
    <x v="5"/>
    <s v="626tu203"/>
    <m/>
    <n v="11000"/>
    <m/>
    <n v="4"/>
    <s v="2282tu131"/>
    <s v="Houssem"/>
    <d v="1899-12-30T17:00:00"/>
    <d v="1899-12-30T17:00:00"/>
    <d v="1899-12-30T18:00:00"/>
    <d v="1899-12-30T18:00:00"/>
    <d v="1899-12-30T19:00:00"/>
    <d v="1899-12-30T20:00:00"/>
    <d v="1899-12-30T20:00:00"/>
    <n v="1"/>
  </r>
  <r>
    <s v="VOY2026COFTN1041"/>
    <d v="2026-04-28T00:00:00"/>
    <s v="AVRIL"/>
    <s v="7797tu218"/>
    <s v="Houssem"/>
    <s v="VOY2026COFTN1041"/>
    <x v="33"/>
    <s v="location "/>
    <m/>
    <n v="450"/>
    <m/>
    <n v="6"/>
    <s v="7797tu218"/>
    <s v="Houssem"/>
    <d v="1899-12-30T13:00:00"/>
    <d v="1899-12-30T15:40:00"/>
    <d v="1899-12-30T18:00:00"/>
    <d v="1899-12-30T16:00:00"/>
    <d v="1899-12-30T17:00:00"/>
    <d v="1899-12-30T17:10:00"/>
    <d v="1899-12-30T17:10:00"/>
    <n v="1"/>
  </r>
  <r>
    <s v="VOY2026COFTN1042"/>
    <d v="2026-04-28T00:00:00"/>
    <s v="AVRIL"/>
    <s v="626tu203"/>
    <s v="hbib"/>
    <s v="VOY2026COFTN1042"/>
    <x v="7"/>
    <s v="7797tu218"/>
    <m/>
    <n v="2360"/>
    <m/>
    <n v="6"/>
    <s v="626tu203"/>
    <s v="hbib"/>
    <d v="1899-12-30T06:00:00"/>
    <d v="1899-12-30T07:15:00"/>
    <d v="1899-12-30T18:00:00"/>
    <d v="1899-12-30T08:00:00"/>
    <d v="1899-12-30T09:15:00"/>
    <d v="1899-12-30T10:00:00"/>
    <d v="1899-12-30T10:00:00"/>
    <n v="1"/>
  </r>
  <r>
    <s v="VOY2026COFTN1043"/>
    <d v="2026-04-28T00:00:00"/>
    <s v="AVRIL"/>
    <s v="626tu203"/>
    <s v="hbib"/>
    <s v="VOY2026COFTN1043"/>
    <x v="17"/>
    <s v="4331tu175"/>
    <m/>
    <n v="8535"/>
    <m/>
    <n v="12"/>
    <s v="626tu203"/>
    <s v="hbib"/>
    <d v="1899-12-30T10:00:00"/>
    <d v="1899-12-30T11:35:00"/>
    <d v="1899-12-30T18:00:00"/>
    <d v="1899-12-30T17:00:00"/>
    <d v="1899-12-30T18:00:00"/>
    <d v="1899-12-30T22:35:00"/>
    <d v="1899-12-30T22:35:00"/>
    <n v="1"/>
  </r>
  <r>
    <s v="VOY2026COFTN1043"/>
    <d v="2026-04-28T00:00:00"/>
    <s v="AVRIL"/>
    <s v="626tu203"/>
    <s v="hbib"/>
    <s v="VOY2026COFTN1043"/>
    <x v="20"/>
    <s v="4331tu175"/>
    <m/>
    <n v="2330"/>
    <m/>
    <n v="5"/>
    <s v="626tu203"/>
    <s v="hbib"/>
    <d v="1899-12-30T10:00:00"/>
    <d v="1899-12-30T11:35:00"/>
    <d v="1899-12-30T15:00:00"/>
    <d v="1899-12-30T12:45:00"/>
    <d v="1899-12-30T13:15:00"/>
    <d v="1899-12-30T22:35:00"/>
    <d v="1899-12-30T22:35:00"/>
    <n v="1"/>
  </r>
  <r>
    <s v="VOY2026COFTN1043"/>
    <d v="2026-04-28T00:00:00"/>
    <s v="AVRIL"/>
    <s v="626tu203"/>
    <s v="hbib"/>
    <s v="VOY2026COFTN1043"/>
    <x v="5"/>
    <s v="4331tu175"/>
    <m/>
    <n v="1100"/>
    <m/>
    <n v="5"/>
    <s v="626tu203"/>
    <s v="hbib"/>
    <d v="1899-12-30T10:00:00"/>
    <d v="1899-12-30T11:35:00"/>
    <d v="1899-12-30T18:00:00"/>
    <d v="1899-12-30T14:20:00"/>
    <d v="1899-12-30T14:25:00"/>
    <d v="1899-12-30T22:35:00"/>
    <d v="1899-12-30T22:35:00"/>
    <n v="1"/>
  </r>
  <r>
    <s v="VOY2026COFTN1044"/>
    <d v="2026-04-28T00:00:00"/>
    <s v="AVRIL"/>
    <s v="location "/>
    <s v="location "/>
    <s v="VOY2026COFTN1044"/>
    <x v="10"/>
    <s v="location "/>
    <m/>
    <m/>
    <m/>
    <n v="1"/>
    <s v="location "/>
    <s v="location "/>
    <d v="1899-12-30T19:00:00"/>
    <m/>
    <m/>
    <m/>
    <m/>
    <m/>
    <m/>
    <n v="1"/>
  </r>
  <r>
    <s v="VOY2026COFTN1045"/>
    <d v="2026-04-28T00:00:00"/>
    <s v="AVRIL"/>
    <s v="7797tu218"/>
    <s v="Houssem"/>
    <s v="VOY2026COFTN1045"/>
    <x v="2"/>
    <s v="9524TU238"/>
    <m/>
    <n v="230"/>
    <m/>
    <n v="1"/>
    <s v="7797tu218"/>
    <s v="Houssem"/>
    <d v="1899-12-30T17:10:00"/>
    <d v="1899-12-30T17:10:00"/>
    <d v="1899-12-30T18:00:00"/>
    <d v="1899-12-30T18:00:00"/>
    <d v="1899-12-30T18:40:00"/>
    <d v="1899-12-30T20:00:00"/>
    <d v="1899-12-30T20:00:00"/>
    <n v="1"/>
  </r>
  <r>
    <s v="VOY2026COFTN1046"/>
    <d v="2026-04-29T00:00:00"/>
    <s v="AVRIL"/>
    <s v="4331tu175"/>
    <s v="mehrez"/>
    <s v="VOY2026COFTN1046"/>
    <x v="26"/>
    <s v="9524TU238"/>
    <m/>
    <n v="6200"/>
    <m/>
    <n v="10"/>
    <s v="4331tu175"/>
    <s v="mehrez"/>
    <d v="1899-12-30T07:00:00"/>
    <m/>
    <m/>
    <m/>
    <m/>
    <m/>
    <m/>
    <n v="1"/>
  </r>
  <r>
    <s v="VOY2026COFTN1046"/>
    <d v="2026-04-29T00:00:00"/>
    <s v="AVRIL"/>
    <s v="4331tu175"/>
    <s v="mehrez"/>
    <s v="VOY2026COFTN1046"/>
    <x v="0"/>
    <s v="REM107627"/>
    <m/>
    <n v="6200"/>
    <m/>
    <n v="7"/>
    <s v="4331tu175"/>
    <s v="mehrez"/>
    <d v="1899-12-30T07:00:00"/>
    <d v="1899-12-30T07:10:00"/>
    <d v="1899-12-30T12:00:00"/>
    <d v="1899-12-30T09:40:00"/>
    <d v="1899-12-30T10:25:00"/>
    <d v="1899-12-30T17:00:00"/>
    <d v="1899-12-30T17:00:00"/>
    <n v="1"/>
  </r>
  <r>
    <s v="VOY2026COFTN1046"/>
    <d v="2026-04-29T00:00:00"/>
    <s v="AVRIL"/>
    <s v="4331tu175"/>
    <s v="mehrez"/>
    <s v="VOY2026COFTN1046"/>
    <x v="1"/>
    <s v="location "/>
    <m/>
    <n v="5000"/>
    <m/>
    <n v="7"/>
    <s v="4331tu175"/>
    <s v="mehrez"/>
    <d v="1899-12-30T07:00:00"/>
    <d v="1899-12-30T07:10:00"/>
    <d v="1899-12-30T12:00:00"/>
    <d v="1899-12-30T10:30:00"/>
    <d v="1899-12-30T12:00:00"/>
    <d v="1899-12-30T17:00:00"/>
    <d v="1899-12-30T17:00:00"/>
    <n v="1"/>
  </r>
  <r>
    <s v="VOY2026COFTN1047"/>
    <d v="2026-04-29T00:00:00"/>
    <s v="AVRIL"/>
    <s v="location "/>
    <s v="location "/>
    <s v="VOY2026COFTN1047"/>
    <x v="3"/>
    <s v="6502TU247"/>
    <m/>
    <m/>
    <m/>
    <n v="3"/>
    <s v="location "/>
    <s v="location "/>
    <m/>
    <m/>
    <m/>
    <m/>
    <m/>
    <m/>
    <m/>
    <n v="1"/>
  </r>
  <r>
    <s v="VOY2026COFTN1048"/>
    <d v="2026-04-29T00:00:00"/>
    <s v="AVRIL"/>
    <s v="9524TU238"/>
    <s v="Ridha"/>
    <s v="VOY2026COFTN1048"/>
    <x v="14"/>
    <s v="6502TU247"/>
    <m/>
    <n v="4500"/>
    <m/>
    <n v="9"/>
    <s v="9524TU238"/>
    <s v="Ridha"/>
    <d v="1899-12-30T07:00:00"/>
    <d v="1899-12-30T10:00:00"/>
    <d v="1899-12-30T12:00:00"/>
    <d v="1899-12-30T10:05:00"/>
    <d v="1899-12-30T10:30:00"/>
    <d v="1899-12-30T10:35:00"/>
    <d v="1899-12-30T10:35:00"/>
    <n v="1"/>
  </r>
  <r>
    <s v="VOY2026COFTN1049"/>
    <d v="2026-04-29T00:00:00"/>
    <s v="AVRIL"/>
    <s v="9524TU238"/>
    <s v="Ridha"/>
    <s v="VOY2026COFTN1049"/>
    <x v="15"/>
    <s v="626tu203"/>
    <m/>
    <n v="10000"/>
    <m/>
    <m/>
    <s v="9524TU238"/>
    <s v="Ridha"/>
    <d v="1899-12-30T09:00:00"/>
    <d v="1899-12-30T10:30:00"/>
    <d v="1899-12-30T15:00:00"/>
    <d v="1899-12-30T13:15:00"/>
    <d v="1899-12-30T15:00:00"/>
    <d v="1899-12-30T18:00:00"/>
    <d v="1899-12-30T18:00:00"/>
    <n v="1"/>
  </r>
  <r>
    <s v="VOY2026COFTN1050"/>
    <d v="2026-04-29T00:00:00"/>
    <s v="AVRIL"/>
    <s v="REM107627"/>
    <s v="KARIM"/>
    <s v="VOY2026COFTN1050"/>
    <x v="13"/>
    <s v="7797tu218"/>
    <m/>
    <n v="4990"/>
    <m/>
    <n v="27"/>
    <s v="REM107627"/>
    <s v="KARIM"/>
    <d v="1899-12-30T12:00:00"/>
    <d v="1899-12-30T11:50:00"/>
    <d v="1899-12-30T12:10:00"/>
    <d v="1899-12-30T13:30:00"/>
    <d v="1899-12-30T13:30:00"/>
    <d v="1899-12-30T13:50:00"/>
    <d v="1899-12-30T13:50:00"/>
    <n v="0.93333333333333335"/>
  </r>
  <r>
    <s v="VOY2026COFTN1051"/>
    <d v="2026-04-29T00:00:00"/>
    <s v="AVRIL"/>
    <s v="location "/>
    <s v="location "/>
    <s v="VOY2026COFTN1051"/>
    <x v="4"/>
    <s v="location "/>
    <m/>
    <s v="     9.686,039"/>
    <m/>
    <n v="33"/>
    <s v="location "/>
    <s v="location "/>
    <d v="1899-12-30T12:00:00"/>
    <m/>
    <m/>
    <m/>
    <m/>
    <m/>
    <m/>
    <n v="1"/>
  </r>
  <r>
    <s v="VOY2026COFTN1052"/>
    <d v="2026-04-29T00:00:00"/>
    <s v="AVRIL"/>
    <s v="6502TU247"/>
    <s v="ala"/>
    <s v="VOY2026COFTN1052"/>
    <x v="8"/>
    <s v="location "/>
    <m/>
    <n v="974"/>
    <m/>
    <n v="3"/>
    <s v="6502TU247"/>
    <s v="ala"/>
    <d v="1899-12-30T12:00:00"/>
    <d v="1899-12-30T16:45:00"/>
    <d v="1899-12-30T18:00:00"/>
    <d v="1899-12-30T17:40:00"/>
    <d v="1899-12-30T18:00:00"/>
    <d v="1899-12-30T21:30:00"/>
    <d v="1899-12-30T21:30:00"/>
    <n v="1"/>
  </r>
  <r>
    <s v="VOY2026COFTN1052"/>
    <d v="2026-04-29T00:00:00"/>
    <s v="AVRIL"/>
    <s v="6502TU247"/>
    <s v="ala"/>
    <s v="VOY2026COFTN1052"/>
    <x v="9"/>
    <s v="REM107627"/>
    <m/>
    <n v="4200"/>
    <m/>
    <n v="10"/>
    <s v="6502TU247"/>
    <s v="ala"/>
    <d v="1899-12-30T12:00:00"/>
    <d v="1899-12-30T16:35:00"/>
    <d v="1899-12-30T20:00:00"/>
    <d v="1899-12-30T19:00:00"/>
    <d v="1899-12-30T19:30:00"/>
    <d v="1899-12-30T21:30:00"/>
    <d v="1899-12-30T21:30:00"/>
    <n v="1"/>
  </r>
  <r>
    <s v="VOY2026COFTN1053"/>
    <d v="2026-04-29T00:00:00"/>
    <s v="AVRIL"/>
    <s v="626tu203"/>
    <s v="hbib"/>
    <s v="VOY2026COFTN1053"/>
    <x v="16"/>
    <s v="4331tu175"/>
    <m/>
    <n v="7421"/>
    <m/>
    <n v="21"/>
    <s v="626tu203"/>
    <s v="hbib"/>
    <d v="1899-12-30T09:00:00"/>
    <d v="1899-12-30T09:25:00"/>
    <d v="1899-12-30T15:00:00"/>
    <d v="1899-12-30T12:35:00"/>
    <d v="1899-12-30T15:30:00"/>
    <d v="1899-12-30T19:50:00"/>
    <d v="1899-12-30T19:50:00"/>
    <n v="1"/>
  </r>
  <r>
    <s v="VOY2026COFTN1054"/>
    <d v="2026-04-29T00:00:00"/>
    <s v="AVRIL"/>
    <s v="7797tu218"/>
    <s v="Houssem"/>
    <s v="VOY2026COFTN1054"/>
    <x v="35"/>
    <s v="4331tu175"/>
    <m/>
    <n v="230"/>
    <m/>
    <n v="1"/>
    <s v="7797tu218"/>
    <s v="Houssem"/>
    <d v="1899-12-30T10:00:00"/>
    <d v="1899-12-30T10:25:00"/>
    <d v="1899-12-30T15:00:00"/>
    <d v="1899-12-30T11:30:00"/>
    <d v="1899-12-30T12:00:00"/>
    <d v="1899-12-30T13:00:00"/>
    <d v="1899-12-30T13:00:00"/>
    <n v="1"/>
  </r>
  <r>
    <s v="VOY2026COFTN1055"/>
    <d v="2026-04-29T00:00:00"/>
    <s v="AVRIL"/>
    <s v="location "/>
    <s v="location "/>
    <s v="VOY2026COFTN1055"/>
    <x v="24"/>
    <s v="location "/>
    <m/>
    <m/>
    <m/>
    <n v="28"/>
    <s v="location "/>
    <s v="location "/>
    <d v="1899-12-30T06:00:00"/>
    <m/>
    <m/>
    <m/>
    <m/>
    <m/>
    <m/>
    <n v="1"/>
  </r>
  <r>
    <s v="VOY2026COFTN1055"/>
    <d v="2026-04-29T00:00:00"/>
    <s v="AVRIL"/>
    <s v="location "/>
    <s v="location "/>
    <s v="VOY2026COFTN1055"/>
    <x v="28"/>
    <s v="location "/>
    <m/>
    <m/>
    <m/>
    <n v="3"/>
    <s v="location "/>
    <s v="location "/>
    <d v="1899-12-30T06:00:00"/>
    <m/>
    <m/>
    <m/>
    <m/>
    <m/>
    <m/>
    <n v="1"/>
  </r>
  <r>
    <s v="VOY2026COFTN1056"/>
    <d v="2026-04-29T00:00:00"/>
    <s v="AVRIL"/>
    <s v="REM107627"/>
    <s v="KARIM"/>
    <s v="VOY2026COFTN1056"/>
    <x v="5"/>
    <s v="REM107627"/>
    <m/>
    <m/>
    <m/>
    <m/>
    <s v="REM107627"/>
    <s v="KARIM"/>
    <d v="1899-12-30T15:30:00"/>
    <d v="1899-12-30T15:30:00"/>
    <d v="1899-12-30T18:00:00"/>
    <d v="1899-12-30T16:45:00"/>
    <d v="1899-12-30T20:40:00"/>
    <d v="1899-12-30T21:45:00"/>
    <d v="1899-12-30T21:45:00"/>
    <n v="1"/>
  </r>
  <r>
    <s v="VOY2026COFTN1057"/>
    <d v="2026-04-30T00:00:00"/>
    <s v="AVRIL"/>
    <s v="4331tu175"/>
    <s v="mehrez"/>
    <s v="VOY2026COFTN1057"/>
    <x v="11"/>
    <s v="REM107627"/>
    <m/>
    <n v="7800"/>
    <m/>
    <n v="7"/>
    <s v="4331tu175"/>
    <s v="mehrez"/>
    <d v="1899-12-30T07:00:00"/>
    <d v="1899-12-30T09:30:00"/>
    <d v="1899-12-30T15:00:00"/>
    <d v="1899-12-30T11:45:00"/>
    <d v="1899-12-30T13:30:00"/>
    <d v="1899-12-30T16:30:00"/>
    <d v="1899-12-30T16:30:00"/>
    <n v="1"/>
  </r>
  <r>
    <s v="VOY2026COFTN1058"/>
    <d v="2026-04-30T00:00:00"/>
    <s v="AVRIL"/>
    <s v="4331tu175"/>
    <s v="mehrez"/>
    <s v="VOY2026COFTN1058"/>
    <x v="9"/>
    <s v="626tu203"/>
    <m/>
    <n v="8500"/>
    <m/>
    <n v="11"/>
    <s v="4331tu175"/>
    <s v="mehrez"/>
    <d v="1899-12-30T16:00:00"/>
    <d v="1899-12-30T19:00:00"/>
    <d v="1899-12-30T21:00:00"/>
    <d v="1899-12-30T21:00:00"/>
    <d v="1899-12-30T22:00:00"/>
    <d v="1899-12-30T23:30:00"/>
    <d v="1899-12-30T23:30:00"/>
    <n v="1"/>
  </r>
  <r>
    <s v="VOY2026COFTN1059"/>
    <d v="2026-04-30T00:00:00"/>
    <s v="AVRIL"/>
    <s v="location "/>
    <s v="location "/>
    <s v="VOY2026COFTN1059"/>
    <x v="4"/>
    <s v="626tu203"/>
    <m/>
    <m/>
    <m/>
    <n v="16"/>
    <s v="location "/>
    <s v="location "/>
    <d v="1899-12-30T11:00:00"/>
    <m/>
    <m/>
    <m/>
    <m/>
    <m/>
    <m/>
    <n v="1"/>
  </r>
  <r>
    <s v="VOY2026COFTN1059"/>
    <d v="2026-04-30T00:00:00"/>
    <s v="AVRIL"/>
    <s v="location "/>
    <s v="location "/>
    <s v="VOY2026COFTN1059"/>
    <x v="25"/>
    <s v="626tu203"/>
    <m/>
    <m/>
    <m/>
    <n v="20"/>
    <s v="location "/>
    <s v="location "/>
    <d v="1899-12-30T11:00:00"/>
    <m/>
    <m/>
    <m/>
    <m/>
    <m/>
    <m/>
    <n v="1"/>
  </r>
  <r>
    <s v="VOY2026COFTN1060"/>
    <d v="2026-04-30T00:00:00"/>
    <s v="AVRIL"/>
    <s v="REM107627"/>
    <s v="KARIM"/>
    <s v="VOY2026COFTN1060"/>
    <x v="13"/>
    <s v="626tu203"/>
    <m/>
    <m/>
    <m/>
    <n v="1"/>
    <s v="REM107627"/>
    <s v="KARIM"/>
    <d v="1899-12-30T07:00:00"/>
    <d v="1899-12-30T09:00:00"/>
    <d v="1899-12-30T15:00:00"/>
    <d v="1899-12-30T08:40:00"/>
    <d v="1899-12-30T11:30:00"/>
    <d v="1899-12-30T11:50:00"/>
    <d v="1899-12-30T11:50:00"/>
    <n v="1"/>
  </r>
  <r>
    <s v="VOY2026COFTN1061"/>
    <d v="2026-04-30T00:00:00"/>
    <s v="AVRIL"/>
    <s v="REM107627"/>
    <s v="KARIM"/>
    <s v="VOY2026COFTN1061"/>
    <x v="13"/>
    <s v="location "/>
    <m/>
    <m/>
    <m/>
    <n v="1"/>
    <s v="REM107627"/>
    <s v="KARIM"/>
    <d v="1899-12-30T14:00:00"/>
    <d v="1899-12-30T15:00:00"/>
    <d v="1899-12-30T18:00:00"/>
    <d v="1899-12-30T15:35:00"/>
    <d v="1899-12-30T17:15:00"/>
    <d v="1899-12-30T18:00:00"/>
    <d v="1899-12-30T18:00:00"/>
    <n v="1"/>
  </r>
  <r>
    <s v="VOY2026COFTN1062"/>
    <d v="2026-04-30T00:00:00"/>
    <s v="AVRIL"/>
    <s v="626tu203"/>
    <s v="hbib"/>
    <s v="VOY2026COFTN1062"/>
    <x v="14"/>
    <s v="location "/>
    <m/>
    <m/>
    <m/>
    <n v="8"/>
    <s v="626tu203"/>
    <s v="hbib"/>
    <d v="1899-12-30T07:00:00"/>
    <d v="1899-12-30T07:00:00"/>
    <d v="1899-12-30T12:00:00"/>
    <d v="1899-12-30T07:05:00"/>
    <d v="1899-12-30T08:00:00"/>
    <d v="1899-12-30T08:05:00"/>
    <d v="1899-12-30T08:05:00"/>
    <n v="1"/>
  </r>
  <r>
    <s v="VOY2026COFTN1063"/>
    <d v="2026-04-30T00:00:00"/>
    <s v="AVRIL"/>
    <s v="626tu203"/>
    <s v="hbib"/>
    <s v="VOY2026COFTN1063"/>
    <x v="15"/>
    <s v="9524TU238"/>
    <m/>
    <n v="4830"/>
    <m/>
    <n v="7"/>
    <s v="626tu203"/>
    <s v="hbib"/>
    <d v="1899-12-30T08:30:00"/>
    <d v="1899-12-30T13:45:00"/>
    <d v="1899-12-30T20:00:00"/>
    <d v="1899-12-30T19:00:00"/>
    <d v="1899-12-30T19:30:00"/>
    <d v="1899-12-30T00:10:00"/>
    <d v="1899-12-30T00:10:00"/>
    <n v="1"/>
  </r>
  <r>
    <s v="VOY2026COFTN1063"/>
    <d v="2026-04-30T00:00:00"/>
    <s v="AVRIL"/>
    <s v="626tu203"/>
    <s v="hbib"/>
    <s v="VOY2026COFTN1063"/>
    <x v="17"/>
    <s v="9524TU238"/>
    <m/>
    <n v="1835"/>
    <m/>
    <n v="3"/>
    <s v="626tu203"/>
    <s v="hbib"/>
    <d v="1899-12-30T08:30:00"/>
    <d v="1899-12-30T13:45:00"/>
    <d v="1899-12-30T20:00:00"/>
    <d v="1899-12-30T20:05:00"/>
    <d v="1899-12-30T21:15:00"/>
    <d v="1899-12-30T00:10:00"/>
    <d v="1899-12-30T00:10:00"/>
    <n v="0.99583333333333335"/>
  </r>
  <r>
    <s v="VOY2026COFTN1063"/>
    <d v="2026-04-30T00:00:00"/>
    <s v="AVRIL"/>
    <s v="626tu203"/>
    <s v="hbib"/>
    <s v="VOY2026COFTN1063"/>
    <x v="24"/>
    <s v="6502TU247"/>
    <m/>
    <n v="2139"/>
    <m/>
    <n v="6"/>
    <s v="626tu203"/>
    <s v="hbib"/>
    <d v="1899-12-30T08:30:00"/>
    <d v="1899-12-30T13:45:00"/>
    <d v="1899-12-30T20:00:00"/>
    <d v="1899-12-30T16:35:00"/>
    <d v="1899-12-30T17:05:00"/>
    <d v="1899-12-30T00:10:00"/>
    <d v="1899-12-30T00:10:00"/>
    <n v="1"/>
  </r>
  <r>
    <s v="VOY2026COFTN1064"/>
    <d v="2026-04-30T00:00:00"/>
    <s v="AVRIL"/>
    <s v="location "/>
    <s v="location "/>
    <s v="VOY2026COFTN1064"/>
    <x v="1"/>
    <s v="6502TU247"/>
    <m/>
    <m/>
    <m/>
    <n v="9"/>
    <s v="location "/>
    <s v="location "/>
    <d v="1899-12-30T07:00:00"/>
    <m/>
    <m/>
    <m/>
    <m/>
    <m/>
    <m/>
    <n v="1"/>
  </r>
  <r>
    <s v="VOY2026COFTN1064"/>
    <d v="2026-04-30T00:00:00"/>
    <s v="AVRIL"/>
    <s v="location "/>
    <s v="location "/>
    <s v="VOY2026COFTN1064"/>
    <x v="0"/>
    <s v="6502TU247"/>
    <m/>
    <m/>
    <m/>
    <n v="11"/>
    <s v="location "/>
    <s v="location "/>
    <d v="1899-12-30T07:00:00"/>
    <m/>
    <m/>
    <m/>
    <m/>
    <m/>
    <m/>
    <n v="1"/>
  </r>
  <r>
    <s v="VOY2026COFTN1065"/>
    <d v="2026-04-30T00:00:00"/>
    <s v="AVRIL"/>
    <s v="9524TU238"/>
    <s v="Ridha"/>
    <s v="VOY2026COFTN1065"/>
    <x v="10"/>
    <s v="6502TU247"/>
    <m/>
    <n v="1200"/>
    <m/>
    <n v="1"/>
    <s v="9524TU238"/>
    <s v="Ridha"/>
    <d v="1899-12-30T11:30:00"/>
    <d v="1899-12-30T12:40:00"/>
    <d v="1899-12-30T18:00:00"/>
    <d v="1899-12-30T16:50:00"/>
    <d v="1899-12-30T17:30:00"/>
    <d v="1899-12-30T20:00:00"/>
    <d v="1899-12-30T20:00:00"/>
    <n v="1"/>
  </r>
  <r>
    <s v="VOY2026COFTN1065"/>
    <d v="2026-04-30T00:00:00"/>
    <s v="AVRIL"/>
    <s v="9524TU238"/>
    <s v="Ridha"/>
    <s v="VOY2026COFTN1065"/>
    <x v="8"/>
    <s v="6502TU247"/>
    <m/>
    <n v="8900"/>
    <m/>
    <n v="13"/>
    <s v="9524TU238"/>
    <s v="Ridha"/>
    <d v="1899-12-30T11:30:00"/>
    <d v="1899-12-30T12:40:00"/>
    <d v="1899-12-30T18:00:00"/>
    <d v="1899-12-30T13:50:00"/>
    <d v="1899-12-30T16:00:00"/>
    <d v="1899-12-30T20:00:00"/>
    <d v="1899-12-30T20:00:00"/>
    <n v="1"/>
  </r>
  <r>
    <s v="VOY2026COFTN1066"/>
    <d v="2026-04-30T00:00:00"/>
    <s v="AVRIL"/>
    <s v="6502TU247"/>
    <s v="ala"/>
    <s v="VOY2026COFTN1066"/>
    <x v="6"/>
    <s v="6502TU247"/>
    <m/>
    <n v="465"/>
    <m/>
    <n v="1"/>
    <s v="6502TU247"/>
    <s v="ala"/>
    <d v="1899-12-30T07:00:00"/>
    <d v="1899-12-30T09:40:00"/>
    <d v="1899-12-30T15:00:00"/>
    <d v="1899-12-30T10:30:00"/>
    <d v="1899-12-30T10:40:00"/>
    <d v="1899-12-30T14:10:00"/>
    <d v="1899-12-30T14:10:00"/>
    <n v="1"/>
  </r>
  <r>
    <s v="VOY2026COFTN1066"/>
    <d v="2026-04-30T00:00:00"/>
    <s v="AVRIL"/>
    <s v="6502TU247"/>
    <s v="ala"/>
    <s v="VOY2026COFTN1066"/>
    <x v="5"/>
    <s v="6502TU247"/>
    <m/>
    <n v="260"/>
    <m/>
    <n v="1"/>
    <s v="6502TU247"/>
    <s v="ala"/>
    <d v="1899-12-30T07:00:00"/>
    <d v="1899-12-30T09:40:00"/>
    <d v="1899-12-30T15:00:00"/>
    <d v="1899-12-30T12:40:00"/>
    <d v="1899-12-30T13:00:00"/>
    <d v="1899-12-30T14:10:00"/>
    <d v="1899-12-30T14:10:00"/>
    <n v="1"/>
  </r>
  <r>
    <s v="VOY2026COFTN1066"/>
    <d v="2026-04-30T00:00:00"/>
    <s v="AVRIL"/>
    <s v="6502TU247"/>
    <s v="ala"/>
    <s v="VOY2026COFTN1066"/>
    <x v="21"/>
    <s v="6502TU247"/>
    <m/>
    <n v="1250"/>
    <m/>
    <n v="2"/>
    <s v="6502TU247"/>
    <s v="ala"/>
    <d v="1899-12-30T07:00:00"/>
    <d v="1899-12-30T09:40:00"/>
    <d v="1899-12-30T15:00:00"/>
    <d v="1899-12-30T11:50:00"/>
    <d v="1899-12-30T12:20:00"/>
    <d v="1899-12-30T14:10:00"/>
    <d v="1899-12-30T14:10:00"/>
    <n v="1"/>
  </r>
  <r>
    <s v="VOY2026COFTN1066"/>
    <d v="2026-04-30T00:00:00"/>
    <s v="AVRIL"/>
    <s v="6502TU247"/>
    <s v="ala"/>
    <s v="VOY2026COFTN1066"/>
    <x v="20"/>
    <s v="2282tu131"/>
    <m/>
    <n v="150"/>
    <m/>
    <n v="1"/>
    <s v="6502TU247"/>
    <s v="ala"/>
    <d v="1899-12-30T07:00:00"/>
    <d v="1899-12-30T09:40:00"/>
    <d v="1899-12-30T15:00:00"/>
    <d v="1899-12-30T11:00:00"/>
    <d v="1899-12-30T11:30:00"/>
    <d v="1899-12-30T14:10:00"/>
    <d v="1899-12-30T14:10:00"/>
    <n v="1"/>
  </r>
  <r>
    <s v="VOY2026COFTN1067"/>
    <d v="2026-04-30T00:00:00"/>
    <s v="AVRIL"/>
    <s v="6502TU247"/>
    <s v="ala"/>
    <s v="VOY2026COFTN1067"/>
    <x v="23"/>
    <s v="6502TU247"/>
    <m/>
    <m/>
    <m/>
    <n v="1"/>
    <s v="6502TU247"/>
    <s v="ala"/>
    <d v="1899-12-30T14:00:00"/>
    <d v="1899-12-30T16:00:00"/>
    <d v="1899-12-30T20:00:00"/>
    <d v="1899-12-30T18:00:00"/>
    <m/>
    <d v="1899-12-30T22:00:00"/>
    <d v="1899-12-30T22:00:00"/>
    <n v="1"/>
  </r>
  <r>
    <s v="VOY2026COFTN1067"/>
    <d v="2026-04-30T00:00:00"/>
    <s v="AVRIL"/>
    <s v="6502TU247"/>
    <s v="ala"/>
    <s v="VOY2026COFTN1067"/>
    <x v="2"/>
    <s v="6502TU247"/>
    <m/>
    <m/>
    <m/>
    <n v="3"/>
    <s v="6502TU247"/>
    <s v="ala"/>
    <d v="1899-12-30T14:00:00"/>
    <d v="1899-12-30T16:00:00"/>
    <d v="1899-12-30T20:00:00"/>
    <d v="1899-12-30T18:05:00"/>
    <m/>
    <d v="1899-12-30T22:00:00"/>
    <d v="1899-12-30T22:00:00"/>
    <n v="1"/>
  </r>
  <r>
    <s v="VOY2026COFTN1067"/>
    <d v="2026-04-30T00:00:00"/>
    <s v="AVRIL"/>
    <s v="6502TU247"/>
    <s v="ala"/>
    <s v="VOY2026COFTN1067"/>
    <x v="22"/>
    <s v="6502TU247"/>
    <m/>
    <m/>
    <m/>
    <n v="1"/>
    <s v="6502TU247"/>
    <s v="ala"/>
    <d v="1899-12-30T14:00:00"/>
    <d v="1899-12-30T16:00:00"/>
    <d v="1899-12-30T20:00:00"/>
    <d v="1899-12-30T18:30:00"/>
    <m/>
    <d v="1899-12-30T22:00:00"/>
    <d v="1899-12-30T22:00:00"/>
    <n v="1"/>
  </r>
  <r>
    <s v="VOY2026COFTN1067"/>
    <d v="2026-04-30T00:00:00"/>
    <s v="AVRIL"/>
    <s v="6502TU247"/>
    <s v="ala"/>
    <s v="VOY2026COFTN1067"/>
    <x v="33"/>
    <s v="6502TU247"/>
    <m/>
    <m/>
    <m/>
    <n v="1"/>
    <s v="6502TU247"/>
    <s v="ala"/>
    <d v="1899-12-30T14:00:00"/>
    <d v="1899-12-30T16:00:00"/>
    <d v="1899-12-30T20:00:00"/>
    <d v="1899-12-30T19:00:00"/>
    <m/>
    <d v="1899-12-30T22:00:00"/>
    <d v="1899-12-30T22:00:00"/>
    <n v="1"/>
  </r>
  <r>
    <s v="VOY2026COFTN1068"/>
    <d v="2026-04-30T00:00:00"/>
    <s v="AVRIL"/>
    <s v="2282tu131"/>
    <s v="KARIM"/>
    <s v="VOY2026COFTN1068"/>
    <x v="31"/>
    <s v="2282tu131"/>
    <m/>
    <m/>
    <m/>
    <n v="6"/>
    <s v="2282tu131"/>
    <s v="KARIM"/>
    <d v="1899-12-30T07:00:00"/>
    <d v="1899-12-30T19:00:00"/>
    <d v="1899-12-30T21:00:00"/>
    <d v="1899-12-30T20:30:00"/>
    <d v="1899-12-30T21:05:00"/>
    <d v="1899-12-30T21:45:00"/>
    <d v="1899-12-30T21:45:0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n v="0.5914348697394789"/>
  </r>
  <r>
    <n v="0.43988269794721407"/>
  </r>
  <r>
    <n v="0.94819159335288372"/>
  </r>
  <r>
    <n v="0.40055294117647056"/>
  </r>
  <r>
    <n v="0.13969882352941176"/>
  </r>
  <r>
    <n v="0.76934782608695651"/>
  </r>
  <r>
    <n v="1.0470588235294118"/>
  </r>
  <r>
    <n v="0.90011764705882358"/>
  </r>
  <r>
    <n v="0.74941176470588233"/>
  </r>
  <r>
    <n v="0.81521739130434778"/>
  </r>
  <r>
    <n v="0.58695652173913049"/>
  </r>
  <r>
    <n v="1.0815882352941177"/>
  </r>
  <r>
    <n v="1.1316073354908307"/>
  </r>
  <r>
    <n v="0.49298597194388777"/>
  </r>
  <r>
    <n v="0.44965786901270771"/>
  </r>
  <r>
    <n v="0.78201368523949166"/>
  </r>
  <r>
    <n v="0.28235294117647058"/>
  </r>
  <r>
    <n v="1.1764705882352942"/>
  </r>
  <r>
    <n v="1.411764705882353"/>
  </r>
  <r>
    <n v="0.21574973031283712"/>
  </r>
  <r>
    <n v="0.12944983818770225"/>
  </r>
  <r>
    <n v="0.83088954056695996"/>
  </r>
  <r>
    <n v="0.52003910068426196"/>
  </r>
  <r>
    <n v="0.89647058823529413"/>
  </r>
  <r>
    <n v="0.53529411764705881"/>
  </r>
  <r>
    <n v="0.89466933867735476"/>
  </r>
  <r>
    <n v="0.46535294117647058"/>
  </r>
  <r>
    <n v="2.1739130434782608E-2"/>
  </r>
  <r>
    <n v="0.10869565217391304"/>
  </r>
  <r>
    <n v="0.65022044088176356"/>
  </r>
  <r>
    <n v="1.426235294117647"/>
  </r>
  <r>
    <n v="1"/>
  </r>
  <r>
    <n v="1.3905882352941177"/>
  </r>
  <r>
    <n v="1.3988235294117648"/>
  </r>
  <r>
    <n v="2.5000000000000001E-2"/>
  </r>
  <r>
    <n v="1.1560117302052786"/>
  </r>
  <r>
    <n v="0.49411764705882355"/>
  </r>
  <r>
    <n v="1.6621176470588235"/>
  </r>
  <r>
    <n v="0.76470588235294112"/>
  </r>
  <r>
    <n v="0.92585170340681366"/>
  </r>
  <r>
    <n v="0.11764705882352941"/>
  </r>
  <r>
    <n v="0.4891304347826087"/>
  </r>
  <r>
    <n v="0.90217391304347827"/>
  </r>
  <r>
    <n v="0.970873786407767"/>
  </r>
  <r>
    <n v="0.50732545090180359"/>
  </r>
  <r>
    <n v="1.3314136272545092"/>
  </r>
  <r>
    <n v="0.97717391304347823"/>
  </r>
  <r>
    <n v="0.86705882352941177"/>
  </r>
  <r>
    <n v="7.5294117647058817E-2"/>
  </r>
  <r>
    <n v="1.2941176470588236"/>
  </r>
  <r>
    <n v="0.970873786407767"/>
  </r>
  <r>
    <n v="1.1730205278592376"/>
  </r>
  <r>
    <n v="0.61583577712609971"/>
  </r>
  <r>
    <n v="1.3176470588235294"/>
  </r>
  <r>
    <n v="0.1831764705882353"/>
  </r>
  <r>
    <n v="0.40237324703344118"/>
  </r>
  <r>
    <n v="0.49362725450901801"/>
  </r>
  <r>
    <n v="1.1294117647058823"/>
  </r>
  <r>
    <n v="0.970873786407767"/>
  </r>
  <r>
    <n v="3.5326086956521736E-2"/>
  </r>
  <r>
    <n v="0.88457389428263211"/>
  </r>
  <r>
    <n v="0.63538611925708699"/>
  </r>
  <r>
    <n v="1.1730205278592376"/>
  </r>
  <r>
    <n v="0.92623529411764705"/>
  </r>
  <r>
    <n v="0.20129411764705882"/>
  </r>
  <r>
    <n v="0.26247058823529412"/>
  </r>
  <r>
    <n v="0.23460410557184752"/>
  </r>
  <r>
    <n v="0.76315217391304346"/>
  </r>
  <r>
    <n v="0.99244875943905075"/>
  </r>
  <r>
    <n v="1.2941176470588236"/>
  </r>
  <r>
    <n v="0.3508235294117647"/>
  </r>
  <r>
    <n v="0.71318637274549102"/>
  </r>
  <r>
    <n v="0.80840664711632448"/>
  </r>
  <r>
    <n v="0.24811218985976269"/>
  </r>
  <r>
    <n v="0.66435294117647059"/>
  </r>
  <r>
    <n v="0.9759882352941176"/>
  </r>
  <r>
    <n v="0.36211764705882354"/>
  </r>
  <r>
    <n v="0.44194789579158317"/>
  </r>
  <r>
    <n v="0.86021505376344087"/>
  </r>
  <r>
    <n v="0.97826086956521741"/>
  </r>
  <r>
    <n v="0.28141304347826085"/>
  </r>
  <r>
    <n v="0.53937432578209277"/>
  </r>
  <r>
    <n v="0.52941176470588236"/>
  </r>
  <r>
    <n v="1.3695294117647059"/>
  </r>
  <r>
    <n v="0.8485370741482966"/>
  </r>
  <r>
    <n v="0.86956521739130432"/>
  </r>
  <r>
    <n v="1"/>
  </r>
  <r>
    <n v="0.83088954056695996"/>
  </r>
  <r>
    <n v="0.53937432578209277"/>
  </r>
  <r>
    <n v="0.21045882352941178"/>
  </r>
  <r>
    <n v="0.76470588235294112"/>
  </r>
  <r>
    <n v="0.43988269794721407"/>
  </r>
  <r>
    <n v="0.90593186372745493"/>
  </r>
  <r>
    <n v="0.74545454545454548"/>
  </r>
  <r>
    <n v="0.83529411764705885"/>
  </r>
  <r>
    <n v="0.49411764705882355"/>
  </r>
  <r>
    <n v="0.70652173913043481"/>
  </r>
  <r>
    <n v="0.55663043478260865"/>
  </r>
  <r>
    <n v="2.1574973031283712E-2"/>
  </r>
  <r>
    <n v="0.10787486515641856"/>
  </r>
  <r>
    <n v="1.9550342130987292E-2"/>
  </r>
  <r>
    <n v="0.5290581162324649"/>
  </r>
  <r>
    <n v="0.37971952535059333"/>
  </r>
  <r>
    <n v="0.35059331175836028"/>
  </r>
  <r>
    <n v="0.43988269794721407"/>
  </r>
  <r>
    <n v="1.3043478260869565"/>
  </r>
  <r>
    <n v="0.29891304347826086"/>
  </r>
  <r>
    <n v="0.83294117647058818"/>
  </r>
  <r>
    <n v="1.2941176470588236"/>
  </r>
  <r>
    <n v="1.2941176470588236"/>
  </r>
  <r>
    <n v="0.24682352941176472"/>
  </r>
  <r>
    <n v="1.0588235294117647"/>
  </r>
  <r>
    <n v="0.43149946062567424"/>
  </r>
  <r>
    <n v="0.48826452905811624"/>
  </r>
  <r>
    <n v="1.1764705882352942"/>
  </r>
  <r>
    <n v="0.96383186705767354"/>
  </r>
  <r>
    <n v="0.6472491909385113"/>
  </r>
  <r>
    <n v="0.70652173913043481"/>
  </r>
  <r>
    <n v="1.2941176470588236"/>
  </r>
  <r>
    <n v="0.83088954056695996"/>
  </r>
  <r>
    <n v="1.075268817204301"/>
  </r>
  <r>
    <n v="0.58823529411764708"/>
  </r>
  <r>
    <n v="0.83964705882352941"/>
  </r>
  <r>
    <n v="1.0370588235294118"/>
  </r>
  <r>
    <n v="0.81362725450901807"/>
  </r>
  <r>
    <n v="0.97751710654936463"/>
  </r>
  <r>
    <n v="0.14829659318637275"/>
  </r>
  <r>
    <n v="0.11764705882352941"/>
  </r>
  <r>
    <n v="0.14988235294117647"/>
  </r>
  <r>
    <n v="0.67836956521739133"/>
  </r>
  <r>
    <n v="0.92391304347826086"/>
  </r>
  <r>
    <n v="0.43988269794721407"/>
  </r>
  <r>
    <n v="0.52941176470588236"/>
  </r>
  <r>
    <n v="0.85043988269794724"/>
  </r>
  <r>
    <n v="0.67543478260869561"/>
  </r>
  <r>
    <n v="0.83695652173913049"/>
  </r>
  <r>
    <n v="1.203529411764706"/>
  </r>
  <r>
    <n v="0.44623529411764706"/>
  </r>
  <r>
    <n v="0.80160320641282568"/>
  </r>
  <r>
    <n v="0.78957915831663328"/>
  </r>
  <r>
    <n v="1"/>
  </r>
  <r>
    <n v="0.96611764705882353"/>
  </r>
  <r>
    <n v="0.86956521739130432"/>
  </r>
  <r>
    <n v="1.0141176470588236"/>
  </r>
  <r>
    <n v="1.5069411764705882"/>
  </r>
  <r>
    <n v="0.49411764705882355"/>
  </r>
  <r>
    <n v="0.12944983818770225"/>
  </r>
  <r>
    <n v="1.3000977517106549"/>
  </r>
  <r>
    <n v="0.74545454545454548"/>
  </r>
  <r>
    <n v="0.94117647058823528"/>
  </r>
  <r>
    <n v="0.42588235294117649"/>
  </r>
  <r>
    <n v="2.4288577154308617E-2"/>
  </r>
  <r>
    <n v="0.68369565217391304"/>
  </r>
  <r>
    <n v="0.18338727076591155"/>
  </r>
  <r>
    <n v="0.25889967637540451"/>
  </r>
  <r>
    <n v="0.30588235294117649"/>
  </r>
  <r>
    <n v="1.2373186705767352"/>
  </r>
  <r>
    <n v="0.47058823529411764"/>
  </r>
  <r>
    <n v="0.97826086956521741"/>
  </r>
  <r>
    <n v="0.33980582524271846"/>
  </r>
  <r>
    <n v="0.83191983967935879"/>
  </r>
  <r>
    <n v="0.97826086956521741"/>
  </r>
  <r>
    <n v="1.411764705882353"/>
  </r>
  <r>
    <n v="1.0117411764705881"/>
  </r>
  <r>
    <n v="0.12944983818770225"/>
  </r>
  <r>
    <n v="0.97751710654936463"/>
  </r>
  <r>
    <n v="0.97751710654936463"/>
  </r>
  <r>
    <n v="0.94117647058823528"/>
  </r>
  <r>
    <n v="1.1086956521739131"/>
  </r>
  <r>
    <n v="0.85005393743257818"/>
  </r>
  <r>
    <n v="0.29913827655310621"/>
  </r>
  <r>
    <n v="0.9901411764705883"/>
  </r>
  <r>
    <n v="0.37647058823529411"/>
  </r>
  <r>
    <n v="0.55339805825242716"/>
  </r>
  <r>
    <n v="0.53670588235294114"/>
  </r>
  <r>
    <n v="1.411764705882353"/>
  </r>
  <r>
    <n v="0.33418837675350699"/>
  </r>
  <r>
    <n v="0.97751710654936463"/>
  </r>
  <r>
    <n v="0.16181229773462782"/>
  </r>
  <r>
    <n v="0.28235294117647058"/>
  </r>
  <r>
    <n v="0.84567058823529406"/>
  </r>
  <r>
    <n v="0.83478260869565213"/>
  </r>
  <r>
    <n v="0.85869565217391308"/>
  </r>
  <r>
    <n v="0.83088954056695996"/>
  </r>
  <r>
    <n v="0.6588235294117647"/>
  </r>
  <r>
    <n v="1.6543529411764706"/>
  </r>
  <r>
    <n v="0.12944983818770225"/>
  </r>
  <r>
    <n v="0.6903991370010788"/>
  </r>
  <r>
    <n v="1.2173913043478262"/>
  </r>
  <r>
    <n v="0.48096192384769537"/>
  </r>
  <r>
    <n v="0.18036072144288579"/>
  </r>
  <r>
    <n v="1.203529411764706"/>
  </r>
  <r>
    <n v="0.83088954056695996"/>
  </r>
  <r>
    <n v="0.57635294117647062"/>
  </r>
  <r>
    <n v="0.45882352941176469"/>
  </r>
  <r>
    <n v="0.63646170442286942"/>
  </r>
  <r>
    <n v="0.82765531062124253"/>
  </r>
  <r>
    <n v="0.80760869565217386"/>
  </r>
  <r>
    <n v="0.70652173913043481"/>
  </r>
  <r>
    <n v="0.83088954056695996"/>
  </r>
  <r>
    <n v="0.92184368737474953"/>
  </r>
  <r>
    <n v="0.11866235167206041"/>
  </r>
  <r>
    <n v="0.43988269794721407"/>
  </r>
  <r>
    <n v="1.5529411764705883"/>
  </r>
  <r>
    <n v="0.92391304347826086"/>
  </r>
  <r>
    <n v="0.76470588235294112"/>
  </r>
  <r>
    <n v="0.84517647058823531"/>
  </r>
  <r>
    <n v="0.58252427184466016"/>
  </r>
  <r>
    <n v="0.90217391304347827"/>
  </r>
  <r>
    <n v="0.97647058823529409"/>
  </r>
  <r>
    <n v="0.67738557114228459"/>
  </r>
  <r>
    <n v="0.87976539589442815"/>
  </r>
  <r>
    <n v="1.411764705882353"/>
  </r>
  <r>
    <n v="0.67647058823529416"/>
  </r>
  <r>
    <n v="0.5"/>
  </r>
  <r>
    <n v="1.0784313725490196"/>
  </r>
  <r>
    <n v="0.4854368932038835"/>
  </r>
  <r>
    <n v="0.27764705882352941"/>
  </r>
  <r>
    <n v="1.4076470588235295"/>
  </r>
  <r>
    <n v="0.24811218985976269"/>
  </r>
  <r>
    <n v="4.8913043478260872E-2"/>
  </r>
  <r>
    <n v="0.43988269794721407"/>
  </r>
  <r>
    <n v="0.97751710654936463"/>
  </r>
  <r>
    <n v="0.2"/>
  </r>
  <r>
    <n v="0.60870588235294121"/>
  </r>
  <r>
    <n v="0.87305882352941178"/>
  </r>
  <r>
    <n v="0.24811218985976269"/>
  </r>
  <r>
    <n v="0.52104208416833664"/>
  </r>
  <r>
    <n v="0.84782608695652173"/>
  </r>
  <r>
    <n v="0.92391304347826086"/>
  </r>
  <r>
    <n v="0.80160320641282568"/>
  </r>
  <r>
    <n v="0.48096192384769537"/>
  </r>
  <r>
    <n v="0.94117647058823528"/>
  </r>
  <r>
    <n v="1.0357647058823529"/>
  </r>
  <r>
    <n v="0.98729227761485827"/>
  </r>
  <r>
    <n v="0.25"/>
  </r>
  <r>
    <n v="0.35764705882352943"/>
  </r>
  <r>
    <n v="0.5490196078431373"/>
  </r>
  <r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s v="VOY2026COFTN786"/>
    <d v="2026-04-01T00:00:00"/>
    <d v="2026-04-01T00:00:00"/>
    <x v="0"/>
    <n v="14"/>
    <n v="21"/>
    <n v="24950"/>
    <n v="14756.3"/>
    <d v="1899-12-30T00:00:00"/>
    <n v="0.94027777777777777"/>
    <d v="1899-12-30T00:00:00"/>
    <d v="1899-12-30T00:00:00"/>
    <d v="1899-12-30T00:00:00"/>
    <n v="1.5"/>
    <n v="0.5914348697394789"/>
    <d v="1899-12-30T00:00:00"/>
  </r>
  <r>
    <s v="VOY2026COFTN788"/>
    <d v="2026-04-01T00:00:00"/>
    <d v="2026-04-01T00:00:00"/>
    <x v="1"/>
    <n v="14"/>
    <n v="18"/>
    <n v="10230"/>
    <n v="4500"/>
    <d v="1899-12-30T00:00:00"/>
    <n v="1"/>
    <d v="1899-12-30T00:00:00"/>
    <d v="1899-12-30T00:00:00"/>
    <d v="1899-12-30T00:00:00"/>
    <n v="1.2857142857142858"/>
    <n v="0.43988269794721407"/>
    <d v="1899-12-30T00:00:00"/>
  </r>
  <r>
    <s v="VOY2026COFTN789"/>
    <d v="2026-04-01T00:00:00"/>
    <d v="2026-04-01T00:00:00"/>
    <x v="1"/>
    <n v="14"/>
    <n v="12"/>
    <n v="10230"/>
    <n v="9700"/>
    <d v="1899-12-30T00:00:00"/>
    <n v="1"/>
    <d v="1899-12-30T00:00:00"/>
    <d v="1899-12-30T00:00:00"/>
    <d v="1899-12-30T00:00:00"/>
    <n v="0.8571428571428571"/>
    <n v="0.94819159335288372"/>
    <d v="1899-12-30T00:00:00"/>
  </r>
  <r>
    <s v="VOY2026COFTN790"/>
    <d v="2026-04-01T00:00:00"/>
    <d v="2026-04-01T00:00:00"/>
    <x v="2"/>
    <n v="14"/>
    <n v="9"/>
    <n v="8500"/>
    <n v="3404.7"/>
    <d v="1899-12-30T00:00:00"/>
    <n v="1"/>
    <d v="1899-12-30T00:00:00"/>
    <d v="1899-12-30T00:00:00"/>
    <d v="1899-12-30T00:00:00"/>
    <n v="0.6428571428571429"/>
    <n v="0.40055294117647056"/>
    <d v="1899-12-30T00:00:00"/>
  </r>
  <r>
    <s v="VOY2026COFTN791"/>
    <d v="2026-04-01T00:00:00"/>
    <d v="2026-04-01T00:00:00"/>
    <x v="2"/>
    <n v="14"/>
    <n v="3"/>
    <n v="8500"/>
    <n v="1187.44"/>
    <d v="1899-12-30T00:00:00"/>
    <n v="1"/>
    <d v="1899-12-30T00:00:00"/>
    <d v="1899-12-30T00:00:00"/>
    <d v="1899-12-30T00:00:00"/>
    <n v="0.21428571428571427"/>
    <n v="0.13969882352941176"/>
    <d v="1899-12-30T00:00:00"/>
  </r>
  <r>
    <s v="VOY2026COFTN793"/>
    <d v="2026-04-01T00:00:00"/>
    <d v="2026-04-01T00:00:00"/>
    <x v="3"/>
    <n v="14"/>
    <n v="6"/>
    <n v="9200"/>
    <n v="7078"/>
    <d v="1899-12-30T00:00:00"/>
    <n v="1"/>
    <d v="1899-12-30T00:00:00"/>
    <d v="1899-12-30T00:00:00"/>
    <d v="1899-12-30T00:00:00"/>
    <n v="0.42857142857142855"/>
    <n v="0.76934782608695651"/>
    <d v="1899-12-30T00:00:00"/>
  </r>
  <r>
    <s v="VOY2026COFTN794"/>
    <d v="2026-04-01T00:00:00"/>
    <d v="2026-04-01T00:00:00"/>
    <x v="4"/>
    <n v="14"/>
    <n v="4"/>
    <n v="8500"/>
    <n v="8900"/>
    <d v="1899-12-30T00:00:00"/>
    <n v="1"/>
    <d v="1899-12-30T00:00:00"/>
    <d v="1899-12-30T00:00:00"/>
    <d v="1899-12-30T00:00:00"/>
    <n v="0.2857142857142857"/>
    <n v="1.0470588235294118"/>
    <d v="1899-12-30T00:00:00"/>
  </r>
  <r>
    <s v="VOY2026COFTN795"/>
    <d v="2026-04-01T00:00:00"/>
    <d v="2026-04-01T00:00:00"/>
    <x v="2"/>
    <n v="14"/>
    <n v="7"/>
    <n v="8500"/>
    <n v="7651"/>
    <d v="1899-12-30T00:00:00"/>
    <n v="1"/>
    <d v="1899-12-30T00:00:00"/>
    <d v="1899-12-30T00:00:00"/>
    <d v="1899-12-30T00:00:00"/>
    <n v="0.5"/>
    <n v="0.90011764705882358"/>
    <d v="1899-12-30T00:00:00"/>
  </r>
  <r>
    <s v="VOY2026COFTN796"/>
    <d v="2026-04-01T00:00:00"/>
    <d v="2026-04-01T00:00:00"/>
    <x v="4"/>
    <n v="14"/>
    <n v="17"/>
    <n v="8500"/>
    <n v="6370"/>
    <d v="1899-12-30T00:00:00"/>
    <n v="1"/>
    <d v="1899-12-30T00:00:00"/>
    <d v="1899-12-30T00:00:00"/>
    <d v="1899-12-30T00:00:00"/>
    <n v="1.2142857142857142"/>
    <n v="0.74941176470588233"/>
    <d v="1899-12-30T00:00:00"/>
  </r>
  <r>
    <s v="VOY2026COFTN799"/>
    <d v="2026-04-02T00:00:00"/>
    <d v="2026-04-02T00:00:00"/>
    <x v="3"/>
    <n v="14"/>
    <n v="8"/>
    <n v="9200"/>
    <n v="7500"/>
    <d v="1899-12-30T00:00:00"/>
    <n v="1"/>
    <d v="1899-12-30T00:00:00"/>
    <d v="1899-12-30T00:00:00"/>
    <d v="1899-12-30T00:00:00"/>
    <n v="0.5714285714285714"/>
    <n v="0.81521739130434778"/>
    <d v="1899-12-30T00:00:00"/>
  </r>
  <r>
    <s v="VOY2026COFTN800"/>
    <d v="2026-04-02T00:00:00"/>
    <d v="2026-04-02T00:00:00"/>
    <x v="3"/>
    <n v="14"/>
    <n v="10"/>
    <n v="9200"/>
    <n v="5400"/>
    <d v="1899-12-30T00:00:00"/>
    <n v="1"/>
    <d v="1899-12-30T00:00:00"/>
    <d v="1899-12-30T00:00:00"/>
    <d v="1899-12-30T00:00:00"/>
    <n v="0.7142857142857143"/>
    <n v="0.58695652173913049"/>
    <d v="1899-12-30T00:00:00"/>
  </r>
  <r>
    <s v="VOY2026COFTN801"/>
    <d v="2026-04-02T00:00:00"/>
    <d v="2026-04-02T00:00:00"/>
    <x v="2"/>
    <n v="14"/>
    <n v="14"/>
    <n v="8500"/>
    <n v="9193.5"/>
    <d v="1899-12-30T00:00:00"/>
    <n v="1"/>
    <d v="1899-12-30T00:00:00"/>
    <d v="1899-12-30T00:00:00"/>
    <d v="1899-12-30T00:00:00"/>
    <n v="1"/>
    <n v="1.0815882352941177"/>
    <d v="1899-12-30T00:00:00"/>
  </r>
  <r>
    <s v="VOY2026COFTN802"/>
    <d v="2026-04-02T00:00:00"/>
    <d v="2026-04-02T00:00:00"/>
    <x v="5"/>
    <n v="3"/>
    <n v="2"/>
    <n v="927"/>
    <n v="1049"/>
    <d v="1899-12-30T00:00:00"/>
    <n v="1"/>
    <d v="1899-12-30T00:00:00"/>
    <d v="1899-12-30T00:00:00"/>
    <d v="1899-12-30T00:00:00"/>
    <n v="0.66666666666666663"/>
    <n v="1.1316073354908307"/>
    <d v="1899-12-30T00:00:00"/>
  </r>
  <r>
    <s v="VOY2026COFTN803"/>
    <d v="2026-04-02T00:00:00"/>
    <d v="2026-04-02T00:00:00"/>
    <x v="0"/>
    <n v="27"/>
    <n v="24"/>
    <n v="24950"/>
    <n v="12300"/>
    <d v="1899-12-30T00:00:00"/>
    <n v="1"/>
    <d v="1899-12-30T00:00:00"/>
    <d v="1899-12-30T00:00:00"/>
    <d v="1899-12-30T00:00:00"/>
    <n v="0.88888888888888884"/>
    <n v="0.49298597194388777"/>
    <d v="1899-12-30T00:00:00"/>
  </r>
  <r>
    <s v="VOY2026COFTN805"/>
    <d v="2026-04-02T00:00:00"/>
    <d v="2026-04-02T00:00:00"/>
    <x v="1"/>
    <n v="14"/>
    <n v="17"/>
    <n v="10230"/>
    <n v="4600"/>
    <d v="1899-12-30T00:00:00"/>
    <n v="1"/>
    <d v="1899-12-30T00:00:00"/>
    <d v="1899-12-30T00:00:00"/>
    <d v="1899-12-30T00:00:00"/>
    <n v="1.2142857142857142"/>
    <n v="0.44965786901270771"/>
    <d v="1899-12-30T00:00:00"/>
  </r>
  <r>
    <s v="VOY2026COFTN806"/>
    <d v="2026-04-02T00:00:00"/>
    <d v="2026-04-02T00:00:00"/>
    <x v="1"/>
    <n v="14"/>
    <n v="10"/>
    <n v="10230"/>
    <n v="8000"/>
    <d v="1899-12-30T00:00:00"/>
    <n v="1"/>
    <d v="1899-12-30T00:00:00"/>
    <d v="1899-12-30T00:00:00"/>
    <d v="1899-12-30T00:00:00"/>
    <n v="0.7142857142857143"/>
    <n v="0.78201368523949166"/>
    <d v="1899-12-30T00:00:00"/>
  </r>
  <r>
    <s v="VOY2026COFTN808"/>
    <d v="2026-04-02T00:00:00"/>
    <d v="2026-04-02T00:00:00"/>
    <x v="4"/>
    <n v="14"/>
    <n v="7"/>
    <n v="8500"/>
    <n v="2400"/>
    <d v="1899-12-30T00:00:00"/>
    <n v="1"/>
    <d v="1899-12-30T00:00:00"/>
    <d v="1899-12-30T00:00:00"/>
    <d v="1899-12-30T00:00:00"/>
    <n v="0.5"/>
    <n v="0.28235294117647058"/>
    <d v="1899-12-30T00:00:00"/>
  </r>
  <r>
    <s v="VOY2026COFTN809"/>
    <d v="2026-04-02T00:00:00"/>
    <d v="2026-04-02T00:00:00"/>
    <x v="4"/>
    <n v="14"/>
    <n v="12"/>
    <n v="8500"/>
    <n v="10000"/>
    <d v="1899-12-30T00:00:00"/>
    <n v="1"/>
    <d v="1899-12-30T00:00:00"/>
    <d v="1899-12-30T00:00:00"/>
    <d v="1899-12-30T00:00:00"/>
    <n v="0.8571428571428571"/>
    <n v="1.1764705882352942"/>
    <d v="1899-12-30T00:00:00"/>
  </r>
  <r>
    <s v="VOY2026COFTN810"/>
    <d v="2026-04-02T00:00:00"/>
    <d v="2026-04-02T00:00:00"/>
    <x v="4"/>
    <n v="14"/>
    <n v="10"/>
    <n v="8500"/>
    <n v="12000"/>
    <d v="1899-12-30T00:00:00"/>
    <n v="1"/>
    <d v="1899-12-30T00:00:00"/>
    <d v="1899-12-30T00:00:00"/>
    <d v="1899-12-30T00:00:00"/>
    <n v="0.7142857142857143"/>
    <n v="1.411764705882353"/>
    <d v="1899-12-30T00:00:00"/>
  </r>
  <r>
    <s v="VOY2026COFTN811"/>
    <d v="2026-04-02T00:00:00"/>
    <d v="2026-04-02T00:00:00"/>
    <x v="5"/>
    <n v="3"/>
    <n v="1"/>
    <n v="927"/>
    <n v="200"/>
    <d v="1899-12-30T00:00:00"/>
    <n v="0.65416666666666679"/>
    <d v="1899-12-30T00:00:00"/>
    <d v="1899-12-30T00:00:00"/>
    <d v="1899-12-30T00:00:00"/>
    <n v="0.33333333333333331"/>
    <n v="0.21574973031283712"/>
    <d v="1899-12-30T00:00:00"/>
  </r>
  <r>
    <s v="VOY2026COFTN812"/>
    <d v="2026-04-02T00:00:00"/>
    <d v="2026-04-02T00:00:00"/>
    <x v="5"/>
    <n v="3"/>
    <n v="1"/>
    <n v="927"/>
    <n v="120"/>
    <d v="1899-12-30T00:00:00"/>
    <n v="1"/>
    <d v="1899-12-30T00:00:00"/>
    <d v="1899-12-30T00:00:00"/>
    <d v="1899-12-30T00:00:00"/>
    <n v="0.33333333333333331"/>
    <n v="0.12944983818770225"/>
    <d v="1899-12-30T00:00:00"/>
  </r>
  <r>
    <s v="VOY2026COFTN813"/>
    <d v="2026-04-03T00:00:00"/>
    <d v="2026-04-03T00:00:00"/>
    <x v="1"/>
    <n v="14"/>
    <n v="4"/>
    <n v="10230"/>
    <n v="8500"/>
    <d v="1899-12-30T00:00:00"/>
    <n v="1"/>
    <d v="1899-12-30T00:00:00"/>
    <d v="1899-12-30T00:00:00"/>
    <d v="1899-12-30T00:00:00"/>
    <n v="0.2857142857142857"/>
    <n v="0.83088954056695996"/>
    <d v="1899-12-30T00:00:00"/>
  </r>
  <r>
    <s v="VOY2026COFTN814"/>
    <d v="2026-04-03T00:00:00"/>
    <d v="2026-04-03T00:00:00"/>
    <x v="1"/>
    <n v="14"/>
    <n v="14"/>
    <n v="10230"/>
    <n v="5320"/>
    <d v="1899-12-30T00:00:00"/>
    <n v="1"/>
    <d v="1899-12-30T00:00:00"/>
    <d v="1899-12-30T00:00:00"/>
    <d v="1899-12-30T00:00:00"/>
    <n v="1"/>
    <n v="0.52003910068426196"/>
    <d v="1899-12-30T00:00:00"/>
  </r>
  <r>
    <s v="VOY2026COFTN815"/>
    <d v="2026-04-03T00:00:00"/>
    <d v="2026-04-03T00:00:00"/>
    <x v="4"/>
    <n v="14"/>
    <n v="10"/>
    <n v="8500"/>
    <n v="7620"/>
    <d v="1899-12-30T00:00:00"/>
    <n v="1"/>
    <d v="1899-12-30T00:00:00"/>
    <d v="1899-12-30T00:00:00"/>
    <d v="1899-12-30T00:00:00"/>
    <n v="0.7142857142857143"/>
    <n v="0.89647058823529413"/>
    <d v="1899-12-30T00:00:00"/>
  </r>
  <r>
    <s v="VOY2026COFTN816"/>
    <d v="2026-04-03T00:00:00"/>
    <d v="2026-04-03T00:00:00"/>
    <x v="4"/>
    <n v="14"/>
    <n v="6"/>
    <n v="8500"/>
    <n v="4550"/>
    <d v="1899-12-30T00:00:00"/>
    <n v="1"/>
    <d v="1899-12-30T00:00:00"/>
    <d v="1899-12-30T00:00:00"/>
    <d v="1899-12-30T00:00:00"/>
    <n v="0.42857142857142855"/>
    <n v="0.53529411764705881"/>
    <d v="1899-12-30T00:00:00"/>
  </r>
  <r>
    <s v="VOY2026COFTN817"/>
    <d v="2026-04-03T00:00:00"/>
    <d v="2026-04-03T00:00:00"/>
    <x v="0"/>
    <n v="27"/>
    <n v="28"/>
    <n v="24950"/>
    <n v="22322"/>
    <d v="1899-12-30T00:00:00"/>
    <n v="1"/>
    <d v="1899-12-30T00:00:00"/>
    <d v="1899-12-30T00:00:00"/>
    <d v="1899-12-30T00:00:00"/>
    <n v="1.037037037037037"/>
    <n v="0.89466933867735476"/>
    <d v="1899-12-30T00:00:00"/>
  </r>
  <r>
    <s v="VOY2026COFTN819"/>
    <d v="2026-04-03T00:00:00"/>
    <d v="2026-04-03T00:00:00"/>
    <x v="2"/>
    <n v="14"/>
    <n v="17"/>
    <n v="8500"/>
    <n v="3955.5"/>
    <d v="1899-12-30T00:00:00"/>
    <n v="1"/>
    <d v="1899-12-30T00:00:00"/>
    <d v="1899-12-30T00:00:00"/>
    <d v="1899-12-30T00:00:00"/>
    <n v="1.2142857142857142"/>
    <n v="0.46535294117647058"/>
    <d v="1899-12-30T00:00:00"/>
  </r>
  <r>
    <s v="VOY2026COFTN820"/>
    <d v="2026-04-03T00:00:00"/>
    <d v="2026-04-03T00:00:00"/>
    <x v="3"/>
    <n v="14"/>
    <n v="2"/>
    <n v="9200"/>
    <n v="200"/>
    <d v="1899-12-30T00:00:00"/>
    <n v="1"/>
    <d v="1899-12-30T00:00:00"/>
    <d v="1899-12-30T00:00:00"/>
    <d v="1899-12-30T00:00:00"/>
    <n v="0.14285714285714285"/>
    <n v="2.1739130434782608E-2"/>
    <d v="1899-12-30T00:00:00"/>
  </r>
  <r>
    <s v="VOY2026COFTN821"/>
    <d v="2026-04-03T00:00:00"/>
    <d v="2026-04-03T00:00:00"/>
    <x v="3"/>
    <n v="14"/>
    <n v="4"/>
    <n v="9200"/>
    <n v="1000"/>
    <d v="1899-12-30T00:00:00"/>
    <n v="1"/>
    <d v="1899-12-30T00:00:00"/>
    <d v="1899-12-30T00:00:00"/>
    <d v="1899-12-30T00:00:00"/>
    <n v="0.2857142857142857"/>
    <n v="0.10869565217391304"/>
    <d v="1899-12-30T00:00:00"/>
  </r>
  <r>
    <s v="VOY2026COFTN822"/>
    <d v="2026-04-04T00:00:00"/>
    <d v="2026-04-04T00:00:00"/>
    <x v="0"/>
    <n v="27"/>
    <n v="20"/>
    <n v="24950"/>
    <n v="16223"/>
    <d v="1899-12-30T00:00:00"/>
    <n v="1"/>
    <d v="1899-12-30T00:00:00"/>
    <d v="1899-12-30T00:00:00"/>
    <d v="1899-12-30T00:00:00"/>
    <n v="0.7407407407407407"/>
    <n v="0.65022044088176356"/>
    <d v="1899-12-30T00:00:00"/>
  </r>
  <r>
    <s v="VOY2026COFTN823"/>
    <d v="2026-04-04T00:00:00"/>
    <d v="2026-04-04T00:00:00"/>
    <x v="4"/>
    <n v="14"/>
    <n v="14"/>
    <n v="8500"/>
    <n v="12123"/>
    <d v="1899-12-30T00:00:00"/>
    <n v="1"/>
    <d v="1899-12-30T00:00:00"/>
    <d v="1899-12-30T00:00:00"/>
    <d v="1899-12-30T00:00:00"/>
    <n v="1"/>
    <n v="1.426235294117647"/>
    <d v="1899-12-30T00:00:00"/>
  </r>
  <r>
    <s v="VOY2026COFTN824"/>
    <d v="2026-04-04T00:00:00"/>
    <d v="2026-04-04T00:00:00"/>
    <x v="4"/>
    <n v="14"/>
    <n v="10"/>
    <n v="8500"/>
    <n v="8500"/>
    <d v="1899-12-30T00:00:00"/>
    <n v="1"/>
    <d v="1899-12-30T00:00:00"/>
    <d v="1899-12-30T00:00:00"/>
    <d v="1899-12-30T00:00:00"/>
    <n v="0.7142857142857143"/>
    <n v="1"/>
    <d v="1899-12-30T00:00:00"/>
  </r>
  <r>
    <s v="VOY2026COFTN825"/>
    <d v="2026-04-04T00:00:00"/>
    <d v="2026-04-04T00:00:00"/>
    <x v="2"/>
    <n v="14"/>
    <n v="10"/>
    <n v="8500"/>
    <n v="11820"/>
    <d v="1899-12-30T00:00:00"/>
    <n v="1"/>
    <d v="1899-12-30T00:00:00"/>
    <d v="1899-12-30T00:00:00"/>
    <d v="1899-12-30T00:00:00"/>
    <n v="0.7142857142857143"/>
    <n v="1.3905882352941177"/>
    <d v="1899-12-30T00:00:00"/>
  </r>
  <r>
    <s v="VOY2026COFTN826"/>
    <d v="2026-04-04T00:00:00"/>
    <d v="2026-04-04T00:00:00"/>
    <x v="2"/>
    <n v="14"/>
    <n v="10"/>
    <n v="8500"/>
    <n v="11890"/>
    <d v="1899-12-30T00:00:00"/>
    <n v="1"/>
    <d v="1899-12-30T00:00:00"/>
    <d v="1899-12-30T00:00:00"/>
    <d v="1899-12-30T00:00:00"/>
    <n v="0.7142857142857143"/>
    <n v="1.3988235294117648"/>
    <d v="1899-12-30T00:00:00"/>
  </r>
  <r>
    <s v="VOY2026COFTN827"/>
    <d v="2026-04-04T00:00:00"/>
    <d v="2026-04-04T00:00:00"/>
    <x v="3"/>
    <n v="14"/>
    <n v="4"/>
    <n v="9200"/>
    <n v="230"/>
    <d v="1899-12-30T00:00:00"/>
    <n v="1"/>
    <d v="1899-12-30T00:00:00"/>
    <d v="1899-12-30T00:00:00"/>
    <d v="1899-12-30T00:00:00"/>
    <n v="0.2857142857142857"/>
    <n v="2.5000000000000001E-2"/>
    <d v="1899-12-30T00:00:00"/>
  </r>
  <r>
    <s v="VOY2026COFTN828"/>
    <d v="2026-04-06T00:00:00"/>
    <d v="2026-04-06T00:00:00"/>
    <x v="1"/>
    <n v="14"/>
    <n v="12"/>
    <n v="10230"/>
    <n v="11826"/>
    <d v="1899-12-30T00:00:00"/>
    <n v="1"/>
    <d v="1899-12-30T00:00:00"/>
    <d v="1899-12-30T00:00:00"/>
    <d v="1899-12-30T00:00:00"/>
    <n v="0.8571428571428571"/>
    <n v="1.1560117302052786"/>
    <d v="1899-12-30T00:00:00"/>
  </r>
  <r>
    <s v="VOY2026COFTN829"/>
    <d v="2026-04-06T00:00:00"/>
    <d v="2026-04-06T00:00:00"/>
    <x v="2"/>
    <n v="14"/>
    <n v="8"/>
    <n v="8500"/>
    <n v="4200"/>
    <d v="1899-12-30T00:00:00"/>
    <n v="1"/>
    <d v="1899-12-30T00:00:00"/>
    <d v="1899-12-30T00:00:00"/>
    <d v="1899-12-30T00:00:00"/>
    <n v="0.5714285714285714"/>
    <n v="0.49411764705882355"/>
    <d v="1899-12-30T00:00:00"/>
  </r>
  <r>
    <s v="VOY2026COFTN830"/>
    <d v="2026-04-06T00:00:00"/>
    <d v="2026-04-06T00:00:00"/>
    <x v="2"/>
    <n v="14"/>
    <n v="14"/>
    <n v="8500"/>
    <n v="14128"/>
    <d v="1899-12-30T00:00:00"/>
    <n v="1"/>
    <d v="1899-12-30T00:00:00"/>
    <d v="1899-12-30T00:00:00"/>
    <d v="1899-12-30T00:00:00"/>
    <n v="1"/>
    <n v="1.6621176470588235"/>
    <d v="1899-12-30T00:00:00"/>
  </r>
  <r>
    <s v="VOY2026COFTN831"/>
    <d v="2026-04-06T00:00:00"/>
    <d v="2026-04-06T00:00:00"/>
    <x v="4"/>
    <n v="14"/>
    <n v="12"/>
    <n v="8500"/>
    <n v="6500"/>
    <d v="1899-12-30T00:00:00"/>
    <n v="1"/>
    <d v="1899-12-30T00:00:00"/>
    <d v="1899-12-30T00:00:00"/>
    <d v="1899-12-30T00:00:00"/>
    <n v="0.8571428571428571"/>
    <n v="0.76470588235294112"/>
    <d v="1899-12-30T00:00:00"/>
  </r>
  <r>
    <s v="VOY2026COFTN832"/>
    <d v="2026-04-06T00:00:00"/>
    <d v="2026-04-06T00:00:00"/>
    <x v="0"/>
    <n v="27"/>
    <n v="25"/>
    <n v="24950"/>
    <n v="23100"/>
    <d v="1899-12-30T00:00:00"/>
    <n v="1"/>
    <d v="1899-12-30T00:00:00"/>
    <d v="1899-12-30T00:00:00"/>
    <d v="1899-12-30T00:00:00"/>
    <n v="0.92592592592592593"/>
    <n v="0.92585170340681366"/>
    <d v="1899-12-30T00:00:00"/>
  </r>
  <r>
    <s v="VOY2026COFTN833"/>
    <d v="2026-04-06T00:00:00"/>
    <d v="2026-04-06T00:00:00"/>
    <x v="4"/>
    <n v="14"/>
    <n v="5"/>
    <n v="8500"/>
    <n v="1000"/>
    <d v="1899-12-30T00:00:00"/>
    <n v="1"/>
    <d v="1899-12-30T00:00:00"/>
    <d v="1899-12-30T00:00:00"/>
    <d v="1899-12-30T00:00:00"/>
    <n v="0.35714285714285715"/>
    <n v="0.11764705882352941"/>
    <d v="1899-12-30T00:00:00"/>
  </r>
  <r>
    <s v="VOY2026COFTN835"/>
    <d v="2026-04-06T00:00:00"/>
    <d v="2026-04-06T00:00:00"/>
    <x v="3"/>
    <n v="14"/>
    <n v="5"/>
    <n v="9200"/>
    <n v="4500"/>
    <d v="1899-12-30T00:00:00"/>
    <n v="1"/>
    <d v="1899-12-30T00:00:00"/>
    <d v="1899-12-30T00:00:00"/>
    <d v="1899-12-30T00:00:00"/>
    <n v="0.35714285714285715"/>
    <n v="0.4891304347826087"/>
    <d v="1899-12-30T00:00:00"/>
  </r>
  <r>
    <s v="VOY2026COFTN836"/>
    <d v="2026-04-06T00:00:00"/>
    <d v="2026-04-06T00:00:00"/>
    <x v="3"/>
    <n v="14"/>
    <n v="14"/>
    <n v="9200"/>
    <n v="8300"/>
    <d v="1899-12-30T00:00:00"/>
    <n v="1"/>
    <d v="1899-12-30T00:00:00"/>
    <d v="1899-12-30T00:00:00"/>
    <d v="1899-12-30T00:00:00"/>
    <n v="1"/>
    <n v="0.90217391304347827"/>
    <d v="1899-12-30T00:00:00"/>
  </r>
  <r>
    <s v="VOY2026COFTN837"/>
    <d v="2026-04-06T00:00:00"/>
    <d v="2026-04-06T00:00:00"/>
    <x v="5"/>
    <n v="3"/>
    <n v="2"/>
    <n v="927"/>
    <n v="900"/>
    <d v="1899-12-30T00:00:00"/>
    <n v="0.57500000000000007"/>
    <d v="1899-12-30T00:00:00"/>
    <d v="1899-12-30T00:00:00"/>
    <d v="1899-12-30T00:00:00"/>
    <n v="0.66666666666666663"/>
    <n v="0.970873786407767"/>
    <d v="1899-12-30T00:00:00"/>
  </r>
  <r>
    <s v="VOY2026COFTN839"/>
    <d v="2026-04-07T00:00:00"/>
    <d v="2026-04-07T00:00:00"/>
    <x v="0"/>
    <n v="27"/>
    <n v="12"/>
    <n v="24950"/>
    <n v="12657.77"/>
    <d v="1899-12-30T00:00:00"/>
    <n v="1"/>
    <d v="1899-12-30T00:00:00"/>
    <d v="1899-12-30T00:00:00"/>
    <d v="1899-12-30T00:00:00"/>
    <n v="0.44444444444444442"/>
    <n v="0.50732545090180359"/>
    <d v="1899-12-30T00:00:00"/>
  </r>
  <r>
    <s v="VOY2026COFTN840"/>
    <d v="2026-04-07T00:00:00"/>
    <d v="2026-04-07T00:00:00"/>
    <x v="0"/>
    <n v="27"/>
    <n v="39"/>
    <n v="24950"/>
    <n v="33218.770000000004"/>
    <d v="1899-12-30T00:00:00"/>
    <n v="1"/>
    <d v="1899-12-30T00:00:00"/>
    <d v="1899-12-30T00:00:00"/>
    <d v="1899-12-30T00:00:00"/>
    <n v="1.4444444444444444"/>
    <n v="1.3314136272545092"/>
    <d v="1899-12-30T00:00:00"/>
  </r>
  <r>
    <s v="VOY2026COFTN841"/>
    <d v="2026-04-07T00:00:00"/>
    <d v="2026-04-07T00:00:00"/>
    <x v="3"/>
    <n v="14"/>
    <n v="18"/>
    <n v="9200"/>
    <n v="8990"/>
    <d v="1899-12-30T00:00:00"/>
    <n v="1"/>
    <d v="1899-12-30T00:00:00"/>
    <d v="1899-12-30T00:00:00"/>
    <d v="1899-12-30T00:00:00"/>
    <n v="1.2857142857142858"/>
    <n v="0.97717391304347823"/>
    <d v="1899-12-30T00:00:00"/>
  </r>
  <r>
    <s v="VOY2026COFTN842"/>
    <d v="2026-04-07T00:00:00"/>
    <d v="2026-04-07T00:00:00"/>
    <x v="4"/>
    <n v="14"/>
    <n v="11"/>
    <n v="8500"/>
    <n v="7370"/>
    <d v="1899-12-30T00:00:00"/>
    <n v="1"/>
    <d v="1899-12-30T00:00:00"/>
    <d v="1899-12-30T00:00:00"/>
    <d v="1899-12-30T00:00:00"/>
    <n v="0.7857142857142857"/>
    <n v="0.86705882352941177"/>
    <d v="1899-12-30T00:00:00"/>
  </r>
  <r>
    <s v="VOY2026COFTN843"/>
    <d v="2026-04-07T00:00:00"/>
    <d v="2026-04-07T00:00:00"/>
    <x v="4"/>
    <n v="14"/>
    <n v="4"/>
    <n v="8500"/>
    <n v="640"/>
    <d v="1899-12-30T00:00:00"/>
    <n v="1"/>
    <d v="1899-12-30T00:00:00"/>
    <d v="1899-12-30T00:00:00"/>
    <d v="1899-12-30T00:00:00"/>
    <n v="0.2857142857142857"/>
    <n v="7.5294117647058817E-2"/>
    <d v="1899-12-30T00:00:00"/>
  </r>
  <r>
    <s v="VOY2026COFTN844"/>
    <d v="2026-04-07T00:00:00"/>
    <d v="2026-04-07T00:00:00"/>
    <x v="4"/>
    <n v="14"/>
    <n v="14"/>
    <n v="8500"/>
    <n v="11000"/>
    <d v="1899-12-30T00:00:00"/>
    <n v="1"/>
    <d v="1899-12-30T00:00:00"/>
    <d v="1899-12-30T00:00:00"/>
    <d v="1899-12-30T00:00:00"/>
    <n v="1"/>
    <n v="1.2941176470588236"/>
    <d v="1899-12-30T00:00:00"/>
  </r>
  <r>
    <s v="VOY2026COFTN846"/>
    <d v="2026-04-07T00:00:00"/>
    <d v="2026-04-07T00:00:00"/>
    <x v="5"/>
    <n v="3"/>
    <n v="3"/>
    <n v="927"/>
    <n v="900"/>
    <d v="1899-12-30T00:00:00"/>
    <n v="1"/>
    <d v="1899-12-30T00:00:00"/>
    <d v="1899-12-30T00:00:00"/>
    <d v="1899-12-30T00:00:00"/>
    <n v="1"/>
    <n v="0.970873786407767"/>
    <d v="1899-12-30T00:00:00"/>
  </r>
  <r>
    <s v="VOY2026COFTN847"/>
    <d v="2026-04-07T00:00:00"/>
    <d v="2026-04-07T00:00:00"/>
    <x v="1"/>
    <n v="14"/>
    <n v="13"/>
    <n v="10230"/>
    <n v="12000"/>
    <d v="1899-12-30T00:00:00"/>
    <n v="1"/>
    <d v="1899-12-30T00:00:00"/>
    <d v="1899-12-30T00:00:00"/>
    <d v="1899-12-30T00:00:00"/>
    <n v="0.9285714285714286"/>
    <n v="1.1730205278592376"/>
    <d v="1899-12-30T00:00:00"/>
  </r>
  <r>
    <s v="VOY2026COFTN848"/>
    <d v="2026-04-07T00:00:00"/>
    <d v="2026-04-07T00:00:00"/>
    <x v="1"/>
    <n v="14"/>
    <n v="13"/>
    <n v="10230"/>
    <n v="6300"/>
    <d v="1899-12-30T00:00:00"/>
    <n v="1"/>
    <d v="1899-12-30T00:00:00"/>
    <d v="1899-12-30T00:00:00"/>
    <d v="1899-12-30T00:00:00"/>
    <n v="0.9285714285714286"/>
    <n v="0.61583577712609971"/>
    <d v="1899-12-30T00:00:00"/>
  </r>
  <r>
    <s v="VOY2026COFTN849"/>
    <d v="2026-04-07T00:00:00"/>
    <d v="2026-04-07T00:00:00"/>
    <x v="2"/>
    <n v="14"/>
    <n v="19"/>
    <n v="8500"/>
    <n v="11200"/>
    <d v="1899-12-30T00:00:00"/>
    <n v="1"/>
    <d v="1899-12-30T00:00:00"/>
    <d v="1899-12-30T00:00:00"/>
    <d v="1899-12-30T00:00:00"/>
    <n v="1.3571428571428572"/>
    <n v="1.3176470588235294"/>
    <d v="1899-12-30T00:00:00"/>
  </r>
  <r>
    <s v="VOY2026COFTN850"/>
    <d v="2026-04-07T00:00:00"/>
    <d v="2026-04-07T00:00:00"/>
    <x v="2"/>
    <n v="14"/>
    <n v="14"/>
    <n v="8500"/>
    <n v="1557"/>
    <d v="1899-12-30T00:00:00"/>
    <n v="1"/>
    <d v="1899-12-30T00:00:00"/>
    <d v="1899-12-30T00:00:00"/>
    <d v="1899-12-30T00:00:00"/>
    <n v="1"/>
    <n v="0.1831764705882353"/>
    <d v="1899-12-30T00:00:00"/>
  </r>
  <r>
    <s v="VOY2026COFTN851"/>
    <d v="2026-04-07T00:00:00"/>
    <d v="2026-04-07T00:00:00"/>
    <x v="5"/>
    <n v="3"/>
    <n v="1"/>
    <n v="927"/>
    <n v="373"/>
    <d v="1899-12-30T00:00:00"/>
    <n v="0.66250000000000009"/>
    <d v="1899-12-30T00:00:00"/>
    <d v="1899-12-30T00:00:00"/>
    <d v="1899-12-30T00:00:00"/>
    <n v="0.33333333333333331"/>
    <n v="0.40237324703344118"/>
    <d v="1899-12-30T00:00:00"/>
  </r>
  <r>
    <s v="VOY2026COFTN852"/>
    <d v="2026-04-08T00:00:00"/>
    <d v="2026-04-08T00:00:00"/>
    <x v="0"/>
    <n v="27"/>
    <n v="19"/>
    <n v="24950"/>
    <n v="12316"/>
    <d v="1899-12-30T00:00:00"/>
    <n v="1"/>
    <d v="1899-12-30T00:00:00"/>
    <d v="1899-12-30T00:00:00"/>
    <d v="1899-12-30T00:00:00"/>
    <n v="0.70370370370370372"/>
    <n v="0.49362725450901801"/>
    <d v="1899-12-30T00:00:00"/>
  </r>
  <r>
    <s v="VOY2026COFTN854"/>
    <d v="2026-04-08T00:00:00"/>
    <d v="2026-04-08T00:00:00"/>
    <x v="4"/>
    <n v="14"/>
    <n v="18"/>
    <n v="8500"/>
    <n v="9600"/>
    <d v="1899-12-30T00:00:00"/>
    <n v="1"/>
    <d v="1899-12-30T00:00:00"/>
    <d v="1899-12-30T00:00:00"/>
    <d v="1899-12-30T00:00:00"/>
    <n v="1.2857142857142858"/>
    <n v="1.1294117647058823"/>
    <d v="1899-12-30T00:00:00"/>
  </r>
  <r>
    <s v="VOY2026COFTN855"/>
    <d v="2026-04-08T00:00:00"/>
    <d v="2026-04-08T00:00:00"/>
    <x v="5"/>
    <n v="3"/>
    <n v="2"/>
    <n v="927"/>
    <n v="900"/>
    <d v="1899-12-30T00:00:00"/>
    <n v="1"/>
    <d v="1899-12-30T00:00:00"/>
    <d v="1899-12-30T00:00:00"/>
    <d v="1899-12-30T00:00:00"/>
    <n v="0.66666666666666663"/>
    <n v="0.970873786407767"/>
    <d v="1899-12-30T00:00:00"/>
  </r>
  <r>
    <s v="VOY2026COFTN856"/>
    <d v="2026-04-08T00:00:00"/>
    <d v="2026-04-08T00:00:00"/>
    <x v="3"/>
    <n v="14"/>
    <n v="5"/>
    <n v="9200"/>
    <n v="325"/>
    <d v="1899-12-30T00:00:00"/>
    <n v="1"/>
    <d v="1899-12-30T00:00:00"/>
    <d v="1899-12-30T00:00:00"/>
    <d v="1899-12-30T00:00:00"/>
    <n v="0.35714285714285715"/>
    <n v="3.5326086956521736E-2"/>
    <d v="1899-12-30T00:00:00"/>
  </r>
  <r>
    <s v="VOY2026COFTN857"/>
    <d v="2026-04-08T00:00:00"/>
    <d v="2026-04-08T00:00:00"/>
    <x v="5"/>
    <n v="3"/>
    <n v="3"/>
    <n v="927"/>
    <n v="820"/>
    <d v="1899-12-30T00:00:00"/>
    <n v="0.52499999999999991"/>
    <d v="1899-12-30T00:00:00"/>
    <d v="1899-12-30T00:00:00"/>
    <d v="1899-12-30T00:00:00"/>
    <n v="1"/>
    <n v="0.88457389428263211"/>
    <d v="1899-12-30T00:00:00"/>
  </r>
  <r>
    <s v="VOY2026COFTN859"/>
    <d v="2026-04-08T00:00:00"/>
    <d v="2026-04-08T00:00:00"/>
    <x v="1"/>
    <n v="14"/>
    <n v="6"/>
    <n v="10230"/>
    <n v="6500"/>
    <d v="1899-12-30T00:00:00"/>
    <n v="1"/>
    <d v="1899-12-30T00:00:00"/>
    <d v="1899-12-30T00:00:00"/>
    <d v="1899-12-30T00:00:00"/>
    <n v="0.42857142857142855"/>
    <n v="0.63538611925708699"/>
    <d v="1899-12-30T00:00:00"/>
  </r>
  <r>
    <s v="VOY2026COFTN860"/>
    <d v="2026-04-08T00:00:00"/>
    <d v="2026-04-08T00:00:00"/>
    <x v="1"/>
    <n v="14"/>
    <n v="15"/>
    <n v="10230"/>
    <n v="12000"/>
    <d v="1899-12-30T00:00:00"/>
    <n v="1"/>
    <d v="1899-12-30T00:00:00"/>
    <d v="1899-12-30T00:00:00"/>
    <d v="1899-12-30T00:00:00"/>
    <n v="1.0714285714285714"/>
    <n v="1.1730205278592376"/>
    <d v="1899-12-30T00:00:00"/>
  </r>
  <r>
    <s v="VOY2026COFTN861"/>
    <d v="2026-04-08T00:00:00"/>
    <d v="2026-04-08T00:00:00"/>
    <x v="2"/>
    <n v="14"/>
    <n v="14"/>
    <n v="8500"/>
    <n v="7873"/>
    <d v="1899-12-30T00:00:00"/>
    <n v="1"/>
    <d v="1899-12-30T00:00:00"/>
    <d v="1899-12-30T00:00:00"/>
    <d v="1899-12-30T00:00:00"/>
    <n v="1"/>
    <n v="0.92623529411764705"/>
    <d v="1899-12-30T00:00:00"/>
  </r>
  <r>
    <s v="VOY2026COFTN862"/>
    <d v="2026-04-09T00:00:00"/>
    <d v="2026-04-09T00:00:00"/>
    <x v="4"/>
    <n v="14"/>
    <n v="4"/>
    <n v="8500"/>
    <n v="1711"/>
    <d v="1899-12-30T00:00:00"/>
    <n v="1"/>
    <d v="1899-12-30T00:00:00"/>
    <d v="1899-12-30T00:00:00"/>
    <d v="1899-12-30T00:00:00"/>
    <n v="0.2857142857142857"/>
    <n v="0.20129411764705882"/>
    <d v="1899-12-30T00:00:00"/>
  </r>
  <r>
    <s v="VOY2026COFTN863"/>
    <d v="2026-04-09T00:00:00"/>
    <d v="2026-04-09T00:00:00"/>
    <x v="4"/>
    <n v="14"/>
    <n v="6"/>
    <n v="8500"/>
    <n v="2231"/>
    <d v="1899-12-30T00:00:00"/>
    <n v="1"/>
    <d v="1899-12-30T00:00:00"/>
    <d v="1899-12-30T00:00:00"/>
    <d v="1899-12-30T00:00:00"/>
    <n v="0.42857142857142855"/>
    <n v="0.26247058823529412"/>
    <d v="1899-12-30T00:00:00"/>
  </r>
  <r>
    <s v="VOY2026COFTN864"/>
    <d v="2026-04-09T00:00:00"/>
    <d v="2026-04-09T00:00:00"/>
    <x v="1"/>
    <n v="14"/>
    <n v="7"/>
    <n v="10230"/>
    <n v="2400"/>
    <d v="1899-12-30T00:00:00"/>
    <n v="1"/>
    <d v="1899-12-30T00:00:00"/>
    <d v="1899-12-30T00:00:00"/>
    <d v="1899-12-30T00:00:00"/>
    <n v="0.5"/>
    <n v="0.23460410557184752"/>
    <d v="1899-12-30T00:00:00"/>
  </r>
  <r>
    <s v="VOY2026COFTN865"/>
    <d v="2026-04-09T00:00:00"/>
    <d v="2026-04-09T00:00:00"/>
    <x v="3"/>
    <n v="14"/>
    <n v="13"/>
    <n v="9200"/>
    <n v="7021"/>
    <d v="1899-12-30T00:00:00"/>
    <n v="1"/>
    <d v="1899-12-30T00:00:00"/>
    <d v="1899-12-30T00:00:00"/>
    <d v="1899-12-30T00:00:00"/>
    <n v="0.9285714285714286"/>
    <n v="0.76315217391304346"/>
    <d v="1899-12-30T00:00:00"/>
  </r>
  <r>
    <s v="VOY2026COFTN866"/>
    <d v="2026-04-09T00:00:00"/>
    <d v="2026-04-09T00:00:00"/>
    <x v="5"/>
    <n v="3"/>
    <n v="3"/>
    <n v="927"/>
    <n v="920"/>
    <d v="1899-12-30T00:00:00"/>
    <n v="1"/>
    <d v="1899-12-30T00:00:00"/>
    <d v="1899-12-30T00:00:00"/>
    <d v="1899-12-30T00:00:00"/>
    <n v="1"/>
    <n v="0.99244875943905075"/>
    <d v="1899-12-30T00:00:00"/>
  </r>
  <r>
    <s v="VOY2026COFTN867"/>
    <d v="2026-04-09T00:00:00"/>
    <d v="2026-04-09T00:00:00"/>
    <x v="2"/>
    <n v="14"/>
    <n v="19"/>
    <n v="8500"/>
    <n v="11000"/>
    <d v="1899-12-30T00:00:00"/>
    <n v="1"/>
    <d v="1899-12-30T00:00:00"/>
    <d v="1899-12-30T00:00:00"/>
    <d v="1899-12-30T00:00:00"/>
    <n v="1.3571428571428572"/>
    <n v="1.2941176470588236"/>
    <d v="1899-12-30T00:00:00"/>
  </r>
  <r>
    <s v="VOY2026COFTN869"/>
    <d v="2026-04-09T00:00:00"/>
    <d v="2026-04-09T00:00:00"/>
    <x v="2"/>
    <n v="14"/>
    <n v="12"/>
    <n v="8500"/>
    <n v="2982"/>
    <d v="1899-12-30T00:00:00"/>
    <n v="0.75"/>
    <d v="1899-12-30T00:00:00"/>
    <d v="1899-12-30T00:00:00"/>
    <d v="1899-12-30T00:00:00"/>
    <n v="0.8571428571428571"/>
    <n v="0.3508235294117647"/>
    <d v="1899-12-30T00:00:00"/>
  </r>
  <r>
    <s v="VOY2026COFTN870"/>
    <d v="2026-04-09T00:00:00"/>
    <d v="2026-04-09T00:00:00"/>
    <x v="0"/>
    <n v="27"/>
    <n v="22"/>
    <n v="24950"/>
    <n v="17794"/>
    <d v="1899-12-30T00:00:00"/>
    <n v="1"/>
    <d v="1899-12-30T00:00:00"/>
    <d v="1899-12-30T00:00:00"/>
    <d v="1899-12-30T00:00:00"/>
    <n v="0.81481481481481477"/>
    <n v="0.71318637274549102"/>
    <d v="1899-12-30T00:00:00"/>
  </r>
  <r>
    <s v="VOY2026COFTN871"/>
    <d v="2026-04-09T00:00:00"/>
    <d v="2026-04-09T00:00:00"/>
    <x v="1"/>
    <n v="14"/>
    <n v="14"/>
    <n v="10230"/>
    <n v="8270"/>
    <d v="1899-12-30T00:00:00"/>
    <n v="1"/>
    <d v="1899-12-30T00:00:00"/>
    <d v="1899-12-30T00:00:00"/>
    <d v="1899-12-30T00:00:00"/>
    <n v="1"/>
    <n v="0.80840664711632448"/>
    <d v="1899-12-30T00:00:00"/>
  </r>
  <r>
    <s v="VOY2026COFTN872"/>
    <d v="2026-04-09T00:00:00"/>
    <d v="2026-04-09T00:00:00"/>
    <x v="5"/>
    <n v="3"/>
    <n v="1"/>
    <n v="927"/>
    <n v="230"/>
    <d v="1899-12-30T00:00:00"/>
    <n v="0.85"/>
    <d v="1899-12-30T00:00:00"/>
    <d v="1899-12-30T00:00:00"/>
    <d v="1899-12-30T00:00:00"/>
    <n v="0.33333333333333331"/>
    <n v="0.24811218985976269"/>
    <d v="1899-12-30T00:00:00"/>
  </r>
  <r>
    <s v="VOY2026COFTN873"/>
    <d v="2026-04-10T00:00:00"/>
    <d v="2026-04-10T00:00:00"/>
    <x v="2"/>
    <n v="14"/>
    <n v="4"/>
    <n v="8500"/>
    <n v="5647"/>
    <d v="1899-12-30T00:00:00"/>
    <n v="1"/>
    <d v="1899-12-30T00:00:00"/>
    <d v="1899-12-30T00:00:00"/>
    <d v="1899-12-30T00:00:00"/>
    <n v="0.2857142857142857"/>
    <n v="0.66435294117647059"/>
    <d v="1899-12-30T00:00:00"/>
  </r>
  <r>
    <s v="VOY2026COFTN874"/>
    <d v="2026-04-10T00:00:00"/>
    <d v="2026-04-10T00:00:00"/>
    <x v="2"/>
    <n v="14"/>
    <n v="10"/>
    <n v="8500"/>
    <n v="8295.9"/>
    <d v="1899-12-30T00:00:00"/>
    <n v="1"/>
    <d v="1899-12-30T00:00:00"/>
    <d v="1899-12-30T00:00:00"/>
    <d v="1899-12-30T00:00:00"/>
    <n v="0.7142857142857143"/>
    <n v="0.9759882352941176"/>
    <d v="1899-12-30T00:00:00"/>
  </r>
  <r>
    <s v="VOY2026COFTN875"/>
    <d v="2026-04-10T00:00:00"/>
    <d v="2026-04-10T00:00:00"/>
    <x v="4"/>
    <n v="14"/>
    <n v="5"/>
    <n v="8500"/>
    <n v="3078"/>
    <d v="1899-12-30T00:00:00"/>
    <n v="1"/>
    <d v="1899-12-30T00:00:00"/>
    <d v="1899-12-30T00:00:00"/>
    <d v="1899-12-30T00:00:00"/>
    <n v="0.35714285714285715"/>
    <n v="0.36211764705882354"/>
    <d v="1899-12-30T00:00:00"/>
  </r>
  <r>
    <s v="VOY2026COFTN876"/>
    <d v="2026-04-10T00:00:00"/>
    <d v="2026-04-10T00:00:00"/>
    <x v="0"/>
    <n v="27"/>
    <n v="25"/>
    <n v="24950"/>
    <n v="11026.6"/>
    <d v="1899-12-30T00:00:00"/>
    <n v="1"/>
    <d v="1899-12-30T00:00:00"/>
    <d v="1899-12-30T00:00:00"/>
    <d v="1899-12-30T00:00:00"/>
    <n v="0.92592592592592593"/>
    <n v="0.44194789579158317"/>
    <d v="1899-12-30T00:00:00"/>
  </r>
  <r>
    <s v="VOY2026COFTN877"/>
    <d v="2026-04-10T00:00:00"/>
    <d v="2026-04-10T00:00:00"/>
    <x v="1"/>
    <n v="14"/>
    <n v="13"/>
    <n v="10230"/>
    <n v="8800"/>
    <d v="1899-12-30T00:00:00"/>
    <n v="1"/>
    <d v="1899-12-30T00:00:00"/>
    <d v="1899-12-30T00:00:00"/>
    <d v="1899-12-30T00:00:00"/>
    <n v="0.9285714285714286"/>
    <n v="0.86021505376344087"/>
    <d v="1899-12-30T00:00:00"/>
  </r>
  <r>
    <s v="VOY2026COFTN878"/>
    <d v="2026-04-10T00:00:00"/>
    <d v="2026-04-10T00:00:00"/>
    <x v="3"/>
    <n v="14"/>
    <n v="14"/>
    <n v="9200"/>
    <n v="9000"/>
    <d v="1899-12-30T00:00:00"/>
    <n v="1"/>
    <d v="1899-12-30T00:00:00"/>
    <d v="1899-12-30T00:00:00"/>
    <d v="1899-12-30T00:00:00"/>
    <n v="1"/>
    <n v="0.97826086956521741"/>
    <d v="1899-12-30T00:00:00"/>
  </r>
  <r>
    <s v="VOY2026COFTN879"/>
    <d v="2026-04-10T00:00:00"/>
    <d v="2026-04-10T00:00:00"/>
    <x v="3"/>
    <n v="14"/>
    <n v="14"/>
    <n v="9200"/>
    <n v="2589"/>
    <d v="1899-12-30T00:00:00"/>
    <n v="1"/>
    <d v="1899-12-30T00:00:00"/>
    <d v="1899-12-30T00:00:00"/>
    <d v="1899-12-30T00:00:00"/>
    <n v="1"/>
    <n v="0.28141304347826085"/>
    <d v="1899-12-30T00:00:00"/>
  </r>
  <r>
    <s v="VOY2026COFTN880"/>
    <d v="2026-04-10T00:00:00"/>
    <d v="2026-04-10T00:00:00"/>
    <x v="5"/>
    <n v="3"/>
    <n v="2"/>
    <n v="927"/>
    <n v="500"/>
    <d v="1899-12-30T00:00:00"/>
    <n v="0.64583333333333348"/>
    <d v="1899-12-30T00:00:00"/>
    <d v="1899-12-30T00:00:00"/>
    <d v="1899-12-30T00:00:00"/>
    <n v="0.66666666666666663"/>
    <n v="0.53937432578209277"/>
    <d v="1899-12-30T00:00:00"/>
  </r>
  <r>
    <s v="VOY2026COFTN881"/>
    <d v="2026-04-10T00:00:00"/>
    <d v="2026-04-10T00:00:00"/>
    <x v="4"/>
    <n v="14"/>
    <n v="6"/>
    <n v="8500"/>
    <n v="4500"/>
    <d v="1899-12-30T00:00:00"/>
    <n v="0.83916666666666673"/>
    <d v="1899-12-30T00:00:00"/>
    <d v="1899-12-30T00:00:00"/>
    <d v="1899-12-30T00:00:00"/>
    <n v="0.42857142857142855"/>
    <n v="0.52941176470588236"/>
    <d v="1899-12-30T00:00:00"/>
  </r>
  <r>
    <s v="VOY2026COFTN882"/>
    <d v="2026-04-10T00:00:00"/>
    <d v="2026-04-10T00:00:00"/>
    <x v="2"/>
    <n v="14"/>
    <n v="10"/>
    <n v="8500"/>
    <n v="11641"/>
    <d v="1899-12-30T00:00:00"/>
    <n v="1"/>
    <d v="1899-12-30T00:00:00"/>
    <d v="1899-12-30T00:00:00"/>
    <d v="1899-12-30T00:00:00"/>
    <n v="0.7142857142857143"/>
    <n v="1.3695294117647059"/>
    <d v="1899-12-30T00:00:00"/>
  </r>
  <r>
    <s v="VOY2026COFTN883"/>
    <d v="2026-04-11T00:00:00"/>
    <d v="2026-04-11T00:00:00"/>
    <x v="0"/>
    <n v="27"/>
    <n v="24"/>
    <n v="24950"/>
    <n v="21171"/>
    <d v="1899-12-30T00:00:00"/>
    <n v="1"/>
    <d v="1899-12-30T00:00:00"/>
    <d v="1899-12-30T00:00:00"/>
    <d v="1899-12-30T00:00:00"/>
    <n v="0.88888888888888884"/>
    <n v="0.8485370741482966"/>
    <d v="1899-12-30T00:00:00"/>
  </r>
  <r>
    <s v="VOY2026COFTN884"/>
    <d v="2026-04-11T00:00:00"/>
    <d v="2026-04-11T00:00:00"/>
    <x v="3"/>
    <n v="14"/>
    <n v="14"/>
    <n v="9200"/>
    <n v="8000"/>
    <d v="1899-12-30T00:00:00"/>
    <n v="1"/>
    <d v="1899-12-30T00:00:00"/>
    <d v="1899-12-30T00:00:00"/>
    <d v="1899-12-30T00:00:00"/>
    <n v="1"/>
    <n v="0.86956521739130432"/>
    <d v="1899-12-30T00:00:00"/>
  </r>
  <r>
    <s v="VOY2026COFTN885"/>
    <d v="2026-04-11T00:00:00"/>
    <d v="2026-04-11T00:00:00"/>
    <x v="2"/>
    <n v="14"/>
    <n v="15"/>
    <n v="8500"/>
    <n v="8500"/>
    <d v="1899-12-30T00:00:00"/>
    <n v="1"/>
    <d v="1899-12-30T00:00:00"/>
    <d v="1899-12-30T00:00:00"/>
    <d v="1899-12-30T00:00:00"/>
    <n v="1.0714285714285714"/>
    <n v="1"/>
    <d v="1899-12-30T00:00:00"/>
  </r>
  <r>
    <s v="VOY2026COFTN886"/>
    <d v="2026-04-11T00:00:00"/>
    <d v="2026-04-11T00:00:00"/>
    <x v="1"/>
    <n v="14"/>
    <n v="10"/>
    <n v="10230"/>
    <n v="8500"/>
    <d v="1899-12-30T00:00:00"/>
    <n v="1"/>
    <d v="1899-12-30T00:00:00"/>
    <d v="1899-12-30T00:00:00"/>
    <d v="1899-12-30T00:00:00"/>
    <n v="0.7142857142857143"/>
    <n v="0.83088954056695996"/>
    <d v="1899-12-30T00:00:00"/>
  </r>
  <r>
    <s v="VOY2026COFTN887"/>
    <d v="2026-04-13T00:00:00"/>
    <d v="2026-04-13T00:00:00"/>
    <x v="5"/>
    <n v="3"/>
    <n v="4"/>
    <n v="927"/>
    <n v="500"/>
    <d v="1899-12-30T00:00:00"/>
    <n v="1"/>
    <d v="1899-12-30T00:00:00"/>
    <d v="1899-12-30T00:00:00"/>
    <d v="1899-12-30T00:00:00"/>
    <n v="1.3333333333333333"/>
    <n v="0.53937432578209277"/>
    <d v="1899-12-30T00:00:00"/>
  </r>
  <r>
    <s v="VOY2026COFTN888"/>
    <d v="2026-04-13T00:00:00"/>
    <d v="2026-04-13T00:00:00"/>
    <x v="2"/>
    <n v="14"/>
    <n v="9"/>
    <n v="8500"/>
    <n v="1788.9"/>
    <d v="1899-12-30T00:00:00"/>
    <n v="1"/>
    <d v="1899-12-30T00:00:00"/>
    <d v="1899-12-30T00:00:00"/>
    <d v="1899-12-30T00:00:00"/>
    <n v="0.6428571428571429"/>
    <n v="0.21045882352941178"/>
    <d v="1899-12-30T00:00:00"/>
  </r>
  <r>
    <s v="VOY2026COFTN889"/>
    <d v="2026-04-13T00:00:00"/>
    <d v="2026-04-13T00:00:00"/>
    <x v="2"/>
    <n v="14"/>
    <n v="14"/>
    <n v="8500"/>
    <n v="6500"/>
    <d v="1899-12-30T00:00:00"/>
    <n v="1"/>
    <d v="1899-12-30T00:00:00"/>
    <d v="1899-12-30T00:00:00"/>
    <d v="1899-12-30T00:00:00"/>
    <n v="1"/>
    <n v="0.76470588235294112"/>
    <d v="1899-12-30T00:00:00"/>
  </r>
  <r>
    <s v="VOY2026COFTN890"/>
    <d v="2026-04-13T00:00:00"/>
    <d v="2026-04-13T00:00:00"/>
    <x v="1"/>
    <n v="14"/>
    <n v="6"/>
    <n v="10230"/>
    <n v="4500"/>
    <d v="1899-12-30T00:00:00"/>
    <n v="1"/>
    <d v="1899-12-30T00:00:00"/>
    <d v="1899-12-30T00:00:00"/>
    <d v="1899-12-30T00:00:00"/>
    <n v="0.42857142857142855"/>
    <n v="0.43988269794721407"/>
    <d v="1899-12-30T00:00:00"/>
  </r>
  <r>
    <s v="VOY2026COFTN891"/>
    <d v="2026-04-13T00:00:00"/>
    <d v="2026-04-13T00:00:00"/>
    <x v="0"/>
    <n v="27"/>
    <n v="27"/>
    <n v="24950"/>
    <n v="22603"/>
    <d v="1899-12-30T00:00:00"/>
    <n v="1"/>
    <d v="1899-12-30T00:00:00"/>
    <d v="1899-12-30T00:00:00"/>
    <d v="1899-12-30T00:00:00"/>
    <n v="1"/>
    <n v="0.90593186372745493"/>
    <d v="1899-12-30T00:00:00"/>
  </r>
  <r>
    <s v="VOY2026COFTN892"/>
    <d v="2026-04-13T00:00:00"/>
    <d v="2026-04-13T00:00:00"/>
    <x v="1"/>
    <n v="14"/>
    <n v="15"/>
    <n v="10230"/>
    <n v="7626"/>
    <d v="1899-12-30T00:00:00"/>
    <n v="1"/>
    <d v="1899-12-30T00:00:00"/>
    <d v="1899-12-30T00:00:00"/>
    <d v="1899-12-30T00:00:00"/>
    <n v="1.0714285714285714"/>
    <n v="0.74545454545454548"/>
    <d v="1899-12-30T00:00:00"/>
  </r>
  <r>
    <s v="VOY2026COFTN893"/>
    <d v="2026-04-13T00:00:00"/>
    <d v="2026-04-13T00:00:00"/>
    <x v="4"/>
    <n v="14"/>
    <n v="12"/>
    <n v="8500"/>
    <n v="7100"/>
    <d v="1899-12-30T00:00:00"/>
    <n v="1"/>
    <d v="1899-12-30T00:00:00"/>
    <d v="1899-12-30T00:00:00"/>
    <d v="1899-12-30T00:00:00"/>
    <n v="0.8571428571428571"/>
    <n v="0.83529411764705885"/>
    <d v="1899-12-30T00:00:00"/>
  </r>
  <r>
    <s v="VOY2026COFTN894"/>
    <d v="2026-04-13T00:00:00"/>
    <d v="2026-04-13T00:00:00"/>
    <x v="4"/>
    <n v="14"/>
    <n v="9"/>
    <n v="8500"/>
    <n v="4200"/>
    <d v="1899-12-30T00:00:00"/>
    <n v="1"/>
    <d v="1899-12-30T00:00:00"/>
    <d v="1899-12-30T00:00:00"/>
    <d v="1899-12-30T00:00:00"/>
    <n v="0.6428571428571429"/>
    <n v="0.49411764705882355"/>
    <d v="1899-12-30T00:00:00"/>
  </r>
  <r>
    <s v="VOY2026COFTN895"/>
    <d v="2026-04-13T00:00:00"/>
    <d v="2026-04-13T00:00:00"/>
    <x v="3"/>
    <n v="14"/>
    <n v="14"/>
    <n v="9200"/>
    <n v="6500"/>
    <d v="1899-12-30T00:00:00"/>
    <n v="1"/>
    <d v="1899-12-30T00:00:00"/>
    <d v="1899-12-30T00:00:00"/>
    <d v="1899-12-30T00:00:00"/>
    <n v="1"/>
    <n v="0.70652173913043481"/>
    <d v="1899-12-30T00:00:00"/>
  </r>
  <r>
    <s v="VOY2026COFTN896"/>
    <d v="2026-04-13T00:00:00"/>
    <d v="2026-04-13T00:00:00"/>
    <x v="3"/>
    <n v="14"/>
    <n v="7"/>
    <n v="9200"/>
    <n v="5121"/>
    <d v="1899-12-30T00:00:00"/>
    <n v="1"/>
    <d v="1899-12-30T00:00:00"/>
    <d v="1899-12-30T00:00:00"/>
    <d v="1899-12-30T00:00:00"/>
    <n v="0.5"/>
    <n v="0.55663043478260865"/>
    <d v="1899-12-30T00:00:00"/>
  </r>
  <r>
    <s v="VOY2026COFTN897"/>
    <d v="2026-04-13T00:00:00"/>
    <d v="2026-04-13T00:00:00"/>
    <x v="5"/>
    <n v="3"/>
    <n v="1"/>
    <n v="927"/>
    <n v="20"/>
    <d v="1899-12-30T00:00:00"/>
    <n v="0.70833333333333326"/>
    <d v="1899-12-30T00:00:00"/>
    <d v="1899-12-30T00:00:00"/>
    <d v="1899-12-30T00:00:00"/>
    <n v="0.33333333333333331"/>
    <n v="2.1574973031283712E-2"/>
    <d v="1899-12-30T00:00:00"/>
  </r>
  <r>
    <s v="VOY2026COFTN898"/>
    <d v="2026-04-13T00:00:00"/>
    <d v="2026-04-13T00:00:00"/>
    <x v="5"/>
    <n v="3"/>
    <n v="1"/>
    <n v="927"/>
    <n v="100"/>
    <d v="1899-12-30T00:00:00"/>
    <n v="0.6791666666666667"/>
    <d v="1899-12-30T00:00:00"/>
    <d v="1899-12-30T00:00:00"/>
    <d v="1899-12-30T00:00:00"/>
    <n v="0.33333333333333331"/>
    <n v="0.10787486515641856"/>
    <d v="1899-12-30T00:00:00"/>
  </r>
  <r>
    <s v="VOY2026COFTN899"/>
    <d v="2026-04-13T00:00:00"/>
    <d v="2026-04-13T00:00:00"/>
    <x v="1"/>
    <n v="14"/>
    <n v="1"/>
    <n v="10230"/>
    <n v="200"/>
    <d v="1899-12-30T00:00:00"/>
    <n v="1"/>
    <d v="1899-12-30T00:00:00"/>
    <d v="1899-12-30T00:00:00"/>
    <d v="1899-12-30T00:00:00"/>
    <n v="7.1428571428571425E-2"/>
    <n v="1.9550342130987292E-2"/>
    <d v="1899-12-30T00:00:00"/>
  </r>
  <r>
    <s v="VOY2026COFTN902"/>
    <d v="2026-04-14T00:00:00"/>
    <d v="2026-04-14T00:00:00"/>
    <x v="0"/>
    <n v="27"/>
    <n v="27"/>
    <n v="24950"/>
    <n v="13200"/>
    <d v="1899-12-30T00:00:00"/>
    <n v="1"/>
    <d v="1899-12-30T00:00:00"/>
    <d v="1899-12-30T00:00:00"/>
    <d v="1899-12-30T00:00:00"/>
    <n v="1"/>
    <n v="0.5290581162324649"/>
    <d v="1899-12-30T00:00:00"/>
  </r>
  <r>
    <s v="VOY2026COFTN903"/>
    <d v="2026-04-14T00:00:00"/>
    <d v="2026-04-14T00:00:00"/>
    <x v="5"/>
    <n v="3"/>
    <n v="3"/>
    <n v="927"/>
    <n v="352"/>
    <d v="1899-12-30T00:00:00"/>
    <n v="1"/>
    <d v="1899-12-30T00:00:00"/>
    <d v="1899-12-30T00:00:00"/>
    <d v="1899-12-30T00:00:00"/>
    <n v="1"/>
    <n v="0.37971952535059333"/>
    <d v="1899-12-30T00:00:00"/>
  </r>
  <r>
    <s v="VOY2026COFTN904"/>
    <d v="2026-04-14T00:00:00"/>
    <d v="2026-04-14T00:00:00"/>
    <x v="5"/>
    <n v="3"/>
    <n v="3"/>
    <n v="927"/>
    <n v="325"/>
    <d v="1899-12-30T00:00:00"/>
    <n v="1"/>
    <d v="1899-12-30T00:00:00"/>
    <d v="1899-12-30T00:00:00"/>
    <d v="1899-12-30T00:00:00"/>
    <n v="1"/>
    <n v="0.35059331175836028"/>
    <d v="1899-12-30T00:00:00"/>
  </r>
  <r>
    <s v="VOY2026COFTN905"/>
    <d v="2026-04-14T00:00:00"/>
    <d v="2026-04-14T00:00:00"/>
    <x v="1"/>
    <n v="14"/>
    <n v="10"/>
    <n v="10230"/>
    <n v="4500"/>
    <d v="1899-12-30T00:00:00"/>
    <n v="1"/>
    <d v="1899-12-30T00:00:00"/>
    <d v="1899-12-30T00:00:00"/>
    <d v="1899-12-30T00:00:00"/>
    <n v="0.7142857142857143"/>
    <n v="0.43988269794721407"/>
    <d v="1899-12-30T00:00:00"/>
  </r>
  <r>
    <s v="VOY2026COFTN906"/>
    <d v="2026-04-14T00:00:00"/>
    <d v="2026-04-14T00:00:00"/>
    <x v="3"/>
    <n v="14"/>
    <n v="13"/>
    <n v="9200"/>
    <n v="12000"/>
    <d v="1899-12-30T00:00:00"/>
    <n v="1"/>
    <d v="1899-12-30T00:00:00"/>
    <d v="1899-12-30T00:00:00"/>
    <d v="1899-12-30T00:00:00"/>
    <n v="0.9285714285714286"/>
    <n v="1.3043478260869565"/>
    <d v="1899-12-30T00:00:00"/>
  </r>
  <r>
    <s v="VOY2026COFTN907"/>
    <d v="2026-04-14T00:00:00"/>
    <d v="2026-04-14T00:00:00"/>
    <x v="3"/>
    <n v="14"/>
    <n v="12"/>
    <n v="9200"/>
    <n v="2750"/>
    <d v="1899-12-30T00:00:00"/>
    <n v="1"/>
    <d v="1899-12-30T00:00:00"/>
    <d v="1899-12-30T00:00:00"/>
    <d v="1899-12-30T00:00:00"/>
    <n v="0.8571428571428571"/>
    <n v="0.29891304347826086"/>
    <d v="1899-12-30T00:00:00"/>
  </r>
  <r>
    <s v="VOY2026COFTN908"/>
    <d v="2026-04-14T00:00:00"/>
    <d v="2026-04-14T00:00:00"/>
    <x v="2"/>
    <n v="14"/>
    <n v="10"/>
    <n v="8500"/>
    <n v="7080"/>
    <d v="1899-12-30T00:00:00"/>
    <n v="1"/>
    <d v="1899-12-30T00:00:00"/>
    <d v="1899-12-30T00:00:00"/>
    <d v="1899-12-30T00:00:00"/>
    <n v="0.7142857142857143"/>
    <n v="0.83294117647058818"/>
    <d v="1899-12-30T00:00:00"/>
  </r>
  <r>
    <s v="VOY2026COFTN909"/>
    <d v="2026-04-14T00:00:00"/>
    <d v="2026-04-14T00:00:00"/>
    <x v="2"/>
    <n v="14"/>
    <n v="14"/>
    <n v="8500"/>
    <n v="11000"/>
    <d v="1899-12-30T00:00:00"/>
    <n v="1"/>
    <d v="1899-12-30T00:00:00"/>
    <d v="1899-12-30T00:00:00"/>
    <d v="1899-12-30T00:00:00"/>
    <n v="1"/>
    <n v="1.2941176470588236"/>
    <d v="1899-12-30T00:00:00"/>
  </r>
  <r>
    <s v="VOY2026COFTN910"/>
    <d v="2026-04-14T00:00:00"/>
    <d v="2026-04-14T00:00:00"/>
    <x v="4"/>
    <n v="14"/>
    <n v="10"/>
    <n v="8500"/>
    <n v="11000"/>
    <d v="1899-12-30T00:00:00"/>
    <n v="1"/>
    <d v="1899-12-30T00:00:00"/>
    <d v="1899-12-30T00:00:00"/>
    <d v="1899-12-30T00:00:00"/>
    <n v="0.7142857142857143"/>
    <n v="1.2941176470588236"/>
    <d v="1899-12-30T00:00:00"/>
  </r>
  <r>
    <s v="VOY2026COFTN911"/>
    <d v="2026-04-14T00:00:00"/>
    <d v="2026-04-14T00:00:00"/>
    <x v="4"/>
    <n v="14"/>
    <n v="5"/>
    <n v="8500"/>
    <n v="2098"/>
    <d v="1899-12-30T00:00:00"/>
    <n v="1"/>
    <d v="1899-12-30T00:00:00"/>
    <d v="1899-12-30T00:00:00"/>
    <d v="1899-12-30T00:00:00"/>
    <n v="0.35714285714285715"/>
    <n v="0.24682352941176472"/>
    <d v="1899-12-30T00:00:00"/>
  </r>
  <r>
    <s v="VOY2026COFTN912"/>
    <d v="2026-04-14T00:00:00"/>
    <d v="2026-04-14T00:00:00"/>
    <x v="4"/>
    <n v="14"/>
    <n v="14"/>
    <n v="8500"/>
    <n v="9000"/>
    <d v="1899-12-30T00:00:00"/>
    <n v="1"/>
    <d v="1899-12-30T00:00:00"/>
    <d v="1899-12-30T00:00:00"/>
    <d v="1899-12-30T00:00:00"/>
    <n v="1"/>
    <n v="1.0588235294117647"/>
    <d v="1899-12-30T00:00:00"/>
  </r>
  <r>
    <s v="VOY2026COFTN913"/>
    <d v="2026-04-14T00:00:00"/>
    <d v="2026-04-14T00:00:00"/>
    <x v="5"/>
    <n v="3"/>
    <n v="2"/>
    <n v="927"/>
    <n v="400"/>
    <d v="1899-12-30T00:00:00"/>
    <n v="0.59583333333333344"/>
    <d v="1899-12-30T00:00:00"/>
    <d v="1899-12-30T00:00:00"/>
    <d v="1899-12-30T00:00:00"/>
    <n v="0.66666666666666663"/>
    <n v="0.43149946062567424"/>
    <d v="1899-12-30T00:00:00"/>
  </r>
  <r>
    <s v="VOY2026COFTN914"/>
    <d v="2026-04-15T00:00:00"/>
    <d v="2026-04-15T00:00:00"/>
    <x v="0"/>
    <n v="27"/>
    <n v="21"/>
    <n v="24950"/>
    <n v="12182.2"/>
    <d v="1899-12-30T00:00:00"/>
    <n v="1"/>
    <d v="1899-12-30T00:00:00"/>
    <d v="1899-12-30T00:00:00"/>
    <d v="1899-12-30T00:00:00"/>
    <n v="0.77777777777777779"/>
    <n v="0.48826452905811624"/>
    <d v="1899-12-30T00:00:00"/>
  </r>
  <r>
    <s v="VOY2026COFTN917"/>
    <d v="2026-04-15T00:00:00"/>
    <d v="2026-04-15T00:00:00"/>
    <x v="2"/>
    <n v="14"/>
    <n v="14"/>
    <n v="8500"/>
    <n v="10000"/>
    <d v="1899-12-30T00:00:00"/>
    <n v="1"/>
    <d v="1899-12-30T00:00:00"/>
    <d v="1899-12-30T00:00:00"/>
    <d v="1899-12-30T00:00:00"/>
    <n v="1"/>
    <n v="1.1764705882352942"/>
    <d v="1899-12-30T00:00:00"/>
  </r>
  <r>
    <s v="VOY2026COFTN918"/>
    <d v="2026-04-15T00:00:00"/>
    <d v="2026-04-15T00:00:00"/>
    <x v="1"/>
    <n v="14"/>
    <n v="18"/>
    <n v="10230"/>
    <n v="9860"/>
    <d v="1899-12-30T00:00:00"/>
    <n v="1"/>
    <d v="1899-12-30T00:00:00"/>
    <d v="1899-12-30T00:00:00"/>
    <d v="1899-12-30T00:00:00"/>
    <n v="1.2857142857142858"/>
    <n v="0.96383186705767354"/>
    <d v="1899-12-30T00:00:00"/>
  </r>
  <r>
    <s v="VOY2026COFTN919"/>
    <d v="2026-04-15T00:00:00"/>
    <d v="2026-04-15T00:00:00"/>
    <x v="5"/>
    <n v="3"/>
    <n v="3"/>
    <n v="927"/>
    <n v="600"/>
    <d v="1899-12-30T00:00:00"/>
    <n v="1"/>
    <d v="1899-12-30T00:00:00"/>
    <d v="1899-12-30T00:00:00"/>
    <d v="1899-12-30T00:00:00"/>
    <n v="1"/>
    <n v="0.6472491909385113"/>
    <d v="1899-12-30T00:00:00"/>
  </r>
  <r>
    <s v="VOY2026COFTN920"/>
    <d v="2026-04-15T00:00:00"/>
    <d v="2026-04-15T00:00:00"/>
    <x v="3"/>
    <n v="14"/>
    <n v="6"/>
    <n v="9200"/>
    <n v="6500"/>
    <d v="1899-12-30T00:00:00"/>
    <n v="1"/>
    <d v="1899-12-30T00:00:00"/>
    <d v="1899-12-30T00:00:00"/>
    <d v="1899-12-30T00:00:00"/>
    <n v="0.42857142857142855"/>
    <n v="0.70652173913043481"/>
    <d v="1899-12-30T00:00:00"/>
  </r>
  <r>
    <s v="VOY2026COFTN921"/>
    <d v="2026-04-15T00:00:00"/>
    <d v="2026-04-15T00:00:00"/>
    <x v="4"/>
    <n v="14"/>
    <n v="10"/>
    <n v="8500"/>
    <n v="11000"/>
    <d v="1899-12-30T00:00:00"/>
    <n v="1"/>
    <d v="1899-12-30T00:00:00"/>
    <d v="1899-12-30T00:00:00"/>
    <d v="1899-12-30T00:00:00"/>
    <n v="0.7142857142857143"/>
    <n v="1.2941176470588236"/>
    <d v="1899-12-30T00:00:00"/>
  </r>
  <r>
    <s v="VOY2026COFTN922"/>
    <d v="2026-04-15T00:00:00"/>
    <d v="2026-04-15T00:00:00"/>
    <x v="1"/>
    <n v="14"/>
    <n v="14"/>
    <n v="10230"/>
    <n v="8500"/>
    <d v="1899-12-30T00:00:00"/>
    <n v="1"/>
    <d v="1899-12-30T00:00:00"/>
    <d v="1899-12-30T00:00:00"/>
    <d v="1899-12-30T00:00:00"/>
    <n v="1"/>
    <n v="0.83088954056695996"/>
    <d v="1899-12-30T00:00:00"/>
  </r>
  <r>
    <s v="VOY2026COFTN928"/>
    <d v="2026-04-15T00:00:00"/>
    <d v="2026-04-15T00:00:00"/>
    <x v="1"/>
    <n v="14"/>
    <n v="10"/>
    <n v="10230"/>
    <n v="11000"/>
    <d v="1899-12-30T00:00:00"/>
    <n v="1"/>
    <d v="1899-12-30T00:00:00"/>
    <d v="1899-12-30T00:00:00"/>
    <d v="1899-12-30T00:00:00"/>
    <n v="0.7142857142857143"/>
    <n v="1.075268817204301"/>
    <d v="1899-12-30T00:00:00"/>
  </r>
  <r>
    <s v="VOY2026COFTN930"/>
    <d v="2026-04-16T00:00:00"/>
    <d v="2026-04-16T00:00:00"/>
    <x v="4"/>
    <n v="14"/>
    <n v="9"/>
    <n v="8500"/>
    <n v="5000"/>
    <d v="1899-12-30T00:00:00"/>
    <n v="1"/>
    <d v="1899-12-30T00:00:00"/>
    <d v="1899-12-30T00:00:00"/>
    <d v="1899-12-30T00:00:00"/>
    <n v="0.6428571428571429"/>
    <n v="0.58823529411764708"/>
    <d v="1899-12-30T00:00:00"/>
  </r>
  <r>
    <s v="VOY2026COFTN931"/>
    <d v="2026-04-16T00:00:00"/>
    <d v="2026-04-16T00:00:00"/>
    <x v="4"/>
    <n v="14"/>
    <n v="9"/>
    <n v="8500"/>
    <n v="7137"/>
    <d v="1899-12-30T00:00:00"/>
    <n v="1"/>
    <d v="1899-12-30T00:00:00"/>
    <d v="1899-12-30T00:00:00"/>
    <d v="1899-12-30T00:00:00"/>
    <n v="0.6428571428571429"/>
    <n v="0.83964705882352941"/>
    <d v="1899-12-30T00:00:00"/>
  </r>
  <r>
    <s v="VOY2026COFTN932"/>
    <d v="2026-04-16T00:00:00"/>
    <d v="2026-04-16T00:00:00"/>
    <x v="2"/>
    <n v="14"/>
    <n v="9"/>
    <n v="8500"/>
    <n v="8815"/>
    <d v="1899-12-30T00:00:00"/>
    <n v="1"/>
    <d v="1899-12-30T00:00:00"/>
    <d v="1899-12-30T00:00:00"/>
    <d v="1899-12-30T00:00:00"/>
    <n v="0.6428571428571429"/>
    <n v="1.0370588235294118"/>
    <d v="1899-12-30T00:00:00"/>
  </r>
  <r>
    <s v="VOY2026COFTN933"/>
    <d v="2026-04-16T00:00:00"/>
    <d v="2026-04-16T00:00:00"/>
    <x v="0"/>
    <n v="27"/>
    <n v="25"/>
    <n v="24950"/>
    <n v="20300"/>
    <d v="1899-12-30T00:00:00"/>
    <n v="1"/>
    <d v="1899-12-30T00:00:00"/>
    <d v="1899-12-30T00:00:00"/>
    <d v="1899-12-30T00:00:00"/>
    <n v="0.92592592592592593"/>
    <n v="0.81362725450901807"/>
    <d v="1899-12-30T00:00:00"/>
  </r>
  <r>
    <s v="VOY2026COFTN934"/>
    <d v="2026-04-16T00:00:00"/>
    <d v="2026-04-16T00:00:00"/>
    <x v="1"/>
    <n v="14"/>
    <n v="16"/>
    <n v="10230"/>
    <n v="10000"/>
    <d v="1899-12-30T00:00:00"/>
    <n v="1"/>
    <d v="1899-12-30T00:00:00"/>
    <d v="1899-12-30T00:00:00"/>
    <d v="1899-12-30T00:00:00"/>
    <n v="1.1428571428571428"/>
    <n v="0.97751710654936463"/>
    <d v="1899-12-30T00:00:00"/>
  </r>
  <r>
    <s v="VOY2026COFTN935"/>
    <d v="2026-04-16T00:00:00"/>
    <d v="2026-04-16T00:00:00"/>
    <x v="0"/>
    <n v="27"/>
    <n v="11"/>
    <n v="24950"/>
    <n v="3700"/>
    <d v="1899-12-30T00:00:00"/>
    <n v="1"/>
    <d v="1899-12-30T00:00:00"/>
    <d v="1899-12-30T00:00:00"/>
    <d v="1899-12-30T00:00:00"/>
    <n v="0.40740740740740738"/>
    <n v="0.14829659318637275"/>
    <d v="1899-12-30T00:00:00"/>
  </r>
  <r>
    <s v="VOY2026COFTN936"/>
    <d v="2026-04-16T00:00:00"/>
    <d v="2026-04-16T00:00:00"/>
    <x v="4"/>
    <n v="14"/>
    <n v="10"/>
    <n v="8500"/>
    <n v="1000"/>
    <d v="1899-12-30T00:00:00"/>
    <n v="1"/>
    <d v="1899-12-30T00:00:00"/>
    <d v="1899-12-30T00:00:00"/>
    <d v="1899-12-30T00:00:00"/>
    <n v="0.7142857142857143"/>
    <n v="0.11764705882352941"/>
    <d v="1899-12-30T00:00:00"/>
  </r>
  <r>
    <s v="VOY2026COFTN937"/>
    <d v="2026-04-16T00:00:00"/>
    <d v="2026-04-16T00:00:00"/>
    <x v="4"/>
    <n v="14"/>
    <n v="11"/>
    <n v="8500"/>
    <n v="1274"/>
    <d v="1899-12-30T00:00:00"/>
    <n v="1"/>
    <d v="1899-12-30T00:00:00"/>
    <d v="1899-12-30T00:00:00"/>
    <d v="1899-12-30T00:00:00"/>
    <n v="0.7857142857142857"/>
    <n v="0.14988235294117647"/>
    <d v="1899-12-30T00:00:00"/>
  </r>
  <r>
    <s v="VOY2026COFTN938"/>
    <d v="2026-04-16T00:00:00"/>
    <d v="2026-04-16T00:00:00"/>
    <x v="3"/>
    <n v="14"/>
    <n v="7"/>
    <n v="9200"/>
    <n v="6241"/>
    <d v="1899-12-30T00:00:00"/>
    <n v="1"/>
    <d v="1899-12-30T00:00:00"/>
    <d v="1899-12-30T00:00:00"/>
    <d v="1899-12-30T00:00:00"/>
    <n v="0.5"/>
    <n v="0.67836956521739133"/>
    <d v="1899-12-30T00:00:00"/>
  </r>
  <r>
    <s v="VOY2026COFTN939"/>
    <d v="2026-04-16T00:00:00"/>
    <d v="2026-04-16T00:00:00"/>
    <x v="3"/>
    <n v="14"/>
    <n v="10"/>
    <n v="9200"/>
    <n v="8500"/>
    <d v="1899-12-30T00:00:00"/>
    <n v="1"/>
    <d v="1899-12-30T00:00:00"/>
    <d v="1899-12-30T00:00:00"/>
    <d v="1899-12-30T00:00:00"/>
    <n v="0.7142857142857143"/>
    <n v="0.92391304347826086"/>
    <d v="1899-12-30T00:00:00"/>
  </r>
  <r>
    <s v="VOY2026COFTN940"/>
    <d v="2026-04-16T00:00:00"/>
    <d v="2026-04-16T00:00:00"/>
    <x v="1"/>
    <n v="14"/>
    <n v="14"/>
    <n v="10230"/>
    <n v="4500"/>
    <d v="1899-12-30T00:00:00"/>
    <n v="1"/>
    <d v="1899-12-30T00:00:00"/>
    <d v="1899-12-30T00:00:00"/>
    <d v="1899-12-30T00:00:00"/>
    <n v="1"/>
    <n v="0.43988269794721407"/>
    <d v="1899-12-30T00:00:00"/>
  </r>
  <r>
    <s v="VOY2026COFTN943"/>
    <d v="2026-04-17T00:00:00"/>
    <d v="2026-04-17T00:00:00"/>
    <x v="4"/>
    <n v="14"/>
    <n v="7"/>
    <n v="8500"/>
    <n v="4500"/>
    <d v="1899-12-30T00:00:00"/>
    <n v="1"/>
    <d v="1899-12-30T00:00:00"/>
    <d v="1899-12-30T00:00:00"/>
    <d v="1899-12-30T00:00:00"/>
    <n v="0.5"/>
    <n v="0.52941176470588236"/>
    <d v="1899-12-30T00:00:00"/>
  </r>
  <r>
    <s v="VOY2026COFTN944"/>
    <d v="2026-04-17T00:00:00"/>
    <d v="2026-04-17T00:00:00"/>
    <x v="1"/>
    <n v="14"/>
    <n v="16"/>
    <n v="10230"/>
    <n v="8700"/>
    <d v="1899-12-30T00:00:00"/>
    <n v="1"/>
    <d v="1899-12-30T00:00:00"/>
    <d v="1899-12-30T00:00:00"/>
    <d v="1899-12-30T00:00:00"/>
    <n v="1.1428571428571428"/>
    <n v="0.85043988269794724"/>
    <d v="1899-12-30T00:00:00"/>
  </r>
  <r>
    <s v="VOY2026COFTN946"/>
    <d v="2026-04-17T00:00:00"/>
    <d v="2026-04-17T00:00:00"/>
    <x v="3"/>
    <n v="14"/>
    <n v="7"/>
    <n v="9200"/>
    <n v="6214"/>
    <d v="1899-12-30T00:00:00"/>
    <n v="1"/>
    <d v="1899-12-30T00:00:00"/>
    <d v="1899-12-30T00:00:00"/>
    <d v="1899-12-30T00:00:00"/>
    <n v="0.5"/>
    <n v="0.67543478260869561"/>
    <d v="1899-12-30T00:00:00"/>
  </r>
  <r>
    <s v="VOY2026COFTN947"/>
    <d v="2026-04-17T00:00:00"/>
    <d v="2026-04-17T00:00:00"/>
    <x v="3"/>
    <n v="14"/>
    <n v="12"/>
    <n v="9200"/>
    <n v="7700"/>
    <d v="1899-12-30T00:00:00"/>
    <n v="1"/>
    <d v="1899-12-30T00:00:00"/>
    <d v="1899-12-30T00:00:00"/>
    <d v="1899-12-30T00:00:00"/>
    <n v="0.8571428571428571"/>
    <n v="0.83695652173913049"/>
    <d v="1899-12-30T00:00:00"/>
  </r>
  <r>
    <s v="VOY2026COFTN948"/>
    <d v="2026-04-17T00:00:00"/>
    <d v="2026-04-17T00:00:00"/>
    <x v="2"/>
    <n v="14"/>
    <n v="14"/>
    <n v="8500"/>
    <n v="10230"/>
    <d v="1899-12-30T00:00:00"/>
    <n v="1"/>
    <d v="1899-12-30T00:00:00"/>
    <d v="1899-12-30T00:00:00"/>
    <d v="1899-12-30T00:00:00"/>
    <n v="1"/>
    <n v="1.203529411764706"/>
    <d v="1899-12-30T00:00:00"/>
  </r>
  <r>
    <s v="VOY2026COFTN949"/>
    <d v="2026-04-17T00:00:00"/>
    <d v="2026-04-17T00:00:00"/>
    <x v="2"/>
    <n v="14"/>
    <n v="7"/>
    <n v="8500"/>
    <n v="3793"/>
    <d v="1899-12-30T00:00:00"/>
    <n v="1"/>
    <d v="1899-12-30T00:00:00"/>
    <d v="1899-12-30T00:00:00"/>
    <d v="1899-12-30T00:00:00"/>
    <n v="0.5"/>
    <n v="0.44623529411764706"/>
    <d v="1899-12-30T00:00:00"/>
  </r>
  <r>
    <s v="VOY2026COFTN950"/>
    <d v="2026-04-17T00:00:00"/>
    <d v="2026-04-17T00:00:00"/>
    <x v="0"/>
    <n v="27"/>
    <n v="20"/>
    <n v="24950"/>
    <n v="20000"/>
    <d v="1899-12-30T00:00:00"/>
    <n v="1"/>
    <d v="1899-12-30T00:00:00"/>
    <d v="1899-12-30T00:00:00"/>
    <d v="1899-12-30T00:00:00"/>
    <n v="0.7407407407407407"/>
    <n v="0.80160320641282568"/>
    <d v="1899-12-30T00:00:00"/>
  </r>
  <r>
    <s v="VOY2026COFTN953"/>
    <d v="2026-04-18T00:00:00"/>
    <d v="2026-04-18T00:00:00"/>
    <x v="0"/>
    <n v="27"/>
    <n v="23"/>
    <n v="24950"/>
    <n v="19700"/>
    <d v="1899-12-30T00:00:00"/>
    <n v="1"/>
    <d v="1899-12-30T00:00:00"/>
    <d v="1899-12-30T00:00:00"/>
    <d v="1899-12-30T00:00:00"/>
    <n v="0.85185185185185186"/>
    <n v="0.78957915831663328"/>
    <d v="1899-12-30T00:00:00"/>
  </r>
  <r>
    <s v="VOY2026COFTN954"/>
    <d v="2026-04-18T00:00:00"/>
    <d v="2026-04-18T00:00:00"/>
    <x v="4"/>
    <n v="14"/>
    <n v="14"/>
    <n v="8500"/>
    <n v="8500"/>
    <d v="1899-12-30T00:00:00"/>
    <n v="1"/>
    <d v="1899-12-30T00:00:00"/>
    <d v="1899-12-30T00:00:00"/>
    <d v="1899-12-30T00:00:00"/>
    <n v="1"/>
    <n v="1"/>
    <d v="1899-12-30T00:00:00"/>
  </r>
  <r>
    <s v="VOY2026COFTN955"/>
    <d v="2026-04-18T00:00:00"/>
    <d v="2026-04-18T00:00:00"/>
    <x v="4"/>
    <n v="14"/>
    <n v="10"/>
    <n v="8500"/>
    <n v="8212"/>
    <d v="1899-12-30T00:00:00"/>
    <n v="1"/>
    <d v="1899-12-30T00:00:00"/>
    <d v="1899-12-30T00:00:00"/>
    <d v="1899-12-30T00:00:00"/>
    <n v="0.7142857142857143"/>
    <n v="0.96611764705882353"/>
    <d v="1899-12-30T00:00:00"/>
  </r>
  <r>
    <s v="VOY2026COFTN956"/>
    <d v="2026-04-18T00:00:00"/>
    <d v="2026-04-18T00:00:00"/>
    <x v="3"/>
    <n v="14"/>
    <n v="10"/>
    <n v="9200"/>
    <n v="8000"/>
    <d v="1899-12-30T00:00:00"/>
    <n v="1"/>
    <d v="1899-12-30T00:00:00"/>
    <d v="1899-12-30T00:00:00"/>
    <d v="1899-12-30T00:00:00"/>
    <n v="0.7142857142857143"/>
    <n v="0.86956521739130432"/>
    <d v="1899-12-30T00:00:00"/>
  </r>
  <r>
    <s v="VOY2026COFTN957"/>
    <d v="2026-04-18T00:00:00"/>
    <d v="2026-04-18T00:00:00"/>
    <x v="2"/>
    <n v="14"/>
    <n v="14"/>
    <n v="8500"/>
    <n v="8620"/>
    <d v="1899-12-30T00:00:00"/>
    <n v="1"/>
    <d v="1899-12-30T00:00:00"/>
    <d v="1899-12-30T00:00:00"/>
    <d v="1899-12-30T00:00:00"/>
    <n v="1"/>
    <n v="1.0141176470588236"/>
    <d v="1899-12-30T00:00:00"/>
  </r>
  <r>
    <s v="VOY2026COFTN959"/>
    <d v="2026-04-20T00:00:00"/>
    <d v="2026-04-20T00:00:00"/>
    <x v="2"/>
    <n v="14"/>
    <n v="16"/>
    <n v="8500"/>
    <n v="12809"/>
    <d v="1899-12-30T00:00:00"/>
    <n v="1"/>
    <d v="1899-12-30T00:00:00"/>
    <d v="1899-12-30T00:00:00"/>
    <d v="1899-12-30T00:00:00"/>
    <n v="1.1428571428571428"/>
    <n v="1.5069411764705882"/>
    <d v="1899-12-30T00:00:00"/>
  </r>
  <r>
    <s v="VOY2026COFTN960"/>
    <d v="2026-04-20T00:00:00"/>
    <d v="2026-04-20T00:00:00"/>
    <x v="2"/>
    <n v="14"/>
    <n v="9"/>
    <n v="8500"/>
    <n v="4200"/>
    <d v="1899-12-30T00:00:00"/>
    <n v="1"/>
    <d v="1899-12-30T00:00:00"/>
    <d v="1899-12-30T00:00:00"/>
    <d v="1899-12-30T00:00:00"/>
    <n v="0.6428571428571429"/>
    <n v="0.49411764705882355"/>
    <d v="1899-12-30T00:00:00"/>
  </r>
  <r>
    <s v="VOY2026COFTN961"/>
    <d v="2026-04-20T00:00:00"/>
    <d v="2026-04-20T00:00:00"/>
    <x v="5"/>
    <n v="3"/>
    <n v="1"/>
    <n v="927"/>
    <n v="120"/>
    <d v="1899-12-30T00:00:00"/>
    <n v="1"/>
    <d v="1899-12-30T00:00:00"/>
    <d v="1899-12-30T00:00:00"/>
    <d v="1899-12-30T00:00:00"/>
    <n v="0.33333333333333331"/>
    <n v="0.12944983818770225"/>
    <d v="1899-12-30T00:00:00"/>
  </r>
  <r>
    <s v="VOY2026COFTN962"/>
    <d v="2026-04-20T00:00:00"/>
    <d v="2026-04-20T00:00:00"/>
    <x v="1"/>
    <n v="14"/>
    <n v="17"/>
    <n v="10230"/>
    <n v="13300"/>
    <d v="1899-12-30T00:00:00"/>
    <n v="1"/>
    <d v="1899-12-30T00:00:00"/>
    <d v="1899-12-30T00:00:00"/>
    <d v="1899-12-30T00:00:00"/>
    <n v="1.2142857142857142"/>
    <n v="1.3000977517106549"/>
    <d v="1899-12-30T00:00:00"/>
  </r>
  <r>
    <s v="VOY2026COFTN963"/>
    <d v="2026-04-20T00:00:00"/>
    <d v="2026-04-20T00:00:00"/>
    <x v="1"/>
    <n v="14"/>
    <n v="15"/>
    <n v="10230"/>
    <n v="7626"/>
    <d v="1899-12-30T00:00:00"/>
    <n v="1"/>
    <d v="1899-12-30T00:00:00"/>
    <d v="1899-12-30T00:00:00"/>
    <d v="1899-12-30T00:00:00"/>
    <n v="1.0714285714285714"/>
    <n v="0.74545454545454548"/>
    <d v="1899-12-30T00:00:00"/>
  </r>
  <r>
    <s v="VOY2026COFTN964"/>
    <d v="2026-04-20T00:00:00"/>
    <d v="2026-04-20T00:00:00"/>
    <x v="4"/>
    <n v="14"/>
    <n v="10"/>
    <n v="8500"/>
    <n v="8000"/>
    <d v="1899-12-30T00:00:00"/>
    <n v="1"/>
    <d v="1899-12-30T00:00:00"/>
    <d v="1899-12-30T00:00:00"/>
    <d v="1899-12-30T00:00:00"/>
    <n v="0.7142857142857143"/>
    <n v="0.94117647058823528"/>
    <d v="1899-12-30T00:00:00"/>
  </r>
  <r>
    <s v="VOY2026COFTN965"/>
    <d v="2026-04-20T00:00:00"/>
    <d v="2026-04-20T00:00:00"/>
    <x v="4"/>
    <n v="14"/>
    <n v="4"/>
    <n v="8500"/>
    <n v="3620"/>
    <d v="1899-12-30T00:00:00"/>
    <n v="1"/>
    <d v="1899-12-30T00:00:00"/>
    <d v="1899-12-30T00:00:00"/>
    <d v="1899-12-30T00:00:00"/>
    <n v="0.2857142857142857"/>
    <n v="0.42588235294117649"/>
    <d v="1899-12-30T00:00:00"/>
  </r>
  <r>
    <s v="VOY2026COFTN966"/>
    <d v="2026-04-20T00:00:00"/>
    <d v="2026-04-20T00:00:00"/>
    <x v="0"/>
    <n v="27"/>
    <n v="27"/>
    <n v="24950"/>
    <n v="606"/>
    <d v="1899-12-30T00:00:00"/>
    <n v="1"/>
    <d v="1899-12-30T00:00:00"/>
    <d v="1899-12-30T00:00:00"/>
    <d v="1899-12-30T00:00:00"/>
    <n v="1"/>
    <n v="2.4288577154308617E-2"/>
    <d v="1899-12-30T00:00:00"/>
  </r>
  <r>
    <s v="VOY2026COFTN967"/>
    <d v="2026-04-20T00:00:00"/>
    <d v="2026-04-20T00:00:00"/>
    <x v="3"/>
    <n v="14"/>
    <n v="9"/>
    <n v="9200"/>
    <n v="6290"/>
    <d v="1899-12-30T00:00:00"/>
    <n v="1"/>
    <d v="1899-12-30T00:00:00"/>
    <d v="1899-12-30T00:00:00"/>
    <d v="1899-12-30T00:00:00"/>
    <n v="0.6428571428571429"/>
    <n v="0.68369565217391304"/>
    <d v="1899-12-30T00:00:00"/>
  </r>
  <r>
    <s v="VOY2026COFTN969"/>
    <d v="2026-04-20T00:00:00"/>
    <d v="2026-04-20T00:00:00"/>
    <x v="5"/>
    <n v="3"/>
    <n v="1"/>
    <n v="927"/>
    <n v="170"/>
    <d v="1899-12-30T00:00:00"/>
    <n v="1"/>
    <d v="1899-12-30T00:00:00"/>
    <d v="1899-12-30T00:00:00"/>
    <d v="1899-12-30T00:00:00"/>
    <n v="0.33333333333333331"/>
    <n v="0.18338727076591155"/>
    <d v="1899-12-30T00:00:00"/>
  </r>
  <r>
    <s v="VOY2026COFTN970"/>
    <d v="2026-04-20T00:00:00"/>
    <d v="2026-04-20T00:00:00"/>
    <x v="5"/>
    <n v="3"/>
    <n v="2"/>
    <n v="927"/>
    <n v="240"/>
    <d v="1899-12-30T00:00:00"/>
    <n v="1"/>
    <d v="1899-12-30T00:00:00"/>
    <d v="1899-12-30T00:00:00"/>
    <d v="1899-12-30T00:00:00"/>
    <n v="0.66666666666666663"/>
    <n v="0.25889967637540451"/>
    <d v="1899-12-30T00:00:00"/>
  </r>
  <r>
    <s v="VOY2026COFTN971"/>
    <d v="2026-04-20T00:00:00"/>
    <d v="2026-04-20T00:00:00"/>
    <x v="4"/>
    <n v="14"/>
    <n v="10"/>
    <n v="8500"/>
    <n v="2600"/>
    <d v="1899-12-30T00:00:00"/>
    <n v="1"/>
    <d v="1899-12-30T00:00:00"/>
    <d v="1899-12-30T00:00:00"/>
    <d v="1899-12-30T00:00:00"/>
    <n v="0.7142857142857143"/>
    <n v="0.30588235294117649"/>
    <d v="1899-12-30T00:00:00"/>
  </r>
  <r>
    <s v="VOY2026COFTN972"/>
    <d v="2026-04-21T00:00:00"/>
    <d v="2026-04-21T00:00:00"/>
    <x v="1"/>
    <n v="14"/>
    <n v="11"/>
    <n v="10230"/>
    <n v="12657.77"/>
    <d v="1899-12-30T00:00:00"/>
    <n v="1"/>
    <d v="1899-12-30T00:00:00"/>
    <d v="1899-12-30T00:00:00"/>
    <d v="1899-12-30T00:00:00"/>
    <n v="0.7857142857142857"/>
    <n v="1.2373186705767352"/>
    <d v="1899-12-30T00:00:00"/>
  </r>
  <r>
    <s v="VOY2026COFTN974"/>
    <d v="2026-04-21T00:00:00"/>
    <d v="2026-04-21T00:00:00"/>
    <x v="4"/>
    <n v="14"/>
    <n v="13"/>
    <n v="8500"/>
    <n v="4000"/>
    <d v="1899-12-30T00:00:00"/>
    <n v="1"/>
    <d v="1899-12-30T00:00:00"/>
    <d v="1899-12-30T00:00:00"/>
    <d v="1899-12-30T00:00:00"/>
    <n v="0.9285714285714286"/>
    <n v="0.47058823529411764"/>
    <d v="1899-12-30T00:00:00"/>
  </r>
  <r>
    <s v="VOY2026COFTN976"/>
    <d v="2026-04-21T00:00:00"/>
    <d v="2026-04-21T00:00:00"/>
    <x v="3"/>
    <n v="14"/>
    <n v="14"/>
    <n v="9200"/>
    <n v="9000"/>
    <d v="1899-12-30T00:00:00"/>
    <n v="1"/>
    <d v="1899-12-30T00:00:00"/>
    <d v="1899-12-30T00:00:00"/>
    <d v="1899-12-30T00:00:00"/>
    <n v="1"/>
    <n v="0.97826086956521741"/>
    <d v="1899-12-30T00:00:00"/>
  </r>
  <r>
    <s v="VOY2026COFTN977"/>
    <d v="2026-04-21T00:00:00"/>
    <d v="2026-04-21T00:00:00"/>
    <x v="5"/>
    <n v="3"/>
    <n v="2"/>
    <n v="927"/>
    <n v="315"/>
    <d v="1899-12-30T00:00:00"/>
    <n v="1"/>
    <d v="1899-12-30T00:00:00"/>
    <d v="1899-12-30T00:00:00"/>
    <d v="1899-12-30T00:00:00"/>
    <n v="0.66666666666666663"/>
    <n v="0.33980582524271846"/>
    <d v="1899-12-30T00:00:00"/>
  </r>
  <r>
    <s v="VOY2026COFTN978"/>
    <d v="2026-04-21T00:00:00"/>
    <d v="2026-04-21T00:00:00"/>
    <x v="0"/>
    <n v="27"/>
    <n v="29"/>
    <n v="24950"/>
    <n v="20756.400000000001"/>
    <d v="1899-12-30T00:00:00"/>
    <n v="1"/>
    <d v="1899-12-30T00:00:00"/>
    <d v="1899-12-30T00:00:00"/>
    <d v="1899-12-30T00:00:00"/>
    <n v="1.0740740740740742"/>
    <n v="0.83191983967935879"/>
    <d v="1899-12-30T00:00:00"/>
  </r>
  <r>
    <s v="VOY2026COFTN979"/>
    <d v="2026-04-21T00:00:00"/>
    <d v="2026-04-21T00:00:00"/>
    <x v="3"/>
    <n v="14"/>
    <n v="15"/>
    <n v="9200"/>
    <n v="9000"/>
    <d v="1899-12-30T00:00:00"/>
    <n v="1"/>
    <d v="1899-12-30T00:00:00"/>
    <d v="1899-12-30T00:00:00"/>
    <d v="1899-12-30T00:00:00"/>
    <n v="1.0714285714285714"/>
    <n v="0.97826086956521741"/>
    <d v="1899-12-30T00:00:00"/>
  </r>
  <r>
    <s v="VOY2026COFTN980"/>
    <d v="2026-04-21T00:00:00"/>
    <d v="2026-04-21T00:00:00"/>
    <x v="2"/>
    <n v="14"/>
    <n v="10"/>
    <n v="8500"/>
    <n v="12000"/>
    <d v="1899-12-30T00:00:00"/>
    <n v="1"/>
    <d v="1899-12-30T00:00:00"/>
    <d v="1899-12-30T00:00:00"/>
    <d v="1899-12-30T00:00:00"/>
    <n v="0.7142857142857143"/>
    <n v="1.411764705882353"/>
    <d v="1899-12-30T00:00:00"/>
  </r>
  <r>
    <s v="VOY2026COFTN981"/>
    <d v="2026-04-21T00:00:00"/>
    <d v="2026-04-21T00:00:00"/>
    <x v="2"/>
    <n v="14"/>
    <n v="19"/>
    <n v="8500"/>
    <n v="8599.7999999999993"/>
    <d v="1899-12-30T00:00:00"/>
    <n v="1"/>
    <d v="1899-12-30T00:00:00"/>
    <d v="1899-12-30T00:00:00"/>
    <d v="1899-12-30T00:00:00"/>
    <n v="1.3571428571428572"/>
    <n v="1.0117411764705881"/>
    <d v="1899-12-30T00:00:00"/>
  </r>
  <r>
    <s v="VOY2026COFTN982"/>
    <d v="2026-04-21T00:00:00"/>
    <d v="2026-04-21T00:00:00"/>
    <x v="5"/>
    <n v="3"/>
    <n v="4"/>
    <n v="927"/>
    <n v="120"/>
    <d v="1899-12-30T00:00:00"/>
    <n v="1"/>
    <d v="1899-12-30T00:00:00"/>
    <d v="1899-12-30T00:00:00"/>
    <d v="1899-12-30T00:00:00"/>
    <n v="1.3333333333333333"/>
    <n v="0.12944983818770225"/>
    <d v="1899-12-30T00:00:00"/>
  </r>
  <r>
    <s v="VOY2026COFTN983"/>
    <d v="2026-04-22T00:00:00"/>
    <d v="2026-04-22T00:00:00"/>
    <x v="1"/>
    <n v="14"/>
    <n v="8"/>
    <n v="10230"/>
    <n v="10000"/>
    <d v="1899-12-30T00:00:00"/>
    <n v="1"/>
    <d v="1899-12-30T00:00:00"/>
    <d v="1899-12-30T00:00:00"/>
    <d v="1899-12-30T00:00:00"/>
    <n v="0.5714285714285714"/>
    <n v="0.97751710654936463"/>
    <d v="1899-12-30T00:00:00"/>
  </r>
  <r>
    <s v="VOY2026COFTN984"/>
    <d v="2026-04-22T00:00:00"/>
    <d v="2026-04-22T00:00:00"/>
    <x v="1"/>
    <n v="14"/>
    <n v="16"/>
    <n v="10230"/>
    <n v="10000"/>
    <d v="1899-12-30T00:00:00"/>
    <n v="1"/>
    <d v="1899-12-30T00:00:00"/>
    <d v="1899-12-30T00:00:00"/>
    <d v="1899-12-30T00:00:00"/>
    <n v="1.1428571428571428"/>
    <n v="0.97751710654936463"/>
    <d v="1899-12-30T00:00:00"/>
  </r>
  <r>
    <s v="VOY2026COFTN985"/>
    <d v="2026-04-22T00:00:00"/>
    <d v="2026-04-22T00:00:00"/>
    <x v="4"/>
    <n v="14"/>
    <n v="9"/>
    <n v="8500"/>
    <n v="8000"/>
    <d v="1899-12-30T00:00:00"/>
    <n v="1"/>
    <d v="1899-12-30T00:00:00"/>
    <d v="1899-12-30T00:00:00"/>
    <d v="1899-12-30T00:00:00"/>
    <n v="0.6428571428571429"/>
    <n v="0.94117647058823528"/>
    <d v="1899-12-30T00:00:00"/>
  </r>
  <r>
    <s v="VOY2026COFTN987"/>
    <d v="2026-04-22T00:00:00"/>
    <d v="2026-04-22T00:00:00"/>
    <x v="3"/>
    <n v="14"/>
    <n v="13"/>
    <n v="9200"/>
    <n v="10200"/>
    <d v="1899-12-30T00:00:00"/>
    <n v="1"/>
    <d v="1899-12-30T00:00:00"/>
    <d v="1899-12-30T00:00:00"/>
    <d v="1899-12-30T00:00:00"/>
    <n v="0.9285714285714286"/>
    <n v="1.1086956521739131"/>
    <d v="1899-12-30T00:00:00"/>
  </r>
  <r>
    <s v="VOY2026COFTN988"/>
    <d v="2026-04-22T00:00:00"/>
    <d v="2026-04-22T00:00:00"/>
    <x v="5"/>
    <n v="3"/>
    <n v="2"/>
    <n v="927"/>
    <n v="788"/>
    <d v="1899-12-30T00:00:00"/>
    <n v="1"/>
    <d v="1899-12-30T00:00:00"/>
    <d v="1899-12-30T00:00:00"/>
    <d v="1899-12-30T00:00:00"/>
    <n v="0.66666666666666663"/>
    <n v="0.85005393743257818"/>
    <d v="1899-12-30T00:00:00"/>
  </r>
  <r>
    <s v="VOY2026COFTN989"/>
    <d v="2026-04-22T00:00:00"/>
    <d v="2026-04-22T00:00:00"/>
    <x v="0"/>
    <n v="27"/>
    <n v="21"/>
    <n v="24950"/>
    <n v="7463.5"/>
    <d v="1899-12-30T00:00:00"/>
    <n v="1"/>
    <d v="1899-12-30T00:00:00"/>
    <d v="1899-12-30T00:00:00"/>
    <d v="1899-12-30T00:00:00"/>
    <n v="0.77777777777777779"/>
    <n v="0.29913827655310621"/>
    <d v="1899-12-30T00:00:00"/>
  </r>
  <r>
    <s v="VOY2026COFTN990"/>
    <d v="2026-04-22T00:00:00"/>
    <d v="2026-04-22T00:00:00"/>
    <x v="2"/>
    <n v="14"/>
    <n v="21"/>
    <n v="8500"/>
    <n v="8416.2000000000007"/>
    <d v="1899-12-30T00:00:00"/>
    <n v="1"/>
    <d v="1899-12-30T00:00:00"/>
    <d v="1899-12-30T00:00:00"/>
    <d v="1899-12-30T00:00:00"/>
    <n v="1.5"/>
    <n v="0.9901411764705883"/>
    <d v="1899-12-30T00:00:00"/>
  </r>
  <r>
    <s v="VOY2026COFTN991"/>
    <d v="2026-04-22T00:00:00"/>
    <d v="2026-04-22T00:00:00"/>
    <x v="4"/>
    <n v="14"/>
    <n v="5"/>
    <n v="8500"/>
    <n v="3200"/>
    <d v="1899-12-30T00:00:00"/>
    <n v="1"/>
    <d v="1899-12-30T00:00:00"/>
    <d v="1899-12-30T00:00:00"/>
    <d v="1899-12-30T00:00:00"/>
    <n v="0.35714285714285715"/>
    <n v="0.37647058823529411"/>
    <d v="1899-12-30T00:00:00"/>
  </r>
  <r>
    <s v="VOY2026COFTN994"/>
    <d v="2026-04-22T00:00:00"/>
    <d v="2026-04-22T00:00:00"/>
    <x v="5"/>
    <n v="3"/>
    <n v="1"/>
    <n v="927"/>
    <n v="513"/>
    <d v="1899-12-30T00:00:00"/>
    <n v="1"/>
    <d v="1899-12-30T00:00:00"/>
    <d v="1899-12-30T00:00:00"/>
    <d v="1899-12-30T00:00:00"/>
    <n v="0.33333333333333331"/>
    <n v="0.55339805825242716"/>
    <d v="1899-12-30T00:00:00"/>
  </r>
  <r>
    <s v="VOY2026COFTN996"/>
    <d v="2026-04-23T00:00:00"/>
    <d v="2026-04-23T00:00:00"/>
    <x v="4"/>
    <n v="14"/>
    <n v="7"/>
    <n v="8500"/>
    <n v="4562"/>
    <d v="1899-12-30T00:00:00"/>
    <n v="1"/>
    <d v="1899-12-30T00:00:00"/>
    <d v="1899-12-30T00:00:00"/>
    <d v="1899-12-30T00:00:00"/>
    <n v="0.5"/>
    <n v="0.53670588235294114"/>
    <d v="1899-12-30T00:00:00"/>
  </r>
  <r>
    <s v="VOY2026COFTN997"/>
    <d v="2026-04-23T00:00:00"/>
    <d v="2026-04-23T00:00:00"/>
    <x v="4"/>
    <n v="14"/>
    <n v="10"/>
    <n v="8500"/>
    <n v="12000"/>
    <d v="1899-12-30T00:00:00"/>
    <n v="1"/>
    <d v="1899-12-30T00:00:00"/>
    <d v="1899-12-30T00:00:00"/>
    <d v="1899-12-30T00:00:00"/>
    <n v="0.7142857142857143"/>
    <n v="1.411764705882353"/>
    <d v="1899-12-30T00:00:00"/>
  </r>
  <r>
    <s v="VOY2026COFTN998"/>
    <d v="2026-04-23T00:00:00"/>
    <d v="2026-04-23T00:00:00"/>
    <x v="0"/>
    <n v="27"/>
    <n v="28"/>
    <n v="24950"/>
    <n v="8338"/>
    <d v="1899-12-30T00:00:00"/>
    <n v="1"/>
    <d v="1899-12-30T00:00:00"/>
    <d v="1899-12-30T00:00:00"/>
    <d v="1899-12-30T00:00:00"/>
    <n v="1.037037037037037"/>
    <n v="0.33418837675350699"/>
    <d v="1899-12-30T00:00:00"/>
  </r>
  <r>
    <s v="VOY2026COFTN1000"/>
    <d v="2026-04-23T00:00:00"/>
    <d v="2026-04-23T00:00:00"/>
    <x v="1"/>
    <n v="14"/>
    <n v="16"/>
    <n v="10230"/>
    <n v="10000"/>
    <d v="1899-12-30T00:00:00"/>
    <n v="1"/>
    <d v="1899-12-30T00:00:00"/>
    <d v="1899-12-30T00:00:00"/>
    <d v="1899-12-30T00:00:00"/>
    <n v="1.1428571428571428"/>
    <n v="0.97751710654936463"/>
    <d v="1899-12-30T00:00:00"/>
  </r>
  <r>
    <s v="VOY2026COFTN1001"/>
    <d v="2026-04-23T00:00:00"/>
    <d v="2026-04-23T00:00:00"/>
    <x v="5"/>
    <n v="3"/>
    <n v="5"/>
    <n v="927"/>
    <n v="150"/>
    <d v="1899-12-30T00:00:00"/>
    <n v="1"/>
    <d v="1899-12-30T00:00:00"/>
    <d v="1899-12-30T00:00:00"/>
    <d v="1899-12-30T00:00:00"/>
    <n v="1.6666666666666667"/>
    <n v="0.16181229773462782"/>
    <d v="1899-12-30T00:00:00"/>
  </r>
  <r>
    <s v="VOY2026COFTN1002"/>
    <d v="2026-04-23T00:00:00"/>
    <d v="2026-04-23T00:00:00"/>
    <x v="2"/>
    <n v="14"/>
    <n v="8"/>
    <n v="8500"/>
    <n v="2400"/>
    <d v="1899-12-30T00:00:00"/>
    <n v="1"/>
    <d v="1899-12-30T00:00:00"/>
    <d v="1899-12-30T00:00:00"/>
    <d v="1899-12-30T00:00:00"/>
    <n v="0.5714285714285714"/>
    <n v="0.28235294117647058"/>
    <d v="1899-12-30T00:00:00"/>
  </r>
  <r>
    <s v="VOY2026COFTN1003"/>
    <d v="2026-04-23T00:00:00"/>
    <d v="2026-04-23T00:00:00"/>
    <x v="2"/>
    <n v="14"/>
    <n v="11"/>
    <n v="8500"/>
    <n v="7188.2"/>
    <d v="1899-12-30T00:00:00"/>
    <n v="1"/>
    <d v="1899-12-30T00:00:00"/>
    <d v="1899-12-30T00:00:00"/>
    <d v="1899-12-30T00:00:00"/>
    <n v="0.7857142857142857"/>
    <n v="0.84567058823529406"/>
    <d v="1899-12-30T00:00:00"/>
  </r>
  <r>
    <s v="VOY2026COFTN1004"/>
    <d v="2026-04-23T00:00:00"/>
    <d v="2026-04-23T00:00:00"/>
    <x v="3"/>
    <n v="14"/>
    <n v="10"/>
    <n v="9200"/>
    <n v="7680"/>
    <d v="1899-12-30T00:00:00"/>
    <n v="1"/>
    <d v="1899-12-30T00:00:00"/>
    <d v="1899-12-30T00:00:00"/>
    <d v="1899-12-30T00:00:00"/>
    <n v="0.7142857142857143"/>
    <n v="0.83478260869565213"/>
    <d v="1899-12-30T00:00:00"/>
  </r>
  <r>
    <s v="VOY2026COFTN1005"/>
    <d v="2026-04-23T00:00:00"/>
    <d v="2026-04-23T00:00:00"/>
    <x v="3"/>
    <n v="14"/>
    <n v="16"/>
    <n v="9200"/>
    <n v="7900"/>
    <d v="1899-12-30T00:00:00"/>
    <n v="1"/>
    <d v="1899-12-30T00:00:00"/>
    <d v="1899-12-30T00:00:00"/>
    <d v="1899-12-30T00:00:00"/>
    <n v="1.1428571428571428"/>
    <n v="0.85869565217391308"/>
    <d v="1899-12-30T00:00:00"/>
  </r>
  <r>
    <s v="VOY2026COFTN1006"/>
    <d v="2026-04-23T00:00:00"/>
    <d v="2026-04-23T00:00:00"/>
    <x v="1"/>
    <n v="14"/>
    <n v="14"/>
    <n v="10230"/>
    <n v="8500"/>
    <d v="1899-12-30T00:00:00"/>
    <n v="1"/>
    <d v="1899-12-30T00:00:00"/>
    <d v="1899-12-30T00:00:00"/>
    <d v="1899-12-30T00:00:00"/>
    <n v="1"/>
    <n v="0.83088954056695996"/>
    <d v="1899-12-30T00:00:00"/>
  </r>
  <r>
    <s v="VOY2026COFTN1007"/>
    <d v="2026-04-24T00:00:00"/>
    <d v="2026-04-24T00:00:00"/>
    <x v="2"/>
    <n v="14"/>
    <n v="7"/>
    <n v="8500"/>
    <n v="5600"/>
    <d v="1899-12-30T00:00:00"/>
    <n v="1"/>
    <d v="1899-12-30T00:00:00"/>
    <d v="1899-12-30T00:00:00"/>
    <d v="1899-12-30T00:00:00"/>
    <n v="0.5"/>
    <n v="0.6588235294117647"/>
    <d v="1899-12-30T00:00:00"/>
  </r>
  <r>
    <s v="VOY2026COFTN1008"/>
    <d v="2026-04-24T00:00:00"/>
    <d v="2026-04-24T00:00:00"/>
    <x v="2"/>
    <n v="14"/>
    <n v="17"/>
    <n v="8500"/>
    <n v="14062"/>
    <d v="1899-12-30T00:00:00"/>
    <n v="1"/>
    <d v="1899-12-30T00:00:00"/>
    <d v="1899-12-30T00:00:00"/>
    <d v="1899-12-30T00:00:00"/>
    <n v="1.2142857142857142"/>
    <n v="1.6543529411764706"/>
    <d v="1899-12-30T00:00:00"/>
  </r>
  <r>
    <s v="VOY2026COFTN1009"/>
    <d v="2026-04-24T00:00:00"/>
    <d v="2026-04-24T00:00:00"/>
    <x v="5"/>
    <n v="3"/>
    <n v="1"/>
    <n v="927"/>
    <n v="120"/>
    <d v="1899-12-30T00:00:00"/>
    <n v="1"/>
    <d v="1899-12-30T00:00:00"/>
    <d v="1899-12-30T00:00:00"/>
    <d v="1899-12-30T00:00:00"/>
    <n v="0.33333333333333331"/>
    <n v="0.12944983818770225"/>
    <d v="1899-12-30T00:00:00"/>
  </r>
  <r>
    <s v="VOY2026COFTN1010"/>
    <d v="2026-04-24T00:00:00"/>
    <d v="2026-04-24T00:00:00"/>
    <x v="5"/>
    <n v="3"/>
    <n v="3"/>
    <n v="927"/>
    <n v="640"/>
    <d v="1899-12-30T00:00:00"/>
    <n v="1"/>
    <d v="1899-12-30T00:00:00"/>
    <d v="1899-12-30T00:00:00"/>
    <d v="1899-12-30T00:00:00"/>
    <n v="1"/>
    <n v="0.6903991370010788"/>
    <d v="1899-12-30T00:00:00"/>
  </r>
  <r>
    <s v="VOY2026COFTN1011"/>
    <d v="2026-04-24T00:00:00"/>
    <d v="2026-04-24T00:00:00"/>
    <x v="3"/>
    <n v="14"/>
    <n v="14"/>
    <n v="9200"/>
    <n v="11200"/>
    <d v="1899-12-30T00:00:00"/>
    <n v="1"/>
    <d v="1899-12-30T00:00:00"/>
    <d v="1899-12-30T00:00:00"/>
    <d v="1899-12-30T00:00:00"/>
    <n v="1"/>
    <n v="1.2173913043478262"/>
    <d v="1899-12-30T00:00:00"/>
  </r>
  <r>
    <s v="VOY2026COFTN1012"/>
    <d v="2026-04-24T00:00:00"/>
    <d v="2026-04-24T00:00:00"/>
    <x v="0"/>
    <n v="27"/>
    <n v="12"/>
    <n v="24950"/>
    <n v="12000"/>
    <d v="1899-12-30T00:00:00"/>
    <n v="1"/>
    <d v="1899-12-30T00:00:00"/>
    <d v="1899-12-30T00:00:00"/>
    <d v="1899-12-30T00:00:00"/>
    <n v="0.44444444444444442"/>
    <n v="0.48096192384769537"/>
    <d v="1899-12-30T00:00:00"/>
  </r>
  <r>
    <s v="VOY2026COFTN1013"/>
    <d v="2026-04-24T00:00:00"/>
    <d v="2026-04-24T00:00:00"/>
    <x v="0"/>
    <n v="27"/>
    <n v="5"/>
    <n v="24950"/>
    <n v="4500"/>
    <d v="1899-12-30T00:00:00"/>
    <n v="1"/>
    <d v="1899-12-30T00:00:00"/>
    <d v="1899-12-30T00:00:00"/>
    <d v="1899-12-30T00:00:00"/>
    <n v="0.18518518518518517"/>
    <n v="0.18036072144288579"/>
    <d v="1899-12-30T00:00:00"/>
  </r>
  <r>
    <s v="VOY2026COFTN1014"/>
    <d v="2026-04-24T00:00:00"/>
    <d v="2026-04-24T00:00:00"/>
    <x v="2"/>
    <n v="14"/>
    <n v="16"/>
    <n v="8500"/>
    <n v="10230"/>
    <d v="1899-12-30T00:00:00"/>
    <n v="1"/>
    <d v="1899-12-30T00:00:00"/>
    <d v="1899-12-30T00:00:00"/>
    <d v="1899-12-30T00:00:00"/>
    <n v="1.1428571428571428"/>
    <n v="1.203529411764706"/>
    <d v="1899-12-30T00:00:00"/>
  </r>
  <r>
    <s v="VOY2026COFTN1015"/>
    <d v="2026-04-24T00:00:00"/>
    <d v="2026-04-24T00:00:00"/>
    <x v="1"/>
    <n v="14"/>
    <n v="17"/>
    <n v="10230"/>
    <n v="8500"/>
    <d v="1899-12-30T00:00:00"/>
    <n v="1"/>
    <d v="1899-12-30T00:00:00"/>
    <d v="1899-12-30T00:00:00"/>
    <d v="1899-12-30T00:00:00"/>
    <n v="1.2142857142857142"/>
    <n v="0.83088954056695996"/>
    <d v="1899-12-30T00:00:00"/>
  </r>
  <r>
    <s v="VOY2026COFTN1016"/>
    <d v="2026-04-24T00:00:00"/>
    <d v="2026-04-24T00:00:00"/>
    <x v="4"/>
    <n v="14"/>
    <n v="10"/>
    <n v="8500"/>
    <n v="4899"/>
    <d v="1899-12-30T00:00:00"/>
    <n v="1"/>
    <d v="1899-12-30T00:00:00"/>
    <d v="1899-12-30T00:00:00"/>
    <d v="1899-12-30T00:00:00"/>
    <n v="0.7142857142857143"/>
    <n v="0.57635294117647062"/>
    <d v="1899-12-30T00:00:00"/>
  </r>
  <r>
    <s v="VOY2026COFTN1017"/>
    <d v="2026-04-24T00:00:00"/>
    <d v="2026-04-24T00:00:00"/>
    <x v="4"/>
    <n v="14"/>
    <n v="5"/>
    <n v="8500"/>
    <n v="3900"/>
    <d v="1899-12-30T00:00:00"/>
    <n v="1"/>
    <d v="1899-12-30T00:00:00"/>
    <d v="1899-12-30T00:00:00"/>
    <d v="1899-12-30T00:00:00"/>
    <n v="0.35714285714285715"/>
    <n v="0.45882352941176469"/>
    <d v="1899-12-30T00:00:00"/>
  </r>
  <r>
    <s v="VOY2026COFTN1018"/>
    <d v="2026-04-24T00:00:00"/>
    <d v="2026-04-24T00:00:00"/>
    <x v="5"/>
    <n v="3"/>
    <n v="2"/>
    <n v="927"/>
    <n v="590"/>
    <d v="1899-12-30T00:00:00"/>
    <n v="0.99791666666666667"/>
    <d v="1899-12-30T00:00:00"/>
    <d v="1899-12-30T00:00:00"/>
    <d v="1899-12-30T00:00:00"/>
    <n v="0.66666666666666663"/>
    <n v="0.63646170442286942"/>
    <d v="1899-12-30T00:00:00"/>
  </r>
  <r>
    <s v="VOY2026COFTN1019"/>
    <d v="2026-04-25T00:00:00"/>
    <d v="2026-04-25T00:00:00"/>
    <x v="0"/>
    <n v="27"/>
    <n v="26"/>
    <n v="24950"/>
    <n v="20650"/>
    <d v="1899-12-30T00:00:00"/>
    <n v="1"/>
    <d v="1899-12-30T00:00:00"/>
    <d v="1899-12-30T00:00:00"/>
    <d v="1899-12-30T00:00:00"/>
    <n v="0.96296296296296291"/>
    <n v="0.82765531062124253"/>
    <d v="1899-12-30T00:00:00"/>
  </r>
  <r>
    <s v="VOY2026COFTN1020"/>
    <d v="2026-04-25T00:00:00"/>
    <d v="2026-04-25T00:00:00"/>
    <x v="3"/>
    <n v="14"/>
    <n v="12"/>
    <n v="9200"/>
    <n v="7430"/>
    <d v="1899-12-30T00:00:00"/>
    <n v="1"/>
    <d v="1899-12-30T00:00:00"/>
    <d v="1899-12-30T00:00:00"/>
    <d v="1899-12-30T00:00:00"/>
    <n v="0.8571428571428571"/>
    <n v="0.80760869565217386"/>
    <d v="1899-12-30T00:00:00"/>
  </r>
  <r>
    <s v="VOY2026COFTN1021"/>
    <d v="2026-04-25T00:00:00"/>
    <d v="2026-04-25T00:00:00"/>
    <x v="3"/>
    <n v="14"/>
    <n v="5"/>
    <n v="9200"/>
    <n v="6500"/>
    <d v="1899-12-30T00:00:00"/>
    <n v="1"/>
    <d v="1899-12-30T00:00:00"/>
    <d v="1899-12-30T00:00:00"/>
    <d v="1899-12-30T00:00:00"/>
    <n v="0.35714285714285715"/>
    <n v="0.70652173913043481"/>
    <d v="1899-12-30T00:00:00"/>
  </r>
  <r>
    <s v="VOY2026COFTN1022"/>
    <d v="2026-04-25T00:00:00"/>
    <d v="2026-04-25T00:00:00"/>
    <x v="1"/>
    <n v="14"/>
    <n v="14"/>
    <n v="10230"/>
    <n v="8500"/>
    <d v="1899-12-30T00:00:00"/>
    <n v="1"/>
    <d v="1899-12-30T00:00:00"/>
    <d v="1899-12-30T00:00:00"/>
    <d v="1899-12-30T00:00:00"/>
    <n v="1"/>
    <n v="0.83088954056695996"/>
    <d v="1899-12-30T00:00:00"/>
  </r>
  <r>
    <s v="VOY2026COFTN1023"/>
    <d v="2026-04-27T00:00:00"/>
    <d v="2026-04-27T00:00:00"/>
    <x v="0"/>
    <n v="27"/>
    <n v="24"/>
    <n v="24950"/>
    <n v="23000"/>
    <d v="1899-12-30T00:00:00"/>
    <n v="1"/>
    <d v="1899-12-30T00:00:00"/>
    <d v="1899-12-30T00:00:00"/>
    <d v="1899-12-30T00:00:00"/>
    <n v="0.88888888888888884"/>
    <n v="0.92184368737474953"/>
    <d v="1899-12-30T00:00:00"/>
  </r>
  <r>
    <s v="VOY2026COFTN1024"/>
    <d v="2026-04-27T00:00:00"/>
    <d v="2026-04-27T00:00:00"/>
    <x v="5"/>
    <n v="3"/>
    <n v="1"/>
    <n v="927"/>
    <n v="110"/>
    <d v="1899-12-30T00:00:00"/>
    <n v="1"/>
    <d v="1899-12-30T00:00:00"/>
    <d v="1899-12-30T00:00:00"/>
    <d v="1899-12-30T00:00:00"/>
    <n v="0.33333333333333331"/>
    <n v="0.11866235167206041"/>
    <d v="1899-12-30T00:00:00"/>
  </r>
  <r>
    <s v="VOY2026COFTN1025"/>
    <d v="2026-04-27T00:00:00"/>
    <d v="2026-04-27T00:00:00"/>
    <x v="1"/>
    <n v="14"/>
    <n v="6"/>
    <n v="10230"/>
    <n v="4500"/>
    <d v="1899-12-30T00:00:00"/>
    <n v="1"/>
    <d v="1899-12-30T00:00:00"/>
    <d v="1899-12-30T00:00:00"/>
    <d v="1899-12-30T00:00:00"/>
    <n v="0.42857142857142855"/>
    <n v="0.43988269794721407"/>
    <d v="1899-12-30T00:00:00"/>
  </r>
  <r>
    <s v="VOY2026COFTN1026"/>
    <d v="2026-04-27T00:00:00"/>
    <d v="2026-04-27T00:00:00"/>
    <x v="4"/>
    <n v="14"/>
    <n v="14"/>
    <n v="8500"/>
    <n v="13200"/>
    <d v="1899-12-30T00:00:00"/>
    <n v="1"/>
    <d v="1899-12-30T00:00:00"/>
    <d v="1899-12-30T00:00:00"/>
    <d v="1899-12-30T00:00:00"/>
    <n v="1"/>
    <n v="1.5529411764705883"/>
    <d v="1899-12-30T00:00:00"/>
  </r>
  <r>
    <s v="VOY2026COFTN1028"/>
    <d v="2026-04-27T00:00:00"/>
    <d v="2026-04-27T00:00:00"/>
    <x v="3"/>
    <n v="14"/>
    <n v="13"/>
    <n v="9200"/>
    <n v="8500"/>
    <d v="1899-12-30T00:00:00"/>
    <n v="1"/>
    <d v="1899-12-30T00:00:00"/>
    <d v="1899-12-30T00:00:00"/>
    <d v="1899-12-30T00:00:00"/>
    <n v="0.9285714285714286"/>
    <n v="0.92391304347826086"/>
    <d v="1899-12-30T00:00:00"/>
  </r>
  <r>
    <s v="VOY2026COFTN1029"/>
    <d v="2026-04-27T00:00:00"/>
    <d v="2026-04-27T00:00:00"/>
    <x v="2"/>
    <n v="14"/>
    <n v="4"/>
    <n v="8500"/>
    <n v="6500"/>
    <d v="1899-12-30T00:00:00"/>
    <n v="1"/>
    <d v="1899-12-30T00:00:00"/>
    <d v="1899-12-30T00:00:00"/>
    <d v="1899-12-30T00:00:00"/>
    <n v="0.2857142857142857"/>
    <n v="0.76470588235294112"/>
    <d v="1899-12-30T00:00:00"/>
  </r>
  <r>
    <s v="VOY2026COFTN1030"/>
    <d v="2026-04-27T00:00:00"/>
    <d v="2026-04-27T00:00:00"/>
    <x v="2"/>
    <n v="14"/>
    <n v="33"/>
    <n v="8500"/>
    <n v="7184"/>
    <d v="1899-12-30T00:00:00"/>
    <n v="0.7944444444444444"/>
    <d v="1899-12-30T00:00:00"/>
    <d v="1899-12-30T00:00:00"/>
    <d v="1899-12-30T00:00:00"/>
    <n v="2.3571428571428572"/>
    <n v="0.84517647058823531"/>
    <d v="1899-12-30T00:00:00"/>
  </r>
  <r>
    <s v="VOY2026COFTN1031"/>
    <d v="2026-04-27T00:00:00"/>
    <d v="2026-04-27T00:00:00"/>
    <x v="5"/>
    <n v="3"/>
    <n v="2"/>
    <n v="927"/>
    <n v="540"/>
    <d v="1899-12-30T00:00:00"/>
    <n v="1"/>
    <d v="1899-12-30T00:00:00"/>
    <d v="1899-12-30T00:00:00"/>
    <d v="1899-12-30T00:00:00"/>
    <n v="0.66666666666666663"/>
    <n v="0.58252427184466016"/>
    <d v="1899-12-30T00:00:00"/>
  </r>
  <r>
    <s v="VOY2026COFTN1032"/>
    <d v="2026-04-27T00:00:00"/>
    <d v="2026-04-27T00:00:00"/>
    <x v="3"/>
    <n v="14"/>
    <n v="10"/>
    <n v="9200"/>
    <n v="8300"/>
    <d v="1899-12-30T00:00:00"/>
    <n v="1"/>
    <d v="1899-12-30T00:00:00"/>
    <d v="1899-12-30T00:00:00"/>
    <d v="1899-12-30T00:00:00"/>
    <n v="0.7142857142857143"/>
    <n v="0.90217391304347827"/>
    <d v="1899-12-30T00:00:00"/>
  </r>
  <r>
    <s v="VOY2026COFTN1033"/>
    <d v="2026-04-27T00:00:00"/>
    <d v="2026-04-27T00:00:00"/>
    <x v="4"/>
    <n v="14"/>
    <n v="10"/>
    <n v="8500"/>
    <n v="8300"/>
    <d v="1899-12-30T00:00:00"/>
    <n v="1"/>
    <d v="1899-12-30T00:00:00"/>
    <d v="1899-12-30T00:00:00"/>
    <d v="1899-12-30T00:00:00"/>
    <n v="0.7142857142857143"/>
    <n v="0.97647058823529409"/>
    <d v="1899-12-30T00:00:00"/>
  </r>
  <r>
    <s v="VOY2026COFTN1034"/>
    <d v="2026-04-28T00:00:00"/>
    <d v="2026-04-28T00:00:00"/>
    <x v="0"/>
    <n v="27"/>
    <n v="18"/>
    <n v="24950"/>
    <n v="16900.77"/>
    <d v="1899-12-30T00:00:00"/>
    <n v="1"/>
    <d v="1899-12-30T00:00:00"/>
    <d v="1899-12-30T00:00:00"/>
    <d v="1899-12-30T00:00:00"/>
    <n v="0.66666666666666663"/>
    <n v="0.67738557114228459"/>
    <d v="1899-12-30T00:00:00"/>
  </r>
  <r>
    <s v="VOY2026COFTN1035"/>
    <d v="2026-04-28T00:00:00"/>
    <d v="2026-04-28T00:00:00"/>
    <x v="1"/>
    <n v="14"/>
    <n v="14"/>
    <n v="10230"/>
    <n v="9000"/>
    <d v="1899-12-30T00:00:00"/>
    <n v="1"/>
    <d v="1899-12-30T00:00:00"/>
    <d v="1899-12-30T00:00:00"/>
    <d v="1899-12-30T00:00:00"/>
    <n v="1"/>
    <n v="0.87976539589442815"/>
    <d v="1899-12-30T00:00:00"/>
  </r>
  <r>
    <s v="VOY2026COFTN1036"/>
    <d v="2026-04-28T00:00:00"/>
    <d v="2026-04-28T00:00:00"/>
    <x v="4"/>
    <n v="14"/>
    <n v="13"/>
    <n v="8500"/>
    <n v="12000"/>
    <d v="1899-12-30T00:00:00"/>
    <n v="1"/>
    <d v="1899-12-30T00:00:00"/>
    <d v="1899-12-30T00:00:00"/>
    <d v="1899-12-30T00:00:00"/>
    <n v="0.9285714285714286"/>
    <n v="1.411764705882353"/>
    <d v="1899-12-30T00:00:00"/>
  </r>
  <r>
    <s v="VOY2026COFTN1037"/>
    <d v="2026-04-28T00:00:00"/>
    <d v="2026-04-28T00:00:00"/>
    <x v="4"/>
    <n v="14"/>
    <n v="14"/>
    <n v="8500"/>
    <n v="5750"/>
    <d v="1899-12-30T00:00:00"/>
    <n v="1"/>
    <d v="1899-12-30T00:00:00"/>
    <d v="1899-12-30T00:00:00"/>
    <d v="1899-12-30T00:00:00"/>
    <n v="1"/>
    <n v="0.67647058823529416"/>
    <d v="1899-12-30T00:00:00"/>
  </r>
  <r>
    <s v="VOY2026COFTN1038"/>
    <d v="2026-04-28T00:00:00"/>
    <d v="2026-04-28T00:00:00"/>
    <x v="3"/>
    <n v="14"/>
    <n v="14"/>
    <n v="9200"/>
    <n v="4600"/>
    <d v="1899-12-30T00:00:00"/>
    <n v="1"/>
    <d v="1899-12-30T00:00:00"/>
    <d v="1899-12-30T00:00:00"/>
    <d v="1899-12-30T00:00:00"/>
    <n v="1"/>
    <n v="0.5"/>
    <d v="1899-12-30T00:00:00"/>
  </r>
  <r>
    <s v="VOY2026COFTN1040"/>
    <d v="2026-04-28T00:00:00"/>
    <d v="2026-04-28T00:00:00"/>
    <x v="6"/>
    <n v="14"/>
    <n v="4"/>
    <n v="10200"/>
    <n v="11000"/>
    <d v="1899-12-30T00:00:00"/>
    <n v="1"/>
    <d v="1899-12-30T00:00:00"/>
    <d v="1899-12-30T00:00:00"/>
    <d v="1899-12-30T00:00:00"/>
    <n v="0.2857142857142857"/>
    <n v="1.0784313725490196"/>
    <d v="1899-12-30T00:00:00"/>
  </r>
  <r>
    <s v="VOY2026COFTN1041"/>
    <d v="2026-04-28T00:00:00"/>
    <d v="2026-04-28T00:00:00"/>
    <x v="5"/>
    <n v="3"/>
    <n v="1"/>
    <n v="927"/>
    <n v="450"/>
    <d v="1899-12-30T00:00:00"/>
    <n v="1"/>
    <d v="1899-12-30T00:00:00"/>
    <d v="1899-12-30T00:00:00"/>
    <d v="1899-12-30T00:00:00"/>
    <n v="0.33333333333333331"/>
    <n v="0.4854368932038835"/>
    <d v="1899-12-30T00:00:00"/>
  </r>
  <r>
    <s v="VOY2026COFTN1042"/>
    <d v="2026-04-28T00:00:00"/>
    <d v="2026-04-28T00:00:00"/>
    <x v="2"/>
    <n v="14"/>
    <n v="6"/>
    <n v="8500"/>
    <n v="2360"/>
    <d v="1899-12-30T00:00:00"/>
    <n v="1"/>
    <d v="1899-12-30T00:00:00"/>
    <d v="1899-12-30T00:00:00"/>
    <d v="1899-12-30T00:00:00"/>
    <n v="0.42857142857142855"/>
    <n v="0.27764705882352941"/>
    <d v="1899-12-30T00:00:00"/>
  </r>
  <r>
    <s v="VOY2026COFTN1043"/>
    <d v="2026-04-28T00:00:00"/>
    <d v="2026-04-28T00:00:00"/>
    <x v="2"/>
    <n v="14"/>
    <n v="22"/>
    <n v="8500"/>
    <n v="11965"/>
    <d v="1899-12-30T00:00:00"/>
    <n v="1"/>
    <d v="1899-12-30T00:00:00"/>
    <d v="1899-12-30T00:00:00"/>
    <d v="1899-12-30T00:00:00"/>
    <n v="1.5714285714285714"/>
    <n v="1.4076470588235295"/>
    <d v="1899-12-30T00:00:00"/>
  </r>
  <r>
    <s v="VOY2026COFTN1045"/>
    <d v="2026-04-28T00:00:00"/>
    <d v="2026-04-28T00:00:00"/>
    <x v="5"/>
    <n v="3"/>
    <n v="1"/>
    <n v="927"/>
    <n v="230"/>
    <d v="1899-12-30T00:00:00"/>
    <n v="1"/>
    <d v="1899-12-30T00:00:00"/>
    <d v="1899-12-30T00:00:00"/>
    <d v="1899-12-30T00:00:00"/>
    <n v="0.33333333333333331"/>
    <n v="0.24811218985976269"/>
    <d v="1899-12-30T00:00:00"/>
  </r>
  <r>
    <s v="VOY2026COFTN1046"/>
    <d v="2026-04-29T00:00:00"/>
    <d v="2026-04-29T00:00:00"/>
    <x v="3"/>
    <n v="14"/>
    <n v="14"/>
    <n v="9200"/>
    <n v="450"/>
    <d v="1899-12-30T00:00:00"/>
    <n v="1"/>
    <d v="1899-12-30T00:00:00"/>
    <d v="1899-12-30T00:00:00"/>
    <d v="1899-12-30T00:00:00"/>
    <n v="1"/>
    <n v="4.8913043478260872E-2"/>
    <d v="1899-12-30T00:00:00"/>
  </r>
  <r>
    <s v="VOY2026COFTN1048"/>
    <d v="2026-04-29T00:00:00"/>
    <d v="2026-04-29T00:00:00"/>
    <x v="1"/>
    <n v="14"/>
    <n v="9"/>
    <n v="10230"/>
    <n v="4500"/>
    <d v="1899-12-30T00:00:00"/>
    <n v="1"/>
    <d v="1899-12-30T00:00:00"/>
    <d v="1899-12-30T00:00:00"/>
    <d v="1899-12-30T00:00:00"/>
    <n v="0.6428571428571429"/>
    <n v="0.43988269794721407"/>
    <d v="1899-12-30T00:00:00"/>
  </r>
  <r>
    <s v="VOY2026COFTN1049"/>
    <d v="2026-04-29T00:00:00"/>
    <d v="2026-04-29T00:00:00"/>
    <x v="1"/>
    <n v="14"/>
    <n v="0"/>
    <n v="10230"/>
    <n v="10000"/>
    <d v="1899-12-30T00:00:00"/>
    <n v="1"/>
    <d v="1899-12-30T00:00:00"/>
    <d v="1899-12-30T00:00:00"/>
    <d v="1899-12-30T00:00:00"/>
    <n v="0"/>
    <n v="0.97751710654936463"/>
    <d v="1899-12-30T00:00:00"/>
  </r>
  <r>
    <s v="VOY2026COFTN1050"/>
    <d v="2026-04-29T00:00:00"/>
    <d v="2026-04-29T00:00:00"/>
    <x v="0"/>
    <n v="27"/>
    <n v="27"/>
    <n v="24950"/>
    <n v="4990"/>
    <d v="1899-12-30T00:00:00"/>
    <n v="0.93333333333333335"/>
    <d v="1899-12-30T00:00:00"/>
    <d v="1899-12-30T00:00:00"/>
    <d v="1899-12-30T00:00:00"/>
    <n v="1"/>
    <n v="0.2"/>
    <d v="1899-12-30T00:00:00"/>
  </r>
  <r>
    <s v="VOY2026COFTN1052"/>
    <d v="2026-04-29T00:00:00"/>
    <d v="2026-04-29T00:00:00"/>
    <x v="4"/>
    <n v="14"/>
    <n v="13"/>
    <n v="8500"/>
    <n v="5174"/>
    <d v="1899-12-30T00:00:00"/>
    <n v="1"/>
    <d v="1899-12-30T00:00:00"/>
    <d v="1899-12-30T00:00:00"/>
    <d v="1899-12-30T00:00:00"/>
    <n v="0.9285714285714286"/>
    <n v="0.60870588235294121"/>
    <d v="1899-12-30T00:00:00"/>
  </r>
  <r>
    <s v="VOY2026COFTN1053"/>
    <d v="2026-04-29T00:00:00"/>
    <d v="2026-04-29T00:00:00"/>
    <x v="2"/>
    <n v="14"/>
    <n v="21"/>
    <n v="8500"/>
    <n v="7421"/>
    <d v="1899-12-30T00:00:00"/>
    <n v="1"/>
    <d v="1899-12-30T00:00:00"/>
    <d v="1899-12-30T00:00:00"/>
    <d v="1899-12-30T00:00:00"/>
    <n v="1.5"/>
    <n v="0.87305882352941178"/>
    <d v="1899-12-30T00:00:00"/>
  </r>
  <r>
    <s v="VOY2026COFTN1054"/>
    <d v="2026-04-29T00:00:00"/>
    <d v="2026-04-29T00:00:00"/>
    <x v="5"/>
    <n v="3"/>
    <n v="1"/>
    <n v="927"/>
    <n v="230"/>
    <d v="1899-12-30T00:00:00"/>
    <n v="1"/>
    <d v="1899-12-30T00:00:00"/>
    <d v="1899-12-30T00:00:00"/>
    <d v="1899-12-30T00:00:00"/>
    <n v="0.33333333333333331"/>
    <n v="0.24811218985976269"/>
    <d v="1899-12-30T00:00:00"/>
  </r>
  <r>
    <s v="VOY2026COFTN1056"/>
    <d v="2026-04-29T00:00:00"/>
    <d v="2026-04-29T00:00:00"/>
    <x v="0"/>
    <n v="27"/>
    <n v="14"/>
    <n v="24950"/>
    <n v="13000"/>
    <d v="1899-12-30T00:00:00"/>
    <n v="1"/>
    <d v="1899-12-30T00:00:00"/>
    <d v="1899-12-30T00:00:00"/>
    <d v="1899-12-30T00:00:00"/>
    <n v="0.51851851851851849"/>
    <n v="0.52104208416833664"/>
    <d v="1899-12-30T00:00:00"/>
  </r>
  <r>
    <s v="VOY2026COFTN1057"/>
    <d v="2026-04-30T00:00:00"/>
    <d v="2026-04-30T00:00:00"/>
    <x v="3"/>
    <n v="14"/>
    <n v="7"/>
    <n v="9200"/>
    <n v="7800"/>
    <d v="1899-12-30T00:00:00"/>
    <n v="1"/>
    <d v="1899-12-30T00:00:00"/>
    <d v="1899-12-30T00:00:00"/>
    <d v="1899-12-30T00:00:00"/>
    <n v="0.5"/>
    <n v="0.84782608695652173"/>
    <d v="1899-12-30T00:00:00"/>
  </r>
  <r>
    <s v="VOY2026COFTN1058"/>
    <d v="2026-04-30T00:00:00"/>
    <d v="2026-04-30T00:00:00"/>
    <x v="3"/>
    <n v="14"/>
    <n v="11"/>
    <n v="9200"/>
    <n v="8500"/>
    <d v="1899-12-30T00:00:00"/>
    <n v="1"/>
    <d v="1899-12-30T00:00:00"/>
    <d v="1899-12-30T00:00:00"/>
    <d v="1899-12-30T00:00:00"/>
    <n v="0.7857142857142857"/>
    <n v="0.92391304347826086"/>
    <d v="1899-12-30T00:00:00"/>
  </r>
  <r>
    <s v="VOY2026COFTN1060"/>
    <d v="2026-04-30T00:00:00"/>
    <d v="2026-04-30T00:00:00"/>
    <x v="0"/>
    <n v="27"/>
    <n v="1"/>
    <n v="24950"/>
    <n v="20000"/>
    <d v="1899-12-30T00:00:00"/>
    <n v="1"/>
    <d v="1899-12-30T00:00:00"/>
    <d v="1899-12-30T00:00:00"/>
    <d v="1899-12-30T00:00:00"/>
    <n v="3.7037037037037035E-2"/>
    <n v="0.80160320641282568"/>
    <d v="1899-12-30T00:00:00"/>
  </r>
  <r>
    <s v="VOY2026COFTN1061"/>
    <d v="2026-04-30T00:00:00"/>
    <d v="2026-04-30T00:00:00"/>
    <x v="0"/>
    <n v="27"/>
    <n v="10"/>
    <n v="24950"/>
    <n v="12000"/>
    <d v="1899-12-30T00:00:00"/>
    <n v="1"/>
    <d v="1899-12-30T00:00:00"/>
    <d v="1899-12-30T00:00:00"/>
    <d v="1899-12-30T00:00:00"/>
    <n v="0.37037037037037035"/>
    <n v="0.48096192384769537"/>
    <d v="1899-12-30T00:00:00"/>
  </r>
  <r>
    <s v="VOY2026COFTN1062"/>
    <d v="2026-04-30T00:00:00"/>
    <d v="2026-04-30T00:00:00"/>
    <x v="2"/>
    <n v="14"/>
    <n v="8"/>
    <n v="8500"/>
    <n v="8000"/>
    <d v="1899-12-30T00:00:00"/>
    <n v="1"/>
    <d v="1899-12-30T00:00:00"/>
    <d v="1899-12-30T00:00:00"/>
    <d v="1899-12-30T00:00:00"/>
    <n v="0.5714285714285714"/>
    <n v="0.94117647058823528"/>
    <d v="1899-12-30T00:00:00"/>
  </r>
  <r>
    <s v="VOY2026COFTN1063"/>
    <d v="2026-04-30T00:00:00"/>
    <d v="2026-04-30T00:00:00"/>
    <x v="2"/>
    <n v="14"/>
    <n v="16"/>
    <n v="8500"/>
    <n v="8804"/>
    <d v="1899-12-30T00:00:00"/>
    <n v="0.99861111111111123"/>
    <d v="1899-12-30T00:00:00"/>
    <d v="1899-12-30T00:00:00"/>
    <d v="1899-12-30T00:00:00"/>
    <n v="1.1428571428571428"/>
    <n v="1.0357647058823529"/>
    <d v="1899-12-30T00:00:00"/>
  </r>
  <r>
    <s v="VOY2026COFTN1065"/>
    <d v="2026-04-30T00:00:00"/>
    <d v="2026-04-30T00:00:00"/>
    <x v="1"/>
    <n v="14"/>
    <n v="14"/>
    <n v="10230"/>
    <n v="10100"/>
    <d v="1899-12-30T00:00:00"/>
    <n v="1"/>
    <d v="1899-12-30T00:00:00"/>
    <d v="1899-12-30T00:00:00"/>
    <d v="1899-12-30T00:00:00"/>
    <n v="1"/>
    <n v="0.98729227761485827"/>
    <d v="1899-12-30T00:00:00"/>
  </r>
  <r>
    <s v="VOY2026COFTN1066"/>
    <d v="2026-04-30T00:00:00"/>
    <d v="2026-04-30T00:00:00"/>
    <x v="4"/>
    <n v="14"/>
    <n v="5"/>
    <n v="8500"/>
    <n v="2125"/>
    <d v="1899-12-30T00:00:00"/>
    <n v="1"/>
    <d v="1899-12-30T00:00:00"/>
    <d v="1899-12-30T00:00:00"/>
    <d v="1899-12-30T00:00:00"/>
    <n v="0.35714285714285715"/>
    <n v="0.25"/>
    <d v="1899-12-30T00:00:00"/>
  </r>
  <r>
    <s v="VOY2026COFTN1067"/>
    <d v="2026-04-30T00:00:00"/>
    <d v="2026-04-30T00:00:00"/>
    <x v="4"/>
    <n v="14"/>
    <n v="6"/>
    <n v="8500"/>
    <n v="3040"/>
    <d v="1899-12-30T00:00:00"/>
    <n v="1"/>
    <d v="1899-12-30T00:00:00"/>
    <d v="1899-12-30T00:00:00"/>
    <d v="1899-12-30T00:00:00"/>
    <n v="0.42857142857142855"/>
    <n v="0.35764705882352943"/>
    <d v="1899-12-30T00:00:00"/>
  </r>
  <r>
    <s v="VOY2026COFTN1068"/>
    <d v="2026-04-30T00:00:00"/>
    <d v="2026-04-30T00:00:00"/>
    <x v="6"/>
    <n v="14"/>
    <n v="6"/>
    <n v="10200"/>
    <n v="5600"/>
    <d v="1899-12-30T00:00:00"/>
    <n v="1"/>
    <d v="1899-12-30T00:00:00"/>
    <d v="1899-12-30T00:00:00"/>
    <d v="1899-12-30T00:00:00"/>
    <n v="0.42857142857142855"/>
    <n v="0.5490196078431373"/>
    <d v="1899-12-30T00:00:00"/>
  </r>
  <r>
    <m/>
    <m/>
    <m/>
    <x v="7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A27FF-F580-4EC5-8D97-CD57FD399589}" name="Tableau croisé dynamique2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91C79-368A-4772-B634-24ECB567D188}" name="Tableau croisé dynamique3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11" firstHeaderRow="0" firstDataRow="1" firstDataCol="1"/>
  <pivotFields count="16">
    <pivotField dataField="1" showAll="0"/>
    <pivotField showAll="0"/>
    <pivotField showAll="0"/>
    <pivotField axis="axisRow" showAll="0">
      <items count="9">
        <item x="6"/>
        <item x="3"/>
        <item x="2"/>
        <item x="4"/>
        <item x="5"/>
        <item x="1"/>
        <item x="0"/>
        <item h="1"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ombre de N° Voyage" fld="0" subtotal="count" baseField="0" baseItem="0"/>
    <dataField name="Somme de Weight_x000a_ /Truck" fld="7" baseField="0" baseItem="0"/>
    <dataField name="Moyenne de Loading Rate %" fld="13" subtotal="average" baseField="3" baseItem="0" numFmtId="9"/>
    <dataField name="Moyenne de Charging Rate %" fld="14" subtotal="average" baseField="3" baseItem="0" numFmtId="9"/>
  </dataFields>
  <formats count="1">
    <format dxfId="267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DDA2B-493B-42E8-AE14-D776EF43A05B}" name="Tableau croisé dynamique1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40" firstHeaderRow="1" firstDataRow="1" firstDataCol="1"/>
  <pivotFields count="22">
    <pivotField showAll="0"/>
    <pivotField numFmtId="14" showAll="0"/>
    <pivotField showAll="0"/>
    <pivotField showAll="0"/>
    <pivotField showAll="0"/>
    <pivotField showAll="0"/>
    <pivotField axis="axisRow" showAll="0">
      <items count="51">
        <item x="20"/>
        <item m="1" x="49"/>
        <item m="1" x="38"/>
        <item m="1" x="37"/>
        <item x="34"/>
        <item x="25"/>
        <item x="8"/>
        <item x="18"/>
        <item x="12"/>
        <item x="33"/>
        <item x="28"/>
        <item x="1"/>
        <item x="14"/>
        <item x="11"/>
        <item x="17"/>
        <item x="27"/>
        <item x="21"/>
        <item x="6"/>
        <item x="23"/>
        <item x="9"/>
        <item x="30"/>
        <item m="1" x="36"/>
        <item m="1" x="40"/>
        <item m="1" x="42"/>
        <item x="15"/>
        <item m="1" x="47"/>
        <item m="1" x="43"/>
        <item x="26"/>
        <item x="0"/>
        <item x="29"/>
        <item x="16"/>
        <item x="13"/>
        <item x="32"/>
        <item m="1" x="46"/>
        <item x="31"/>
        <item x="4"/>
        <item x="7"/>
        <item m="1" x="45"/>
        <item x="10"/>
        <item m="1" x="44"/>
        <item x="19"/>
        <item m="1" x="39"/>
        <item m="1" x="41"/>
        <item x="35"/>
        <item x="22"/>
        <item x="5"/>
        <item m="1" x="48"/>
        <item x="2"/>
        <item x="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</pivotFields>
  <rowFields count="1">
    <field x="6"/>
  </rowFields>
  <rowItems count="37">
    <i>
      <x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4"/>
    </i>
    <i>
      <x v="27"/>
    </i>
    <i>
      <x v="28"/>
    </i>
    <i>
      <x v="29"/>
    </i>
    <i>
      <x v="30"/>
    </i>
    <i>
      <x v="31"/>
    </i>
    <i>
      <x v="32"/>
    </i>
    <i>
      <x v="34"/>
    </i>
    <i>
      <x v="35"/>
    </i>
    <i>
      <x v="36"/>
    </i>
    <i>
      <x v="38"/>
    </i>
    <i>
      <x v="40"/>
    </i>
    <i>
      <x v="43"/>
    </i>
    <i>
      <x v="44"/>
    </i>
    <i>
      <x v="45"/>
    </i>
    <i>
      <x v="47"/>
    </i>
    <i>
      <x v="48"/>
    </i>
    <i>
      <x v="49"/>
    </i>
    <i t="grand">
      <x/>
    </i>
  </rowItems>
  <colItems count="1">
    <i/>
  </colItems>
  <dataFields count="1">
    <dataField name="Moyenne de OTD" fld="21" subtotal="average" baseField="1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42188-B269-4FE8-B262-08C53CF2CBF3}" name="Tableau croisé dynamique16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10" firstHeaderRow="0" firstDataRow="1" firstDataCol="1"/>
  <pivotFields count="8">
    <pivotField dataField="1" showAll="0"/>
    <pivotField showAll="0"/>
    <pivotField showAll="0"/>
    <pivotField showAll="0"/>
    <pivotField axis="axisRow" showAll="0">
      <items count="11">
        <item x="5"/>
        <item h="1" x="8"/>
        <item x="2"/>
        <item x="1"/>
        <item x="0"/>
        <item h="1" x="3"/>
        <item h="1" x="6"/>
        <item x="4"/>
        <item x="7"/>
        <item h="1" x="9"/>
        <item t="default"/>
      </items>
    </pivotField>
    <pivotField showAll="0"/>
    <pivotField showAll="0"/>
    <pivotField dataField="1" showAll="0"/>
  </pivotFields>
  <rowFields count="1">
    <field x="4"/>
  </rowFields>
  <rowItems count="7">
    <i>
      <x/>
    </i>
    <i>
      <x v="2"/>
    </i>
    <i>
      <x v="3"/>
    </i>
    <i>
      <x v="4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N° Voyage" fld="0" subtotal="count" baseField="0" baseItem="0"/>
    <dataField name="Somme de cout deplacement " fld="7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4CB307-2222-4C37-B31B-6CD914FD89EE}" name="Tableau croisé dynamique13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1" firstHeaderRow="0" firstDataRow="1" firstDataCol="1"/>
  <pivotFields count="15">
    <pivotField dataField="1" showAll="0"/>
    <pivotField numFmtId="14" showAll="0"/>
    <pivotField numFmtId="17" showAll="0"/>
    <pivotField axis="axisRow" showAll="0">
      <items count="8">
        <item x="2"/>
        <item x="1"/>
        <item x="5"/>
        <item x="4"/>
        <item x="6"/>
        <item x="3"/>
        <item x="0"/>
        <item t="default"/>
      </items>
    </pivotField>
    <pivotField showAll="0"/>
    <pivotField showAll="0"/>
    <pivotField showAll="0"/>
    <pivotField numFmtId="1" showAll="0"/>
    <pivotField numFmtId="20" showAll="0"/>
    <pivotField numFmtId="10" showAll="0"/>
    <pivotField numFmtId="20" showAll="0"/>
    <pivotField numFmtId="20" showAll="0"/>
    <pivotField showAll="0"/>
    <pivotField dataField="1" numFmtId="9" showAll="0"/>
    <pivotField dataField="1" numFmtId="9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mbre de N° Voyage" fld="0" subtotal="count" baseField="0" baseItem="0"/>
    <dataField name="Moyenne de Loading Rate %" fld="13" subtotal="average" baseField="3" baseItem="0" numFmtId="9"/>
    <dataField name="Moyenne de Charging Rate %" fld="14" subtotal="average" baseField="3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595BB-FA28-4001-8987-E13382D0B377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A3:I13" firstHeaderRow="1" firstDataRow="2" firstDataCol="1"/>
  <pivotFields count="9">
    <pivotField showAll="0"/>
    <pivotField dataField="1" showAll="0"/>
    <pivotField axis="axisRow" numFmtId="1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7" showAll="0"/>
    <pivotField showAll="0"/>
    <pivotField axis="axisCol" showAll="0">
      <items count="8">
        <item x="6"/>
        <item x="0"/>
        <item x="4"/>
        <item x="2"/>
        <item x="1"/>
        <item x="5"/>
        <item x="3"/>
        <item t="default"/>
      </items>
    </pivotField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Nombre de N° Voy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ECA31-5B15-4BCE-B4D3-257F5F0CF889}">
  <sheetPr codeName="Feuil1"/>
  <dimension ref="A1:AC1827"/>
  <sheetViews>
    <sheetView tabSelected="1" zoomScale="70" zoomScaleNormal="70" workbookViewId="0">
      <selection activeCell="G8" sqref="G8"/>
    </sheetView>
  </sheetViews>
  <sheetFormatPr baseColWidth="10" defaultColWidth="11.5546875" defaultRowHeight="14.4" x14ac:dyDescent="0.3"/>
  <cols>
    <col min="1" max="1" width="11" style="5" customWidth="1"/>
    <col min="2" max="2" width="23.6640625" style="5" customWidth="1"/>
    <col min="3" max="3" width="20.5546875" style="5" bestFit="1" customWidth="1"/>
    <col min="4" max="4" width="12.109375" style="5" bestFit="1" customWidth="1"/>
    <col min="5" max="5" width="15" style="5" customWidth="1"/>
    <col min="6" max="6" width="18.5546875" style="5" customWidth="1"/>
    <col min="7" max="7" width="22.88671875" style="5" customWidth="1"/>
    <col min="8" max="8" width="56.44140625" style="5" customWidth="1"/>
    <col min="9" max="9" width="17.88671875" style="5" customWidth="1"/>
    <col min="10" max="10" width="24.5546875" style="111" customWidth="1"/>
    <col min="11" max="11" width="15" style="111" customWidth="1"/>
    <col min="12" max="12" width="32.6640625" style="111" customWidth="1"/>
    <col min="13" max="13" width="16.33203125" style="111" customWidth="1"/>
    <col min="14" max="14" width="17.5546875" style="5" customWidth="1"/>
    <col min="15" max="15" width="17" style="5" customWidth="1"/>
    <col min="16" max="16" width="11.5546875" style="5" customWidth="1"/>
    <col min="17" max="17" width="15.109375" style="5" customWidth="1"/>
    <col min="18" max="18" width="18.44140625" style="5" customWidth="1"/>
    <col min="19" max="19" width="24.109375" style="5" customWidth="1"/>
    <col min="20" max="20" width="16.5546875" style="5" customWidth="1"/>
    <col min="21" max="22" width="15.33203125" style="5" customWidth="1"/>
    <col min="23" max="23" width="22.6640625" style="5" customWidth="1"/>
    <col min="24" max="26" width="11.5546875" style="5" hidden="1" customWidth="1"/>
    <col min="27" max="27" width="13" style="5" hidden="1" customWidth="1"/>
    <col min="28" max="28" width="44.109375" style="5" customWidth="1"/>
    <col min="29" max="29" width="74.44140625" style="5" bestFit="1" customWidth="1"/>
    <col min="30" max="16384" width="11.5546875" style="5"/>
  </cols>
  <sheetData>
    <row r="1" spans="1:29" ht="35.4" customHeight="1" x14ac:dyDescent="0.3">
      <c r="A1" s="112" t="s">
        <v>142</v>
      </c>
      <c r="B1" s="113" t="s">
        <v>119</v>
      </c>
      <c r="C1" s="113" t="s">
        <v>1</v>
      </c>
      <c r="D1" s="114" t="s">
        <v>143</v>
      </c>
      <c r="E1" s="86" t="s">
        <v>3</v>
      </c>
      <c r="F1" s="86" t="s">
        <v>4</v>
      </c>
      <c r="G1" s="113" t="s">
        <v>119</v>
      </c>
      <c r="H1" s="86" t="s">
        <v>2</v>
      </c>
      <c r="I1" s="86" t="s">
        <v>3</v>
      </c>
      <c r="J1" s="86" t="s">
        <v>145</v>
      </c>
      <c r="K1" s="86" t="s">
        <v>144</v>
      </c>
      <c r="L1" s="86" t="s">
        <v>146</v>
      </c>
      <c r="M1" s="86" t="s">
        <v>147</v>
      </c>
      <c r="N1" s="86" t="s">
        <v>3</v>
      </c>
      <c r="O1" s="86" t="s">
        <v>4</v>
      </c>
      <c r="P1" s="115" t="s">
        <v>5</v>
      </c>
      <c r="Q1" s="115" t="s">
        <v>148</v>
      </c>
      <c r="R1" s="115" t="s">
        <v>149</v>
      </c>
      <c r="S1" s="115" t="s">
        <v>150</v>
      </c>
      <c r="T1" s="115" t="s">
        <v>151</v>
      </c>
      <c r="U1" s="115" t="s">
        <v>152</v>
      </c>
      <c r="V1" s="115" t="s">
        <v>153</v>
      </c>
      <c r="W1" s="116" t="s">
        <v>154</v>
      </c>
      <c r="X1" s="115" t="s">
        <v>155</v>
      </c>
      <c r="Y1" s="115" t="s">
        <v>156</v>
      </c>
      <c r="Z1" s="115" t="s">
        <v>157</v>
      </c>
      <c r="AA1" s="115" t="s">
        <v>158</v>
      </c>
      <c r="AB1" s="115" t="s">
        <v>473</v>
      </c>
      <c r="AC1" s="115" t="s">
        <v>1613</v>
      </c>
    </row>
    <row r="2" spans="1:29" x14ac:dyDescent="0.3">
      <c r="B2" s="18" t="s">
        <v>663</v>
      </c>
      <c r="C2" s="18">
        <v>46024</v>
      </c>
      <c r="D2" s="5" t="s">
        <v>651</v>
      </c>
      <c r="E2" s="19" t="s">
        <v>26</v>
      </c>
      <c r="F2" s="48" t="s">
        <v>113</v>
      </c>
      <c r="G2" s="18" t="s">
        <v>663</v>
      </c>
      <c r="H2" s="5" t="s">
        <v>601</v>
      </c>
      <c r="I2" s="19" t="s">
        <v>26</v>
      </c>
      <c r="J2" s="111">
        <v>10200</v>
      </c>
      <c r="K2" s="111">
        <v>7100</v>
      </c>
      <c r="L2" s="111">
        <v>14</v>
      </c>
      <c r="M2" s="111">
        <v>10</v>
      </c>
      <c r="N2" s="19" t="s">
        <v>26</v>
      </c>
      <c r="O2" s="48" t="s">
        <v>113</v>
      </c>
      <c r="P2" s="22">
        <v>0.29166666666666669</v>
      </c>
      <c r="W2" s="105">
        <f>IFERROR(IF(S2&lt;R2,100%,"100"%-(S2-R2)*1.2),"-")</f>
        <v>1</v>
      </c>
      <c r="AC2" s="105">
        <f>IFERROR(IF(Y2&lt;X2,100%,"100"%-(Y2-X2)*1.2),"-")</f>
        <v>1</v>
      </c>
    </row>
    <row r="3" spans="1:29" x14ac:dyDescent="0.3">
      <c r="B3" s="18" t="s">
        <v>664</v>
      </c>
      <c r="C3" s="18">
        <v>46024</v>
      </c>
      <c r="D3" s="5" t="s">
        <v>651</v>
      </c>
      <c r="E3" s="19" t="s">
        <v>28</v>
      </c>
      <c r="F3" s="48" t="s">
        <v>29</v>
      </c>
      <c r="G3" s="18" t="s">
        <v>664</v>
      </c>
      <c r="H3" s="5" t="s">
        <v>601</v>
      </c>
      <c r="I3" s="19" t="s">
        <v>28</v>
      </c>
      <c r="J3" s="111">
        <v>9200</v>
      </c>
      <c r="K3" s="111">
        <v>7000</v>
      </c>
      <c r="L3" s="111">
        <v>14</v>
      </c>
      <c r="M3" s="111">
        <v>10</v>
      </c>
      <c r="N3" s="19" t="s">
        <v>28</v>
      </c>
      <c r="O3" s="48" t="s">
        <v>29</v>
      </c>
      <c r="P3" s="22">
        <v>0.375</v>
      </c>
      <c r="W3" s="105">
        <f>IFERROR(IF(S3&lt;R3,100%,"100"%-(S3-R3)*1.2),"-")</f>
        <v>1</v>
      </c>
      <c r="AC3" s="105">
        <f>IFERROR(IF(Y3&lt;X3,100%,"100"%-(Y3-X3)*1.2),"-")</f>
        <v>1</v>
      </c>
    </row>
    <row r="4" spans="1:29" x14ac:dyDescent="0.3">
      <c r="B4" s="18" t="s">
        <v>665</v>
      </c>
      <c r="C4" s="18">
        <v>46024</v>
      </c>
      <c r="D4" s="5" t="s">
        <v>651</v>
      </c>
      <c r="E4" s="19" t="s">
        <v>28</v>
      </c>
      <c r="F4" s="48" t="s">
        <v>42</v>
      </c>
      <c r="G4" s="18" t="s">
        <v>665</v>
      </c>
      <c r="H4" s="27" t="s">
        <v>35</v>
      </c>
      <c r="I4" s="19" t="s">
        <v>28</v>
      </c>
      <c r="J4" s="111">
        <v>9200</v>
      </c>
      <c r="K4" s="111">
        <v>7000</v>
      </c>
      <c r="L4" s="111">
        <v>14</v>
      </c>
      <c r="M4" s="111">
        <v>10</v>
      </c>
      <c r="N4" s="19" t="s">
        <v>28</v>
      </c>
      <c r="O4" s="48" t="s">
        <v>42</v>
      </c>
      <c r="P4" s="22">
        <v>0.29166666666666669</v>
      </c>
      <c r="W4" s="105">
        <f>IFERROR(IF(S4&lt;R4,100%,"100"%-(S4-R4)*1.2),"-")</f>
        <v>1</v>
      </c>
      <c r="AC4" s="105">
        <f>IFERROR(IF(Y4&lt;X4,100%,"100"%-(Y4-X4)*1.2),"-")</f>
        <v>1</v>
      </c>
    </row>
    <row r="5" spans="1:29" x14ac:dyDescent="0.3">
      <c r="B5" s="18" t="s">
        <v>666</v>
      </c>
      <c r="C5" s="18">
        <v>46025</v>
      </c>
      <c r="D5" s="5" t="s">
        <v>651</v>
      </c>
      <c r="E5" s="5" t="s">
        <v>28</v>
      </c>
      <c r="F5" s="48" t="s">
        <v>42</v>
      </c>
      <c r="G5" s="18" t="s">
        <v>666</v>
      </c>
      <c r="H5" s="27" t="s">
        <v>6</v>
      </c>
      <c r="I5" s="5" t="s">
        <v>28</v>
      </c>
      <c r="J5" s="111">
        <v>9200</v>
      </c>
      <c r="K5" s="111">
        <v>7000</v>
      </c>
      <c r="L5" s="111">
        <v>14</v>
      </c>
      <c r="M5" s="111">
        <v>10</v>
      </c>
      <c r="N5" s="5" t="s">
        <v>28</v>
      </c>
      <c r="O5" s="48" t="s">
        <v>42</v>
      </c>
      <c r="P5" s="49">
        <v>0.29166666666666669</v>
      </c>
      <c r="W5" s="105">
        <f>IFERROR(IF(S5&lt;R5,100%,"100"%-(S5-R5)*1.2),"-")</f>
        <v>1</v>
      </c>
      <c r="AC5" s="105">
        <f>IFERROR(IF(Y5&lt;X5,100%,"100"%-(Y5-X5)*1.2),"-")</f>
        <v>1</v>
      </c>
    </row>
    <row r="6" spans="1:29" x14ac:dyDescent="0.3">
      <c r="B6" s="18" t="s">
        <v>667</v>
      </c>
      <c r="C6" s="18">
        <v>46027</v>
      </c>
      <c r="D6" s="5" t="s">
        <v>651</v>
      </c>
      <c r="E6" s="49" t="s">
        <v>20</v>
      </c>
      <c r="F6" s="50" t="s">
        <v>179</v>
      </c>
      <c r="G6" s="18" t="s">
        <v>667</v>
      </c>
      <c r="H6" s="27" t="s">
        <v>16</v>
      </c>
      <c r="I6" s="49" t="s">
        <v>20</v>
      </c>
      <c r="J6" s="111">
        <v>24950</v>
      </c>
      <c r="K6" s="111">
        <v>23000</v>
      </c>
      <c r="L6" s="111">
        <v>27</v>
      </c>
      <c r="M6" s="111">
        <v>10</v>
      </c>
      <c r="N6" s="49" t="s">
        <v>20</v>
      </c>
      <c r="O6" s="50" t="s">
        <v>179</v>
      </c>
      <c r="P6" s="49">
        <v>0.41666666666666669</v>
      </c>
      <c r="Q6" s="22">
        <v>0.31597222222222221</v>
      </c>
      <c r="R6" s="22">
        <v>0.5</v>
      </c>
      <c r="S6" s="22">
        <v>0.375</v>
      </c>
      <c r="T6" s="22">
        <v>0.43055555555555558</v>
      </c>
      <c r="U6" s="22">
        <v>0.47916666666666669</v>
      </c>
      <c r="V6" s="22">
        <v>0.47916666666666669</v>
      </c>
      <c r="W6" s="105">
        <f>IFERROR(IF(S6&lt;R6,100%,"100"%-(S6-R6)*1.2),"-")</f>
        <v>1</v>
      </c>
      <c r="AC6" s="105">
        <f>IFERROR(IF(Y6&lt;X6,100%,"100"%-(Y6-X6)*1.2),"-")</f>
        <v>1</v>
      </c>
    </row>
    <row r="7" spans="1:29" x14ac:dyDescent="0.3">
      <c r="B7" s="18" t="s">
        <v>668</v>
      </c>
      <c r="C7" s="18">
        <v>46027</v>
      </c>
      <c r="D7" s="5" t="s">
        <v>651</v>
      </c>
      <c r="E7" s="49" t="s">
        <v>20</v>
      </c>
      <c r="F7" s="52" t="s">
        <v>179</v>
      </c>
      <c r="G7" s="18" t="s">
        <v>668</v>
      </c>
      <c r="H7" s="16" t="s">
        <v>18</v>
      </c>
      <c r="I7" s="49" t="s">
        <v>20</v>
      </c>
      <c r="J7" s="111">
        <v>24950</v>
      </c>
      <c r="K7" s="111">
        <v>22303</v>
      </c>
      <c r="L7" s="111">
        <v>27</v>
      </c>
      <c r="M7" s="111">
        <v>10</v>
      </c>
      <c r="N7" s="49" t="s">
        <v>20</v>
      </c>
      <c r="O7" s="52" t="s">
        <v>179</v>
      </c>
      <c r="P7" s="49">
        <v>0.29166666666666702</v>
      </c>
      <c r="Q7" s="22">
        <v>0.56597222222222221</v>
      </c>
      <c r="R7" s="22">
        <v>0.75</v>
      </c>
      <c r="S7" s="22">
        <v>0.73958333333333337</v>
      </c>
      <c r="T7" s="22">
        <v>0.79166666666666663</v>
      </c>
      <c r="U7" s="22">
        <v>0.98958333333333337</v>
      </c>
      <c r="V7" s="22">
        <v>0.98958333333333337</v>
      </c>
      <c r="W7" s="105">
        <f>IFERROR(IF(S7&lt;R7,100%,"100"%-(S7-R7)*1.2),"-")</f>
        <v>1</v>
      </c>
      <c r="AC7" s="105">
        <f>IFERROR(IF(Y7&lt;X7,100%,"100"%-(Y7-X7)*1.2),"-")</f>
        <v>1</v>
      </c>
    </row>
    <row r="8" spans="1:29" x14ac:dyDescent="0.3">
      <c r="B8" s="18" t="s">
        <v>669</v>
      </c>
      <c r="C8" s="18">
        <v>46027</v>
      </c>
      <c r="D8" s="5" t="s">
        <v>651</v>
      </c>
      <c r="E8" s="49" t="s">
        <v>46</v>
      </c>
      <c r="F8" s="50" t="s">
        <v>165</v>
      </c>
      <c r="G8" s="18" t="s">
        <v>669</v>
      </c>
      <c r="H8" s="27" t="s">
        <v>35</v>
      </c>
      <c r="I8" s="49" t="s">
        <v>46</v>
      </c>
      <c r="J8" s="111">
        <v>927</v>
      </c>
      <c r="K8" s="111">
        <v>500</v>
      </c>
      <c r="L8" s="111">
        <v>3</v>
      </c>
      <c r="M8" s="111">
        <v>1</v>
      </c>
      <c r="N8" s="49" t="s">
        <v>46</v>
      </c>
      <c r="O8" s="50" t="s">
        <v>165</v>
      </c>
      <c r="P8" s="49">
        <v>0.5</v>
      </c>
      <c r="W8" s="105">
        <f>IFERROR(IF(S8&lt;R8,100%,"100"%-(S8-R8)*1.2),"-")</f>
        <v>1</v>
      </c>
      <c r="AC8" s="105">
        <f>IFERROR(IF(Y8&lt;X8,100%,"100"%-(Y8-X8)*1.2),"-")</f>
        <v>1</v>
      </c>
    </row>
    <row r="9" spans="1:29" x14ac:dyDescent="0.3">
      <c r="B9" s="18" t="s">
        <v>669</v>
      </c>
      <c r="C9" s="18">
        <v>46027</v>
      </c>
      <c r="D9" s="5" t="s">
        <v>651</v>
      </c>
      <c r="E9" s="49" t="s">
        <v>446</v>
      </c>
      <c r="F9" s="50" t="s">
        <v>446</v>
      </c>
      <c r="G9" s="18" t="s">
        <v>669</v>
      </c>
      <c r="H9" s="27" t="s">
        <v>30</v>
      </c>
      <c r="I9" s="49" t="s">
        <v>446</v>
      </c>
      <c r="N9" s="49" t="s">
        <v>1099</v>
      </c>
      <c r="O9" s="49" t="s">
        <v>1099</v>
      </c>
      <c r="P9" s="49">
        <v>0.5</v>
      </c>
      <c r="Q9" s="22">
        <v>0.73958333333333337</v>
      </c>
      <c r="R9" s="22">
        <v>0.5</v>
      </c>
      <c r="S9" s="22">
        <v>0.79861111111111116</v>
      </c>
      <c r="T9" s="22">
        <v>0.86458333333333337</v>
      </c>
      <c r="U9" s="22">
        <v>0.92708333333333337</v>
      </c>
      <c r="V9" s="22">
        <v>0.92708333333333337</v>
      </c>
      <c r="W9" s="105">
        <f>IFERROR(IF(S9&lt;R9,100%,"100"%-(S9-R9)*1.2),"-")</f>
        <v>0.64166666666666661</v>
      </c>
      <c r="AB9" s="5" t="s">
        <v>475</v>
      </c>
      <c r="AC9" s="105">
        <f>IFERROR(IF(Y9&lt;X9,100%,"100"%-(Y9-X9)*1.2),"-")</f>
        <v>1</v>
      </c>
    </row>
    <row r="10" spans="1:29" x14ac:dyDescent="0.3">
      <c r="B10" s="18" t="s">
        <v>669</v>
      </c>
      <c r="C10" s="18">
        <v>46027</v>
      </c>
      <c r="D10" s="5" t="s">
        <v>651</v>
      </c>
      <c r="E10" s="49" t="s">
        <v>446</v>
      </c>
      <c r="F10" s="50" t="s">
        <v>446</v>
      </c>
      <c r="G10" s="18" t="s">
        <v>669</v>
      </c>
      <c r="H10" s="27" t="s">
        <v>17</v>
      </c>
      <c r="I10" s="49" t="s">
        <v>446</v>
      </c>
      <c r="N10" s="49" t="s">
        <v>1099</v>
      </c>
      <c r="O10" s="49" t="s">
        <v>1099</v>
      </c>
      <c r="P10" s="49">
        <v>0.5</v>
      </c>
      <c r="W10" s="105">
        <f>IFERROR(IF(S10&lt;R10,100%,"100"%-(S10-R10)*1.2),"-")</f>
        <v>1</v>
      </c>
      <c r="AC10" s="105">
        <f>IFERROR(IF(Y10&lt;X10,100%,"100"%-(Y10-X10)*1.2),"-")</f>
        <v>1</v>
      </c>
    </row>
    <row r="11" spans="1:29" x14ac:dyDescent="0.3">
      <c r="B11" s="18" t="s">
        <v>670</v>
      </c>
      <c r="C11" s="18">
        <v>46027</v>
      </c>
      <c r="D11" s="5" t="s">
        <v>651</v>
      </c>
      <c r="E11" s="49" t="s">
        <v>446</v>
      </c>
      <c r="F11" s="50" t="s">
        <v>446</v>
      </c>
      <c r="G11" s="18" t="s">
        <v>670</v>
      </c>
      <c r="H11" s="27" t="s">
        <v>25</v>
      </c>
      <c r="I11" s="49" t="s">
        <v>446</v>
      </c>
      <c r="K11" s="111">
        <v>936</v>
      </c>
      <c r="L11" s="111">
        <v>4</v>
      </c>
      <c r="N11" s="49" t="s">
        <v>1099</v>
      </c>
      <c r="O11" s="49" t="s">
        <v>1099</v>
      </c>
      <c r="P11" s="49">
        <v>0.29166666666666669</v>
      </c>
      <c r="W11" s="105">
        <f>IFERROR(IF(S11&lt;R11,100%,"100"%-(S11-R11)*1.2),"-")</f>
        <v>1</v>
      </c>
      <c r="AC11" s="105">
        <f>IFERROR(IF(Y11&lt;X11,100%,"100"%-(Y11-X11)*1.2),"-")</f>
        <v>1</v>
      </c>
    </row>
    <row r="12" spans="1:29" x14ac:dyDescent="0.3">
      <c r="B12" s="18" t="s">
        <v>671</v>
      </c>
      <c r="C12" s="18">
        <v>46027</v>
      </c>
      <c r="D12" s="5" t="s">
        <v>651</v>
      </c>
      <c r="E12" s="49" t="s">
        <v>28</v>
      </c>
      <c r="F12" s="50" t="s">
        <v>42</v>
      </c>
      <c r="G12" s="18" t="s">
        <v>671</v>
      </c>
      <c r="H12" s="27" t="s">
        <v>9</v>
      </c>
      <c r="I12" s="49" t="s">
        <v>28</v>
      </c>
      <c r="J12" s="111">
        <v>9200</v>
      </c>
      <c r="K12" s="111">
        <v>2100</v>
      </c>
      <c r="L12" s="111">
        <v>14</v>
      </c>
      <c r="M12" s="111">
        <v>10</v>
      </c>
      <c r="N12" s="49" t="s">
        <v>28</v>
      </c>
      <c r="O12" s="50" t="s">
        <v>42</v>
      </c>
      <c r="P12" s="49">
        <v>0.41666666666666669</v>
      </c>
      <c r="Q12" s="22">
        <v>0.73958333333333337</v>
      </c>
      <c r="R12" s="22">
        <v>0.5</v>
      </c>
      <c r="S12" s="22">
        <v>0.79861111111111116</v>
      </c>
      <c r="T12" s="22">
        <v>0.86458333333333337</v>
      </c>
      <c r="U12" s="22">
        <v>0.92708333333333337</v>
      </c>
      <c r="V12" s="22">
        <v>0.92708333333333337</v>
      </c>
      <c r="W12" s="105">
        <f>IFERROR(IF(S12&lt;R12,100%,"100"%-(S12-R12)*1.2),"-")</f>
        <v>0.64166666666666661</v>
      </c>
      <c r="AB12" s="5" t="s">
        <v>475</v>
      </c>
      <c r="AC12" s="105">
        <f>IFERROR(IF(Y12&lt;X12,100%,"100"%-(Y12-X12)*1.2),"-")</f>
        <v>1</v>
      </c>
    </row>
    <row r="13" spans="1:29" x14ac:dyDescent="0.3">
      <c r="B13" s="18" t="s">
        <v>672</v>
      </c>
      <c r="C13" s="18">
        <v>46027</v>
      </c>
      <c r="D13" s="5" t="s">
        <v>651</v>
      </c>
      <c r="E13" s="49" t="s">
        <v>46</v>
      </c>
      <c r="F13" s="50" t="s">
        <v>165</v>
      </c>
      <c r="G13" s="18" t="s">
        <v>672</v>
      </c>
      <c r="H13" s="27" t="s">
        <v>169</v>
      </c>
      <c r="I13" s="49" t="s">
        <v>46</v>
      </c>
      <c r="J13" s="111">
        <v>927</v>
      </c>
      <c r="K13" s="111">
        <v>500</v>
      </c>
      <c r="L13" s="111">
        <v>3</v>
      </c>
      <c r="M13" s="111">
        <v>1</v>
      </c>
      <c r="N13" s="49" t="s">
        <v>46</v>
      </c>
      <c r="O13" s="50" t="s">
        <v>165</v>
      </c>
      <c r="P13" s="49">
        <v>0.25</v>
      </c>
      <c r="Q13" s="22">
        <v>0.46875</v>
      </c>
      <c r="R13" s="22">
        <v>0.75</v>
      </c>
      <c r="S13" s="22">
        <v>0.48958333333333331</v>
      </c>
      <c r="T13" s="22">
        <v>0.51041666666666663</v>
      </c>
      <c r="U13" s="22">
        <v>0.54166666666666663</v>
      </c>
      <c r="V13" s="22">
        <v>0.54166666666666663</v>
      </c>
      <c r="W13" s="105">
        <f>IFERROR(IF(S13&lt;R13,100%,"100"%-(S13-R13)*1.2),"-")</f>
        <v>1</v>
      </c>
      <c r="AC13" s="105">
        <f>IFERROR(IF(Y13&lt;X13,100%,"100"%-(Y13-X13)*1.2),"-")</f>
        <v>1</v>
      </c>
    </row>
    <row r="14" spans="1:29" x14ac:dyDescent="0.3">
      <c r="B14" s="18" t="s">
        <v>673</v>
      </c>
      <c r="C14" s="18">
        <v>46027</v>
      </c>
      <c r="D14" s="5" t="s">
        <v>651</v>
      </c>
      <c r="E14" s="49" t="s">
        <v>26</v>
      </c>
      <c r="F14" s="50" t="s">
        <v>113</v>
      </c>
      <c r="G14" s="18" t="s">
        <v>673</v>
      </c>
      <c r="H14" s="27" t="s">
        <v>6</v>
      </c>
      <c r="I14" s="49" t="s">
        <v>26</v>
      </c>
      <c r="J14" s="111">
        <v>10200</v>
      </c>
      <c r="K14" s="111">
        <v>7100</v>
      </c>
      <c r="L14" s="111">
        <v>14</v>
      </c>
      <c r="M14" s="111">
        <v>10</v>
      </c>
      <c r="N14" s="49" t="s">
        <v>26</v>
      </c>
      <c r="O14" s="50" t="s">
        <v>113</v>
      </c>
      <c r="P14" s="49">
        <v>0.29166666666666702</v>
      </c>
      <c r="W14" s="105">
        <f>IFERROR(IF(S14&lt;R14,100%,"100"%-(S14-R14)*1.2),"-")</f>
        <v>1</v>
      </c>
      <c r="AC14" s="105">
        <f>IFERROR(IF(Y14&lt;X14,100%,"100"%-(Y14-X14)*1.2),"-")</f>
        <v>1</v>
      </c>
    </row>
    <row r="15" spans="1:29" x14ac:dyDescent="0.3">
      <c r="B15" s="18" t="s">
        <v>674</v>
      </c>
      <c r="C15" s="18">
        <v>46027</v>
      </c>
      <c r="D15" s="5" t="s">
        <v>651</v>
      </c>
      <c r="E15" s="49" t="s">
        <v>7</v>
      </c>
      <c r="F15" s="50" t="s">
        <v>115</v>
      </c>
      <c r="G15" s="18" t="s">
        <v>674</v>
      </c>
      <c r="H15" s="27" t="s">
        <v>12</v>
      </c>
      <c r="I15" s="49" t="s">
        <v>7</v>
      </c>
      <c r="J15" s="111">
        <v>10200</v>
      </c>
      <c r="K15" s="111">
        <v>2810.6</v>
      </c>
      <c r="L15" s="111">
        <v>14</v>
      </c>
      <c r="M15" s="111">
        <v>10</v>
      </c>
      <c r="N15" s="49" t="s">
        <v>7</v>
      </c>
      <c r="O15" s="50" t="s">
        <v>115</v>
      </c>
      <c r="P15" s="49">
        <v>0.5</v>
      </c>
      <c r="Q15" s="22">
        <v>0.41666666666666669</v>
      </c>
      <c r="R15" s="22">
        <v>0.5</v>
      </c>
      <c r="S15" s="22">
        <v>0.57638888888888884</v>
      </c>
      <c r="T15" s="22">
        <v>0.66666666666666663</v>
      </c>
      <c r="U15" s="22">
        <v>0.82638888888888884</v>
      </c>
      <c r="V15" s="22">
        <v>0.82638888888888884</v>
      </c>
      <c r="W15" s="105">
        <f>IFERROR(IF(S15&lt;R15,100%,"100"%-(S15-R15)*1.2),"-")</f>
        <v>0.90833333333333344</v>
      </c>
      <c r="AB15" s="5" t="s">
        <v>475</v>
      </c>
      <c r="AC15" s="105">
        <f>IFERROR(IF(Y15&lt;X15,100%,"100"%-(Y15-X15)*1.2),"-")</f>
        <v>1</v>
      </c>
    </row>
    <row r="16" spans="1:29" x14ac:dyDescent="0.3">
      <c r="B16" s="18" t="s">
        <v>675</v>
      </c>
      <c r="C16" s="18">
        <v>46027</v>
      </c>
      <c r="D16" s="5" t="s">
        <v>651</v>
      </c>
      <c r="E16" s="49" t="s">
        <v>26</v>
      </c>
      <c r="F16" s="50" t="s">
        <v>113</v>
      </c>
      <c r="G16" s="18" t="s">
        <v>675</v>
      </c>
      <c r="H16" s="27" t="s">
        <v>22</v>
      </c>
      <c r="I16" s="49" t="s">
        <v>26</v>
      </c>
      <c r="J16" s="111">
        <v>10200</v>
      </c>
      <c r="K16" s="111">
        <v>6500</v>
      </c>
      <c r="L16" s="111">
        <v>14</v>
      </c>
      <c r="M16" s="111">
        <v>10</v>
      </c>
      <c r="N16" s="49" t="s">
        <v>26</v>
      </c>
      <c r="O16" s="50" t="s">
        <v>113</v>
      </c>
      <c r="P16" s="49">
        <v>0.41666666666666669</v>
      </c>
      <c r="W16" s="105">
        <f>IFERROR(IF(S16&lt;R16,100%,"100"%-(S16-R16)*1.2),"-")</f>
        <v>1</v>
      </c>
      <c r="AC16" s="105">
        <f>IFERROR(IF(Y16&lt;X16,100%,"100"%-(Y16-X16)*1.2),"-")</f>
        <v>1</v>
      </c>
    </row>
    <row r="17" spans="2:29" x14ac:dyDescent="0.3">
      <c r="B17" s="18" t="s">
        <v>676</v>
      </c>
      <c r="C17" s="18">
        <v>46027</v>
      </c>
      <c r="D17" s="5" t="s">
        <v>651</v>
      </c>
      <c r="E17" s="49" t="s">
        <v>26</v>
      </c>
      <c r="F17" s="50" t="s">
        <v>113</v>
      </c>
      <c r="G17" s="18" t="s">
        <v>676</v>
      </c>
      <c r="H17" s="27" t="s">
        <v>19</v>
      </c>
      <c r="I17" s="49" t="s">
        <v>26</v>
      </c>
      <c r="J17" s="111">
        <v>10200</v>
      </c>
      <c r="K17" s="111">
        <v>7100</v>
      </c>
      <c r="L17" s="111">
        <v>14</v>
      </c>
      <c r="M17" s="111">
        <v>10</v>
      </c>
      <c r="N17" s="49" t="s">
        <v>26</v>
      </c>
      <c r="O17" s="50" t="s">
        <v>113</v>
      </c>
      <c r="P17" s="49">
        <v>0.5</v>
      </c>
      <c r="W17" s="105">
        <f>IFERROR(IF(S17&lt;R17,100%,"100"%-(S17-R17)*1.2),"-")</f>
        <v>1</v>
      </c>
      <c r="AC17" s="105">
        <f>IFERROR(IF(Y17&lt;X17,100%,"100"%-(Y17-X17)*1.2),"-")</f>
        <v>1</v>
      </c>
    </row>
    <row r="18" spans="2:29" x14ac:dyDescent="0.3">
      <c r="B18" s="18" t="s">
        <v>677</v>
      </c>
      <c r="C18" s="18">
        <v>46027</v>
      </c>
      <c r="D18" s="5" t="s">
        <v>651</v>
      </c>
      <c r="E18" s="49" t="s">
        <v>46</v>
      </c>
      <c r="F18" s="50" t="s">
        <v>81</v>
      </c>
      <c r="G18" s="18" t="s">
        <v>677</v>
      </c>
      <c r="H18" s="27" t="s">
        <v>13</v>
      </c>
      <c r="I18" s="49" t="s">
        <v>46</v>
      </c>
      <c r="J18" s="111">
        <v>927</v>
      </c>
      <c r="K18" s="111">
        <v>500</v>
      </c>
      <c r="L18" s="111">
        <v>3</v>
      </c>
      <c r="M18" s="111">
        <v>1</v>
      </c>
      <c r="N18" s="49" t="s">
        <v>46</v>
      </c>
      <c r="O18" s="50" t="s">
        <v>81</v>
      </c>
      <c r="P18" s="49">
        <v>0.25</v>
      </c>
      <c r="W18" s="105">
        <f>IFERROR(IF(S18&lt;R18,100%,"100"%-(S18-R18)*1.2),"-")</f>
        <v>1</v>
      </c>
      <c r="AC18" s="105">
        <f>IFERROR(IF(Y18&lt;X18,100%,"100"%-(Y18-X18)*1.2),"-")</f>
        <v>1</v>
      </c>
    </row>
    <row r="19" spans="2:29" x14ac:dyDescent="0.3">
      <c r="B19" s="18" t="s">
        <v>678</v>
      </c>
      <c r="C19" s="18">
        <v>46027</v>
      </c>
      <c r="D19" s="5" t="s">
        <v>651</v>
      </c>
      <c r="E19" s="5" t="s">
        <v>104</v>
      </c>
      <c r="F19" s="5" t="s">
        <v>24</v>
      </c>
      <c r="G19" s="18" t="s">
        <v>678</v>
      </c>
      <c r="H19" s="8" t="s">
        <v>36</v>
      </c>
      <c r="I19" s="5" t="s">
        <v>104</v>
      </c>
      <c r="J19" s="111">
        <v>10230</v>
      </c>
      <c r="K19" s="111">
        <v>10000</v>
      </c>
      <c r="L19" s="111">
        <v>14</v>
      </c>
      <c r="M19" s="111">
        <v>10</v>
      </c>
      <c r="N19" s="5" t="s">
        <v>104</v>
      </c>
      <c r="O19" s="5" t="s">
        <v>24</v>
      </c>
      <c r="P19" s="22">
        <v>0.70833333333333337</v>
      </c>
      <c r="Q19" s="22">
        <v>0.70833333333333337</v>
      </c>
      <c r="R19" s="22">
        <v>0.625</v>
      </c>
      <c r="S19" s="22">
        <v>0.75</v>
      </c>
      <c r="T19" s="22">
        <v>0.70833333333333337</v>
      </c>
      <c r="U19" s="22">
        <v>0.83333333333333337</v>
      </c>
      <c r="V19" s="22">
        <v>0.83333333333333337</v>
      </c>
      <c r="W19" s="105">
        <f>IFERROR(IF(S19&lt;R19,100%,"100"%-(S19-R19)*1.2),"-")</f>
        <v>0.85</v>
      </c>
      <c r="AB19" s="5" t="s">
        <v>475</v>
      </c>
      <c r="AC19" s="105">
        <f>IFERROR(IF(Y19&lt;X19,100%,"100"%-(Y19-X19)*1.2),"-")</f>
        <v>1</v>
      </c>
    </row>
    <row r="20" spans="2:29" x14ac:dyDescent="0.3">
      <c r="B20" s="18" t="s">
        <v>679</v>
      </c>
      <c r="C20" s="18">
        <v>46027</v>
      </c>
      <c r="D20" s="5" t="s">
        <v>651</v>
      </c>
      <c r="E20" s="49" t="s">
        <v>26</v>
      </c>
      <c r="F20" s="5" t="s">
        <v>27</v>
      </c>
      <c r="G20" s="18" t="s">
        <v>679</v>
      </c>
      <c r="H20" s="27" t="s">
        <v>6</v>
      </c>
      <c r="I20" s="49" t="s">
        <v>26</v>
      </c>
      <c r="J20" s="111">
        <v>10200</v>
      </c>
      <c r="K20" s="111">
        <v>7100</v>
      </c>
      <c r="L20" s="111">
        <v>14</v>
      </c>
      <c r="M20" s="111">
        <v>10</v>
      </c>
      <c r="N20" s="49" t="s">
        <v>26</v>
      </c>
      <c r="O20" s="5" t="s">
        <v>27</v>
      </c>
      <c r="P20" s="22">
        <v>0.29166666666666669</v>
      </c>
      <c r="Q20" s="22">
        <v>0.29166666666666669</v>
      </c>
      <c r="R20" s="22">
        <v>0.5</v>
      </c>
      <c r="S20" s="22">
        <v>0.35416666666666669</v>
      </c>
      <c r="T20" s="22">
        <v>0.41666666666666669</v>
      </c>
      <c r="U20" s="22">
        <v>0.47916666666666669</v>
      </c>
      <c r="V20" s="22">
        <v>0.47916666666666669</v>
      </c>
      <c r="W20" s="105">
        <f>IFERROR(IF(S20&lt;R20,100%,"100"%-(S20-R20)*1.2),"-")</f>
        <v>1</v>
      </c>
      <c r="AC20" s="105">
        <f>IFERROR(IF(Y20&lt;X20,100%,"100"%-(Y20-X20)*1.2),"-")</f>
        <v>1</v>
      </c>
    </row>
    <row r="21" spans="2:29" x14ac:dyDescent="0.3">
      <c r="B21" s="18" t="s">
        <v>680</v>
      </c>
      <c r="C21" s="18">
        <v>46027</v>
      </c>
      <c r="D21" s="5" t="s">
        <v>651</v>
      </c>
      <c r="E21" s="49" t="s">
        <v>26</v>
      </c>
      <c r="F21" s="5" t="s">
        <v>27</v>
      </c>
      <c r="G21" s="18" t="s">
        <v>680</v>
      </c>
      <c r="H21" s="5" t="s">
        <v>19</v>
      </c>
      <c r="I21" s="49" t="s">
        <v>26</v>
      </c>
      <c r="J21" s="111">
        <v>10200</v>
      </c>
      <c r="K21" s="111">
        <v>7100</v>
      </c>
      <c r="L21" s="111">
        <v>14</v>
      </c>
      <c r="M21" s="111">
        <v>10</v>
      </c>
      <c r="N21" s="49" t="s">
        <v>26</v>
      </c>
      <c r="O21" s="5" t="s">
        <v>27</v>
      </c>
      <c r="P21" s="22">
        <v>0.5</v>
      </c>
      <c r="Q21" s="22">
        <v>0.5625</v>
      </c>
      <c r="R21" s="22">
        <v>0.75</v>
      </c>
      <c r="S21" s="22">
        <v>0.63888888888888884</v>
      </c>
      <c r="T21" s="22">
        <v>0.70833333333333337</v>
      </c>
      <c r="U21" s="22">
        <v>0.83333333333333337</v>
      </c>
      <c r="V21" s="22">
        <v>0.83333333333333337</v>
      </c>
      <c r="W21" s="105">
        <f>IFERROR(IF(S21&lt;R21,100%,"100"%-(S21-R21)*1.2),"-")</f>
        <v>1</v>
      </c>
      <c r="AC21" s="105">
        <f>IFERROR(IF(Y21&lt;X21,100%,"100"%-(Y21-X21)*1.2),"-")</f>
        <v>1</v>
      </c>
    </row>
    <row r="22" spans="2:29" x14ac:dyDescent="0.3">
      <c r="B22" s="18" t="s">
        <v>681</v>
      </c>
      <c r="C22" s="18">
        <v>46028</v>
      </c>
      <c r="D22" s="5" t="s">
        <v>651</v>
      </c>
      <c r="E22" s="19" t="s">
        <v>20</v>
      </c>
      <c r="F22" s="48" t="s">
        <v>179</v>
      </c>
      <c r="G22" s="18" t="s">
        <v>681</v>
      </c>
      <c r="H22" s="27" t="s">
        <v>30</v>
      </c>
      <c r="I22" s="19" t="s">
        <v>20</v>
      </c>
      <c r="J22" s="111">
        <v>24950</v>
      </c>
      <c r="K22" s="111">
        <v>10200</v>
      </c>
      <c r="L22" s="111">
        <v>27</v>
      </c>
      <c r="M22" s="111">
        <v>14</v>
      </c>
      <c r="N22" s="19" t="s">
        <v>20</v>
      </c>
      <c r="O22" s="48" t="s">
        <v>179</v>
      </c>
      <c r="P22" s="19">
        <v>0.29166666666666702</v>
      </c>
      <c r="Q22" s="22">
        <v>0.46527777777777779</v>
      </c>
      <c r="R22" s="22">
        <v>0.5</v>
      </c>
      <c r="S22" s="22">
        <v>0.55208333333333337</v>
      </c>
      <c r="T22" s="22">
        <v>0.77083333333333337</v>
      </c>
      <c r="U22" s="22">
        <v>0.83333333333333337</v>
      </c>
      <c r="V22" s="22">
        <v>0.83333333333333337</v>
      </c>
      <c r="W22" s="105">
        <f>IFERROR(IF(S22&lt;R22,100%,"100"%-(S22-R22)*1.2),"-")</f>
        <v>0.9375</v>
      </c>
      <c r="AB22" s="5" t="s">
        <v>475</v>
      </c>
      <c r="AC22" s="105">
        <f>IFERROR(IF(Y22&lt;X22,100%,"100"%-(Y22-X22)*1.2),"-")</f>
        <v>1</v>
      </c>
    </row>
    <row r="23" spans="2:29" x14ac:dyDescent="0.3">
      <c r="B23" s="18" t="s">
        <v>681</v>
      </c>
      <c r="C23" s="18">
        <v>46028</v>
      </c>
      <c r="D23" s="5" t="s">
        <v>651</v>
      </c>
      <c r="E23" s="19" t="s">
        <v>20</v>
      </c>
      <c r="F23" s="48" t="s">
        <v>179</v>
      </c>
      <c r="G23" s="18" t="s">
        <v>681</v>
      </c>
      <c r="H23" s="27" t="s">
        <v>6</v>
      </c>
      <c r="I23" s="19" t="s">
        <v>20</v>
      </c>
      <c r="J23" s="111">
        <v>24950</v>
      </c>
      <c r="K23" s="111">
        <v>10200</v>
      </c>
      <c r="L23" s="111">
        <v>27</v>
      </c>
      <c r="M23" s="111">
        <v>10</v>
      </c>
      <c r="N23" s="19" t="s">
        <v>20</v>
      </c>
      <c r="O23" s="48" t="s">
        <v>179</v>
      </c>
      <c r="P23" s="19">
        <v>0.29166666666666702</v>
      </c>
      <c r="Q23" s="22">
        <v>0.46527777777777779</v>
      </c>
      <c r="R23" s="22">
        <v>0.5</v>
      </c>
      <c r="S23" s="22">
        <v>0.55208333333333337</v>
      </c>
      <c r="T23" s="22">
        <v>0.77083333333333337</v>
      </c>
      <c r="U23" s="22">
        <v>0.83333333333333337</v>
      </c>
      <c r="V23" s="22">
        <v>0.83333333333333337</v>
      </c>
      <c r="W23" s="105">
        <f>IFERROR(IF(S23&lt;R23,100%,"100"%-(S23-R23)*1.2),"-")</f>
        <v>0.9375</v>
      </c>
      <c r="AB23" s="5" t="s">
        <v>475</v>
      </c>
      <c r="AC23" s="105">
        <f>IFERROR(IF(Y23&lt;X23,100%,"100"%-(Y23-X23)*1.2),"-")</f>
        <v>1</v>
      </c>
    </row>
    <row r="24" spans="2:29" x14ac:dyDescent="0.3">
      <c r="B24" s="18" t="s">
        <v>682</v>
      </c>
      <c r="C24" s="18">
        <v>46028</v>
      </c>
      <c r="D24" s="5" t="s">
        <v>651</v>
      </c>
      <c r="E24" s="19" t="s">
        <v>28</v>
      </c>
      <c r="F24" s="48" t="s">
        <v>42</v>
      </c>
      <c r="G24" s="18" t="s">
        <v>682</v>
      </c>
      <c r="H24" s="5" t="s">
        <v>9</v>
      </c>
      <c r="I24" s="19" t="s">
        <v>28</v>
      </c>
      <c r="J24" s="111">
        <v>9200</v>
      </c>
      <c r="K24" s="111">
        <v>5500</v>
      </c>
      <c r="L24" s="111">
        <v>14</v>
      </c>
      <c r="M24" s="111">
        <v>14</v>
      </c>
      <c r="N24" s="19" t="s">
        <v>28</v>
      </c>
      <c r="O24" s="48" t="s">
        <v>42</v>
      </c>
      <c r="P24" s="19">
        <v>0.58333333333333337</v>
      </c>
      <c r="W24" s="105">
        <f>IFERROR(IF(S24&lt;R24,100%,"100"%-(S24-R24)*1.2),"-")</f>
        <v>1</v>
      </c>
      <c r="AC24" s="105">
        <f>IFERROR(IF(Y24&lt;X24,100%,"100"%-(Y24-X24)*1.2),"-")</f>
        <v>1</v>
      </c>
    </row>
    <row r="25" spans="2:29" x14ac:dyDescent="0.3">
      <c r="B25" s="18" t="s">
        <v>683</v>
      </c>
      <c r="C25" s="18">
        <v>46028</v>
      </c>
      <c r="D25" s="5" t="s">
        <v>651</v>
      </c>
      <c r="E25" s="19" t="s">
        <v>446</v>
      </c>
      <c r="F25" s="48" t="s">
        <v>446</v>
      </c>
      <c r="G25" s="18" t="s">
        <v>683</v>
      </c>
      <c r="H25" s="5" t="s">
        <v>107</v>
      </c>
      <c r="I25" s="19" t="s">
        <v>446</v>
      </c>
      <c r="M25" s="111">
        <v>16</v>
      </c>
      <c r="N25" s="49" t="s">
        <v>1099</v>
      </c>
      <c r="O25" s="49" t="s">
        <v>1099</v>
      </c>
      <c r="P25" s="19">
        <v>0.375</v>
      </c>
      <c r="W25" s="105">
        <f>IFERROR(IF(S25&lt;R25,100%,"100"%-(S25-R25)*1.2),"-")</f>
        <v>1</v>
      </c>
      <c r="AC25" s="105">
        <f>IFERROR(IF(Y25&lt;X25,100%,"100"%-(Y25-X25)*1.2),"-")</f>
        <v>1</v>
      </c>
    </row>
    <row r="26" spans="2:29" x14ac:dyDescent="0.3">
      <c r="B26" s="18" t="s">
        <v>683</v>
      </c>
      <c r="C26" s="18">
        <v>46028</v>
      </c>
      <c r="D26" s="5" t="s">
        <v>651</v>
      </c>
      <c r="E26" s="19" t="s">
        <v>446</v>
      </c>
      <c r="F26" s="48" t="s">
        <v>446</v>
      </c>
      <c r="G26" s="18" t="s">
        <v>683</v>
      </c>
      <c r="H26" s="5" t="s">
        <v>80</v>
      </c>
      <c r="I26" s="19" t="s">
        <v>446</v>
      </c>
      <c r="M26" s="111">
        <v>17</v>
      </c>
      <c r="N26" s="49" t="s">
        <v>1099</v>
      </c>
      <c r="O26" s="49" t="s">
        <v>1099</v>
      </c>
      <c r="P26" s="19">
        <v>0.375</v>
      </c>
      <c r="W26" s="105">
        <f>IFERROR(IF(S26&lt;R26,100%,"100"%-(S26-R26)*1.2),"-")</f>
        <v>1</v>
      </c>
      <c r="AC26" s="105">
        <f>IFERROR(IF(Y26&lt;X26,100%,"100"%-(Y26-X26)*1.2),"-")</f>
        <v>1</v>
      </c>
    </row>
    <row r="27" spans="2:29" x14ac:dyDescent="0.3">
      <c r="B27" s="18" t="s">
        <v>684</v>
      </c>
      <c r="C27" s="18">
        <v>46028</v>
      </c>
      <c r="D27" s="5" t="s">
        <v>651</v>
      </c>
      <c r="E27" s="19" t="s">
        <v>7</v>
      </c>
      <c r="F27" s="48" t="s">
        <v>115</v>
      </c>
      <c r="G27" s="18" t="s">
        <v>684</v>
      </c>
      <c r="H27" s="27" t="s">
        <v>22</v>
      </c>
      <c r="I27" s="19" t="s">
        <v>7</v>
      </c>
      <c r="J27" s="111">
        <v>10200</v>
      </c>
      <c r="K27" s="111">
        <v>10200</v>
      </c>
      <c r="L27" s="111">
        <v>14</v>
      </c>
      <c r="M27" s="111">
        <v>11</v>
      </c>
      <c r="N27" s="19" t="s">
        <v>7</v>
      </c>
      <c r="O27" s="48" t="s">
        <v>115</v>
      </c>
      <c r="P27" s="19">
        <v>0.3125</v>
      </c>
      <c r="Q27" s="22">
        <v>0.39930555555555558</v>
      </c>
      <c r="R27" s="22">
        <v>0.75</v>
      </c>
      <c r="S27" s="22">
        <v>0.44791666666666669</v>
      </c>
      <c r="T27" s="108">
        <v>0.49305555555555558</v>
      </c>
      <c r="U27" s="22">
        <v>0.57291666666666663</v>
      </c>
      <c r="V27" s="22">
        <v>0.57291666666666663</v>
      </c>
      <c r="W27" s="105">
        <f>IFERROR(IF(S27&lt;R27,100%,"100"%-(S27-R27)*1.2),"-")</f>
        <v>1</v>
      </c>
      <c r="AC27" s="105">
        <f>IFERROR(IF(Y27&lt;X27,100%,"100"%-(Y27-X27)*1.2),"-")</f>
        <v>1</v>
      </c>
    </row>
    <row r="28" spans="2:29" x14ac:dyDescent="0.3">
      <c r="B28" s="18" t="s">
        <v>685</v>
      </c>
      <c r="C28" s="18">
        <v>46028</v>
      </c>
      <c r="D28" s="5" t="s">
        <v>651</v>
      </c>
      <c r="E28" s="19" t="s">
        <v>7</v>
      </c>
      <c r="F28" s="48" t="s">
        <v>115</v>
      </c>
      <c r="G28" s="18" t="s">
        <v>685</v>
      </c>
      <c r="H28" s="5" t="s">
        <v>16</v>
      </c>
      <c r="I28" s="19" t="s">
        <v>7</v>
      </c>
      <c r="J28" s="111">
        <v>10200</v>
      </c>
      <c r="K28" s="111">
        <v>10000</v>
      </c>
      <c r="L28" s="111">
        <v>14</v>
      </c>
      <c r="M28" s="111">
        <v>10</v>
      </c>
      <c r="N28" s="19" t="s">
        <v>7</v>
      </c>
      <c r="O28" s="48" t="s">
        <v>115</v>
      </c>
      <c r="P28" s="19">
        <v>0.5</v>
      </c>
      <c r="Q28" s="22">
        <v>0.65972222222222221</v>
      </c>
      <c r="R28" s="22">
        <v>0.75</v>
      </c>
      <c r="S28" s="22">
        <v>0.72916666666666663</v>
      </c>
      <c r="T28" s="22">
        <v>0.77083333333333337</v>
      </c>
      <c r="U28" s="22">
        <v>0.82638888888888884</v>
      </c>
      <c r="V28" s="22">
        <v>0.82638888888888884</v>
      </c>
      <c r="W28" s="105">
        <f>IFERROR(IF(S28&lt;R28,100%,"100"%-(S28-R28)*1.2),"-")</f>
        <v>1</v>
      </c>
      <c r="AC28" s="105">
        <f>IFERROR(IF(Y28&lt;X28,100%,"100"%-(Y28-X28)*1.2),"-")</f>
        <v>1</v>
      </c>
    </row>
    <row r="29" spans="2:29" x14ac:dyDescent="0.3">
      <c r="B29" s="18" t="s">
        <v>686</v>
      </c>
      <c r="C29" s="18">
        <v>46028</v>
      </c>
      <c r="D29" s="5" t="s">
        <v>651</v>
      </c>
      <c r="E29" s="19" t="s">
        <v>46</v>
      </c>
      <c r="F29" s="48" t="s">
        <v>165</v>
      </c>
      <c r="G29" s="18" t="s">
        <v>686</v>
      </c>
      <c r="H29" s="27" t="s">
        <v>35</v>
      </c>
      <c r="I29" s="19" t="s">
        <v>46</v>
      </c>
      <c r="J29" s="111">
        <v>927</v>
      </c>
      <c r="K29" s="111">
        <v>500</v>
      </c>
      <c r="L29" s="111">
        <v>3</v>
      </c>
      <c r="M29" s="111">
        <v>3</v>
      </c>
      <c r="N29" s="19" t="s">
        <v>46</v>
      </c>
      <c r="O29" s="48" t="s">
        <v>165</v>
      </c>
      <c r="P29" s="19">
        <v>0.29166666666666702</v>
      </c>
      <c r="W29" s="105">
        <f>IFERROR(IF(S29&lt;R29,100%,"100"%-(S29-R29)*1.2),"-")</f>
        <v>1</v>
      </c>
      <c r="AC29" s="105">
        <f>IFERROR(IF(Y29&lt;X29,100%,"100"%-(Y29-X29)*1.2),"-")</f>
        <v>1</v>
      </c>
    </row>
    <row r="30" spans="2:29" x14ac:dyDescent="0.3">
      <c r="B30" s="18" t="s">
        <v>687</v>
      </c>
      <c r="C30" s="18">
        <v>46028</v>
      </c>
      <c r="D30" s="5" t="s">
        <v>651</v>
      </c>
      <c r="E30" s="226" t="s">
        <v>104</v>
      </c>
      <c r="F30" s="227" t="s">
        <v>24</v>
      </c>
      <c r="G30" s="18" t="s">
        <v>687</v>
      </c>
      <c r="H30" s="225" t="s">
        <v>67</v>
      </c>
      <c r="I30" s="226" t="s">
        <v>104</v>
      </c>
      <c r="J30" s="111">
        <v>10230</v>
      </c>
      <c r="K30" s="111">
        <v>10200</v>
      </c>
      <c r="L30" s="111">
        <v>14</v>
      </c>
      <c r="M30" s="111">
        <v>10</v>
      </c>
      <c r="N30" s="226" t="s">
        <v>104</v>
      </c>
      <c r="O30" s="227" t="s">
        <v>24</v>
      </c>
      <c r="P30" s="190">
        <v>0.5</v>
      </c>
      <c r="Q30" s="22">
        <v>0.29166666666666669</v>
      </c>
      <c r="R30" s="22">
        <v>0.5</v>
      </c>
      <c r="S30" s="22">
        <v>0.3125</v>
      </c>
      <c r="T30" s="22">
        <v>0.35416666666666669</v>
      </c>
      <c r="U30" s="22">
        <v>0.41666666666666669</v>
      </c>
      <c r="V30" s="22">
        <v>0.41666666666666669</v>
      </c>
      <c r="W30" s="105">
        <f>IFERROR(IF(S30&lt;R30,100%,"100"%-(S30-R30)*1.2),"-")</f>
        <v>1</v>
      </c>
      <c r="AC30" s="105">
        <f>IFERROR(IF(Y30&lt;X30,100%,"100"%-(Y30-X30)*1.2),"-")</f>
        <v>1</v>
      </c>
    </row>
    <row r="31" spans="2:29" x14ac:dyDescent="0.3">
      <c r="B31" s="18" t="s">
        <v>688</v>
      </c>
      <c r="C31" s="18">
        <v>46028</v>
      </c>
      <c r="D31" s="5" t="s">
        <v>651</v>
      </c>
      <c r="E31" s="19" t="s">
        <v>104</v>
      </c>
      <c r="F31" s="48" t="s">
        <v>24</v>
      </c>
      <c r="G31" s="18" t="s">
        <v>688</v>
      </c>
      <c r="H31" s="5" t="s">
        <v>36</v>
      </c>
      <c r="I31" s="19" t="s">
        <v>104</v>
      </c>
      <c r="J31" s="111">
        <v>10230</v>
      </c>
      <c r="K31" s="111">
        <v>10200</v>
      </c>
      <c r="L31" s="111">
        <v>14</v>
      </c>
      <c r="M31" s="111">
        <v>14</v>
      </c>
      <c r="N31" s="19" t="s">
        <v>104</v>
      </c>
      <c r="O31" s="48" t="s">
        <v>24</v>
      </c>
      <c r="P31" s="19">
        <v>0.625</v>
      </c>
      <c r="Q31" s="22">
        <v>0.625</v>
      </c>
      <c r="W31" s="105">
        <f>IFERROR(IF(S31&lt;R31,100%,"100"%-(S31-R31)*1.2),"-")</f>
        <v>1</v>
      </c>
      <c r="AC31" s="105">
        <f>IFERROR(IF(Y31&lt;X31,100%,"100"%-(Y31-X31)*1.2),"-")</f>
        <v>1</v>
      </c>
    </row>
    <row r="32" spans="2:29" x14ac:dyDescent="0.3">
      <c r="B32" s="18" t="s">
        <v>689</v>
      </c>
      <c r="C32" s="18">
        <v>46028</v>
      </c>
      <c r="D32" s="5" t="s">
        <v>651</v>
      </c>
      <c r="E32" s="19" t="s">
        <v>28</v>
      </c>
      <c r="F32" s="48" t="s">
        <v>42</v>
      </c>
      <c r="G32" s="18" t="s">
        <v>689</v>
      </c>
      <c r="H32" s="5" t="s">
        <v>159</v>
      </c>
      <c r="I32" s="19" t="s">
        <v>28</v>
      </c>
      <c r="J32" s="111">
        <v>9200</v>
      </c>
      <c r="K32" s="111">
        <v>5000</v>
      </c>
      <c r="L32" s="111">
        <v>14</v>
      </c>
      <c r="M32" s="111">
        <v>7</v>
      </c>
      <c r="N32" s="19" t="s">
        <v>28</v>
      </c>
      <c r="O32" s="48" t="s">
        <v>42</v>
      </c>
      <c r="P32" s="19">
        <v>0.20833333333333301</v>
      </c>
      <c r="Q32" s="22">
        <v>0.29166666666666669</v>
      </c>
      <c r="R32" s="22">
        <v>0.5</v>
      </c>
      <c r="S32" s="22">
        <v>0.33333333333333331</v>
      </c>
      <c r="T32" s="22">
        <v>0.41666666666666669</v>
      </c>
      <c r="U32" s="22">
        <v>0.45833333333333331</v>
      </c>
      <c r="V32" s="22">
        <v>0.45833333333333331</v>
      </c>
      <c r="W32" s="105">
        <f>IFERROR(IF(S32&lt;R32,100%,"100"%-(S32-R32)*1.2),"-")</f>
        <v>1</v>
      </c>
      <c r="AC32" s="105">
        <f>IFERROR(IF(Y32&lt;X32,100%,"100"%-(Y32-X32)*1.2),"-")</f>
        <v>1</v>
      </c>
    </row>
    <row r="33" spans="2:29" x14ac:dyDescent="0.3">
      <c r="B33" s="18" t="s">
        <v>690</v>
      </c>
      <c r="C33" s="18">
        <v>46028</v>
      </c>
      <c r="D33" s="5" t="s">
        <v>651</v>
      </c>
      <c r="E33" s="192" t="s">
        <v>28</v>
      </c>
      <c r="F33" s="48" t="s">
        <v>42</v>
      </c>
      <c r="G33" s="18" t="s">
        <v>690</v>
      </c>
      <c r="H33" s="5" t="s">
        <v>9</v>
      </c>
      <c r="I33" s="192" t="s">
        <v>28</v>
      </c>
      <c r="J33" s="111">
        <v>9200</v>
      </c>
      <c r="K33" s="111">
        <v>6000</v>
      </c>
      <c r="L33" s="111">
        <v>14</v>
      </c>
      <c r="M33" s="111">
        <v>14</v>
      </c>
      <c r="N33" s="192" t="s">
        <v>28</v>
      </c>
      <c r="O33" s="48" t="s">
        <v>42</v>
      </c>
      <c r="P33" s="192">
        <v>0.75</v>
      </c>
      <c r="Q33" s="22">
        <v>0.6875</v>
      </c>
      <c r="R33" s="22">
        <v>0.75</v>
      </c>
      <c r="S33" s="22">
        <v>0.76388888888888884</v>
      </c>
      <c r="T33" s="22">
        <v>0.79166666666666663</v>
      </c>
      <c r="U33" s="22">
        <v>0.875</v>
      </c>
      <c r="V33" s="22">
        <v>0.875</v>
      </c>
      <c r="W33" s="105">
        <f>IFERROR(IF(S33&lt;R33,100%,"100"%-(S33-R33)*1.2),"-")</f>
        <v>0.98333333333333339</v>
      </c>
      <c r="AB33" s="5" t="s">
        <v>475</v>
      </c>
      <c r="AC33" s="105">
        <f>IFERROR(IF(Y33&lt;X33,100%,"100"%-(Y33-X33)*1.2),"-")</f>
        <v>1</v>
      </c>
    </row>
    <row r="34" spans="2:29" x14ac:dyDescent="0.3">
      <c r="B34" s="18" t="s">
        <v>691</v>
      </c>
      <c r="C34" s="18">
        <v>46028</v>
      </c>
      <c r="D34" s="5" t="s">
        <v>651</v>
      </c>
      <c r="E34" s="19" t="s">
        <v>446</v>
      </c>
      <c r="F34" s="48" t="s">
        <v>446</v>
      </c>
      <c r="G34" s="18" t="s">
        <v>691</v>
      </c>
      <c r="H34" s="5" t="s">
        <v>76</v>
      </c>
      <c r="I34" s="19" t="s">
        <v>446</v>
      </c>
      <c r="M34" s="111">
        <v>7</v>
      </c>
      <c r="N34" s="49" t="s">
        <v>1099</v>
      </c>
      <c r="O34" s="49" t="s">
        <v>1099</v>
      </c>
      <c r="P34" s="19">
        <v>0.29166666666666702</v>
      </c>
      <c r="W34" s="105">
        <f>IFERROR(IF(S34&lt;R34,100%,"100"%-(S34-R34)*1.2),"-")</f>
        <v>1</v>
      </c>
      <c r="AC34" s="105">
        <f>IFERROR(IF(Y34&lt;X34,100%,"100"%-(Y34-X34)*1.2),"-")</f>
        <v>1</v>
      </c>
    </row>
    <row r="35" spans="2:29" x14ac:dyDescent="0.3">
      <c r="B35" s="18" t="s">
        <v>691</v>
      </c>
      <c r="C35" s="18">
        <v>46028</v>
      </c>
      <c r="D35" s="5" t="s">
        <v>651</v>
      </c>
      <c r="E35" s="19" t="s">
        <v>446</v>
      </c>
      <c r="F35" s="48" t="s">
        <v>446</v>
      </c>
      <c r="G35" s="18" t="s">
        <v>691</v>
      </c>
      <c r="H35" s="5" t="s">
        <v>12</v>
      </c>
      <c r="I35" s="19" t="s">
        <v>446</v>
      </c>
      <c r="M35" s="111">
        <v>20</v>
      </c>
      <c r="N35" s="49" t="s">
        <v>1099</v>
      </c>
      <c r="O35" s="49" t="s">
        <v>1099</v>
      </c>
      <c r="P35" s="19">
        <v>0.29166666666666702</v>
      </c>
      <c r="W35" s="105">
        <f>IFERROR(IF(S35&lt;R35,100%,"100"%-(S35-R35)*1.2),"-")</f>
        <v>1</v>
      </c>
      <c r="AC35" s="105">
        <f>IFERROR(IF(Y35&lt;X35,100%,"100"%-(Y35-X35)*1.2),"-")</f>
        <v>1</v>
      </c>
    </row>
    <row r="36" spans="2:29" x14ac:dyDescent="0.3">
      <c r="B36" s="18" t="s">
        <v>692</v>
      </c>
      <c r="C36" s="18">
        <v>46028</v>
      </c>
      <c r="D36" s="5" t="s">
        <v>651</v>
      </c>
      <c r="E36" s="5" t="s">
        <v>7</v>
      </c>
      <c r="F36" s="5" t="s">
        <v>81</v>
      </c>
      <c r="G36" s="18" t="s">
        <v>692</v>
      </c>
      <c r="H36" s="5" t="s">
        <v>9</v>
      </c>
      <c r="I36" s="5" t="s">
        <v>7</v>
      </c>
      <c r="J36" s="111">
        <v>10200</v>
      </c>
      <c r="K36" s="111">
        <v>10000</v>
      </c>
      <c r="L36" s="111">
        <v>14</v>
      </c>
      <c r="M36" s="111">
        <v>10</v>
      </c>
      <c r="N36" s="5" t="s">
        <v>7</v>
      </c>
      <c r="O36" s="5" t="s">
        <v>81</v>
      </c>
      <c r="P36" s="22">
        <v>0.33333333333333331</v>
      </c>
      <c r="Q36" s="22">
        <v>0.91666666666666663</v>
      </c>
      <c r="R36" s="22">
        <v>0.91666666666666663</v>
      </c>
      <c r="S36" s="22">
        <v>0.5</v>
      </c>
      <c r="T36" s="22">
        <v>8.3333333333333329E-2</v>
      </c>
      <c r="U36" s="22">
        <v>0.19444444444444445</v>
      </c>
      <c r="V36" s="22">
        <v>0.19444444444444445</v>
      </c>
      <c r="W36" s="105">
        <f>IFERROR(IF(S36&lt;R36,100%,"100"%-(S36-R36)*1.2),"-")</f>
        <v>1</v>
      </c>
      <c r="AC36" s="105">
        <f>IFERROR(IF(Y36&lt;X36,100%,"100"%-(Y36-X36)*1.2),"-")</f>
        <v>1</v>
      </c>
    </row>
    <row r="37" spans="2:29" x14ac:dyDescent="0.3">
      <c r="B37" s="18" t="s">
        <v>693</v>
      </c>
      <c r="C37" s="18">
        <v>46029</v>
      </c>
      <c r="D37" s="5" t="s">
        <v>651</v>
      </c>
      <c r="E37" s="19" t="s">
        <v>104</v>
      </c>
      <c r="F37" s="48" t="s">
        <v>24</v>
      </c>
      <c r="G37" s="18" t="s">
        <v>693</v>
      </c>
      <c r="H37" s="169" t="s">
        <v>6</v>
      </c>
      <c r="I37" s="19" t="s">
        <v>104</v>
      </c>
      <c r="J37" s="111">
        <v>10230</v>
      </c>
      <c r="K37" s="111">
        <v>8000</v>
      </c>
      <c r="L37" s="111">
        <v>14</v>
      </c>
      <c r="M37" s="111">
        <v>11</v>
      </c>
      <c r="N37" s="19" t="s">
        <v>104</v>
      </c>
      <c r="O37" s="48" t="s">
        <v>24</v>
      </c>
      <c r="P37" s="19">
        <v>0.29166666666666702</v>
      </c>
      <c r="Q37" s="22">
        <v>0.3888888888888889</v>
      </c>
      <c r="R37" s="22">
        <v>0.5</v>
      </c>
      <c r="S37" s="22">
        <v>0.45833333333333331</v>
      </c>
      <c r="T37" s="22">
        <v>0.5</v>
      </c>
      <c r="U37" s="22">
        <v>0.58333333333333337</v>
      </c>
      <c r="V37" s="22">
        <v>0.58333333333333337</v>
      </c>
      <c r="W37" s="105">
        <f>IFERROR(IF(S37&lt;R37,100%,"100"%-(S37-R37)*1.2),"-")</f>
        <v>1</v>
      </c>
      <c r="AC37" s="105">
        <f>IFERROR(IF(Y37&lt;X37,100%,"100"%-(Y37-X37)*1.2),"-")</f>
        <v>1</v>
      </c>
    </row>
    <row r="38" spans="2:29" x14ac:dyDescent="0.3">
      <c r="B38" s="18" t="s">
        <v>694</v>
      </c>
      <c r="C38" s="18">
        <v>46029</v>
      </c>
      <c r="D38" s="5" t="s">
        <v>651</v>
      </c>
      <c r="E38" s="192" t="s">
        <v>104</v>
      </c>
      <c r="F38" s="48" t="s">
        <v>24</v>
      </c>
      <c r="G38" s="18" t="s">
        <v>694</v>
      </c>
      <c r="H38" s="5" t="s">
        <v>67</v>
      </c>
      <c r="I38" s="192" t="s">
        <v>104</v>
      </c>
      <c r="J38" s="111">
        <v>10230</v>
      </c>
      <c r="K38" s="111">
        <v>10000</v>
      </c>
      <c r="L38" s="111">
        <v>14</v>
      </c>
      <c r="M38" s="111">
        <v>9</v>
      </c>
      <c r="N38" s="192" t="s">
        <v>104</v>
      </c>
      <c r="O38" s="48" t="s">
        <v>24</v>
      </c>
      <c r="P38" s="192">
        <v>0.5</v>
      </c>
      <c r="Q38" s="22">
        <v>0.58333333333333337</v>
      </c>
      <c r="R38" s="22">
        <v>0.75</v>
      </c>
      <c r="S38" s="22">
        <v>0.60416666666666663</v>
      </c>
      <c r="T38" s="22">
        <v>0.64583333333333337</v>
      </c>
      <c r="U38" s="22">
        <v>0.70833333333333337</v>
      </c>
      <c r="V38" s="22">
        <v>0.70833333333333337</v>
      </c>
      <c r="W38" s="105">
        <f>IFERROR(IF(S38&lt;R38,100%,"100"%-(S38-R38)*1.2),"-")</f>
        <v>1</v>
      </c>
      <c r="AC38" s="105">
        <f>IFERROR(IF(Y38&lt;X38,100%,"100"%-(Y38-X38)*1.2),"-")</f>
        <v>1</v>
      </c>
    </row>
    <row r="39" spans="2:29" x14ac:dyDescent="0.3">
      <c r="B39" s="18" t="s">
        <v>695</v>
      </c>
      <c r="C39" s="18">
        <v>46029</v>
      </c>
      <c r="D39" s="5" t="s">
        <v>651</v>
      </c>
      <c r="E39" s="19" t="s">
        <v>446</v>
      </c>
      <c r="F39" s="48" t="s">
        <v>446</v>
      </c>
      <c r="G39" s="18" t="s">
        <v>695</v>
      </c>
      <c r="H39" s="386" t="s">
        <v>11</v>
      </c>
      <c r="I39" s="19" t="s">
        <v>446</v>
      </c>
      <c r="M39" s="111">
        <v>7</v>
      </c>
      <c r="N39" s="49" t="s">
        <v>1099</v>
      </c>
      <c r="O39" s="49" t="s">
        <v>1099</v>
      </c>
      <c r="P39" s="19">
        <v>0.375</v>
      </c>
      <c r="W39" s="105">
        <f>IFERROR(IF(S39&lt;R39,100%,"100"%-(S39-R39)*1.2),"-")</f>
        <v>1</v>
      </c>
      <c r="AC39" s="105">
        <f>IFERROR(IF(Y39&lt;X39,100%,"100"%-(Y39-X39)*1.2),"-")</f>
        <v>1</v>
      </c>
    </row>
    <row r="40" spans="2:29" x14ac:dyDescent="0.3">
      <c r="B40" s="18" t="s">
        <v>695</v>
      </c>
      <c r="C40" s="18">
        <v>46029</v>
      </c>
      <c r="D40" s="5" t="s">
        <v>651</v>
      </c>
      <c r="E40" s="192" t="s">
        <v>446</v>
      </c>
      <c r="F40" s="48" t="s">
        <v>446</v>
      </c>
      <c r="G40" s="18" t="s">
        <v>695</v>
      </c>
      <c r="H40" s="48" t="s">
        <v>18</v>
      </c>
      <c r="I40" s="192" t="s">
        <v>446</v>
      </c>
      <c r="M40" s="111">
        <v>15</v>
      </c>
      <c r="N40" s="49" t="s">
        <v>1099</v>
      </c>
      <c r="O40" s="49" t="s">
        <v>1099</v>
      </c>
      <c r="P40" s="192">
        <v>0.375</v>
      </c>
      <c r="W40" s="105">
        <f>IFERROR(IF(S40&lt;R40,100%,"100"%-(S40-R40)*1.2),"-")</f>
        <v>1</v>
      </c>
      <c r="AC40" s="105">
        <f>IFERROR(IF(Y40&lt;X40,100%,"100"%-(Y40-X40)*1.2),"-")</f>
        <v>1</v>
      </c>
    </row>
    <row r="41" spans="2:29" x14ac:dyDescent="0.3">
      <c r="B41" s="18" t="s">
        <v>696</v>
      </c>
      <c r="C41" s="18">
        <v>46029</v>
      </c>
      <c r="D41" s="5" t="s">
        <v>651</v>
      </c>
      <c r="E41" s="19" t="s">
        <v>28</v>
      </c>
      <c r="F41" s="48" t="s">
        <v>42</v>
      </c>
      <c r="G41" s="18" t="s">
        <v>696</v>
      </c>
      <c r="H41" s="5" t="s">
        <v>9</v>
      </c>
      <c r="I41" s="19" t="s">
        <v>28</v>
      </c>
      <c r="J41" s="111">
        <v>9200</v>
      </c>
      <c r="K41" s="111">
        <v>6000</v>
      </c>
      <c r="L41" s="111">
        <v>14</v>
      </c>
      <c r="M41" s="111">
        <v>11</v>
      </c>
      <c r="N41" s="19" t="s">
        <v>28</v>
      </c>
      <c r="O41" s="48" t="s">
        <v>42</v>
      </c>
      <c r="P41" s="19">
        <v>0.29166666666666702</v>
      </c>
      <c r="Q41" s="22">
        <v>0.29166666666666669</v>
      </c>
      <c r="R41" s="22">
        <v>0.5</v>
      </c>
      <c r="S41" s="22">
        <v>0.375</v>
      </c>
      <c r="T41" s="22">
        <v>0.45833333333333331</v>
      </c>
      <c r="U41" s="22">
        <v>0.54166666666666663</v>
      </c>
      <c r="V41" s="22">
        <v>0.54166666666666663</v>
      </c>
      <c r="W41" s="105">
        <f>IFERROR(IF(S41&lt;R41,100%,"100"%-(S41-R41)*1.2),"-")</f>
        <v>1</v>
      </c>
      <c r="AC41" s="105">
        <f>IFERROR(IF(Y41&lt;X41,100%,"100"%-(Y41-X41)*1.2),"-")</f>
        <v>1</v>
      </c>
    </row>
    <row r="42" spans="2:29" x14ac:dyDescent="0.3">
      <c r="B42" s="18" t="s">
        <v>697</v>
      </c>
      <c r="C42" s="18">
        <v>46029</v>
      </c>
      <c r="D42" s="5" t="s">
        <v>651</v>
      </c>
      <c r="E42" s="19" t="s">
        <v>7</v>
      </c>
      <c r="F42" s="48" t="s">
        <v>115</v>
      </c>
      <c r="G42" s="18" t="s">
        <v>697</v>
      </c>
      <c r="H42" s="27" t="s">
        <v>35</v>
      </c>
      <c r="I42" s="19" t="s">
        <v>7</v>
      </c>
      <c r="J42" s="111">
        <v>10200</v>
      </c>
      <c r="K42" s="111">
        <v>10000</v>
      </c>
      <c r="L42" s="111">
        <v>14</v>
      </c>
      <c r="M42" s="111">
        <v>10</v>
      </c>
      <c r="N42" s="19" t="s">
        <v>7</v>
      </c>
      <c r="O42" s="48" t="s">
        <v>115</v>
      </c>
      <c r="P42" s="19">
        <v>0.33333333333333331</v>
      </c>
      <c r="Q42" s="22">
        <v>0.33333333333333331</v>
      </c>
      <c r="R42" s="22">
        <v>0.5</v>
      </c>
      <c r="S42" s="22">
        <v>0.33680555555555558</v>
      </c>
      <c r="T42" s="22">
        <v>0.35416666666666669</v>
      </c>
      <c r="U42" s="22">
        <v>0.3576388888888889</v>
      </c>
      <c r="V42" s="22">
        <v>0.3576388888888889</v>
      </c>
      <c r="W42" s="105">
        <f>IFERROR(IF(S42&lt;R42,100%,"100"%-(S42-R42)*1.2),"-")</f>
        <v>1</v>
      </c>
      <c r="AC42" s="105">
        <f>IFERROR(IF(Y42&lt;X42,100%,"100"%-(Y42-X42)*1.2),"-")</f>
        <v>1</v>
      </c>
    </row>
    <row r="43" spans="2:29" x14ac:dyDescent="0.3">
      <c r="B43" s="18" t="s">
        <v>698</v>
      </c>
      <c r="C43" s="18">
        <v>46029</v>
      </c>
      <c r="D43" s="5" t="s">
        <v>651</v>
      </c>
      <c r="E43" s="19" t="s">
        <v>7</v>
      </c>
      <c r="F43" s="48" t="s">
        <v>115</v>
      </c>
      <c r="G43" s="18" t="s">
        <v>698</v>
      </c>
      <c r="H43" s="5" t="s">
        <v>43</v>
      </c>
      <c r="I43" s="19" t="s">
        <v>7</v>
      </c>
      <c r="J43" s="111">
        <v>10200</v>
      </c>
      <c r="K43" s="111">
        <v>5000</v>
      </c>
      <c r="L43" s="111">
        <v>14</v>
      </c>
      <c r="M43" s="111">
        <v>5</v>
      </c>
      <c r="N43" s="19" t="s">
        <v>7</v>
      </c>
      <c r="O43" s="48" t="s">
        <v>115</v>
      </c>
      <c r="P43" s="19">
        <v>0.41666666666666669</v>
      </c>
      <c r="W43" s="105">
        <f>IFERROR(IF(S43&lt;R43,100%,"100"%-(S43-R43)*1.2),"-")</f>
        <v>1</v>
      </c>
      <c r="AC43" s="105">
        <f>IFERROR(IF(Y43&lt;X43,100%,"100"%-(Y43-X43)*1.2),"-")</f>
        <v>1</v>
      </c>
    </row>
    <row r="44" spans="2:29" x14ac:dyDescent="0.3">
      <c r="B44" s="18" t="s">
        <v>698</v>
      </c>
      <c r="C44" s="18">
        <v>46029</v>
      </c>
      <c r="D44" s="5" t="s">
        <v>651</v>
      </c>
      <c r="E44" s="19" t="s">
        <v>7</v>
      </c>
      <c r="F44" s="48" t="s">
        <v>115</v>
      </c>
      <c r="G44" s="18" t="s">
        <v>698</v>
      </c>
      <c r="H44" s="27" t="s">
        <v>22</v>
      </c>
      <c r="I44" s="19" t="s">
        <v>7</v>
      </c>
      <c r="J44" s="111">
        <v>10200</v>
      </c>
      <c r="K44" s="111">
        <v>2300</v>
      </c>
      <c r="L44" s="111">
        <v>14</v>
      </c>
      <c r="M44" s="111">
        <v>3</v>
      </c>
      <c r="N44" s="19" t="s">
        <v>7</v>
      </c>
      <c r="O44" s="48" t="s">
        <v>115</v>
      </c>
      <c r="P44" s="19">
        <v>0.41666666666666669</v>
      </c>
      <c r="Q44" s="22">
        <v>0.64930555555555558</v>
      </c>
      <c r="R44" s="22">
        <v>0.5</v>
      </c>
      <c r="S44" s="22">
        <v>0.70833333333333337</v>
      </c>
      <c r="T44" s="22">
        <v>0.75</v>
      </c>
      <c r="U44" s="22">
        <v>0.81597222222222221</v>
      </c>
      <c r="V44" s="22">
        <v>0.81597222222222221</v>
      </c>
      <c r="W44" s="105">
        <f>IFERROR(IF(S44&lt;R44,100%,"100"%-(S44-R44)*1.2),"-")</f>
        <v>0.75</v>
      </c>
      <c r="AB44" s="5" t="s">
        <v>475</v>
      </c>
      <c r="AC44" s="105">
        <f>IFERROR(IF(Y44&lt;X44,100%,"100"%-(Y44-X44)*1.2),"-")</f>
        <v>1</v>
      </c>
    </row>
    <row r="45" spans="2:29" x14ac:dyDescent="0.3">
      <c r="B45" s="18" t="s">
        <v>699</v>
      </c>
      <c r="C45" s="18">
        <v>46029</v>
      </c>
      <c r="D45" s="5" t="s">
        <v>651</v>
      </c>
      <c r="E45" s="192" t="s">
        <v>26</v>
      </c>
      <c r="F45" s="48" t="s">
        <v>113</v>
      </c>
      <c r="G45" s="18" t="s">
        <v>699</v>
      </c>
      <c r="H45" s="48" t="s">
        <v>36</v>
      </c>
      <c r="I45" s="192" t="s">
        <v>26</v>
      </c>
      <c r="J45" s="111">
        <v>10200</v>
      </c>
      <c r="K45" s="111">
        <v>7100</v>
      </c>
      <c r="L45" s="111">
        <v>14</v>
      </c>
      <c r="M45" s="111">
        <v>10</v>
      </c>
      <c r="N45" s="192" t="s">
        <v>26</v>
      </c>
      <c r="O45" s="48" t="s">
        <v>113</v>
      </c>
      <c r="P45" s="192">
        <v>0.41666666666666669</v>
      </c>
      <c r="Q45" s="22">
        <v>0.58333333333333337</v>
      </c>
      <c r="R45" s="22">
        <v>0.75</v>
      </c>
      <c r="S45" s="22">
        <v>0.625</v>
      </c>
      <c r="T45" s="22">
        <v>0.66666666666666663</v>
      </c>
      <c r="U45" s="22">
        <v>0.75</v>
      </c>
      <c r="V45" s="22">
        <v>0.75</v>
      </c>
      <c r="W45" s="105">
        <f>IFERROR(IF(S45&lt;R45,100%,"100"%-(S45-R45)*1.2),"-")</f>
        <v>1</v>
      </c>
      <c r="AC45" s="105">
        <f>IFERROR(IF(Y45&lt;X45,100%,"100"%-(Y45-X45)*1.2),"-")</f>
        <v>1</v>
      </c>
    </row>
    <row r="46" spans="2:29" x14ac:dyDescent="0.3">
      <c r="B46" s="18" t="s">
        <v>700</v>
      </c>
      <c r="C46" s="18">
        <v>46029</v>
      </c>
      <c r="D46" s="5" t="s">
        <v>651</v>
      </c>
      <c r="E46" s="19" t="s">
        <v>20</v>
      </c>
      <c r="F46" s="48" t="s">
        <v>179</v>
      </c>
      <c r="G46" s="18" t="s">
        <v>700</v>
      </c>
      <c r="H46" s="5" t="s">
        <v>601</v>
      </c>
      <c r="I46" s="19" t="s">
        <v>20</v>
      </c>
      <c r="J46" s="111">
        <v>24950</v>
      </c>
      <c r="K46" s="111">
        <v>14000</v>
      </c>
      <c r="L46" s="111">
        <v>27</v>
      </c>
      <c r="M46" s="111">
        <v>27</v>
      </c>
      <c r="N46" s="19" t="s">
        <v>20</v>
      </c>
      <c r="O46" s="48" t="s">
        <v>179</v>
      </c>
      <c r="P46" s="19">
        <v>0.25</v>
      </c>
      <c r="Q46" s="22">
        <v>0.3125</v>
      </c>
      <c r="R46" s="22">
        <v>0.625</v>
      </c>
      <c r="S46" s="108">
        <v>0.43055555555555558</v>
      </c>
      <c r="T46" s="22">
        <v>0.53125</v>
      </c>
      <c r="U46" s="22">
        <v>0.71875</v>
      </c>
      <c r="V46" s="22">
        <v>0.71875</v>
      </c>
      <c r="W46" s="105">
        <f>IFERROR(IF(S46&lt;R46,100%,"100"%-(S46-R46)*1.2),"-")</f>
        <v>1</v>
      </c>
      <c r="AC46" s="105">
        <f>IFERROR(IF(Y46&lt;X46,100%,"100"%-(Y46-X46)*1.2),"-")</f>
        <v>1</v>
      </c>
    </row>
    <row r="47" spans="2:29" x14ac:dyDescent="0.3">
      <c r="B47" s="18" t="s">
        <v>701</v>
      </c>
      <c r="C47" s="18">
        <v>46029</v>
      </c>
      <c r="D47" s="5" t="s">
        <v>651</v>
      </c>
      <c r="E47" s="19" t="s">
        <v>46</v>
      </c>
      <c r="F47" s="48" t="s">
        <v>165</v>
      </c>
      <c r="G47" s="18" t="s">
        <v>701</v>
      </c>
      <c r="H47" s="5" t="s">
        <v>161</v>
      </c>
      <c r="I47" s="19" t="s">
        <v>46</v>
      </c>
      <c r="J47" s="111">
        <v>927</v>
      </c>
      <c r="K47" s="111">
        <v>500</v>
      </c>
      <c r="L47" s="111">
        <v>3</v>
      </c>
      <c r="M47" s="111">
        <v>3</v>
      </c>
      <c r="N47" s="19" t="s">
        <v>46</v>
      </c>
      <c r="O47" s="48" t="s">
        <v>165</v>
      </c>
      <c r="P47" s="19">
        <v>0.33333333333333331</v>
      </c>
      <c r="Q47" s="22">
        <v>0.41666666666666669</v>
      </c>
      <c r="R47" s="22">
        <v>0.5</v>
      </c>
      <c r="S47" s="22">
        <v>0.4375</v>
      </c>
      <c r="T47" s="22">
        <v>0.46180555555555558</v>
      </c>
      <c r="U47" s="22">
        <v>0.4826388888888889</v>
      </c>
      <c r="V47" s="22">
        <v>0.4826388888888889</v>
      </c>
      <c r="W47" s="105">
        <f>IFERROR(IF(S47&lt;R47,100%,"100"%-(S47-R47)*1.2),"-")</f>
        <v>1</v>
      </c>
      <c r="AC47" s="105">
        <f>IFERROR(IF(Y47&lt;X47,100%,"100"%-(Y47-X47)*1.2),"-")</f>
        <v>1</v>
      </c>
    </row>
    <row r="48" spans="2:29" x14ac:dyDescent="0.3">
      <c r="B48" s="18" t="s">
        <v>702</v>
      </c>
      <c r="C48" s="18">
        <v>46029</v>
      </c>
      <c r="D48" s="5" t="s">
        <v>651</v>
      </c>
      <c r="E48" s="19" t="s">
        <v>46</v>
      </c>
      <c r="F48" s="48" t="s">
        <v>165</v>
      </c>
      <c r="G48" s="18" t="s">
        <v>702</v>
      </c>
      <c r="H48" s="5" t="s">
        <v>161</v>
      </c>
      <c r="I48" s="19" t="s">
        <v>46</v>
      </c>
      <c r="J48" s="111">
        <v>927</v>
      </c>
      <c r="K48" s="111">
        <v>500</v>
      </c>
      <c r="L48" s="111">
        <v>3</v>
      </c>
      <c r="M48" s="111">
        <v>2</v>
      </c>
      <c r="N48" s="19" t="s">
        <v>46</v>
      </c>
      <c r="O48" s="48" t="s">
        <v>165</v>
      </c>
      <c r="P48" s="19">
        <v>0.41666666666666669</v>
      </c>
      <c r="Q48" s="22">
        <v>0.33333333333333331</v>
      </c>
      <c r="R48" s="22">
        <v>0.5</v>
      </c>
      <c r="S48" s="22">
        <v>0.35416666666666669</v>
      </c>
      <c r="T48" s="22">
        <v>0.375</v>
      </c>
      <c r="U48" s="22">
        <v>0.39583333333333331</v>
      </c>
      <c r="V48" s="22">
        <v>0.39583333333333331</v>
      </c>
      <c r="W48" s="105">
        <f>IFERROR(IF(S48&lt;R48,100%,"100"%-(S48-R48)*1.2),"-")</f>
        <v>1</v>
      </c>
      <c r="AC48" s="105">
        <f>IFERROR(IF(Y48&lt;X48,100%,"100"%-(Y48-X48)*1.2),"-")</f>
        <v>1</v>
      </c>
    </row>
    <row r="49" spans="2:29" x14ac:dyDescent="0.3">
      <c r="B49" s="18" t="s">
        <v>703</v>
      </c>
      <c r="C49" s="18">
        <v>46029</v>
      </c>
      <c r="D49" s="5" t="s">
        <v>651</v>
      </c>
      <c r="E49" s="19" t="s">
        <v>46</v>
      </c>
      <c r="F49" s="48" t="s">
        <v>165</v>
      </c>
      <c r="G49" s="18" t="s">
        <v>703</v>
      </c>
      <c r="H49" s="27" t="s">
        <v>30</v>
      </c>
      <c r="I49" s="19" t="s">
        <v>46</v>
      </c>
      <c r="J49" s="111">
        <v>927</v>
      </c>
      <c r="K49" s="111">
        <v>500</v>
      </c>
      <c r="L49" s="111">
        <v>3</v>
      </c>
      <c r="M49" s="111">
        <v>1</v>
      </c>
      <c r="N49" s="19" t="s">
        <v>46</v>
      </c>
      <c r="O49" s="48" t="s">
        <v>165</v>
      </c>
      <c r="P49" s="19">
        <v>0.5</v>
      </c>
      <c r="Q49" s="22">
        <v>0.5</v>
      </c>
      <c r="R49" s="22">
        <v>0.5</v>
      </c>
      <c r="S49" s="22">
        <v>0.56597222222222221</v>
      </c>
      <c r="T49" s="22">
        <v>0.67361111111111116</v>
      </c>
      <c r="U49" s="22">
        <v>0.75</v>
      </c>
      <c r="V49" s="22">
        <v>0.75</v>
      </c>
      <c r="W49" s="105">
        <f>IFERROR(IF(S49&lt;R49,100%,"100"%-(S49-R49)*1.2),"-")</f>
        <v>0.92083333333333339</v>
      </c>
      <c r="AB49" s="5" t="s">
        <v>475</v>
      </c>
      <c r="AC49" s="105">
        <f>IFERROR(IF(Y49&lt;X49,100%,"100"%-(Y49-X49)*1.2),"-")</f>
        <v>1</v>
      </c>
    </row>
    <row r="50" spans="2:29" x14ac:dyDescent="0.3">
      <c r="B50" s="18" t="s">
        <v>704</v>
      </c>
      <c r="C50" s="18">
        <v>46029</v>
      </c>
      <c r="D50" s="5" t="s">
        <v>651</v>
      </c>
      <c r="E50" s="19" t="s">
        <v>46</v>
      </c>
      <c r="F50" s="48" t="s">
        <v>165</v>
      </c>
      <c r="G50" s="18" t="s">
        <v>704</v>
      </c>
      <c r="H50" s="5" t="s">
        <v>16</v>
      </c>
      <c r="I50" s="19" t="s">
        <v>46</v>
      </c>
      <c r="J50" s="111">
        <v>927</v>
      </c>
      <c r="K50" s="111">
        <v>500</v>
      </c>
      <c r="L50" s="111">
        <v>3</v>
      </c>
      <c r="M50" s="111">
        <v>1</v>
      </c>
      <c r="N50" s="19" t="s">
        <v>46</v>
      </c>
      <c r="O50" s="48" t="s">
        <v>165</v>
      </c>
      <c r="P50" s="19">
        <v>0.54166666666666663</v>
      </c>
      <c r="W50" s="105">
        <f>IFERROR(IF(S50&lt;R50,100%,"100"%-(S50-R50)*1.2),"-")</f>
        <v>1</v>
      </c>
      <c r="AC50" s="105">
        <f>IFERROR(IF(Y50&lt;X50,100%,"100"%-(Y50-X50)*1.2),"-")</f>
        <v>1</v>
      </c>
    </row>
    <row r="51" spans="2:29" x14ac:dyDescent="0.3">
      <c r="B51" s="18" t="s">
        <v>705</v>
      </c>
      <c r="C51" s="18">
        <v>46029</v>
      </c>
      <c r="D51" s="5" t="s">
        <v>651</v>
      </c>
      <c r="E51" s="19" t="s">
        <v>446</v>
      </c>
      <c r="F51" s="48" t="s">
        <v>446</v>
      </c>
      <c r="G51" s="18" t="s">
        <v>705</v>
      </c>
      <c r="H51" s="20" t="s">
        <v>204</v>
      </c>
      <c r="I51" s="19" t="s">
        <v>446</v>
      </c>
      <c r="M51" s="111">
        <v>5</v>
      </c>
      <c r="N51" s="19" t="s">
        <v>1097</v>
      </c>
      <c r="O51" s="48" t="s">
        <v>1098</v>
      </c>
      <c r="P51" s="19">
        <v>0.125</v>
      </c>
      <c r="W51" s="105">
        <f>IFERROR(IF(S51&lt;R51,100%,"100"%-(S51-R51)*1.2),"-")</f>
        <v>1</v>
      </c>
      <c r="AC51" s="105">
        <f>IFERROR(IF(Y51&lt;X51,100%,"100"%-(Y51-X51)*1.2),"-")</f>
        <v>1</v>
      </c>
    </row>
    <row r="52" spans="2:29" x14ac:dyDescent="0.3">
      <c r="B52" s="18" t="s">
        <v>706</v>
      </c>
      <c r="C52" s="18">
        <v>46029</v>
      </c>
      <c r="D52" s="5" t="s">
        <v>651</v>
      </c>
      <c r="E52" s="19" t="s">
        <v>26</v>
      </c>
      <c r="F52" s="48" t="s">
        <v>27</v>
      </c>
      <c r="G52" s="18" t="s">
        <v>706</v>
      </c>
      <c r="H52" s="5" t="s">
        <v>424</v>
      </c>
      <c r="I52" s="19" t="s">
        <v>26</v>
      </c>
      <c r="J52" s="111">
        <v>10200</v>
      </c>
      <c r="K52" s="111">
        <v>7100</v>
      </c>
      <c r="L52" s="111">
        <v>14</v>
      </c>
      <c r="M52" s="111">
        <v>5</v>
      </c>
      <c r="N52" s="19" t="s">
        <v>26</v>
      </c>
      <c r="O52" s="48" t="s">
        <v>27</v>
      </c>
      <c r="P52" s="19">
        <v>0.125</v>
      </c>
      <c r="Q52" s="22">
        <v>6.9444444444444448E-2</v>
      </c>
      <c r="R52" s="22">
        <v>0.5</v>
      </c>
      <c r="S52" s="5" t="s">
        <v>658</v>
      </c>
      <c r="T52" s="5" t="s">
        <v>659</v>
      </c>
      <c r="U52" s="22">
        <v>0.16666666666666666</v>
      </c>
      <c r="V52" s="22">
        <v>0.16666666666666666</v>
      </c>
      <c r="W52" s="105" t="str">
        <f>IFERROR(IF(S52&lt;R52,100%,"100"%-(S52-R52)*1.2),"-")</f>
        <v>-</v>
      </c>
      <c r="AC52" s="105">
        <f>IFERROR(IF(Y52&lt;X52,100%,"100"%-(Y52-X52)*1.2),"-")</f>
        <v>1</v>
      </c>
    </row>
    <row r="53" spans="2:29" x14ac:dyDescent="0.3">
      <c r="B53" s="18" t="s">
        <v>707</v>
      </c>
      <c r="C53" s="18">
        <v>46029</v>
      </c>
      <c r="D53" s="5" t="s">
        <v>651</v>
      </c>
      <c r="E53" s="5" t="s">
        <v>7</v>
      </c>
      <c r="F53" s="5" t="s">
        <v>81</v>
      </c>
      <c r="G53" s="18" t="s">
        <v>707</v>
      </c>
      <c r="H53" s="27" t="s">
        <v>30</v>
      </c>
      <c r="I53" s="5" t="s">
        <v>7</v>
      </c>
      <c r="J53" s="111">
        <v>10200</v>
      </c>
      <c r="K53" s="111">
        <v>2300</v>
      </c>
      <c r="L53" s="111">
        <v>14</v>
      </c>
      <c r="M53" s="111">
        <v>5</v>
      </c>
      <c r="N53" s="5" t="s">
        <v>7</v>
      </c>
      <c r="O53" s="5" t="s">
        <v>81</v>
      </c>
      <c r="P53" s="22">
        <v>0.875</v>
      </c>
      <c r="Q53" s="22">
        <v>0.90972222222222221</v>
      </c>
      <c r="R53" s="22">
        <v>0.9375</v>
      </c>
      <c r="S53" s="22">
        <v>0.97569444444444442</v>
      </c>
      <c r="T53" s="22">
        <v>0</v>
      </c>
      <c r="U53" s="22">
        <v>0.1111111111111111</v>
      </c>
      <c r="V53" s="22">
        <v>0.1111111111111111</v>
      </c>
      <c r="W53" s="105">
        <f>IFERROR(IF(S53&lt;R53,100%,"100"%-(S53-R53)*1.2),"-")</f>
        <v>0.95416666666666672</v>
      </c>
      <c r="AB53" s="5" t="s">
        <v>475</v>
      </c>
      <c r="AC53" s="105">
        <f>IFERROR(IF(Y53&lt;X53,100%,"100"%-(Y53-X53)*1.2),"-")</f>
        <v>1</v>
      </c>
    </row>
    <row r="54" spans="2:29" x14ac:dyDescent="0.3">
      <c r="B54" s="18" t="s">
        <v>707</v>
      </c>
      <c r="C54" s="18">
        <v>46029</v>
      </c>
      <c r="D54" s="5" t="s">
        <v>651</v>
      </c>
      <c r="E54" s="5" t="s">
        <v>7</v>
      </c>
      <c r="F54" s="5" t="s">
        <v>81</v>
      </c>
      <c r="G54" s="18" t="s">
        <v>707</v>
      </c>
      <c r="H54" s="27" t="s">
        <v>6</v>
      </c>
      <c r="I54" s="5" t="s">
        <v>7</v>
      </c>
      <c r="J54" s="111">
        <v>10200</v>
      </c>
      <c r="K54" s="111">
        <v>2300</v>
      </c>
      <c r="L54" s="111">
        <v>14</v>
      </c>
      <c r="M54" s="111">
        <v>5</v>
      </c>
      <c r="N54" s="5" t="s">
        <v>7</v>
      </c>
      <c r="O54" s="5" t="s">
        <v>81</v>
      </c>
      <c r="P54" s="22">
        <v>0.875</v>
      </c>
      <c r="Q54" s="22">
        <v>0.90972222222222221</v>
      </c>
      <c r="R54" s="22">
        <v>0.9375</v>
      </c>
      <c r="S54" s="22">
        <v>0.97569444444444442</v>
      </c>
      <c r="T54" s="22">
        <v>0</v>
      </c>
      <c r="U54" s="22">
        <v>0.1111111111111111</v>
      </c>
      <c r="V54" s="22">
        <v>0.1111111111111111</v>
      </c>
      <c r="W54" s="105">
        <f>IFERROR(IF(S54&lt;R54,100%,"100"%-(S54-R54)*1.2),"-")</f>
        <v>0.95416666666666672</v>
      </c>
      <c r="AB54" s="5" t="s">
        <v>475</v>
      </c>
      <c r="AC54" s="105">
        <f>IFERROR(IF(Y54&lt;X54,100%,"100"%-(Y54-X54)*1.2),"-")</f>
        <v>1</v>
      </c>
    </row>
    <row r="55" spans="2:29" x14ac:dyDescent="0.3">
      <c r="B55" s="18" t="s">
        <v>707</v>
      </c>
      <c r="C55" s="18">
        <v>46029</v>
      </c>
      <c r="D55" s="5" t="s">
        <v>651</v>
      </c>
      <c r="E55" s="5" t="s">
        <v>7</v>
      </c>
      <c r="F55" s="5" t="s">
        <v>81</v>
      </c>
      <c r="G55" s="18" t="s">
        <v>707</v>
      </c>
      <c r="H55" s="5" t="s">
        <v>9</v>
      </c>
      <c r="I55" s="5" t="s">
        <v>7</v>
      </c>
      <c r="J55" s="111">
        <v>10200</v>
      </c>
      <c r="K55" s="111">
        <v>2300</v>
      </c>
      <c r="L55" s="111">
        <v>14</v>
      </c>
      <c r="M55" s="111">
        <v>5</v>
      </c>
      <c r="N55" s="5" t="s">
        <v>7</v>
      </c>
      <c r="O55" s="5" t="s">
        <v>81</v>
      </c>
      <c r="P55" s="22">
        <v>0.875</v>
      </c>
      <c r="Q55" s="22">
        <v>0.90972222222222221</v>
      </c>
      <c r="R55" s="22">
        <v>0.9375</v>
      </c>
      <c r="S55" s="22">
        <v>0.97569444444444442</v>
      </c>
      <c r="T55" s="22">
        <v>0</v>
      </c>
      <c r="U55" s="22">
        <v>0.1111111111111111</v>
      </c>
      <c r="V55" s="22">
        <v>0.1111111111111111</v>
      </c>
      <c r="W55" s="105">
        <f>IFERROR(IF(S55&lt;R55,100%,"100"%-(S55-R55)*1.2),"-")</f>
        <v>0.95416666666666672</v>
      </c>
      <c r="AB55" s="5" t="s">
        <v>475</v>
      </c>
      <c r="AC55" s="105">
        <f>IFERROR(IF(Y55&lt;X55,100%,"100"%-(Y55-X55)*1.2),"-")</f>
        <v>1</v>
      </c>
    </row>
    <row r="56" spans="2:29" x14ac:dyDescent="0.3">
      <c r="B56" s="18" t="s">
        <v>708</v>
      </c>
      <c r="C56" s="18">
        <v>46030</v>
      </c>
      <c r="D56" s="5" t="s">
        <v>651</v>
      </c>
      <c r="E56" s="17" t="s">
        <v>46</v>
      </c>
      <c r="F56" s="16" t="s">
        <v>165</v>
      </c>
      <c r="G56" s="18" t="s">
        <v>708</v>
      </c>
      <c r="H56" s="16" t="s">
        <v>161</v>
      </c>
      <c r="I56" s="17" t="s">
        <v>46</v>
      </c>
      <c r="J56" s="111">
        <v>927</v>
      </c>
      <c r="K56" s="111">
        <v>1000</v>
      </c>
      <c r="L56" s="111">
        <v>3</v>
      </c>
      <c r="M56" s="111">
        <v>1</v>
      </c>
      <c r="N56" s="17" t="s">
        <v>46</v>
      </c>
      <c r="O56" s="16" t="s">
        <v>165</v>
      </c>
      <c r="P56" s="17">
        <v>0.375</v>
      </c>
      <c r="Q56" s="22">
        <v>0.5</v>
      </c>
      <c r="R56" s="22">
        <v>0.75</v>
      </c>
      <c r="S56" s="22">
        <v>0.52430555555555558</v>
      </c>
      <c r="T56" s="22">
        <v>0.54166666666666663</v>
      </c>
      <c r="U56" s="22">
        <v>0.56597222222222221</v>
      </c>
      <c r="V56" s="22">
        <v>0.56597222222222221</v>
      </c>
      <c r="W56" s="105">
        <f>IFERROR(IF(S56&lt;R56,100%,"100"%-(S56-R56)*1.2),"-")</f>
        <v>1</v>
      </c>
      <c r="AC56" s="105">
        <f>IFERROR(IF(Y56&lt;X56,100%,"100"%-(Y56-X56)*1.2),"-")</f>
        <v>1</v>
      </c>
    </row>
    <row r="57" spans="2:29" x14ac:dyDescent="0.3">
      <c r="B57" s="18" t="s">
        <v>709</v>
      </c>
      <c r="C57" s="18">
        <v>46030</v>
      </c>
      <c r="D57" s="5" t="s">
        <v>651</v>
      </c>
      <c r="E57" s="17" t="s">
        <v>46</v>
      </c>
      <c r="F57" s="16" t="s">
        <v>165</v>
      </c>
      <c r="G57" s="18" t="s">
        <v>709</v>
      </c>
      <c r="H57" s="16" t="s">
        <v>657</v>
      </c>
      <c r="I57" s="17" t="s">
        <v>46</v>
      </c>
      <c r="J57" s="111">
        <v>927</v>
      </c>
      <c r="K57" s="111">
        <v>1000</v>
      </c>
      <c r="L57" s="111">
        <v>3</v>
      </c>
      <c r="M57" s="111">
        <v>3</v>
      </c>
      <c r="N57" s="17" t="s">
        <v>46</v>
      </c>
      <c r="O57" s="16" t="s">
        <v>165</v>
      </c>
      <c r="P57" s="17">
        <v>0.41666666666666669</v>
      </c>
      <c r="Q57" s="22">
        <v>0.39930555555555558</v>
      </c>
      <c r="R57" s="22">
        <v>0.5</v>
      </c>
      <c r="S57" s="22">
        <v>0.4236111111111111</v>
      </c>
      <c r="T57" s="22">
        <v>0.45833333333333331</v>
      </c>
      <c r="U57" s="22">
        <v>0.47916666666666669</v>
      </c>
      <c r="V57" s="22">
        <v>0.47916666666666669</v>
      </c>
      <c r="W57" s="105">
        <f>IFERROR(IF(S57&lt;R57,100%,"100"%-(S57-R57)*1.2),"-")</f>
        <v>1</v>
      </c>
      <c r="AC57" s="105">
        <f>IFERROR(IF(Y57&lt;X57,100%,"100"%-(Y57-X57)*1.2),"-")</f>
        <v>1</v>
      </c>
    </row>
    <row r="58" spans="2:29" x14ac:dyDescent="0.3">
      <c r="B58" s="18" t="s">
        <v>710</v>
      </c>
      <c r="C58" s="18">
        <v>46030</v>
      </c>
      <c r="D58" s="5" t="s">
        <v>651</v>
      </c>
      <c r="E58" s="49" t="s">
        <v>46</v>
      </c>
      <c r="F58" s="50" t="s">
        <v>165</v>
      </c>
      <c r="G58" s="18" t="s">
        <v>710</v>
      </c>
      <c r="H58" s="27" t="s">
        <v>16</v>
      </c>
      <c r="I58" s="49" t="s">
        <v>46</v>
      </c>
      <c r="J58" s="111">
        <v>927</v>
      </c>
      <c r="K58" s="111">
        <v>1000</v>
      </c>
      <c r="L58" s="111">
        <v>3</v>
      </c>
      <c r="M58" s="111">
        <v>2</v>
      </c>
      <c r="N58" s="49" t="s">
        <v>46</v>
      </c>
      <c r="O58" s="50" t="s">
        <v>165</v>
      </c>
      <c r="P58" s="49">
        <v>0.5</v>
      </c>
      <c r="Q58" s="22">
        <v>0.60416666666666663</v>
      </c>
      <c r="R58" s="22">
        <v>0.75</v>
      </c>
      <c r="S58" s="22">
        <v>0.64930555555555558</v>
      </c>
      <c r="T58" s="22">
        <v>0.73263888888888884</v>
      </c>
      <c r="U58" s="22">
        <v>0.83333333333333337</v>
      </c>
      <c r="V58" s="22">
        <v>0.83333333333333337</v>
      </c>
      <c r="W58" s="105">
        <f>IFERROR(IF(S58&lt;R58,100%,"100"%-(S58-R58)*1.2),"-")</f>
        <v>1</v>
      </c>
      <c r="AC58" s="105">
        <f>IFERROR(IF(Y58&lt;X58,100%,"100"%-(Y58-X58)*1.2),"-")</f>
        <v>1</v>
      </c>
    </row>
    <row r="59" spans="2:29" x14ac:dyDescent="0.3">
      <c r="B59" s="18" t="s">
        <v>711</v>
      </c>
      <c r="C59" s="18">
        <v>46030</v>
      </c>
      <c r="D59" s="5" t="s">
        <v>651</v>
      </c>
      <c r="E59" s="49" t="s">
        <v>26</v>
      </c>
      <c r="F59" s="50" t="s">
        <v>113</v>
      </c>
      <c r="G59" s="18" t="s">
        <v>711</v>
      </c>
      <c r="H59" s="27" t="s">
        <v>9</v>
      </c>
      <c r="I59" s="49" t="s">
        <v>26</v>
      </c>
      <c r="J59" s="111">
        <v>10200</v>
      </c>
      <c r="K59" s="111">
        <v>3000</v>
      </c>
      <c r="L59" s="111">
        <v>14</v>
      </c>
      <c r="M59" s="111">
        <v>5</v>
      </c>
      <c r="N59" s="49" t="s">
        <v>26</v>
      </c>
      <c r="O59" s="50" t="s">
        <v>113</v>
      </c>
      <c r="P59" s="49">
        <v>0.33333333333333331</v>
      </c>
      <c r="Q59" s="22">
        <v>0.33333333333333331</v>
      </c>
      <c r="R59" s="22">
        <v>0.5</v>
      </c>
      <c r="S59" s="22">
        <v>0.46875</v>
      </c>
      <c r="T59" s="22">
        <v>0.5</v>
      </c>
      <c r="U59" s="22">
        <v>0.58333333333333337</v>
      </c>
      <c r="V59" s="22">
        <v>0.58333333333333337</v>
      </c>
      <c r="W59" s="105">
        <f>IFERROR(IF(S59&lt;R59,100%,"100"%-(S59-R59)*1.2),"-")</f>
        <v>1</v>
      </c>
      <c r="AC59" s="105">
        <f>IFERROR(IF(Y59&lt;X59,100%,"100"%-(Y59-X59)*1.2),"-")</f>
        <v>1</v>
      </c>
    </row>
    <row r="60" spans="2:29" x14ac:dyDescent="0.3">
      <c r="B60" s="18" t="s">
        <v>711</v>
      </c>
      <c r="C60" s="18">
        <v>46030</v>
      </c>
      <c r="D60" s="5" t="s">
        <v>651</v>
      </c>
      <c r="E60" s="17" t="s">
        <v>26</v>
      </c>
      <c r="F60" s="16" t="s">
        <v>113</v>
      </c>
      <c r="G60" s="18" t="s">
        <v>711</v>
      </c>
      <c r="H60" s="27" t="s">
        <v>6</v>
      </c>
      <c r="I60" s="17" t="s">
        <v>26</v>
      </c>
      <c r="J60" s="111">
        <v>10200</v>
      </c>
      <c r="K60" s="111">
        <v>7000</v>
      </c>
      <c r="L60" s="111">
        <v>14</v>
      </c>
      <c r="M60" s="111">
        <v>8</v>
      </c>
      <c r="N60" s="17" t="s">
        <v>26</v>
      </c>
      <c r="O60" s="16" t="s">
        <v>113</v>
      </c>
      <c r="P60" s="17">
        <v>0.33333333333333298</v>
      </c>
      <c r="Q60" s="22">
        <v>0.33333333333333331</v>
      </c>
      <c r="R60" s="22">
        <v>0.5</v>
      </c>
      <c r="S60" s="22">
        <v>0.41666666666666669</v>
      </c>
      <c r="T60" s="22">
        <v>0.45833333333333331</v>
      </c>
      <c r="U60" s="22">
        <v>0.58333333333333337</v>
      </c>
      <c r="V60" s="22">
        <v>0.58333333333333337</v>
      </c>
      <c r="W60" s="105">
        <f>IFERROR(IF(S60&lt;R60,100%,"100"%-(S60-R60)*1.2),"-")</f>
        <v>1</v>
      </c>
      <c r="AC60" s="105">
        <f>IFERROR(IF(Y60&lt;X60,100%,"100"%-(Y60-X60)*1.2),"-")</f>
        <v>1</v>
      </c>
    </row>
    <row r="61" spans="2:29" x14ac:dyDescent="0.3">
      <c r="B61" s="18" t="s">
        <v>712</v>
      </c>
      <c r="C61" s="18">
        <v>46030</v>
      </c>
      <c r="D61" s="5" t="s">
        <v>651</v>
      </c>
      <c r="E61" s="17" t="s">
        <v>26</v>
      </c>
      <c r="F61" s="52" t="s">
        <v>113</v>
      </c>
      <c r="G61" s="18" t="s">
        <v>712</v>
      </c>
      <c r="H61" s="16" t="s">
        <v>36</v>
      </c>
      <c r="I61" s="17" t="s">
        <v>26</v>
      </c>
      <c r="J61" s="111">
        <v>10200</v>
      </c>
      <c r="K61" s="111">
        <v>11000</v>
      </c>
      <c r="L61" s="111">
        <v>14</v>
      </c>
      <c r="M61" s="111">
        <v>14</v>
      </c>
      <c r="N61" s="17" t="s">
        <v>26</v>
      </c>
      <c r="O61" s="52" t="s">
        <v>113</v>
      </c>
      <c r="P61" s="17">
        <v>0.625</v>
      </c>
      <c r="Q61" s="22">
        <v>0.6875</v>
      </c>
      <c r="R61" s="22">
        <v>0.83333333333333337</v>
      </c>
      <c r="S61" s="22">
        <v>0.79166666666666663</v>
      </c>
      <c r="T61" s="22">
        <v>0.81597222222222221</v>
      </c>
      <c r="U61" s="22">
        <v>0.85416666666666663</v>
      </c>
      <c r="V61" s="22">
        <v>0.85416666666666663</v>
      </c>
      <c r="W61" s="105">
        <f>IFERROR(IF(S61&lt;R61,100%,"100"%-(S61-R61)*1.2),"-")</f>
        <v>1</v>
      </c>
      <c r="AC61" s="105">
        <f>IFERROR(IF(Y61&lt;X61,100%,"100"%-(Y61-X61)*1.2),"-")</f>
        <v>1</v>
      </c>
    </row>
    <row r="62" spans="2:29" x14ac:dyDescent="0.3">
      <c r="B62" s="18" t="s">
        <v>713</v>
      </c>
      <c r="C62" s="18">
        <v>46030</v>
      </c>
      <c r="D62" s="5" t="s">
        <v>651</v>
      </c>
      <c r="E62" s="49" t="s">
        <v>104</v>
      </c>
      <c r="F62" s="50" t="s">
        <v>24</v>
      </c>
      <c r="G62" s="18" t="s">
        <v>713</v>
      </c>
      <c r="H62" s="27" t="s">
        <v>35</v>
      </c>
      <c r="I62" s="49" t="s">
        <v>104</v>
      </c>
      <c r="J62" s="111">
        <v>10230</v>
      </c>
      <c r="K62" s="111">
        <v>11100</v>
      </c>
      <c r="L62" s="111">
        <v>14</v>
      </c>
      <c r="M62" s="111">
        <v>4</v>
      </c>
      <c r="N62" s="49" t="s">
        <v>104</v>
      </c>
      <c r="O62" s="50" t="s">
        <v>24</v>
      </c>
      <c r="P62" s="49">
        <v>0.29166666666666702</v>
      </c>
      <c r="Q62" s="22">
        <v>0.3298611111111111</v>
      </c>
      <c r="R62" s="22">
        <v>0.5</v>
      </c>
      <c r="S62" s="22">
        <v>0.33333333333333331</v>
      </c>
      <c r="T62" s="22">
        <v>0.33680555555555558</v>
      </c>
      <c r="U62" s="22">
        <v>0.34027777777777779</v>
      </c>
      <c r="V62" s="22">
        <v>0.34027777777777779</v>
      </c>
      <c r="W62" s="105">
        <f>IFERROR(IF(S62&lt;R62,100%,"100"%-(S62-R62)*1.2),"-")</f>
        <v>1</v>
      </c>
      <c r="AC62" s="105">
        <f>IFERROR(IF(Y62&lt;X62,100%,"100"%-(Y62-X62)*1.2),"-")</f>
        <v>1</v>
      </c>
    </row>
    <row r="63" spans="2:29" x14ac:dyDescent="0.3">
      <c r="B63" s="18" t="s">
        <v>714</v>
      </c>
      <c r="C63" s="18">
        <v>46030</v>
      </c>
      <c r="D63" s="5" t="s">
        <v>651</v>
      </c>
      <c r="E63" s="49" t="s">
        <v>104</v>
      </c>
      <c r="F63" s="50" t="s">
        <v>24</v>
      </c>
      <c r="G63" s="18" t="s">
        <v>714</v>
      </c>
      <c r="H63" s="27" t="s">
        <v>51</v>
      </c>
      <c r="I63" s="49" t="s">
        <v>104</v>
      </c>
      <c r="J63" s="111">
        <v>10230</v>
      </c>
      <c r="K63" s="111">
        <v>300</v>
      </c>
      <c r="L63" s="111">
        <v>14</v>
      </c>
      <c r="M63" s="111">
        <v>1</v>
      </c>
      <c r="N63" s="49" t="s">
        <v>104</v>
      </c>
      <c r="O63" s="50" t="s">
        <v>24</v>
      </c>
      <c r="P63" s="49">
        <v>0.375</v>
      </c>
      <c r="Q63" s="22">
        <v>0.42708333333333331</v>
      </c>
      <c r="R63" s="22">
        <v>0.625</v>
      </c>
      <c r="S63" s="22">
        <v>0.54166666666666663</v>
      </c>
      <c r="T63" s="22">
        <v>0.55208333333333337</v>
      </c>
      <c r="U63" s="22">
        <v>0.83333333333333337</v>
      </c>
      <c r="V63" s="22">
        <v>0.83333333333333337</v>
      </c>
      <c r="W63" s="105">
        <f>IFERROR(IF(S63&lt;R63,100%,"100"%-(S63-R63)*1.2),"-")</f>
        <v>1</v>
      </c>
      <c r="AC63" s="105">
        <f>IFERROR(IF(Y63&lt;X63,100%,"100"%-(Y63-X63)*1.2),"-")</f>
        <v>1</v>
      </c>
    </row>
    <row r="64" spans="2:29" x14ac:dyDescent="0.3">
      <c r="B64" s="18" t="s">
        <v>714</v>
      </c>
      <c r="C64" s="18">
        <v>46030</v>
      </c>
      <c r="D64" s="5" t="s">
        <v>651</v>
      </c>
      <c r="E64" s="49" t="s">
        <v>104</v>
      </c>
      <c r="F64" s="50" t="s">
        <v>24</v>
      </c>
      <c r="G64" s="18" t="s">
        <v>714</v>
      </c>
      <c r="H64" s="27" t="s">
        <v>12</v>
      </c>
      <c r="I64" s="49" t="s">
        <v>104</v>
      </c>
      <c r="J64" s="111">
        <v>10230</v>
      </c>
      <c r="K64" s="111">
        <v>11000</v>
      </c>
      <c r="L64" s="111">
        <v>14</v>
      </c>
      <c r="M64" s="111">
        <v>17</v>
      </c>
      <c r="N64" s="49" t="s">
        <v>104</v>
      </c>
      <c r="O64" s="50" t="s">
        <v>24</v>
      </c>
      <c r="P64" s="49">
        <v>0.375</v>
      </c>
      <c r="Q64" s="22">
        <v>0.42708333333333331</v>
      </c>
      <c r="R64" s="22">
        <v>0.625</v>
      </c>
      <c r="S64" s="22">
        <v>0.5</v>
      </c>
      <c r="T64" s="22">
        <v>0.66666666666666663</v>
      </c>
      <c r="U64" s="22">
        <v>0.83333333333333337</v>
      </c>
      <c r="V64" s="22">
        <v>0.83333333333333337</v>
      </c>
      <c r="W64" s="105">
        <f>IFERROR(IF(S64&lt;R64,100%,"100"%-(S64-R64)*1.2),"-")</f>
        <v>1</v>
      </c>
      <c r="AC64" s="105">
        <f>IFERROR(IF(Y64&lt;X64,100%,"100"%-(Y64-X64)*1.2),"-")</f>
        <v>1</v>
      </c>
    </row>
    <row r="65" spans="2:29" x14ac:dyDescent="0.3">
      <c r="B65" s="18" t="s">
        <v>714</v>
      </c>
      <c r="C65" s="18">
        <v>46030</v>
      </c>
      <c r="D65" s="5" t="s">
        <v>651</v>
      </c>
      <c r="E65" s="49" t="s">
        <v>7</v>
      </c>
      <c r="F65" s="50" t="s">
        <v>81</v>
      </c>
      <c r="G65" s="18" t="s">
        <v>714</v>
      </c>
      <c r="H65" s="27" t="s">
        <v>17</v>
      </c>
      <c r="I65" s="49" t="s">
        <v>7</v>
      </c>
      <c r="J65" s="111">
        <v>10200</v>
      </c>
      <c r="K65" s="111">
        <v>350</v>
      </c>
      <c r="L65" s="111">
        <v>14</v>
      </c>
      <c r="M65" s="111">
        <v>2</v>
      </c>
      <c r="N65" s="49" t="s">
        <v>7</v>
      </c>
      <c r="O65" s="50" t="s">
        <v>81</v>
      </c>
      <c r="P65" s="49">
        <v>0.45833333333333331</v>
      </c>
      <c r="Q65" s="22">
        <v>0.69097222222222221</v>
      </c>
      <c r="R65" s="22">
        <v>0.83333333333333337</v>
      </c>
      <c r="S65" s="22">
        <v>0.80208333333333337</v>
      </c>
      <c r="T65" s="22">
        <v>0.81597222222222221</v>
      </c>
      <c r="U65" s="22">
        <v>0.89583333333333337</v>
      </c>
      <c r="V65" s="22">
        <v>0.89583333333333337</v>
      </c>
      <c r="W65" s="105">
        <f>IFERROR(IF(S65&lt;R65,100%,"100"%-(S65-R65)*1.2),"-")</f>
        <v>1</v>
      </c>
      <c r="AC65" s="105">
        <f>IFERROR(IF(Y65&lt;X65,100%,"100"%-(Y65-X65)*1.2),"-")</f>
        <v>1</v>
      </c>
    </row>
    <row r="66" spans="2:29" x14ac:dyDescent="0.3">
      <c r="B66" s="18" t="s">
        <v>714</v>
      </c>
      <c r="C66" s="18">
        <v>46030</v>
      </c>
      <c r="D66" s="5" t="s">
        <v>651</v>
      </c>
      <c r="E66" s="49" t="s">
        <v>7</v>
      </c>
      <c r="F66" s="50" t="s">
        <v>81</v>
      </c>
      <c r="G66" s="18" t="s">
        <v>714</v>
      </c>
      <c r="H66" s="27" t="s">
        <v>13</v>
      </c>
      <c r="I66" s="49" t="s">
        <v>7</v>
      </c>
      <c r="J66" s="111">
        <v>10200</v>
      </c>
      <c r="K66" s="111">
        <v>1253</v>
      </c>
      <c r="L66" s="111">
        <v>14</v>
      </c>
      <c r="M66" s="111">
        <v>4</v>
      </c>
      <c r="N66" s="49" t="s">
        <v>7</v>
      </c>
      <c r="O66" s="50" t="s">
        <v>81</v>
      </c>
      <c r="P66" s="49">
        <v>0.45833333333333331</v>
      </c>
      <c r="Q66" s="22">
        <v>0.69097222222222221</v>
      </c>
      <c r="R66" s="22">
        <v>0.83333333333333337</v>
      </c>
      <c r="S66" s="22">
        <v>0.75694444444444442</v>
      </c>
      <c r="T66" s="22">
        <v>0.78819444444444442</v>
      </c>
      <c r="U66" s="22">
        <v>0.89583333333333337</v>
      </c>
      <c r="V66" s="22">
        <v>0.89583333333333337</v>
      </c>
      <c r="W66" s="105">
        <f>IFERROR(IF(S66&lt;R66,100%,"100"%-(S66-R66)*1.2),"-")</f>
        <v>1</v>
      </c>
      <c r="AC66" s="105">
        <f>IFERROR(IF(Y66&lt;X66,100%,"100"%-(Y66-X66)*1.2),"-")</f>
        <v>1</v>
      </c>
    </row>
    <row r="67" spans="2:29" x14ac:dyDescent="0.3">
      <c r="B67" s="18" t="s">
        <v>714</v>
      </c>
      <c r="C67" s="18">
        <v>46030</v>
      </c>
      <c r="D67" s="5" t="s">
        <v>651</v>
      </c>
      <c r="E67" s="49" t="s">
        <v>7</v>
      </c>
      <c r="F67" s="50" t="s">
        <v>81</v>
      </c>
      <c r="G67" s="18" t="s">
        <v>714</v>
      </c>
      <c r="H67" s="27" t="s">
        <v>441</v>
      </c>
      <c r="I67" s="49" t="s">
        <v>7</v>
      </c>
      <c r="J67" s="111">
        <v>10200</v>
      </c>
      <c r="K67" s="111">
        <v>2235</v>
      </c>
      <c r="L67" s="111">
        <v>14</v>
      </c>
      <c r="M67" s="111">
        <v>1</v>
      </c>
      <c r="N67" s="49" t="s">
        <v>7</v>
      </c>
      <c r="O67" s="50" t="s">
        <v>81</v>
      </c>
      <c r="P67" s="49">
        <v>0.45833333333333331</v>
      </c>
      <c r="Q67" s="22">
        <v>0.69097222222222221</v>
      </c>
      <c r="R67" s="22">
        <v>0.83333333333333337</v>
      </c>
      <c r="S67" s="22">
        <v>0.75694444444444442</v>
      </c>
      <c r="T67" s="22">
        <v>0.78819444444444442</v>
      </c>
      <c r="U67" s="22">
        <v>0.89583333333333337</v>
      </c>
      <c r="V67" s="22">
        <v>0.89583333333333337</v>
      </c>
      <c r="W67" s="105">
        <f>IFERROR(IF(S67&lt;R67,100%,"100"%-(S67-R67)*1.2),"-")</f>
        <v>1</v>
      </c>
      <c r="AC67" s="105">
        <f>IFERROR(IF(Y67&lt;X67,100%,"100"%-(Y67-X67)*1.2),"-")</f>
        <v>1</v>
      </c>
    </row>
    <row r="68" spans="2:29" x14ac:dyDescent="0.3">
      <c r="B68" s="18" t="s">
        <v>714</v>
      </c>
      <c r="C68" s="18">
        <v>46030</v>
      </c>
      <c r="D68" s="5" t="s">
        <v>651</v>
      </c>
      <c r="E68" s="49" t="s">
        <v>7</v>
      </c>
      <c r="F68" s="50" t="s">
        <v>81</v>
      </c>
      <c r="G68" s="18" t="s">
        <v>714</v>
      </c>
      <c r="H68" s="27" t="s">
        <v>25</v>
      </c>
      <c r="I68" s="49" t="s">
        <v>7</v>
      </c>
      <c r="J68" s="111">
        <v>10200</v>
      </c>
      <c r="K68" s="111">
        <v>4500</v>
      </c>
      <c r="L68" s="111">
        <v>14</v>
      </c>
      <c r="M68" s="111">
        <v>1</v>
      </c>
      <c r="N68" s="49" t="s">
        <v>7</v>
      </c>
      <c r="O68" s="50" t="s">
        <v>81</v>
      </c>
      <c r="P68" s="49">
        <v>0.45833333333333331</v>
      </c>
      <c r="Q68" s="22">
        <v>0.69097222222222221</v>
      </c>
      <c r="R68" s="22">
        <v>0.83333333333333337</v>
      </c>
      <c r="S68" s="22">
        <v>0.82291666666666663</v>
      </c>
      <c r="T68" s="22">
        <v>0.84027777777777779</v>
      </c>
      <c r="U68" s="22">
        <v>0.89583333333333337</v>
      </c>
      <c r="V68" s="22">
        <v>0.89583333333333337</v>
      </c>
      <c r="W68" s="105">
        <f>IFERROR(IF(S68&lt;R68,100%,"100"%-(S68-R68)*1.2),"-")</f>
        <v>1</v>
      </c>
      <c r="AC68" s="105">
        <f>IFERROR(IF(Y68&lt;X68,100%,"100"%-(Y68-X68)*1.2),"-")</f>
        <v>1</v>
      </c>
    </row>
    <row r="69" spans="2:29" x14ac:dyDescent="0.3">
      <c r="B69" s="18" t="s">
        <v>715</v>
      </c>
      <c r="C69" s="18">
        <v>46030</v>
      </c>
      <c r="D69" s="5" t="s">
        <v>651</v>
      </c>
      <c r="E69" s="49" t="s">
        <v>28</v>
      </c>
      <c r="F69" s="50" t="s">
        <v>42</v>
      </c>
      <c r="G69" s="18" t="s">
        <v>715</v>
      </c>
      <c r="H69" s="27" t="s">
        <v>43</v>
      </c>
      <c r="I69" s="49" t="s">
        <v>28</v>
      </c>
      <c r="J69" s="111">
        <v>9200</v>
      </c>
      <c r="K69" s="111">
        <v>177</v>
      </c>
      <c r="L69" s="111">
        <v>14</v>
      </c>
      <c r="M69" s="111">
        <v>6</v>
      </c>
      <c r="N69" s="49" t="s">
        <v>28</v>
      </c>
      <c r="O69" s="50" t="s">
        <v>42</v>
      </c>
      <c r="P69" s="49">
        <v>0.29166666666666702</v>
      </c>
      <c r="Q69" s="22">
        <v>0.3125</v>
      </c>
      <c r="R69" s="22">
        <v>0.625</v>
      </c>
      <c r="S69" s="22">
        <v>0.41666666666666669</v>
      </c>
      <c r="T69" s="22">
        <v>0.45833333333333331</v>
      </c>
      <c r="U69" s="22">
        <v>0.58333333333333337</v>
      </c>
      <c r="V69" s="22">
        <v>0.58333333333333337</v>
      </c>
      <c r="W69" s="105">
        <f>IFERROR(IF(S69&lt;R69,100%,"100"%-(S69-R69)*1.2),"-")</f>
        <v>1</v>
      </c>
      <c r="AC69" s="105">
        <f>IFERROR(IF(Y69&lt;X69,100%,"100"%-(Y69-X69)*1.2),"-")</f>
        <v>1</v>
      </c>
    </row>
    <row r="70" spans="2:29" x14ac:dyDescent="0.3">
      <c r="B70" s="18" t="s">
        <v>716</v>
      </c>
      <c r="C70" s="18">
        <v>46030</v>
      </c>
      <c r="D70" s="5" t="s">
        <v>651</v>
      </c>
      <c r="E70" s="49" t="s">
        <v>28</v>
      </c>
      <c r="F70" s="27" t="s">
        <v>42</v>
      </c>
      <c r="G70" s="18" t="s">
        <v>716</v>
      </c>
      <c r="H70" s="27" t="s">
        <v>33</v>
      </c>
      <c r="I70" s="49" t="s">
        <v>28</v>
      </c>
      <c r="J70" s="111">
        <v>9200</v>
      </c>
      <c r="K70" s="111">
        <v>4600</v>
      </c>
      <c r="L70" s="111">
        <v>14</v>
      </c>
      <c r="M70" s="111">
        <v>13</v>
      </c>
      <c r="N70" s="49" t="s">
        <v>28</v>
      </c>
      <c r="O70" s="27" t="s">
        <v>42</v>
      </c>
      <c r="P70" s="49">
        <v>0.54166666666666663</v>
      </c>
      <c r="Q70" s="22">
        <v>0.60416666666666663</v>
      </c>
      <c r="R70" s="22">
        <v>0.75</v>
      </c>
      <c r="S70" s="22">
        <v>0.65277777777777779</v>
      </c>
      <c r="T70" s="22">
        <v>0.75</v>
      </c>
      <c r="U70" s="22">
        <v>0.81597222222222221</v>
      </c>
      <c r="V70" s="22">
        <v>0.81597222222222221</v>
      </c>
      <c r="W70" s="105">
        <f>IFERROR(IF(S70&lt;R70,100%,"100"%-(S70-R70)*1.2),"-")</f>
        <v>1</v>
      </c>
      <c r="AC70" s="105">
        <f>IFERROR(IF(Y70&lt;X70,100%,"100"%-(Y70-X70)*1.2),"-")</f>
        <v>1</v>
      </c>
    </row>
    <row r="71" spans="2:29" x14ac:dyDescent="0.3">
      <c r="B71" s="18" t="s">
        <v>717</v>
      </c>
      <c r="C71" s="18">
        <v>46030</v>
      </c>
      <c r="D71" s="5" t="s">
        <v>651</v>
      </c>
      <c r="E71" s="49" t="s">
        <v>20</v>
      </c>
      <c r="F71" s="50" t="s">
        <v>179</v>
      </c>
      <c r="G71" s="18" t="s">
        <v>717</v>
      </c>
      <c r="H71" s="27" t="s">
        <v>22</v>
      </c>
      <c r="I71" s="49" t="s">
        <v>20</v>
      </c>
      <c r="J71" s="111">
        <v>24950</v>
      </c>
      <c r="K71" s="111">
        <v>10000</v>
      </c>
      <c r="L71" s="111">
        <v>27</v>
      </c>
      <c r="M71" s="111">
        <v>12</v>
      </c>
      <c r="N71" s="49" t="s">
        <v>20</v>
      </c>
      <c r="O71" s="50" t="s">
        <v>179</v>
      </c>
      <c r="P71" s="49">
        <v>0.5</v>
      </c>
      <c r="Q71" s="22">
        <v>0.6875</v>
      </c>
      <c r="R71" s="22">
        <v>0.79166666666666663</v>
      </c>
      <c r="S71" s="22">
        <v>0.72222222222222221</v>
      </c>
      <c r="T71" s="22">
        <v>0.75</v>
      </c>
      <c r="U71" s="22">
        <v>0.85416666666666663</v>
      </c>
      <c r="V71" s="22">
        <v>0.85416666666666663</v>
      </c>
      <c r="W71" s="105">
        <f>IFERROR(IF(S71&lt;R71,100%,"100"%-(S71-R71)*1.2),"-")</f>
        <v>1</v>
      </c>
      <c r="AC71" s="105">
        <f>IFERROR(IF(Y71&lt;X71,100%,"100"%-(Y71-X71)*1.2),"-")</f>
        <v>1</v>
      </c>
    </row>
    <row r="72" spans="2:29" x14ac:dyDescent="0.3">
      <c r="B72" s="18" t="s">
        <v>717</v>
      </c>
      <c r="C72" s="18">
        <v>46030</v>
      </c>
      <c r="D72" s="5" t="s">
        <v>651</v>
      </c>
      <c r="E72" s="49" t="s">
        <v>20</v>
      </c>
      <c r="F72" s="52" t="s">
        <v>179</v>
      </c>
      <c r="G72" s="18" t="s">
        <v>717</v>
      </c>
      <c r="H72" s="433" t="s">
        <v>1237</v>
      </c>
      <c r="I72" s="49" t="s">
        <v>20</v>
      </c>
      <c r="J72" s="111">
        <v>24950</v>
      </c>
      <c r="K72" s="111">
        <v>5900</v>
      </c>
      <c r="L72" s="111">
        <v>27</v>
      </c>
      <c r="M72" s="111">
        <v>5</v>
      </c>
      <c r="N72" s="49" t="s">
        <v>20</v>
      </c>
      <c r="O72" s="52" t="s">
        <v>179</v>
      </c>
      <c r="P72" s="49">
        <v>0.5</v>
      </c>
      <c r="Q72" s="22">
        <v>0.6875</v>
      </c>
      <c r="R72" s="22">
        <v>0.79166666666666663</v>
      </c>
      <c r="S72" s="22">
        <v>0.79166666666666663</v>
      </c>
      <c r="T72" s="22">
        <v>0.72222222222222221</v>
      </c>
      <c r="U72" s="22">
        <v>0.85416666666666663</v>
      </c>
      <c r="V72" s="22">
        <v>0.85416666666666663</v>
      </c>
      <c r="W72" s="105">
        <f>IFERROR(IF(S72&lt;R72,100%,"100"%-(S72-R72)*1.2),"-")</f>
        <v>1</v>
      </c>
      <c r="AC72" s="105">
        <f>IFERROR(IF(Y72&lt;X72,100%,"100"%-(Y72-X72)*1.2),"-")</f>
        <v>1</v>
      </c>
    </row>
    <row r="73" spans="2:29" x14ac:dyDescent="0.3">
      <c r="B73" s="18" t="s">
        <v>718</v>
      </c>
      <c r="C73" s="18">
        <v>46030</v>
      </c>
      <c r="D73" s="5" t="s">
        <v>651</v>
      </c>
      <c r="E73" s="49" t="s">
        <v>14</v>
      </c>
      <c r="F73" s="50" t="s">
        <v>115</v>
      </c>
      <c r="G73" s="18" t="s">
        <v>718</v>
      </c>
      <c r="H73" s="27" t="s">
        <v>49</v>
      </c>
      <c r="I73" s="49" t="s">
        <v>14</v>
      </c>
      <c r="J73" s="111">
        <v>8500</v>
      </c>
      <c r="K73" s="111">
        <v>6000</v>
      </c>
      <c r="L73" s="111">
        <v>14</v>
      </c>
      <c r="M73" s="111">
        <v>8</v>
      </c>
      <c r="N73" s="49" t="s">
        <v>14</v>
      </c>
      <c r="O73" s="50" t="s">
        <v>115</v>
      </c>
      <c r="P73" s="49">
        <v>0.5</v>
      </c>
      <c r="Q73" s="22">
        <v>0.66666666666666663</v>
      </c>
      <c r="R73" s="22">
        <v>0.75</v>
      </c>
      <c r="S73" s="22">
        <v>0.74305555555555558</v>
      </c>
      <c r="T73" s="22">
        <v>0.76736111111111116</v>
      </c>
      <c r="U73" s="22">
        <v>0.8125</v>
      </c>
      <c r="V73" s="22">
        <v>0.8125</v>
      </c>
      <c r="W73" s="105">
        <f>IFERROR(IF(S73&lt;R73,100%,"100"%-(S73-R73)*1.2),"-")</f>
        <v>1</v>
      </c>
      <c r="AC73" s="105">
        <f>IFERROR(IF(Y73&lt;X73,100%,"100"%-(Y73-X73)*1.2),"-")</f>
        <v>1</v>
      </c>
    </row>
    <row r="74" spans="2:29" x14ac:dyDescent="0.3">
      <c r="B74" s="18" t="s">
        <v>719</v>
      </c>
      <c r="C74" s="18">
        <v>46030</v>
      </c>
      <c r="D74" s="5" t="s">
        <v>651</v>
      </c>
      <c r="E74" s="49" t="s">
        <v>14</v>
      </c>
      <c r="F74" s="50" t="s">
        <v>115</v>
      </c>
      <c r="G74" s="18" t="s">
        <v>719</v>
      </c>
      <c r="H74" s="27" t="s">
        <v>159</v>
      </c>
      <c r="I74" s="49" t="s">
        <v>14</v>
      </c>
      <c r="J74" s="111">
        <v>8500</v>
      </c>
      <c r="K74" s="111">
        <v>5000</v>
      </c>
      <c r="L74" s="111">
        <v>14</v>
      </c>
      <c r="M74" s="111">
        <v>5</v>
      </c>
      <c r="N74" s="49" t="s">
        <v>14</v>
      </c>
      <c r="O74" s="50" t="s">
        <v>115</v>
      </c>
      <c r="P74" s="49">
        <v>0.5</v>
      </c>
      <c r="Q74" s="22">
        <v>0.66666666666666663</v>
      </c>
      <c r="R74" s="22">
        <v>0.75</v>
      </c>
      <c r="S74" s="22">
        <v>0.70833333333333337</v>
      </c>
      <c r="T74" s="22">
        <v>0.72222222222222221</v>
      </c>
      <c r="U74" s="22">
        <v>0.8125</v>
      </c>
      <c r="V74" s="22">
        <v>0.8125</v>
      </c>
      <c r="W74" s="105">
        <f>IFERROR(IF(S74&lt;R74,100%,"100"%-(S74-R74)*1.2),"-")</f>
        <v>1</v>
      </c>
      <c r="AC74" s="105">
        <f>IFERROR(IF(Y74&lt;X74,100%,"100"%-(Y74-X74)*1.2),"-")</f>
        <v>1</v>
      </c>
    </row>
    <row r="75" spans="2:29" x14ac:dyDescent="0.3">
      <c r="B75" s="18" t="s">
        <v>720</v>
      </c>
      <c r="C75" s="18">
        <v>46030</v>
      </c>
      <c r="D75" s="5" t="s">
        <v>651</v>
      </c>
      <c r="E75" s="49" t="s">
        <v>14</v>
      </c>
      <c r="F75" s="50" t="s">
        <v>115</v>
      </c>
      <c r="G75" s="18" t="s">
        <v>720</v>
      </c>
      <c r="H75" s="27" t="s">
        <v>6</v>
      </c>
      <c r="I75" s="49" t="s">
        <v>14</v>
      </c>
      <c r="J75" s="111">
        <v>8500</v>
      </c>
      <c r="K75" s="111">
        <v>778</v>
      </c>
      <c r="L75" s="111">
        <v>14</v>
      </c>
      <c r="M75" s="111">
        <v>8</v>
      </c>
      <c r="N75" s="49" t="s">
        <v>14</v>
      </c>
      <c r="O75" s="50" t="s">
        <v>115</v>
      </c>
      <c r="P75" s="49">
        <v>0.5</v>
      </c>
      <c r="Q75" s="22">
        <v>0.44791666666666669</v>
      </c>
      <c r="R75" s="22">
        <v>0.5</v>
      </c>
      <c r="S75" s="22">
        <v>5.5555555555555552E-2</v>
      </c>
      <c r="T75" s="22">
        <v>6.9444444444444448E-2</v>
      </c>
      <c r="U75" s="22">
        <v>0.375</v>
      </c>
      <c r="V75" s="22">
        <v>0.375</v>
      </c>
      <c r="W75" s="105">
        <f>IFERROR(IF(S75&lt;R75,100%,"100"%-(S75-R75)*1.2),"-")</f>
        <v>1</v>
      </c>
      <c r="AC75" s="105">
        <f>IFERROR(IF(Y75&lt;X75,100%,"100"%-(Y75-X75)*1.2),"-")</f>
        <v>1</v>
      </c>
    </row>
    <row r="76" spans="2:29" x14ac:dyDescent="0.3">
      <c r="B76" s="18" t="s">
        <v>720</v>
      </c>
      <c r="C76" s="18">
        <v>46030</v>
      </c>
      <c r="D76" s="5" t="s">
        <v>651</v>
      </c>
      <c r="E76" s="49" t="s">
        <v>14</v>
      </c>
      <c r="F76" s="50" t="s">
        <v>115</v>
      </c>
      <c r="G76" s="18" t="s">
        <v>720</v>
      </c>
      <c r="H76" s="27" t="s">
        <v>30</v>
      </c>
      <c r="I76" s="49" t="s">
        <v>14</v>
      </c>
      <c r="J76" s="111">
        <v>8500</v>
      </c>
      <c r="K76" s="111">
        <v>778</v>
      </c>
      <c r="L76" s="111">
        <v>14</v>
      </c>
      <c r="M76" s="111">
        <v>8</v>
      </c>
      <c r="N76" s="49" t="s">
        <v>14</v>
      </c>
      <c r="O76" s="50" t="s">
        <v>115</v>
      </c>
      <c r="P76" s="49">
        <v>0.5</v>
      </c>
      <c r="Q76" s="22">
        <v>0.44791666666666669</v>
      </c>
      <c r="R76" s="22">
        <v>0.5</v>
      </c>
      <c r="S76" s="22">
        <v>5.5555555555555552E-2</v>
      </c>
      <c r="T76" s="22">
        <v>6.9444444444444448E-2</v>
      </c>
      <c r="U76" s="22">
        <v>0.375</v>
      </c>
      <c r="V76" s="22">
        <v>0.375</v>
      </c>
      <c r="W76" s="105">
        <f>IFERROR(IF(S76&lt;R76,100%,"100"%-(S76-R76)*1.2),"-")</f>
        <v>1</v>
      </c>
      <c r="AC76" s="105">
        <f>IFERROR(IF(Y76&lt;X76,100%,"100"%-(Y76-X76)*1.2),"-")</f>
        <v>1</v>
      </c>
    </row>
    <row r="77" spans="2:29" x14ac:dyDescent="0.3">
      <c r="B77" s="18" t="s">
        <v>720</v>
      </c>
      <c r="C77" s="18">
        <v>46030</v>
      </c>
      <c r="D77" s="5" t="s">
        <v>651</v>
      </c>
      <c r="E77" s="49" t="s">
        <v>14</v>
      </c>
      <c r="F77" s="50" t="s">
        <v>115</v>
      </c>
      <c r="G77" s="18" t="s">
        <v>720</v>
      </c>
      <c r="H77" s="16" t="s">
        <v>99</v>
      </c>
      <c r="I77" s="49" t="s">
        <v>14</v>
      </c>
      <c r="J77" s="111">
        <v>8500</v>
      </c>
      <c r="K77" s="111">
        <v>778</v>
      </c>
      <c r="L77" s="111">
        <v>14</v>
      </c>
      <c r="M77" s="111">
        <v>8</v>
      </c>
      <c r="N77" s="49" t="s">
        <v>14</v>
      </c>
      <c r="O77" s="50" t="s">
        <v>115</v>
      </c>
      <c r="P77" s="49">
        <v>0.5</v>
      </c>
      <c r="Q77" s="22">
        <v>0.44791666666666669</v>
      </c>
      <c r="R77" s="22">
        <v>0.5</v>
      </c>
      <c r="S77" s="22">
        <v>5.5555555555555552E-2</v>
      </c>
      <c r="T77" s="22">
        <v>6.9444444444444448E-2</v>
      </c>
      <c r="U77" s="22">
        <v>0.375</v>
      </c>
      <c r="V77" s="22">
        <v>0.375</v>
      </c>
      <c r="W77" s="105">
        <f>IFERROR(IF(S77&lt;R77,100%,"100"%-(S77-R77)*1.2),"-")</f>
        <v>1</v>
      </c>
      <c r="AC77" s="105">
        <f>IFERROR(IF(Y77&lt;X77,100%,"100"%-(Y77-X77)*1.2),"-")</f>
        <v>1</v>
      </c>
    </row>
    <row r="78" spans="2:29" x14ac:dyDescent="0.3">
      <c r="B78" s="18" t="s">
        <v>721</v>
      </c>
      <c r="C78" s="18">
        <v>46031</v>
      </c>
      <c r="D78" s="5" t="s">
        <v>651</v>
      </c>
      <c r="E78" s="17" t="s">
        <v>28</v>
      </c>
      <c r="F78" s="52" t="s">
        <v>42</v>
      </c>
      <c r="G78" s="18" t="s">
        <v>721</v>
      </c>
      <c r="H78" s="27" t="s">
        <v>35</v>
      </c>
      <c r="I78" s="17" t="s">
        <v>28</v>
      </c>
      <c r="J78" s="111">
        <v>9200</v>
      </c>
      <c r="K78" s="111">
        <v>5600</v>
      </c>
      <c r="L78" s="111">
        <v>14</v>
      </c>
      <c r="M78" s="111">
        <v>5</v>
      </c>
      <c r="N78" s="17" t="s">
        <v>28</v>
      </c>
      <c r="O78" s="52" t="s">
        <v>42</v>
      </c>
      <c r="P78" s="17">
        <v>0.29166666666666702</v>
      </c>
      <c r="Q78" s="22">
        <v>0.33333333333333331</v>
      </c>
      <c r="R78" s="22">
        <v>0.625</v>
      </c>
      <c r="S78" s="22">
        <v>0.33680555555555558</v>
      </c>
      <c r="T78" s="22">
        <v>0.375</v>
      </c>
      <c r="U78" s="22">
        <v>0.37847222222222221</v>
      </c>
      <c r="V78" s="22">
        <v>0.37847222222222221</v>
      </c>
      <c r="W78" s="105">
        <f>IFERROR(IF(S78&lt;R78,100%,"100"%-(S78-R78)*1.2),"-")</f>
        <v>1</v>
      </c>
      <c r="AC78" s="105">
        <f>IFERROR(IF(Y78&lt;X78,100%,"100"%-(Y78-X78)*1.2),"-")</f>
        <v>1</v>
      </c>
    </row>
    <row r="79" spans="2:29" x14ac:dyDescent="0.3">
      <c r="B79" s="18" t="s">
        <v>722</v>
      </c>
      <c r="C79" s="18">
        <v>46031</v>
      </c>
      <c r="D79" s="5" t="s">
        <v>651</v>
      </c>
      <c r="E79" s="49" t="s">
        <v>28</v>
      </c>
      <c r="F79" s="50" t="s">
        <v>42</v>
      </c>
      <c r="G79" s="18" t="s">
        <v>722</v>
      </c>
      <c r="H79" s="169" t="s">
        <v>6</v>
      </c>
      <c r="I79" s="49" t="s">
        <v>28</v>
      </c>
      <c r="J79" s="111">
        <v>9200</v>
      </c>
      <c r="K79" s="111">
        <v>7300</v>
      </c>
      <c r="L79" s="111">
        <v>14</v>
      </c>
      <c r="M79" s="111">
        <v>12</v>
      </c>
      <c r="N79" s="49" t="s">
        <v>28</v>
      </c>
      <c r="O79" s="50" t="s">
        <v>42</v>
      </c>
      <c r="P79" s="49">
        <v>0.375</v>
      </c>
      <c r="Q79" s="22">
        <v>0.375</v>
      </c>
      <c r="R79" s="22">
        <v>0.625</v>
      </c>
      <c r="S79" s="22">
        <v>0.45833333333333331</v>
      </c>
      <c r="T79" s="22">
        <v>0.5</v>
      </c>
      <c r="U79" s="22">
        <v>0.58333333333333337</v>
      </c>
      <c r="V79" s="22">
        <v>0.58333333333333337</v>
      </c>
      <c r="W79" s="105">
        <f>IFERROR(IF(S79&lt;R79,100%,"100"%-(S79-R79)*1.2),"-")</f>
        <v>1</v>
      </c>
      <c r="AC79" s="105">
        <f>IFERROR(IF(Y79&lt;X79,100%,"100"%-(Y79-X79)*1.2),"-")</f>
        <v>1</v>
      </c>
    </row>
    <row r="80" spans="2:29" x14ac:dyDescent="0.3">
      <c r="B80" s="18" t="s">
        <v>723</v>
      </c>
      <c r="C80" s="18">
        <v>46031</v>
      </c>
      <c r="D80" s="5" t="s">
        <v>651</v>
      </c>
      <c r="E80" s="49" t="s">
        <v>20</v>
      </c>
      <c r="F80" s="50" t="s">
        <v>81</v>
      </c>
      <c r="G80" s="18" t="s">
        <v>723</v>
      </c>
      <c r="H80" s="5" t="s">
        <v>67</v>
      </c>
      <c r="I80" s="49" t="s">
        <v>20</v>
      </c>
      <c r="J80" s="111">
        <v>24950</v>
      </c>
      <c r="K80" s="111">
        <v>8500</v>
      </c>
      <c r="L80" s="111">
        <v>27</v>
      </c>
      <c r="M80" s="111">
        <v>10</v>
      </c>
      <c r="N80" s="49" t="s">
        <v>20</v>
      </c>
      <c r="O80" s="50" t="s">
        <v>81</v>
      </c>
      <c r="P80" s="49">
        <v>0.29166666666666669</v>
      </c>
      <c r="Q80" s="22">
        <v>0.33333333333333331</v>
      </c>
      <c r="R80" s="22">
        <v>0.70833333333333337</v>
      </c>
      <c r="S80" s="22">
        <v>0.35069444444444442</v>
      </c>
      <c r="T80" s="22">
        <v>0.47916666666666669</v>
      </c>
      <c r="U80" s="22">
        <v>0.5</v>
      </c>
      <c r="V80" s="22">
        <v>0.5</v>
      </c>
      <c r="W80" s="105">
        <f>IFERROR(IF(S80&lt;R80,100%,"100"%-(S80-R80)*1.2),"-")</f>
        <v>1</v>
      </c>
      <c r="AC80" s="105">
        <f>IFERROR(IF(Y80&lt;X80,100%,"100"%-(Y80-X80)*1.2),"-")</f>
        <v>1</v>
      </c>
    </row>
    <row r="81" spans="2:29" x14ac:dyDescent="0.3">
      <c r="B81" s="18" t="s">
        <v>724</v>
      </c>
      <c r="C81" s="18">
        <v>46031</v>
      </c>
      <c r="D81" s="5" t="s">
        <v>651</v>
      </c>
      <c r="E81" s="5" t="s">
        <v>20</v>
      </c>
      <c r="F81" s="5" t="s">
        <v>81</v>
      </c>
      <c r="G81" s="18" t="s">
        <v>724</v>
      </c>
      <c r="H81" s="5" t="s">
        <v>601</v>
      </c>
      <c r="I81" s="5" t="s">
        <v>20</v>
      </c>
      <c r="J81" s="111">
        <v>24950</v>
      </c>
      <c r="K81" s="111">
        <v>1700</v>
      </c>
      <c r="L81" s="111">
        <v>27</v>
      </c>
      <c r="M81" s="111">
        <v>14</v>
      </c>
      <c r="N81" s="5" t="s">
        <v>20</v>
      </c>
      <c r="O81" s="5" t="s">
        <v>81</v>
      </c>
      <c r="P81" s="22">
        <v>0.41666666666666669</v>
      </c>
      <c r="Q81" s="22">
        <v>0.6875</v>
      </c>
      <c r="R81" s="22">
        <v>0.75</v>
      </c>
      <c r="S81" s="22">
        <v>0.81597222222222221</v>
      </c>
      <c r="T81" s="22">
        <v>0.93055555555555558</v>
      </c>
      <c r="U81" s="22">
        <v>0.20833333333333334</v>
      </c>
      <c r="V81" s="22">
        <v>0.20833333333333334</v>
      </c>
      <c r="W81" s="105">
        <f>IFERROR(IF(S81&lt;R81,100%,"100"%-(S81-R81)*1.2),"-")</f>
        <v>0.92083333333333339</v>
      </c>
      <c r="AB81" s="5" t="s">
        <v>475</v>
      </c>
      <c r="AC81" s="105">
        <f>IFERROR(IF(Y81&lt;X81,100%,"100"%-(Y81-X81)*1.2),"-")</f>
        <v>1</v>
      </c>
    </row>
    <row r="82" spans="2:29" x14ac:dyDescent="0.3">
      <c r="B82" s="18" t="s">
        <v>725</v>
      </c>
      <c r="C82" s="18">
        <v>46031</v>
      </c>
      <c r="D82" s="5" t="s">
        <v>651</v>
      </c>
      <c r="E82" s="49" t="s">
        <v>446</v>
      </c>
      <c r="F82" s="50" t="s">
        <v>446</v>
      </c>
      <c r="G82" s="18" t="s">
        <v>725</v>
      </c>
      <c r="H82" s="27" t="s">
        <v>18</v>
      </c>
      <c r="I82" s="49" t="s">
        <v>446</v>
      </c>
      <c r="M82" s="111">
        <v>27</v>
      </c>
      <c r="N82" s="49" t="s">
        <v>1099</v>
      </c>
      <c r="O82" s="49" t="s">
        <v>1099</v>
      </c>
      <c r="P82" s="49">
        <v>0.33333333333333331</v>
      </c>
      <c r="W82" s="105">
        <f>IFERROR(IF(S82&lt;R82,100%,"100"%-(S82-R82)*1.2),"-")</f>
        <v>1</v>
      </c>
      <c r="AC82" s="105">
        <f>IFERROR(IF(Y82&lt;X82,100%,"100"%-(Y82-X82)*1.2),"-")</f>
        <v>1</v>
      </c>
    </row>
    <row r="83" spans="2:29" x14ac:dyDescent="0.3">
      <c r="B83" s="18" t="s">
        <v>725</v>
      </c>
      <c r="C83" s="18">
        <v>46031</v>
      </c>
      <c r="D83" s="5" t="s">
        <v>651</v>
      </c>
      <c r="E83" s="110" t="s">
        <v>446</v>
      </c>
      <c r="F83" s="52" t="s">
        <v>446</v>
      </c>
      <c r="G83" s="18" t="s">
        <v>725</v>
      </c>
      <c r="H83" s="52" t="s">
        <v>164</v>
      </c>
      <c r="I83" s="110" t="s">
        <v>446</v>
      </c>
      <c r="M83" s="111">
        <v>2</v>
      </c>
      <c r="N83" s="49" t="s">
        <v>1099</v>
      </c>
      <c r="O83" s="49" t="s">
        <v>1099</v>
      </c>
      <c r="P83" s="110">
        <v>0.33333333333333331</v>
      </c>
      <c r="W83" s="105">
        <f>IFERROR(IF(S83&lt;R83,100%,"100"%-(S83-R83)*1.2),"-")</f>
        <v>1</v>
      </c>
      <c r="AC83" s="105">
        <f>IFERROR(IF(Y83&lt;X83,100%,"100"%-(Y83-X83)*1.2),"-")</f>
        <v>1</v>
      </c>
    </row>
    <row r="84" spans="2:29" x14ac:dyDescent="0.3">
      <c r="B84" s="18" t="s">
        <v>726</v>
      </c>
      <c r="C84" s="18">
        <v>46031</v>
      </c>
      <c r="D84" s="5" t="s">
        <v>651</v>
      </c>
      <c r="E84" s="49" t="s">
        <v>26</v>
      </c>
      <c r="F84" s="50" t="s">
        <v>113</v>
      </c>
      <c r="G84" s="18" t="s">
        <v>726</v>
      </c>
      <c r="H84" s="27" t="s">
        <v>12</v>
      </c>
      <c r="I84" s="49" t="s">
        <v>26</v>
      </c>
      <c r="J84" s="111">
        <v>10200</v>
      </c>
      <c r="K84" s="111">
        <v>11000</v>
      </c>
      <c r="L84" s="111">
        <v>14</v>
      </c>
      <c r="M84" s="111">
        <v>17</v>
      </c>
      <c r="N84" s="49" t="s">
        <v>26</v>
      </c>
      <c r="O84" s="50" t="s">
        <v>113</v>
      </c>
      <c r="P84" s="49">
        <v>0.29166666666666702</v>
      </c>
      <c r="Q84" s="22">
        <v>0.375</v>
      </c>
      <c r="R84" s="22">
        <v>0.625</v>
      </c>
      <c r="S84" s="22">
        <v>0.5</v>
      </c>
      <c r="T84" s="22">
        <v>0.54166666666666663</v>
      </c>
      <c r="U84" s="22">
        <v>0.66666666666666663</v>
      </c>
      <c r="V84" s="22">
        <v>0.66666666666666663</v>
      </c>
      <c r="W84" s="105">
        <f>IFERROR(IF(S84&lt;R84,100%,"100"%-(S84-R84)*1.2),"-")</f>
        <v>1</v>
      </c>
      <c r="AC84" s="105">
        <f>IFERROR(IF(Y84&lt;X84,100%,"100"%-(Y84-X84)*1.2),"-")</f>
        <v>1</v>
      </c>
    </row>
    <row r="85" spans="2:29" x14ac:dyDescent="0.3">
      <c r="B85" s="18" t="s">
        <v>727</v>
      </c>
      <c r="C85" s="18">
        <v>46031</v>
      </c>
      <c r="D85" s="5" t="s">
        <v>651</v>
      </c>
      <c r="E85" s="49" t="s">
        <v>14</v>
      </c>
      <c r="F85" s="50" t="s">
        <v>115</v>
      </c>
      <c r="G85" s="18" t="s">
        <v>727</v>
      </c>
      <c r="H85" s="5" t="s">
        <v>80</v>
      </c>
      <c r="I85" s="49" t="s">
        <v>14</v>
      </c>
      <c r="J85" s="111">
        <v>8500</v>
      </c>
      <c r="K85" s="111">
        <v>186.9</v>
      </c>
      <c r="L85" s="111">
        <v>14</v>
      </c>
      <c r="M85" s="111">
        <v>7</v>
      </c>
      <c r="N85" s="49" t="s">
        <v>14</v>
      </c>
      <c r="O85" s="50" t="s">
        <v>115</v>
      </c>
      <c r="P85" s="49">
        <v>0.41666666666666669</v>
      </c>
      <c r="Q85" s="22">
        <v>0.67361111111111116</v>
      </c>
      <c r="R85" s="22">
        <v>0.875</v>
      </c>
      <c r="S85" s="22">
        <v>0.78819444444444442</v>
      </c>
      <c r="T85" s="22">
        <v>0.80208333333333337</v>
      </c>
      <c r="U85" s="22">
        <v>0.33333333333333331</v>
      </c>
      <c r="V85" s="22">
        <v>0.33333333333333331</v>
      </c>
      <c r="W85" s="105">
        <f>IFERROR(IF(S85&lt;R85,100%,"100"%-(S85-R85)*1.2),"-")</f>
        <v>1</v>
      </c>
      <c r="AC85" s="105">
        <f>IFERROR(IF(Y85&lt;X85,100%,"100"%-(Y85-X85)*1.2),"-")</f>
        <v>1</v>
      </c>
    </row>
    <row r="86" spans="2:29" x14ac:dyDescent="0.3">
      <c r="B86" s="18" t="s">
        <v>727</v>
      </c>
      <c r="C86" s="18">
        <v>46031</v>
      </c>
      <c r="D86" s="5" t="s">
        <v>651</v>
      </c>
      <c r="E86" s="49" t="s">
        <v>14</v>
      </c>
      <c r="F86" s="50" t="s">
        <v>115</v>
      </c>
      <c r="G86" s="18" t="s">
        <v>727</v>
      </c>
      <c r="H86" s="5" t="s">
        <v>80</v>
      </c>
      <c r="I86" s="49" t="s">
        <v>14</v>
      </c>
      <c r="J86" s="111">
        <v>8500</v>
      </c>
      <c r="K86" s="111">
        <v>186.9</v>
      </c>
      <c r="L86" s="111">
        <v>14</v>
      </c>
      <c r="M86" s="111">
        <v>7</v>
      </c>
      <c r="N86" s="49" t="s">
        <v>14</v>
      </c>
      <c r="O86" s="50" t="s">
        <v>115</v>
      </c>
      <c r="P86" s="49">
        <v>0.41666666666666669</v>
      </c>
      <c r="Q86" s="22">
        <v>0.67361111111111116</v>
      </c>
      <c r="R86" s="22">
        <v>0.875</v>
      </c>
      <c r="S86" s="22">
        <v>0.78819444444444442</v>
      </c>
      <c r="T86" s="22">
        <v>0.80208333333333337</v>
      </c>
      <c r="U86" s="22">
        <v>0.33333333333333331</v>
      </c>
      <c r="V86" s="22">
        <v>0.33333333333333331</v>
      </c>
      <c r="W86" s="105">
        <f>IFERROR(IF(S86&lt;R86,100%,"100"%-(S86-R86)*1.2),"-")</f>
        <v>1</v>
      </c>
      <c r="AC86" s="105">
        <f>IFERROR(IF(Y86&lt;X86,100%,"100"%-(Y86-X86)*1.2),"-")</f>
        <v>1</v>
      </c>
    </row>
    <row r="87" spans="2:29" x14ac:dyDescent="0.3">
      <c r="B87" s="18" t="s">
        <v>727</v>
      </c>
      <c r="C87" s="18">
        <v>46031</v>
      </c>
      <c r="D87" s="5" t="s">
        <v>651</v>
      </c>
      <c r="E87" s="49" t="s">
        <v>14</v>
      </c>
      <c r="F87" s="50" t="s">
        <v>115</v>
      </c>
      <c r="G87" s="18" t="s">
        <v>727</v>
      </c>
      <c r="H87" s="5" t="s">
        <v>107</v>
      </c>
      <c r="I87" s="49" t="s">
        <v>14</v>
      </c>
      <c r="J87" s="111">
        <v>8500</v>
      </c>
      <c r="K87" s="111">
        <v>986.7</v>
      </c>
      <c r="L87" s="111">
        <v>14</v>
      </c>
      <c r="M87" s="111">
        <v>4</v>
      </c>
      <c r="N87" s="49" t="s">
        <v>14</v>
      </c>
      <c r="O87" s="50" t="s">
        <v>115</v>
      </c>
      <c r="P87" s="49">
        <v>0.41666666666666669</v>
      </c>
      <c r="Q87" s="22">
        <v>0.67361111111111116</v>
      </c>
      <c r="R87" s="22">
        <v>0.875</v>
      </c>
      <c r="S87" s="22">
        <v>0.85763888888888884</v>
      </c>
      <c r="T87" s="22">
        <v>0.88888888888888884</v>
      </c>
      <c r="U87" s="22">
        <v>0.33333333333333331</v>
      </c>
      <c r="V87" s="22">
        <v>0.33333333333333331</v>
      </c>
      <c r="W87" s="105">
        <f>IFERROR(IF(S87&lt;R87,100%,"100"%-(S87-R87)*1.2),"-")</f>
        <v>1</v>
      </c>
      <c r="AC87" s="105">
        <f>IFERROR(IF(Y87&lt;X87,100%,"100"%-(Y87-X87)*1.2),"-")</f>
        <v>1</v>
      </c>
    </row>
    <row r="88" spans="2:29" x14ac:dyDescent="0.3">
      <c r="B88" s="18" t="s">
        <v>728</v>
      </c>
      <c r="C88" s="18">
        <v>46031</v>
      </c>
      <c r="D88" s="5" t="s">
        <v>651</v>
      </c>
      <c r="E88" s="49" t="s">
        <v>104</v>
      </c>
      <c r="F88" s="50" t="s">
        <v>24</v>
      </c>
      <c r="G88" s="18" t="s">
        <v>728</v>
      </c>
      <c r="H88" s="27" t="s">
        <v>9</v>
      </c>
      <c r="I88" s="49" t="s">
        <v>104</v>
      </c>
      <c r="J88" s="111">
        <v>10230</v>
      </c>
      <c r="K88" s="111">
        <v>5300</v>
      </c>
      <c r="L88" s="111">
        <v>14</v>
      </c>
      <c r="M88" s="111">
        <v>9</v>
      </c>
      <c r="N88" s="49" t="s">
        <v>104</v>
      </c>
      <c r="O88" s="50" t="s">
        <v>24</v>
      </c>
      <c r="P88" s="49">
        <v>0.29166666666666702</v>
      </c>
      <c r="Q88" s="22">
        <v>0.34027777777777779</v>
      </c>
      <c r="R88" s="22">
        <v>0.5</v>
      </c>
      <c r="S88" s="22">
        <v>0.40972222222222221</v>
      </c>
      <c r="T88" s="22">
        <v>0.4375</v>
      </c>
      <c r="U88" s="22">
        <v>0.5</v>
      </c>
      <c r="V88" s="22">
        <v>0.5</v>
      </c>
      <c r="W88" s="105">
        <f>IFERROR(IF(S88&lt;R88,100%,"100"%-(S88-R88)*1.2),"-")</f>
        <v>1</v>
      </c>
      <c r="AC88" s="105">
        <f>IFERROR(IF(Y88&lt;X88,100%,"100"%-(Y88-X88)*1.2),"-")</f>
        <v>1</v>
      </c>
    </row>
    <row r="89" spans="2:29" x14ac:dyDescent="0.3">
      <c r="B89" s="18" t="s">
        <v>729</v>
      </c>
      <c r="C89" s="18">
        <v>46031</v>
      </c>
      <c r="D89" s="5" t="s">
        <v>651</v>
      </c>
      <c r="E89" s="49" t="s">
        <v>104</v>
      </c>
      <c r="F89" s="50" t="s">
        <v>24</v>
      </c>
      <c r="G89" s="18" t="s">
        <v>729</v>
      </c>
      <c r="H89" s="27" t="s">
        <v>36</v>
      </c>
      <c r="I89" s="49" t="s">
        <v>104</v>
      </c>
      <c r="J89" s="111">
        <v>10230</v>
      </c>
      <c r="K89" s="111">
        <v>10230</v>
      </c>
      <c r="L89" s="111">
        <v>14</v>
      </c>
      <c r="M89" s="111">
        <v>14</v>
      </c>
      <c r="N89" s="49" t="s">
        <v>104</v>
      </c>
      <c r="O89" s="50" t="s">
        <v>24</v>
      </c>
      <c r="P89" s="49">
        <v>0.58333333333333337</v>
      </c>
      <c r="Q89" s="22">
        <v>0.8125</v>
      </c>
      <c r="R89" s="22">
        <v>0.91666666666666663</v>
      </c>
      <c r="S89" s="22">
        <v>0.85416666666666663</v>
      </c>
      <c r="T89" s="22">
        <v>0.875</v>
      </c>
      <c r="U89" s="22">
        <v>0.95833333333333337</v>
      </c>
      <c r="V89" s="22">
        <v>0.95833333333333337</v>
      </c>
      <c r="W89" s="105">
        <f>IFERROR(IF(S89&lt;R89,100%,"100"%-(S89-R89)*1.2),"-")</f>
        <v>1</v>
      </c>
      <c r="AC89" s="105">
        <f>IFERROR(IF(Y89&lt;X89,100%,"100"%-(Y89-X89)*1.2),"-")</f>
        <v>1</v>
      </c>
    </row>
    <row r="90" spans="2:29" x14ac:dyDescent="0.3">
      <c r="B90" s="18" t="s">
        <v>730</v>
      </c>
      <c r="C90" s="18">
        <v>46031</v>
      </c>
      <c r="D90" s="5" t="s">
        <v>651</v>
      </c>
      <c r="E90" s="49" t="s">
        <v>46</v>
      </c>
      <c r="F90" s="50" t="s">
        <v>165</v>
      </c>
      <c r="G90" s="18" t="s">
        <v>730</v>
      </c>
      <c r="H90" s="27" t="s">
        <v>441</v>
      </c>
      <c r="I90" s="49" t="s">
        <v>46</v>
      </c>
      <c r="J90" s="111">
        <v>927</v>
      </c>
      <c r="K90" s="111">
        <v>257</v>
      </c>
      <c r="L90" s="111">
        <v>3</v>
      </c>
      <c r="M90" s="111">
        <v>1</v>
      </c>
      <c r="N90" s="49" t="s">
        <v>46</v>
      </c>
      <c r="O90" s="50" t="s">
        <v>165</v>
      </c>
      <c r="P90" s="49">
        <v>0.29166666666666669</v>
      </c>
      <c r="Q90" s="22">
        <v>0.3125</v>
      </c>
      <c r="R90" s="22">
        <v>0.75</v>
      </c>
      <c r="S90" s="22">
        <v>0.36805555555555558</v>
      </c>
      <c r="T90" s="22">
        <v>0.39930555555555558</v>
      </c>
      <c r="U90" s="22">
        <v>0.46180555555555558</v>
      </c>
      <c r="V90" s="22">
        <v>0.46180555555555558</v>
      </c>
      <c r="W90" s="105">
        <f>IFERROR(IF(S90&lt;R90,100%,"100"%-(S90-R90)*1.2),"-")</f>
        <v>1</v>
      </c>
      <c r="AC90" s="105">
        <f>IFERROR(IF(Y90&lt;X90,100%,"100"%-(Y90-X90)*1.2),"-")</f>
        <v>1</v>
      </c>
    </row>
    <row r="91" spans="2:29" x14ac:dyDescent="0.3">
      <c r="B91" s="18" t="s">
        <v>731</v>
      </c>
      <c r="C91" s="18">
        <v>46031</v>
      </c>
      <c r="D91" s="5" t="s">
        <v>651</v>
      </c>
      <c r="E91" s="49" t="s">
        <v>46</v>
      </c>
      <c r="F91" s="27" t="s">
        <v>165</v>
      </c>
      <c r="G91" s="18" t="s">
        <v>731</v>
      </c>
      <c r="H91" s="5" t="s">
        <v>76</v>
      </c>
      <c r="I91" s="49" t="s">
        <v>46</v>
      </c>
      <c r="J91" s="111">
        <v>927</v>
      </c>
      <c r="K91" s="111">
        <v>506</v>
      </c>
      <c r="L91" s="111">
        <v>3</v>
      </c>
      <c r="M91" s="111">
        <v>2</v>
      </c>
      <c r="N91" s="49" t="s">
        <v>46</v>
      </c>
      <c r="O91" s="27" t="s">
        <v>165</v>
      </c>
      <c r="P91" s="49">
        <v>0.5</v>
      </c>
      <c r="Q91" s="22">
        <v>0.5</v>
      </c>
      <c r="R91" s="22">
        <v>0.75</v>
      </c>
      <c r="S91" s="22">
        <v>0.61458333333333337</v>
      </c>
      <c r="T91" s="22">
        <v>0.64583333333333337</v>
      </c>
      <c r="U91" s="22">
        <v>0.71875</v>
      </c>
      <c r="V91" s="22">
        <v>0.71875</v>
      </c>
      <c r="W91" s="105">
        <f>IFERROR(IF(S91&lt;R91,100%,"100"%-(S91-R91)*1.2),"-")</f>
        <v>1</v>
      </c>
      <c r="AC91" s="105">
        <f>IFERROR(IF(Y91&lt;X91,100%,"100"%-(Y91-X91)*1.2),"-")</f>
        <v>1</v>
      </c>
    </row>
    <row r="92" spans="2:29" x14ac:dyDescent="0.3">
      <c r="B92" s="18" t="s">
        <v>731</v>
      </c>
      <c r="C92" s="18">
        <v>46031</v>
      </c>
      <c r="D92" s="5" t="s">
        <v>651</v>
      </c>
      <c r="E92" s="49" t="s">
        <v>46</v>
      </c>
      <c r="F92" s="50" t="s">
        <v>165</v>
      </c>
      <c r="G92" s="18" t="s">
        <v>731</v>
      </c>
      <c r="H92" s="27" t="s">
        <v>34</v>
      </c>
      <c r="I92" s="49" t="s">
        <v>46</v>
      </c>
      <c r="J92" s="111">
        <v>927</v>
      </c>
      <c r="K92" s="111">
        <v>156</v>
      </c>
      <c r="L92" s="111">
        <v>3</v>
      </c>
      <c r="M92" s="111">
        <v>1</v>
      </c>
      <c r="N92" s="49" t="s">
        <v>46</v>
      </c>
      <c r="O92" s="50" t="s">
        <v>165</v>
      </c>
      <c r="P92" s="49">
        <v>0.5</v>
      </c>
      <c r="Q92" s="22">
        <v>0.5</v>
      </c>
      <c r="R92" s="22">
        <v>0.75</v>
      </c>
      <c r="S92" s="22">
        <v>0.54513888888888884</v>
      </c>
      <c r="T92" s="22">
        <v>0.57291666666666663</v>
      </c>
      <c r="U92" s="22">
        <v>0.71875</v>
      </c>
      <c r="V92" s="22">
        <v>0.71875</v>
      </c>
      <c r="W92" s="105">
        <f>IFERROR(IF(S92&lt;R92,100%,"100"%-(S92-R92)*1.2),"-")</f>
        <v>1</v>
      </c>
      <c r="AC92" s="105">
        <f>IFERROR(IF(Y92&lt;X92,100%,"100"%-(Y92-X92)*1.2),"-")</f>
        <v>1</v>
      </c>
    </row>
    <row r="93" spans="2:29" x14ac:dyDescent="0.3">
      <c r="B93" s="18" t="s">
        <v>732</v>
      </c>
      <c r="C93" s="18">
        <v>46031</v>
      </c>
      <c r="D93" s="5" t="s">
        <v>651</v>
      </c>
      <c r="E93" s="49" t="s">
        <v>46</v>
      </c>
      <c r="F93" s="50" t="s">
        <v>165</v>
      </c>
      <c r="G93" s="18" t="s">
        <v>732</v>
      </c>
      <c r="H93" s="27" t="s">
        <v>209</v>
      </c>
      <c r="I93" s="49" t="s">
        <v>46</v>
      </c>
      <c r="J93" s="111">
        <v>927</v>
      </c>
      <c r="K93" s="111">
        <v>281</v>
      </c>
      <c r="L93" s="111">
        <v>3</v>
      </c>
      <c r="M93" s="111">
        <v>1</v>
      </c>
      <c r="N93" s="49" t="s">
        <v>46</v>
      </c>
      <c r="O93" s="50" t="s">
        <v>165</v>
      </c>
      <c r="P93" s="49">
        <v>0.5</v>
      </c>
      <c r="Q93" s="22">
        <v>0.75</v>
      </c>
      <c r="R93" s="22">
        <v>0.75</v>
      </c>
      <c r="S93" s="22">
        <v>0.84375</v>
      </c>
      <c r="T93" s="22">
        <v>0.86458333333333337</v>
      </c>
      <c r="U93" s="22">
        <v>0.91666666666666663</v>
      </c>
      <c r="V93" s="22">
        <v>0.91666666666666663</v>
      </c>
      <c r="W93" s="105">
        <f>IFERROR(IF(S93&lt;R93,100%,"100"%-(S93-R93)*1.2),"-")</f>
        <v>0.88749999999999996</v>
      </c>
      <c r="AB93" s="5" t="s">
        <v>475</v>
      </c>
      <c r="AC93" s="105">
        <f>IFERROR(IF(Y93&lt;X93,100%,"100"%-(Y93-X93)*1.2),"-")</f>
        <v>1</v>
      </c>
    </row>
    <row r="94" spans="2:29" x14ac:dyDescent="0.3">
      <c r="B94" s="18" t="s">
        <v>732</v>
      </c>
      <c r="C94" s="18">
        <v>46031</v>
      </c>
      <c r="D94" s="5" t="s">
        <v>651</v>
      </c>
      <c r="E94" s="49" t="s">
        <v>46</v>
      </c>
      <c r="F94" s="50" t="s">
        <v>165</v>
      </c>
      <c r="G94" s="18" t="s">
        <v>732</v>
      </c>
      <c r="H94" s="27" t="s">
        <v>30</v>
      </c>
      <c r="I94" s="49" t="s">
        <v>46</v>
      </c>
      <c r="J94" s="111">
        <v>927</v>
      </c>
      <c r="K94" s="111">
        <v>281</v>
      </c>
      <c r="L94" s="111">
        <v>3</v>
      </c>
      <c r="M94" s="111">
        <v>1</v>
      </c>
      <c r="N94" s="49" t="s">
        <v>46</v>
      </c>
      <c r="O94" s="50" t="s">
        <v>165</v>
      </c>
      <c r="P94" s="49">
        <v>0.5</v>
      </c>
      <c r="Q94" s="22">
        <v>0.75</v>
      </c>
      <c r="R94" s="22">
        <v>0.75</v>
      </c>
      <c r="S94" s="22">
        <v>0.81944444444444442</v>
      </c>
      <c r="T94" s="22">
        <v>0.83680555555555558</v>
      </c>
      <c r="U94" s="22">
        <v>0.91666666666666663</v>
      </c>
      <c r="V94" s="22">
        <v>0.91666666666666663</v>
      </c>
      <c r="W94" s="105">
        <f>IFERROR(IF(S94&lt;R94,100%,"100"%-(S94-R94)*1.2),"-")</f>
        <v>0.91666666666666674</v>
      </c>
      <c r="AB94" s="5" t="s">
        <v>475</v>
      </c>
      <c r="AC94" s="105">
        <f>IFERROR(IF(Y94&lt;X94,100%,"100"%-(Y94-X94)*1.2),"-")</f>
        <v>1</v>
      </c>
    </row>
    <row r="95" spans="2:29" x14ac:dyDescent="0.3">
      <c r="B95" s="18" t="s">
        <v>733</v>
      </c>
      <c r="C95" s="18">
        <v>46031</v>
      </c>
      <c r="D95" s="5" t="s">
        <v>651</v>
      </c>
      <c r="E95" s="49" t="s">
        <v>28</v>
      </c>
      <c r="F95" s="50" t="s">
        <v>42</v>
      </c>
      <c r="G95" s="18" t="s">
        <v>733</v>
      </c>
      <c r="H95" s="27" t="s">
        <v>6</v>
      </c>
      <c r="I95" s="49" t="s">
        <v>28</v>
      </c>
      <c r="J95" s="111">
        <v>9200</v>
      </c>
      <c r="K95" s="111">
        <v>1100</v>
      </c>
      <c r="L95" s="111">
        <v>14</v>
      </c>
      <c r="M95" s="111">
        <v>1</v>
      </c>
      <c r="N95" s="49" t="s">
        <v>28</v>
      </c>
      <c r="O95" s="50" t="s">
        <v>42</v>
      </c>
      <c r="P95" s="49">
        <v>0.375</v>
      </c>
      <c r="Q95" s="22">
        <v>0.91666666666666663</v>
      </c>
      <c r="R95" s="22">
        <v>0.5</v>
      </c>
      <c r="S95" s="22">
        <v>0.97222222222222221</v>
      </c>
      <c r="T95" s="22">
        <v>0</v>
      </c>
      <c r="U95" s="22">
        <v>0.125</v>
      </c>
      <c r="V95" s="22">
        <v>0.125</v>
      </c>
      <c r="W95" s="105">
        <f>IFERROR(IF(S95&lt;R95,100%,"100"%-(S95-R95)*1.2),"-")</f>
        <v>0.43333333333333335</v>
      </c>
      <c r="AB95" s="5" t="s">
        <v>475</v>
      </c>
      <c r="AC95" s="105">
        <f>IFERROR(IF(Y95&lt;X95,100%,"100"%-(Y95-X95)*1.2),"-")</f>
        <v>1</v>
      </c>
    </row>
    <row r="96" spans="2:29" x14ac:dyDescent="0.3">
      <c r="B96" s="18" t="s">
        <v>734</v>
      </c>
      <c r="C96" s="18">
        <v>46032</v>
      </c>
      <c r="D96" s="5" t="s">
        <v>651</v>
      </c>
      <c r="E96" s="19" t="s">
        <v>26</v>
      </c>
      <c r="F96" s="48" t="s">
        <v>113</v>
      </c>
      <c r="G96" s="18" t="s">
        <v>734</v>
      </c>
      <c r="H96" s="27" t="s">
        <v>6</v>
      </c>
      <c r="I96" s="19" t="s">
        <v>26</v>
      </c>
      <c r="J96" s="111">
        <v>10200</v>
      </c>
      <c r="K96" s="111">
        <v>7100</v>
      </c>
      <c r="L96" s="111">
        <v>14</v>
      </c>
      <c r="M96" s="111">
        <v>6</v>
      </c>
      <c r="N96" s="19" t="s">
        <v>26</v>
      </c>
      <c r="O96" s="48" t="s">
        <v>113</v>
      </c>
      <c r="P96" s="19">
        <v>0.33333333333333398</v>
      </c>
      <c r="W96" s="105">
        <f>IFERROR(IF(S96&lt;R96,100%,"100"%-(S96-R96)*1.2),"-")</f>
        <v>1</v>
      </c>
      <c r="AC96" s="105">
        <f>IFERROR(IF(Y96&lt;X96,100%,"100"%-(Y96-X96)*1.2),"-")</f>
        <v>1</v>
      </c>
    </row>
    <row r="97" spans="2:29" x14ac:dyDescent="0.3">
      <c r="B97" s="18" t="s">
        <v>735</v>
      </c>
      <c r="C97" s="18">
        <v>46032</v>
      </c>
      <c r="D97" s="5" t="s">
        <v>651</v>
      </c>
      <c r="E97" s="192" t="s">
        <v>104</v>
      </c>
      <c r="F97" s="48" t="s">
        <v>165</v>
      </c>
      <c r="G97" s="18" t="s">
        <v>735</v>
      </c>
      <c r="H97" s="27" t="s">
        <v>35</v>
      </c>
      <c r="I97" s="192" t="s">
        <v>104</v>
      </c>
      <c r="J97" s="111">
        <v>10230</v>
      </c>
      <c r="K97" s="111">
        <v>6000</v>
      </c>
      <c r="L97" s="111">
        <v>14</v>
      </c>
      <c r="M97" s="111">
        <v>8</v>
      </c>
      <c r="N97" s="192" t="s">
        <v>104</v>
      </c>
      <c r="O97" s="48" t="s">
        <v>165</v>
      </c>
      <c r="P97" s="192">
        <v>0.29166666666666702</v>
      </c>
      <c r="Q97" s="22">
        <v>0.29166666666666669</v>
      </c>
      <c r="R97" s="22">
        <v>0.5</v>
      </c>
      <c r="S97" s="22">
        <v>0.2951388888888889</v>
      </c>
      <c r="T97" s="22">
        <v>0.33680555555555558</v>
      </c>
      <c r="U97" s="22">
        <v>0.34027777777777779</v>
      </c>
      <c r="V97" s="22">
        <v>0.34027777777777779</v>
      </c>
      <c r="W97" s="105">
        <f>IFERROR(IF(S97&lt;R97,100%,"100"%-(S97-R97)*1.2),"-")</f>
        <v>1</v>
      </c>
      <c r="AC97" s="105">
        <f>IFERROR(IF(Y97&lt;X97,100%,"100"%-(Y97-X97)*1.2),"-")</f>
        <v>1</v>
      </c>
    </row>
    <row r="98" spans="2:29" x14ac:dyDescent="0.3">
      <c r="B98" s="18" t="s">
        <v>736</v>
      </c>
      <c r="C98" s="18">
        <v>46032</v>
      </c>
      <c r="D98" s="5" t="s">
        <v>651</v>
      </c>
      <c r="E98" s="19" t="s">
        <v>104</v>
      </c>
      <c r="F98" s="48" t="s">
        <v>165</v>
      </c>
      <c r="G98" s="18" t="s">
        <v>736</v>
      </c>
      <c r="H98" s="48" t="s">
        <v>9</v>
      </c>
      <c r="I98" s="19" t="s">
        <v>104</v>
      </c>
      <c r="J98" s="111">
        <v>10230</v>
      </c>
      <c r="K98" s="111">
        <v>6000</v>
      </c>
      <c r="L98" s="111">
        <v>14</v>
      </c>
      <c r="M98" s="111">
        <v>10</v>
      </c>
      <c r="N98" s="19" t="s">
        <v>104</v>
      </c>
      <c r="O98" s="48" t="s">
        <v>165</v>
      </c>
      <c r="P98" s="19">
        <v>0.375</v>
      </c>
      <c r="Q98" s="22">
        <v>0.4375</v>
      </c>
      <c r="R98" s="22">
        <v>0.5</v>
      </c>
      <c r="S98" s="22">
        <v>0.5</v>
      </c>
      <c r="T98" s="22">
        <v>0.59722222222222221</v>
      </c>
      <c r="U98" s="22">
        <v>0.68402777777777779</v>
      </c>
      <c r="V98" s="22">
        <v>0.68402777777777779</v>
      </c>
      <c r="W98" s="105">
        <f>IFERROR(IF(S98&lt;R98,100%,"100"%-(S98-R98)*1.2),"-")</f>
        <v>1</v>
      </c>
      <c r="AC98" s="105">
        <f>IFERROR(IF(Y98&lt;X98,100%,"100"%-(Y98-X98)*1.2),"-")</f>
        <v>1</v>
      </c>
    </row>
    <row r="99" spans="2:29" x14ac:dyDescent="0.3">
      <c r="B99" s="18" t="s">
        <v>737</v>
      </c>
      <c r="C99" s="18">
        <v>46032</v>
      </c>
      <c r="D99" s="5" t="s">
        <v>651</v>
      </c>
      <c r="E99" s="5" t="s">
        <v>20</v>
      </c>
      <c r="F99" s="5" t="s">
        <v>81</v>
      </c>
      <c r="G99" s="18" t="s">
        <v>737</v>
      </c>
      <c r="H99" s="5" t="s">
        <v>601</v>
      </c>
      <c r="I99" s="5" t="s">
        <v>20</v>
      </c>
      <c r="J99" s="111">
        <v>24950</v>
      </c>
      <c r="K99" s="111">
        <v>16000</v>
      </c>
      <c r="L99" s="111">
        <v>27</v>
      </c>
      <c r="M99" s="111">
        <v>14</v>
      </c>
      <c r="N99" s="5" t="s">
        <v>20</v>
      </c>
      <c r="O99" s="5" t="s">
        <v>81</v>
      </c>
      <c r="P99" s="22">
        <v>0.33333333333333331</v>
      </c>
      <c r="Q99" s="22">
        <v>0.46527777777777779</v>
      </c>
      <c r="R99" s="22">
        <v>0.625</v>
      </c>
      <c r="S99" s="22">
        <v>0.57638888888888884</v>
      </c>
      <c r="T99" s="22">
        <v>0.65625</v>
      </c>
      <c r="U99" s="22">
        <v>0.78125</v>
      </c>
      <c r="V99" s="22">
        <v>0.78125</v>
      </c>
      <c r="W99" s="105">
        <f>IFERROR(IF(S99&lt;R99,100%,"100"%-(S99-R99)*1.2),"-")</f>
        <v>1</v>
      </c>
      <c r="AC99" s="105">
        <f>IFERROR(IF(Y99&lt;X99,100%,"100"%-(Y99-X99)*1.2),"-")</f>
        <v>1</v>
      </c>
    </row>
    <row r="100" spans="2:29" x14ac:dyDescent="0.3">
      <c r="B100" s="18" t="s">
        <v>738</v>
      </c>
      <c r="C100" s="18">
        <v>46034</v>
      </c>
      <c r="D100" s="5" t="s">
        <v>651</v>
      </c>
      <c r="E100" s="19" t="s">
        <v>20</v>
      </c>
      <c r="F100" s="48" t="s">
        <v>81</v>
      </c>
      <c r="G100" s="18" t="s">
        <v>738</v>
      </c>
      <c r="H100" s="5" t="s">
        <v>16</v>
      </c>
      <c r="I100" s="5" t="s">
        <v>20</v>
      </c>
      <c r="J100" s="111">
        <v>24950</v>
      </c>
      <c r="K100" s="111">
        <v>23000</v>
      </c>
      <c r="L100" s="111">
        <v>27</v>
      </c>
      <c r="M100" s="111">
        <v>24</v>
      </c>
      <c r="N100" s="19" t="s">
        <v>20</v>
      </c>
      <c r="O100" s="48" t="s">
        <v>81</v>
      </c>
      <c r="P100" s="19">
        <v>0.29166666666666669</v>
      </c>
      <c r="Q100" s="22">
        <v>0.3125</v>
      </c>
      <c r="R100" s="22">
        <v>0.625</v>
      </c>
      <c r="S100" s="22">
        <v>0.375</v>
      </c>
      <c r="T100" s="22">
        <v>0.44791666666666669</v>
      </c>
      <c r="U100" s="22">
        <v>0.79166666666666663</v>
      </c>
      <c r="V100" s="22">
        <v>0.79166666666666663</v>
      </c>
      <c r="W100" s="105">
        <f>IFERROR(IF(S100&lt;R100,100%,"100"%-(S100-R100)*1.2),"-")</f>
        <v>1</v>
      </c>
      <c r="AC100" s="105">
        <f>IFERROR(IF(Y100&lt;X100,100%,"100"%-(Y100-X100)*1.2),"-")</f>
        <v>1</v>
      </c>
    </row>
    <row r="101" spans="2:29" x14ac:dyDescent="0.3">
      <c r="B101" s="18" t="s">
        <v>739</v>
      </c>
      <c r="C101" s="18">
        <v>46034</v>
      </c>
      <c r="D101" s="5" t="s">
        <v>651</v>
      </c>
      <c r="E101" s="19" t="s">
        <v>46</v>
      </c>
      <c r="F101" s="48" t="s">
        <v>165</v>
      </c>
      <c r="G101" s="18" t="s">
        <v>739</v>
      </c>
      <c r="H101" s="5" t="s">
        <v>161</v>
      </c>
      <c r="I101" s="19" t="s">
        <v>46</v>
      </c>
      <c r="J101" s="111">
        <v>927</v>
      </c>
      <c r="K101" s="111">
        <v>147</v>
      </c>
      <c r="L101" s="111">
        <v>3</v>
      </c>
      <c r="M101" s="111">
        <v>1</v>
      </c>
      <c r="N101" s="19" t="s">
        <v>46</v>
      </c>
      <c r="O101" s="48" t="s">
        <v>165</v>
      </c>
      <c r="P101" s="19">
        <v>0.33333333333333298</v>
      </c>
      <c r="Q101" s="22">
        <v>0.3125</v>
      </c>
      <c r="R101" s="22">
        <v>0.5</v>
      </c>
      <c r="S101" s="22">
        <v>0.33333333333333331</v>
      </c>
      <c r="T101" s="22">
        <v>0.35416666666666669</v>
      </c>
      <c r="U101" s="22">
        <v>0.38541666666666669</v>
      </c>
      <c r="V101" s="22">
        <v>0.38541666666666669</v>
      </c>
      <c r="W101" s="105">
        <f>IFERROR(IF(S101&lt;R101,100%,"100"%-(S101-R101)*1.2),"-")</f>
        <v>1</v>
      </c>
      <c r="AC101" s="105">
        <f>IFERROR(IF(Y101&lt;X101,100%,"100"%-(Y101-X101)*1.2),"-")</f>
        <v>1</v>
      </c>
    </row>
    <row r="102" spans="2:29" x14ac:dyDescent="0.3">
      <c r="B102" s="18" t="s">
        <v>740</v>
      </c>
      <c r="C102" s="18">
        <v>46034</v>
      </c>
      <c r="D102" s="5" t="s">
        <v>651</v>
      </c>
      <c r="E102" s="19" t="s">
        <v>446</v>
      </c>
      <c r="F102" s="48" t="s">
        <v>446</v>
      </c>
      <c r="G102" s="18" t="s">
        <v>740</v>
      </c>
      <c r="H102" s="27" t="s">
        <v>30</v>
      </c>
      <c r="I102" s="19" t="s">
        <v>446</v>
      </c>
      <c r="K102" s="111">
        <v>6200</v>
      </c>
      <c r="M102" s="111">
        <v>5</v>
      </c>
      <c r="N102" s="49" t="s">
        <v>1099</v>
      </c>
      <c r="O102" s="49" t="s">
        <v>1099</v>
      </c>
      <c r="P102" s="19">
        <v>0.375</v>
      </c>
      <c r="W102" s="105">
        <f>IFERROR(IF(S102&lt;R102,100%,"100"%-(S102-R102)*1.2),"-")</f>
        <v>1</v>
      </c>
      <c r="AC102" s="105">
        <f>IFERROR(IF(Y102&lt;X102,100%,"100"%-(Y102-X102)*1.2),"-")</f>
        <v>1</v>
      </c>
    </row>
    <row r="103" spans="2:29" x14ac:dyDescent="0.3">
      <c r="B103" s="18" t="s">
        <v>740</v>
      </c>
      <c r="C103" s="18">
        <v>46034</v>
      </c>
      <c r="D103" s="5" t="s">
        <v>651</v>
      </c>
      <c r="E103" s="19" t="s">
        <v>446</v>
      </c>
      <c r="F103" s="48" t="s">
        <v>446</v>
      </c>
      <c r="G103" s="18" t="s">
        <v>740</v>
      </c>
      <c r="H103" s="5" t="s">
        <v>9</v>
      </c>
      <c r="I103" s="19" t="s">
        <v>446</v>
      </c>
      <c r="K103" s="111">
        <v>2100</v>
      </c>
      <c r="M103" s="111">
        <v>6</v>
      </c>
      <c r="N103" s="49" t="s">
        <v>1099</v>
      </c>
      <c r="O103" s="49" t="s">
        <v>1099</v>
      </c>
      <c r="P103" s="19">
        <v>0.375</v>
      </c>
      <c r="W103" s="105">
        <f>IFERROR(IF(S103&lt;R103,100%,"100"%-(S103-R103)*1.2),"-")</f>
        <v>1</v>
      </c>
      <c r="AC103" s="105">
        <f>IFERROR(IF(Y103&lt;X103,100%,"100"%-(Y103-X103)*1.2),"-")</f>
        <v>1</v>
      </c>
    </row>
    <row r="104" spans="2:29" x14ac:dyDescent="0.3">
      <c r="B104" s="18" t="s">
        <v>740</v>
      </c>
      <c r="C104" s="18">
        <v>46034</v>
      </c>
      <c r="D104" s="5" t="s">
        <v>651</v>
      </c>
      <c r="E104" s="19" t="s">
        <v>446</v>
      </c>
      <c r="F104" s="48" t="s">
        <v>446</v>
      </c>
      <c r="G104" s="18" t="s">
        <v>740</v>
      </c>
      <c r="H104" s="27" t="s">
        <v>6</v>
      </c>
      <c r="I104" s="19" t="s">
        <v>446</v>
      </c>
      <c r="K104" s="111">
        <v>7100</v>
      </c>
      <c r="M104" s="111">
        <v>13</v>
      </c>
      <c r="N104" s="49" t="s">
        <v>1099</v>
      </c>
      <c r="O104" s="49" t="s">
        <v>1099</v>
      </c>
      <c r="P104" s="19">
        <v>0.375</v>
      </c>
      <c r="W104" s="105">
        <f>IFERROR(IF(S104&lt;R104,100%,"100"%-(S104-R104)*1.2),"-")</f>
        <v>1</v>
      </c>
      <c r="AC104" s="105">
        <f>IFERROR(IF(Y104&lt;X104,100%,"100"%-(Y104-X104)*1.2),"-")</f>
        <v>1</v>
      </c>
    </row>
    <row r="105" spans="2:29" x14ac:dyDescent="0.3">
      <c r="B105" s="18" t="s">
        <v>741</v>
      </c>
      <c r="C105" s="18">
        <v>46034</v>
      </c>
      <c r="D105" s="5" t="s">
        <v>651</v>
      </c>
      <c r="E105" s="19" t="s">
        <v>446</v>
      </c>
      <c r="F105" s="48" t="s">
        <v>446</v>
      </c>
      <c r="G105" s="18" t="s">
        <v>741</v>
      </c>
      <c r="H105" s="5" t="s">
        <v>18</v>
      </c>
      <c r="I105" s="19" t="s">
        <v>446</v>
      </c>
      <c r="K105" s="111">
        <v>22303</v>
      </c>
      <c r="M105" s="111">
        <v>27</v>
      </c>
      <c r="N105" s="49" t="s">
        <v>1099</v>
      </c>
      <c r="O105" s="49" t="s">
        <v>1099</v>
      </c>
      <c r="P105" s="19">
        <v>0.375</v>
      </c>
      <c r="W105" s="105">
        <f>IFERROR(IF(S105&lt;R105,100%,"100"%-(S105-R105)*1.2),"-")</f>
        <v>1</v>
      </c>
      <c r="AC105" s="105">
        <f>IFERROR(IF(Y105&lt;X105,100%,"100"%-(Y105-X105)*1.2),"-")</f>
        <v>1</v>
      </c>
    </row>
    <row r="106" spans="2:29" x14ac:dyDescent="0.3">
      <c r="B106" s="18" t="s">
        <v>742</v>
      </c>
      <c r="C106" s="18">
        <v>46034</v>
      </c>
      <c r="D106" s="5" t="s">
        <v>651</v>
      </c>
      <c r="E106" s="19" t="s">
        <v>28</v>
      </c>
      <c r="F106" s="48" t="s">
        <v>42</v>
      </c>
      <c r="G106" s="18" t="s">
        <v>742</v>
      </c>
      <c r="H106" s="27" t="s">
        <v>22</v>
      </c>
      <c r="I106" s="19" t="s">
        <v>28</v>
      </c>
      <c r="J106" s="111">
        <v>9200</v>
      </c>
      <c r="K106" s="111">
        <v>6500</v>
      </c>
      <c r="L106" s="111">
        <v>14</v>
      </c>
      <c r="M106" s="111">
        <v>14</v>
      </c>
      <c r="N106" s="19" t="s">
        <v>28</v>
      </c>
      <c r="O106" s="48" t="s">
        <v>42</v>
      </c>
      <c r="P106" s="19">
        <v>0.29166666666666669</v>
      </c>
      <c r="Q106" s="22">
        <v>0.33333333333333331</v>
      </c>
      <c r="R106" s="22">
        <v>0.5</v>
      </c>
      <c r="S106" s="22">
        <v>0.375</v>
      </c>
      <c r="T106" s="22">
        <v>0.45833333333333331</v>
      </c>
      <c r="U106" s="22">
        <v>0.5</v>
      </c>
      <c r="V106" s="22">
        <v>0.5</v>
      </c>
      <c r="W106" s="105">
        <f>IFERROR(IF(S106&lt;R106,100%,"100"%-(S106-R106)*1.2),"-")</f>
        <v>1</v>
      </c>
      <c r="AC106" s="105">
        <f>IFERROR(IF(Y106&lt;X106,100%,"100"%-(Y106-X106)*1.2),"-")</f>
        <v>1</v>
      </c>
    </row>
    <row r="107" spans="2:29" x14ac:dyDescent="0.3">
      <c r="B107" s="18" t="s">
        <v>743</v>
      </c>
      <c r="C107" s="18">
        <v>46034</v>
      </c>
      <c r="D107" s="5" t="s">
        <v>651</v>
      </c>
      <c r="E107" s="19" t="s">
        <v>28</v>
      </c>
      <c r="F107" s="48" t="s">
        <v>42</v>
      </c>
      <c r="G107" s="18" t="s">
        <v>743</v>
      </c>
      <c r="H107" s="27" t="s">
        <v>13</v>
      </c>
      <c r="I107" s="19" t="s">
        <v>28</v>
      </c>
      <c r="J107" s="111">
        <v>9200</v>
      </c>
      <c r="K107" s="111">
        <v>4200</v>
      </c>
      <c r="L107" s="111">
        <v>14</v>
      </c>
      <c r="M107" s="111">
        <v>14</v>
      </c>
      <c r="N107" s="19" t="s">
        <v>28</v>
      </c>
      <c r="O107" s="48" t="s">
        <v>42</v>
      </c>
      <c r="P107" s="19">
        <v>0.5</v>
      </c>
      <c r="Q107" s="22">
        <v>0.52083333333333337</v>
      </c>
      <c r="R107" s="22">
        <v>0.75</v>
      </c>
      <c r="S107" s="22">
        <v>0.59722222222222221</v>
      </c>
      <c r="T107" s="22">
        <v>0.625</v>
      </c>
      <c r="U107" s="22">
        <v>0.80555555555555558</v>
      </c>
      <c r="V107" s="22">
        <v>0.80555555555555558</v>
      </c>
      <c r="W107" s="105">
        <f>IFERROR(IF(S107&lt;R107,100%,"100"%-(S107-R107)*1.2),"-")</f>
        <v>1</v>
      </c>
      <c r="AC107" s="105">
        <f>IFERROR(IF(Y107&lt;X107,100%,"100"%-(Y107-X107)*1.2),"-")</f>
        <v>1</v>
      </c>
    </row>
    <row r="108" spans="2:29" x14ac:dyDescent="0.3">
      <c r="B108" s="18" t="s">
        <v>744</v>
      </c>
      <c r="C108" s="18">
        <v>46034</v>
      </c>
      <c r="D108" s="5" t="s">
        <v>651</v>
      </c>
      <c r="E108" s="49" t="s">
        <v>14</v>
      </c>
      <c r="F108" s="48" t="s">
        <v>115</v>
      </c>
      <c r="G108" s="18" t="s">
        <v>744</v>
      </c>
      <c r="H108" s="5" t="s">
        <v>19</v>
      </c>
      <c r="I108" s="19" t="s">
        <v>14</v>
      </c>
      <c r="J108" s="111">
        <v>8500</v>
      </c>
      <c r="K108" s="111">
        <v>9013</v>
      </c>
      <c r="L108" s="111">
        <v>14</v>
      </c>
      <c r="M108" s="111">
        <v>16</v>
      </c>
      <c r="N108" s="19" t="s">
        <v>14</v>
      </c>
      <c r="O108" s="48" t="s">
        <v>115</v>
      </c>
      <c r="P108" s="19">
        <v>0.29166666666666702</v>
      </c>
      <c r="Q108" s="22">
        <v>0.375</v>
      </c>
      <c r="R108" s="22">
        <v>0.75</v>
      </c>
      <c r="S108" s="22">
        <v>0.53472222222222221</v>
      </c>
      <c r="T108" s="22">
        <v>0.60763888888888884</v>
      </c>
      <c r="U108" s="22">
        <v>0.79166666666666663</v>
      </c>
      <c r="V108" s="22">
        <v>0.79166666666666663</v>
      </c>
      <c r="W108" s="105">
        <f>IFERROR(IF(S108&lt;R108,100%,"100"%-(S108-R108)*1.2),"-")</f>
        <v>1</v>
      </c>
      <c r="AC108" s="105">
        <f>IFERROR(IF(Y108&lt;X108,100%,"100"%-(Y108-X108)*1.2),"-")</f>
        <v>1</v>
      </c>
    </row>
    <row r="109" spans="2:29" x14ac:dyDescent="0.3">
      <c r="B109" s="18" t="s">
        <v>745</v>
      </c>
      <c r="C109" s="18">
        <v>46034</v>
      </c>
      <c r="D109" s="5" t="s">
        <v>651</v>
      </c>
      <c r="E109" s="192" t="s">
        <v>26</v>
      </c>
      <c r="F109" s="48" t="s">
        <v>113</v>
      </c>
      <c r="G109" s="18" t="s">
        <v>745</v>
      </c>
      <c r="H109" s="5" t="s">
        <v>159</v>
      </c>
      <c r="I109" s="192" t="s">
        <v>26</v>
      </c>
      <c r="J109" s="111">
        <v>10200</v>
      </c>
      <c r="K109" s="111">
        <v>7100</v>
      </c>
      <c r="L109" s="111">
        <v>14</v>
      </c>
      <c r="M109" s="111">
        <v>7</v>
      </c>
      <c r="N109" s="192" t="s">
        <v>26</v>
      </c>
      <c r="O109" s="48" t="s">
        <v>113</v>
      </c>
      <c r="P109" s="192">
        <v>0.3125</v>
      </c>
      <c r="Q109" s="22">
        <v>0.3125</v>
      </c>
      <c r="R109" s="22">
        <v>0.625</v>
      </c>
      <c r="S109" s="22">
        <v>0.35416666666666669</v>
      </c>
      <c r="T109" s="22">
        <v>0.41666666666666669</v>
      </c>
      <c r="U109" s="22">
        <v>0.5</v>
      </c>
      <c r="V109" s="22">
        <v>0.5</v>
      </c>
      <c r="W109" s="105">
        <f>IFERROR(IF(S109&lt;R109,100%,"100"%-(S109-R109)*1.2),"-")</f>
        <v>1</v>
      </c>
      <c r="AC109" s="105">
        <f>IFERROR(IF(Y109&lt;X109,100%,"100"%-(Y109-X109)*1.2),"-")</f>
        <v>1</v>
      </c>
    </row>
    <row r="110" spans="2:29" x14ac:dyDescent="0.3">
      <c r="B110" s="18" t="s">
        <v>746</v>
      </c>
      <c r="C110" s="18">
        <v>46034</v>
      </c>
      <c r="D110" s="5" t="s">
        <v>651</v>
      </c>
      <c r="E110" s="192" t="s">
        <v>26</v>
      </c>
      <c r="F110" s="48" t="s">
        <v>113</v>
      </c>
      <c r="G110" s="18" t="s">
        <v>746</v>
      </c>
      <c r="H110" s="5" t="s">
        <v>17</v>
      </c>
      <c r="I110" s="192" t="s">
        <v>26</v>
      </c>
      <c r="J110" s="111">
        <v>10200</v>
      </c>
      <c r="K110" s="111">
        <v>6690</v>
      </c>
      <c r="L110" s="111">
        <v>14</v>
      </c>
      <c r="M110" s="111">
        <v>10</v>
      </c>
      <c r="N110" s="192" t="s">
        <v>26</v>
      </c>
      <c r="O110" s="48" t="s">
        <v>113</v>
      </c>
      <c r="P110" s="19">
        <v>0.5</v>
      </c>
      <c r="Q110" s="22">
        <v>0.5</v>
      </c>
      <c r="R110" s="22">
        <v>0.75</v>
      </c>
      <c r="S110" s="22">
        <v>0.58333333333333337</v>
      </c>
      <c r="T110" s="22">
        <v>0.625</v>
      </c>
      <c r="U110" s="22">
        <v>0.75</v>
      </c>
      <c r="V110" s="22">
        <v>0.75</v>
      </c>
      <c r="W110" s="105">
        <f>IFERROR(IF(S110&lt;R110,100%,"100"%-(S110-R110)*1.2),"-")</f>
        <v>1</v>
      </c>
      <c r="AC110" s="105">
        <f>IFERROR(IF(Y110&lt;X110,100%,"100"%-(Y110-X110)*1.2),"-")</f>
        <v>1</v>
      </c>
    </row>
    <row r="111" spans="2:29" x14ac:dyDescent="0.3">
      <c r="B111" s="18" t="s">
        <v>746</v>
      </c>
      <c r="C111" s="18">
        <v>46034</v>
      </c>
      <c r="D111" s="5" t="s">
        <v>651</v>
      </c>
      <c r="E111" s="192" t="s">
        <v>26</v>
      </c>
      <c r="F111" s="48" t="s">
        <v>113</v>
      </c>
      <c r="G111" s="18" t="s">
        <v>746</v>
      </c>
      <c r="H111" s="126" t="s">
        <v>25</v>
      </c>
      <c r="I111" s="192" t="s">
        <v>26</v>
      </c>
      <c r="J111" s="111">
        <v>10200</v>
      </c>
      <c r="K111" s="111">
        <v>936</v>
      </c>
      <c r="L111" s="111">
        <v>14</v>
      </c>
      <c r="M111" s="111">
        <v>4</v>
      </c>
      <c r="N111" s="192" t="s">
        <v>26</v>
      </c>
      <c r="O111" s="48" t="s">
        <v>113</v>
      </c>
      <c r="P111" s="19">
        <v>0.5</v>
      </c>
      <c r="Q111" s="22">
        <v>0.5</v>
      </c>
      <c r="R111" s="22">
        <v>0.75</v>
      </c>
      <c r="S111" s="22">
        <v>0.62847222222222221</v>
      </c>
      <c r="T111" s="22">
        <v>0.66666666666666663</v>
      </c>
      <c r="U111" s="22">
        <v>0.75</v>
      </c>
      <c r="V111" s="22">
        <v>0.75</v>
      </c>
      <c r="W111" s="105">
        <f>IFERROR(IF(S111&lt;R111,100%,"100"%-(S111-R111)*1.2),"-")</f>
        <v>1</v>
      </c>
      <c r="AC111" s="105">
        <f>IFERROR(IF(Y111&lt;X111,100%,"100"%-(Y111-X111)*1.2),"-")</f>
        <v>1</v>
      </c>
    </row>
    <row r="112" spans="2:29" x14ac:dyDescent="0.3">
      <c r="B112" s="18" t="s">
        <v>747</v>
      </c>
      <c r="C112" s="18">
        <v>46034</v>
      </c>
      <c r="D112" s="5" t="s">
        <v>651</v>
      </c>
      <c r="E112" s="192" t="s">
        <v>104</v>
      </c>
      <c r="F112" s="48" t="s">
        <v>24</v>
      </c>
      <c r="G112" s="18" t="s">
        <v>747</v>
      </c>
      <c r="H112" s="5" t="s">
        <v>67</v>
      </c>
      <c r="I112" s="192" t="s">
        <v>104</v>
      </c>
      <c r="J112" s="111">
        <v>10230</v>
      </c>
      <c r="K112" s="111">
        <v>10000</v>
      </c>
      <c r="L112" s="111">
        <v>14</v>
      </c>
      <c r="M112" s="111">
        <v>10</v>
      </c>
      <c r="N112" s="192" t="s">
        <v>104</v>
      </c>
      <c r="O112" s="48" t="s">
        <v>24</v>
      </c>
      <c r="P112" s="22">
        <v>0.29166666666666669</v>
      </c>
      <c r="Q112" s="22">
        <v>0.33333333333333331</v>
      </c>
      <c r="R112" s="22">
        <v>0.5</v>
      </c>
      <c r="S112" s="22">
        <v>0.34722222222222221</v>
      </c>
      <c r="T112" s="22">
        <v>0.41666666666666669</v>
      </c>
      <c r="U112" s="22">
        <v>0.5</v>
      </c>
      <c r="V112" s="22">
        <v>0.5</v>
      </c>
      <c r="W112" s="105">
        <f>IFERROR(IF(S112&lt;R112,100%,"100"%-(S112-R112)*1.2),"-")</f>
        <v>1</v>
      </c>
      <c r="AC112" s="105">
        <f>IFERROR(IF(Y112&lt;X112,100%,"100"%-(Y112-X112)*1.2),"-")</f>
        <v>1</v>
      </c>
    </row>
    <row r="113" spans="2:29" x14ac:dyDescent="0.3">
      <c r="B113" s="18" t="s">
        <v>748</v>
      </c>
      <c r="C113" s="18">
        <v>46034</v>
      </c>
      <c r="D113" s="5" t="s">
        <v>651</v>
      </c>
      <c r="E113" s="19" t="s">
        <v>104</v>
      </c>
      <c r="F113" s="48" t="s">
        <v>24</v>
      </c>
      <c r="G113" s="18" t="s">
        <v>748</v>
      </c>
      <c r="H113" s="27" t="s">
        <v>169</v>
      </c>
      <c r="I113" s="19" t="s">
        <v>104</v>
      </c>
      <c r="J113" s="111">
        <v>10230</v>
      </c>
      <c r="K113" s="111">
        <v>2100</v>
      </c>
      <c r="L113" s="111">
        <v>14</v>
      </c>
      <c r="M113" s="111">
        <v>4</v>
      </c>
      <c r="N113" s="19" t="s">
        <v>104</v>
      </c>
      <c r="O113" s="48" t="s">
        <v>24</v>
      </c>
      <c r="P113" s="19">
        <v>0.45833333333333331</v>
      </c>
      <c r="Q113" s="22">
        <v>0.45833333333333331</v>
      </c>
      <c r="R113" s="22">
        <v>0.625</v>
      </c>
      <c r="S113" s="22">
        <v>0.5</v>
      </c>
      <c r="T113" s="22">
        <v>0.52083333333333337</v>
      </c>
      <c r="U113" s="22">
        <v>0.54166666666666663</v>
      </c>
      <c r="V113" s="22">
        <v>0.54166666666666663</v>
      </c>
      <c r="W113" s="105">
        <f>IFERROR(IF(S113&lt;R113,100%,"100"%-(S113-R113)*1.2),"-")</f>
        <v>1</v>
      </c>
      <c r="AC113" s="105">
        <f>IFERROR(IF(Y113&lt;X113,100%,"100"%-(Y113-X113)*1.2),"-")</f>
        <v>1</v>
      </c>
    </row>
    <row r="114" spans="2:29" x14ac:dyDescent="0.3">
      <c r="B114" s="125" t="s">
        <v>749</v>
      </c>
      <c r="C114" s="125">
        <v>46034</v>
      </c>
      <c r="D114" s="126" t="s">
        <v>651</v>
      </c>
      <c r="E114" s="384" t="s">
        <v>104</v>
      </c>
      <c r="F114" s="143" t="s">
        <v>24</v>
      </c>
      <c r="G114" s="125" t="s">
        <v>749</v>
      </c>
      <c r="H114" s="126" t="s">
        <v>424</v>
      </c>
      <c r="I114" s="384" t="s">
        <v>104</v>
      </c>
      <c r="J114" s="111">
        <v>10230</v>
      </c>
      <c r="K114" s="242">
        <v>6000</v>
      </c>
      <c r="L114" s="111">
        <v>14</v>
      </c>
      <c r="M114" s="242">
        <v>10</v>
      </c>
      <c r="N114" s="384" t="s">
        <v>104</v>
      </c>
      <c r="O114" s="143" t="s">
        <v>24</v>
      </c>
      <c r="P114" s="128">
        <v>0.625</v>
      </c>
      <c r="Q114" s="128">
        <v>0.70833333333333337</v>
      </c>
      <c r="R114" s="128">
        <v>0.79166666666666663</v>
      </c>
      <c r="S114" s="128">
        <v>0.79166666666666663</v>
      </c>
      <c r="T114" s="128">
        <v>0.8125</v>
      </c>
      <c r="U114" s="128">
        <v>0.875</v>
      </c>
      <c r="V114" s="22">
        <v>0.875</v>
      </c>
      <c r="W114" s="105">
        <f>IFERROR(IF(S114&lt;R114,100%,"100"%-(S114-R114)*1.2),"-")</f>
        <v>1</v>
      </c>
      <c r="AC114" s="105">
        <f>IFERROR(IF(Y114&lt;X114,100%,"100"%-(Y114-X114)*1.2),"-")</f>
        <v>1</v>
      </c>
    </row>
    <row r="115" spans="2:29" x14ac:dyDescent="0.3">
      <c r="B115" s="125" t="s">
        <v>751</v>
      </c>
      <c r="C115" s="1">
        <v>46035</v>
      </c>
      <c r="D115" s="5" t="s">
        <v>651</v>
      </c>
      <c r="E115" s="2" t="s">
        <v>7</v>
      </c>
      <c r="F115" s="8" t="s">
        <v>165</v>
      </c>
      <c r="G115" s="125" t="s">
        <v>751</v>
      </c>
      <c r="H115" s="8" t="s">
        <v>9</v>
      </c>
      <c r="I115" s="2" t="s">
        <v>7</v>
      </c>
      <c r="J115" s="111">
        <v>10200</v>
      </c>
      <c r="K115" s="111">
        <v>6681</v>
      </c>
      <c r="L115" s="111">
        <v>14</v>
      </c>
      <c r="M115" s="111">
        <v>9</v>
      </c>
      <c r="N115" s="2" t="s">
        <v>7</v>
      </c>
      <c r="O115" s="8" t="s">
        <v>165</v>
      </c>
      <c r="P115" s="22">
        <v>0.29166666666666669</v>
      </c>
      <c r="Q115" s="22">
        <v>0.33333333333333331</v>
      </c>
      <c r="R115" s="22">
        <v>0.5</v>
      </c>
      <c r="S115" s="22">
        <v>0.41666666666666669</v>
      </c>
      <c r="T115" s="22">
        <v>0.45833333333333331</v>
      </c>
      <c r="U115" s="22">
        <v>0.54166666666666663</v>
      </c>
      <c r="V115" s="22">
        <v>0.54166666666666663</v>
      </c>
      <c r="W115" s="105">
        <f>IFERROR(IF(S115&lt;R115,100%,"100"%-(S115-R115)*1.2),"-")</f>
        <v>1</v>
      </c>
      <c r="AC115" s="105">
        <f>IFERROR(IF(Y115&lt;X115,100%,"100"%-(Y115-X115)*1.2),"-")</f>
        <v>1</v>
      </c>
    </row>
    <row r="116" spans="2:29" x14ac:dyDescent="0.3">
      <c r="B116" s="125" t="s">
        <v>752</v>
      </c>
      <c r="C116" s="1">
        <v>46035</v>
      </c>
      <c r="D116" s="5" t="s">
        <v>651</v>
      </c>
      <c r="E116" s="2" t="s">
        <v>46</v>
      </c>
      <c r="F116" s="2" t="s">
        <v>165</v>
      </c>
      <c r="G116" s="125" t="s">
        <v>752</v>
      </c>
      <c r="H116" s="5" t="s">
        <v>76</v>
      </c>
      <c r="I116" s="2" t="s">
        <v>46</v>
      </c>
      <c r="J116" s="111">
        <v>927</v>
      </c>
      <c r="K116" s="111">
        <v>120</v>
      </c>
      <c r="L116" s="111">
        <v>3</v>
      </c>
      <c r="M116" s="111">
        <v>2</v>
      </c>
      <c r="N116" s="2" t="s">
        <v>46</v>
      </c>
      <c r="O116" s="2" t="s">
        <v>165</v>
      </c>
      <c r="P116" s="22">
        <v>0.58333333333333337</v>
      </c>
      <c r="Q116" s="22">
        <v>0.56597222222222221</v>
      </c>
      <c r="R116" s="22">
        <v>0.5</v>
      </c>
      <c r="S116" s="22">
        <v>0.56597222222222221</v>
      </c>
      <c r="T116" s="22">
        <v>0.67708333333333337</v>
      </c>
      <c r="U116" s="22">
        <v>0.72916666666666663</v>
      </c>
      <c r="V116" s="22">
        <v>0.72916666666666663</v>
      </c>
      <c r="W116" s="105">
        <f>IFERROR(IF(S116&lt;R116,100%,"100"%-(S116-R116)*1.2),"-")</f>
        <v>0.92083333333333339</v>
      </c>
      <c r="AB116" s="5" t="s">
        <v>475</v>
      </c>
      <c r="AC116" s="105">
        <f>IFERROR(IF(Y116&lt;X116,100%,"100"%-(Y116-X116)*1.2),"-")</f>
        <v>1</v>
      </c>
    </row>
    <row r="117" spans="2:29" x14ac:dyDescent="0.3">
      <c r="B117" s="125" t="s">
        <v>753</v>
      </c>
      <c r="C117" s="1">
        <v>46035</v>
      </c>
      <c r="D117" s="5" t="s">
        <v>651</v>
      </c>
      <c r="E117" s="49" t="s">
        <v>14</v>
      </c>
      <c r="F117" s="2" t="s">
        <v>115</v>
      </c>
      <c r="G117" s="125" t="s">
        <v>753</v>
      </c>
      <c r="H117" s="27" t="s">
        <v>22</v>
      </c>
      <c r="I117" s="2" t="s">
        <v>14</v>
      </c>
      <c r="J117" s="111">
        <v>8500</v>
      </c>
      <c r="K117" s="111">
        <v>5410</v>
      </c>
      <c r="L117" s="111">
        <v>14</v>
      </c>
      <c r="M117" s="111">
        <v>11</v>
      </c>
      <c r="N117" s="2" t="s">
        <v>14</v>
      </c>
      <c r="O117" s="2" t="s">
        <v>115</v>
      </c>
      <c r="P117" s="22">
        <v>0.29166666666666669</v>
      </c>
      <c r="Q117" s="22">
        <v>0.34375</v>
      </c>
      <c r="R117" s="22">
        <v>0.5</v>
      </c>
      <c r="S117" s="22">
        <v>0.39583333333333331</v>
      </c>
      <c r="T117" s="22">
        <v>0.43055555555555558</v>
      </c>
      <c r="U117" s="22">
        <v>0.5</v>
      </c>
      <c r="V117" s="22">
        <v>0.5</v>
      </c>
      <c r="W117" s="105">
        <f>IFERROR(IF(S117&lt;R117,100%,"100"%-(S117-R117)*1.2),"-")</f>
        <v>1</v>
      </c>
      <c r="AC117" s="105">
        <f>IFERROR(IF(Y117&lt;X117,100%,"100"%-(Y117-X117)*1.2),"-")</f>
        <v>1</v>
      </c>
    </row>
    <row r="118" spans="2:29" x14ac:dyDescent="0.3">
      <c r="B118" s="125" t="s">
        <v>754</v>
      </c>
      <c r="C118" s="1">
        <v>46035</v>
      </c>
      <c r="D118" s="5" t="s">
        <v>651</v>
      </c>
      <c r="E118" s="49" t="s">
        <v>14</v>
      </c>
      <c r="F118" s="8" t="s">
        <v>115</v>
      </c>
      <c r="G118" s="125" t="s">
        <v>754</v>
      </c>
      <c r="H118" s="8" t="s">
        <v>16</v>
      </c>
      <c r="I118" s="2" t="s">
        <v>14</v>
      </c>
      <c r="J118" s="111">
        <v>8500</v>
      </c>
      <c r="K118" s="111">
        <v>8500</v>
      </c>
      <c r="L118" s="111">
        <v>14</v>
      </c>
      <c r="M118" s="111">
        <v>10</v>
      </c>
      <c r="N118" s="2" t="s">
        <v>14</v>
      </c>
      <c r="O118" s="8" t="s">
        <v>115</v>
      </c>
      <c r="P118" s="22">
        <v>0.5</v>
      </c>
      <c r="Q118" s="22">
        <v>0.625</v>
      </c>
      <c r="R118" s="22">
        <v>0.625</v>
      </c>
      <c r="S118" s="22">
        <v>0.625</v>
      </c>
      <c r="T118" s="22">
        <v>0.70833333333333337</v>
      </c>
      <c r="U118" s="22">
        <v>0.70833333333333337</v>
      </c>
      <c r="V118" s="22">
        <v>0.70833333333333337</v>
      </c>
      <c r="W118" s="105">
        <f>IFERROR(IF(S118&lt;R118,100%,"100"%-(S118-R118)*1.2),"-")</f>
        <v>1</v>
      </c>
      <c r="AC118" s="105">
        <f>IFERROR(IF(Y118&lt;X118,100%,"100"%-(Y118-X118)*1.2),"-")</f>
        <v>1</v>
      </c>
    </row>
    <row r="119" spans="2:29" x14ac:dyDescent="0.3">
      <c r="B119" s="125" t="s">
        <v>755</v>
      </c>
      <c r="C119" s="1">
        <v>46035</v>
      </c>
      <c r="D119" s="5" t="s">
        <v>651</v>
      </c>
      <c r="E119" s="2" t="s">
        <v>104</v>
      </c>
      <c r="F119" s="8" t="s">
        <v>24</v>
      </c>
      <c r="G119" s="125" t="s">
        <v>755</v>
      </c>
      <c r="H119" s="27" t="s">
        <v>35</v>
      </c>
      <c r="I119" s="2" t="s">
        <v>104</v>
      </c>
      <c r="J119" s="111">
        <v>10230</v>
      </c>
      <c r="K119" s="111">
        <v>3200</v>
      </c>
      <c r="L119" s="111">
        <v>14</v>
      </c>
      <c r="M119" s="111">
        <v>11</v>
      </c>
      <c r="N119" s="2" t="s">
        <v>104</v>
      </c>
      <c r="O119" s="8" t="s">
        <v>24</v>
      </c>
      <c r="P119" s="22">
        <v>0.33333333333333331</v>
      </c>
      <c r="Q119" s="22">
        <v>0.33333333333333331</v>
      </c>
      <c r="R119" s="22">
        <v>0.5</v>
      </c>
      <c r="S119" s="22">
        <v>0.33680555555555558</v>
      </c>
      <c r="T119" s="22">
        <v>0.35416666666666669</v>
      </c>
      <c r="U119" s="22">
        <v>0.3576388888888889</v>
      </c>
      <c r="V119" s="22">
        <v>0.3576388888888889</v>
      </c>
      <c r="W119" s="105">
        <f>IFERROR(IF(S119&lt;R119,100%,"100"%-(S119-R119)*1.2),"-")</f>
        <v>1</v>
      </c>
      <c r="AC119" s="105">
        <f>IFERROR(IF(Y119&lt;X119,100%,"100"%-(Y119-X119)*1.2),"-")</f>
        <v>1</v>
      </c>
    </row>
    <row r="120" spans="2:29" x14ac:dyDescent="0.3">
      <c r="B120" s="125" t="s">
        <v>756</v>
      </c>
      <c r="C120" s="1">
        <v>46035</v>
      </c>
      <c r="D120" s="5" t="s">
        <v>651</v>
      </c>
      <c r="E120" s="2" t="s">
        <v>104</v>
      </c>
      <c r="F120" s="2" t="s">
        <v>24</v>
      </c>
      <c r="G120" s="125" t="s">
        <v>756</v>
      </c>
      <c r="H120" s="27" t="s">
        <v>6</v>
      </c>
      <c r="I120" s="2" t="s">
        <v>104</v>
      </c>
      <c r="J120" s="111">
        <v>10230</v>
      </c>
      <c r="K120" s="111">
        <v>4500</v>
      </c>
      <c r="L120" s="111">
        <v>14</v>
      </c>
      <c r="M120" s="111">
        <v>10</v>
      </c>
      <c r="N120" s="2" t="s">
        <v>104</v>
      </c>
      <c r="O120" s="2" t="s">
        <v>24</v>
      </c>
      <c r="P120" s="22">
        <v>0.41666666666666669</v>
      </c>
      <c r="Q120" s="22">
        <v>0.55555555555555558</v>
      </c>
      <c r="R120" s="22">
        <v>0.5</v>
      </c>
      <c r="S120" s="22">
        <v>0.625</v>
      </c>
      <c r="T120" s="22">
        <v>0.64583333333333337</v>
      </c>
      <c r="U120" s="22">
        <v>0.75</v>
      </c>
      <c r="V120" s="22">
        <v>0.75</v>
      </c>
      <c r="W120" s="105">
        <f>IFERROR(IF(S120&lt;R120,100%,"100"%-(S120-R120)*1.2),"-")</f>
        <v>0.85</v>
      </c>
      <c r="AB120" s="5" t="s">
        <v>475</v>
      </c>
      <c r="AC120" s="105">
        <f>IFERROR(IF(Y120&lt;X120,100%,"100"%-(Y120-X120)*1.2),"-")</f>
        <v>1</v>
      </c>
    </row>
    <row r="121" spans="2:29" x14ac:dyDescent="0.3">
      <c r="B121" s="125" t="s">
        <v>757</v>
      </c>
      <c r="C121" s="1">
        <v>46035</v>
      </c>
      <c r="D121" s="5" t="s">
        <v>651</v>
      </c>
      <c r="E121" s="2" t="s">
        <v>446</v>
      </c>
      <c r="F121" s="48" t="s">
        <v>446</v>
      </c>
      <c r="G121" s="125" t="s">
        <v>757</v>
      </c>
      <c r="H121" s="5" t="s">
        <v>107</v>
      </c>
      <c r="I121" s="2" t="s">
        <v>446</v>
      </c>
      <c r="M121" s="111">
        <v>16</v>
      </c>
      <c r="N121" s="49" t="s">
        <v>1099</v>
      </c>
      <c r="O121" s="49" t="s">
        <v>1099</v>
      </c>
      <c r="P121" s="22">
        <v>0.41666666666666669</v>
      </c>
      <c r="W121" s="105">
        <f>IFERROR(IF(S121&lt;R121,100%,"100"%-(S121-R121)*1.2),"-")</f>
        <v>1</v>
      </c>
      <c r="AC121" s="105">
        <f>IFERROR(IF(Y121&lt;X121,100%,"100"%-(Y121-X121)*1.2),"-")</f>
        <v>1</v>
      </c>
    </row>
    <row r="122" spans="2:29" x14ac:dyDescent="0.3">
      <c r="B122" s="125" t="s">
        <v>757</v>
      </c>
      <c r="C122" s="1">
        <v>46035</v>
      </c>
      <c r="D122" s="5" t="s">
        <v>651</v>
      </c>
      <c r="E122" s="2" t="s">
        <v>446</v>
      </c>
      <c r="F122" s="48" t="s">
        <v>446</v>
      </c>
      <c r="G122" s="125" t="s">
        <v>757</v>
      </c>
      <c r="H122" s="5" t="s">
        <v>80</v>
      </c>
      <c r="I122" s="2" t="s">
        <v>446</v>
      </c>
      <c r="M122" s="111">
        <v>17</v>
      </c>
      <c r="N122" s="49" t="s">
        <v>1099</v>
      </c>
      <c r="O122" s="49" t="s">
        <v>1099</v>
      </c>
      <c r="P122" s="22">
        <v>0.41666666666666669</v>
      </c>
      <c r="W122" s="105">
        <f>IFERROR(IF(S122&lt;R122,100%,"100"%-(S122-R122)*1.2),"-")</f>
        <v>1</v>
      </c>
      <c r="AC122" s="105">
        <f>IFERROR(IF(Y122&lt;X122,100%,"100"%-(Y122-X122)*1.2),"-")</f>
        <v>1</v>
      </c>
    </row>
    <row r="123" spans="2:29" x14ac:dyDescent="0.3">
      <c r="B123" s="125" t="s">
        <v>758</v>
      </c>
      <c r="C123" s="1">
        <v>46035</v>
      </c>
      <c r="D123" s="5" t="s">
        <v>651</v>
      </c>
      <c r="E123" s="2" t="s">
        <v>26</v>
      </c>
      <c r="F123" s="2" t="s">
        <v>113</v>
      </c>
      <c r="G123" s="125" t="s">
        <v>758</v>
      </c>
      <c r="H123" s="5" t="s">
        <v>601</v>
      </c>
      <c r="I123" s="2" t="s">
        <v>26</v>
      </c>
      <c r="J123" s="111">
        <v>10200</v>
      </c>
      <c r="K123" s="111">
        <v>7100</v>
      </c>
      <c r="L123" s="111">
        <v>14</v>
      </c>
      <c r="M123" s="111">
        <v>10</v>
      </c>
      <c r="N123" s="2" t="s">
        <v>26</v>
      </c>
      <c r="O123" s="2" t="s">
        <v>113</v>
      </c>
      <c r="P123" s="22">
        <v>0.25</v>
      </c>
      <c r="Q123" s="22">
        <v>0.25</v>
      </c>
      <c r="R123" s="22">
        <v>0.625</v>
      </c>
      <c r="S123" s="22">
        <v>0.33333333333333331</v>
      </c>
      <c r="T123" s="22">
        <v>0.41666666666666669</v>
      </c>
      <c r="U123" s="22">
        <v>0.5</v>
      </c>
      <c r="V123" s="22">
        <v>0.5</v>
      </c>
      <c r="W123" s="105">
        <f>IFERROR(IF(S123&lt;R123,100%,"100"%-(S123-R123)*1.2),"-")</f>
        <v>1</v>
      </c>
      <c r="AC123" s="105">
        <f>IFERROR(IF(Y123&lt;X123,100%,"100"%-(Y123-X123)*1.2),"-")</f>
        <v>1</v>
      </c>
    </row>
    <row r="124" spans="2:29" x14ac:dyDescent="0.3">
      <c r="B124" s="125" t="s">
        <v>759</v>
      </c>
      <c r="C124" s="1">
        <v>46035</v>
      </c>
      <c r="D124" s="5" t="s">
        <v>651</v>
      </c>
      <c r="E124" s="2" t="s">
        <v>26</v>
      </c>
      <c r="F124" s="2" t="s">
        <v>113</v>
      </c>
      <c r="G124" s="125" t="s">
        <v>759</v>
      </c>
      <c r="H124" s="2" t="s">
        <v>36</v>
      </c>
      <c r="I124" s="2" t="s">
        <v>26</v>
      </c>
      <c r="J124" s="111">
        <v>10200</v>
      </c>
      <c r="K124" s="111">
        <v>7100</v>
      </c>
      <c r="L124" s="111">
        <v>14</v>
      </c>
      <c r="M124" s="111">
        <v>17</v>
      </c>
      <c r="N124" s="2" t="s">
        <v>26</v>
      </c>
      <c r="O124" s="2" t="s">
        <v>113</v>
      </c>
      <c r="P124" s="22">
        <v>0.58333333333333337</v>
      </c>
      <c r="Q124" s="22">
        <v>0.625</v>
      </c>
      <c r="R124" s="22">
        <v>0.75</v>
      </c>
      <c r="S124" s="22">
        <v>0.75</v>
      </c>
      <c r="T124" s="22">
        <v>0.79166666666666663</v>
      </c>
      <c r="U124" s="22">
        <v>0.875</v>
      </c>
      <c r="V124" s="22">
        <v>0.875</v>
      </c>
      <c r="W124" s="105">
        <f>IFERROR(IF(S124&lt;R124,100%,"100"%-(S124-R124)*1.2),"-")</f>
        <v>1</v>
      </c>
      <c r="AC124" s="105">
        <f>IFERROR(IF(Y124&lt;X124,100%,"100"%-(Y124-X124)*1.2),"-")</f>
        <v>1</v>
      </c>
    </row>
    <row r="125" spans="2:29" x14ac:dyDescent="0.3">
      <c r="B125" s="125" t="s">
        <v>760</v>
      </c>
      <c r="C125" s="1">
        <v>46035</v>
      </c>
      <c r="D125" s="5" t="s">
        <v>651</v>
      </c>
      <c r="E125" s="2" t="s">
        <v>28</v>
      </c>
      <c r="F125" s="2" t="s">
        <v>29</v>
      </c>
      <c r="G125" s="125" t="s">
        <v>760</v>
      </c>
      <c r="H125" s="433" t="s">
        <v>1237</v>
      </c>
      <c r="I125" s="2" t="s">
        <v>28</v>
      </c>
      <c r="J125" s="111">
        <v>9200</v>
      </c>
      <c r="K125" s="111">
        <v>6500</v>
      </c>
      <c r="L125" s="111">
        <v>14</v>
      </c>
      <c r="M125" s="111">
        <v>9</v>
      </c>
      <c r="N125" s="2" t="s">
        <v>28</v>
      </c>
      <c r="O125" s="2" t="s">
        <v>29</v>
      </c>
      <c r="P125" s="22">
        <v>0.33333333333333331</v>
      </c>
      <c r="Q125" s="22">
        <v>0.31944444444444442</v>
      </c>
      <c r="R125" s="22">
        <v>0.5</v>
      </c>
      <c r="S125" s="22">
        <v>0.36805555555555558</v>
      </c>
      <c r="T125" s="22">
        <v>0.41666666666666669</v>
      </c>
      <c r="U125" s="22">
        <v>0.45833333333333331</v>
      </c>
      <c r="V125" s="22">
        <v>0.45833333333333331</v>
      </c>
      <c r="W125" s="105">
        <f>IFERROR(IF(S125&lt;R125,100%,"100"%-(S125-R125)*1.2),"-")</f>
        <v>1</v>
      </c>
      <c r="AC125" s="105">
        <f>IFERROR(IF(Y125&lt;X125,100%,"100"%-(Y125-X125)*1.2),"-")</f>
        <v>1</v>
      </c>
    </row>
    <row r="126" spans="2:29" x14ac:dyDescent="0.3">
      <c r="B126" s="125" t="s">
        <v>761</v>
      </c>
      <c r="C126" s="1">
        <v>46035</v>
      </c>
      <c r="D126" s="5" t="s">
        <v>651</v>
      </c>
      <c r="E126" s="2" t="s">
        <v>28</v>
      </c>
      <c r="F126" s="2" t="s">
        <v>29</v>
      </c>
      <c r="G126" s="125" t="s">
        <v>761</v>
      </c>
      <c r="H126" s="2" t="s">
        <v>11</v>
      </c>
      <c r="I126" s="2" t="s">
        <v>28</v>
      </c>
      <c r="J126" s="111">
        <v>9200</v>
      </c>
      <c r="K126" s="111">
        <v>2075</v>
      </c>
      <c r="L126" s="111">
        <v>14</v>
      </c>
      <c r="M126" s="111">
        <v>7</v>
      </c>
      <c r="N126" s="2" t="s">
        <v>28</v>
      </c>
      <c r="O126" s="2" t="s">
        <v>29</v>
      </c>
      <c r="P126" s="22">
        <v>0.5</v>
      </c>
      <c r="Q126" s="22">
        <v>0.51736111111111116</v>
      </c>
      <c r="R126" s="22">
        <v>0.625</v>
      </c>
      <c r="S126" s="22">
        <v>0.625</v>
      </c>
      <c r="T126" s="22">
        <v>0.80555555555555558</v>
      </c>
      <c r="U126" s="22">
        <v>0.83333333333333337</v>
      </c>
      <c r="V126" s="22">
        <v>0.83333333333333337</v>
      </c>
      <c r="W126" s="105">
        <f>IFERROR(IF(S126&lt;R126,100%,"100"%-(S126-R126)*1.2),"-")</f>
        <v>1</v>
      </c>
      <c r="AC126" s="105">
        <f>IFERROR(IF(Y126&lt;X126,100%,"100"%-(Y126-X126)*1.2),"-")</f>
        <v>1</v>
      </c>
    </row>
    <row r="127" spans="2:29" x14ac:dyDescent="0.3">
      <c r="B127" s="125" t="s">
        <v>762</v>
      </c>
      <c r="C127" s="1">
        <v>46035</v>
      </c>
      <c r="D127" s="5" t="s">
        <v>651</v>
      </c>
      <c r="E127" s="5" t="s">
        <v>70</v>
      </c>
      <c r="F127" s="5" t="s">
        <v>81</v>
      </c>
      <c r="G127" s="125" t="s">
        <v>762</v>
      </c>
      <c r="H127" s="27" t="s">
        <v>6</v>
      </c>
      <c r="I127" s="5" t="s">
        <v>70</v>
      </c>
      <c r="J127" s="111">
        <v>10200</v>
      </c>
      <c r="K127" s="111">
        <v>4500</v>
      </c>
      <c r="L127" s="111">
        <v>14</v>
      </c>
      <c r="M127" s="111">
        <v>5</v>
      </c>
      <c r="N127" s="5" t="s">
        <v>70</v>
      </c>
      <c r="O127" s="5" t="s">
        <v>81</v>
      </c>
      <c r="P127" s="22">
        <v>0</v>
      </c>
      <c r="Q127" s="22">
        <v>0</v>
      </c>
      <c r="R127" s="22">
        <v>0.5</v>
      </c>
      <c r="S127" s="22">
        <v>9.0277777777777776E-2</v>
      </c>
      <c r="T127" s="22">
        <v>0.125</v>
      </c>
      <c r="U127" s="22">
        <v>0.25</v>
      </c>
      <c r="V127" s="22">
        <v>0.25</v>
      </c>
      <c r="W127" s="105">
        <f>IFERROR(IF(S127&lt;R127,100%,"100"%-(S127-R127)*1.2),"-")</f>
        <v>1</v>
      </c>
      <c r="AC127" s="105">
        <f>IFERROR(IF(Y127&lt;X127,100%,"100"%-(Y127-X127)*1.2),"-")</f>
        <v>1</v>
      </c>
    </row>
    <row r="128" spans="2:29" x14ac:dyDescent="0.3">
      <c r="B128" s="125" t="s">
        <v>763</v>
      </c>
      <c r="C128" s="1">
        <v>46035</v>
      </c>
      <c r="D128" s="5" t="s">
        <v>651</v>
      </c>
      <c r="E128" s="5" t="s">
        <v>46</v>
      </c>
      <c r="F128" s="5" t="s">
        <v>179</v>
      </c>
      <c r="G128" s="125" t="s">
        <v>763</v>
      </c>
      <c r="H128" s="5" t="s">
        <v>99</v>
      </c>
      <c r="I128" s="5" t="s">
        <v>46</v>
      </c>
      <c r="J128" s="111">
        <v>927</v>
      </c>
      <c r="K128" s="111">
        <v>861</v>
      </c>
      <c r="L128" s="111">
        <v>3</v>
      </c>
      <c r="M128" s="111">
        <v>1</v>
      </c>
      <c r="N128" s="5" t="s">
        <v>46</v>
      </c>
      <c r="O128" s="5" t="s">
        <v>179</v>
      </c>
      <c r="P128" s="22">
        <v>0.88541666666666663</v>
      </c>
      <c r="Q128" s="22">
        <v>0.88541666666666663</v>
      </c>
      <c r="R128" s="22">
        <v>0.5</v>
      </c>
      <c r="S128" s="22">
        <v>0.96527777777777779</v>
      </c>
      <c r="T128" s="22">
        <v>0.98611111111111116</v>
      </c>
      <c r="U128" s="22">
        <v>0.33333333333333331</v>
      </c>
      <c r="V128" s="22">
        <v>0.33333333333333331</v>
      </c>
      <c r="W128" s="105">
        <f>IFERROR(IF(S128&lt;R128,100%,"100"%-(S128-R128)*1.2),"-")</f>
        <v>0.44166666666666665</v>
      </c>
      <c r="AB128" s="5" t="s">
        <v>475</v>
      </c>
      <c r="AC128" s="105">
        <f>IFERROR(IF(Y128&lt;X128,100%,"100"%-(Y128-X128)*1.2),"-")</f>
        <v>1</v>
      </c>
    </row>
    <row r="129" spans="2:29" x14ac:dyDescent="0.3">
      <c r="B129" s="125" t="s">
        <v>763</v>
      </c>
      <c r="C129" s="1">
        <v>46035</v>
      </c>
      <c r="D129" s="5" t="s">
        <v>651</v>
      </c>
      <c r="E129" s="5" t="s">
        <v>46</v>
      </c>
      <c r="F129" s="5" t="s">
        <v>179</v>
      </c>
      <c r="G129" s="125" t="s">
        <v>763</v>
      </c>
      <c r="H129" s="27" t="s">
        <v>30</v>
      </c>
      <c r="I129" s="5" t="s">
        <v>46</v>
      </c>
      <c r="J129" s="111">
        <v>927</v>
      </c>
      <c r="K129" s="111">
        <v>20</v>
      </c>
      <c r="L129" s="111">
        <v>3</v>
      </c>
      <c r="M129" s="111">
        <v>1</v>
      </c>
      <c r="N129" s="5" t="s">
        <v>46</v>
      </c>
      <c r="O129" s="5" t="s">
        <v>179</v>
      </c>
      <c r="P129" s="22">
        <v>0.88541666666666663</v>
      </c>
      <c r="Q129" s="22">
        <v>0.88541666666666663</v>
      </c>
      <c r="R129" s="22">
        <v>0.5</v>
      </c>
      <c r="S129" s="22">
        <v>0.95833333333333337</v>
      </c>
      <c r="T129" s="22">
        <v>0.96527777777777779</v>
      </c>
      <c r="U129" s="22">
        <v>0.33333333333333331</v>
      </c>
      <c r="V129" s="22">
        <v>0.33333333333333331</v>
      </c>
      <c r="W129" s="105">
        <f>IFERROR(IF(S129&lt;R129,100%,"100"%-(S129-R129)*1.2),"-")</f>
        <v>0.44999999999999996</v>
      </c>
      <c r="AB129" s="5" t="s">
        <v>475</v>
      </c>
      <c r="AC129" s="105">
        <f>IFERROR(IF(Y129&lt;X129,100%,"100"%-(Y129-X129)*1.2),"-")</f>
        <v>1</v>
      </c>
    </row>
    <row r="130" spans="2:29" x14ac:dyDescent="0.3">
      <c r="B130" s="125" t="s">
        <v>763</v>
      </c>
      <c r="C130" s="1">
        <v>46035</v>
      </c>
      <c r="D130" s="5" t="s">
        <v>651</v>
      </c>
      <c r="E130" s="5" t="s">
        <v>46</v>
      </c>
      <c r="F130" s="5" t="s">
        <v>179</v>
      </c>
      <c r="G130" s="125" t="s">
        <v>763</v>
      </c>
      <c r="H130" s="27" t="s">
        <v>6</v>
      </c>
      <c r="I130" s="5" t="s">
        <v>46</v>
      </c>
      <c r="J130" s="111">
        <v>927</v>
      </c>
      <c r="K130" s="111">
        <v>100</v>
      </c>
      <c r="L130" s="111">
        <v>3</v>
      </c>
      <c r="M130" s="111">
        <v>1</v>
      </c>
      <c r="N130" s="5" t="s">
        <v>46</v>
      </c>
      <c r="O130" s="5" t="s">
        <v>179</v>
      </c>
      <c r="P130" s="22">
        <v>0.88541666666666663</v>
      </c>
      <c r="Q130" s="22">
        <v>0.88541666666666663</v>
      </c>
      <c r="R130" s="22">
        <v>0.5</v>
      </c>
      <c r="S130" s="22">
        <v>0.94791666666666663</v>
      </c>
      <c r="T130" s="22">
        <v>0.98958333333333337</v>
      </c>
      <c r="U130" s="22">
        <v>0.33333333333333331</v>
      </c>
      <c r="V130" s="22">
        <v>0.33333333333333331</v>
      </c>
      <c r="W130" s="105">
        <f>IFERROR(IF(S130&lt;R130,100%,"100"%-(S130-R130)*1.2),"-")</f>
        <v>0.46250000000000002</v>
      </c>
      <c r="AB130" s="5" t="s">
        <v>475</v>
      </c>
      <c r="AC130" s="105">
        <f>IFERROR(IF(Y130&lt;X130,100%,"100"%-(Y130-X130)*1.2),"-")</f>
        <v>1</v>
      </c>
    </row>
    <row r="131" spans="2:29" x14ac:dyDescent="0.3">
      <c r="B131" s="125" t="s">
        <v>764</v>
      </c>
      <c r="C131" s="245">
        <v>46035</v>
      </c>
      <c r="D131" s="126" t="s">
        <v>651</v>
      </c>
      <c r="E131" s="126" t="s">
        <v>46</v>
      </c>
      <c r="F131" s="126" t="s">
        <v>179</v>
      </c>
      <c r="G131" s="125" t="s">
        <v>764</v>
      </c>
      <c r="H131" s="126" t="s">
        <v>33</v>
      </c>
      <c r="I131" s="126" t="s">
        <v>46</v>
      </c>
      <c r="J131" s="111">
        <v>927</v>
      </c>
      <c r="K131" s="242">
        <v>100</v>
      </c>
      <c r="L131" s="111">
        <v>3</v>
      </c>
      <c r="M131" s="242">
        <v>1</v>
      </c>
      <c r="N131" s="126" t="s">
        <v>46</v>
      </c>
      <c r="O131" s="126" t="s">
        <v>179</v>
      </c>
      <c r="P131" s="128">
        <v>0.56597222222222221</v>
      </c>
      <c r="Q131" s="128">
        <v>0.56597222222222221</v>
      </c>
      <c r="R131" s="128">
        <v>0.625</v>
      </c>
      <c r="S131" s="128">
        <v>0.61111111111111116</v>
      </c>
      <c r="T131" s="128">
        <v>0.64583333333333337</v>
      </c>
      <c r="U131" s="128">
        <v>0.8125</v>
      </c>
      <c r="V131" s="128">
        <v>0.8125</v>
      </c>
      <c r="W131" s="105">
        <f>IFERROR(IF(S131&lt;R131,100%,"100"%-(S131-R131)*1.2),"-")</f>
        <v>1</v>
      </c>
      <c r="X131" s="126"/>
      <c r="Y131" s="126"/>
      <c r="Z131" s="126"/>
      <c r="AA131" s="126"/>
      <c r="AB131" s="126"/>
      <c r="AC131" s="105">
        <f>IFERROR(IF(Y131&lt;X131,100%,"100"%-(Y131-X131)*1.2),"-")</f>
        <v>1</v>
      </c>
    </row>
    <row r="132" spans="2:29" x14ac:dyDescent="0.3">
      <c r="B132" s="125" t="s">
        <v>767</v>
      </c>
      <c r="C132" s="1">
        <v>46036</v>
      </c>
      <c r="D132" s="5" t="s">
        <v>651</v>
      </c>
      <c r="E132" s="2" t="s">
        <v>7</v>
      </c>
      <c r="F132" s="2" t="s">
        <v>97</v>
      </c>
      <c r="G132" s="125" t="s">
        <v>767</v>
      </c>
      <c r="H132" s="27" t="s">
        <v>6</v>
      </c>
      <c r="I132" s="2" t="s">
        <v>7</v>
      </c>
      <c r="J132" s="111">
        <v>10200</v>
      </c>
      <c r="K132" s="111">
        <v>6400</v>
      </c>
      <c r="L132" s="111">
        <v>14</v>
      </c>
      <c r="M132" s="111">
        <v>11</v>
      </c>
      <c r="N132" s="2" t="s">
        <v>7</v>
      </c>
      <c r="O132" s="2" t="s">
        <v>97</v>
      </c>
      <c r="P132" s="3">
        <v>0.33333333333333331</v>
      </c>
      <c r="Q132" s="22">
        <v>0.39583333333333331</v>
      </c>
      <c r="R132" s="22">
        <v>0.5</v>
      </c>
      <c r="S132" s="22">
        <v>0.47916666666666669</v>
      </c>
      <c r="T132" s="22">
        <v>0.54166666666666663</v>
      </c>
      <c r="U132" s="22">
        <v>0.61805555555555558</v>
      </c>
      <c r="V132" s="22">
        <v>0.61805555555555558</v>
      </c>
      <c r="W132" s="105">
        <f>IFERROR(IF(S132&lt;R132,100%,"100"%-(S132-R132)*1.2),"-")</f>
        <v>1</v>
      </c>
      <c r="AC132" s="105">
        <f>IFERROR(IF(Y132&lt;X132,100%,"100"%-(Y132-X132)*1.2),"-")</f>
        <v>1</v>
      </c>
    </row>
    <row r="133" spans="2:29" x14ac:dyDescent="0.3">
      <c r="B133" s="125" t="s">
        <v>767</v>
      </c>
      <c r="C133" s="1">
        <v>46036</v>
      </c>
      <c r="D133" s="5" t="s">
        <v>651</v>
      </c>
      <c r="E133" s="2" t="s">
        <v>7</v>
      </c>
      <c r="F133" s="2" t="s">
        <v>97</v>
      </c>
      <c r="G133" s="125" t="s">
        <v>767</v>
      </c>
      <c r="H133" s="27" t="s">
        <v>30</v>
      </c>
      <c r="I133" s="2" t="s">
        <v>7</v>
      </c>
      <c r="J133" s="111">
        <v>10200</v>
      </c>
      <c r="K133" s="111">
        <v>650</v>
      </c>
      <c r="L133" s="111">
        <v>14</v>
      </c>
      <c r="M133" s="111">
        <v>1</v>
      </c>
      <c r="N133" s="2" t="s">
        <v>7</v>
      </c>
      <c r="O133" s="2" t="s">
        <v>97</v>
      </c>
      <c r="P133" s="3">
        <v>0.33333333333333331</v>
      </c>
      <c r="Q133" s="22">
        <v>0.39583333333333331</v>
      </c>
      <c r="R133" s="22">
        <v>0.5</v>
      </c>
      <c r="S133" s="22">
        <v>0.46527777777777779</v>
      </c>
      <c r="T133" s="22">
        <v>0.4826388888888889</v>
      </c>
      <c r="U133" s="22">
        <v>0.61805555555555558</v>
      </c>
      <c r="V133" s="22">
        <v>0.65972222222222221</v>
      </c>
      <c r="W133" s="105">
        <f>IFERROR(IF(S133&lt;R133,100%,"100"%-(S133-R133)*1.2),"-")</f>
        <v>1</v>
      </c>
      <c r="AC133" s="105">
        <f>IFERROR(IF(Y133&lt;X133,100%,"100"%-(Y133-X133)*1.2),"-")</f>
        <v>1</v>
      </c>
    </row>
    <row r="134" spans="2:29" x14ac:dyDescent="0.3">
      <c r="B134" s="125" t="s">
        <v>768</v>
      </c>
      <c r="C134" s="1">
        <v>46036</v>
      </c>
      <c r="D134" s="5" t="s">
        <v>651</v>
      </c>
      <c r="E134" s="2" t="s">
        <v>7</v>
      </c>
      <c r="F134" s="2" t="s">
        <v>97</v>
      </c>
      <c r="G134" s="125" t="s">
        <v>768</v>
      </c>
      <c r="H134" s="2" t="s">
        <v>36</v>
      </c>
      <c r="I134" s="2" t="s">
        <v>7</v>
      </c>
      <c r="J134" s="111">
        <v>10200</v>
      </c>
      <c r="K134" s="111">
        <v>10200</v>
      </c>
      <c r="L134" s="111">
        <v>14</v>
      </c>
      <c r="M134" s="111">
        <v>6</v>
      </c>
      <c r="N134" s="2" t="s">
        <v>7</v>
      </c>
      <c r="O134" s="2" t="s">
        <v>97</v>
      </c>
      <c r="P134" s="3">
        <v>0.58333333333333337</v>
      </c>
      <c r="W134" s="105">
        <f>IFERROR(IF(S134&lt;R134,100%,"100"%-(S134-R134)*1.2),"-")</f>
        <v>1</v>
      </c>
      <c r="AC134" s="105">
        <f>IFERROR(IF(Y134&lt;X134,100%,"100"%-(Y134-X134)*1.2),"-")</f>
        <v>1</v>
      </c>
    </row>
    <row r="135" spans="2:29" x14ac:dyDescent="0.3">
      <c r="B135" s="125" t="s">
        <v>769</v>
      </c>
      <c r="C135" s="1">
        <v>46036</v>
      </c>
      <c r="D135" s="5" t="s">
        <v>651</v>
      </c>
      <c r="E135" s="2" t="s">
        <v>46</v>
      </c>
      <c r="F135" s="2" t="s">
        <v>165</v>
      </c>
      <c r="G135" s="125" t="s">
        <v>769</v>
      </c>
      <c r="H135" s="27" t="s">
        <v>6</v>
      </c>
      <c r="I135" s="2" t="s">
        <v>46</v>
      </c>
      <c r="J135" s="111">
        <v>927</v>
      </c>
      <c r="K135" s="111">
        <v>223</v>
      </c>
      <c r="L135" s="111">
        <v>3</v>
      </c>
      <c r="M135" s="111">
        <v>2</v>
      </c>
      <c r="N135" s="2" t="s">
        <v>46</v>
      </c>
      <c r="O135" s="2" t="s">
        <v>165</v>
      </c>
      <c r="P135" s="3">
        <v>0.29166666666666669</v>
      </c>
      <c r="Q135" s="22">
        <v>0.5625</v>
      </c>
      <c r="R135" s="22">
        <v>0.625</v>
      </c>
      <c r="S135" s="22">
        <v>0.63194444444444442</v>
      </c>
      <c r="T135" s="22">
        <v>0.6875</v>
      </c>
      <c r="U135" s="22">
        <v>0.75</v>
      </c>
      <c r="V135" s="22">
        <v>0.75</v>
      </c>
      <c r="W135" s="105">
        <f>IFERROR(IF(S135&lt;R135,100%,"100"%-(S135-R135)*1.2),"-")</f>
        <v>0.9916666666666667</v>
      </c>
      <c r="AB135" s="5" t="s">
        <v>475</v>
      </c>
      <c r="AC135" s="105">
        <f>IFERROR(IF(Y135&lt;X135,100%,"100"%-(Y135-X135)*1.2),"-")</f>
        <v>1</v>
      </c>
    </row>
    <row r="136" spans="2:29" x14ac:dyDescent="0.3">
      <c r="B136" s="125" t="s">
        <v>769</v>
      </c>
      <c r="C136" s="1">
        <v>46036</v>
      </c>
      <c r="D136" s="5" t="s">
        <v>651</v>
      </c>
      <c r="E136" s="2" t="s">
        <v>46</v>
      </c>
      <c r="F136" s="2" t="s">
        <v>165</v>
      </c>
      <c r="G136" s="125" t="s">
        <v>769</v>
      </c>
      <c r="H136" s="2" t="s">
        <v>25</v>
      </c>
      <c r="I136" s="2" t="s">
        <v>46</v>
      </c>
      <c r="J136" s="111">
        <v>927</v>
      </c>
      <c r="K136" s="111">
        <v>747</v>
      </c>
      <c r="L136" s="111">
        <v>3</v>
      </c>
      <c r="M136" s="111">
        <v>2</v>
      </c>
      <c r="N136" s="2" t="s">
        <v>46</v>
      </c>
      <c r="O136" s="2" t="s">
        <v>165</v>
      </c>
      <c r="P136" s="3">
        <v>0.29166666666666669</v>
      </c>
      <c r="Q136" s="22">
        <v>0.33333333333333331</v>
      </c>
      <c r="R136" s="22">
        <v>0.5</v>
      </c>
      <c r="S136" s="22">
        <v>0.39930555555555558</v>
      </c>
      <c r="T136" s="22">
        <v>0.4375</v>
      </c>
      <c r="U136" s="22">
        <v>0.47916666666666669</v>
      </c>
      <c r="V136" s="22">
        <v>0.47916666666666669</v>
      </c>
      <c r="W136" s="105">
        <f>IFERROR(IF(S136&lt;R136,100%,"100"%-(S136-R136)*1.2),"-")</f>
        <v>1</v>
      </c>
      <c r="AC136" s="105">
        <f>IFERROR(IF(Y136&lt;X136,100%,"100"%-(Y136-X136)*1.2),"-")</f>
        <v>1</v>
      </c>
    </row>
    <row r="137" spans="2:29" x14ac:dyDescent="0.3">
      <c r="B137" s="125" t="s">
        <v>770</v>
      </c>
      <c r="C137" s="1">
        <v>46036</v>
      </c>
      <c r="D137" s="5" t="s">
        <v>651</v>
      </c>
      <c r="E137" s="49" t="s">
        <v>14</v>
      </c>
      <c r="F137" s="2" t="s">
        <v>115</v>
      </c>
      <c r="G137" s="125" t="s">
        <v>770</v>
      </c>
      <c r="H137" s="2" t="s">
        <v>9</v>
      </c>
      <c r="I137" s="2" t="s">
        <v>14</v>
      </c>
      <c r="J137" s="111">
        <v>8500</v>
      </c>
      <c r="K137" s="111">
        <v>5779.3</v>
      </c>
      <c r="L137" s="111">
        <v>14</v>
      </c>
      <c r="M137" s="111">
        <v>11</v>
      </c>
      <c r="N137" s="2" t="s">
        <v>14</v>
      </c>
      <c r="O137" s="2" t="s">
        <v>115</v>
      </c>
      <c r="P137" s="3">
        <v>0.29166666666666669</v>
      </c>
      <c r="Q137" s="22">
        <v>0.32291666666666669</v>
      </c>
      <c r="R137" s="22">
        <v>0.5</v>
      </c>
      <c r="S137" s="22">
        <v>0.37708333333333333</v>
      </c>
      <c r="T137" s="22">
        <v>0.43402777777777779</v>
      </c>
      <c r="U137" s="22">
        <v>0.54166666666666663</v>
      </c>
      <c r="V137" s="22">
        <v>0.54166666666666663</v>
      </c>
      <c r="W137" s="105">
        <f>IFERROR(IF(S137&lt;R137,100%,"100"%-(S137-R137)*1.2),"-")</f>
        <v>1</v>
      </c>
      <c r="AC137" s="105">
        <f>IFERROR(IF(Y137&lt;X137,100%,"100"%-(Y137-X137)*1.2),"-")</f>
        <v>1</v>
      </c>
    </row>
    <row r="138" spans="2:29" x14ac:dyDescent="0.3">
      <c r="B138" s="125" t="s">
        <v>771</v>
      </c>
      <c r="C138" s="1">
        <v>46036</v>
      </c>
      <c r="D138" s="5" t="s">
        <v>651</v>
      </c>
      <c r="E138" s="49" t="s">
        <v>14</v>
      </c>
      <c r="F138" s="2" t="s">
        <v>115</v>
      </c>
      <c r="G138" s="125" t="s">
        <v>771</v>
      </c>
      <c r="H138" s="2" t="s">
        <v>18</v>
      </c>
      <c r="I138" s="2" t="s">
        <v>14</v>
      </c>
      <c r="J138" s="111">
        <v>8500</v>
      </c>
      <c r="K138" s="111">
        <v>13016</v>
      </c>
      <c r="L138" s="111">
        <v>14</v>
      </c>
      <c r="M138" s="111">
        <v>14</v>
      </c>
      <c r="N138" s="2" t="s">
        <v>14</v>
      </c>
      <c r="O138" s="2" t="s">
        <v>115</v>
      </c>
      <c r="P138" s="3">
        <v>0.58333333333333337</v>
      </c>
      <c r="Q138" s="22">
        <v>0.58333333333333337</v>
      </c>
      <c r="R138" s="22">
        <v>0.75</v>
      </c>
      <c r="S138" s="22">
        <v>0.72916666666666663</v>
      </c>
      <c r="T138" s="22">
        <v>0.79166666666666663</v>
      </c>
      <c r="U138" s="22">
        <v>0.95138888888888884</v>
      </c>
      <c r="V138" s="22">
        <v>0.95138888888888884</v>
      </c>
      <c r="W138" s="105">
        <f>IFERROR(IF(S138&lt;R138,100%,"100"%-(S138-R138)*1.2),"-")</f>
        <v>1</v>
      </c>
      <c r="AC138" s="105">
        <f>IFERROR(IF(Y138&lt;X138,100%,"100"%-(Y138-X138)*1.2),"-")</f>
        <v>1</v>
      </c>
    </row>
    <row r="139" spans="2:29" x14ac:dyDescent="0.3">
      <c r="B139" s="125" t="s">
        <v>772</v>
      </c>
      <c r="C139" s="1">
        <v>46036</v>
      </c>
      <c r="D139" s="5" t="s">
        <v>651</v>
      </c>
      <c r="E139" s="2" t="s">
        <v>446</v>
      </c>
      <c r="F139" s="48" t="s">
        <v>446</v>
      </c>
      <c r="G139" s="125" t="s">
        <v>772</v>
      </c>
      <c r="H139" s="2" t="s">
        <v>12</v>
      </c>
      <c r="I139" s="2" t="s">
        <v>446</v>
      </c>
      <c r="M139" s="111">
        <v>28</v>
      </c>
      <c r="N139" s="49" t="s">
        <v>1099</v>
      </c>
      <c r="O139" s="49" t="s">
        <v>1099</v>
      </c>
      <c r="P139" s="3">
        <v>0.375</v>
      </c>
      <c r="W139" s="105">
        <f>IFERROR(IF(S139&lt;R139,100%,"100"%-(S139-R139)*1.2),"-")</f>
        <v>1</v>
      </c>
      <c r="AC139" s="105">
        <f>IFERROR(IF(Y139&lt;X139,100%,"100"%-(Y139-X139)*1.2),"-")</f>
        <v>1</v>
      </c>
    </row>
    <row r="140" spans="2:29" x14ac:dyDescent="0.3">
      <c r="B140" s="125" t="s">
        <v>773</v>
      </c>
      <c r="C140" s="1">
        <v>46036</v>
      </c>
      <c r="D140" s="5" t="s">
        <v>651</v>
      </c>
      <c r="E140" s="2" t="s">
        <v>28</v>
      </c>
      <c r="F140" s="2" t="s">
        <v>29</v>
      </c>
      <c r="G140" s="125" t="s">
        <v>773</v>
      </c>
      <c r="H140" s="27" t="s">
        <v>35</v>
      </c>
      <c r="I140" s="2" t="s">
        <v>28</v>
      </c>
      <c r="J140" s="111">
        <v>9200</v>
      </c>
      <c r="K140" s="111">
        <v>450</v>
      </c>
      <c r="L140" s="111">
        <v>14</v>
      </c>
      <c r="M140" s="111">
        <v>10</v>
      </c>
      <c r="N140" s="2" t="s">
        <v>28</v>
      </c>
      <c r="O140" s="2" t="s">
        <v>29</v>
      </c>
      <c r="P140" s="3">
        <v>0.33333333333333331</v>
      </c>
      <c r="Q140" s="22">
        <v>0.34027777777777779</v>
      </c>
      <c r="R140" s="22">
        <v>0.5</v>
      </c>
      <c r="S140" s="22">
        <v>0.34375</v>
      </c>
      <c r="T140" s="22">
        <v>0.3611111111111111</v>
      </c>
      <c r="U140" s="22">
        <v>0.36458333333333331</v>
      </c>
      <c r="V140" s="22">
        <v>0.36458333333333331</v>
      </c>
      <c r="W140" s="105">
        <f>IFERROR(IF(S140&lt;R140,100%,"100"%-(S140-R140)*1.2),"-")</f>
        <v>1</v>
      </c>
      <c r="AC140" s="105">
        <f>IFERROR(IF(Y140&lt;X140,100%,"100"%-(Y140-X140)*1.2),"-")</f>
        <v>1</v>
      </c>
    </row>
    <row r="141" spans="2:29" x14ac:dyDescent="0.3">
      <c r="B141" s="125" t="s">
        <v>774</v>
      </c>
      <c r="C141" s="1">
        <v>46036</v>
      </c>
      <c r="D141" s="5" t="s">
        <v>651</v>
      </c>
      <c r="E141" s="2" t="s">
        <v>46</v>
      </c>
      <c r="F141" s="2" t="s">
        <v>165</v>
      </c>
      <c r="G141" s="125" t="s">
        <v>774</v>
      </c>
      <c r="H141" s="27" t="s">
        <v>169</v>
      </c>
      <c r="I141" s="2" t="s">
        <v>46</v>
      </c>
      <c r="J141" s="111">
        <v>927</v>
      </c>
      <c r="K141" s="111">
        <v>115</v>
      </c>
      <c r="L141" s="111">
        <v>3</v>
      </c>
      <c r="M141" s="111">
        <v>1</v>
      </c>
      <c r="N141" s="2" t="s">
        <v>46</v>
      </c>
      <c r="O141" s="2" t="s">
        <v>165</v>
      </c>
      <c r="P141" s="3">
        <v>0.375</v>
      </c>
      <c r="Q141" s="22">
        <v>0.77083333333333337</v>
      </c>
      <c r="R141" s="22">
        <v>0.5</v>
      </c>
      <c r="S141" s="22">
        <v>0.85416666666666663</v>
      </c>
      <c r="T141" s="22">
        <v>0.89583333333333337</v>
      </c>
      <c r="U141" s="22">
        <v>0.97916666666666663</v>
      </c>
      <c r="V141" s="22">
        <v>0.97916666666666663</v>
      </c>
      <c r="W141" s="105">
        <f>IFERROR(IF(S141&lt;R141,100%,"100"%-(S141-R141)*1.2),"-")</f>
        <v>0.57500000000000007</v>
      </c>
      <c r="AB141" s="5" t="s">
        <v>475</v>
      </c>
      <c r="AC141" s="105">
        <f>IFERROR(IF(Y141&lt;X141,100%,"100"%-(Y141-X141)*1.2),"-")</f>
        <v>1</v>
      </c>
    </row>
    <row r="142" spans="2:29" x14ac:dyDescent="0.3">
      <c r="B142" s="125" t="s">
        <v>775</v>
      </c>
      <c r="C142" s="1">
        <v>46036</v>
      </c>
      <c r="D142" s="5" t="s">
        <v>651</v>
      </c>
      <c r="E142" s="2" t="s">
        <v>28</v>
      </c>
      <c r="F142" s="2" t="s">
        <v>29</v>
      </c>
      <c r="G142" s="125" t="s">
        <v>775</v>
      </c>
      <c r="H142" s="2" t="s">
        <v>43</v>
      </c>
      <c r="I142" s="2" t="s">
        <v>28</v>
      </c>
      <c r="J142" s="111">
        <v>9200</v>
      </c>
      <c r="K142" s="111">
        <v>2300</v>
      </c>
      <c r="L142" s="111">
        <v>14</v>
      </c>
      <c r="M142" s="111">
        <v>5</v>
      </c>
      <c r="N142" s="2" t="s">
        <v>28</v>
      </c>
      <c r="O142" s="2" t="s">
        <v>29</v>
      </c>
      <c r="P142" s="3">
        <v>0.54166666666666663</v>
      </c>
      <c r="Q142" s="22">
        <v>0.54166666666666663</v>
      </c>
      <c r="R142" s="22">
        <v>0.625</v>
      </c>
      <c r="S142" s="22">
        <v>0.625</v>
      </c>
      <c r="T142" s="22">
        <v>0.66666666666666663</v>
      </c>
      <c r="U142" s="22">
        <v>0.75</v>
      </c>
      <c r="V142" s="22">
        <v>0.75</v>
      </c>
      <c r="W142" s="105">
        <f>IFERROR(IF(S142&lt;R142,100%,"100"%-(S142-R142)*1.2),"-")</f>
        <v>1</v>
      </c>
      <c r="AC142" s="105">
        <f>IFERROR(IF(Y142&lt;X142,100%,"100"%-(Y142-X142)*1.2),"-")</f>
        <v>1</v>
      </c>
    </row>
    <row r="143" spans="2:29" x14ac:dyDescent="0.3">
      <c r="B143" s="125" t="s">
        <v>776</v>
      </c>
      <c r="C143" s="1">
        <v>46036</v>
      </c>
      <c r="D143" s="5" t="s">
        <v>651</v>
      </c>
      <c r="E143" s="2" t="s">
        <v>104</v>
      </c>
      <c r="F143" s="2" t="s">
        <v>24</v>
      </c>
      <c r="G143" s="125" t="s">
        <v>776</v>
      </c>
      <c r="H143" s="5" t="s">
        <v>601</v>
      </c>
      <c r="I143" s="2" t="s">
        <v>104</v>
      </c>
      <c r="J143" s="111">
        <v>10230</v>
      </c>
      <c r="K143" s="111">
        <v>10000</v>
      </c>
      <c r="L143" s="111">
        <v>14</v>
      </c>
      <c r="M143" s="111">
        <v>9</v>
      </c>
      <c r="N143" s="2" t="s">
        <v>104</v>
      </c>
      <c r="O143" s="2" t="s">
        <v>24</v>
      </c>
      <c r="P143" s="3">
        <v>0.29166666666666669</v>
      </c>
      <c r="Q143" s="22">
        <v>0.34375</v>
      </c>
      <c r="R143" s="22">
        <v>0.625</v>
      </c>
      <c r="S143" s="22">
        <v>0.5</v>
      </c>
      <c r="T143" s="22">
        <v>0.58333333333333337</v>
      </c>
      <c r="U143" s="22">
        <v>0.70833333333333337</v>
      </c>
      <c r="V143" s="22">
        <v>0.70833333333333337</v>
      </c>
      <c r="W143" s="105">
        <f>IFERROR(IF(S143&lt;R143,100%,"100"%-(S143-R143)*1.2),"-")</f>
        <v>1</v>
      </c>
      <c r="AC143" s="105">
        <f>IFERROR(IF(Y143&lt;X143,100%,"100"%-(Y143-X143)*1.2),"-")</f>
        <v>1</v>
      </c>
    </row>
    <row r="144" spans="2:29" x14ac:dyDescent="0.3">
      <c r="B144" s="125" t="s">
        <v>777</v>
      </c>
      <c r="C144" s="1">
        <v>46036</v>
      </c>
      <c r="D144" s="5" t="s">
        <v>651</v>
      </c>
      <c r="E144" s="2" t="s">
        <v>104</v>
      </c>
      <c r="F144" s="2" t="s">
        <v>24</v>
      </c>
      <c r="G144" s="125" t="s">
        <v>777</v>
      </c>
      <c r="H144" s="2" t="s">
        <v>16</v>
      </c>
      <c r="I144" s="2" t="s">
        <v>104</v>
      </c>
      <c r="J144" s="111">
        <v>10230</v>
      </c>
      <c r="K144" s="111">
        <v>120</v>
      </c>
      <c r="L144" s="111">
        <v>14</v>
      </c>
      <c r="M144" s="111">
        <v>1</v>
      </c>
      <c r="N144" s="2" t="s">
        <v>104</v>
      </c>
      <c r="O144" s="2" t="s">
        <v>24</v>
      </c>
      <c r="P144" s="3">
        <v>0.29166666666666669</v>
      </c>
      <c r="Q144" s="22">
        <v>0.34375</v>
      </c>
      <c r="R144" s="22">
        <v>0.625</v>
      </c>
      <c r="S144" s="22">
        <v>0.41666666666666669</v>
      </c>
      <c r="T144" s="22">
        <v>0.45833333333333331</v>
      </c>
      <c r="U144" s="22">
        <v>0.70833333333333337</v>
      </c>
      <c r="V144" s="22">
        <v>0.70833333333333337</v>
      </c>
      <c r="W144" s="105">
        <f>IFERROR(IF(S144&lt;R144,100%,"100"%-(S144-R144)*1.2),"-")</f>
        <v>1</v>
      </c>
      <c r="AC144" s="105">
        <f>IFERROR(IF(Y144&lt;X144,100%,"100"%-(Y144-X144)*1.2),"-")</f>
        <v>1</v>
      </c>
    </row>
    <row r="145" spans="2:29" x14ac:dyDescent="0.3">
      <c r="B145" s="125" t="s">
        <v>778</v>
      </c>
      <c r="C145" s="1">
        <v>46036</v>
      </c>
      <c r="D145" s="5" t="s">
        <v>651</v>
      </c>
      <c r="E145" s="2" t="s">
        <v>26</v>
      </c>
      <c r="F145" s="2" t="s">
        <v>113</v>
      </c>
      <c r="G145" s="125" t="s">
        <v>778</v>
      </c>
      <c r="H145" s="2" t="s">
        <v>36</v>
      </c>
      <c r="I145" s="2" t="s">
        <v>26</v>
      </c>
      <c r="J145" s="111">
        <v>10200</v>
      </c>
      <c r="K145" s="111">
        <v>7100</v>
      </c>
      <c r="L145" s="111">
        <v>14</v>
      </c>
      <c r="M145" s="111">
        <v>13</v>
      </c>
      <c r="N145" s="2" t="s">
        <v>26</v>
      </c>
      <c r="O145" s="2" t="s">
        <v>113</v>
      </c>
      <c r="P145" s="3">
        <v>0.41666666666666669</v>
      </c>
      <c r="Q145" s="22">
        <v>0.41666666666666669</v>
      </c>
      <c r="R145" s="22">
        <v>0.5</v>
      </c>
      <c r="S145" s="22">
        <v>0.5</v>
      </c>
      <c r="T145" s="22">
        <v>0.5</v>
      </c>
      <c r="U145" s="22">
        <v>0.58333333333333337</v>
      </c>
      <c r="V145" s="22">
        <v>0.58333333333333337</v>
      </c>
      <c r="W145" s="105">
        <f>IFERROR(IF(S145&lt;R145,100%,"100"%-(S145-R145)*1.2),"-")</f>
        <v>1</v>
      </c>
      <c r="AC145" s="105">
        <f>IFERROR(IF(Y145&lt;X145,100%,"100"%-(Y145-X145)*1.2),"-")</f>
        <v>1</v>
      </c>
    </row>
    <row r="146" spans="2:29" x14ac:dyDescent="0.3">
      <c r="B146" s="125" t="s">
        <v>779</v>
      </c>
      <c r="C146" s="1">
        <v>46037</v>
      </c>
      <c r="D146" s="5" t="s">
        <v>651</v>
      </c>
      <c r="E146" s="192" t="s">
        <v>56</v>
      </c>
      <c r="F146" s="48" t="s">
        <v>81</v>
      </c>
      <c r="G146" s="125" t="s">
        <v>779</v>
      </c>
      <c r="H146" s="27" t="s">
        <v>35</v>
      </c>
      <c r="I146" s="192" t="s">
        <v>56</v>
      </c>
      <c r="J146" s="111">
        <v>8500</v>
      </c>
      <c r="K146" s="111">
        <v>3000</v>
      </c>
      <c r="L146" s="111">
        <v>14</v>
      </c>
      <c r="M146" s="111">
        <v>4</v>
      </c>
      <c r="N146" s="192" t="s">
        <v>56</v>
      </c>
      <c r="O146" s="48" t="s">
        <v>81</v>
      </c>
      <c r="P146" s="192">
        <v>0.29166666666666702</v>
      </c>
      <c r="Q146" s="22">
        <v>0.34722222222222221</v>
      </c>
      <c r="R146" s="22">
        <v>0.5</v>
      </c>
      <c r="S146" s="22">
        <v>0.35069444444444442</v>
      </c>
      <c r="T146" s="22">
        <v>0.39583333333333331</v>
      </c>
      <c r="U146" s="22">
        <v>0.39930555555555558</v>
      </c>
      <c r="V146" s="22">
        <v>0.39930555555555558</v>
      </c>
      <c r="W146" s="105">
        <f>IFERROR(IF(S146&lt;R146,100%,"100"%-(S146-R146)*1.2),"-")</f>
        <v>1</v>
      </c>
      <c r="AC146" s="105">
        <f>IFERROR(IF(Y146&lt;X146,100%,"100"%-(Y146-X146)*1.2),"-")</f>
        <v>1</v>
      </c>
    </row>
    <row r="147" spans="2:29" x14ac:dyDescent="0.3">
      <c r="B147" s="125" t="s">
        <v>780</v>
      </c>
      <c r="C147" s="1">
        <v>46037</v>
      </c>
      <c r="D147" s="5" t="s">
        <v>651</v>
      </c>
      <c r="E147" s="49" t="s">
        <v>14</v>
      </c>
      <c r="F147" s="48" t="s">
        <v>115</v>
      </c>
      <c r="G147" s="125" t="s">
        <v>780</v>
      </c>
      <c r="H147" s="27" t="s">
        <v>169</v>
      </c>
      <c r="I147" s="192" t="s">
        <v>14</v>
      </c>
      <c r="J147" s="111">
        <v>8500</v>
      </c>
      <c r="K147" s="111">
        <v>2100</v>
      </c>
      <c r="L147" s="111">
        <v>14</v>
      </c>
      <c r="M147" s="111">
        <v>10</v>
      </c>
      <c r="N147" s="192" t="s">
        <v>14</v>
      </c>
      <c r="O147" s="48" t="s">
        <v>115</v>
      </c>
      <c r="P147" s="192">
        <v>0.41666666666666669</v>
      </c>
      <c r="W147" s="105">
        <f>IFERROR(IF(S147&lt;R147,100%,"100"%-(S147-R147)*1.2),"-")</f>
        <v>1</v>
      </c>
      <c r="AC147" s="105">
        <f>IFERROR(IF(Y147&lt;X147,100%,"100"%-(Y147-X147)*1.2),"-")</f>
        <v>1</v>
      </c>
    </row>
    <row r="148" spans="2:29" x14ac:dyDescent="0.3">
      <c r="B148" s="125" t="s">
        <v>781</v>
      </c>
      <c r="C148" s="1">
        <v>46037</v>
      </c>
      <c r="D148" s="5" t="s">
        <v>651</v>
      </c>
      <c r="E148" s="192" t="s">
        <v>104</v>
      </c>
      <c r="F148" s="48" t="s">
        <v>24</v>
      </c>
      <c r="G148" s="125" t="s">
        <v>781</v>
      </c>
      <c r="H148" s="5" t="s">
        <v>80</v>
      </c>
      <c r="I148" s="192" t="s">
        <v>104</v>
      </c>
      <c r="J148" s="111">
        <v>10230</v>
      </c>
      <c r="K148" s="111">
        <v>8000</v>
      </c>
      <c r="L148" s="111">
        <v>14</v>
      </c>
      <c r="M148" s="111">
        <v>14</v>
      </c>
      <c r="N148" s="192" t="s">
        <v>104</v>
      </c>
      <c r="O148" s="48" t="s">
        <v>24</v>
      </c>
      <c r="P148" s="192">
        <v>0.5625</v>
      </c>
      <c r="Q148" s="22">
        <v>0.66666666666666663</v>
      </c>
      <c r="R148" s="22">
        <v>0.75</v>
      </c>
      <c r="S148" s="22">
        <v>0.81944444444444442</v>
      </c>
      <c r="T148" s="22">
        <v>0.83333333333333337</v>
      </c>
      <c r="U148" s="22">
        <v>0.91666666666666663</v>
      </c>
      <c r="V148" s="22">
        <v>0.91666666666666663</v>
      </c>
      <c r="W148" s="105">
        <f>IFERROR(IF(S148&lt;R148,100%,"100"%-(S148-R148)*1.2),"-")</f>
        <v>0.91666666666666674</v>
      </c>
      <c r="AB148" s="5" t="s">
        <v>475</v>
      </c>
      <c r="AC148" s="105">
        <f>IFERROR(IF(Y148&lt;X148,100%,"100"%-(Y148-X148)*1.2),"-")</f>
        <v>1</v>
      </c>
    </row>
    <row r="149" spans="2:29" x14ac:dyDescent="0.3">
      <c r="B149" s="125" t="s">
        <v>782</v>
      </c>
      <c r="C149" s="1">
        <v>46037</v>
      </c>
      <c r="D149" s="5" t="s">
        <v>651</v>
      </c>
      <c r="E149" s="192" t="s">
        <v>104</v>
      </c>
      <c r="F149" s="48" t="s">
        <v>24</v>
      </c>
      <c r="G149" s="125" t="s">
        <v>782</v>
      </c>
      <c r="H149" s="27" t="s">
        <v>6</v>
      </c>
      <c r="I149" s="192" t="s">
        <v>104</v>
      </c>
      <c r="J149" s="111">
        <v>10230</v>
      </c>
      <c r="K149" s="111">
        <v>7100</v>
      </c>
      <c r="L149" s="111">
        <v>14</v>
      </c>
      <c r="M149" s="111">
        <v>13</v>
      </c>
      <c r="N149" s="192" t="s">
        <v>104</v>
      </c>
      <c r="O149" s="48" t="s">
        <v>24</v>
      </c>
      <c r="P149" s="192">
        <v>0.29166666666666702</v>
      </c>
      <c r="Q149" s="22">
        <v>0.33333333333333331</v>
      </c>
      <c r="R149" s="22">
        <v>0.625</v>
      </c>
      <c r="S149" s="22">
        <v>0.41666666666666669</v>
      </c>
      <c r="T149" s="22">
        <v>0.5</v>
      </c>
      <c r="U149" s="22">
        <v>0.58333333333333337</v>
      </c>
      <c r="V149" s="22">
        <v>0.58333333333333337</v>
      </c>
      <c r="W149" s="105">
        <f>IFERROR(IF(S149&lt;R149,100%,"100"%-(S149-R149)*1.2),"-")</f>
        <v>1</v>
      </c>
      <c r="AC149" s="105">
        <f>IFERROR(IF(Y149&lt;X149,100%,"100"%-(Y149-X149)*1.2),"-")</f>
        <v>1</v>
      </c>
    </row>
    <row r="150" spans="2:29" x14ac:dyDescent="0.3">
      <c r="B150" s="125" t="s">
        <v>783</v>
      </c>
      <c r="C150" s="1">
        <v>46037</v>
      </c>
      <c r="D150" s="5" t="s">
        <v>651</v>
      </c>
      <c r="E150" s="192" t="s">
        <v>46</v>
      </c>
      <c r="F150" s="48" t="s">
        <v>165</v>
      </c>
      <c r="G150" s="125" t="s">
        <v>783</v>
      </c>
      <c r="H150" s="27" t="s">
        <v>13</v>
      </c>
      <c r="I150" s="192" t="s">
        <v>46</v>
      </c>
      <c r="J150" s="111">
        <v>927</v>
      </c>
      <c r="K150" s="111">
        <v>244</v>
      </c>
      <c r="L150" s="111">
        <v>3</v>
      </c>
      <c r="M150" s="111">
        <v>1</v>
      </c>
      <c r="N150" s="192" t="s">
        <v>46</v>
      </c>
      <c r="O150" s="48" t="s">
        <v>165</v>
      </c>
      <c r="P150" s="192">
        <v>0.52083333333333337</v>
      </c>
      <c r="Q150" s="22">
        <v>0.33333333333333331</v>
      </c>
      <c r="R150" s="22">
        <v>0.625</v>
      </c>
      <c r="S150" s="22">
        <v>0.3576388888888889</v>
      </c>
      <c r="T150" s="22">
        <v>0.41666666666666669</v>
      </c>
      <c r="U150" s="22">
        <v>0.52083333333333337</v>
      </c>
      <c r="V150" s="22">
        <v>0.52083333333333337</v>
      </c>
      <c r="W150" s="105">
        <f>IFERROR(IF(S150&lt;R150,100%,"100"%-(S150-R150)*1.2),"-")</f>
        <v>1</v>
      </c>
      <c r="AC150" s="105">
        <f>IFERROR(IF(Y150&lt;X150,100%,"100"%-(Y150-X150)*1.2),"-")</f>
        <v>1</v>
      </c>
    </row>
    <row r="151" spans="2:29" x14ac:dyDescent="0.3">
      <c r="B151" s="125" t="s">
        <v>784</v>
      </c>
      <c r="C151" s="1">
        <v>46037</v>
      </c>
      <c r="D151" s="5" t="s">
        <v>651</v>
      </c>
      <c r="E151" s="192" t="s">
        <v>104</v>
      </c>
      <c r="F151" s="48" t="s">
        <v>24</v>
      </c>
      <c r="G151" s="125" t="s">
        <v>784</v>
      </c>
      <c r="H151" s="27" t="s">
        <v>22</v>
      </c>
      <c r="I151" s="192" t="s">
        <v>104</v>
      </c>
      <c r="J151" s="111">
        <v>10230</v>
      </c>
      <c r="K151" s="111">
        <v>6500</v>
      </c>
      <c r="L151" s="111">
        <v>14</v>
      </c>
      <c r="M151" s="111">
        <v>13</v>
      </c>
      <c r="N151" s="192" t="s">
        <v>104</v>
      </c>
      <c r="O151" s="48" t="s">
        <v>24</v>
      </c>
      <c r="P151" s="192">
        <v>0.29166666666666702</v>
      </c>
      <c r="Q151" s="22">
        <v>0.66666666666666663</v>
      </c>
      <c r="R151" s="22">
        <v>0.75</v>
      </c>
      <c r="S151" s="22">
        <v>0.71875</v>
      </c>
      <c r="T151" s="22">
        <v>0.75</v>
      </c>
      <c r="U151" s="22">
        <v>0.91666666666666663</v>
      </c>
      <c r="V151" s="22">
        <v>0.91666666666666663</v>
      </c>
      <c r="W151" s="105">
        <f>IFERROR(IF(S151&lt;R151,100%,"100"%-(S151-R151)*1.2),"-")</f>
        <v>1</v>
      </c>
      <c r="AC151" s="105">
        <f>IFERROR(IF(Y151&lt;X151,100%,"100"%-(Y151-X151)*1.2),"-")</f>
        <v>1</v>
      </c>
    </row>
    <row r="152" spans="2:29" x14ac:dyDescent="0.3">
      <c r="B152" s="125" t="s">
        <v>785</v>
      </c>
      <c r="C152" s="1">
        <v>46037</v>
      </c>
      <c r="D152" s="5" t="s">
        <v>651</v>
      </c>
      <c r="E152" s="192" t="s">
        <v>56</v>
      </c>
      <c r="F152" s="48" t="s">
        <v>81</v>
      </c>
      <c r="G152" s="125" t="s">
        <v>785</v>
      </c>
      <c r="H152" s="48" t="s">
        <v>17</v>
      </c>
      <c r="I152" s="192" t="s">
        <v>56</v>
      </c>
      <c r="J152" s="111">
        <v>8500</v>
      </c>
      <c r="K152" s="111">
        <v>514</v>
      </c>
      <c r="L152" s="111">
        <v>14</v>
      </c>
      <c r="M152" s="111">
        <v>1</v>
      </c>
      <c r="N152" s="192" t="s">
        <v>56</v>
      </c>
      <c r="O152" s="48" t="s">
        <v>81</v>
      </c>
      <c r="P152" s="192">
        <v>0.5</v>
      </c>
      <c r="Q152" s="22">
        <v>0.33333333333333331</v>
      </c>
      <c r="R152" s="22">
        <v>0.625</v>
      </c>
      <c r="S152" s="22">
        <v>0.42708333333333331</v>
      </c>
      <c r="T152" s="22">
        <v>0.45833333333333331</v>
      </c>
      <c r="U152" s="22">
        <v>0.52083333333333337</v>
      </c>
      <c r="V152" s="22">
        <v>0.52083333333333337</v>
      </c>
      <c r="W152" s="105">
        <f>IFERROR(IF(S152&lt;R152,100%,"100"%-(S152-R152)*1.2),"-")</f>
        <v>1</v>
      </c>
      <c r="AC152" s="105">
        <f>IFERROR(IF(Y152&lt;X152,100%,"100"%-(Y152-X152)*1.2),"-")</f>
        <v>1</v>
      </c>
    </row>
    <row r="153" spans="2:29" ht="19.95" customHeight="1" x14ac:dyDescent="0.3">
      <c r="B153" s="125" t="s">
        <v>786</v>
      </c>
      <c r="C153" s="18">
        <v>46037</v>
      </c>
      <c r="D153" s="5" t="s">
        <v>651</v>
      </c>
      <c r="E153" s="5" t="s">
        <v>28</v>
      </c>
      <c r="F153" s="5" t="s">
        <v>42</v>
      </c>
      <c r="G153" s="125" t="s">
        <v>786</v>
      </c>
      <c r="H153" s="5" t="s">
        <v>601</v>
      </c>
      <c r="I153" s="5" t="s">
        <v>28</v>
      </c>
      <c r="J153" s="111">
        <v>9200</v>
      </c>
      <c r="K153" s="111">
        <v>6550</v>
      </c>
      <c r="L153" s="111">
        <v>14</v>
      </c>
      <c r="M153" s="111">
        <v>10</v>
      </c>
      <c r="N153" s="5" t="s">
        <v>28</v>
      </c>
      <c r="O153" s="5" t="s">
        <v>42</v>
      </c>
      <c r="P153" s="22">
        <v>0.29166666666666669</v>
      </c>
      <c r="Q153" s="22">
        <v>0.29166666666666669</v>
      </c>
      <c r="R153" s="22">
        <v>0.625</v>
      </c>
      <c r="S153" s="22">
        <v>0.52083333333333337</v>
      </c>
      <c r="T153" s="22">
        <v>0.70833333333333337</v>
      </c>
      <c r="U153" s="22">
        <v>0.83333333333333337</v>
      </c>
      <c r="V153" s="22">
        <v>0.83333333333333337</v>
      </c>
      <c r="W153" s="105">
        <f>IFERROR(IF(S153&lt;R153,100%,"100"%-(S153-R153)*1.2),"-")</f>
        <v>1</v>
      </c>
      <c r="AC153" s="105">
        <f>IFERROR(IF(Y153&lt;X153,100%,"100"%-(Y153-X153)*1.2),"-")</f>
        <v>1</v>
      </c>
    </row>
    <row r="154" spans="2:29" ht="19.95" customHeight="1" x14ac:dyDescent="0.3">
      <c r="B154" s="125" t="s">
        <v>786</v>
      </c>
      <c r="C154" s="18">
        <v>46037</v>
      </c>
      <c r="D154" s="5" t="s">
        <v>651</v>
      </c>
      <c r="E154" s="5" t="s">
        <v>28</v>
      </c>
      <c r="F154" s="5" t="s">
        <v>42</v>
      </c>
      <c r="G154" s="125" t="s">
        <v>786</v>
      </c>
      <c r="H154" s="5" t="s">
        <v>19</v>
      </c>
      <c r="I154" s="5" t="s">
        <v>28</v>
      </c>
      <c r="J154" s="111">
        <v>9200</v>
      </c>
      <c r="K154" s="111">
        <v>1570</v>
      </c>
      <c r="L154" s="111">
        <v>14</v>
      </c>
      <c r="M154" s="111">
        <v>2</v>
      </c>
      <c r="N154" s="5" t="s">
        <v>28</v>
      </c>
      <c r="O154" s="5" t="s">
        <v>42</v>
      </c>
      <c r="P154" s="22">
        <v>0.29166666666666669</v>
      </c>
      <c r="Q154" s="22">
        <v>0.29166666666666669</v>
      </c>
      <c r="R154" s="22">
        <v>0.625</v>
      </c>
      <c r="S154" s="22">
        <v>0.4861111111111111</v>
      </c>
      <c r="T154" s="22">
        <v>0.54166666666666663</v>
      </c>
      <c r="U154" s="22">
        <v>0.83333333333333337</v>
      </c>
      <c r="V154" s="22">
        <v>0.83333333333333337</v>
      </c>
      <c r="W154" s="105">
        <f>IFERROR(IF(S154&lt;R154,100%,"100"%-(S154-R154)*1.2),"-")</f>
        <v>1</v>
      </c>
      <c r="AC154" s="105">
        <f>IFERROR(IF(Y154&lt;X154,100%,"100"%-(Y154-X154)*1.2),"-")</f>
        <v>1</v>
      </c>
    </row>
    <row r="155" spans="2:29" x14ac:dyDescent="0.3">
      <c r="B155" s="125" t="s">
        <v>786</v>
      </c>
      <c r="C155" s="18">
        <v>46037</v>
      </c>
      <c r="D155" s="5" t="s">
        <v>651</v>
      </c>
      <c r="E155" s="5" t="s">
        <v>28</v>
      </c>
      <c r="F155" s="5" t="s">
        <v>42</v>
      </c>
      <c r="G155" s="125" t="s">
        <v>786</v>
      </c>
      <c r="H155" s="5" t="s">
        <v>49</v>
      </c>
      <c r="I155" s="5" t="s">
        <v>28</v>
      </c>
      <c r="J155" s="111">
        <v>9200</v>
      </c>
      <c r="K155" s="111">
        <v>350</v>
      </c>
      <c r="L155" s="111">
        <v>14</v>
      </c>
      <c r="M155" s="111">
        <v>1</v>
      </c>
      <c r="N155" s="5" t="s">
        <v>28</v>
      </c>
      <c r="O155" s="5" t="s">
        <v>42</v>
      </c>
      <c r="P155" s="22">
        <v>0.29166666666666669</v>
      </c>
      <c r="Q155" s="22">
        <v>0.29166666666666669</v>
      </c>
      <c r="R155" s="22">
        <v>0.625</v>
      </c>
      <c r="S155" s="22">
        <v>0.35416666666666669</v>
      </c>
      <c r="T155" s="22">
        <v>0.375</v>
      </c>
      <c r="U155" s="22">
        <v>0.83333333333333337</v>
      </c>
      <c r="V155" s="22">
        <v>0.83333333333333337</v>
      </c>
      <c r="W155" s="105">
        <f>IFERROR(IF(S155&lt;R155,100%,"100"%-(S155-R155)*1.2),"-")</f>
        <v>1</v>
      </c>
      <c r="AC155" s="105">
        <f>IFERROR(IF(Y155&lt;X155,100%,"100"%-(Y155-X155)*1.2),"-")</f>
        <v>1</v>
      </c>
    </row>
    <row r="156" spans="2:29" x14ac:dyDescent="0.3">
      <c r="B156" s="125" t="s">
        <v>787</v>
      </c>
      <c r="C156" s="18">
        <v>46037</v>
      </c>
      <c r="D156" s="5" t="s">
        <v>651</v>
      </c>
      <c r="E156" s="49" t="s">
        <v>14</v>
      </c>
      <c r="F156" s="5" t="s">
        <v>115</v>
      </c>
      <c r="G156" s="125" t="s">
        <v>787</v>
      </c>
      <c r="H156" s="2" t="s">
        <v>36</v>
      </c>
      <c r="I156" s="5" t="s">
        <v>14</v>
      </c>
      <c r="J156" s="111">
        <v>8500</v>
      </c>
      <c r="K156" s="111">
        <v>10920</v>
      </c>
      <c r="L156" s="111">
        <v>14</v>
      </c>
      <c r="M156" s="111">
        <v>14</v>
      </c>
      <c r="N156" s="5" t="s">
        <v>14</v>
      </c>
      <c r="O156" s="5" t="s">
        <v>115</v>
      </c>
      <c r="P156" s="22">
        <v>0.55208333333333337</v>
      </c>
      <c r="Q156" s="22">
        <v>0.57291666666666663</v>
      </c>
      <c r="R156" s="22">
        <v>0.75</v>
      </c>
      <c r="S156" s="22">
        <v>0.65972222222222221</v>
      </c>
      <c r="T156" s="22">
        <v>0.75</v>
      </c>
      <c r="U156" s="22">
        <v>0.83333333333333337</v>
      </c>
      <c r="V156" s="22">
        <v>0.83333333333333337</v>
      </c>
      <c r="W156" s="105">
        <f>IFERROR(IF(S156&lt;R156,100%,"100"%-(S156-R156)*1.2),"-")</f>
        <v>1</v>
      </c>
      <c r="AC156" s="105">
        <f>IFERROR(IF(Y156&lt;X156,100%,"100"%-(Y156-X156)*1.2),"-")</f>
        <v>1</v>
      </c>
    </row>
    <row r="157" spans="2:29" x14ac:dyDescent="0.3">
      <c r="B157" s="125" t="s">
        <v>788</v>
      </c>
      <c r="C157" s="18">
        <v>46038</v>
      </c>
      <c r="D157" s="5" t="s">
        <v>651</v>
      </c>
      <c r="E157" s="8" t="s">
        <v>28</v>
      </c>
      <c r="F157" s="10" t="s">
        <v>42</v>
      </c>
      <c r="G157" s="125" t="s">
        <v>788</v>
      </c>
      <c r="H157" s="27" t="s">
        <v>35</v>
      </c>
      <c r="I157" s="8" t="s">
        <v>28</v>
      </c>
      <c r="J157" s="111">
        <v>9200</v>
      </c>
      <c r="K157" s="111">
        <v>4500</v>
      </c>
      <c r="L157" s="111">
        <v>14</v>
      </c>
      <c r="M157" s="111">
        <v>5</v>
      </c>
      <c r="N157" s="8" t="s">
        <v>28</v>
      </c>
      <c r="O157" s="10" t="s">
        <v>42</v>
      </c>
      <c r="P157" s="14">
        <v>0.29166666666666669</v>
      </c>
      <c r="Q157" s="22">
        <v>0.31944444444444442</v>
      </c>
      <c r="R157" s="22">
        <v>0.5</v>
      </c>
      <c r="S157" s="22">
        <v>0.32291666666666669</v>
      </c>
      <c r="T157" s="22">
        <v>0.375</v>
      </c>
      <c r="U157" s="22">
        <v>0.37847222222222221</v>
      </c>
      <c r="V157" s="22">
        <v>0.37847222222222221</v>
      </c>
      <c r="W157" s="105">
        <f>IFERROR(IF(S157&lt;R157,100%,"100"%-(S157-R157)*1.2),"-")</f>
        <v>1</v>
      </c>
      <c r="AC157" s="105">
        <f>IFERROR(IF(Y157&lt;X157,100%,"100"%-(Y157-X157)*1.2),"-")</f>
        <v>1</v>
      </c>
    </row>
    <row r="158" spans="2:29" x14ac:dyDescent="0.3">
      <c r="B158" s="125" t="s">
        <v>789</v>
      </c>
      <c r="C158" s="18">
        <v>46038</v>
      </c>
      <c r="D158" s="5" t="s">
        <v>651</v>
      </c>
      <c r="E158" s="2" t="s">
        <v>28</v>
      </c>
      <c r="F158" s="2" t="s">
        <v>42</v>
      </c>
      <c r="G158" s="125" t="s">
        <v>789</v>
      </c>
      <c r="H158" s="2" t="s">
        <v>12</v>
      </c>
      <c r="I158" s="2" t="s">
        <v>28</v>
      </c>
      <c r="J158" s="111">
        <v>9200</v>
      </c>
      <c r="K158" s="111">
        <v>3000</v>
      </c>
      <c r="L158" s="111">
        <v>14</v>
      </c>
      <c r="M158" s="111">
        <v>10</v>
      </c>
      <c r="N158" s="2" t="s">
        <v>28</v>
      </c>
      <c r="O158" s="2" t="s">
        <v>42</v>
      </c>
      <c r="P158" s="3">
        <v>0.33333333333333331</v>
      </c>
      <c r="Q158" s="22">
        <v>0.4236111111111111</v>
      </c>
      <c r="R158" s="22">
        <v>0.625</v>
      </c>
      <c r="S158" s="22">
        <v>0.58333333333333337</v>
      </c>
      <c r="T158" s="22">
        <v>0.66666666666666663</v>
      </c>
      <c r="U158" s="22">
        <v>0.79166666666666663</v>
      </c>
      <c r="V158" s="22">
        <v>0.79166666666666663</v>
      </c>
      <c r="W158" s="105">
        <f>IFERROR(IF(S158&lt;R158,100%,"100"%-(S158-R158)*1.2),"-")</f>
        <v>1</v>
      </c>
      <c r="AC158" s="105">
        <f>IFERROR(IF(Y158&lt;X158,100%,"100"%-(Y158-X158)*1.2),"-")</f>
        <v>1</v>
      </c>
    </row>
    <row r="159" spans="2:29" x14ac:dyDescent="0.3">
      <c r="B159" s="125" t="s">
        <v>790</v>
      </c>
      <c r="C159" s="18">
        <v>46038</v>
      </c>
      <c r="D159" s="5" t="s">
        <v>651</v>
      </c>
      <c r="E159" s="2" t="s">
        <v>7</v>
      </c>
      <c r="F159" s="4" t="s">
        <v>81</v>
      </c>
      <c r="G159" s="125" t="s">
        <v>790</v>
      </c>
      <c r="H159" s="27" t="s">
        <v>6</v>
      </c>
      <c r="I159" s="2" t="s">
        <v>7</v>
      </c>
      <c r="J159" s="111">
        <v>10200</v>
      </c>
      <c r="K159" s="111">
        <v>10600</v>
      </c>
      <c r="L159" s="111">
        <v>14</v>
      </c>
      <c r="M159" s="111">
        <v>12</v>
      </c>
      <c r="N159" s="2" t="s">
        <v>7</v>
      </c>
      <c r="O159" s="4" t="s">
        <v>81</v>
      </c>
      <c r="P159" s="3">
        <v>0.33333333333333331</v>
      </c>
      <c r="Q159" s="22">
        <v>0.40277777777777779</v>
      </c>
      <c r="R159" s="22">
        <v>0.625</v>
      </c>
      <c r="S159" s="22">
        <v>0.47916666666666669</v>
      </c>
      <c r="T159" s="22">
        <v>0.57638888888888884</v>
      </c>
      <c r="U159" s="22">
        <v>0.65972222222222221</v>
      </c>
      <c r="V159" s="22">
        <v>0.65972222222222221</v>
      </c>
      <c r="W159" s="105">
        <f>IFERROR(IF(S159&lt;R159,100%,"100"%-(S159-R159)*1.2),"-")</f>
        <v>1</v>
      </c>
      <c r="AC159" s="105">
        <f>IFERROR(IF(Y159&lt;X159,100%,"100"%-(Y159-X159)*1.2),"-")</f>
        <v>1</v>
      </c>
    </row>
    <row r="160" spans="2:29" x14ac:dyDescent="0.3">
      <c r="B160" s="125" t="s">
        <v>791</v>
      </c>
      <c r="C160" s="18">
        <v>46038</v>
      </c>
      <c r="D160" s="5" t="s">
        <v>651</v>
      </c>
      <c r="E160" s="75" t="s">
        <v>446</v>
      </c>
      <c r="F160" s="75" t="s">
        <v>446</v>
      </c>
      <c r="G160" s="125" t="s">
        <v>791</v>
      </c>
      <c r="H160" s="75" t="s">
        <v>11</v>
      </c>
      <c r="I160" s="75" t="s">
        <v>446</v>
      </c>
      <c r="M160" s="111">
        <v>4</v>
      </c>
      <c r="N160" s="49" t="s">
        <v>1099</v>
      </c>
      <c r="O160" s="49" t="s">
        <v>1099</v>
      </c>
      <c r="P160" s="220">
        <v>0.375</v>
      </c>
      <c r="W160" s="105">
        <f>IFERROR(IF(S160&lt;R160,100%,"100"%-(S160-R160)*1.2),"-")</f>
        <v>1</v>
      </c>
      <c r="AC160" s="105">
        <f>IFERROR(IF(Y160&lt;X160,100%,"100"%-(Y160-X160)*1.2),"-")</f>
        <v>1</v>
      </c>
    </row>
    <row r="161" spans="2:29" x14ac:dyDescent="0.3">
      <c r="B161" s="125" t="s">
        <v>791</v>
      </c>
      <c r="C161" s="18">
        <v>46038</v>
      </c>
      <c r="D161" s="5" t="s">
        <v>651</v>
      </c>
      <c r="E161" s="71" t="s">
        <v>446</v>
      </c>
      <c r="F161" s="75" t="s">
        <v>446</v>
      </c>
      <c r="G161" s="125" t="s">
        <v>791</v>
      </c>
      <c r="H161" s="5" t="s">
        <v>601</v>
      </c>
      <c r="I161" s="71" t="s">
        <v>446</v>
      </c>
      <c r="M161" s="111">
        <v>14</v>
      </c>
      <c r="N161" s="49" t="s">
        <v>1099</v>
      </c>
      <c r="O161" s="49" t="s">
        <v>1099</v>
      </c>
      <c r="P161" s="72">
        <v>0.375</v>
      </c>
      <c r="W161" s="105">
        <f>IFERROR(IF(S161&lt;R161,100%,"100"%-(S161-R161)*1.2),"-")</f>
        <v>1</v>
      </c>
      <c r="AC161" s="105">
        <f>IFERROR(IF(Y161&lt;X161,100%,"100"%-(Y161-X161)*1.2),"-")</f>
        <v>1</v>
      </c>
    </row>
    <row r="162" spans="2:29" x14ac:dyDescent="0.3">
      <c r="B162" s="125" t="s">
        <v>791</v>
      </c>
      <c r="C162" s="18">
        <v>46038</v>
      </c>
      <c r="D162" s="5" t="s">
        <v>651</v>
      </c>
      <c r="E162" s="71" t="s">
        <v>446</v>
      </c>
      <c r="F162" s="75" t="s">
        <v>446</v>
      </c>
      <c r="G162" s="125" t="s">
        <v>791</v>
      </c>
      <c r="H162" s="71" t="s">
        <v>18</v>
      </c>
      <c r="I162" s="71" t="s">
        <v>446</v>
      </c>
      <c r="M162" s="111">
        <v>16</v>
      </c>
      <c r="N162" s="49" t="s">
        <v>1099</v>
      </c>
      <c r="O162" s="49" t="s">
        <v>1099</v>
      </c>
      <c r="P162" s="72">
        <v>0.375</v>
      </c>
      <c r="W162" s="105">
        <f>IFERROR(IF(S162&lt;R162,100%,"100"%-(S162-R162)*1.2),"-")</f>
        <v>1</v>
      </c>
      <c r="AC162" s="105">
        <f>IFERROR(IF(Y162&lt;X162,100%,"100"%-(Y162-X162)*1.2),"-")</f>
        <v>1</v>
      </c>
    </row>
    <row r="163" spans="2:29" x14ac:dyDescent="0.3">
      <c r="B163" s="125" t="s">
        <v>792</v>
      </c>
      <c r="C163" s="18">
        <v>46038</v>
      </c>
      <c r="D163" s="5" t="s">
        <v>651</v>
      </c>
      <c r="E163" s="71" t="s">
        <v>104</v>
      </c>
      <c r="F163" s="75" t="s">
        <v>24</v>
      </c>
      <c r="G163" s="125" t="s">
        <v>792</v>
      </c>
      <c r="H163" s="71" t="s">
        <v>9</v>
      </c>
      <c r="I163" s="71" t="s">
        <v>104</v>
      </c>
      <c r="J163" s="111">
        <v>10230</v>
      </c>
      <c r="K163" s="111">
        <v>6000</v>
      </c>
      <c r="L163" s="111">
        <v>14</v>
      </c>
      <c r="M163" s="111">
        <v>12</v>
      </c>
      <c r="N163" s="71" t="s">
        <v>104</v>
      </c>
      <c r="O163" s="75" t="s">
        <v>24</v>
      </c>
      <c r="P163" s="72">
        <v>0.33333333333333331</v>
      </c>
      <c r="Q163" s="22">
        <v>0.47916666666666669</v>
      </c>
      <c r="R163" s="22">
        <v>0.625</v>
      </c>
      <c r="S163" s="22">
        <v>0.54166666666666663</v>
      </c>
      <c r="T163" s="22">
        <v>0.58333333333333337</v>
      </c>
      <c r="U163" s="22">
        <v>0.66666666666666663</v>
      </c>
      <c r="V163" s="22">
        <v>0.66666666666666663</v>
      </c>
      <c r="W163" s="105">
        <f>IFERROR(IF(S163&lt;R163,100%,"100"%-(S163-R163)*1.2),"-")</f>
        <v>1</v>
      </c>
      <c r="AC163" s="105">
        <f>IFERROR(IF(Y163&lt;X163,100%,"100"%-(Y163-X163)*1.2),"-")</f>
        <v>1</v>
      </c>
    </row>
    <row r="164" spans="2:29" x14ac:dyDescent="0.3">
      <c r="B164" s="125" t="s">
        <v>793</v>
      </c>
      <c r="C164" s="18">
        <v>46038</v>
      </c>
      <c r="D164" s="5" t="s">
        <v>651</v>
      </c>
      <c r="E164" s="71" t="s">
        <v>104</v>
      </c>
      <c r="F164" s="75" t="s">
        <v>24</v>
      </c>
      <c r="G164" s="125" t="s">
        <v>793</v>
      </c>
      <c r="H164" s="71" t="s">
        <v>36</v>
      </c>
      <c r="I164" s="71" t="s">
        <v>104</v>
      </c>
      <c r="J164" s="111">
        <v>10230</v>
      </c>
      <c r="K164" s="111">
        <v>9600</v>
      </c>
      <c r="L164" s="111">
        <v>14</v>
      </c>
      <c r="M164" s="111">
        <v>14</v>
      </c>
      <c r="N164" s="71" t="s">
        <v>104</v>
      </c>
      <c r="O164" s="75" t="s">
        <v>24</v>
      </c>
      <c r="P164" s="72">
        <v>0.58333333333333337</v>
      </c>
      <c r="Q164" s="22">
        <v>0.75</v>
      </c>
      <c r="R164" s="22">
        <v>0.83333333333333337</v>
      </c>
      <c r="S164" s="22">
        <v>0.82638888888888884</v>
      </c>
      <c r="T164" s="22">
        <v>0.85416666666666663</v>
      </c>
      <c r="U164" s="22">
        <v>0.9375</v>
      </c>
      <c r="V164" s="22">
        <v>0.9375</v>
      </c>
      <c r="W164" s="105">
        <f>IFERROR(IF(S164&lt;R164,100%,"100"%-(S164-R164)*1.2),"-")</f>
        <v>1</v>
      </c>
      <c r="AC164" s="105">
        <f>IFERROR(IF(Y164&lt;X164,100%,"100"%-(Y164-X164)*1.2),"-")</f>
        <v>1</v>
      </c>
    </row>
    <row r="165" spans="2:29" x14ac:dyDescent="0.3">
      <c r="B165" s="125" t="s">
        <v>794</v>
      </c>
      <c r="C165" s="18">
        <v>46038</v>
      </c>
      <c r="D165" s="5" t="s">
        <v>651</v>
      </c>
      <c r="E165" s="49" t="s">
        <v>14</v>
      </c>
      <c r="F165" s="71" t="s">
        <v>115</v>
      </c>
      <c r="G165" s="125" t="s">
        <v>794</v>
      </c>
      <c r="H165" s="5" t="s">
        <v>159</v>
      </c>
      <c r="I165" s="71" t="s">
        <v>14</v>
      </c>
      <c r="J165" s="111">
        <v>8500</v>
      </c>
      <c r="K165" s="111">
        <v>877.3</v>
      </c>
      <c r="L165" s="111">
        <v>14</v>
      </c>
      <c r="M165" s="111">
        <v>3</v>
      </c>
      <c r="N165" s="71" t="s">
        <v>14</v>
      </c>
      <c r="O165" s="71" t="s">
        <v>115</v>
      </c>
      <c r="P165" s="3">
        <v>0.5</v>
      </c>
      <c r="Q165" s="22">
        <v>0.59375</v>
      </c>
      <c r="R165" s="22">
        <v>0.75</v>
      </c>
      <c r="S165" s="22">
        <v>0.63194444444444442</v>
      </c>
      <c r="T165" s="22">
        <v>0.64583333333333337</v>
      </c>
      <c r="U165" s="22">
        <v>0.75</v>
      </c>
      <c r="V165" s="22">
        <v>0.75</v>
      </c>
      <c r="W165" s="105">
        <f>IFERROR(IF(S165&lt;R165,100%,"100"%-(S165-R165)*1.2),"-")</f>
        <v>1</v>
      </c>
      <c r="AC165" s="105">
        <f>IFERROR(IF(Y165&lt;X165,100%,"100"%-(Y165-X165)*1.2),"-")</f>
        <v>1</v>
      </c>
    </row>
    <row r="166" spans="2:29" x14ac:dyDescent="0.3">
      <c r="B166" s="125" t="s">
        <v>794</v>
      </c>
      <c r="C166" s="18">
        <v>46038</v>
      </c>
      <c r="D166" s="5" t="s">
        <v>651</v>
      </c>
      <c r="E166" s="49" t="s">
        <v>14</v>
      </c>
      <c r="F166" s="71" t="s">
        <v>115</v>
      </c>
      <c r="G166" s="125" t="s">
        <v>794</v>
      </c>
      <c r="H166" s="2" t="s">
        <v>438</v>
      </c>
      <c r="I166" s="71" t="s">
        <v>14</v>
      </c>
      <c r="J166" s="111">
        <v>8500</v>
      </c>
      <c r="K166" s="111">
        <v>4144</v>
      </c>
      <c r="L166" s="111">
        <v>14</v>
      </c>
      <c r="M166" s="111">
        <v>7</v>
      </c>
      <c r="N166" s="71" t="s">
        <v>14</v>
      </c>
      <c r="O166" s="71" t="s">
        <v>115</v>
      </c>
      <c r="P166" s="3">
        <v>0.5</v>
      </c>
      <c r="Q166" s="22">
        <v>0.59375</v>
      </c>
      <c r="R166" s="22">
        <v>0.75</v>
      </c>
      <c r="S166" s="22">
        <v>0.64930555555555558</v>
      </c>
      <c r="T166" s="22">
        <v>0.66666666666666663</v>
      </c>
      <c r="U166" s="22">
        <v>0.75</v>
      </c>
      <c r="V166" s="22">
        <v>0.75</v>
      </c>
      <c r="W166" s="105">
        <f>IFERROR(IF(S166&lt;R166,100%,"100"%-(S166-R166)*1.2),"-")</f>
        <v>1</v>
      </c>
      <c r="AC166" s="105">
        <f>IFERROR(IF(Y166&lt;X166,100%,"100"%-(Y166-X166)*1.2),"-")</f>
        <v>1</v>
      </c>
    </row>
    <row r="167" spans="2:29" x14ac:dyDescent="0.3">
      <c r="B167" s="125" t="s">
        <v>795</v>
      </c>
      <c r="C167" s="18">
        <v>46038</v>
      </c>
      <c r="D167" s="5" t="s">
        <v>651</v>
      </c>
      <c r="E167" s="5" t="s">
        <v>46</v>
      </c>
      <c r="F167" s="5" t="s">
        <v>115</v>
      </c>
      <c r="G167" s="125" t="s">
        <v>795</v>
      </c>
      <c r="H167" s="5" t="s">
        <v>209</v>
      </c>
      <c r="I167" s="5" t="s">
        <v>46</v>
      </c>
      <c r="J167" s="111">
        <v>927</v>
      </c>
      <c r="K167" s="111">
        <v>200</v>
      </c>
      <c r="L167" s="111">
        <v>3</v>
      </c>
      <c r="M167" s="111">
        <v>1</v>
      </c>
      <c r="N167" s="5" t="s">
        <v>46</v>
      </c>
      <c r="O167" s="5" t="s">
        <v>115</v>
      </c>
      <c r="P167" s="22">
        <v>0.875</v>
      </c>
      <c r="Q167" s="22">
        <v>0.875</v>
      </c>
      <c r="R167" s="22">
        <v>0.5</v>
      </c>
      <c r="S167" s="22">
        <v>0.95833333333333337</v>
      </c>
      <c r="T167" s="22">
        <v>0.96527777777777779</v>
      </c>
      <c r="U167" s="22">
        <v>8.3333333333333329E-2</v>
      </c>
      <c r="V167" s="22">
        <v>8.3333333333333329E-2</v>
      </c>
      <c r="W167" s="105">
        <f>IFERROR(IF(S167&lt;R167,100%,"100"%-(S167-R167)*1.2),"-")</f>
        <v>0.44999999999999996</v>
      </c>
      <c r="AB167" s="5" t="s">
        <v>475</v>
      </c>
      <c r="AC167" s="105">
        <f>IFERROR(IF(Y167&lt;X167,100%,"100"%-(Y167-X167)*1.2),"-")</f>
        <v>1</v>
      </c>
    </row>
    <row r="168" spans="2:29" x14ac:dyDescent="0.3">
      <c r="B168" s="125" t="s">
        <v>796</v>
      </c>
      <c r="C168" s="18">
        <v>46039</v>
      </c>
      <c r="D168" s="5" t="s">
        <v>651</v>
      </c>
      <c r="E168" s="8" t="s">
        <v>7</v>
      </c>
      <c r="F168" s="10" t="s">
        <v>81</v>
      </c>
      <c r="G168" s="125" t="s">
        <v>796</v>
      </c>
      <c r="H168" s="169" t="s">
        <v>35</v>
      </c>
      <c r="I168" s="2" t="s">
        <v>7</v>
      </c>
      <c r="J168" s="111">
        <v>10200</v>
      </c>
      <c r="K168" s="111">
        <v>2300</v>
      </c>
      <c r="L168" s="111">
        <v>14</v>
      </c>
      <c r="M168" s="111">
        <v>5</v>
      </c>
      <c r="N168" s="8" t="s">
        <v>7</v>
      </c>
      <c r="O168" s="10" t="s">
        <v>81</v>
      </c>
      <c r="P168" s="14">
        <v>0.41666666666666669</v>
      </c>
      <c r="Q168" s="22">
        <v>0.33333333333333331</v>
      </c>
      <c r="R168" s="22">
        <v>0.33333333333333331</v>
      </c>
      <c r="S168" s="22">
        <v>0.5</v>
      </c>
      <c r="T168" s="22">
        <v>0.33680555555555558</v>
      </c>
      <c r="U168" s="22">
        <v>0.34027777777777779</v>
      </c>
      <c r="V168" s="22">
        <v>0.34027777777777779</v>
      </c>
      <c r="W168" s="105">
        <f>IFERROR(IF(S168&lt;R168,100%,"100"%-(S168-R168)*1.2),"-")</f>
        <v>0.8</v>
      </c>
      <c r="AB168" s="5" t="s">
        <v>475</v>
      </c>
      <c r="AC168" s="105">
        <f>IFERROR(IF(Y168&lt;X168,100%,"100"%-(Y168-X168)*1.2),"-")</f>
        <v>1</v>
      </c>
    </row>
    <row r="169" spans="2:29" x14ac:dyDescent="0.3">
      <c r="B169" s="125" t="s">
        <v>797</v>
      </c>
      <c r="C169" s="18">
        <v>46039</v>
      </c>
      <c r="D169" s="5" t="s">
        <v>651</v>
      </c>
      <c r="E169" s="8" t="s">
        <v>7</v>
      </c>
      <c r="F169" s="10" t="s">
        <v>81</v>
      </c>
      <c r="G169" s="125" t="s">
        <v>797</v>
      </c>
      <c r="H169" s="5" t="s">
        <v>67</v>
      </c>
      <c r="I169" s="8" t="s">
        <v>7</v>
      </c>
      <c r="J169" s="111">
        <v>10200</v>
      </c>
      <c r="K169" s="111">
        <v>7942</v>
      </c>
      <c r="L169" s="111">
        <v>14</v>
      </c>
      <c r="M169" s="111">
        <v>10</v>
      </c>
      <c r="N169" s="8" t="s">
        <v>7</v>
      </c>
      <c r="O169" s="10" t="s">
        <v>81</v>
      </c>
      <c r="P169" s="14">
        <v>0.29166666666666669</v>
      </c>
      <c r="Q169" s="22">
        <v>0.3611111111111111</v>
      </c>
      <c r="R169" s="22">
        <v>0.625</v>
      </c>
      <c r="S169" s="22">
        <v>0.375</v>
      </c>
      <c r="T169" s="22">
        <v>0.41666666666666669</v>
      </c>
      <c r="U169" s="22">
        <v>0.43055555555555558</v>
      </c>
      <c r="V169" s="22">
        <v>0.43055555555555558</v>
      </c>
      <c r="W169" s="105">
        <f>IFERROR(IF(S169&lt;R169,100%,"100"%-(S169-R169)*1.2),"-")</f>
        <v>1</v>
      </c>
      <c r="AC169" s="105">
        <f>IFERROR(IF(Y169&lt;X169,100%,"100"%-(Y169-X169)*1.2),"-")</f>
        <v>1</v>
      </c>
    </row>
    <row r="170" spans="2:29" x14ac:dyDescent="0.3">
      <c r="B170" s="125" t="s">
        <v>798</v>
      </c>
      <c r="C170" s="18">
        <v>46039</v>
      </c>
      <c r="D170" s="5" t="s">
        <v>651</v>
      </c>
      <c r="E170" s="2" t="s">
        <v>28</v>
      </c>
      <c r="F170" s="4" t="s">
        <v>42</v>
      </c>
      <c r="G170" s="125" t="s">
        <v>798</v>
      </c>
      <c r="H170" s="492" t="s">
        <v>6</v>
      </c>
      <c r="I170" s="8" t="s">
        <v>7</v>
      </c>
      <c r="J170" s="111">
        <v>9200</v>
      </c>
      <c r="K170" s="111">
        <v>10000</v>
      </c>
      <c r="L170" s="111">
        <v>14</v>
      </c>
      <c r="M170" s="111">
        <v>12</v>
      </c>
      <c r="N170" s="2" t="s">
        <v>28</v>
      </c>
      <c r="O170" s="4" t="s">
        <v>42</v>
      </c>
      <c r="P170" s="3">
        <v>0.33333333333333331</v>
      </c>
      <c r="Q170" s="22">
        <v>0.34027777777777779</v>
      </c>
      <c r="R170" s="22">
        <v>0.5</v>
      </c>
      <c r="S170" s="22">
        <v>0.41666666666666669</v>
      </c>
      <c r="T170" s="22">
        <v>0.45833333333333331</v>
      </c>
      <c r="U170" s="22">
        <v>0.55555555555555558</v>
      </c>
      <c r="V170" s="22">
        <v>0.55555555555555558</v>
      </c>
      <c r="W170" s="105">
        <f>IFERROR(IF(S170&lt;R170,100%,"100"%-(S170-R170)*1.2),"-")</f>
        <v>1</v>
      </c>
      <c r="AC170" s="105">
        <f>IFERROR(IF(Y170&lt;X170,100%,"100"%-(Y170-X170)*1.2),"-")</f>
        <v>1</v>
      </c>
    </row>
    <row r="171" spans="2:29" x14ac:dyDescent="0.3">
      <c r="B171" s="125" t="s">
        <v>799</v>
      </c>
      <c r="C171" s="18">
        <v>46039</v>
      </c>
      <c r="D171" s="5" t="s">
        <v>651</v>
      </c>
      <c r="E171" s="75" t="s">
        <v>7</v>
      </c>
      <c r="F171" s="75" t="s">
        <v>81</v>
      </c>
      <c r="G171" s="125" t="s">
        <v>799</v>
      </c>
      <c r="H171" s="75" t="s">
        <v>9</v>
      </c>
      <c r="I171" s="75" t="s">
        <v>7</v>
      </c>
      <c r="J171" s="111">
        <v>10200</v>
      </c>
      <c r="K171" s="111">
        <v>5000</v>
      </c>
      <c r="L171" s="111">
        <v>14</v>
      </c>
      <c r="M171" s="111">
        <v>4</v>
      </c>
      <c r="N171" s="75" t="s">
        <v>7</v>
      </c>
      <c r="O171" s="75" t="s">
        <v>81</v>
      </c>
      <c r="P171" s="220">
        <v>0.33333333333333331</v>
      </c>
      <c r="Q171" s="22">
        <v>0.52777777777777779</v>
      </c>
      <c r="R171" s="22">
        <v>0.75</v>
      </c>
      <c r="S171" s="22">
        <v>0.59722222222222221</v>
      </c>
      <c r="T171" s="22">
        <v>0.64236111111111116</v>
      </c>
      <c r="U171" s="22">
        <v>0.70833333333333337</v>
      </c>
      <c r="V171" s="22">
        <v>0.70833333333333337</v>
      </c>
      <c r="W171" s="105">
        <f>IFERROR(IF(S171&lt;R171,100%,"100"%-(S171-R171)*1.2),"-")</f>
        <v>1</v>
      </c>
      <c r="AC171" s="105">
        <f>IFERROR(IF(Y171&lt;X171,100%,"100"%-(Y171-X171)*1.2),"-")</f>
        <v>1</v>
      </c>
    </row>
    <row r="172" spans="2:29" x14ac:dyDescent="0.3">
      <c r="B172" s="125" t="s">
        <v>800</v>
      </c>
      <c r="C172" s="18">
        <v>46039</v>
      </c>
      <c r="D172" s="5" t="s">
        <v>651</v>
      </c>
      <c r="E172" s="5" t="s">
        <v>46</v>
      </c>
      <c r="F172" s="5" t="s">
        <v>115</v>
      </c>
      <c r="G172" s="125" t="s">
        <v>800</v>
      </c>
      <c r="H172" s="5" t="s">
        <v>12</v>
      </c>
      <c r="I172" s="19" t="s">
        <v>7</v>
      </c>
      <c r="J172" s="111">
        <v>927</v>
      </c>
      <c r="K172" s="111">
        <v>891</v>
      </c>
      <c r="L172" s="111">
        <v>3</v>
      </c>
      <c r="M172" s="111">
        <v>1</v>
      </c>
      <c r="N172" s="5" t="s">
        <v>46</v>
      </c>
      <c r="O172" s="5" t="s">
        <v>115</v>
      </c>
      <c r="P172" s="22">
        <v>0.33333333333333331</v>
      </c>
      <c r="Q172" s="22">
        <v>0.40972222222222221</v>
      </c>
      <c r="R172" s="22">
        <v>0.58333333333333337</v>
      </c>
      <c r="S172" s="22">
        <v>0.55208333333333337</v>
      </c>
      <c r="T172" s="22">
        <v>0.57638888888888884</v>
      </c>
      <c r="U172" s="22">
        <v>0.74305555555555558</v>
      </c>
      <c r="V172" s="22">
        <v>0.74305555555555558</v>
      </c>
      <c r="W172" s="105">
        <f>IFERROR(IF(S172&lt;R172,100%,"100"%-(S172-R172)*1.2),"-")</f>
        <v>1</v>
      </c>
      <c r="AC172" s="105">
        <f>IFERROR(IF(Y172&lt;X172,100%,"100"%-(Y172-X172)*1.2),"-")</f>
        <v>1</v>
      </c>
    </row>
    <row r="173" spans="2:29" x14ac:dyDescent="0.3">
      <c r="B173" s="125" t="s">
        <v>801</v>
      </c>
      <c r="C173" s="18">
        <v>46041</v>
      </c>
      <c r="D173" s="5" t="s">
        <v>651</v>
      </c>
      <c r="E173" s="19" t="s">
        <v>446</v>
      </c>
      <c r="F173" s="48" t="s">
        <v>446</v>
      </c>
      <c r="G173" s="125" t="s">
        <v>801</v>
      </c>
      <c r="H173" s="5" t="s">
        <v>16</v>
      </c>
      <c r="I173" s="19" t="s">
        <v>7</v>
      </c>
      <c r="K173" s="111">
        <v>23000</v>
      </c>
      <c r="M173" s="111">
        <v>24</v>
      </c>
      <c r="N173" s="49" t="s">
        <v>1099</v>
      </c>
      <c r="O173" s="49" t="s">
        <v>1099</v>
      </c>
      <c r="P173" s="19">
        <v>0.33333333333333331</v>
      </c>
      <c r="W173" s="105">
        <f>IFERROR(IF(S173&lt;R173,100%,"100"%-(S173-R173)*1.2),"-")</f>
        <v>1</v>
      </c>
      <c r="AC173" s="105">
        <f>IFERROR(IF(Y173&lt;X173,100%,"100"%-(Y173-X173)*1.2),"-")</f>
        <v>1</v>
      </c>
    </row>
    <row r="174" spans="2:29" x14ac:dyDescent="0.3">
      <c r="B174" s="125" t="s">
        <v>801</v>
      </c>
      <c r="C174" s="18">
        <v>46041</v>
      </c>
      <c r="D174" s="5" t="s">
        <v>651</v>
      </c>
      <c r="E174" s="191" t="s">
        <v>446</v>
      </c>
      <c r="F174" s="54" t="s">
        <v>446</v>
      </c>
      <c r="G174" s="125" t="s">
        <v>801</v>
      </c>
      <c r="H174" s="5" t="s">
        <v>159</v>
      </c>
      <c r="I174" s="5" t="s">
        <v>7</v>
      </c>
      <c r="K174" s="111">
        <v>4500</v>
      </c>
      <c r="M174" s="111">
        <v>7</v>
      </c>
      <c r="N174" s="49" t="s">
        <v>1099</v>
      </c>
      <c r="O174" s="49" t="s">
        <v>1099</v>
      </c>
      <c r="P174" s="191">
        <v>0.33333333333333331</v>
      </c>
      <c r="W174" s="105">
        <f>IFERROR(IF(S174&lt;R174,100%,"100"%-(S174-R174)*1.2),"-")</f>
        <v>1</v>
      </c>
      <c r="AC174" s="105">
        <f>IFERROR(IF(Y174&lt;X174,100%,"100"%-(Y174-X174)*1.2),"-")</f>
        <v>1</v>
      </c>
    </row>
    <row r="175" spans="2:29" x14ac:dyDescent="0.3">
      <c r="B175" s="125" t="s">
        <v>802</v>
      </c>
      <c r="C175" s="18">
        <v>46041</v>
      </c>
      <c r="D175" s="5" t="s">
        <v>651</v>
      </c>
      <c r="E175" s="19" t="s">
        <v>446</v>
      </c>
      <c r="F175" s="48" t="s">
        <v>446</v>
      </c>
      <c r="G175" s="125" t="s">
        <v>802</v>
      </c>
      <c r="H175" s="5" t="s">
        <v>19</v>
      </c>
      <c r="I175" s="19" t="s">
        <v>7</v>
      </c>
      <c r="K175" s="111">
        <v>230</v>
      </c>
      <c r="M175" s="111">
        <v>17</v>
      </c>
      <c r="N175" s="49" t="s">
        <v>1099</v>
      </c>
      <c r="O175" s="49" t="s">
        <v>1099</v>
      </c>
      <c r="P175" s="19">
        <v>0.33333333333333331</v>
      </c>
      <c r="W175" s="105">
        <f>IFERROR(IF(S175&lt;R175,100%,"100"%-(S175-R175)*1.2),"-")</f>
        <v>1</v>
      </c>
      <c r="AC175" s="105">
        <f>IFERROR(IF(Y175&lt;X175,100%,"100"%-(Y175-X175)*1.2),"-")</f>
        <v>1</v>
      </c>
    </row>
    <row r="176" spans="2:29" x14ac:dyDescent="0.3">
      <c r="B176" s="125" t="s">
        <v>802</v>
      </c>
      <c r="C176" s="18">
        <v>46041</v>
      </c>
      <c r="D176" s="5" t="s">
        <v>651</v>
      </c>
      <c r="E176" s="19" t="s">
        <v>446</v>
      </c>
      <c r="F176" s="41" t="s">
        <v>446</v>
      </c>
      <c r="G176" s="125" t="s">
        <v>802</v>
      </c>
      <c r="H176" s="20" t="s">
        <v>18</v>
      </c>
      <c r="I176" s="21" t="s">
        <v>7</v>
      </c>
      <c r="K176" s="111">
        <v>22303</v>
      </c>
      <c r="M176" s="111">
        <v>14</v>
      </c>
      <c r="N176" s="49" t="s">
        <v>1099</v>
      </c>
      <c r="O176" s="49" t="s">
        <v>1099</v>
      </c>
      <c r="P176" s="19">
        <v>0.33333333333333331</v>
      </c>
      <c r="W176" s="105">
        <f>IFERROR(IF(S176&lt;R176,100%,"100"%-(S176-R176)*1.2),"-")</f>
        <v>1</v>
      </c>
      <c r="AC176" s="105">
        <f>IFERROR(IF(Y176&lt;X176,100%,"100"%-(Y176-X176)*1.2),"-")</f>
        <v>1</v>
      </c>
    </row>
    <row r="177" spans="2:29" x14ac:dyDescent="0.3">
      <c r="B177" s="125" t="s">
        <v>803</v>
      </c>
      <c r="C177" s="18">
        <v>46041</v>
      </c>
      <c r="D177" s="5" t="s">
        <v>651</v>
      </c>
      <c r="E177" s="19" t="s">
        <v>56</v>
      </c>
      <c r="F177" s="48" t="s">
        <v>81</v>
      </c>
      <c r="G177" s="125" t="s">
        <v>803</v>
      </c>
      <c r="H177" s="27" t="s">
        <v>30</v>
      </c>
      <c r="I177" s="49" t="s">
        <v>7</v>
      </c>
      <c r="J177" s="111">
        <v>8500</v>
      </c>
      <c r="K177" s="111">
        <v>6200</v>
      </c>
      <c r="L177" s="111">
        <v>14</v>
      </c>
      <c r="M177" s="111">
        <v>3</v>
      </c>
      <c r="N177" s="19" t="s">
        <v>56</v>
      </c>
      <c r="O177" s="48" t="s">
        <v>81</v>
      </c>
      <c r="P177" s="19">
        <v>0.41666666666666669</v>
      </c>
      <c r="Q177" s="22">
        <v>0.52430555555555558</v>
      </c>
      <c r="R177" s="22">
        <v>0.75</v>
      </c>
      <c r="S177" s="22">
        <v>0.65277777777777779</v>
      </c>
      <c r="T177" s="22">
        <v>0.6875</v>
      </c>
      <c r="U177" s="22">
        <v>0.78472222222222221</v>
      </c>
      <c r="V177" s="22">
        <v>0.78472222222222221</v>
      </c>
      <c r="W177" s="105">
        <f>IFERROR(IF(S177&lt;R177,100%,"100"%-(S177-R177)*1.2),"-")</f>
        <v>1</v>
      </c>
      <c r="AC177" s="105">
        <f>IFERROR(IF(Y177&lt;X177,100%,"100"%-(Y177-X177)*1.2),"-")</f>
        <v>1</v>
      </c>
    </row>
    <row r="178" spans="2:29" ht="13.95" customHeight="1" x14ac:dyDescent="0.3">
      <c r="B178" s="125" t="s">
        <v>803</v>
      </c>
      <c r="C178" s="18">
        <v>46041</v>
      </c>
      <c r="D178" s="5" t="s">
        <v>651</v>
      </c>
      <c r="E178" s="19" t="s">
        <v>56</v>
      </c>
      <c r="F178" s="48" t="s">
        <v>81</v>
      </c>
      <c r="G178" s="125" t="s">
        <v>803</v>
      </c>
      <c r="H178" s="5" t="s">
        <v>9</v>
      </c>
      <c r="I178" s="49" t="s">
        <v>7</v>
      </c>
      <c r="J178" s="111">
        <v>8500</v>
      </c>
      <c r="K178" s="111">
        <v>2100</v>
      </c>
      <c r="L178" s="111">
        <v>14</v>
      </c>
      <c r="M178" s="111">
        <v>5</v>
      </c>
      <c r="N178" s="19" t="s">
        <v>56</v>
      </c>
      <c r="O178" s="48" t="s">
        <v>81</v>
      </c>
      <c r="P178" s="19">
        <v>0.41666666666666669</v>
      </c>
      <c r="Q178" s="22">
        <v>0.52430555555555558</v>
      </c>
      <c r="R178" s="22">
        <v>0.75</v>
      </c>
      <c r="S178" s="22">
        <v>0.59722222222222221</v>
      </c>
      <c r="T178" s="22">
        <v>0.64930555555555558</v>
      </c>
      <c r="U178" s="22">
        <v>0.78472222222222221</v>
      </c>
      <c r="V178" s="22">
        <v>0.78472222222222221</v>
      </c>
      <c r="W178" s="105">
        <f>IFERROR(IF(S178&lt;R178,100%,"100"%-(S178-R178)*1.2),"-")</f>
        <v>1</v>
      </c>
      <c r="AC178" s="105">
        <f>IFERROR(IF(Y178&lt;X178,100%,"100"%-(Y178-X178)*1.2),"-")</f>
        <v>1</v>
      </c>
    </row>
    <row r="179" spans="2:29" x14ac:dyDescent="0.3">
      <c r="B179" s="125" t="s">
        <v>804</v>
      </c>
      <c r="C179" s="18">
        <v>46041</v>
      </c>
      <c r="D179" s="5" t="s">
        <v>651</v>
      </c>
      <c r="E179" s="19" t="s">
        <v>104</v>
      </c>
      <c r="F179" s="48" t="s">
        <v>24</v>
      </c>
      <c r="G179" s="125" t="s">
        <v>804</v>
      </c>
      <c r="H179" s="27" t="s">
        <v>35</v>
      </c>
      <c r="I179" s="19" t="s">
        <v>7</v>
      </c>
      <c r="J179" s="111">
        <v>10230</v>
      </c>
      <c r="K179" s="111">
        <v>4500</v>
      </c>
      <c r="L179" s="111">
        <v>14</v>
      </c>
      <c r="M179" s="111">
        <v>7</v>
      </c>
      <c r="N179" s="19" t="s">
        <v>104</v>
      </c>
      <c r="O179" s="48" t="s">
        <v>24</v>
      </c>
      <c r="P179" s="19">
        <v>0.33333333333333298</v>
      </c>
      <c r="Q179" s="22">
        <v>0.29166666666666669</v>
      </c>
      <c r="R179" s="22">
        <v>0.5</v>
      </c>
      <c r="S179" s="22">
        <v>0.2951388888888889</v>
      </c>
      <c r="T179" s="22">
        <v>0.33680555555555558</v>
      </c>
      <c r="U179" s="22">
        <v>0.34027777777777779</v>
      </c>
      <c r="V179" s="22">
        <v>0.34027777777777779</v>
      </c>
      <c r="W179" s="105">
        <f>IFERROR(IF(S179&lt;R179,100%,"100"%-(S179-R179)*1.2),"-")</f>
        <v>1</v>
      </c>
      <c r="AC179" s="105">
        <f>IFERROR(IF(Y179&lt;X179,100%,"100"%-(Y179-X179)*1.2),"-")</f>
        <v>1</v>
      </c>
    </row>
    <row r="180" spans="2:29" x14ac:dyDescent="0.3">
      <c r="B180" s="125" t="s">
        <v>805</v>
      </c>
      <c r="C180" s="18">
        <v>46041</v>
      </c>
      <c r="D180" s="5" t="s">
        <v>651</v>
      </c>
      <c r="E180" s="19" t="s">
        <v>104</v>
      </c>
      <c r="F180" s="48" t="s">
        <v>24</v>
      </c>
      <c r="G180" s="125" t="s">
        <v>805</v>
      </c>
      <c r="H180" s="5" t="s">
        <v>16</v>
      </c>
      <c r="I180" s="193" t="s">
        <v>7</v>
      </c>
      <c r="J180" s="111">
        <v>10230</v>
      </c>
      <c r="K180" s="111">
        <v>4500</v>
      </c>
      <c r="L180" s="111">
        <v>14</v>
      </c>
      <c r="M180" s="111">
        <v>7</v>
      </c>
      <c r="N180" s="19" t="s">
        <v>104</v>
      </c>
      <c r="O180" s="48" t="s">
        <v>24</v>
      </c>
      <c r="P180" s="19">
        <v>0.33333333333333298</v>
      </c>
      <c r="Q180" s="22">
        <v>0.29166666666666669</v>
      </c>
      <c r="R180" s="22">
        <v>0.5</v>
      </c>
      <c r="S180" s="22">
        <v>0.2951388888888889</v>
      </c>
      <c r="T180" s="22">
        <v>0.33680555555555558</v>
      </c>
      <c r="U180" s="22">
        <v>0.34027777777777779</v>
      </c>
      <c r="V180" s="22">
        <v>0.34027777777777779</v>
      </c>
      <c r="W180" s="105">
        <f>IFERROR(IF(S180&lt;R180,100%,"100"%-(S180-R180)*1.2),"-")</f>
        <v>1</v>
      </c>
      <c r="AC180" s="105">
        <f>IFERROR(IF(Y180&lt;X180,100%,"100"%-(Y180-X180)*1.2),"-")</f>
        <v>1</v>
      </c>
    </row>
    <row r="181" spans="2:29" x14ac:dyDescent="0.3">
      <c r="B181" s="125" t="s">
        <v>806</v>
      </c>
      <c r="C181" s="18">
        <v>46041</v>
      </c>
      <c r="D181" s="5" t="s">
        <v>651</v>
      </c>
      <c r="E181" s="19" t="s">
        <v>28</v>
      </c>
      <c r="F181" s="48" t="s">
        <v>42</v>
      </c>
      <c r="G181" s="125" t="s">
        <v>806</v>
      </c>
      <c r="H181" s="27" t="s">
        <v>22</v>
      </c>
      <c r="I181" s="2" t="s">
        <v>7</v>
      </c>
      <c r="J181" s="111">
        <v>9200</v>
      </c>
      <c r="K181" s="111">
        <v>6500</v>
      </c>
      <c r="L181" s="111">
        <v>14</v>
      </c>
      <c r="M181" s="111">
        <v>14</v>
      </c>
      <c r="N181" s="19" t="s">
        <v>28</v>
      </c>
      <c r="O181" s="48" t="s">
        <v>42</v>
      </c>
      <c r="P181" s="19">
        <v>0.29166666666666702</v>
      </c>
      <c r="Q181" s="22">
        <v>0.31597222222222221</v>
      </c>
      <c r="R181" s="22">
        <v>0.5</v>
      </c>
      <c r="S181" s="22">
        <v>0.375</v>
      </c>
      <c r="T181" s="22">
        <v>0.45833333333333331</v>
      </c>
      <c r="U181" s="22">
        <v>0.51041666666666663</v>
      </c>
      <c r="V181" s="22">
        <v>0.51041666666666663</v>
      </c>
      <c r="W181" s="105">
        <f>IFERROR(IF(S181&lt;R181,100%,"100"%-(S181-R181)*1.2),"-")</f>
        <v>1</v>
      </c>
      <c r="AC181" s="105">
        <f>IFERROR(IF(Y181&lt;X181,100%,"100"%-(Y181-X181)*1.2),"-")</f>
        <v>1</v>
      </c>
    </row>
    <row r="182" spans="2:29" x14ac:dyDescent="0.3">
      <c r="B182" s="125" t="s">
        <v>807</v>
      </c>
      <c r="C182" s="18">
        <v>46041</v>
      </c>
      <c r="D182" s="5" t="s">
        <v>651</v>
      </c>
      <c r="E182" s="19" t="s">
        <v>28</v>
      </c>
      <c r="F182" s="48" t="s">
        <v>42</v>
      </c>
      <c r="G182" s="125" t="s">
        <v>807</v>
      </c>
      <c r="H182" s="5" t="s">
        <v>441</v>
      </c>
      <c r="I182" s="19" t="s">
        <v>7</v>
      </c>
      <c r="J182" s="111">
        <v>9200</v>
      </c>
      <c r="K182" s="111">
        <v>210</v>
      </c>
      <c r="L182" s="111">
        <v>14</v>
      </c>
      <c r="M182" s="111">
        <v>1</v>
      </c>
      <c r="N182" s="19" t="s">
        <v>28</v>
      </c>
      <c r="O182" s="48" t="s">
        <v>42</v>
      </c>
      <c r="P182" s="19">
        <v>0.41666666666666702</v>
      </c>
      <c r="Q182" s="22">
        <v>0.53472222222222221</v>
      </c>
      <c r="R182" s="22">
        <v>0.625</v>
      </c>
      <c r="S182" s="22">
        <v>0.63888888888888884</v>
      </c>
      <c r="T182" s="22">
        <v>0.64583333333333337</v>
      </c>
      <c r="U182" s="22">
        <v>0.83333333333333337</v>
      </c>
      <c r="V182" s="22">
        <v>0.83333333333333337</v>
      </c>
      <c r="W182" s="105">
        <f>IFERROR(IF(S182&lt;R182,100%,"100"%-(S182-R182)*1.2),"-")</f>
        <v>0.98333333333333339</v>
      </c>
      <c r="AB182" s="5" t="s">
        <v>475</v>
      </c>
      <c r="AC182" s="105">
        <f>IFERROR(IF(Y182&lt;X182,100%,"100"%-(Y182-X182)*1.2),"-")</f>
        <v>1</v>
      </c>
    </row>
    <row r="183" spans="2:29" x14ac:dyDescent="0.3">
      <c r="B183" s="125" t="s">
        <v>807</v>
      </c>
      <c r="C183" s="18">
        <v>46041</v>
      </c>
      <c r="D183" s="5" t="s">
        <v>651</v>
      </c>
      <c r="E183" s="19" t="s">
        <v>28</v>
      </c>
      <c r="F183" s="48" t="s">
        <v>42</v>
      </c>
      <c r="G183" s="125" t="s">
        <v>807</v>
      </c>
      <c r="H183" s="5" t="s">
        <v>17</v>
      </c>
      <c r="I183" s="19" t="s">
        <v>7</v>
      </c>
      <c r="J183" s="111">
        <v>9200</v>
      </c>
      <c r="K183" s="111">
        <v>6690</v>
      </c>
      <c r="L183" s="111">
        <v>14</v>
      </c>
      <c r="M183" s="111">
        <v>10</v>
      </c>
      <c r="N183" s="19" t="s">
        <v>28</v>
      </c>
      <c r="O183" s="48" t="s">
        <v>42</v>
      </c>
      <c r="P183" s="19">
        <v>0.41666666666666702</v>
      </c>
      <c r="Q183" s="22">
        <v>0.53472222222222221</v>
      </c>
      <c r="R183" s="22">
        <v>0.75</v>
      </c>
      <c r="S183" s="22">
        <v>0.66666666666666663</v>
      </c>
      <c r="T183" s="22">
        <v>0.68055555555555558</v>
      </c>
      <c r="U183" s="22">
        <v>0.83333333333333337</v>
      </c>
      <c r="V183" s="22">
        <v>0.83333333333333337</v>
      </c>
      <c r="W183" s="105">
        <f>IFERROR(IF(S183&lt;R183,100%,"100"%-(S183-R183)*1.2),"-")</f>
        <v>1</v>
      </c>
      <c r="AC183" s="105">
        <f>IFERROR(IF(Y183&lt;X183,100%,"100"%-(Y183-X183)*1.2),"-")</f>
        <v>1</v>
      </c>
    </row>
    <row r="184" spans="2:29" x14ac:dyDescent="0.3">
      <c r="B184" s="125" t="s">
        <v>807</v>
      </c>
      <c r="C184" s="18">
        <v>46041</v>
      </c>
      <c r="D184" s="5" t="s">
        <v>651</v>
      </c>
      <c r="E184" s="19" t="s">
        <v>28</v>
      </c>
      <c r="F184" s="48" t="s">
        <v>42</v>
      </c>
      <c r="G184" s="125" t="s">
        <v>807</v>
      </c>
      <c r="H184" s="5" t="s">
        <v>25</v>
      </c>
      <c r="I184" s="19" t="s">
        <v>7</v>
      </c>
      <c r="J184" s="111">
        <v>9200</v>
      </c>
      <c r="K184" s="111">
        <v>936</v>
      </c>
      <c r="L184" s="111">
        <v>14</v>
      </c>
      <c r="M184" s="111">
        <v>4</v>
      </c>
      <c r="N184" s="19" t="s">
        <v>28</v>
      </c>
      <c r="O184" s="48" t="s">
        <v>42</v>
      </c>
      <c r="P184" s="19">
        <v>0.5</v>
      </c>
      <c r="Q184" s="22">
        <v>0.53472222222222221</v>
      </c>
      <c r="R184" s="22">
        <v>0.75</v>
      </c>
      <c r="S184" s="22">
        <v>0.58333333333333337</v>
      </c>
      <c r="T184" s="22">
        <v>0.625</v>
      </c>
      <c r="U184" s="22">
        <v>0.83333333333333337</v>
      </c>
      <c r="V184" s="22">
        <v>0.83333333333333337</v>
      </c>
      <c r="W184" s="105">
        <f>IFERROR(IF(S184&lt;R184,100%,"100"%-(S184-R184)*1.2),"-")</f>
        <v>1</v>
      </c>
      <c r="AC184" s="105">
        <f>IFERROR(IF(Y184&lt;X184,100%,"100"%-(Y184-X184)*1.2),"-")</f>
        <v>1</v>
      </c>
    </row>
    <row r="185" spans="2:29" x14ac:dyDescent="0.3">
      <c r="B185" s="125" t="s">
        <v>808</v>
      </c>
      <c r="C185" s="18">
        <v>46041</v>
      </c>
      <c r="D185" s="5" t="s">
        <v>651</v>
      </c>
      <c r="E185" s="19" t="s">
        <v>56</v>
      </c>
      <c r="F185" s="48" t="s">
        <v>81</v>
      </c>
      <c r="G185" s="125" t="s">
        <v>808</v>
      </c>
      <c r="H185" s="27" t="s">
        <v>13</v>
      </c>
      <c r="I185" s="19" t="s">
        <v>7</v>
      </c>
      <c r="J185" s="111">
        <v>8500</v>
      </c>
      <c r="K185" s="111">
        <v>4200</v>
      </c>
      <c r="L185" s="111">
        <v>14</v>
      </c>
      <c r="M185" s="111">
        <v>9</v>
      </c>
      <c r="N185" s="19" t="s">
        <v>56</v>
      </c>
      <c r="O185" s="48" t="s">
        <v>81</v>
      </c>
      <c r="P185" s="19">
        <v>0.5</v>
      </c>
      <c r="Q185" s="22">
        <v>0.85416666666666663</v>
      </c>
      <c r="R185" s="22">
        <v>0.75</v>
      </c>
      <c r="S185" s="22">
        <v>0.91666666666666663</v>
      </c>
      <c r="T185" s="22">
        <v>0.98958333333333337</v>
      </c>
      <c r="U185" s="22">
        <v>0.29166666666666669</v>
      </c>
      <c r="V185" s="22">
        <v>0.29166666666666669</v>
      </c>
      <c r="W185" s="105">
        <f>IFERROR(IF(S185&lt;R185,100%,"100"%-(S185-R185)*1.2),"-")</f>
        <v>0.8</v>
      </c>
      <c r="AB185" s="5" t="s">
        <v>475</v>
      </c>
      <c r="AC185" s="105">
        <f>IFERROR(IF(Y185&lt;X185,100%,"100"%-(Y185-X185)*1.2),"-")</f>
        <v>1</v>
      </c>
    </row>
    <row r="186" spans="2:29" x14ac:dyDescent="0.3">
      <c r="B186" s="125" t="s">
        <v>809</v>
      </c>
      <c r="C186" s="18">
        <v>46041</v>
      </c>
      <c r="D186" s="5" t="s">
        <v>651</v>
      </c>
      <c r="E186" s="49" t="s">
        <v>14</v>
      </c>
      <c r="F186" s="48" t="s">
        <v>115</v>
      </c>
      <c r="G186" s="125" t="s">
        <v>809</v>
      </c>
      <c r="H186" s="5" t="s">
        <v>601</v>
      </c>
      <c r="I186" s="19" t="s">
        <v>7</v>
      </c>
      <c r="J186" s="111">
        <v>8500</v>
      </c>
      <c r="K186" s="111">
        <v>6286</v>
      </c>
      <c r="L186" s="111">
        <v>14</v>
      </c>
      <c r="M186" s="111">
        <v>10</v>
      </c>
      <c r="N186" s="19" t="s">
        <v>14</v>
      </c>
      <c r="O186" s="48" t="s">
        <v>115</v>
      </c>
      <c r="P186" s="22">
        <v>0.33333333333333331</v>
      </c>
      <c r="Q186" s="22">
        <v>0.36458333333333331</v>
      </c>
      <c r="R186" s="22">
        <v>0.625</v>
      </c>
      <c r="S186" s="22">
        <v>0.59375</v>
      </c>
      <c r="T186" s="22">
        <v>0.64583333333333337</v>
      </c>
      <c r="U186" s="22">
        <v>0.78472222222222221</v>
      </c>
      <c r="V186" s="22">
        <v>0.78472222222222221</v>
      </c>
      <c r="W186" s="105">
        <f>IFERROR(IF(S186&lt;R186,100%,"100"%-(S186-R186)*1.2),"-")</f>
        <v>1</v>
      </c>
      <c r="AC186" s="105">
        <f>IFERROR(IF(Y186&lt;X186,100%,"100"%-(Y186-X186)*1.2),"-")</f>
        <v>1</v>
      </c>
    </row>
    <row r="187" spans="2:29" x14ac:dyDescent="0.3">
      <c r="B187" s="125" t="s">
        <v>810</v>
      </c>
      <c r="C187" s="18">
        <v>46042</v>
      </c>
      <c r="D187" s="5" t="s">
        <v>651</v>
      </c>
      <c r="E187" s="19" t="s">
        <v>446</v>
      </c>
      <c r="F187" s="48" t="s">
        <v>446</v>
      </c>
      <c r="G187" s="125" t="s">
        <v>810</v>
      </c>
      <c r="H187" s="5" t="s">
        <v>107</v>
      </c>
      <c r="I187" s="19" t="s">
        <v>7</v>
      </c>
      <c r="M187" s="111">
        <v>16</v>
      </c>
      <c r="N187" s="49" t="s">
        <v>1099</v>
      </c>
      <c r="O187" s="49" t="s">
        <v>1099</v>
      </c>
      <c r="P187" s="19">
        <v>0.375</v>
      </c>
      <c r="W187" s="105">
        <f>IFERROR(IF(S187&lt;R187,100%,"100"%-(S187-R187)*1.2),"-")</f>
        <v>1</v>
      </c>
      <c r="AC187" s="105">
        <f>IFERROR(IF(Y187&lt;X187,100%,"100"%-(Y187-X187)*1.2),"-")</f>
        <v>1</v>
      </c>
    </row>
    <row r="188" spans="2:29" x14ac:dyDescent="0.3">
      <c r="B188" s="125" t="s">
        <v>810</v>
      </c>
      <c r="C188" s="18">
        <v>46042</v>
      </c>
      <c r="D188" s="5" t="s">
        <v>651</v>
      </c>
      <c r="E188" s="19" t="s">
        <v>446</v>
      </c>
      <c r="F188" s="48" t="s">
        <v>446</v>
      </c>
      <c r="G188" s="125" t="s">
        <v>810</v>
      </c>
      <c r="H188" s="27" t="s">
        <v>22</v>
      </c>
      <c r="I188" s="21" t="s">
        <v>7</v>
      </c>
      <c r="M188" s="111">
        <v>11</v>
      </c>
      <c r="N188" s="49" t="s">
        <v>1099</v>
      </c>
      <c r="O188" s="49" t="s">
        <v>1099</v>
      </c>
      <c r="P188" s="19">
        <v>0.41666666666666669</v>
      </c>
      <c r="W188" s="105">
        <f>IFERROR(IF(S188&lt;R188,100%,"100"%-(S188-R188)*1.2),"-")</f>
        <v>1</v>
      </c>
      <c r="AC188" s="105">
        <f>IFERROR(IF(Y188&lt;X188,100%,"100"%-(Y188-X188)*1.2),"-")</f>
        <v>1</v>
      </c>
    </row>
    <row r="189" spans="2:29" x14ac:dyDescent="0.3">
      <c r="B189" s="125" t="s">
        <v>811</v>
      </c>
      <c r="C189" s="18">
        <v>46042</v>
      </c>
      <c r="D189" s="5" t="s">
        <v>651</v>
      </c>
      <c r="E189" s="19" t="s">
        <v>446</v>
      </c>
      <c r="F189" s="48" t="s">
        <v>446</v>
      </c>
      <c r="G189" s="125" t="s">
        <v>811</v>
      </c>
      <c r="H189" s="5" t="s">
        <v>80</v>
      </c>
      <c r="I189" s="433" t="s">
        <v>7</v>
      </c>
      <c r="M189" s="111">
        <v>31</v>
      </c>
      <c r="N189" s="49" t="s">
        <v>1099</v>
      </c>
      <c r="O189" s="49" t="s">
        <v>1099</v>
      </c>
      <c r="P189" s="19">
        <v>0.41666666666666669</v>
      </c>
      <c r="W189" s="105">
        <f>IFERROR(IF(S189&lt;R189,100%,"100"%-(S189-R189)*1.2),"-")</f>
        <v>1</v>
      </c>
      <c r="AC189" s="105">
        <f>IFERROR(IF(Y189&lt;X189,100%,"100"%-(Y189-X189)*1.2),"-")</f>
        <v>1</v>
      </c>
    </row>
    <row r="190" spans="2:29" x14ac:dyDescent="0.3">
      <c r="B190" s="125" t="s">
        <v>812</v>
      </c>
      <c r="C190" s="18">
        <v>46042</v>
      </c>
      <c r="D190" s="5" t="s">
        <v>651</v>
      </c>
      <c r="E190" s="19" t="s">
        <v>104</v>
      </c>
      <c r="F190" s="48" t="s">
        <v>24</v>
      </c>
      <c r="G190" s="125" t="s">
        <v>812</v>
      </c>
      <c r="H190" s="5" t="s">
        <v>9</v>
      </c>
      <c r="I190" s="433" t="s">
        <v>7</v>
      </c>
      <c r="J190" s="111">
        <v>10230</v>
      </c>
      <c r="K190" s="111">
        <v>8500</v>
      </c>
      <c r="L190" s="111">
        <v>14</v>
      </c>
      <c r="M190" s="111">
        <v>9</v>
      </c>
      <c r="N190" s="19" t="s">
        <v>104</v>
      </c>
      <c r="O190" s="48" t="s">
        <v>24</v>
      </c>
      <c r="P190" s="19">
        <v>0.29166666666666702</v>
      </c>
      <c r="Q190" s="22">
        <v>0.35416666666666669</v>
      </c>
      <c r="R190" s="22">
        <v>0.5</v>
      </c>
      <c r="S190" s="22">
        <v>0.45833333333333331</v>
      </c>
      <c r="T190" s="22">
        <v>0.5</v>
      </c>
      <c r="U190" s="22">
        <v>0.625</v>
      </c>
      <c r="V190" s="22">
        <v>0.625</v>
      </c>
      <c r="W190" s="105">
        <f>IFERROR(IF(S190&lt;R190,100%,"100"%-(S190-R190)*1.2),"-")</f>
        <v>1</v>
      </c>
      <c r="AC190" s="105">
        <f>IFERROR(IF(Y190&lt;X190,100%,"100"%-(Y190-X190)*1.2),"-")</f>
        <v>1</v>
      </c>
    </row>
    <row r="191" spans="2:29" ht="15" thickBot="1" x14ac:dyDescent="0.35">
      <c r="B191" s="125" t="s">
        <v>813</v>
      </c>
      <c r="C191" s="18">
        <v>46042</v>
      </c>
      <c r="D191" s="5" t="s">
        <v>651</v>
      </c>
      <c r="E191" s="19" t="s">
        <v>56</v>
      </c>
      <c r="F191" s="48" t="s">
        <v>81</v>
      </c>
      <c r="G191" s="125" t="s">
        <v>813</v>
      </c>
      <c r="H191" s="5" t="s">
        <v>36</v>
      </c>
      <c r="I191" s="435" t="s">
        <v>7</v>
      </c>
      <c r="J191" s="111">
        <v>8500</v>
      </c>
      <c r="K191" s="111">
        <v>4021</v>
      </c>
      <c r="L191" s="111">
        <v>14</v>
      </c>
      <c r="M191" s="111">
        <v>14</v>
      </c>
      <c r="N191" s="19" t="s">
        <v>56</v>
      </c>
      <c r="O191" s="48" t="s">
        <v>81</v>
      </c>
      <c r="P191" s="19">
        <v>0.625</v>
      </c>
      <c r="Q191" s="22">
        <v>0.625</v>
      </c>
      <c r="R191" s="22">
        <v>0.75</v>
      </c>
      <c r="S191" s="22">
        <v>0.70138888888888884</v>
      </c>
      <c r="T191" s="22">
        <v>0.72916666666666663</v>
      </c>
      <c r="U191" s="22">
        <v>0.80208333333333337</v>
      </c>
      <c r="V191" s="22">
        <v>0.80208333333333337</v>
      </c>
      <c r="W191" s="105">
        <f>IFERROR(IF(S191&lt;R191,100%,"100"%-(S191-R191)*1.2),"-")</f>
        <v>1</v>
      </c>
      <c r="AC191" s="105">
        <f>IFERROR(IF(Y191&lt;X191,100%,"100"%-(Y191-X191)*1.2),"-")</f>
        <v>1</v>
      </c>
    </row>
    <row r="192" spans="2:29" ht="15" thickBot="1" x14ac:dyDescent="0.35">
      <c r="B192" s="125" t="s">
        <v>814</v>
      </c>
      <c r="C192" s="18">
        <v>46042</v>
      </c>
      <c r="D192" s="5" t="s">
        <v>651</v>
      </c>
      <c r="E192" s="19" t="s">
        <v>56</v>
      </c>
      <c r="F192" s="48" t="s">
        <v>81</v>
      </c>
      <c r="G192" s="125" t="s">
        <v>814</v>
      </c>
      <c r="H192" s="27" t="s">
        <v>35</v>
      </c>
      <c r="I192" s="435" t="s">
        <v>7</v>
      </c>
      <c r="J192" s="111">
        <v>8500</v>
      </c>
      <c r="K192" s="111">
        <v>10000</v>
      </c>
      <c r="L192" s="111">
        <v>14</v>
      </c>
      <c r="M192" s="111">
        <v>13</v>
      </c>
      <c r="N192" s="19" t="s">
        <v>56</v>
      </c>
      <c r="O192" s="48" t="s">
        <v>81</v>
      </c>
      <c r="P192" s="19">
        <v>0.35416666666666669</v>
      </c>
      <c r="Q192" s="22">
        <v>0.44444444444444442</v>
      </c>
      <c r="R192" s="22">
        <v>0.5</v>
      </c>
      <c r="S192" s="22">
        <v>0.44791666666666669</v>
      </c>
      <c r="T192" s="22">
        <v>0.51041666666666663</v>
      </c>
      <c r="U192" s="22">
        <v>0.51388888888888884</v>
      </c>
      <c r="V192" s="22">
        <v>0.51388888888888884</v>
      </c>
      <c r="W192" s="105">
        <f>IFERROR(IF(S192&lt;R192,100%,"100"%-(S192-R192)*1.2),"-")</f>
        <v>1</v>
      </c>
      <c r="AC192" s="105">
        <f>IFERROR(IF(Y192&lt;X192,100%,"100"%-(Y192-X192)*1.2),"-")</f>
        <v>1</v>
      </c>
    </row>
    <row r="193" spans="2:29" x14ac:dyDescent="0.3">
      <c r="B193" s="125" t="s">
        <v>815</v>
      </c>
      <c r="C193" s="18">
        <v>46042</v>
      </c>
      <c r="D193" s="5" t="s">
        <v>651</v>
      </c>
      <c r="E193" s="19" t="s">
        <v>56</v>
      </c>
      <c r="F193" s="48" t="s">
        <v>81</v>
      </c>
      <c r="G193" s="125" t="s">
        <v>815</v>
      </c>
      <c r="H193" s="5" t="s">
        <v>601</v>
      </c>
      <c r="I193" s="21" t="s">
        <v>7</v>
      </c>
      <c r="J193" s="111">
        <v>8500</v>
      </c>
      <c r="K193" s="111">
        <v>8000</v>
      </c>
      <c r="L193" s="111">
        <v>14</v>
      </c>
      <c r="M193" s="111">
        <v>14</v>
      </c>
      <c r="N193" s="19" t="s">
        <v>56</v>
      </c>
      <c r="O193" s="48" t="s">
        <v>81</v>
      </c>
      <c r="P193" s="19">
        <v>0.41666666666666669</v>
      </c>
      <c r="W193" s="105">
        <f>IFERROR(IF(S193&lt;R193,100%,"100"%-(S193-R193)*1.2),"-")</f>
        <v>1</v>
      </c>
      <c r="AC193" s="105">
        <f>IFERROR(IF(Y193&lt;X193,100%,"100"%-(Y193-X193)*1.2),"-")</f>
        <v>1</v>
      </c>
    </row>
    <row r="194" spans="2:29" x14ac:dyDescent="0.3">
      <c r="B194" s="125" t="s">
        <v>816</v>
      </c>
      <c r="C194" s="18">
        <v>46042</v>
      </c>
      <c r="D194" s="5" t="s">
        <v>651</v>
      </c>
      <c r="E194" s="19" t="s">
        <v>20</v>
      </c>
      <c r="F194" s="48" t="s">
        <v>179</v>
      </c>
      <c r="G194" s="125" t="s">
        <v>816</v>
      </c>
      <c r="H194" s="5" t="s">
        <v>34</v>
      </c>
      <c r="I194" s="5" t="s">
        <v>20</v>
      </c>
      <c r="J194" s="111">
        <v>24950</v>
      </c>
      <c r="K194" s="111">
        <v>175</v>
      </c>
      <c r="L194" s="111">
        <v>27</v>
      </c>
      <c r="M194" s="111">
        <v>1</v>
      </c>
      <c r="N194" s="19" t="s">
        <v>20</v>
      </c>
      <c r="O194" s="48" t="s">
        <v>179</v>
      </c>
      <c r="P194" s="19">
        <v>0.33333333333333298</v>
      </c>
      <c r="Q194" s="22">
        <v>0.45833333333333331</v>
      </c>
      <c r="R194" s="22">
        <v>0.75</v>
      </c>
      <c r="S194" s="22">
        <v>0.52430555555555558</v>
      </c>
      <c r="T194" s="22">
        <v>0.52430555555555558</v>
      </c>
      <c r="U194" s="22">
        <v>0.83333333333333337</v>
      </c>
      <c r="V194" s="22">
        <v>0.83333333333333337</v>
      </c>
      <c r="W194" s="105">
        <f>IFERROR(IF(S194&lt;R194,100%,"100"%-(S194-R194)*1.2),"-")</f>
        <v>1</v>
      </c>
      <c r="AC194" s="105">
        <f>IFERROR(IF(Y194&lt;X194,100%,"100"%-(Y194-X194)*1.2),"-")</f>
        <v>1</v>
      </c>
    </row>
    <row r="195" spans="2:29" x14ac:dyDescent="0.3">
      <c r="B195" s="125" t="s">
        <v>816</v>
      </c>
      <c r="C195" s="18">
        <v>46042</v>
      </c>
      <c r="D195" s="5" t="s">
        <v>651</v>
      </c>
      <c r="E195" s="19" t="s">
        <v>20</v>
      </c>
      <c r="F195" s="48" t="s">
        <v>179</v>
      </c>
      <c r="G195" s="125" t="s">
        <v>816</v>
      </c>
      <c r="H195" s="5" t="s">
        <v>76</v>
      </c>
      <c r="I195" s="5" t="s">
        <v>20</v>
      </c>
      <c r="J195" s="111">
        <v>24950</v>
      </c>
      <c r="K195" s="111">
        <v>122</v>
      </c>
      <c r="L195" s="111">
        <v>27</v>
      </c>
      <c r="M195" s="111">
        <v>1</v>
      </c>
      <c r="N195" s="19" t="s">
        <v>20</v>
      </c>
      <c r="O195" s="48" t="s">
        <v>179</v>
      </c>
      <c r="P195" s="19">
        <v>0.33333333333333331</v>
      </c>
      <c r="W195" s="105">
        <f>IFERROR(IF(S195&lt;R195,100%,"100"%-(S195-R195)*1.2),"-")</f>
        <v>1</v>
      </c>
      <c r="AC195" s="105">
        <f>IFERROR(IF(Y195&lt;X195,100%,"100"%-(Y195-X195)*1.2),"-")</f>
        <v>1</v>
      </c>
    </row>
    <row r="196" spans="2:29" x14ac:dyDescent="0.3">
      <c r="B196" s="125" t="s">
        <v>816</v>
      </c>
      <c r="C196" s="18">
        <v>46042</v>
      </c>
      <c r="D196" s="5" t="s">
        <v>651</v>
      </c>
      <c r="E196" s="192" t="s">
        <v>20</v>
      </c>
      <c r="F196" s="48" t="s">
        <v>179</v>
      </c>
      <c r="G196" s="125" t="s">
        <v>816</v>
      </c>
      <c r="H196" s="48" t="s">
        <v>51</v>
      </c>
      <c r="I196" s="5" t="s">
        <v>20</v>
      </c>
      <c r="J196" s="111">
        <v>24950</v>
      </c>
      <c r="K196" s="111">
        <v>300</v>
      </c>
      <c r="L196" s="111">
        <v>27</v>
      </c>
      <c r="M196" s="111">
        <v>2</v>
      </c>
      <c r="N196" s="192" t="s">
        <v>20</v>
      </c>
      <c r="O196" s="48" t="s">
        <v>179</v>
      </c>
      <c r="P196" s="192">
        <v>0.33333333333333331</v>
      </c>
      <c r="Q196" s="22">
        <v>0.45833333333333331</v>
      </c>
      <c r="R196" s="22">
        <v>0.75</v>
      </c>
      <c r="S196" s="22">
        <v>0.69444444444444442</v>
      </c>
      <c r="T196" s="22">
        <v>0.71875</v>
      </c>
      <c r="U196" s="22">
        <v>0.83333333333333337</v>
      </c>
      <c r="V196" s="22">
        <v>0.83333333333333337</v>
      </c>
      <c r="W196" s="105">
        <f>IFERROR(IF(S196&lt;R196,100%,"100"%-(S196-R196)*1.2),"-")</f>
        <v>1</v>
      </c>
      <c r="AC196" s="105">
        <f>IFERROR(IF(Y196&lt;X196,100%,"100"%-(Y196-X196)*1.2),"-")</f>
        <v>1</v>
      </c>
    </row>
    <row r="197" spans="2:29" x14ac:dyDescent="0.3">
      <c r="B197" s="125" t="s">
        <v>816</v>
      </c>
      <c r="C197" s="18">
        <v>46042</v>
      </c>
      <c r="D197" s="5" t="s">
        <v>651</v>
      </c>
      <c r="E197" s="19" t="s">
        <v>20</v>
      </c>
      <c r="F197" s="48" t="s">
        <v>179</v>
      </c>
      <c r="G197" s="125" t="s">
        <v>816</v>
      </c>
      <c r="H197" s="5" t="s">
        <v>12</v>
      </c>
      <c r="I197" s="5" t="s">
        <v>20</v>
      </c>
      <c r="J197" s="111">
        <v>24950</v>
      </c>
      <c r="K197" s="111">
        <v>1876.1</v>
      </c>
      <c r="L197" s="111">
        <v>27</v>
      </c>
      <c r="M197" s="111">
        <v>22</v>
      </c>
      <c r="N197" s="19" t="s">
        <v>20</v>
      </c>
      <c r="O197" s="48" t="s">
        <v>179</v>
      </c>
      <c r="P197" s="19">
        <v>0.33333333333333331</v>
      </c>
      <c r="Q197" s="22">
        <v>0.45833333333333331</v>
      </c>
      <c r="R197" s="22">
        <v>0.625</v>
      </c>
      <c r="S197" s="22">
        <v>0.60416666666666663</v>
      </c>
      <c r="T197" s="22">
        <v>0.68055555555555558</v>
      </c>
      <c r="U197" s="22">
        <v>0.83333333333333337</v>
      </c>
      <c r="V197" s="22">
        <v>0.83333333333333337</v>
      </c>
      <c r="W197" s="105">
        <f>IFERROR(IF(S197&lt;R197,100%,"100"%-(S197-R197)*1.2),"-")</f>
        <v>1</v>
      </c>
      <c r="AC197" s="105">
        <f>IFERROR(IF(Y197&lt;X197,100%,"100"%-(Y197-X197)*1.2),"-")</f>
        <v>1</v>
      </c>
    </row>
    <row r="198" spans="2:29" x14ac:dyDescent="0.3">
      <c r="B198" s="125" t="s">
        <v>817</v>
      </c>
      <c r="C198" s="18">
        <v>46042</v>
      </c>
      <c r="D198" s="5" t="s">
        <v>651</v>
      </c>
      <c r="E198" s="49" t="s">
        <v>14</v>
      </c>
      <c r="F198" s="48" t="s">
        <v>115</v>
      </c>
      <c r="G198" s="125" t="s">
        <v>817</v>
      </c>
      <c r="H198" s="5" t="s">
        <v>18</v>
      </c>
      <c r="I198" s="19" t="s">
        <v>7</v>
      </c>
      <c r="J198" s="111">
        <v>8500</v>
      </c>
      <c r="K198" s="111">
        <v>12793</v>
      </c>
      <c r="L198" s="111">
        <v>14</v>
      </c>
      <c r="M198" s="111">
        <v>14</v>
      </c>
      <c r="N198" s="19" t="s">
        <v>14</v>
      </c>
      <c r="O198" s="48" t="s">
        <v>115</v>
      </c>
      <c r="P198" s="19">
        <v>0.20833333333333334</v>
      </c>
      <c r="Q198" s="22">
        <v>0.34027777777777779</v>
      </c>
      <c r="R198" s="22">
        <v>0.625</v>
      </c>
      <c r="S198" s="22">
        <v>0.5</v>
      </c>
      <c r="T198" s="22">
        <v>0.5625</v>
      </c>
      <c r="U198" s="22">
        <v>0.80555555555555558</v>
      </c>
      <c r="V198" s="22">
        <v>0.80555555555555558</v>
      </c>
      <c r="W198" s="105">
        <f>IFERROR(IF(S198&lt;R198,100%,"100"%-(S198-R198)*1.2),"-")</f>
        <v>1</v>
      </c>
      <c r="AC198" s="105">
        <f>IFERROR(IF(Y198&lt;X198,100%,"100"%-(Y198-X198)*1.2),"-")</f>
        <v>1</v>
      </c>
    </row>
    <row r="199" spans="2:29" x14ac:dyDescent="0.3">
      <c r="B199" s="125" t="s">
        <v>818</v>
      </c>
      <c r="C199" s="18">
        <v>46043</v>
      </c>
      <c r="D199" s="5" t="s">
        <v>651</v>
      </c>
      <c r="E199" s="19" t="s">
        <v>20</v>
      </c>
      <c r="F199" s="48" t="s">
        <v>179</v>
      </c>
      <c r="G199" s="125" t="s">
        <v>818</v>
      </c>
      <c r="H199" s="27" t="s">
        <v>6</v>
      </c>
      <c r="I199" s="17" t="s">
        <v>7</v>
      </c>
      <c r="J199" s="111">
        <v>24950</v>
      </c>
      <c r="K199" s="111">
        <v>6200</v>
      </c>
      <c r="L199" s="111">
        <v>27</v>
      </c>
      <c r="M199" s="111">
        <v>15</v>
      </c>
      <c r="N199" s="19" t="s">
        <v>20</v>
      </c>
      <c r="O199" s="48" t="s">
        <v>179</v>
      </c>
      <c r="P199" s="19">
        <v>0.29166666666666702</v>
      </c>
      <c r="Q199" s="22">
        <v>0.31944444444444442</v>
      </c>
      <c r="R199" s="22">
        <v>0.5</v>
      </c>
      <c r="S199" s="22">
        <v>0.39583333333333331</v>
      </c>
      <c r="T199" s="22">
        <v>0.5</v>
      </c>
      <c r="U199" s="22">
        <v>0.64583333333333337</v>
      </c>
      <c r="V199" s="22">
        <v>0.64583333333333337</v>
      </c>
      <c r="W199" s="105">
        <f>IFERROR(IF(S199&lt;R199,100%,"100"%-(S199-R199)*1.2),"-")</f>
        <v>1</v>
      </c>
      <c r="AC199" s="105">
        <f>IFERROR(IF(Y199&lt;X199,100%,"100"%-(Y199-X199)*1.2),"-")</f>
        <v>1</v>
      </c>
    </row>
    <row r="200" spans="2:29" x14ac:dyDescent="0.3">
      <c r="B200" s="125" t="s">
        <v>818</v>
      </c>
      <c r="C200" s="18">
        <v>46043</v>
      </c>
      <c r="D200" s="5" t="s">
        <v>651</v>
      </c>
      <c r="E200" s="19" t="s">
        <v>20</v>
      </c>
      <c r="F200" s="48" t="s">
        <v>179</v>
      </c>
      <c r="G200" s="125" t="s">
        <v>818</v>
      </c>
      <c r="H200" s="5" t="s">
        <v>9</v>
      </c>
      <c r="I200" s="189" t="s">
        <v>7</v>
      </c>
      <c r="J200" s="111">
        <v>24950</v>
      </c>
      <c r="K200" s="111">
        <v>7000</v>
      </c>
      <c r="L200" s="111">
        <v>27</v>
      </c>
      <c r="M200" s="111">
        <v>12</v>
      </c>
      <c r="N200" s="19" t="s">
        <v>20</v>
      </c>
      <c r="O200" s="48" t="s">
        <v>179</v>
      </c>
      <c r="P200" s="19">
        <v>0.29166666666666702</v>
      </c>
      <c r="Q200" s="22">
        <v>0.31944444444444442</v>
      </c>
      <c r="R200" s="22">
        <v>0.5</v>
      </c>
      <c r="S200" s="22">
        <v>0.57291666666666663</v>
      </c>
      <c r="T200" s="22">
        <v>0.64583333333333337</v>
      </c>
      <c r="U200" s="22">
        <v>0.64583333333333337</v>
      </c>
      <c r="V200" s="22">
        <v>0.64583333333333337</v>
      </c>
      <c r="W200" s="105">
        <f>IFERROR(IF(S200&lt;R200,100%,"100"%-(S200-R200)*1.2),"-")</f>
        <v>0.91250000000000009</v>
      </c>
      <c r="AB200" s="5" t="s">
        <v>475</v>
      </c>
      <c r="AC200" s="105">
        <f>IFERROR(IF(Y200&lt;X200,100%,"100"%-(Y200-X200)*1.2),"-")</f>
        <v>1</v>
      </c>
    </row>
    <row r="201" spans="2:29" x14ac:dyDescent="0.3">
      <c r="B201" s="125" t="s">
        <v>819</v>
      </c>
      <c r="C201" s="18">
        <v>46043</v>
      </c>
      <c r="D201" s="5" t="s">
        <v>651</v>
      </c>
      <c r="E201" s="19" t="s">
        <v>20</v>
      </c>
      <c r="F201" s="48" t="s">
        <v>179</v>
      </c>
      <c r="G201" s="125" t="s">
        <v>819</v>
      </c>
      <c r="H201" s="433" t="s">
        <v>1237</v>
      </c>
      <c r="I201" s="19" t="s">
        <v>20</v>
      </c>
      <c r="J201" s="111">
        <v>24950</v>
      </c>
      <c r="K201" s="111">
        <v>10000</v>
      </c>
      <c r="L201" s="111">
        <v>27</v>
      </c>
      <c r="M201" s="111">
        <v>25</v>
      </c>
      <c r="N201" s="19" t="s">
        <v>20</v>
      </c>
      <c r="O201" s="48" t="s">
        <v>179</v>
      </c>
      <c r="P201" s="19">
        <v>0.5</v>
      </c>
      <c r="Q201" s="22">
        <v>0.75</v>
      </c>
      <c r="R201" s="22">
        <v>0.75</v>
      </c>
      <c r="S201" s="22">
        <v>0.8125</v>
      </c>
      <c r="T201" s="22">
        <v>0.84375</v>
      </c>
      <c r="U201" s="22">
        <v>0.89583333333333337</v>
      </c>
      <c r="V201" s="22">
        <v>0.89583333333333337</v>
      </c>
      <c r="W201" s="105">
        <f>IFERROR(IF(S201&lt;R201,100%,"100"%-(S201-R201)*1.2),"-")</f>
        <v>0.92500000000000004</v>
      </c>
      <c r="AB201" s="5" t="s">
        <v>475</v>
      </c>
      <c r="AC201" s="105">
        <f>IFERROR(IF(Y201&lt;X201,100%,"100"%-(Y201-X201)*1.2),"-")</f>
        <v>1</v>
      </c>
    </row>
    <row r="202" spans="2:29" x14ac:dyDescent="0.3">
      <c r="B202" s="125" t="s">
        <v>820</v>
      </c>
      <c r="C202" s="18">
        <v>46043</v>
      </c>
      <c r="D202" s="5" t="s">
        <v>651</v>
      </c>
      <c r="E202" s="192" t="s">
        <v>446</v>
      </c>
      <c r="F202" s="48" t="s">
        <v>446</v>
      </c>
      <c r="G202" s="125" t="s">
        <v>820</v>
      </c>
      <c r="H202" s="48" t="s">
        <v>18</v>
      </c>
      <c r="I202" s="192" t="s">
        <v>446</v>
      </c>
      <c r="K202" s="111">
        <v>4200</v>
      </c>
      <c r="M202" s="111">
        <v>15</v>
      </c>
      <c r="N202" s="49" t="s">
        <v>1099</v>
      </c>
      <c r="O202" s="49" t="s">
        <v>1099</v>
      </c>
      <c r="P202" s="192">
        <v>0.45833333333333331</v>
      </c>
      <c r="W202" s="105">
        <f>IFERROR(IF(S202&lt;R202,100%,"100"%-(S202-R202)*1.2),"-")</f>
        <v>1</v>
      </c>
      <c r="AC202" s="105">
        <f>IFERROR(IF(Y202&lt;X202,100%,"100"%-(Y202-X202)*1.2),"-")</f>
        <v>1</v>
      </c>
    </row>
    <row r="203" spans="2:29" x14ac:dyDescent="0.3">
      <c r="B203" s="125" t="s">
        <v>820</v>
      </c>
      <c r="C203" s="18">
        <v>46043</v>
      </c>
      <c r="D203" s="5" t="s">
        <v>651</v>
      </c>
      <c r="E203" s="19" t="s">
        <v>446</v>
      </c>
      <c r="F203" s="48" t="s">
        <v>446</v>
      </c>
      <c r="G203" s="125" t="s">
        <v>820</v>
      </c>
      <c r="H203" s="5" t="s">
        <v>16</v>
      </c>
      <c r="I203" s="19" t="s">
        <v>446</v>
      </c>
      <c r="K203" s="111">
        <v>11000</v>
      </c>
      <c r="M203" s="111">
        <v>14</v>
      </c>
      <c r="N203" s="49" t="s">
        <v>1099</v>
      </c>
      <c r="O203" s="49" t="s">
        <v>1099</v>
      </c>
      <c r="P203" s="19">
        <v>0.45833333333333331</v>
      </c>
      <c r="W203" s="105">
        <f>IFERROR(IF(S203&lt;R203,100%,"100"%-(S203-R203)*1.2),"-")</f>
        <v>1</v>
      </c>
      <c r="AC203" s="105">
        <f>IFERROR(IF(Y203&lt;X203,100%,"100"%-(Y203-X203)*1.2),"-")</f>
        <v>1</v>
      </c>
    </row>
    <row r="204" spans="2:29" x14ac:dyDescent="0.3">
      <c r="B204" s="125" t="s">
        <v>822</v>
      </c>
      <c r="C204" s="18">
        <v>46043</v>
      </c>
      <c r="D204" s="5" t="s">
        <v>651</v>
      </c>
      <c r="E204" s="19" t="s">
        <v>56</v>
      </c>
      <c r="F204" s="48" t="s">
        <v>81</v>
      </c>
      <c r="G204" s="125" t="s">
        <v>822</v>
      </c>
      <c r="H204" s="27" t="s">
        <v>169</v>
      </c>
      <c r="I204" s="19" t="s">
        <v>56</v>
      </c>
      <c r="J204" s="111">
        <v>8500</v>
      </c>
      <c r="K204" s="111">
        <v>800</v>
      </c>
      <c r="L204" s="111">
        <v>14</v>
      </c>
      <c r="M204" s="111">
        <v>4</v>
      </c>
      <c r="N204" s="19" t="s">
        <v>56</v>
      </c>
      <c r="O204" s="48" t="s">
        <v>81</v>
      </c>
      <c r="P204" s="19">
        <v>0.29166666666666669</v>
      </c>
      <c r="Q204" s="22">
        <v>0.41666666666666669</v>
      </c>
      <c r="R204" s="22">
        <v>0.625</v>
      </c>
      <c r="S204" s="22">
        <v>0.49652777777777779</v>
      </c>
      <c r="T204" s="22">
        <v>0.54166666666666663</v>
      </c>
      <c r="U204" s="22">
        <v>0.52083333333333337</v>
      </c>
      <c r="V204" s="22">
        <v>0.52083333333333337</v>
      </c>
      <c r="W204" s="105">
        <f>IFERROR(IF(S204&lt;R204,100%,"100"%-(S204-R204)*1.2),"-")</f>
        <v>1</v>
      </c>
      <c r="AC204" s="105">
        <f>IFERROR(IF(Y204&lt;X204,100%,"100"%-(Y204-X204)*1.2),"-")</f>
        <v>1</v>
      </c>
    </row>
    <row r="205" spans="2:29" x14ac:dyDescent="0.3">
      <c r="B205" s="125" t="s">
        <v>822</v>
      </c>
      <c r="C205" s="18">
        <v>46043</v>
      </c>
      <c r="D205" s="5" t="s">
        <v>651</v>
      </c>
      <c r="E205" s="19" t="s">
        <v>56</v>
      </c>
      <c r="F205" s="48" t="s">
        <v>81</v>
      </c>
      <c r="G205" s="125" t="s">
        <v>822</v>
      </c>
      <c r="H205" s="5" t="s">
        <v>161</v>
      </c>
      <c r="I205" s="19" t="s">
        <v>56</v>
      </c>
      <c r="J205" s="111">
        <v>8500</v>
      </c>
      <c r="K205" s="111">
        <v>3726</v>
      </c>
      <c r="L205" s="111">
        <v>14</v>
      </c>
      <c r="M205" s="111">
        <v>5</v>
      </c>
      <c r="N205" s="19" t="s">
        <v>56</v>
      </c>
      <c r="O205" s="48" t="s">
        <v>81</v>
      </c>
      <c r="P205" s="19">
        <v>0.29166666666666669</v>
      </c>
      <c r="Q205" s="22">
        <v>0.41666666666666669</v>
      </c>
      <c r="R205" s="22">
        <v>0.625</v>
      </c>
      <c r="S205" s="22">
        <v>0.4375</v>
      </c>
      <c r="T205" s="22">
        <v>0.47569444444444442</v>
      </c>
      <c r="U205" s="22">
        <v>0.52083333333333337</v>
      </c>
      <c r="V205" s="22">
        <v>0.52083333333333337</v>
      </c>
      <c r="W205" s="105">
        <f>IFERROR(IF(S205&lt;R205,100%,"100"%-(S205-R205)*1.2),"-")</f>
        <v>1</v>
      </c>
      <c r="AC205" s="105">
        <f>IFERROR(IF(Y205&lt;X205,100%,"100"%-(Y205-X205)*1.2),"-")</f>
        <v>1</v>
      </c>
    </row>
    <row r="206" spans="2:29" x14ac:dyDescent="0.3">
      <c r="B206" s="125" t="s">
        <v>823</v>
      </c>
      <c r="C206" s="18">
        <v>46043</v>
      </c>
      <c r="D206" s="5" t="s">
        <v>651</v>
      </c>
      <c r="E206" s="192" t="s">
        <v>104</v>
      </c>
      <c r="F206" s="48" t="s">
        <v>24</v>
      </c>
      <c r="G206" s="125" t="s">
        <v>823</v>
      </c>
      <c r="H206" s="48" t="s">
        <v>36</v>
      </c>
      <c r="I206" s="192" t="s">
        <v>104</v>
      </c>
      <c r="J206" s="111">
        <v>10230</v>
      </c>
      <c r="K206" s="111">
        <v>9600</v>
      </c>
      <c r="L206" s="111">
        <v>14</v>
      </c>
      <c r="M206" s="111">
        <v>14</v>
      </c>
      <c r="N206" s="192" t="s">
        <v>104</v>
      </c>
      <c r="O206" s="48" t="s">
        <v>24</v>
      </c>
      <c r="P206" s="192">
        <v>0.29166666666666702</v>
      </c>
      <c r="Q206" s="22">
        <v>0.625</v>
      </c>
      <c r="R206" s="22">
        <v>0.75</v>
      </c>
      <c r="S206" s="22">
        <v>0.75</v>
      </c>
      <c r="T206" s="22">
        <v>0.79166666666666663</v>
      </c>
      <c r="U206" s="22">
        <v>0.875</v>
      </c>
      <c r="V206" s="22">
        <v>0.875</v>
      </c>
      <c r="W206" s="105">
        <f>IFERROR(IF(S206&lt;R206,100%,"100"%-(S206-R206)*1.2),"-")</f>
        <v>1</v>
      </c>
      <c r="AC206" s="105">
        <f>IFERROR(IF(Y206&lt;X206,100%,"100"%-(Y206-X206)*1.2),"-")</f>
        <v>1</v>
      </c>
    </row>
    <row r="207" spans="2:29" x14ac:dyDescent="0.3">
      <c r="B207" s="125" t="s">
        <v>824</v>
      </c>
      <c r="C207" s="18">
        <v>46043</v>
      </c>
      <c r="D207" s="5" t="s">
        <v>651</v>
      </c>
      <c r="E207" s="192" t="s">
        <v>104</v>
      </c>
      <c r="F207" s="48" t="s">
        <v>24</v>
      </c>
      <c r="G207" s="125" t="s">
        <v>824</v>
      </c>
      <c r="H207" s="27" t="s">
        <v>30</v>
      </c>
      <c r="I207" s="192" t="s">
        <v>104</v>
      </c>
      <c r="J207" s="111">
        <v>10230</v>
      </c>
      <c r="K207" s="111">
        <v>6000</v>
      </c>
      <c r="L207" s="111">
        <v>14</v>
      </c>
      <c r="M207" s="111">
        <v>5</v>
      </c>
      <c r="N207" s="192" t="s">
        <v>104</v>
      </c>
      <c r="O207" s="48" t="s">
        <v>24</v>
      </c>
      <c r="P207" s="192">
        <v>0.75</v>
      </c>
      <c r="W207" s="105">
        <f>IFERROR(IF(S207&lt;R207,100%,"100"%-(S207-R207)*1.2),"-")</f>
        <v>1</v>
      </c>
      <c r="AC207" s="105">
        <f>IFERROR(IF(Y207&lt;X207,100%,"100"%-(Y207-X207)*1.2),"-")</f>
        <v>1</v>
      </c>
    </row>
    <row r="208" spans="2:29" x14ac:dyDescent="0.3">
      <c r="B208" s="125" t="s">
        <v>825</v>
      </c>
      <c r="C208" s="18">
        <v>46043</v>
      </c>
      <c r="D208" s="5" t="s">
        <v>651</v>
      </c>
      <c r="E208" s="19" t="s">
        <v>56</v>
      </c>
      <c r="F208" s="48" t="s">
        <v>81</v>
      </c>
      <c r="G208" s="125" t="s">
        <v>825</v>
      </c>
      <c r="H208" s="5" t="s">
        <v>25</v>
      </c>
      <c r="I208" s="19" t="s">
        <v>56</v>
      </c>
      <c r="J208" s="111">
        <v>8500</v>
      </c>
      <c r="K208" s="111">
        <v>2200</v>
      </c>
      <c r="L208" s="111">
        <v>14</v>
      </c>
      <c r="M208" s="111">
        <v>2</v>
      </c>
      <c r="N208" s="19" t="s">
        <v>56</v>
      </c>
      <c r="O208" s="48" t="s">
        <v>81</v>
      </c>
      <c r="P208" s="19">
        <v>0.5</v>
      </c>
      <c r="W208" s="105">
        <f>IFERROR(IF(S208&lt;R208,100%,"100"%-(S208-R208)*1.2),"-")</f>
        <v>1</v>
      </c>
      <c r="AC208" s="105">
        <f>IFERROR(IF(Y208&lt;X208,100%,"100"%-(Y208-X208)*1.2),"-")</f>
        <v>1</v>
      </c>
    </row>
    <row r="209" spans="2:29" x14ac:dyDescent="0.3">
      <c r="B209" s="125" t="s">
        <v>825</v>
      </c>
      <c r="C209" s="18">
        <v>46043</v>
      </c>
      <c r="D209" s="5" t="s">
        <v>651</v>
      </c>
      <c r="E209" s="19" t="s">
        <v>56</v>
      </c>
      <c r="F209" s="48" t="s">
        <v>81</v>
      </c>
      <c r="G209" s="125" t="s">
        <v>825</v>
      </c>
      <c r="H209" s="27" t="s">
        <v>13</v>
      </c>
      <c r="I209" s="19" t="s">
        <v>56</v>
      </c>
      <c r="J209" s="111">
        <v>8500</v>
      </c>
      <c r="K209" s="111">
        <v>620</v>
      </c>
      <c r="L209" s="111">
        <v>14</v>
      </c>
      <c r="M209" s="111">
        <v>4</v>
      </c>
      <c r="N209" s="19" t="s">
        <v>56</v>
      </c>
      <c r="O209" s="48" t="s">
        <v>81</v>
      </c>
      <c r="P209" s="19">
        <v>0.5</v>
      </c>
      <c r="W209" s="105">
        <f>IFERROR(IF(S209&lt;R209,100%,"100"%-(S209-R209)*1.2),"-")</f>
        <v>1</v>
      </c>
      <c r="AC209" s="105">
        <f>IFERROR(IF(Y209&lt;X209,100%,"100"%-(Y209-X209)*1.2),"-")</f>
        <v>1</v>
      </c>
    </row>
    <row r="210" spans="2:29" x14ac:dyDescent="0.3">
      <c r="B210" s="125" t="s">
        <v>825</v>
      </c>
      <c r="C210" s="18">
        <v>46043</v>
      </c>
      <c r="D210" s="5" t="s">
        <v>651</v>
      </c>
      <c r="E210" s="19" t="s">
        <v>446</v>
      </c>
      <c r="F210" s="48" t="s">
        <v>446</v>
      </c>
      <c r="G210" s="125" t="s">
        <v>825</v>
      </c>
      <c r="H210" s="20" t="s">
        <v>204</v>
      </c>
      <c r="I210" s="19" t="s">
        <v>446</v>
      </c>
      <c r="M210" s="111">
        <v>1</v>
      </c>
      <c r="N210" s="19" t="s">
        <v>1097</v>
      </c>
      <c r="O210" s="48" t="s">
        <v>1098</v>
      </c>
      <c r="P210" s="19">
        <v>0.375</v>
      </c>
      <c r="W210" s="105">
        <f>IFERROR(IF(S210&lt;R210,100%,"100"%-(S210-R210)*1.2),"-")</f>
        <v>1</v>
      </c>
      <c r="AC210" s="105">
        <f>IFERROR(IF(Y210&lt;X210,100%,"100"%-(Y210-X210)*1.2),"-")</f>
        <v>1</v>
      </c>
    </row>
    <row r="211" spans="2:29" x14ac:dyDescent="0.3">
      <c r="B211" s="125" t="s">
        <v>826</v>
      </c>
      <c r="C211" s="18">
        <v>46043</v>
      </c>
      <c r="D211" s="5" t="s">
        <v>651</v>
      </c>
      <c r="E211" s="49" t="s">
        <v>14</v>
      </c>
      <c r="F211" s="48" t="s">
        <v>115</v>
      </c>
      <c r="G211" s="125" t="s">
        <v>826</v>
      </c>
      <c r="H211" s="5" t="s">
        <v>479</v>
      </c>
      <c r="I211" s="19" t="s">
        <v>14</v>
      </c>
      <c r="J211" s="111">
        <v>8500</v>
      </c>
      <c r="K211" s="111">
        <v>2300</v>
      </c>
      <c r="L211" s="111">
        <v>14</v>
      </c>
      <c r="M211" s="111">
        <v>7</v>
      </c>
      <c r="N211" s="19" t="s">
        <v>14</v>
      </c>
      <c r="O211" s="48" t="s">
        <v>115</v>
      </c>
      <c r="P211" s="19">
        <v>0.29166666666666702</v>
      </c>
      <c r="Q211" s="22">
        <v>0.32291666666666669</v>
      </c>
      <c r="R211" s="22">
        <v>0.625</v>
      </c>
      <c r="S211" s="22">
        <v>0.49305555555555558</v>
      </c>
      <c r="T211" s="22">
        <v>0.51041666666666663</v>
      </c>
      <c r="U211" s="22">
        <v>0.78472222222222221</v>
      </c>
      <c r="V211" s="22">
        <v>0.78472222222222221</v>
      </c>
      <c r="W211" s="105">
        <f>IFERROR(IF(S211&lt;R211,100%,"100"%-(S211-R211)*1.2),"-")</f>
        <v>1</v>
      </c>
      <c r="AC211" s="105">
        <f>IFERROR(IF(Y211&lt;X211,100%,"100"%-(Y211-X211)*1.2),"-")</f>
        <v>1</v>
      </c>
    </row>
    <row r="212" spans="2:29" x14ac:dyDescent="0.3">
      <c r="B212" s="125" t="s">
        <v>826</v>
      </c>
      <c r="C212" s="18">
        <v>46043</v>
      </c>
      <c r="D212" s="5" t="s">
        <v>651</v>
      </c>
      <c r="E212" s="49" t="s">
        <v>14</v>
      </c>
      <c r="F212" s="48" t="s">
        <v>115</v>
      </c>
      <c r="G212" s="125" t="s">
        <v>826</v>
      </c>
      <c r="H212" s="5" t="s">
        <v>601</v>
      </c>
      <c r="I212" s="192" t="s">
        <v>14</v>
      </c>
      <c r="J212" s="111">
        <v>8500</v>
      </c>
      <c r="K212" s="111">
        <v>12000</v>
      </c>
      <c r="L212" s="111">
        <v>14</v>
      </c>
      <c r="M212" s="111">
        <v>14</v>
      </c>
      <c r="N212" s="192" t="s">
        <v>14</v>
      </c>
      <c r="O212" s="48" t="s">
        <v>115</v>
      </c>
      <c r="P212" s="192">
        <v>0.41666666666666669</v>
      </c>
      <c r="W212" s="105">
        <f>IFERROR(IF(S212&lt;R212,100%,"100"%-(S212-R212)*1.2),"-")</f>
        <v>1</v>
      </c>
      <c r="AC212" s="105">
        <f>IFERROR(IF(Y212&lt;X212,100%,"100"%-(Y212-X212)*1.2),"-")</f>
        <v>1</v>
      </c>
    </row>
    <row r="213" spans="2:29" x14ac:dyDescent="0.3">
      <c r="B213" s="125" t="s">
        <v>827</v>
      </c>
      <c r="C213" s="18">
        <v>46043</v>
      </c>
      <c r="D213" s="5" t="s">
        <v>651</v>
      </c>
      <c r="E213" s="19" t="s">
        <v>28</v>
      </c>
      <c r="F213" s="48" t="s">
        <v>42</v>
      </c>
      <c r="G213" s="125" t="s">
        <v>827</v>
      </c>
      <c r="H213" s="27" t="s">
        <v>35</v>
      </c>
      <c r="I213" s="19" t="s">
        <v>28</v>
      </c>
      <c r="J213" s="111">
        <v>9200</v>
      </c>
      <c r="K213" s="111">
        <v>6500</v>
      </c>
      <c r="L213" s="111">
        <v>14</v>
      </c>
      <c r="M213" s="111">
        <v>6</v>
      </c>
      <c r="N213" s="19" t="s">
        <v>28</v>
      </c>
      <c r="O213" s="48" t="s">
        <v>42</v>
      </c>
      <c r="P213" s="19">
        <v>0.29166666666666702</v>
      </c>
      <c r="Q213" s="22">
        <v>0.31944444444444442</v>
      </c>
      <c r="R213" s="22">
        <v>0.5</v>
      </c>
      <c r="S213" s="22">
        <v>0.32291666666666669</v>
      </c>
      <c r="T213" s="22">
        <v>0.34722222222222221</v>
      </c>
      <c r="U213" s="22">
        <v>0.35069444444444442</v>
      </c>
      <c r="V213" s="22">
        <v>0.35069444444444442</v>
      </c>
      <c r="W213" s="105">
        <f>IFERROR(IF(S213&lt;R213,100%,"100"%-(S213-R213)*1.2),"-")</f>
        <v>1</v>
      </c>
      <c r="AC213" s="105">
        <f>IFERROR(IF(Y213&lt;X213,100%,"100"%-(Y213-X213)*1.2),"-")</f>
        <v>1</v>
      </c>
    </row>
    <row r="214" spans="2:29" x14ac:dyDescent="0.3">
      <c r="B214" s="125" t="s">
        <v>828</v>
      </c>
      <c r="C214" s="18">
        <v>46043</v>
      </c>
      <c r="D214" s="5" t="s">
        <v>651</v>
      </c>
      <c r="E214" s="19" t="s">
        <v>28</v>
      </c>
      <c r="F214" s="48" t="s">
        <v>42</v>
      </c>
      <c r="G214" s="125" t="s">
        <v>828</v>
      </c>
      <c r="H214" s="5" t="s">
        <v>76</v>
      </c>
      <c r="I214" s="19" t="s">
        <v>28</v>
      </c>
      <c r="J214" s="111">
        <v>9200</v>
      </c>
      <c r="K214" s="111">
        <v>230</v>
      </c>
      <c r="L214" s="111">
        <v>14</v>
      </c>
      <c r="M214" s="111">
        <v>1</v>
      </c>
      <c r="N214" s="19" t="s">
        <v>28</v>
      </c>
      <c r="O214" s="48" t="s">
        <v>42</v>
      </c>
      <c r="P214" s="19">
        <v>0.35416666666666669</v>
      </c>
      <c r="Q214" s="22">
        <v>0.3125</v>
      </c>
      <c r="R214" s="22">
        <v>0.625</v>
      </c>
      <c r="S214" s="22">
        <v>0.375</v>
      </c>
      <c r="T214" s="22">
        <v>0.45833333333333331</v>
      </c>
      <c r="U214" s="22">
        <v>0.83333333333333337</v>
      </c>
      <c r="V214" s="22">
        <v>0.83333333333333337</v>
      </c>
      <c r="W214" s="105">
        <f>IFERROR(IF(S214&lt;R214,100%,"100"%-(S214-R214)*1.2),"-")</f>
        <v>1</v>
      </c>
      <c r="AC214" s="105">
        <f>IFERROR(IF(Y214&lt;X214,100%,"100"%-(Y214-X214)*1.2),"-")</f>
        <v>1</v>
      </c>
    </row>
    <row r="215" spans="2:29" x14ac:dyDescent="0.3">
      <c r="B215" s="125" t="s">
        <v>828</v>
      </c>
      <c r="C215" s="18">
        <v>46043</v>
      </c>
      <c r="D215" s="5" t="s">
        <v>651</v>
      </c>
      <c r="E215" s="19" t="s">
        <v>28</v>
      </c>
      <c r="F215" s="48" t="s">
        <v>42</v>
      </c>
      <c r="G215" s="125" t="s">
        <v>828</v>
      </c>
      <c r="H215" s="5" t="s">
        <v>43</v>
      </c>
      <c r="I215" s="19" t="s">
        <v>28</v>
      </c>
      <c r="J215" s="111">
        <v>9200</v>
      </c>
      <c r="K215" s="111">
        <v>4500</v>
      </c>
      <c r="L215" s="111">
        <v>14</v>
      </c>
      <c r="M215" s="111">
        <v>5</v>
      </c>
      <c r="N215" s="19" t="s">
        <v>28</v>
      </c>
      <c r="O215" s="48" t="s">
        <v>42</v>
      </c>
      <c r="P215" s="19">
        <v>0.35416666666666669</v>
      </c>
      <c r="W215" s="105">
        <f>IFERROR(IF(S215&lt;R215,100%,"100"%-(S215-R215)*1.2),"-")</f>
        <v>1</v>
      </c>
      <c r="AC215" s="105">
        <f>IFERROR(IF(Y215&lt;X215,100%,"100"%-(Y215-X215)*1.2),"-")</f>
        <v>1</v>
      </c>
    </row>
    <row r="216" spans="2:29" x14ac:dyDescent="0.3">
      <c r="B216" s="125" t="s">
        <v>829</v>
      </c>
      <c r="C216" s="18">
        <v>46043</v>
      </c>
      <c r="D216" s="5" t="s">
        <v>651</v>
      </c>
      <c r="E216" s="5" t="s">
        <v>56</v>
      </c>
      <c r="F216" s="5" t="s">
        <v>81</v>
      </c>
      <c r="G216" s="125" t="s">
        <v>829</v>
      </c>
      <c r="H216" s="27" t="s">
        <v>30</v>
      </c>
      <c r="I216" s="5" t="s">
        <v>56</v>
      </c>
      <c r="J216" s="111">
        <v>8500</v>
      </c>
      <c r="K216" s="111">
        <v>2000</v>
      </c>
      <c r="L216" s="111">
        <v>14</v>
      </c>
      <c r="M216" s="111">
        <v>5</v>
      </c>
      <c r="N216" s="5" t="s">
        <v>56</v>
      </c>
      <c r="O216" s="5" t="s">
        <v>81</v>
      </c>
      <c r="P216" s="22">
        <v>0.83333333333333337</v>
      </c>
      <c r="Q216" s="22">
        <v>0.83333333333333337</v>
      </c>
      <c r="R216" s="22">
        <v>0.625</v>
      </c>
      <c r="S216" s="22">
        <v>0.91666666666666663</v>
      </c>
      <c r="T216" s="22">
        <v>0.9375</v>
      </c>
      <c r="U216" s="22">
        <v>2.7777777777777776E-2</v>
      </c>
      <c r="V216" s="22">
        <v>2.7777777777777776E-2</v>
      </c>
      <c r="W216" s="105">
        <f>IFERROR(IF(S216&lt;R216,100%,"100"%-(S216-R216)*1.2),"-")</f>
        <v>0.65000000000000013</v>
      </c>
      <c r="AB216" s="5" t="s">
        <v>475</v>
      </c>
      <c r="AC216" s="105">
        <f>IFERROR(IF(Y216&lt;X216,100%,"100"%-(Y216-X216)*1.2),"-")</f>
        <v>1</v>
      </c>
    </row>
    <row r="217" spans="2:29" x14ac:dyDescent="0.3">
      <c r="B217" s="125" t="s">
        <v>829</v>
      </c>
      <c r="C217" s="18">
        <v>46043</v>
      </c>
      <c r="D217" s="5" t="s">
        <v>651</v>
      </c>
      <c r="E217" s="5" t="s">
        <v>56</v>
      </c>
      <c r="F217" s="5" t="s">
        <v>81</v>
      </c>
      <c r="G217" s="125" t="s">
        <v>829</v>
      </c>
      <c r="H217" s="126" t="s">
        <v>99</v>
      </c>
      <c r="I217" s="5" t="s">
        <v>56</v>
      </c>
      <c r="J217" s="111">
        <v>8500</v>
      </c>
      <c r="K217" s="111">
        <v>2300</v>
      </c>
      <c r="L217" s="111">
        <v>14</v>
      </c>
      <c r="M217" s="111">
        <v>5</v>
      </c>
      <c r="N217" s="5" t="s">
        <v>56</v>
      </c>
      <c r="O217" s="5" t="s">
        <v>81</v>
      </c>
      <c r="P217" s="22">
        <v>0.83333333333333337</v>
      </c>
      <c r="Q217" s="22">
        <v>0.83333333333333337</v>
      </c>
      <c r="R217" s="22">
        <v>0.625</v>
      </c>
      <c r="S217" s="22">
        <v>0.94097222222222221</v>
      </c>
      <c r="T217" s="22">
        <v>0.95833333333333337</v>
      </c>
      <c r="U217" s="22">
        <v>2.7777777777777776E-2</v>
      </c>
      <c r="V217" s="22">
        <v>2.7777777777777776E-2</v>
      </c>
      <c r="W217" s="105">
        <f>IFERROR(IF(S217&lt;R217,100%,"100"%-(S217-R217)*1.2),"-")</f>
        <v>0.62083333333333335</v>
      </c>
      <c r="AB217" s="5" t="s">
        <v>475</v>
      </c>
      <c r="AC217" s="105">
        <f>IFERROR(IF(Y217&lt;X217,100%,"100"%-(Y217-X217)*1.2),"-")</f>
        <v>1</v>
      </c>
    </row>
    <row r="218" spans="2:29" x14ac:dyDescent="0.3">
      <c r="B218" s="125" t="s">
        <v>830</v>
      </c>
      <c r="C218" s="18">
        <v>46043</v>
      </c>
      <c r="D218" s="5" t="s">
        <v>651</v>
      </c>
      <c r="E218" s="5" t="s">
        <v>56</v>
      </c>
      <c r="F218" s="5" t="s">
        <v>81</v>
      </c>
      <c r="G218" s="125" t="s">
        <v>830</v>
      </c>
      <c r="H218" s="5" t="s">
        <v>67</v>
      </c>
      <c r="I218" s="5" t="s">
        <v>56</v>
      </c>
      <c r="J218" s="111">
        <v>8500</v>
      </c>
      <c r="K218" s="111">
        <v>6000</v>
      </c>
      <c r="L218" s="111">
        <v>14</v>
      </c>
      <c r="M218" s="111">
        <v>5</v>
      </c>
      <c r="N218" s="5" t="s">
        <v>56</v>
      </c>
      <c r="O218" s="5" t="s">
        <v>81</v>
      </c>
      <c r="P218" s="22">
        <v>0.56944444444444442</v>
      </c>
      <c r="Q218" s="22">
        <v>0.56944444444444442</v>
      </c>
      <c r="R218" s="22">
        <v>0.75</v>
      </c>
      <c r="S218" s="22">
        <v>0.58333333333333337</v>
      </c>
      <c r="T218" s="22">
        <v>0.625</v>
      </c>
      <c r="U218" s="22">
        <v>0.63888888888888884</v>
      </c>
      <c r="V218" s="5" t="s">
        <v>821</v>
      </c>
      <c r="W218" s="105">
        <f>IFERROR(IF(S218&lt;R218,100%,"100"%-(S218-R218)*1.2),"-")</f>
        <v>1</v>
      </c>
      <c r="AC218" s="105">
        <f>IFERROR(IF(Y218&lt;X218,100%,"100"%-(Y218-X218)*1.2),"-")</f>
        <v>1</v>
      </c>
    </row>
    <row r="219" spans="2:29" x14ac:dyDescent="0.3">
      <c r="B219" s="125" t="s">
        <v>831</v>
      </c>
      <c r="C219" s="18">
        <v>46043</v>
      </c>
      <c r="D219" s="5" t="s">
        <v>651</v>
      </c>
      <c r="E219" s="5" t="s">
        <v>46</v>
      </c>
      <c r="F219" s="5" t="s">
        <v>165</v>
      </c>
      <c r="G219" s="125" t="s">
        <v>831</v>
      </c>
      <c r="H219" s="386" t="s">
        <v>209</v>
      </c>
      <c r="I219" s="5" t="s">
        <v>46</v>
      </c>
      <c r="J219" s="111">
        <v>927</v>
      </c>
      <c r="K219" s="111">
        <v>200</v>
      </c>
      <c r="L219" s="111">
        <v>3</v>
      </c>
      <c r="M219" s="111">
        <v>1</v>
      </c>
      <c r="N219" s="5" t="s">
        <v>46</v>
      </c>
      <c r="O219" s="5" t="s">
        <v>165</v>
      </c>
      <c r="P219" s="22">
        <v>0.66666666666666663</v>
      </c>
      <c r="Q219" s="22">
        <v>0.66666666666666663</v>
      </c>
      <c r="R219" s="22">
        <v>0.75</v>
      </c>
      <c r="S219" s="22">
        <v>0.75</v>
      </c>
      <c r="T219" s="22">
        <v>0.80208333333333337</v>
      </c>
      <c r="U219" s="22">
        <v>0.875</v>
      </c>
      <c r="V219" s="22">
        <v>0.875</v>
      </c>
      <c r="W219" s="105">
        <f>IFERROR(IF(S219&lt;R219,100%,"100"%-(S219-R219)*1.2),"-")</f>
        <v>1</v>
      </c>
      <c r="AC219" s="105">
        <f>IFERROR(IF(Y219&lt;X219,100%,"100"%-(Y219-X219)*1.2),"-")</f>
        <v>1</v>
      </c>
    </row>
    <row r="220" spans="2:29" x14ac:dyDescent="0.3">
      <c r="B220" s="125" t="s">
        <v>833</v>
      </c>
      <c r="C220" s="18">
        <v>46044</v>
      </c>
      <c r="D220" s="5" t="s">
        <v>651</v>
      </c>
      <c r="E220" s="19" t="s">
        <v>56</v>
      </c>
      <c r="F220" s="48" t="s">
        <v>81</v>
      </c>
      <c r="G220" s="125" t="s">
        <v>833</v>
      </c>
      <c r="H220" s="27" t="s">
        <v>13</v>
      </c>
      <c r="I220" s="19" t="s">
        <v>56</v>
      </c>
      <c r="J220" s="111">
        <v>8500</v>
      </c>
      <c r="K220" s="111">
        <v>786</v>
      </c>
      <c r="L220" s="111">
        <v>14</v>
      </c>
      <c r="M220" s="111">
        <v>4</v>
      </c>
      <c r="N220" s="19" t="s">
        <v>56</v>
      </c>
      <c r="O220" s="48" t="s">
        <v>81</v>
      </c>
      <c r="P220" s="19">
        <v>0.25</v>
      </c>
      <c r="Q220" s="22">
        <v>0.3611111111111111</v>
      </c>
      <c r="R220" s="22">
        <v>0.625</v>
      </c>
      <c r="S220" s="22">
        <v>0.43055555555555558</v>
      </c>
      <c r="T220" s="22">
        <v>0.46875</v>
      </c>
      <c r="U220" s="22">
        <v>0.58333333333333337</v>
      </c>
      <c r="V220" s="22">
        <v>0.58333333333333337</v>
      </c>
      <c r="W220" s="105">
        <f>IFERROR(IF(S220&lt;R220,100%,"100"%-(S220-R220)*1.2),"-")</f>
        <v>1</v>
      </c>
      <c r="AC220" s="105">
        <f>IFERROR(IF(Y220&lt;X220,100%,"100"%-(Y220-X220)*1.2),"-")</f>
        <v>1</v>
      </c>
    </row>
    <row r="221" spans="2:29" x14ac:dyDescent="0.3">
      <c r="B221" s="125" t="s">
        <v>833</v>
      </c>
      <c r="C221" s="18">
        <v>46044</v>
      </c>
      <c r="D221" s="5" t="s">
        <v>651</v>
      </c>
      <c r="E221" s="19" t="s">
        <v>56</v>
      </c>
      <c r="F221" s="48" t="s">
        <v>81</v>
      </c>
      <c r="G221" s="125" t="s">
        <v>833</v>
      </c>
      <c r="H221" s="5" t="s">
        <v>25</v>
      </c>
      <c r="I221" s="19" t="s">
        <v>56</v>
      </c>
      <c r="J221" s="111">
        <v>8500</v>
      </c>
      <c r="K221" s="111">
        <v>790</v>
      </c>
      <c r="L221" s="111">
        <v>14</v>
      </c>
      <c r="M221" s="111">
        <v>1</v>
      </c>
      <c r="N221" s="19" t="s">
        <v>56</v>
      </c>
      <c r="O221" s="48" t="s">
        <v>81</v>
      </c>
      <c r="P221" s="19">
        <v>0.25</v>
      </c>
      <c r="Q221" s="22">
        <v>0.3611111111111111</v>
      </c>
      <c r="R221" s="22">
        <v>0.625</v>
      </c>
      <c r="S221" s="22">
        <v>0.47916666666666669</v>
      </c>
      <c r="T221" s="22">
        <v>0.51388888888888884</v>
      </c>
      <c r="U221" s="22">
        <v>0.58333333333333337</v>
      </c>
      <c r="V221" s="22">
        <v>0.58333333333333337</v>
      </c>
      <c r="W221" s="105">
        <f>IFERROR(IF(S221&lt;R221,100%,"100"%-(S221-R221)*1.2),"-")</f>
        <v>1</v>
      </c>
      <c r="AC221" s="105">
        <f>IFERROR(IF(Y221&lt;X221,100%,"100"%-(Y221-X221)*1.2),"-")</f>
        <v>1</v>
      </c>
    </row>
    <row r="222" spans="2:29" x14ac:dyDescent="0.3">
      <c r="B222" s="125" t="s">
        <v>833</v>
      </c>
      <c r="C222" s="18">
        <v>46044</v>
      </c>
      <c r="D222" s="5" t="s">
        <v>651</v>
      </c>
      <c r="E222" s="19" t="s">
        <v>56</v>
      </c>
      <c r="F222" s="48" t="s">
        <v>81</v>
      </c>
      <c r="G222" s="125" t="s">
        <v>833</v>
      </c>
      <c r="H222" s="5" t="s">
        <v>17</v>
      </c>
      <c r="I222" s="19" t="s">
        <v>56</v>
      </c>
      <c r="J222" s="111">
        <v>8500</v>
      </c>
      <c r="K222" s="111">
        <v>1200</v>
      </c>
      <c r="L222" s="111">
        <v>14</v>
      </c>
      <c r="M222" s="111">
        <v>2</v>
      </c>
      <c r="N222" s="19" t="s">
        <v>56</v>
      </c>
      <c r="O222" s="48" t="s">
        <v>81</v>
      </c>
      <c r="P222" s="19">
        <v>0.25</v>
      </c>
      <c r="Q222" s="22">
        <v>0.3611111111111111</v>
      </c>
      <c r="R222" s="22">
        <v>0.625</v>
      </c>
      <c r="S222" s="22">
        <v>0.41666666666666669</v>
      </c>
      <c r="T222" s="22">
        <v>0.4375</v>
      </c>
      <c r="U222" s="22">
        <v>0.58333333333333337</v>
      </c>
      <c r="V222" s="22">
        <v>0.58333333333333337</v>
      </c>
      <c r="W222" s="105">
        <f>IFERROR(IF(S222&lt;R222,100%,"100"%-(S222-R222)*1.2),"-")</f>
        <v>1</v>
      </c>
      <c r="AC222" s="105">
        <f>IFERROR(IF(Y222&lt;X222,100%,"100"%-(Y222-X222)*1.2),"-")</f>
        <v>1</v>
      </c>
    </row>
    <row r="223" spans="2:29" x14ac:dyDescent="0.3">
      <c r="B223" s="125" t="s">
        <v>834</v>
      </c>
      <c r="C223" s="18">
        <v>46044</v>
      </c>
      <c r="D223" s="5" t="s">
        <v>651</v>
      </c>
      <c r="E223" s="19" t="s">
        <v>56</v>
      </c>
      <c r="F223" s="48" t="s">
        <v>81</v>
      </c>
      <c r="G223" s="125" t="s">
        <v>834</v>
      </c>
      <c r="H223" s="5" t="s">
        <v>832</v>
      </c>
      <c r="I223" s="19" t="s">
        <v>56</v>
      </c>
      <c r="J223" s="111">
        <v>8500</v>
      </c>
      <c r="K223" s="111">
        <v>4500</v>
      </c>
      <c r="L223" s="111">
        <v>14</v>
      </c>
      <c r="M223" s="111">
        <v>5</v>
      </c>
      <c r="N223" s="19" t="s">
        <v>56</v>
      </c>
      <c r="O223" s="48" t="s">
        <v>81</v>
      </c>
      <c r="P223" s="19">
        <v>0.5</v>
      </c>
      <c r="Q223" s="22">
        <v>0.58333333333333337</v>
      </c>
      <c r="R223" s="22">
        <v>0.75</v>
      </c>
      <c r="S223" s="22">
        <v>0.60416666666666663</v>
      </c>
      <c r="T223" s="22">
        <v>0.625</v>
      </c>
      <c r="U223" s="22">
        <v>0.64583333333333337</v>
      </c>
      <c r="V223" s="22">
        <v>0.64583333333333337</v>
      </c>
      <c r="W223" s="105">
        <f>IFERROR(IF(S223&lt;R223,100%,"100"%-(S223-R223)*1.2),"-")</f>
        <v>1</v>
      </c>
      <c r="AC223" s="105">
        <f>IFERROR(IF(Y223&lt;X223,100%,"100"%-(Y223-X223)*1.2),"-")</f>
        <v>1</v>
      </c>
    </row>
    <row r="224" spans="2:29" x14ac:dyDescent="0.3">
      <c r="B224" s="125" t="s">
        <v>835</v>
      </c>
      <c r="C224" s="18">
        <v>46044</v>
      </c>
      <c r="D224" s="5" t="s">
        <v>651</v>
      </c>
      <c r="E224" s="21" t="s">
        <v>446</v>
      </c>
      <c r="F224" s="41" t="s">
        <v>446</v>
      </c>
      <c r="G224" s="125" t="s">
        <v>835</v>
      </c>
      <c r="H224" s="20" t="s">
        <v>36</v>
      </c>
      <c r="I224" s="21" t="s">
        <v>446</v>
      </c>
      <c r="M224" s="111">
        <v>14</v>
      </c>
      <c r="N224" s="49" t="s">
        <v>1099</v>
      </c>
      <c r="O224" s="49" t="s">
        <v>1099</v>
      </c>
      <c r="P224" s="21">
        <v>0.33333333333333331</v>
      </c>
      <c r="W224" s="105">
        <f>IFERROR(IF(S224&lt;R224,100%,"100"%-(S224-R224)*1.2),"-")</f>
        <v>1</v>
      </c>
      <c r="AC224" s="105">
        <f>IFERROR(IF(Y224&lt;X224,100%,"100"%-(Y224-X224)*1.2),"-")</f>
        <v>1</v>
      </c>
    </row>
    <row r="225" spans="2:29" x14ac:dyDescent="0.3">
      <c r="B225" s="125" t="s">
        <v>835</v>
      </c>
      <c r="C225" s="18">
        <v>46044</v>
      </c>
      <c r="D225" s="5" t="s">
        <v>651</v>
      </c>
      <c r="E225" s="19" t="s">
        <v>446</v>
      </c>
      <c r="F225" s="5" t="s">
        <v>446</v>
      </c>
      <c r="G225" s="125" t="s">
        <v>835</v>
      </c>
      <c r="H225" s="5" t="s">
        <v>33</v>
      </c>
      <c r="I225" s="19" t="s">
        <v>446</v>
      </c>
      <c r="M225" s="111">
        <v>24</v>
      </c>
      <c r="N225" s="49" t="s">
        <v>1099</v>
      </c>
      <c r="O225" s="49" t="s">
        <v>1099</v>
      </c>
      <c r="P225" s="19">
        <v>0.33333333333333331</v>
      </c>
      <c r="W225" s="105">
        <f>IFERROR(IF(S225&lt;R225,100%,"100"%-(S225-R225)*1.2),"-")</f>
        <v>1</v>
      </c>
      <c r="AC225" s="105">
        <f>IFERROR(IF(Y225&lt;X225,100%,"100"%-(Y225-X225)*1.2),"-")</f>
        <v>1</v>
      </c>
    </row>
    <row r="226" spans="2:29" x14ac:dyDescent="0.3">
      <c r="B226" s="125" t="s">
        <v>835</v>
      </c>
      <c r="C226" s="18">
        <v>46044</v>
      </c>
      <c r="D226" s="5" t="s">
        <v>651</v>
      </c>
      <c r="E226" s="19" t="s">
        <v>446</v>
      </c>
      <c r="F226" s="48" t="s">
        <v>446</v>
      </c>
      <c r="G226" s="125" t="s">
        <v>835</v>
      </c>
      <c r="H226" s="5" t="s">
        <v>398</v>
      </c>
      <c r="I226" s="19" t="s">
        <v>446</v>
      </c>
      <c r="M226" s="111">
        <v>2</v>
      </c>
      <c r="N226" s="49" t="s">
        <v>1099</v>
      </c>
      <c r="O226" s="49" t="s">
        <v>1099</v>
      </c>
      <c r="P226" s="19">
        <v>0.33333333333333298</v>
      </c>
      <c r="W226" s="105">
        <f>IFERROR(IF(S226&lt;R226,100%,"100"%-(S226-R226)*1.2),"-")</f>
        <v>1</v>
      </c>
      <c r="AC226" s="105">
        <f>IFERROR(IF(Y226&lt;X226,100%,"100"%-(Y226-X226)*1.2),"-")</f>
        <v>1</v>
      </c>
    </row>
    <row r="227" spans="2:29" x14ac:dyDescent="0.3">
      <c r="B227" s="125" t="s">
        <v>836</v>
      </c>
      <c r="C227" s="18">
        <v>46044</v>
      </c>
      <c r="D227" s="5" t="s">
        <v>651</v>
      </c>
      <c r="E227" s="19" t="s">
        <v>7</v>
      </c>
      <c r="F227" s="48" t="s">
        <v>165</v>
      </c>
      <c r="G227" s="125" t="s">
        <v>836</v>
      </c>
      <c r="H227" s="27" t="s">
        <v>35</v>
      </c>
      <c r="I227" s="19" t="s">
        <v>7</v>
      </c>
      <c r="J227" s="111">
        <v>10200</v>
      </c>
      <c r="K227" s="111">
        <v>5200</v>
      </c>
      <c r="L227" s="111">
        <v>14</v>
      </c>
      <c r="M227" s="111">
        <v>4</v>
      </c>
      <c r="N227" s="19" t="s">
        <v>7</v>
      </c>
      <c r="O227" s="48" t="s">
        <v>165</v>
      </c>
      <c r="P227" s="19">
        <v>0.33333333333333331</v>
      </c>
      <c r="Q227" s="22">
        <v>0.33333333333333331</v>
      </c>
      <c r="R227" s="22">
        <v>0.5</v>
      </c>
      <c r="S227" s="22">
        <v>0.33680555555555558</v>
      </c>
      <c r="T227" s="22">
        <v>0.41666666666666669</v>
      </c>
      <c r="U227" s="22">
        <v>0.4201388888888889</v>
      </c>
      <c r="V227" s="22">
        <v>0.4201388888888889</v>
      </c>
      <c r="W227" s="105">
        <f>IFERROR(IF(S227&lt;R227,100%,"100"%-(S227-R227)*1.2),"-")</f>
        <v>1</v>
      </c>
      <c r="AC227" s="105">
        <f>IFERROR(IF(Y227&lt;X227,100%,"100"%-(Y227-X227)*1.2),"-")</f>
        <v>1</v>
      </c>
    </row>
    <row r="228" spans="2:29" x14ac:dyDescent="0.3">
      <c r="B228" s="125" t="s">
        <v>837</v>
      </c>
      <c r="C228" s="18">
        <v>46044</v>
      </c>
      <c r="D228" s="5" t="s">
        <v>651</v>
      </c>
      <c r="E228" s="19" t="s">
        <v>46</v>
      </c>
      <c r="F228" s="48" t="s">
        <v>165</v>
      </c>
      <c r="G228" s="125" t="s">
        <v>837</v>
      </c>
      <c r="H228" s="126" t="s">
        <v>9</v>
      </c>
      <c r="I228" s="19" t="s">
        <v>46</v>
      </c>
      <c r="J228" s="111">
        <v>927</v>
      </c>
      <c r="K228" s="111">
        <v>1000</v>
      </c>
      <c r="L228" s="111">
        <v>3</v>
      </c>
      <c r="M228" s="111">
        <v>4</v>
      </c>
      <c r="N228" s="19" t="s">
        <v>46</v>
      </c>
      <c r="O228" s="48" t="s">
        <v>165</v>
      </c>
      <c r="P228" s="19">
        <v>0.375</v>
      </c>
      <c r="Q228" s="22">
        <v>0.47916666666666669</v>
      </c>
      <c r="R228" s="22">
        <v>0.625</v>
      </c>
      <c r="S228" s="22">
        <v>0.5625</v>
      </c>
      <c r="T228" s="22">
        <v>0.59375</v>
      </c>
      <c r="U228" s="22">
        <v>0.66666666666666663</v>
      </c>
      <c r="V228" s="22">
        <v>0.66666666666666663</v>
      </c>
      <c r="W228" s="105">
        <f>IFERROR(IF(S228&lt;R228,100%,"100"%-(S228-R228)*1.2),"-")</f>
        <v>1</v>
      </c>
      <c r="AC228" s="105">
        <f>IFERROR(IF(Y228&lt;X228,100%,"100"%-(Y228-X228)*1.2),"-")</f>
        <v>1</v>
      </c>
    </row>
    <row r="229" spans="2:29" x14ac:dyDescent="0.3">
      <c r="B229" s="125" t="s">
        <v>838</v>
      </c>
      <c r="C229" s="18">
        <v>46044</v>
      </c>
      <c r="D229" s="5" t="s">
        <v>651</v>
      </c>
      <c r="E229" s="19" t="s">
        <v>20</v>
      </c>
      <c r="F229" s="48" t="s">
        <v>179</v>
      </c>
      <c r="G229" s="125" t="s">
        <v>838</v>
      </c>
      <c r="H229" s="5" t="s">
        <v>67</v>
      </c>
      <c r="I229" s="19" t="s">
        <v>20</v>
      </c>
      <c r="J229" s="111">
        <v>24950</v>
      </c>
      <c r="K229" s="111">
        <v>24000</v>
      </c>
      <c r="L229" s="111">
        <v>27</v>
      </c>
      <c r="M229" s="111">
        <v>25</v>
      </c>
      <c r="N229" s="19" t="s">
        <v>20</v>
      </c>
      <c r="O229" s="48" t="s">
        <v>179</v>
      </c>
      <c r="P229" s="19">
        <v>0.33333333333333331</v>
      </c>
      <c r="Q229" s="22">
        <v>0.33333333333333331</v>
      </c>
      <c r="R229" s="22">
        <v>0.5</v>
      </c>
      <c r="S229" s="22">
        <v>0.35416666666666669</v>
      </c>
      <c r="T229" s="22">
        <v>0.41666666666666669</v>
      </c>
      <c r="U229" s="22">
        <v>0.4375</v>
      </c>
      <c r="V229" s="22">
        <v>0.4375</v>
      </c>
      <c r="W229" s="105">
        <f>IFERROR(IF(S229&lt;R229,100%,"100"%-(S229-R229)*1.2),"-")</f>
        <v>1</v>
      </c>
      <c r="AC229" s="105">
        <f>IFERROR(IF(Y229&lt;X229,100%,"100"%-(Y229-X229)*1.2),"-")</f>
        <v>1</v>
      </c>
    </row>
    <row r="230" spans="2:29" x14ac:dyDescent="0.3">
      <c r="B230" s="125" t="s">
        <v>839</v>
      </c>
      <c r="C230" s="18">
        <v>46044</v>
      </c>
      <c r="D230" s="5" t="s">
        <v>651</v>
      </c>
      <c r="E230" s="19" t="s">
        <v>20</v>
      </c>
      <c r="F230" s="48" t="s">
        <v>179</v>
      </c>
      <c r="G230" s="125" t="s">
        <v>839</v>
      </c>
      <c r="H230" s="492" t="s">
        <v>22</v>
      </c>
      <c r="I230" s="19" t="s">
        <v>20</v>
      </c>
      <c r="J230" s="111">
        <v>24950</v>
      </c>
      <c r="K230" s="111">
        <v>7191</v>
      </c>
      <c r="L230" s="111">
        <v>27</v>
      </c>
      <c r="M230" s="111">
        <v>12</v>
      </c>
      <c r="N230" s="19" t="s">
        <v>20</v>
      </c>
      <c r="O230" s="48" t="s">
        <v>179</v>
      </c>
      <c r="P230" s="19">
        <v>0.41666666666666669</v>
      </c>
      <c r="Q230" s="22">
        <v>0.57291666666666663</v>
      </c>
      <c r="R230" s="22">
        <v>0.75</v>
      </c>
      <c r="S230" s="22">
        <v>0.64583333333333337</v>
      </c>
      <c r="T230" s="22">
        <v>0.66666666666666663</v>
      </c>
      <c r="U230" s="22">
        <v>0.88194444444444442</v>
      </c>
      <c r="V230" s="22">
        <v>0.88194444444444442</v>
      </c>
      <c r="W230" s="105">
        <f>IFERROR(IF(S230&lt;R230,100%,"100"%-(S230-R230)*1.2),"-")</f>
        <v>1</v>
      </c>
      <c r="AC230" s="105">
        <f>IFERROR(IF(Y230&lt;X230,100%,"100"%-(Y230-X230)*1.2),"-")</f>
        <v>1</v>
      </c>
    </row>
    <row r="231" spans="2:29" x14ac:dyDescent="0.3">
      <c r="B231" s="125" t="s">
        <v>839</v>
      </c>
      <c r="C231" s="18">
        <v>46044</v>
      </c>
      <c r="D231" s="5" t="s">
        <v>651</v>
      </c>
      <c r="E231" s="191" t="s">
        <v>20</v>
      </c>
      <c r="F231" s="54" t="s">
        <v>179</v>
      </c>
      <c r="G231" s="125" t="s">
        <v>839</v>
      </c>
      <c r="H231" s="5" t="s">
        <v>80</v>
      </c>
      <c r="I231" s="191" t="s">
        <v>20</v>
      </c>
      <c r="J231" s="111">
        <v>24950</v>
      </c>
      <c r="K231" s="111">
        <v>2660.6</v>
      </c>
      <c r="L231" s="111">
        <v>27</v>
      </c>
      <c r="M231" s="111">
        <v>9</v>
      </c>
      <c r="N231" s="191" t="s">
        <v>20</v>
      </c>
      <c r="O231" s="54" t="s">
        <v>179</v>
      </c>
      <c r="P231" s="191">
        <v>0.41666666666666669</v>
      </c>
      <c r="Q231" s="22">
        <v>0.57291666666666663</v>
      </c>
      <c r="R231" s="22">
        <v>0.75</v>
      </c>
      <c r="S231" s="22">
        <v>0.69791666666666663</v>
      </c>
      <c r="T231" s="22">
        <v>0.79861111111111116</v>
      </c>
      <c r="U231" s="22">
        <v>0.88194444444444442</v>
      </c>
      <c r="V231" s="22">
        <v>0.88194444444444442</v>
      </c>
      <c r="W231" s="105">
        <f>IFERROR(IF(S231&lt;R231,100%,"100"%-(S231-R231)*1.2),"-")</f>
        <v>1</v>
      </c>
      <c r="AC231" s="105">
        <f>IFERROR(IF(Y231&lt;X231,100%,"100"%-(Y231-X231)*1.2),"-")</f>
        <v>1</v>
      </c>
    </row>
    <row r="232" spans="2:29" x14ac:dyDescent="0.3">
      <c r="B232" s="125" t="s">
        <v>840</v>
      </c>
      <c r="C232" s="18">
        <v>46044</v>
      </c>
      <c r="D232" s="5" t="s">
        <v>651</v>
      </c>
      <c r="E232" s="49" t="s">
        <v>14</v>
      </c>
      <c r="F232" s="41" t="s">
        <v>115</v>
      </c>
      <c r="G232" s="125" t="s">
        <v>840</v>
      </c>
      <c r="H232" s="41" t="s">
        <v>11</v>
      </c>
      <c r="I232" s="42" t="s">
        <v>14</v>
      </c>
      <c r="J232" s="111">
        <v>8500</v>
      </c>
      <c r="K232" s="111">
        <v>2300</v>
      </c>
      <c r="L232" s="111">
        <v>14</v>
      </c>
      <c r="M232" s="111">
        <v>4</v>
      </c>
      <c r="N232" s="42" t="s">
        <v>14</v>
      </c>
      <c r="O232" s="41" t="s">
        <v>115</v>
      </c>
      <c r="P232" s="42">
        <v>0.20833333333333334</v>
      </c>
      <c r="Q232" s="22">
        <v>0.20833333333333334</v>
      </c>
      <c r="R232" s="22">
        <v>0.625</v>
      </c>
      <c r="S232" s="22">
        <v>0.375</v>
      </c>
      <c r="T232" s="22">
        <v>0.41666666666666669</v>
      </c>
      <c r="U232" s="22">
        <v>0.875</v>
      </c>
      <c r="V232" s="22">
        <v>0.875</v>
      </c>
      <c r="W232" s="105">
        <f>IFERROR(IF(S232&lt;R232,100%,"100"%-(S232-R232)*1.2),"-")</f>
        <v>1</v>
      </c>
      <c r="AC232" s="105">
        <f>IFERROR(IF(Y232&lt;X232,100%,"100"%-(Y232-X232)*1.2),"-")</f>
        <v>1</v>
      </c>
    </row>
    <row r="233" spans="2:29" x14ac:dyDescent="0.3">
      <c r="B233" s="125" t="s">
        <v>840</v>
      </c>
      <c r="C233" s="18">
        <v>46044</v>
      </c>
      <c r="D233" s="5" t="s">
        <v>651</v>
      </c>
      <c r="E233" s="49" t="s">
        <v>14</v>
      </c>
      <c r="F233" s="48" t="s">
        <v>115</v>
      </c>
      <c r="G233" s="125" t="s">
        <v>840</v>
      </c>
      <c r="H233" s="5" t="s">
        <v>601</v>
      </c>
      <c r="I233" s="19" t="s">
        <v>14</v>
      </c>
      <c r="J233" s="111">
        <v>8500</v>
      </c>
      <c r="K233" s="111">
        <v>2300</v>
      </c>
      <c r="L233" s="111">
        <v>14</v>
      </c>
      <c r="M233" s="111">
        <v>4</v>
      </c>
      <c r="N233" s="19" t="s">
        <v>14</v>
      </c>
      <c r="O233" s="48" t="s">
        <v>115</v>
      </c>
      <c r="P233" s="22">
        <v>0.20833333333333334</v>
      </c>
      <c r="Q233" s="22">
        <v>0.20833333333333334</v>
      </c>
      <c r="R233" s="22">
        <v>0.625</v>
      </c>
      <c r="S233" s="22">
        <v>0.66666666666666663</v>
      </c>
      <c r="T233" s="22">
        <v>0.70833333333333337</v>
      </c>
      <c r="U233" s="22">
        <v>0.875</v>
      </c>
      <c r="V233" s="22">
        <v>0.875</v>
      </c>
      <c r="W233" s="105">
        <f>IFERROR(IF(S233&lt;R233,100%,"100"%-(S233-R233)*1.2),"-")</f>
        <v>0.95000000000000007</v>
      </c>
      <c r="AB233" s="5" t="s">
        <v>475</v>
      </c>
      <c r="AC233" s="105">
        <f>IFERROR(IF(Y233&lt;X233,100%,"100"%-(Y233-X233)*1.2),"-")</f>
        <v>1</v>
      </c>
    </row>
    <row r="234" spans="2:29" x14ac:dyDescent="0.3">
      <c r="B234" s="125" t="s">
        <v>841</v>
      </c>
      <c r="C234" s="18">
        <v>46044</v>
      </c>
      <c r="D234" s="5" t="s">
        <v>651</v>
      </c>
      <c r="E234" s="19" t="s">
        <v>46</v>
      </c>
      <c r="F234" s="48" t="s">
        <v>165</v>
      </c>
      <c r="G234" s="125" t="s">
        <v>841</v>
      </c>
      <c r="H234" s="27" t="s">
        <v>6</v>
      </c>
      <c r="I234" s="19" t="s">
        <v>46</v>
      </c>
      <c r="J234" s="111">
        <v>927</v>
      </c>
      <c r="K234" s="111">
        <v>1000</v>
      </c>
      <c r="L234" s="111">
        <v>3</v>
      </c>
      <c r="M234" s="111">
        <v>4</v>
      </c>
      <c r="N234" s="19" t="s">
        <v>46</v>
      </c>
      <c r="O234" s="48" t="s">
        <v>165</v>
      </c>
      <c r="P234" s="19">
        <v>0.375</v>
      </c>
      <c r="Q234" s="22">
        <v>0.72916666666666663</v>
      </c>
      <c r="R234" s="22">
        <v>0.625</v>
      </c>
      <c r="S234" s="22">
        <v>0.79166666666666663</v>
      </c>
      <c r="T234" s="22">
        <v>0.81597222222222221</v>
      </c>
      <c r="U234" s="22">
        <v>0.92013888888888884</v>
      </c>
      <c r="V234" s="22">
        <v>0.92013888888888884</v>
      </c>
      <c r="W234" s="105">
        <f>IFERROR(IF(S234&lt;R234,100%,"100"%-(S234-R234)*1.2),"-")</f>
        <v>0.8</v>
      </c>
      <c r="AB234" s="5" t="s">
        <v>475</v>
      </c>
      <c r="AC234" s="105">
        <f>IFERROR(IF(Y234&lt;X234,100%,"100"%-(Y234-X234)*1.2),"-")</f>
        <v>1</v>
      </c>
    </row>
    <row r="235" spans="2:29" x14ac:dyDescent="0.3">
      <c r="B235" s="125" t="s">
        <v>841</v>
      </c>
      <c r="C235" s="18">
        <v>46044</v>
      </c>
      <c r="D235" s="5" t="s">
        <v>651</v>
      </c>
      <c r="E235" s="19" t="s">
        <v>46</v>
      </c>
      <c r="F235" s="48" t="s">
        <v>165</v>
      </c>
      <c r="G235" s="125" t="s">
        <v>841</v>
      </c>
      <c r="H235" s="5" t="s">
        <v>99</v>
      </c>
      <c r="I235" s="19" t="s">
        <v>46</v>
      </c>
      <c r="J235" s="111">
        <v>927</v>
      </c>
      <c r="K235" s="111">
        <v>1000</v>
      </c>
      <c r="L235" s="111">
        <v>3</v>
      </c>
      <c r="M235" s="111">
        <v>4</v>
      </c>
      <c r="N235" s="19" t="s">
        <v>46</v>
      </c>
      <c r="O235" s="48" t="s">
        <v>165</v>
      </c>
      <c r="P235" s="19">
        <v>0.375</v>
      </c>
      <c r="Q235" s="22">
        <v>0.72916666666666663</v>
      </c>
      <c r="R235" s="22">
        <v>0.625</v>
      </c>
      <c r="S235" s="22">
        <v>0.82291666666666663</v>
      </c>
      <c r="T235" s="22">
        <v>0.85416666666666663</v>
      </c>
      <c r="U235" s="22">
        <v>0.92013888888888884</v>
      </c>
      <c r="V235" s="22">
        <v>0.92013888888888884</v>
      </c>
      <c r="W235" s="105">
        <f>IFERROR(IF(S235&lt;R235,100%,"100"%-(S235-R235)*1.2),"-")</f>
        <v>0.76250000000000007</v>
      </c>
      <c r="AB235" s="5" t="s">
        <v>475</v>
      </c>
      <c r="AC235" s="105">
        <f>IFERROR(IF(Y235&lt;X235,100%,"100"%-(Y235-X235)*1.2),"-")</f>
        <v>1</v>
      </c>
    </row>
    <row r="236" spans="2:29" x14ac:dyDescent="0.3">
      <c r="B236" s="125" t="s">
        <v>843</v>
      </c>
      <c r="C236" s="18">
        <v>46045</v>
      </c>
      <c r="D236" s="5" t="s">
        <v>651</v>
      </c>
      <c r="E236" s="19" t="s">
        <v>28</v>
      </c>
      <c r="F236" s="48" t="s">
        <v>42</v>
      </c>
      <c r="G236" s="125" t="s">
        <v>843</v>
      </c>
      <c r="H236" s="27" t="s">
        <v>6</v>
      </c>
      <c r="I236" s="19" t="s">
        <v>28</v>
      </c>
      <c r="J236" s="111">
        <v>9200</v>
      </c>
      <c r="K236" s="111">
        <v>8500</v>
      </c>
      <c r="L236" s="111">
        <v>14</v>
      </c>
      <c r="M236" s="111">
        <v>11</v>
      </c>
      <c r="N236" s="19" t="s">
        <v>28</v>
      </c>
      <c r="O236" s="48" t="s">
        <v>42</v>
      </c>
      <c r="P236" s="19">
        <v>0.33333333333333331</v>
      </c>
      <c r="Q236" s="22">
        <v>0.45833333333333331</v>
      </c>
      <c r="R236" s="22">
        <v>0.625</v>
      </c>
      <c r="S236" s="22">
        <v>0.54166666666666663</v>
      </c>
      <c r="T236" s="22">
        <v>0.58333333333333337</v>
      </c>
      <c r="U236" s="22">
        <v>0.66666666666666663</v>
      </c>
      <c r="V236" s="22">
        <v>0.66666666666666663</v>
      </c>
      <c r="W236" s="105">
        <f>IFERROR(IF(S236&lt;R236,100%,"100"%-(S236-R236)*1.2),"-")</f>
        <v>1</v>
      </c>
      <c r="AC236" s="105">
        <f>IFERROR(IF(Y236&lt;X236,100%,"100"%-(Y236-X236)*1.2),"-")</f>
        <v>1</v>
      </c>
    </row>
    <row r="237" spans="2:29" x14ac:dyDescent="0.3">
      <c r="B237" s="125" t="s">
        <v>844</v>
      </c>
      <c r="C237" s="18">
        <v>46045</v>
      </c>
      <c r="D237" s="5" t="s">
        <v>651</v>
      </c>
      <c r="E237" s="49" t="s">
        <v>20</v>
      </c>
      <c r="F237" s="50" t="s">
        <v>179</v>
      </c>
      <c r="G237" s="125" t="s">
        <v>844</v>
      </c>
      <c r="H237" s="5" t="s">
        <v>601</v>
      </c>
      <c r="I237" s="49" t="s">
        <v>20</v>
      </c>
      <c r="J237" s="111">
        <v>24950</v>
      </c>
      <c r="K237" s="111">
        <v>18000</v>
      </c>
      <c r="L237" s="111">
        <v>27</v>
      </c>
      <c r="M237" s="111">
        <v>10</v>
      </c>
      <c r="N237" s="49" t="s">
        <v>20</v>
      </c>
      <c r="O237" s="50" t="s">
        <v>179</v>
      </c>
      <c r="P237" s="49">
        <v>0.41666666666666669</v>
      </c>
      <c r="Q237" s="22">
        <v>0.45833333333333331</v>
      </c>
      <c r="R237" s="22">
        <v>0.75</v>
      </c>
      <c r="S237" s="22">
        <v>0.625</v>
      </c>
      <c r="T237" s="22">
        <v>0.66666666666666663</v>
      </c>
      <c r="U237" s="22">
        <v>0.875</v>
      </c>
      <c r="V237" s="22">
        <v>0.875</v>
      </c>
      <c r="W237" s="105">
        <f>IFERROR(IF(S237&lt;R237,100%,"100"%-(S237-R237)*1.2),"-")</f>
        <v>1</v>
      </c>
      <c r="AC237" s="105">
        <f>IFERROR(IF(Y237&lt;X237,100%,"100"%-(Y237-X237)*1.2),"-")</f>
        <v>1</v>
      </c>
    </row>
    <row r="238" spans="2:29" x14ac:dyDescent="0.3">
      <c r="B238" s="125" t="s">
        <v>844</v>
      </c>
      <c r="C238" s="18">
        <v>46045</v>
      </c>
      <c r="D238" s="5" t="s">
        <v>651</v>
      </c>
      <c r="E238" s="49" t="s">
        <v>20</v>
      </c>
      <c r="F238" s="50" t="s">
        <v>179</v>
      </c>
      <c r="G238" s="125" t="s">
        <v>844</v>
      </c>
      <c r="H238" s="27" t="s">
        <v>18</v>
      </c>
      <c r="I238" s="49" t="s">
        <v>20</v>
      </c>
      <c r="J238" s="111">
        <v>24950</v>
      </c>
      <c r="K238" s="111">
        <v>23000</v>
      </c>
      <c r="L238" s="111">
        <v>27</v>
      </c>
      <c r="M238" s="111">
        <v>16</v>
      </c>
      <c r="N238" s="49" t="s">
        <v>20</v>
      </c>
      <c r="O238" s="50" t="s">
        <v>179</v>
      </c>
      <c r="P238" s="49">
        <v>0.41666666666666669</v>
      </c>
      <c r="Q238" s="22">
        <v>0.45833333333333331</v>
      </c>
      <c r="R238" s="22">
        <v>0.75</v>
      </c>
      <c r="S238" s="22">
        <v>0.70833333333333337</v>
      </c>
      <c r="T238" s="22">
        <v>0.75</v>
      </c>
      <c r="U238" s="22">
        <v>0.875</v>
      </c>
      <c r="V238" s="22">
        <v>0.875</v>
      </c>
      <c r="W238" s="105">
        <f>IFERROR(IF(S238&lt;R238,100%,"100"%-(S238-R238)*1.2),"-")</f>
        <v>1</v>
      </c>
      <c r="AC238" s="105">
        <f>IFERROR(IF(Y238&lt;X238,100%,"100"%-(Y238-X238)*1.2),"-")</f>
        <v>1</v>
      </c>
    </row>
    <row r="239" spans="2:29" x14ac:dyDescent="0.3">
      <c r="B239" s="125" t="s">
        <v>845</v>
      </c>
      <c r="C239" s="18">
        <v>46045</v>
      </c>
      <c r="D239" s="5" t="s">
        <v>651</v>
      </c>
      <c r="E239" s="49" t="s">
        <v>14</v>
      </c>
      <c r="F239" s="52" t="s">
        <v>115</v>
      </c>
      <c r="G239" s="125" t="s">
        <v>845</v>
      </c>
      <c r="H239" s="27" t="s">
        <v>35</v>
      </c>
      <c r="I239" s="17" t="s">
        <v>14</v>
      </c>
      <c r="J239" s="111">
        <v>8500</v>
      </c>
      <c r="K239" s="111">
        <v>2300</v>
      </c>
      <c r="L239" s="111">
        <v>14</v>
      </c>
      <c r="M239" s="111">
        <v>5</v>
      </c>
      <c r="N239" s="17" t="s">
        <v>14</v>
      </c>
      <c r="O239" s="52" t="s">
        <v>115</v>
      </c>
      <c r="P239" s="17">
        <v>0.33333333333333331</v>
      </c>
      <c r="Q239" s="22">
        <v>0.33333333333333331</v>
      </c>
      <c r="R239" s="22">
        <v>0.5</v>
      </c>
      <c r="S239" s="22">
        <v>0.33680555555555558</v>
      </c>
      <c r="T239" s="22">
        <v>0.41666666666666669</v>
      </c>
      <c r="U239" s="22">
        <v>0.4201388888888889</v>
      </c>
      <c r="V239" s="22">
        <v>0.4201388888888889</v>
      </c>
      <c r="W239" s="105">
        <f>IFERROR(IF(S239&lt;R239,100%,"100"%-(S239-R239)*1.2),"-")</f>
        <v>1</v>
      </c>
      <c r="AC239" s="105">
        <f>IFERROR(IF(Y239&lt;X239,100%,"100"%-(Y239-X239)*1.2),"-")</f>
        <v>1</v>
      </c>
    </row>
    <row r="240" spans="2:29" x14ac:dyDescent="0.3">
      <c r="B240" s="125" t="s">
        <v>846</v>
      </c>
      <c r="C240" s="18">
        <v>46045</v>
      </c>
      <c r="D240" s="5" t="s">
        <v>651</v>
      </c>
      <c r="E240" s="49" t="s">
        <v>14</v>
      </c>
      <c r="F240" s="50" t="s">
        <v>115</v>
      </c>
      <c r="G240" s="125" t="s">
        <v>846</v>
      </c>
      <c r="H240" s="5" t="s">
        <v>159</v>
      </c>
      <c r="I240" s="49" t="s">
        <v>14</v>
      </c>
      <c r="J240" s="111">
        <v>8500</v>
      </c>
      <c r="K240" s="111">
        <v>1200</v>
      </c>
      <c r="L240" s="111">
        <v>14</v>
      </c>
      <c r="M240" s="111">
        <v>3</v>
      </c>
      <c r="N240" s="49" t="s">
        <v>14</v>
      </c>
      <c r="O240" s="50" t="s">
        <v>115</v>
      </c>
      <c r="P240" s="49">
        <v>0.375</v>
      </c>
      <c r="Q240" s="22">
        <v>0.45833333333333331</v>
      </c>
      <c r="R240" s="22">
        <v>0.75</v>
      </c>
      <c r="S240" s="22">
        <v>0.625</v>
      </c>
      <c r="T240" s="22">
        <v>0.64583333333333337</v>
      </c>
      <c r="U240" s="22">
        <v>0.75</v>
      </c>
      <c r="V240" s="22">
        <v>0.75</v>
      </c>
      <c r="W240" s="105">
        <f>IFERROR(IF(S240&lt;R240,100%,"100"%-(S240-R240)*1.2),"-")</f>
        <v>1</v>
      </c>
      <c r="AC240" s="105">
        <f>IFERROR(IF(Y240&lt;X240,100%,"100"%-(Y240-X240)*1.2),"-")</f>
        <v>1</v>
      </c>
    </row>
    <row r="241" spans="2:29" x14ac:dyDescent="0.3">
      <c r="B241" s="125" t="s">
        <v>846</v>
      </c>
      <c r="C241" s="18">
        <v>46045</v>
      </c>
      <c r="D241" s="5" t="s">
        <v>651</v>
      </c>
      <c r="E241" s="49" t="s">
        <v>14</v>
      </c>
      <c r="F241" s="50" t="s">
        <v>115</v>
      </c>
      <c r="G241" s="125" t="s">
        <v>846</v>
      </c>
      <c r="H241" s="27" t="s">
        <v>16</v>
      </c>
      <c r="I241" s="49" t="s">
        <v>14</v>
      </c>
      <c r="J241" s="111">
        <v>8500</v>
      </c>
      <c r="K241" s="111">
        <v>2300</v>
      </c>
      <c r="L241" s="111">
        <v>14</v>
      </c>
      <c r="M241" s="111">
        <v>4</v>
      </c>
      <c r="N241" s="49" t="s">
        <v>14</v>
      </c>
      <c r="O241" s="50" t="s">
        <v>115</v>
      </c>
      <c r="P241" s="49">
        <v>0.375</v>
      </c>
      <c r="Q241" s="22">
        <v>0.45833333333333331</v>
      </c>
      <c r="R241" s="22">
        <v>0.75</v>
      </c>
      <c r="S241" s="22">
        <v>0.57291666666666663</v>
      </c>
      <c r="T241" s="22">
        <v>0.58333333333333337</v>
      </c>
      <c r="U241" s="22">
        <v>0.75</v>
      </c>
      <c r="V241" s="22">
        <v>0.75</v>
      </c>
      <c r="W241" s="105">
        <f>IFERROR(IF(S241&lt;R241,100%,"100"%-(S241-R241)*1.2),"-")</f>
        <v>1</v>
      </c>
      <c r="AC241" s="105">
        <f>IFERROR(IF(Y241&lt;X241,100%,"100"%-(Y241-X241)*1.2),"-")</f>
        <v>1</v>
      </c>
    </row>
    <row r="242" spans="2:29" x14ac:dyDescent="0.3">
      <c r="B242" s="125" t="s">
        <v>846</v>
      </c>
      <c r="C242" s="18">
        <v>46045</v>
      </c>
      <c r="D242" s="5" t="s">
        <v>651</v>
      </c>
      <c r="E242" s="49" t="s">
        <v>14</v>
      </c>
      <c r="F242" s="48" t="s">
        <v>115</v>
      </c>
      <c r="G242" s="125" t="s">
        <v>846</v>
      </c>
      <c r="H242" s="5" t="s">
        <v>842</v>
      </c>
      <c r="I242" s="19" t="s">
        <v>14</v>
      </c>
      <c r="J242" s="111">
        <v>8500</v>
      </c>
      <c r="K242" s="111">
        <v>3000</v>
      </c>
      <c r="L242" s="111">
        <v>14</v>
      </c>
      <c r="M242" s="111">
        <v>14</v>
      </c>
      <c r="N242" s="19" t="s">
        <v>14</v>
      </c>
      <c r="O242" s="48" t="s">
        <v>115</v>
      </c>
      <c r="P242" s="19">
        <v>0.375</v>
      </c>
      <c r="Q242" s="22">
        <v>0.45833333333333331</v>
      </c>
      <c r="R242" s="22">
        <v>0.75</v>
      </c>
      <c r="S242" s="22">
        <v>0.52083333333333337</v>
      </c>
      <c r="T242" s="22">
        <v>0.54166666666666663</v>
      </c>
      <c r="U242" s="22">
        <v>0.75</v>
      </c>
      <c r="V242" s="22">
        <v>0.75</v>
      </c>
      <c r="W242" s="105">
        <f>IFERROR(IF(S242&lt;R242,100%,"100"%-(S242-R242)*1.2),"-")</f>
        <v>1</v>
      </c>
      <c r="AC242" s="105">
        <f>IFERROR(IF(Y242&lt;X242,100%,"100"%-(Y242-X242)*1.2),"-")</f>
        <v>1</v>
      </c>
    </row>
    <row r="243" spans="2:29" x14ac:dyDescent="0.3">
      <c r="B243" s="125" t="s">
        <v>846</v>
      </c>
      <c r="C243" s="18">
        <v>46045</v>
      </c>
      <c r="D243" s="5" t="s">
        <v>651</v>
      </c>
      <c r="E243" s="19" t="s">
        <v>56</v>
      </c>
      <c r="F243" s="48" t="s">
        <v>81</v>
      </c>
      <c r="G243" s="125" t="s">
        <v>846</v>
      </c>
      <c r="H243" s="27" t="s">
        <v>13</v>
      </c>
      <c r="I243" s="19" t="s">
        <v>56</v>
      </c>
      <c r="J243" s="111">
        <v>8500</v>
      </c>
      <c r="K243" s="111">
        <v>1500</v>
      </c>
      <c r="L243" s="111">
        <v>14</v>
      </c>
      <c r="M243" s="111">
        <v>2</v>
      </c>
      <c r="N243" s="19" t="s">
        <v>56</v>
      </c>
      <c r="O243" s="48" t="s">
        <v>81</v>
      </c>
      <c r="P243" s="19">
        <v>0.375</v>
      </c>
      <c r="Q243" s="22">
        <v>0.45833333333333331</v>
      </c>
      <c r="R243" s="22">
        <v>0.75</v>
      </c>
      <c r="S243" s="22">
        <v>0.54166666666666663</v>
      </c>
      <c r="T243" s="22">
        <v>0.58333333333333337</v>
      </c>
      <c r="U243" s="22">
        <v>0.75</v>
      </c>
      <c r="V243" s="22">
        <v>0.75</v>
      </c>
      <c r="W243" s="105">
        <f>IFERROR(IF(S243&lt;R243,100%,"100"%-(S243-R243)*1.2),"-")</f>
        <v>1</v>
      </c>
      <c r="AC243" s="105">
        <f>IFERROR(IF(Y243&lt;X243,100%,"100"%-(Y243-X243)*1.2),"-")</f>
        <v>1</v>
      </c>
    </row>
    <row r="244" spans="2:29" x14ac:dyDescent="0.3">
      <c r="B244" s="125" t="s">
        <v>847</v>
      </c>
      <c r="C244" s="18">
        <v>46045</v>
      </c>
      <c r="D244" s="5" t="s">
        <v>651</v>
      </c>
      <c r="E244" s="19" t="s">
        <v>56</v>
      </c>
      <c r="F244" s="48" t="s">
        <v>81</v>
      </c>
      <c r="G244" s="125" t="s">
        <v>847</v>
      </c>
      <c r="H244" s="5" t="s">
        <v>9</v>
      </c>
      <c r="I244" s="19" t="s">
        <v>56</v>
      </c>
      <c r="J244" s="111">
        <v>8500</v>
      </c>
      <c r="K244" s="111">
        <v>4500</v>
      </c>
      <c r="L244" s="111">
        <v>14</v>
      </c>
      <c r="M244" s="111">
        <v>8</v>
      </c>
      <c r="N244" s="19" t="s">
        <v>56</v>
      </c>
      <c r="O244" s="48" t="s">
        <v>81</v>
      </c>
      <c r="P244" s="19">
        <v>0.375</v>
      </c>
      <c r="Q244" s="22">
        <v>0.45833333333333331</v>
      </c>
      <c r="R244" s="22">
        <v>0.75</v>
      </c>
      <c r="S244" s="22">
        <v>0.625</v>
      </c>
      <c r="T244" s="22">
        <v>0.66666666666666663</v>
      </c>
      <c r="U244" s="22">
        <v>0.75</v>
      </c>
      <c r="V244" s="22">
        <v>0.75</v>
      </c>
      <c r="W244" s="105">
        <f>IFERROR(IF(S244&lt;R244,100%,"100"%-(S244-R244)*1.2),"-")</f>
        <v>1</v>
      </c>
      <c r="AC244" s="105">
        <f>IFERROR(IF(Y244&lt;X244,100%,"100"%-(Y244-X244)*1.2),"-")</f>
        <v>1</v>
      </c>
    </row>
    <row r="245" spans="2:29" x14ac:dyDescent="0.3">
      <c r="B245" s="125" t="s">
        <v>848</v>
      </c>
      <c r="C245" s="18">
        <v>46045</v>
      </c>
      <c r="D245" s="5" t="s">
        <v>651</v>
      </c>
      <c r="E245" s="19" t="s">
        <v>104</v>
      </c>
      <c r="F245" s="48" t="s">
        <v>24</v>
      </c>
      <c r="G245" s="125" t="s">
        <v>848</v>
      </c>
      <c r="H245" s="5" t="s">
        <v>36</v>
      </c>
      <c r="I245" s="19" t="s">
        <v>104</v>
      </c>
      <c r="J245" s="111">
        <v>10230</v>
      </c>
      <c r="K245" s="111">
        <v>8500</v>
      </c>
      <c r="L245" s="111">
        <v>14</v>
      </c>
      <c r="M245" s="111">
        <v>14</v>
      </c>
      <c r="N245" s="19" t="s">
        <v>104</v>
      </c>
      <c r="O245" s="48" t="s">
        <v>24</v>
      </c>
      <c r="P245" s="19">
        <v>0.375</v>
      </c>
      <c r="Q245" s="22">
        <v>0.39583333333333331</v>
      </c>
      <c r="R245" s="22">
        <v>0.625</v>
      </c>
      <c r="S245" s="22">
        <v>0.4826388888888889</v>
      </c>
      <c r="T245" s="22">
        <v>0.54166666666666663</v>
      </c>
      <c r="U245" s="22">
        <v>0.625</v>
      </c>
      <c r="V245" s="22">
        <v>0.625</v>
      </c>
      <c r="W245" s="105">
        <f>IFERROR(IF(S245&lt;R245,100%,"100"%-(S245-R245)*1.2),"-")</f>
        <v>1</v>
      </c>
      <c r="AC245" s="105">
        <f>IFERROR(IF(Y245&lt;X245,100%,"100"%-(Y245-X245)*1.2),"-")</f>
        <v>1</v>
      </c>
    </row>
    <row r="246" spans="2:29" x14ac:dyDescent="0.3">
      <c r="B246" s="125" t="s">
        <v>849</v>
      </c>
      <c r="C246" s="18">
        <v>46045</v>
      </c>
      <c r="D246" s="5" t="s">
        <v>651</v>
      </c>
      <c r="E246" s="19" t="s">
        <v>46</v>
      </c>
      <c r="F246" s="48" t="s">
        <v>165</v>
      </c>
      <c r="G246" s="125" t="s">
        <v>849</v>
      </c>
      <c r="H246" s="5" t="s">
        <v>51</v>
      </c>
      <c r="I246" s="19" t="s">
        <v>46</v>
      </c>
      <c r="J246" s="111">
        <v>927</v>
      </c>
      <c r="K246" s="111">
        <v>200</v>
      </c>
      <c r="L246" s="111">
        <v>3</v>
      </c>
      <c r="M246" s="111">
        <v>1</v>
      </c>
      <c r="N246" s="19" t="s">
        <v>46</v>
      </c>
      <c r="O246" s="48" t="s">
        <v>165</v>
      </c>
      <c r="P246" s="19">
        <v>0.33333333333333331</v>
      </c>
      <c r="Q246" s="22">
        <v>0.46875</v>
      </c>
      <c r="R246" s="22">
        <v>0.75</v>
      </c>
      <c r="S246" s="22">
        <v>0.66666666666666663</v>
      </c>
      <c r="T246" s="22">
        <v>0.69444444444444442</v>
      </c>
      <c r="U246" s="22">
        <v>0.79166666666666663</v>
      </c>
      <c r="V246" s="22">
        <v>0.79166666666666663</v>
      </c>
      <c r="W246" s="105">
        <f>IFERROR(IF(S246&lt;R246,100%,"100"%-(S246-R246)*1.2),"-")</f>
        <v>1</v>
      </c>
      <c r="AC246" s="105">
        <f>IFERROR(IF(Y246&lt;X246,100%,"100"%-(Y246-X246)*1.2),"-")</f>
        <v>1</v>
      </c>
    </row>
    <row r="247" spans="2:29" x14ac:dyDescent="0.3">
      <c r="B247" s="125" t="s">
        <v>849</v>
      </c>
      <c r="C247" s="18">
        <v>46045</v>
      </c>
      <c r="D247" s="5" t="s">
        <v>651</v>
      </c>
      <c r="E247" s="19" t="s">
        <v>46</v>
      </c>
      <c r="F247" s="48" t="s">
        <v>165</v>
      </c>
      <c r="G247" s="125" t="s">
        <v>849</v>
      </c>
      <c r="H247" s="5" t="s">
        <v>12</v>
      </c>
      <c r="I247" s="19" t="s">
        <v>46</v>
      </c>
      <c r="J247" s="111">
        <v>927</v>
      </c>
      <c r="K247" s="111">
        <v>797</v>
      </c>
      <c r="L247" s="111">
        <v>3</v>
      </c>
      <c r="M247" s="111">
        <v>3</v>
      </c>
      <c r="N247" s="19" t="s">
        <v>46</v>
      </c>
      <c r="O247" s="48" t="s">
        <v>165</v>
      </c>
      <c r="P247" s="19">
        <v>0.33333333333333298</v>
      </c>
      <c r="Q247" s="22">
        <v>0.46875</v>
      </c>
      <c r="R247" s="22">
        <v>0.625</v>
      </c>
      <c r="S247" s="22">
        <v>0.58333333333333337</v>
      </c>
      <c r="T247" s="22">
        <v>0.63194444444444442</v>
      </c>
      <c r="U247" s="22">
        <v>0.79166666666666663</v>
      </c>
      <c r="V247" s="22">
        <v>0.79166666666666663</v>
      </c>
      <c r="W247" s="105">
        <f>IFERROR(IF(S247&lt;R247,100%,"100"%-(S247-R247)*1.2),"-")</f>
        <v>1</v>
      </c>
      <c r="AC247" s="105">
        <f>IFERROR(IF(Y247&lt;X247,100%,"100"%-(Y247-X247)*1.2),"-")</f>
        <v>1</v>
      </c>
    </row>
    <row r="248" spans="2:29" x14ac:dyDescent="0.3">
      <c r="B248" s="125" t="s">
        <v>850</v>
      </c>
      <c r="C248" s="18">
        <v>46045</v>
      </c>
      <c r="D248" s="5" t="s">
        <v>651</v>
      </c>
      <c r="E248" s="19" t="s">
        <v>46</v>
      </c>
      <c r="F248" s="48" t="s">
        <v>165</v>
      </c>
      <c r="G248" s="125" t="s">
        <v>850</v>
      </c>
      <c r="H248" s="169" t="s">
        <v>22</v>
      </c>
      <c r="I248" s="19" t="s">
        <v>46</v>
      </c>
      <c r="J248" s="111">
        <v>927</v>
      </c>
      <c r="K248" s="111">
        <v>797</v>
      </c>
      <c r="L248" s="111">
        <v>3</v>
      </c>
      <c r="M248" s="111">
        <v>3</v>
      </c>
      <c r="N248" s="19" t="s">
        <v>46</v>
      </c>
      <c r="O248" s="48" t="s">
        <v>165</v>
      </c>
      <c r="P248" s="19">
        <v>0.33333333333333298</v>
      </c>
      <c r="Q248" s="22">
        <v>0.83333333333333337</v>
      </c>
      <c r="R248" s="22">
        <v>0.91666666666666663</v>
      </c>
      <c r="S248" s="22">
        <v>0.89583333333333337</v>
      </c>
      <c r="T248" s="22">
        <v>0.91666666666666663</v>
      </c>
      <c r="U248" s="22">
        <v>0</v>
      </c>
      <c r="V248" s="22">
        <v>0</v>
      </c>
      <c r="W248" s="105">
        <f>IFERROR(IF(S248&lt;R248,100%,"100"%-(S248-R248)*1.2),"-")</f>
        <v>1</v>
      </c>
      <c r="AC248" s="105">
        <f>IFERROR(IF(Y248&lt;X248,100%,"100"%-(Y248-X248)*1.2),"-")</f>
        <v>1</v>
      </c>
    </row>
    <row r="249" spans="2:29" x14ac:dyDescent="0.3">
      <c r="B249" s="125" t="s">
        <v>851</v>
      </c>
      <c r="C249" s="18">
        <v>46045</v>
      </c>
      <c r="D249" s="5" t="s">
        <v>651</v>
      </c>
      <c r="E249" s="19" t="s">
        <v>104</v>
      </c>
      <c r="F249" s="48" t="s">
        <v>24</v>
      </c>
      <c r="G249" s="125" t="s">
        <v>851</v>
      </c>
      <c r="H249" s="5" t="s">
        <v>67</v>
      </c>
      <c r="I249" s="19" t="s">
        <v>104</v>
      </c>
      <c r="J249" s="111">
        <v>10230</v>
      </c>
      <c r="K249" s="111">
        <v>8500</v>
      </c>
      <c r="L249" s="111">
        <v>14</v>
      </c>
      <c r="M249" s="111">
        <v>14</v>
      </c>
      <c r="N249" s="19" t="s">
        <v>104</v>
      </c>
      <c r="O249" s="48" t="s">
        <v>24</v>
      </c>
      <c r="P249" s="19">
        <v>0.375</v>
      </c>
      <c r="Q249" s="22">
        <v>0.625</v>
      </c>
      <c r="R249" s="22">
        <v>0.75</v>
      </c>
      <c r="S249" s="22">
        <v>0.64583333333333337</v>
      </c>
      <c r="T249" s="22">
        <v>0.6875</v>
      </c>
      <c r="U249" s="22">
        <v>0.75</v>
      </c>
      <c r="V249" s="22">
        <v>0.75</v>
      </c>
      <c r="W249" s="105">
        <f>IFERROR(IF(S249&lt;R249,100%,"100"%-(S249-R249)*1.2),"-")</f>
        <v>1</v>
      </c>
      <c r="AC249" s="105">
        <f>IFERROR(IF(Y249&lt;X249,100%,"100"%-(Y249-X249)*1.2),"-")</f>
        <v>1</v>
      </c>
    </row>
    <row r="250" spans="2:29" x14ac:dyDescent="0.3">
      <c r="B250" s="125" t="s">
        <v>852</v>
      </c>
      <c r="C250" s="18">
        <v>46046</v>
      </c>
      <c r="D250" s="5" t="s">
        <v>651</v>
      </c>
      <c r="E250" s="19" t="s">
        <v>20</v>
      </c>
      <c r="F250" s="48" t="s">
        <v>179</v>
      </c>
      <c r="G250" s="125" t="s">
        <v>852</v>
      </c>
      <c r="H250" s="492" t="s">
        <v>6</v>
      </c>
      <c r="I250" s="19" t="s">
        <v>20</v>
      </c>
      <c r="J250" s="111">
        <v>24950</v>
      </c>
      <c r="K250" s="111">
        <v>10200</v>
      </c>
      <c r="L250" s="111">
        <v>27</v>
      </c>
      <c r="M250" s="111">
        <v>14</v>
      </c>
      <c r="N250" s="19" t="s">
        <v>20</v>
      </c>
      <c r="O250" s="48" t="s">
        <v>179</v>
      </c>
      <c r="P250" s="19">
        <v>0.33333333333333398</v>
      </c>
      <c r="W250" s="105">
        <f>IFERROR(IF(S250&lt;R250,100%,"100"%-(S250-R250)*1.2),"-")</f>
        <v>1</v>
      </c>
      <c r="AC250" s="105">
        <f>IFERROR(IF(Y250&lt;X250,100%,"100"%-(Y250-X250)*1.2),"-")</f>
        <v>1</v>
      </c>
    </row>
    <row r="251" spans="2:29" x14ac:dyDescent="0.3">
      <c r="B251" s="125" t="s">
        <v>853</v>
      </c>
      <c r="C251" s="18">
        <v>46046</v>
      </c>
      <c r="D251" s="5" t="s">
        <v>651</v>
      </c>
      <c r="E251" s="19" t="s">
        <v>20</v>
      </c>
      <c r="F251" s="48" t="s">
        <v>179</v>
      </c>
      <c r="G251" s="125" t="s">
        <v>853</v>
      </c>
      <c r="H251" s="54" t="s">
        <v>9</v>
      </c>
      <c r="I251" s="19" t="s">
        <v>20</v>
      </c>
      <c r="J251" s="111">
        <v>24950</v>
      </c>
      <c r="K251" s="111">
        <v>10200</v>
      </c>
      <c r="L251" s="111">
        <v>27</v>
      </c>
      <c r="M251" s="111">
        <v>10</v>
      </c>
      <c r="N251" s="19" t="s">
        <v>20</v>
      </c>
      <c r="O251" s="48" t="s">
        <v>179</v>
      </c>
      <c r="P251" s="19">
        <v>0.33333333333333398</v>
      </c>
      <c r="W251" s="105">
        <f>IFERROR(IF(S251&lt;R251,100%,"100"%-(S251-R251)*1.2),"-")</f>
        <v>1</v>
      </c>
      <c r="AC251" s="105">
        <f>IFERROR(IF(Y251&lt;X251,100%,"100"%-(Y251-X251)*1.2),"-")</f>
        <v>1</v>
      </c>
    </row>
    <row r="252" spans="2:29" x14ac:dyDescent="0.3">
      <c r="B252" s="125" t="s">
        <v>854</v>
      </c>
      <c r="C252" s="18">
        <v>46046</v>
      </c>
      <c r="D252" s="5" t="s">
        <v>651</v>
      </c>
      <c r="E252" s="49" t="s">
        <v>14</v>
      </c>
      <c r="F252" s="54" t="s">
        <v>115</v>
      </c>
      <c r="G252" s="125" t="s">
        <v>854</v>
      </c>
      <c r="H252" s="27" t="s">
        <v>35</v>
      </c>
      <c r="I252" s="191" t="s">
        <v>14</v>
      </c>
      <c r="J252" s="111">
        <v>8500</v>
      </c>
      <c r="K252" s="111">
        <v>4500</v>
      </c>
      <c r="L252" s="111">
        <v>14</v>
      </c>
      <c r="M252" s="111">
        <v>8</v>
      </c>
      <c r="N252" s="191" t="s">
        <v>14</v>
      </c>
      <c r="O252" s="54" t="s">
        <v>115</v>
      </c>
      <c r="P252" s="191">
        <v>0.29166666666666669</v>
      </c>
      <c r="W252" s="105">
        <f>IFERROR(IF(S252&lt;R252,100%,"100"%-(S252-R252)*1.2),"-")</f>
        <v>1</v>
      </c>
      <c r="AC252" s="105">
        <f>IFERROR(IF(Y252&lt;X252,100%,"100"%-(Y252-X252)*1.2),"-")</f>
        <v>1</v>
      </c>
    </row>
    <row r="253" spans="2:29" x14ac:dyDescent="0.3">
      <c r="B253" s="125" t="s">
        <v>855</v>
      </c>
      <c r="C253" s="18">
        <v>46046</v>
      </c>
      <c r="D253" s="5" t="s">
        <v>651</v>
      </c>
      <c r="E253" s="49" t="s">
        <v>14</v>
      </c>
      <c r="F253" s="48" t="s">
        <v>115</v>
      </c>
      <c r="G253" s="125" t="s">
        <v>855</v>
      </c>
      <c r="H253" s="5" t="s">
        <v>601</v>
      </c>
      <c r="I253" s="22" t="s">
        <v>14</v>
      </c>
      <c r="J253" s="111">
        <v>8500</v>
      </c>
      <c r="K253" s="111">
        <v>3200</v>
      </c>
      <c r="L253" s="111">
        <v>14</v>
      </c>
      <c r="M253" s="111">
        <v>14</v>
      </c>
      <c r="N253" s="22" t="s">
        <v>14</v>
      </c>
      <c r="O253" s="48" t="s">
        <v>115</v>
      </c>
      <c r="P253" s="22">
        <v>0.375</v>
      </c>
      <c r="W253" s="105">
        <f>IFERROR(IF(S253&lt;R253,100%,"100"%-(S253-R253)*1.2),"-")</f>
        <v>1</v>
      </c>
      <c r="AC253" s="105">
        <f>IFERROR(IF(Y253&lt;X253,100%,"100"%-(Y253-X253)*1.2),"-")</f>
        <v>1</v>
      </c>
    </row>
    <row r="254" spans="2:29" x14ac:dyDescent="0.3">
      <c r="B254" s="125" t="s">
        <v>856</v>
      </c>
      <c r="C254" s="18">
        <v>46048</v>
      </c>
      <c r="D254" s="5" t="s">
        <v>651</v>
      </c>
      <c r="E254" s="19" t="s">
        <v>7</v>
      </c>
      <c r="F254" s="48" t="s">
        <v>165</v>
      </c>
      <c r="G254" s="125" t="s">
        <v>856</v>
      </c>
      <c r="H254" s="27" t="s">
        <v>35</v>
      </c>
      <c r="I254" s="19" t="s">
        <v>7</v>
      </c>
      <c r="J254" s="111">
        <v>10200</v>
      </c>
      <c r="K254" s="111">
        <v>4500</v>
      </c>
      <c r="L254" s="111">
        <v>14</v>
      </c>
      <c r="M254" s="111">
        <v>5</v>
      </c>
      <c r="N254" s="19" t="s">
        <v>7</v>
      </c>
      <c r="O254" s="48" t="s">
        <v>165</v>
      </c>
      <c r="P254" s="19">
        <v>0.33333333333333298</v>
      </c>
      <c r="Q254" s="22">
        <v>0.33333333333333331</v>
      </c>
      <c r="R254" s="22">
        <v>0.5</v>
      </c>
      <c r="S254" s="22">
        <v>0.33680555555555558</v>
      </c>
      <c r="T254" s="22">
        <v>0.35416666666666669</v>
      </c>
      <c r="U254" s="22">
        <v>0.35416666666666669</v>
      </c>
      <c r="V254" s="22">
        <v>0.35416666666666669</v>
      </c>
      <c r="W254" s="105">
        <f>IFERROR(IF(S254&lt;R254,100%,"100"%-(S254-R254)*1.2),"-")</f>
        <v>1</v>
      </c>
      <c r="AC254" s="105">
        <f>IFERROR(IF(Y254&lt;X254,100%,"100"%-(Y254-X254)*1.2),"-")</f>
        <v>1</v>
      </c>
    </row>
    <row r="255" spans="2:29" x14ac:dyDescent="0.3">
      <c r="B255" s="125" t="s">
        <v>857</v>
      </c>
      <c r="C255" s="18">
        <v>46048</v>
      </c>
      <c r="D255" s="5" t="s">
        <v>651</v>
      </c>
      <c r="E255" s="19" t="s">
        <v>46</v>
      </c>
      <c r="F255" s="48" t="s">
        <v>165</v>
      </c>
      <c r="G255" s="125" t="s">
        <v>857</v>
      </c>
      <c r="H255" s="5" t="s">
        <v>12</v>
      </c>
      <c r="I255" s="19" t="s">
        <v>46</v>
      </c>
      <c r="J255" s="111">
        <v>927</v>
      </c>
      <c r="K255" s="111">
        <v>200</v>
      </c>
      <c r="L255" s="111">
        <v>3</v>
      </c>
      <c r="M255" s="111">
        <v>1</v>
      </c>
      <c r="N255" s="19" t="s">
        <v>46</v>
      </c>
      <c r="O255" s="48" t="s">
        <v>165</v>
      </c>
      <c r="P255" s="19">
        <v>0.375</v>
      </c>
      <c r="Q255" s="22">
        <v>0.41666666666666669</v>
      </c>
      <c r="R255" s="22">
        <v>0.625</v>
      </c>
      <c r="S255" s="22">
        <v>0.58333333333333337</v>
      </c>
      <c r="T255" s="22">
        <v>0.625</v>
      </c>
      <c r="U255" s="22">
        <v>0.79166666666666663</v>
      </c>
      <c r="V255" s="22">
        <v>0.79166666666666663</v>
      </c>
      <c r="W255" s="105">
        <f>IFERROR(IF(S255&lt;R255,100%,"100"%-(S255-R255)*1.2),"-")</f>
        <v>1</v>
      </c>
      <c r="AC255" s="105">
        <f>IFERROR(IF(Y255&lt;X255,100%,"100"%-(Y255-X255)*1.2),"-")</f>
        <v>1</v>
      </c>
    </row>
    <row r="256" spans="2:29" x14ac:dyDescent="0.3">
      <c r="B256" s="125" t="s">
        <v>858</v>
      </c>
      <c r="C256" s="18">
        <v>46048</v>
      </c>
      <c r="D256" s="5" t="s">
        <v>651</v>
      </c>
      <c r="E256" s="19" t="s">
        <v>28</v>
      </c>
      <c r="F256" s="48" t="s">
        <v>42</v>
      </c>
      <c r="G256" s="125" t="s">
        <v>858</v>
      </c>
      <c r="H256" s="27" t="s">
        <v>30</v>
      </c>
      <c r="I256" s="19" t="s">
        <v>28</v>
      </c>
      <c r="J256" s="111">
        <v>9200</v>
      </c>
      <c r="K256" s="111">
        <v>2300</v>
      </c>
      <c r="L256" s="111">
        <v>14</v>
      </c>
      <c r="M256" s="111">
        <v>3</v>
      </c>
      <c r="N256" s="19" t="s">
        <v>28</v>
      </c>
      <c r="O256" s="48" t="s">
        <v>42</v>
      </c>
      <c r="P256" s="19">
        <v>0.33333333333333298</v>
      </c>
      <c r="Q256" s="22">
        <v>0.48958333333333331</v>
      </c>
      <c r="R256" s="22">
        <v>0.625</v>
      </c>
      <c r="S256" s="22">
        <v>0.60416666666666663</v>
      </c>
      <c r="T256" s="22">
        <v>0.64583333333333337</v>
      </c>
      <c r="U256" s="22">
        <v>0.75</v>
      </c>
      <c r="V256" s="22">
        <v>0.75</v>
      </c>
      <c r="W256" s="105">
        <f>IFERROR(IF(S256&lt;R256,100%,"100"%-(S256-R256)*1.2),"-")</f>
        <v>1</v>
      </c>
      <c r="AC256" s="105">
        <f>IFERROR(IF(Y256&lt;X256,100%,"100"%-(Y256-X256)*1.2),"-")</f>
        <v>1</v>
      </c>
    </row>
    <row r="257" spans="2:29" x14ac:dyDescent="0.3">
      <c r="B257" s="125" t="s">
        <v>858</v>
      </c>
      <c r="C257" s="18">
        <v>46048</v>
      </c>
      <c r="D257" s="5" t="s">
        <v>651</v>
      </c>
      <c r="E257" s="19" t="s">
        <v>28</v>
      </c>
      <c r="F257" s="48" t="s">
        <v>42</v>
      </c>
      <c r="G257" s="125" t="s">
        <v>858</v>
      </c>
      <c r="H257" s="5" t="s">
        <v>9</v>
      </c>
      <c r="I257" s="19" t="s">
        <v>28</v>
      </c>
      <c r="J257" s="111">
        <v>9200</v>
      </c>
      <c r="K257" s="111">
        <v>4500</v>
      </c>
      <c r="L257" s="111">
        <v>14</v>
      </c>
      <c r="M257" s="111">
        <v>5</v>
      </c>
      <c r="N257" s="19" t="s">
        <v>28</v>
      </c>
      <c r="O257" s="48" t="s">
        <v>42</v>
      </c>
      <c r="P257" s="19">
        <v>0.33333333333333331</v>
      </c>
      <c r="Q257" s="22">
        <v>0.48958333333333331</v>
      </c>
      <c r="R257" s="22">
        <v>0.625</v>
      </c>
      <c r="S257" s="22">
        <v>0.54166666666666663</v>
      </c>
      <c r="T257" s="22">
        <v>0.58333333333333337</v>
      </c>
      <c r="U257" s="22">
        <v>0.75</v>
      </c>
      <c r="V257" s="22">
        <v>0.75</v>
      </c>
      <c r="W257" s="105">
        <f>IFERROR(IF(S257&lt;R257,100%,"100"%-(S257-R257)*1.2),"-")</f>
        <v>1</v>
      </c>
      <c r="AC257" s="105">
        <f>IFERROR(IF(Y257&lt;X257,100%,"100"%-(Y257-X257)*1.2),"-")</f>
        <v>1</v>
      </c>
    </row>
    <row r="258" spans="2:29" x14ac:dyDescent="0.3">
      <c r="B258" s="125" t="s">
        <v>859</v>
      </c>
      <c r="C258" s="18">
        <v>46048</v>
      </c>
      <c r="D258" s="5" t="s">
        <v>651</v>
      </c>
      <c r="E258" s="49" t="s">
        <v>14</v>
      </c>
      <c r="F258" s="54" t="s">
        <v>115</v>
      </c>
      <c r="G258" s="125" t="s">
        <v>859</v>
      </c>
      <c r="H258" s="27" t="s">
        <v>169</v>
      </c>
      <c r="I258" s="191" t="s">
        <v>14</v>
      </c>
      <c r="J258" s="111">
        <v>8500</v>
      </c>
      <c r="K258" s="111">
        <v>1074</v>
      </c>
      <c r="L258" s="111">
        <v>14</v>
      </c>
      <c r="M258" s="111">
        <v>7</v>
      </c>
      <c r="N258" s="191" t="s">
        <v>14</v>
      </c>
      <c r="O258" s="54" t="s">
        <v>115</v>
      </c>
      <c r="P258" s="191">
        <v>0.58333333333333337</v>
      </c>
      <c r="Q258" s="22">
        <v>0.63888888888888884</v>
      </c>
      <c r="R258" s="22">
        <v>0.75</v>
      </c>
      <c r="S258" s="22">
        <v>0.65972222222222221</v>
      </c>
      <c r="T258" s="22">
        <v>0.67361111111111116</v>
      </c>
      <c r="U258" s="22">
        <v>0.86458333333333337</v>
      </c>
      <c r="V258" s="22">
        <v>0.86458333333333337</v>
      </c>
      <c r="W258" s="105">
        <f>IFERROR(IF(S258&lt;R258,100%,"100"%-(S258-R258)*1.2),"-")</f>
        <v>1</v>
      </c>
      <c r="AC258" s="105">
        <f>IFERROR(IF(Y258&lt;X258,100%,"100"%-(Y258-X258)*1.2),"-")</f>
        <v>1</v>
      </c>
    </row>
    <row r="259" spans="2:29" x14ac:dyDescent="0.3">
      <c r="B259" s="125" t="s">
        <v>860</v>
      </c>
      <c r="C259" s="18">
        <v>46048</v>
      </c>
      <c r="D259" s="5" t="s">
        <v>651</v>
      </c>
      <c r="E259" s="49" t="s">
        <v>14</v>
      </c>
      <c r="F259" s="54" t="s">
        <v>115</v>
      </c>
      <c r="G259" s="125" t="s">
        <v>860</v>
      </c>
      <c r="H259" s="54" t="s">
        <v>9</v>
      </c>
      <c r="I259" s="191" t="s">
        <v>14</v>
      </c>
      <c r="J259" s="111">
        <v>8500</v>
      </c>
      <c r="K259" s="111">
        <v>1074</v>
      </c>
      <c r="L259" s="111">
        <v>14</v>
      </c>
      <c r="M259" s="111">
        <v>7</v>
      </c>
      <c r="N259" s="191" t="s">
        <v>14</v>
      </c>
      <c r="O259" s="54" t="s">
        <v>115</v>
      </c>
      <c r="P259" s="191">
        <v>0.58333333333333337</v>
      </c>
      <c r="Q259" s="22">
        <v>0.63888888888888884</v>
      </c>
      <c r="R259" s="22">
        <v>0.75</v>
      </c>
      <c r="S259" s="22">
        <v>0.73263888888888884</v>
      </c>
      <c r="T259" s="22">
        <v>0.79861111111111116</v>
      </c>
      <c r="U259" s="22">
        <v>0.86458333333333337</v>
      </c>
      <c r="V259" s="22">
        <v>0.86458333333333337</v>
      </c>
      <c r="W259" s="105">
        <f>IFERROR(IF(S259&lt;R259,100%,"100"%-(S259-R259)*1.2),"-")</f>
        <v>1</v>
      </c>
      <c r="AC259" s="105">
        <f>IFERROR(IF(Y259&lt;X259,100%,"100"%-(Y259-X259)*1.2),"-")</f>
        <v>1</v>
      </c>
    </row>
    <row r="260" spans="2:29" x14ac:dyDescent="0.3">
      <c r="B260" s="125" t="s">
        <v>861</v>
      </c>
      <c r="C260" s="18">
        <v>46048</v>
      </c>
      <c r="D260" s="5" t="s">
        <v>651</v>
      </c>
      <c r="E260" s="19" t="s">
        <v>20</v>
      </c>
      <c r="F260" s="41" t="s">
        <v>179</v>
      </c>
      <c r="G260" s="125" t="s">
        <v>861</v>
      </c>
      <c r="H260" s="20" t="s">
        <v>18</v>
      </c>
      <c r="I260" s="19" t="s">
        <v>20</v>
      </c>
      <c r="J260" s="111">
        <v>24950</v>
      </c>
      <c r="K260" s="111">
        <v>22000</v>
      </c>
      <c r="L260" s="111">
        <v>27</v>
      </c>
      <c r="M260" s="111">
        <v>27</v>
      </c>
      <c r="N260" s="19" t="s">
        <v>20</v>
      </c>
      <c r="O260" s="41" t="s">
        <v>179</v>
      </c>
      <c r="P260" s="19">
        <v>0.16666666666666666</v>
      </c>
      <c r="Q260" s="22">
        <v>0.16666666666666666</v>
      </c>
      <c r="R260" s="22">
        <v>0.625</v>
      </c>
      <c r="S260" s="22">
        <v>0.33333333333333331</v>
      </c>
      <c r="T260" s="22">
        <v>0.41666666666666669</v>
      </c>
      <c r="U260" s="22">
        <v>0.58333333333333337</v>
      </c>
      <c r="V260" s="22">
        <v>0.58333333333333337</v>
      </c>
      <c r="W260" s="105">
        <f>IFERROR(IF(S260&lt;R260,100%,"100"%-(S260-R260)*1.2),"-")</f>
        <v>1</v>
      </c>
      <c r="AC260" s="105">
        <f>IFERROR(IF(Y260&lt;X260,100%,"100"%-(Y260-X260)*1.2),"-")</f>
        <v>1</v>
      </c>
    </row>
    <row r="261" spans="2:29" x14ac:dyDescent="0.3">
      <c r="B261" s="125" t="s">
        <v>862</v>
      </c>
      <c r="C261" s="18">
        <v>46048</v>
      </c>
      <c r="D261" s="5" t="s">
        <v>651</v>
      </c>
      <c r="E261" s="19" t="s">
        <v>20</v>
      </c>
      <c r="F261" s="48" t="s">
        <v>179</v>
      </c>
      <c r="G261" s="125" t="s">
        <v>862</v>
      </c>
      <c r="H261" s="5" t="s">
        <v>16</v>
      </c>
      <c r="I261" s="19" t="s">
        <v>20</v>
      </c>
      <c r="J261" s="111">
        <v>24950</v>
      </c>
      <c r="K261" s="111">
        <v>22000</v>
      </c>
      <c r="L261" s="111">
        <v>27</v>
      </c>
      <c r="M261" s="111">
        <v>24</v>
      </c>
      <c r="N261" s="19" t="s">
        <v>20</v>
      </c>
      <c r="O261" s="48" t="s">
        <v>179</v>
      </c>
      <c r="P261" s="19">
        <v>0.54166666666666663</v>
      </c>
      <c r="Q261" s="22">
        <v>0.69444444444444442</v>
      </c>
      <c r="R261" s="22">
        <v>0.75</v>
      </c>
      <c r="S261" s="22">
        <v>0.75</v>
      </c>
      <c r="T261" s="22">
        <v>0.79166666666666663</v>
      </c>
      <c r="U261" s="22">
        <v>0.85416666666666663</v>
      </c>
      <c r="V261" s="22">
        <v>0.85416666666666663</v>
      </c>
      <c r="W261" s="105">
        <f>IFERROR(IF(S261&lt;R261,100%,"100"%-(S261-R261)*1.2),"-")</f>
        <v>1</v>
      </c>
      <c r="AC261" s="105">
        <f>IFERROR(IF(Y261&lt;X261,100%,"100"%-(Y261-X261)*1.2),"-")</f>
        <v>1</v>
      </c>
    </row>
    <row r="262" spans="2:29" x14ac:dyDescent="0.3">
      <c r="B262" s="125" t="s">
        <v>863</v>
      </c>
      <c r="C262" s="18">
        <v>46048</v>
      </c>
      <c r="D262" s="5" t="s">
        <v>651</v>
      </c>
      <c r="E262" s="19" t="s">
        <v>446</v>
      </c>
      <c r="F262" s="48" t="s">
        <v>446</v>
      </c>
      <c r="G262" s="125" t="s">
        <v>863</v>
      </c>
      <c r="H262" s="27" t="s">
        <v>13</v>
      </c>
      <c r="I262" s="19" t="s">
        <v>446</v>
      </c>
      <c r="M262" s="111">
        <v>14</v>
      </c>
      <c r="N262" s="49" t="s">
        <v>1099</v>
      </c>
      <c r="O262" s="49" t="s">
        <v>1099</v>
      </c>
      <c r="P262" s="19">
        <v>0.375</v>
      </c>
      <c r="W262" s="105">
        <f>IFERROR(IF(S262&lt;R262,100%,"100"%-(S262-R262)*1.2),"-")</f>
        <v>1</v>
      </c>
      <c r="AC262" s="105">
        <f>IFERROR(IF(Y262&lt;X262,100%,"100"%-(Y262-X262)*1.2),"-")</f>
        <v>1</v>
      </c>
    </row>
    <row r="263" spans="2:29" x14ac:dyDescent="0.3">
      <c r="B263" s="125" t="s">
        <v>863</v>
      </c>
      <c r="C263" s="18">
        <v>46048</v>
      </c>
      <c r="D263" s="5" t="s">
        <v>651</v>
      </c>
      <c r="E263" s="19" t="s">
        <v>446</v>
      </c>
      <c r="F263" s="48" t="s">
        <v>446</v>
      </c>
      <c r="G263" s="125" t="s">
        <v>863</v>
      </c>
      <c r="H263" s="5" t="s">
        <v>17</v>
      </c>
      <c r="I263" s="19" t="s">
        <v>446</v>
      </c>
      <c r="M263" s="111">
        <v>11</v>
      </c>
      <c r="N263" s="49" t="s">
        <v>1099</v>
      </c>
      <c r="O263" s="49" t="s">
        <v>1099</v>
      </c>
      <c r="P263" s="19">
        <v>0.375</v>
      </c>
      <c r="W263" s="105">
        <f>IFERROR(IF(S263&lt;R263,100%,"100"%-(S263-R263)*1.2),"-")</f>
        <v>1</v>
      </c>
      <c r="AC263" s="105">
        <f>IFERROR(IF(Y263&lt;X263,100%,"100"%-(Y263-X263)*1.2),"-")</f>
        <v>1</v>
      </c>
    </row>
    <row r="264" spans="2:29" x14ac:dyDescent="0.3">
      <c r="B264" s="125" t="s">
        <v>863</v>
      </c>
      <c r="C264" s="18">
        <v>46048</v>
      </c>
      <c r="D264" s="5" t="s">
        <v>651</v>
      </c>
      <c r="E264" s="19" t="s">
        <v>446</v>
      </c>
      <c r="F264" s="48" t="s">
        <v>446</v>
      </c>
      <c r="G264" s="125" t="s">
        <v>863</v>
      </c>
      <c r="H264" s="5" t="s">
        <v>25</v>
      </c>
      <c r="I264" s="19" t="s">
        <v>446</v>
      </c>
      <c r="M264" s="111">
        <v>10</v>
      </c>
      <c r="N264" s="49" t="s">
        <v>1099</v>
      </c>
      <c r="O264" s="49" t="s">
        <v>1099</v>
      </c>
      <c r="P264" s="19">
        <v>0.375</v>
      </c>
      <c r="W264" s="105">
        <f>IFERROR(IF(S264&lt;R264,100%,"100"%-(S264-R264)*1.2),"-")</f>
        <v>1</v>
      </c>
      <c r="AC264" s="105">
        <f>IFERROR(IF(Y264&lt;X264,100%,"100"%-(Y264-X264)*1.2),"-")</f>
        <v>1</v>
      </c>
    </row>
    <row r="265" spans="2:29" x14ac:dyDescent="0.3">
      <c r="B265" s="125" t="s">
        <v>864</v>
      </c>
      <c r="C265" s="18">
        <v>46048</v>
      </c>
      <c r="D265" s="5" t="s">
        <v>651</v>
      </c>
      <c r="E265" s="19" t="s">
        <v>104</v>
      </c>
      <c r="F265" s="48" t="s">
        <v>24</v>
      </c>
      <c r="G265" s="125" t="s">
        <v>864</v>
      </c>
      <c r="H265" s="27" t="s">
        <v>6</v>
      </c>
      <c r="I265" s="19" t="s">
        <v>104</v>
      </c>
      <c r="J265" s="111">
        <v>10230</v>
      </c>
      <c r="K265" s="111">
        <v>8000</v>
      </c>
      <c r="L265" s="111">
        <v>14</v>
      </c>
      <c r="M265" s="111">
        <v>14</v>
      </c>
      <c r="N265" s="19" t="s">
        <v>104</v>
      </c>
      <c r="O265" s="48" t="s">
        <v>24</v>
      </c>
      <c r="P265" s="19">
        <v>0.29166666666666702</v>
      </c>
      <c r="Q265" s="22">
        <v>0.3125</v>
      </c>
      <c r="R265" s="22">
        <v>0.5</v>
      </c>
      <c r="S265" s="22">
        <v>0.39583333333333331</v>
      </c>
      <c r="T265" s="22">
        <v>0.45833333333333331</v>
      </c>
      <c r="U265" s="22">
        <v>0.54166666666666663</v>
      </c>
      <c r="V265" s="22">
        <v>0.54166666666666663</v>
      </c>
      <c r="W265" s="105">
        <f>IFERROR(IF(S265&lt;R265,100%,"100"%-(S265-R265)*1.2),"-")</f>
        <v>1</v>
      </c>
      <c r="AC265" s="105">
        <f>IFERROR(IF(Y265&lt;X265,100%,"100"%-(Y265-X265)*1.2),"-")</f>
        <v>1</v>
      </c>
    </row>
    <row r="266" spans="2:29" x14ac:dyDescent="0.3">
      <c r="B266" s="125" t="s">
        <v>865</v>
      </c>
      <c r="C266" s="18">
        <v>46048</v>
      </c>
      <c r="D266" s="5" t="s">
        <v>651</v>
      </c>
      <c r="E266" s="49" t="s">
        <v>14</v>
      </c>
      <c r="F266" s="48" t="s">
        <v>115</v>
      </c>
      <c r="G266" s="125" t="s">
        <v>865</v>
      </c>
      <c r="H266" s="27" t="s">
        <v>22</v>
      </c>
      <c r="I266" s="19" t="s">
        <v>14</v>
      </c>
      <c r="J266" s="111">
        <v>8500</v>
      </c>
      <c r="K266" s="111">
        <v>9984</v>
      </c>
      <c r="L266" s="111">
        <v>14</v>
      </c>
      <c r="M266" s="111">
        <v>14</v>
      </c>
      <c r="N266" s="19" t="s">
        <v>14</v>
      </c>
      <c r="O266" s="48" t="s">
        <v>115</v>
      </c>
      <c r="P266" s="19">
        <v>0.29166666666666702</v>
      </c>
      <c r="Q266" s="22">
        <v>0.39583333333333331</v>
      </c>
      <c r="R266" s="22">
        <v>0.5</v>
      </c>
      <c r="S266" s="22">
        <v>0.44791666666666669</v>
      </c>
      <c r="T266" s="22">
        <v>0.50694444444444442</v>
      </c>
      <c r="U266" s="22">
        <v>0.58333333333333337</v>
      </c>
      <c r="V266" s="22">
        <v>0.58333333333333337</v>
      </c>
      <c r="W266" s="105">
        <f>IFERROR(IF(S266&lt;R266,100%,"100"%-(S266-R266)*1.2),"-")</f>
        <v>1</v>
      </c>
      <c r="AC266" s="105">
        <f>IFERROR(IF(Y266&lt;X266,100%,"100"%-(Y266-X266)*1.2),"-")</f>
        <v>1</v>
      </c>
    </row>
    <row r="267" spans="2:29" x14ac:dyDescent="0.3">
      <c r="B267" s="125" t="s">
        <v>867</v>
      </c>
      <c r="C267" s="18">
        <v>46049</v>
      </c>
      <c r="D267" s="5" t="s">
        <v>651</v>
      </c>
      <c r="E267" s="49" t="s">
        <v>14</v>
      </c>
      <c r="F267" s="48" t="s">
        <v>115</v>
      </c>
      <c r="G267" s="125" t="s">
        <v>867</v>
      </c>
      <c r="H267" s="27" t="s">
        <v>35</v>
      </c>
      <c r="I267" s="19" t="s">
        <v>14</v>
      </c>
      <c r="J267" s="111">
        <v>8500</v>
      </c>
      <c r="K267" s="111">
        <v>12000</v>
      </c>
      <c r="L267" s="111">
        <v>14</v>
      </c>
      <c r="M267" s="111">
        <v>13</v>
      </c>
      <c r="N267" s="19" t="s">
        <v>14</v>
      </c>
      <c r="O267" s="48" t="s">
        <v>115</v>
      </c>
      <c r="P267" s="19">
        <v>0.29166666666666702</v>
      </c>
      <c r="Q267" s="22">
        <v>0.29166666666666669</v>
      </c>
      <c r="R267" s="22">
        <v>0.5</v>
      </c>
      <c r="S267" s="22">
        <v>0.2951388888888889</v>
      </c>
      <c r="T267" s="22">
        <v>0.33333333333333331</v>
      </c>
      <c r="U267" s="22">
        <v>0.33680555555555558</v>
      </c>
      <c r="V267" s="22">
        <v>0.33680555555555558</v>
      </c>
      <c r="W267" s="105">
        <f>IFERROR(IF(S267&lt;R267,100%,"100"%-(S267-R267)*1.2),"-")</f>
        <v>1</v>
      </c>
      <c r="AC267" s="105">
        <f>IFERROR(IF(Y267&lt;X267,100%,"100"%-(Y267-X267)*1.2),"-")</f>
        <v>1</v>
      </c>
    </row>
    <row r="268" spans="2:29" x14ac:dyDescent="0.3">
      <c r="B268" s="125" t="s">
        <v>868</v>
      </c>
      <c r="C268" s="18">
        <v>46049</v>
      </c>
      <c r="D268" s="5" t="s">
        <v>651</v>
      </c>
      <c r="E268" s="49" t="s">
        <v>14</v>
      </c>
      <c r="F268" s="48" t="s">
        <v>115</v>
      </c>
      <c r="G268" s="125" t="s">
        <v>868</v>
      </c>
      <c r="H268" s="5" t="s">
        <v>159</v>
      </c>
      <c r="I268" s="192" t="s">
        <v>14</v>
      </c>
      <c r="J268" s="111">
        <v>8500</v>
      </c>
      <c r="K268" s="111">
        <v>4200</v>
      </c>
      <c r="L268" s="111">
        <v>14</v>
      </c>
      <c r="M268" s="111">
        <v>5</v>
      </c>
      <c r="N268" s="192" t="s">
        <v>14</v>
      </c>
      <c r="O268" s="48" t="s">
        <v>115</v>
      </c>
      <c r="P268" s="192">
        <v>0.375</v>
      </c>
      <c r="Q268" s="22">
        <v>0.58333333333333337</v>
      </c>
      <c r="R268" s="22">
        <v>0.75</v>
      </c>
      <c r="S268" s="22">
        <v>0.63194444444444442</v>
      </c>
      <c r="T268" s="22">
        <v>0.64236111111111116</v>
      </c>
      <c r="U268" s="22">
        <v>0.92708333333333337</v>
      </c>
      <c r="V268" s="22">
        <v>0.92708333333333337</v>
      </c>
      <c r="W268" s="105">
        <f>IFERROR(IF(S268&lt;R268,100%,"100"%-(S268-R268)*1.2),"-")</f>
        <v>1</v>
      </c>
      <c r="AC268" s="105">
        <f>IFERROR(IF(Y268&lt;X268,100%,"100"%-(Y268-X268)*1.2),"-")</f>
        <v>1</v>
      </c>
    </row>
    <row r="269" spans="2:29" x14ac:dyDescent="0.3">
      <c r="B269" s="125" t="s">
        <v>869</v>
      </c>
      <c r="C269" s="18">
        <v>46049</v>
      </c>
      <c r="D269" s="5" t="s">
        <v>651</v>
      </c>
      <c r="E269" s="49" t="s">
        <v>14</v>
      </c>
      <c r="F269" s="387" t="s">
        <v>115</v>
      </c>
      <c r="G269" s="125" t="s">
        <v>869</v>
      </c>
      <c r="H269" s="5" t="s">
        <v>601</v>
      </c>
      <c r="I269" s="388" t="s">
        <v>14</v>
      </c>
      <c r="J269" s="111">
        <v>8500</v>
      </c>
      <c r="K269" s="111">
        <v>6486</v>
      </c>
      <c r="L269" s="111">
        <v>14</v>
      </c>
      <c r="M269" s="111">
        <v>9</v>
      </c>
      <c r="N269" s="388" t="s">
        <v>14</v>
      </c>
      <c r="O269" s="387" t="s">
        <v>115</v>
      </c>
      <c r="P269" s="388">
        <v>0.375</v>
      </c>
      <c r="Q269" s="22">
        <v>0.58333333333333337</v>
      </c>
      <c r="R269" s="22">
        <v>0.75</v>
      </c>
      <c r="S269" s="22">
        <v>0.75</v>
      </c>
      <c r="T269" s="22">
        <v>0.78472222222222221</v>
      </c>
      <c r="U269" s="22">
        <v>0.92708333333333337</v>
      </c>
      <c r="V269" s="22">
        <v>0.92708333333333337</v>
      </c>
      <c r="W269" s="105">
        <f>IFERROR(IF(S269&lt;R269,100%,"100"%-(S269-R269)*1.2),"-")</f>
        <v>1</v>
      </c>
      <c r="AC269" s="105">
        <f>IFERROR(IF(Y269&lt;X269,100%,"100"%-(Y269-X269)*1.2),"-")</f>
        <v>1</v>
      </c>
    </row>
    <row r="270" spans="2:29" x14ac:dyDescent="0.3">
      <c r="B270" s="125" t="s">
        <v>870</v>
      </c>
      <c r="C270" s="18">
        <v>46049</v>
      </c>
      <c r="D270" s="5" t="s">
        <v>651</v>
      </c>
      <c r="E270" s="19" t="s">
        <v>28</v>
      </c>
      <c r="F270" s="48" t="s">
        <v>42</v>
      </c>
      <c r="G270" s="125" t="s">
        <v>870</v>
      </c>
      <c r="H270" s="27" t="s">
        <v>6</v>
      </c>
      <c r="I270" s="19" t="s">
        <v>28</v>
      </c>
      <c r="J270" s="111">
        <v>9200</v>
      </c>
      <c r="K270" s="111">
        <v>6500</v>
      </c>
      <c r="L270" s="111">
        <v>14</v>
      </c>
      <c r="M270" s="111">
        <v>7</v>
      </c>
      <c r="N270" s="19" t="s">
        <v>28</v>
      </c>
      <c r="O270" s="48" t="s">
        <v>42</v>
      </c>
      <c r="P270" s="19">
        <v>0.29166666666666702</v>
      </c>
      <c r="Q270" s="22">
        <v>0.3125</v>
      </c>
      <c r="R270" s="22">
        <v>0.5</v>
      </c>
      <c r="S270" s="22">
        <v>0.36805555555555558</v>
      </c>
      <c r="T270" s="22">
        <v>0.375</v>
      </c>
      <c r="U270" s="22">
        <v>0.54166666666666663</v>
      </c>
      <c r="V270" s="22">
        <v>0.54166666666666663</v>
      </c>
      <c r="W270" s="105">
        <f>IFERROR(IF(S270&lt;R270,100%,"100"%-(S270-R270)*1.2),"-")</f>
        <v>1</v>
      </c>
      <c r="AC270" s="105">
        <f>IFERROR(IF(Y270&lt;X270,100%,"100"%-(Y270-X270)*1.2),"-")</f>
        <v>1</v>
      </c>
    </row>
    <row r="271" spans="2:29" x14ac:dyDescent="0.3">
      <c r="B271" s="125" t="s">
        <v>870</v>
      </c>
      <c r="C271" s="18">
        <v>46049</v>
      </c>
      <c r="D271" s="5" t="s">
        <v>651</v>
      </c>
      <c r="E271" s="19" t="s">
        <v>28</v>
      </c>
      <c r="F271" s="48" t="s">
        <v>42</v>
      </c>
      <c r="G271" s="125" t="s">
        <v>870</v>
      </c>
      <c r="H271" s="5" t="s">
        <v>9</v>
      </c>
      <c r="I271" s="19" t="s">
        <v>28</v>
      </c>
      <c r="J271" s="111">
        <v>9200</v>
      </c>
      <c r="K271" s="111">
        <v>6000</v>
      </c>
      <c r="L271" s="111">
        <v>14</v>
      </c>
      <c r="M271" s="111">
        <v>9</v>
      </c>
      <c r="N271" s="19" t="s">
        <v>28</v>
      </c>
      <c r="O271" s="48" t="s">
        <v>42</v>
      </c>
      <c r="P271" s="19">
        <v>0.29166666666666702</v>
      </c>
      <c r="Q271" s="22">
        <v>0.3125</v>
      </c>
      <c r="R271" s="22">
        <v>0.5</v>
      </c>
      <c r="S271" s="22">
        <v>0.38194444444444442</v>
      </c>
      <c r="T271" s="22">
        <v>0.41666666666666669</v>
      </c>
      <c r="U271" s="22">
        <v>0.54166666666666663</v>
      </c>
      <c r="V271" s="22">
        <v>0.54166666666666663</v>
      </c>
      <c r="W271" s="105">
        <f>IFERROR(IF(S271&lt;R271,100%,"100"%-(S271-R271)*1.2),"-")</f>
        <v>1</v>
      </c>
      <c r="AC271" s="105">
        <f>IFERROR(IF(Y271&lt;X271,100%,"100"%-(Y271-X271)*1.2),"-")</f>
        <v>1</v>
      </c>
    </row>
    <row r="272" spans="2:29" x14ac:dyDescent="0.3">
      <c r="B272" s="125" t="s">
        <v>871</v>
      </c>
      <c r="C272" s="18">
        <v>46049</v>
      </c>
      <c r="D272" s="5" t="s">
        <v>651</v>
      </c>
      <c r="E272" s="19" t="s">
        <v>28</v>
      </c>
      <c r="F272" s="48" t="s">
        <v>42</v>
      </c>
      <c r="G272" s="125" t="s">
        <v>871</v>
      </c>
      <c r="H272" s="5" t="s">
        <v>16</v>
      </c>
      <c r="I272" s="19" t="s">
        <v>28</v>
      </c>
      <c r="J272" s="111">
        <v>9200</v>
      </c>
      <c r="K272" s="111">
        <v>11000</v>
      </c>
      <c r="L272" s="111">
        <v>14</v>
      </c>
      <c r="M272" s="111">
        <v>10</v>
      </c>
      <c r="N272" s="19" t="s">
        <v>28</v>
      </c>
      <c r="O272" s="48" t="s">
        <v>42</v>
      </c>
      <c r="P272" s="19">
        <v>0.58333333333333337</v>
      </c>
      <c r="Q272" s="22">
        <v>0.69444444444444442</v>
      </c>
      <c r="R272" s="22">
        <v>0.75</v>
      </c>
      <c r="S272" s="22">
        <v>0.75</v>
      </c>
      <c r="T272" s="22">
        <v>0.375</v>
      </c>
      <c r="U272" s="22">
        <v>0.85069444444444442</v>
      </c>
      <c r="V272" s="22">
        <v>0.85069444444444442</v>
      </c>
      <c r="W272" s="105">
        <f>IFERROR(IF(S272&lt;R272,100%,"100"%-(S272-R272)*1.2),"-")</f>
        <v>1</v>
      </c>
      <c r="AC272" s="105">
        <f>IFERROR(IF(Y272&lt;X272,100%,"100"%-(Y272-X272)*1.2),"-")</f>
        <v>1</v>
      </c>
    </row>
    <row r="273" spans="2:29" x14ac:dyDescent="0.3">
      <c r="B273" s="125" t="s">
        <v>872</v>
      </c>
      <c r="C273" s="18">
        <v>46049</v>
      </c>
      <c r="D273" s="5" t="s">
        <v>651</v>
      </c>
      <c r="E273" s="19" t="s">
        <v>446</v>
      </c>
      <c r="F273" s="48" t="s">
        <v>446</v>
      </c>
      <c r="G273" s="125" t="s">
        <v>872</v>
      </c>
      <c r="H273" s="5" t="s">
        <v>107</v>
      </c>
      <c r="I273" s="19" t="s">
        <v>446</v>
      </c>
      <c r="K273" s="111">
        <v>0</v>
      </c>
      <c r="M273" s="111">
        <v>16</v>
      </c>
      <c r="N273" s="49" t="s">
        <v>1099</v>
      </c>
      <c r="O273" s="49" t="s">
        <v>1099</v>
      </c>
      <c r="P273" s="19">
        <v>0.375</v>
      </c>
      <c r="W273" s="105">
        <f>IFERROR(IF(S273&lt;R273,100%,"100"%-(S273-R273)*1.2),"-")</f>
        <v>1</v>
      </c>
      <c r="AC273" s="105">
        <f>IFERROR(IF(Y273&lt;X273,100%,"100"%-(Y273-X273)*1.2),"-")</f>
        <v>1</v>
      </c>
    </row>
    <row r="274" spans="2:29" x14ac:dyDescent="0.3">
      <c r="B274" s="125" t="s">
        <v>872</v>
      </c>
      <c r="C274" s="18">
        <v>46049</v>
      </c>
      <c r="D274" s="5" t="s">
        <v>651</v>
      </c>
      <c r="E274" s="19" t="s">
        <v>446</v>
      </c>
      <c r="F274" s="48" t="s">
        <v>446</v>
      </c>
      <c r="G274" s="125" t="s">
        <v>872</v>
      </c>
      <c r="H274" s="27" t="s">
        <v>22</v>
      </c>
      <c r="I274" s="19" t="s">
        <v>446</v>
      </c>
      <c r="K274" s="111">
        <v>9000</v>
      </c>
      <c r="M274" s="111">
        <v>11</v>
      </c>
      <c r="N274" s="49" t="s">
        <v>1099</v>
      </c>
      <c r="O274" s="49" t="s">
        <v>1099</v>
      </c>
      <c r="P274" s="19">
        <v>0.375</v>
      </c>
      <c r="W274" s="105">
        <f>IFERROR(IF(S274&lt;R274,100%,"100"%-(S274-R274)*1.2),"-")</f>
        <v>1</v>
      </c>
      <c r="AC274" s="105">
        <f>IFERROR(IF(Y274&lt;X274,100%,"100"%-(Y274-X274)*1.2),"-")</f>
        <v>1</v>
      </c>
    </row>
    <row r="275" spans="2:29" x14ac:dyDescent="0.3">
      <c r="B275" s="125" t="s">
        <v>873</v>
      </c>
      <c r="C275" s="18">
        <v>46049</v>
      </c>
      <c r="D275" s="5" t="s">
        <v>651</v>
      </c>
      <c r="E275" s="19" t="s">
        <v>20</v>
      </c>
      <c r="F275" s="48" t="s">
        <v>179</v>
      </c>
      <c r="G275" s="125" t="s">
        <v>873</v>
      </c>
      <c r="H275" s="5" t="s">
        <v>12</v>
      </c>
      <c r="I275" s="19" t="s">
        <v>20</v>
      </c>
      <c r="J275" s="111">
        <v>24950</v>
      </c>
      <c r="K275" s="111">
        <v>13000</v>
      </c>
      <c r="L275" s="111">
        <v>27</v>
      </c>
      <c r="M275" s="111">
        <v>24</v>
      </c>
      <c r="N275" s="19" t="s">
        <v>20</v>
      </c>
      <c r="O275" s="48" t="s">
        <v>179</v>
      </c>
      <c r="P275" s="19">
        <v>0.33333333333333298</v>
      </c>
      <c r="Q275" s="22">
        <v>0.4861111111111111</v>
      </c>
      <c r="R275" s="22">
        <v>0.75</v>
      </c>
      <c r="S275" s="22">
        <v>0.63541666666666663</v>
      </c>
      <c r="T275" s="22">
        <v>0.67083333333333328</v>
      </c>
      <c r="U275" s="22">
        <v>0.83333333333333337</v>
      </c>
      <c r="V275" s="22">
        <v>0.83333333333333337</v>
      </c>
      <c r="W275" s="105">
        <f>IFERROR(IF(S275&lt;R275,100%,"100"%-(S275-R275)*1.2),"-")</f>
        <v>1</v>
      </c>
      <c r="AC275" s="105">
        <f>IFERROR(IF(Y275&lt;X275,100%,"100"%-(Y275-X275)*1.2),"-")</f>
        <v>1</v>
      </c>
    </row>
    <row r="276" spans="2:29" x14ac:dyDescent="0.3">
      <c r="B276" s="125" t="s">
        <v>873</v>
      </c>
      <c r="C276" s="18">
        <v>46049</v>
      </c>
      <c r="D276" s="5" t="s">
        <v>651</v>
      </c>
      <c r="E276" s="192" t="s">
        <v>20</v>
      </c>
      <c r="F276" s="48" t="s">
        <v>179</v>
      </c>
      <c r="G276" s="125" t="s">
        <v>873</v>
      </c>
      <c r="H276" s="48" t="s">
        <v>51</v>
      </c>
      <c r="I276" s="192" t="s">
        <v>20</v>
      </c>
      <c r="J276" s="111">
        <v>24950</v>
      </c>
      <c r="K276" s="111">
        <v>900</v>
      </c>
      <c r="L276" s="111">
        <v>27</v>
      </c>
      <c r="M276" s="111">
        <v>3</v>
      </c>
      <c r="N276" s="192" t="s">
        <v>20</v>
      </c>
      <c r="O276" s="48" t="s">
        <v>179</v>
      </c>
      <c r="P276" s="192">
        <v>0.33333333333333331</v>
      </c>
      <c r="Q276" s="22">
        <v>0.4861111111111111</v>
      </c>
      <c r="R276" s="22">
        <v>0.75</v>
      </c>
      <c r="S276" s="22">
        <v>0.58333333333333337</v>
      </c>
      <c r="T276" s="22">
        <v>0.61458333333333337</v>
      </c>
      <c r="U276" s="22">
        <v>0.83333333333333337</v>
      </c>
      <c r="V276" s="22">
        <v>0.83333333333333337</v>
      </c>
      <c r="W276" s="105">
        <f>IFERROR(IF(S276&lt;R276,100%,"100"%-(S276-R276)*1.2),"-")</f>
        <v>1</v>
      </c>
      <c r="AC276" s="105">
        <f>IFERROR(IF(Y276&lt;X276,100%,"100"%-(Y276-X276)*1.2),"-")</f>
        <v>1</v>
      </c>
    </row>
    <row r="277" spans="2:29" x14ac:dyDescent="0.3">
      <c r="B277" s="125" t="s">
        <v>874</v>
      </c>
      <c r="C277" s="18">
        <v>46049</v>
      </c>
      <c r="D277" s="5" t="s">
        <v>651</v>
      </c>
      <c r="E277" s="19" t="s">
        <v>46</v>
      </c>
      <c r="F277" s="48" t="s">
        <v>165</v>
      </c>
      <c r="G277" s="125" t="s">
        <v>874</v>
      </c>
      <c r="H277" s="5" t="s">
        <v>76</v>
      </c>
      <c r="I277" s="19" t="s">
        <v>46</v>
      </c>
      <c r="J277" s="111">
        <v>927</v>
      </c>
      <c r="K277" s="111">
        <v>2000</v>
      </c>
      <c r="L277" s="111">
        <v>3</v>
      </c>
      <c r="M277" s="111">
        <v>3</v>
      </c>
      <c r="N277" s="19" t="s">
        <v>46</v>
      </c>
      <c r="O277" s="48" t="s">
        <v>165</v>
      </c>
      <c r="P277" s="19">
        <v>0.33333333333333331</v>
      </c>
      <c r="Q277" s="22">
        <v>0.41666666666666669</v>
      </c>
      <c r="R277" s="22">
        <v>0.75</v>
      </c>
      <c r="S277" s="22">
        <v>0.5</v>
      </c>
      <c r="T277" s="22">
        <v>0.58333333333333337</v>
      </c>
      <c r="U277" s="22">
        <v>0.67013888888888884</v>
      </c>
      <c r="V277" s="22">
        <v>0.67013888888888884</v>
      </c>
      <c r="W277" s="105">
        <f>IFERROR(IF(S277&lt;R277,100%,"100"%-(S277-R277)*1.2),"-")</f>
        <v>1</v>
      </c>
      <c r="AC277" s="105">
        <f>IFERROR(IF(Y277&lt;X277,100%,"100"%-(Y277-X277)*1.2),"-")</f>
        <v>1</v>
      </c>
    </row>
    <row r="278" spans="2:29" x14ac:dyDescent="0.3">
      <c r="B278" s="125" t="s">
        <v>875</v>
      </c>
      <c r="C278" s="18">
        <v>46049</v>
      </c>
      <c r="D278" s="5" t="s">
        <v>651</v>
      </c>
      <c r="E278" s="19" t="s">
        <v>446</v>
      </c>
      <c r="F278" s="48" t="s">
        <v>446</v>
      </c>
      <c r="G278" s="125" t="s">
        <v>875</v>
      </c>
      <c r="H278" s="5" t="s">
        <v>80</v>
      </c>
      <c r="I278" s="19" t="s">
        <v>446</v>
      </c>
      <c r="K278" s="111">
        <v>13200</v>
      </c>
      <c r="M278" s="111">
        <v>33</v>
      </c>
      <c r="N278" s="49" t="s">
        <v>1099</v>
      </c>
      <c r="O278" s="49" t="s">
        <v>1099</v>
      </c>
      <c r="P278" s="19">
        <v>0.41666666666666669</v>
      </c>
      <c r="W278" s="105">
        <f>IFERROR(IF(S278&lt;R278,100%,"100"%-(S278-R278)*1.2),"-")</f>
        <v>1</v>
      </c>
      <c r="AC278" s="105">
        <f>IFERROR(IF(Y278&lt;X278,100%,"100"%-(Y278-X278)*1.2),"-")</f>
        <v>1</v>
      </c>
    </row>
    <row r="279" spans="2:29" x14ac:dyDescent="0.3">
      <c r="B279" s="125" t="s">
        <v>876</v>
      </c>
      <c r="C279" s="18">
        <v>46049</v>
      </c>
      <c r="D279" s="5" t="s">
        <v>651</v>
      </c>
      <c r="E279" s="19" t="s">
        <v>104</v>
      </c>
      <c r="F279" s="48" t="s">
        <v>24</v>
      </c>
      <c r="G279" s="125" t="s">
        <v>876</v>
      </c>
      <c r="H279" s="433" t="s">
        <v>1237</v>
      </c>
      <c r="I279" s="19" t="s">
        <v>104</v>
      </c>
      <c r="J279" s="111">
        <v>10230</v>
      </c>
      <c r="K279" s="111">
        <v>8315</v>
      </c>
      <c r="L279" s="111">
        <v>14</v>
      </c>
      <c r="M279" s="111">
        <v>9</v>
      </c>
      <c r="N279" s="19" t="s">
        <v>104</v>
      </c>
      <c r="O279" s="48" t="s">
        <v>24</v>
      </c>
      <c r="P279" s="19">
        <v>0.29166666666666702</v>
      </c>
      <c r="Q279" s="22">
        <v>0.36805555555555558</v>
      </c>
      <c r="R279" s="22">
        <v>0.625</v>
      </c>
      <c r="S279" s="22">
        <v>0.4375</v>
      </c>
      <c r="T279" s="22">
        <v>0.45833333333333331</v>
      </c>
      <c r="U279" s="22">
        <v>0.52083333333333337</v>
      </c>
      <c r="V279" s="22">
        <v>0.52083333333333337</v>
      </c>
      <c r="W279" s="105">
        <f>IFERROR(IF(S279&lt;R279,100%,"100"%-(S279-R279)*1.2),"-")</f>
        <v>1</v>
      </c>
      <c r="AC279" s="105">
        <f>IFERROR(IF(Y279&lt;X279,100%,"100"%-(Y279-X279)*1.2),"-")</f>
        <v>1</v>
      </c>
    </row>
    <row r="280" spans="2:29" x14ac:dyDescent="0.3">
      <c r="B280" s="125" t="s">
        <v>877</v>
      </c>
      <c r="C280" s="18">
        <v>46049</v>
      </c>
      <c r="D280" s="5" t="s">
        <v>651</v>
      </c>
      <c r="E280" s="19" t="s">
        <v>104</v>
      </c>
      <c r="F280" s="48" t="s">
        <v>24</v>
      </c>
      <c r="G280" s="125" t="s">
        <v>877</v>
      </c>
      <c r="H280" s="126" t="s">
        <v>36</v>
      </c>
      <c r="I280" s="19" t="s">
        <v>104</v>
      </c>
      <c r="J280" s="111">
        <v>10230</v>
      </c>
      <c r="K280" s="111">
        <v>11000</v>
      </c>
      <c r="L280" s="111">
        <v>14</v>
      </c>
      <c r="M280" s="111">
        <v>14</v>
      </c>
      <c r="N280" s="19" t="s">
        <v>104</v>
      </c>
      <c r="O280" s="48" t="s">
        <v>24</v>
      </c>
      <c r="P280" s="19">
        <v>0.58333333333333337</v>
      </c>
      <c r="Q280" s="22">
        <v>0.29166666666666669</v>
      </c>
      <c r="R280" s="22">
        <v>0.375</v>
      </c>
      <c r="S280" s="22">
        <v>0.79166666666666663</v>
      </c>
      <c r="T280" s="22">
        <v>0.83333333333333337</v>
      </c>
      <c r="U280" s="22">
        <v>0.91666666666666663</v>
      </c>
      <c r="V280" s="22">
        <v>0.91666666666666663</v>
      </c>
      <c r="W280" s="105">
        <f>IFERROR(IF(S280&lt;R280,100%,"100"%-(S280-R280)*1.2),"-")</f>
        <v>0.5</v>
      </c>
      <c r="AB280" s="5" t="s">
        <v>475</v>
      </c>
      <c r="AC280" s="105">
        <f>IFERROR(IF(Y280&lt;X280,100%,"100"%-(Y280-X280)*1.2),"-")</f>
        <v>1</v>
      </c>
    </row>
    <row r="281" spans="2:29" x14ac:dyDescent="0.3">
      <c r="B281" s="125" t="s">
        <v>878</v>
      </c>
      <c r="C281" s="18">
        <v>46049</v>
      </c>
      <c r="D281" s="5" t="s">
        <v>651</v>
      </c>
      <c r="E281" s="5" t="s">
        <v>7</v>
      </c>
      <c r="F281" s="5" t="s">
        <v>165</v>
      </c>
      <c r="G281" s="125" t="s">
        <v>878</v>
      </c>
      <c r="H281" s="5" t="s">
        <v>67</v>
      </c>
      <c r="I281" s="5" t="s">
        <v>7</v>
      </c>
      <c r="J281" s="111">
        <v>10200</v>
      </c>
      <c r="K281" s="111">
        <v>10000</v>
      </c>
      <c r="L281" s="111">
        <v>14</v>
      </c>
      <c r="M281" s="111">
        <v>10</v>
      </c>
      <c r="N281" s="5" t="s">
        <v>7</v>
      </c>
      <c r="O281" s="5" t="s">
        <v>165</v>
      </c>
      <c r="P281" s="22">
        <v>0.70833333333333337</v>
      </c>
      <c r="Q281" s="22">
        <v>0.6875</v>
      </c>
      <c r="R281" s="22">
        <v>0.70833333333333337</v>
      </c>
      <c r="S281" s="22">
        <v>0.70833333333333337</v>
      </c>
      <c r="T281" s="22">
        <v>0.75347222222222221</v>
      </c>
      <c r="U281" s="22">
        <v>0.79166666666666663</v>
      </c>
      <c r="V281" s="22">
        <v>0.79166666666666663</v>
      </c>
      <c r="W281" s="105">
        <f>IFERROR(IF(S281&lt;R281,100%,"100"%-(S281-R281)*1.2),"-")</f>
        <v>1</v>
      </c>
      <c r="AC281" s="105">
        <f>IFERROR(IF(Y281&lt;X281,100%,"100"%-(Y281-X281)*1.2),"-")</f>
        <v>1</v>
      </c>
    </row>
    <row r="282" spans="2:29" x14ac:dyDescent="0.3">
      <c r="B282" s="125" t="s">
        <v>879</v>
      </c>
      <c r="C282" s="18">
        <v>46049</v>
      </c>
      <c r="D282" s="5" t="s">
        <v>651</v>
      </c>
      <c r="E282" s="5" t="s">
        <v>56</v>
      </c>
      <c r="F282" s="5" t="s">
        <v>81</v>
      </c>
      <c r="G282" s="125" t="s">
        <v>879</v>
      </c>
      <c r="H282" s="5" t="s">
        <v>67</v>
      </c>
      <c r="I282" s="5" t="s">
        <v>56</v>
      </c>
      <c r="J282" s="111">
        <v>8500</v>
      </c>
      <c r="K282" s="111">
        <v>7200</v>
      </c>
      <c r="L282" s="111">
        <v>14</v>
      </c>
      <c r="M282" s="111">
        <v>10</v>
      </c>
      <c r="N282" s="5" t="s">
        <v>56</v>
      </c>
      <c r="O282" s="5" t="s">
        <v>81</v>
      </c>
      <c r="P282" s="22">
        <v>0.54166666666666663</v>
      </c>
      <c r="Q282" s="22">
        <v>0.5625</v>
      </c>
      <c r="R282" s="22">
        <v>0.70833333333333337</v>
      </c>
      <c r="S282" s="22">
        <v>0.56944444444444442</v>
      </c>
      <c r="T282" s="22">
        <v>0.67361111111111116</v>
      </c>
      <c r="U282" s="22">
        <v>0.69097222222222221</v>
      </c>
      <c r="V282" s="22">
        <v>0.69097222222222221</v>
      </c>
      <c r="W282" s="105">
        <f>IFERROR(IF(S282&lt;R282,100%,"100"%-(S282-R282)*1.2),"-")</f>
        <v>1</v>
      </c>
      <c r="AC282" s="105">
        <f>IFERROR(IF(Y282&lt;X282,100%,"100"%-(Y282-X282)*1.2),"-")</f>
        <v>1</v>
      </c>
    </row>
    <row r="283" spans="2:29" x14ac:dyDescent="0.3">
      <c r="B283" s="125" t="s">
        <v>880</v>
      </c>
      <c r="C283" s="18">
        <v>46049</v>
      </c>
      <c r="D283" s="5" t="s">
        <v>651</v>
      </c>
      <c r="E283" s="5" t="s">
        <v>56</v>
      </c>
      <c r="F283" s="5" t="s">
        <v>81</v>
      </c>
      <c r="G283" s="125" t="s">
        <v>880</v>
      </c>
      <c r="H283" s="492" t="s">
        <v>30</v>
      </c>
      <c r="I283" s="5" t="s">
        <v>56</v>
      </c>
      <c r="J283" s="111">
        <v>8500</v>
      </c>
      <c r="K283" s="111">
        <v>932</v>
      </c>
      <c r="L283" s="111">
        <v>14</v>
      </c>
      <c r="M283" s="111">
        <v>1</v>
      </c>
      <c r="N283" s="5" t="s">
        <v>56</v>
      </c>
      <c r="O283" s="5" t="s">
        <v>81</v>
      </c>
      <c r="P283" s="22">
        <v>0.83333333333333337</v>
      </c>
      <c r="Q283" s="22">
        <v>0.83333333333333337</v>
      </c>
      <c r="R283" s="22">
        <v>0.5</v>
      </c>
      <c r="S283" s="22">
        <v>0.90972222222222221</v>
      </c>
      <c r="T283" s="22">
        <v>0.93055555555555558</v>
      </c>
      <c r="U283" s="22">
        <v>0.29166666666666669</v>
      </c>
      <c r="V283" s="22">
        <v>0.29166666666666669</v>
      </c>
      <c r="W283" s="105">
        <f>IFERROR(IF(S283&lt;R283,100%,"100"%-(S283-R283)*1.2),"-")</f>
        <v>0.5083333333333333</v>
      </c>
      <c r="AB283" s="5" t="s">
        <v>475</v>
      </c>
      <c r="AC283" s="105">
        <f>IFERROR(IF(Y283&lt;X283,100%,"100"%-(Y283-X283)*1.2),"-")</f>
        <v>1</v>
      </c>
    </row>
    <row r="284" spans="2:29" x14ac:dyDescent="0.3">
      <c r="B284" s="125" t="s">
        <v>880</v>
      </c>
      <c r="C284" s="18">
        <v>46049</v>
      </c>
      <c r="D284" s="5" t="s">
        <v>651</v>
      </c>
      <c r="E284" s="5" t="s">
        <v>56</v>
      </c>
      <c r="F284" s="5" t="s">
        <v>81</v>
      </c>
      <c r="G284" s="125" t="s">
        <v>880</v>
      </c>
      <c r="H284" s="5" t="s">
        <v>9</v>
      </c>
      <c r="I284" s="5" t="s">
        <v>56</v>
      </c>
      <c r="J284" s="111">
        <v>8500</v>
      </c>
      <c r="K284" s="111">
        <v>650</v>
      </c>
      <c r="L284" s="111">
        <v>14</v>
      </c>
      <c r="M284" s="111">
        <v>1</v>
      </c>
      <c r="N284" s="5" t="s">
        <v>56</v>
      </c>
      <c r="O284" s="5" t="s">
        <v>81</v>
      </c>
      <c r="P284" s="22">
        <v>0.83333333333333337</v>
      </c>
      <c r="Q284" s="22">
        <v>0.83333333333333337</v>
      </c>
      <c r="R284" s="22">
        <v>0.5</v>
      </c>
      <c r="S284" s="22">
        <v>0.93402777777777779</v>
      </c>
      <c r="T284" s="22">
        <v>0.98611111111111116</v>
      </c>
      <c r="U284" s="22">
        <v>0.29166666666666669</v>
      </c>
      <c r="V284" s="22">
        <v>0.29166666666666669</v>
      </c>
      <c r="W284" s="105">
        <f>IFERROR(IF(S284&lt;R284,100%,"100"%-(S284-R284)*1.2),"-")</f>
        <v>0.47916666666666663</v>
      </c>
      <c r="AB284" s="5" t="s">
        <v>475</v>
      </c>
      <c r="AC284" s="105">
        <f>IFERROR(IF(Y284&lt;X284,100%,"100"%-(Y284-X284)*1.2),"-")</f>
        <v>1</v>
      </c>
    </row>
    <row r="285" spans="2:29" x14ac:dyDescent="0.3">
      <c r="B285" s="125" t="s">
        <v>880</v>
      </c>
      <c r="C285" s="18">
        <v>46049</v>
      </c>
      <c r="D285" s="5" t="s">
        <v>651</v>
      </c>
      <c r="E285" s="5" t="s">
        <v>56</v>
      </c>
      <c r="F285" s="5" t="s">
        <v>81</v>
      </c>
      <c r="G285" s="125" t="s">
        <v>880</v>
      </c>
      <c r="H285" s="27" t="s">
        <v>6</v>
      </c>
      <c r="I285" s="5" t="s">
        <v>56</v>
      </c>
      <c r="J285" s="111">
        <v>8500</v>
      </c>
      <c r="K285" s="111">
        <v>511</v>
      </c>
      <c r="L285" s="111">
        <v>14</v>
      </c>
      <c r="M285" s="111">
        <v>2</v>
      </c>
      <c r="N285" s="5" t="s">
        <v>56</v>
      </c>
      <c r="O285" s="5" t="s">
        <v>81</v>
      </c>
      <c r="P285" s="22">
        <v>0.83333333333333337</v>
      </c>
      <c r="Q285" s="22">
        <v>0.83333333333333337</v>
      </c>
      <c r="R285" s="22">
        <v>0.5</v>
      </c>
      <c r="S285" s="22">
        <v>0.96527777777777779</v>
      </c>
      <c r="T285" s="22">
        <v>0.2013888888888889</v>
      </c>
      <c r="U285" s="22">
        <v>0.29166666666666669</v>
      </c>
      <c r="V285" s="22">
        <v>0.29166666666666669</v>
      </c>
      <c r="W285" s="105">
        <f>IFERROR(IF(S285&lt;R285,100%,"100"%-(S285-R285)*1.2),"-")</f>
        <v>0.44166666666666665</v>
      </c>
      <c r="AB285" s="5" t="s">
        <v>475</v>
      </c>
      <c r="AC285" s="105">
        <f>IFERROR(IF(Y285&lt;X285,100%,"100"%-(Y285-X285)*1.2),"-")</f>
        <v>1</v>
      </c>
    </row>
    <row r="286" spans="2:29" x14ac:dyDescent="0.3">
      <c r="B286" s="125" t="s">
        <v>881</v>
      </c>
      <c r="C286" s="18">
        <v>46050</v>
      </c>
      <c r="D286" s="5" t="s">
        <v>651</v>
      </c>
      <c r="E286" s="21" t="s">
        <v>20</v>
      </c>
      <c r="F286" s="41" t="s">
        <v>179</v>
      </c>
      <c r="G286" s="125" t="s">
        <v>881</v>
      </c>
      <c r="H286" s="27" t="s">
        <v>6</v>
      </c>
      <c r="I286" s="21" t="s">
        <v>20</v>
      </c>
      <c r="J286" s="111">
        <v>24950</v>
      </c>
      <c r="K286" s="111">
        <v>6200</v>
      </c>
      <c r="L286" s="111">
        <v>27</v>
      </c>
      <c r="M286" s="111">
        <v>15</v>
      </c>
      <c r="N286" s="21" t="s">
        <v>20</v>
      </c>
      <c r="O286" s="41" t="s">
        <v>179</v>
      </c>
      <c r="P286" s="21">
        <v>0.29166666666666702</v>
      </c>
      <c r="Q286" s="22">
        <v>0.33333333333333331</v>
      </c>
      <c r="R286" s="22">
        <v>0.5</v>
      </c>
      <c r="S286" s="22">
        <v>0.43402777777777779</v>
      </c>
      <c r="T286" s="22">
        <v>0.45833333333333331</v>
      </c>
      <c r="U286" s="22">
        <v>0.6875</v>
      </c>
      <c r="V286" s="22">
        <v>0.6875</v>
      </c>
      <c r="W286" s="105">
        <f>IFERROR(IF(S286&lt;R286,100%,"100"%-(S286-R286)*1.2),"-")</f>
        <v>1</v>
      </c>
      <c r="AC286" s="105">
        <f>IFERROR(IF(Y286&lt;X286,100%,"100"%-(Y286-X286)*1.2),"-")</f>
        <v>1</v>
      </c>
    </row>
    <row r="287" spans="2:29" x14ac:dyDescent="0.3">
      <c r="B287" s="125" t="s">
        <v>881</v>
      </c>
      <c r="C287" s="18">
        <v>46050</v>
      </c>
      <c r="D287" s="5" t="s">
        <v>651</v>
      </c>
      <c r="E287" s="21" t="s">
        <v>20</v>
      </c>
      <c r="F287" s="41" t="s">
        <v>179</v>
      </c>
      <c r="G287" s="125" t="s">
        <v>881</v>
      </c>
      <c r="H287" s="20" t="s">
        <v>9</v>
      </c>
      <c r="I287" s="21" t="s">
        <v>20</v>
      </c>
      <c r="J287" s="111">
        <v>24950</v>
      </c>
      <c r="K287" s="111">
        <v>7000</v>
      </c>
      <c r="L287" s="111">
        <v>27</v>
      </c>
      <c r="M287" s="111">
        <v>12</v>
      </c>
      <c r="N287" s="21" t="s">
        <v>20</v>
      </c>
      <c r="O287" s="41" t="s">
        <v>179</v>
      </c>
      <c r="P287" s="21">
        <v>0.29166666666666702</v>
      </c>
      <c r="Q287" s="22">
        <v>0.33333333333333331</v>
      </c>
      <c r="R287" s="22">
        <v>0.5</v>
      </c>
      <c r="S287" s="22">
        <v>0.40625</v>
      </c>
      <c r="T287" s="22">
        <v>0.42708333333333331</v>
      </c>
      <c r="U287" s="22">
        <v>0.6875</v>
      </c>
      <c r="V287" s="22">
        <v>0.6875</v>
      </c>
      <c r="W287" s="105">
        <f>IFERROR(IF(S287&lt;R287,100%,"100"%-(S287-R287)*1.2),"-")</f>
        <v>1</v>
      </c>
      <c r="AC287" s="105">
        <f>IFERROR(IF(Y287&lt;X287,100%,"100"%-(Y287-X287)*1.2),"-")</f>
        <v>1</v>
      </c>
    </row>
    <row r="288" spans="2:29" x14ac:dyDescent="0.3">
      <c r="B288" s="125" t="s">
        <v>881</v>
      </c>
      <c r="C288" s="18">
        <v>46050</v>
      </c>
      <c r="D288" s="5" t="s">
        <v>651</v>
      </c>
      <c r="E288" s="21" t="s">
        <v>20</v>
      </c>
      <c r="F288" s="41" t="s">
        <v>179</v>
      </c>
      <c r="G288" s="125" t="s">
        <v>881</v>
      </c>
      <c r="H288" s="27" t="s">
        <v>30</v>
      </c>
      <c r="I288" s="21" t="s">
        <v>20</v>
      </c>
      <c r="J288" s="111">
        <v>24950</v>
      </c>
      <c r="K288" s="111">
        <v>7000</v>
      </c>
      <c r="L288" s="111">
        <v>27</v>
      </c>
      <c r="M288" s="111">
        <v>12</v>
      </c>
      <c r="N288" s="21" t="s">
        <v>20</v>
      </c>
      <c r="O288" s="41" t="s">
        <v>179</v>
      </c>
      <c r="P288" s="21">
        <v>0.29166666666666702</v>
      </c>
      <c r="Q288" s="22">
        <v>0.33333333333333331</v>
      </c>
      <c r="R288" s="22">
        <v>0.5</v>
      </c>
      <c r="S288" s="22">
        <v>0.45833333333333331</v>
      </c>
      <c r="T288" s="22">
        <v>0.41666666666666669</v>
      </c>
      <c r="U288" s="22">
        <v>0.6875</v>
      </c>
      <c r="V288" s="22">
        <v>0.6875</v>
      </c>
      <c r="W288" s="105">
        <f>IFERROR(IF(S288&lt;R288,100%,"100"%-(S288-R288)*1.2),"-")</f>
        <v>1</v>
      </c>
      <c r="AC288" s="105">
        <f>IFERROR(IF(Y288&lt;X288,100%,"100"%-(Y288-X288)*1.2),"-")</f>
        <v>1</v>
      </c>
    </row>
    <row r="289" spans="2:29" x14ac:dyDescent="0.3">
      <c r="B289" s="125" t="s">
        <v>882</v>
      </c>
      <c r="C289" s="18">
        <v>46050</v>
      </c>
      <c r="D289" s="5" t="s">
        <v>651</v>
      </c>
      <c r="E289" s="42" t="s">
        <v>446</v>
      </c>
      <c r="F289" s="41" t="s">
        <v>446</v>
      </c>
      <c r="G289" s="125" t="s">
        <v>882</v>
      </c>
      <c r="H289" s="41" t="s">
        <v>18</v>
      </c>
      <c r="I289" s="42" t="s">
        <v>446</v>
      </c>
      <c r="K289" s="111">
        <v>4200</v>
      </c>
      <c r="M289" s="111">
        <v>15</v>
      </c>
      <c r="N289" s="49" t="s">
        <v>1099</v>
      </c>
      <c r="O289" s="49" t="s">
        <v>1099</v>
      </c>
      <c r="P289" s="42">
        <v>0.33333333333333331</v>
      </c>
      <c r="W289" s="105">
        <f>IFERROR(IF(S289&lt;R289,100%,"100"%-(S289-R289)*1.2),"-")</f>
        <v>1</v>
      </c>
      <c r="AC289" s="105">
        <f>IFERROR(IF(Y289&lt;X289,100%,"100"%-(Y289-X289)*1.2),"-")</f>
        <v>1</v>
      </c>
    </row>
    <row r="290" spans="2:29" x14ac:dyDescent="0.3">
      <c r="B290" s="125" t="s">
        <v>882</v>
      </c>
      <c r="C290" s="18">
        <v>46050</v>
      </c>
      <c r="D290" s="5" t="s">
        <v>651</v>
      </c>
      <c r="E290" s="21" t="s">
        <v>446</v>
      </c>
      <c r="F290" s="41" t="s">
        <v>446</v>
      </c>
      <c r="G290" s="125" t="s">
        <v>882</v>
      </c>
      <c r="H290" s="20" t="s">
        <v>11</v>
      </c>
      <c r="I290" s="21" t="s">
        <v>446</v>
      </c>
      <c r="M290" s="111">
        <v>7</v>
      </c>
      <c r="N290" s="49" t="s">
        <v>1099</v>
      </c>
      <c r="O290" s="49" t="s">
        <v>1099</v>
      </c>
      <c r="P290" s="21">
        <v>0.33333333333333331</v>
      </c>
      <c r="W290" s="105">
        <f>IFERROR(IF(S290&lt;R290,100%,"100"%-(S290-R290)*1.2),"-")</f>
        <v>1</v>
      </c>
      <c r="AC290" s="105">
        <f>IFERROR(IF(Y290&lt;X290,100%,"100"%-(Y290-X290)*1.2),"-")</f>
        <v>1</v>
      </c>
    </row>
    <row r="291" spans="2:29" x14ac:dyDescent="0.3">
      <c r="B291" s="125" t="s">
        <v>883</v>
      </c>
      <c r="C291" s="18">
        <v>46050</v>
      </c>
      <c r="D291" s="5" t="s">
        <v>651</v>
      </c>
      <c r="E291" s="21" t="s">
        <v>446</v>
      </c>
      <c r="F291" s="41" t="s">
        <v>446</v>
      </c>
      <c r="G291" s="125" t="s">
        <v>883</v>
      </c>
      <c r="H291" s="5" t="s">
        <v>601</v>
      </c>
      <c r="I291" s="21" t="s">
        <v>446</v>
      </c>
      <c r="M291" s="111">
        <v>10</v>
      </c>
      <c r="N291" s="49" t="s">
        <v>1099</v>
      </c>
      <c r="O291" s="49" t="s">
        <v>1099</v>
      </c>
      <c r="P291" s="21">
        <v>0.33333333333333331</v>
      </c>
      <c r="W291" s="105">
        <f>IFERROR(IF(S291&lt;R291,100%,"100"%-(S291-R291)*1.2),"-")</f>
        <v>1</v>
      </c>
      <c r="AC291" s="105">
        <f>IFERROR(IF(Y291&lt;X291,100%,"100"%-(Y291-X291)*1.2),"-")</f>
        <v>1</v>
      </c>
    </row>
    <row r="292" spans="2:29" x14ac:dyDescent="0.3">
      <c r="B292" s="125" t="s">
        <v>884</v>
      </c>
      <c r="C292" s="18">
        <v>46050</v>
      </c>
      <c r="D292" s="5" t="s">
        <v>651</v>
      </c>
      <c r="E292" s="49" t="s">
        <v>14</v>
      </c>
      <c r="F292" s="41" t="s">
        <v>115</v>
      </c>
      <c r="G292" s="125" t="s">
        <v>884</v>
      </c>
      <c r="H292" s="27" t="s">
        <v>35</v>
      </c>
      <c r="I292" s="21" t="s">
        <v>14</v>
      </c>
      <c r="J292" s="111">
        <v>8500</v>
      </c>
      <c r="K292" s="111">
        <v>6500</v>
      </c>
      <c r="L292" s="111">
        <v>14</v>
      </c>
      <c r="M292" s="111">
        <v>6</v>
      </c>
      <c r="N292" s="21" t="s">
        <v>14</v>
      </c>
      <c r="O292" s="41" t="s">
        <v>115</v>
      </c>
      <c r="P292" s="21">
        <v>0.29166666666666702</v>
      </c>
      <c r="Q292" s="22">
        <v>0.29166666666666669</v>
      </c>
      <c r="R292" s="22">
        <v>0.41666666666666669</v>
      </c>
      <c r="S292" s="22">
        <v>0.2951388888888889</v>
      </c>
      <c r="T292" s="22">
        <v>0.33680555555555558</v>
      </c>
      <c r="U292" s="22">
        <v>0.34027777777777779</v>
      </c>
      <c r="V292" s="22">
        <v>0.34027777777777779</v>
      </c>
      <c r="W292" s="105">
        <f>IFERROR(IF(S292&lt;R292,100%,"100"%-(S292-R292)*1.2),"-")</f>
        <v>1</v>
      </c>
      <c r="AC292" s="105">
        <f>IFERROR(IF(Y292&lt;X292,100%,"100"%-(Y292-X292)*1.2),"-")</f>
        <v>1</v>
      </c>
    </row>
    <row r="293" spans="2:29" x14ac:dyDescent="0.3">
      <c r="B293" s="125" t="s">
        <v>885</v>
      </c>
      <c r="C293" s="18">
        <v>46050</v>
      </c>
      <c r="D293" s="5" t="s">
        <v>651</v>
      </c>
      <c r="E293" s="49" t="s">
        <v>14</v>
      </c>
      <c r="F293" s="41" t="s">
        <v>115</v>
      </c>
      <c r="G293" s="125" t="s">
        <v>885</v>
      </c>
      <c r="H293" s="20" t="s">
        <v>19</v>
      </c>
      <c r="I293" s="21" t="s">
        <v>14</v>
      </c>
      <c r="J293" s="111">
        <v>8500</v>
      </c>
      <c r="K293" s="111">
        <v>5000</v>
      </c>
      <c r="L293" s="111">
        <v>14</v>
      </c>
      <c r="M293" s="111">
        <v>14</v>
      </c>
      <c r="N293" s="21" t="s">
        <v>14</v>
      </c>
      <c r="O293" s="41" t="s">
        <v>115</v>
      </c>
      <c r="P293" s="21">
        <v>0.375</v>
      </c>
      <c r="Q293" s="22">
        <v>0.3888888888888889</v>
      </c>
      <c r="R293" s="22">
        <v>0.66666666666666663</v>
      </c>
      <c r="S293" s="22">
        <v>0.53125</v>
      </c>
      <c r="T293" s="22">
        <v>0.58333333333333337</v>
      </c>
      <c r="U293" s="22">
        <v>0.75</v>
      </c>
      <c r="V293" s="22">
        <v>0.75</v>
      </c>
      <c r="W293" s="105">
        <f>IFERROR(IF(S293&lt;R293,100%,"100"%-(S293-R293)*1.2),"-")</f>
        <v>1</v>
      </c>
      <c r="AC293" s="105">
        <f>IFERROR(IF(Y293&lt;X293,100%,"100"%-(Y293-X293)*1.2),"-")</f>
        <v>1</v>
      </c>
    </row>
    <row r="294" spans="2:29" x14ac:dyDescent="0.3">
      <c r="B294" s="125" t="s">
        <v>886</v>
      </c>
      <c r="C294" s="18">
        <v>46050</v>
      </c>
      <c r="D294" s="5" t="s">
        <v>651</v>
      </c>
      <c r="E294" s="21" t="s">
        <v>46</v>
      </c>
      <c r="F294" s="41" t="s">
        <v>165</v>
      </c>
      <c r="G294" s="125" t="s">
        <v>886</v>
      </c>
      <c r="H294" s="27" t="s">
        <v>22</v>
      </c>
      <c r="I294" s="21" t="s">
        <v>46</v>
      </c>
      <c r="J294" s="111">
        <v>927</v>
      </c>
      <c r="K294" s="111">
        <v>820</v>
      </c>
      <c r="L294" s="111">
        <v>3</v>
      </c>
      <c r="M294" s="111">
        <v>3</v>
      </c>
      <c r="N294" s="21" t="s">
        <v>46</v>
      </c>
      <c r="O294" s="41" t="s">
        <v>165</v>
      </c>
      <c r="P294" s="21">
        <v>0.33333333333333298</v>
      </c>
      <c r="Q294" s="22">
        <v>0.35416666666666669</v>
      </c>
      <c r="R294" s="22">
        <v>0.625</v>
      </c>
      <c r="S294" s="22">
        <v>0.39930555555555558</v>
      </c>
      <c r="T294" s="22">
        <v>0.41666666666666669</v>
      </c>
      <c r="U294" s="22">
        <v>0.46875</v>
      </c>
      <c r="V294" s="22">
        <v>0.46875</v>
      </c>
      <c r="W294" s="105">
        <f>IFERROR(IF(S294&lt;R294,100%,"100"%-(S294-R294)*1.2),"-")</f>
        <v>1</v>
      </c>
      <c r="AC294" s="105">
        <f>IFERROR(IF(Y294&lt;X294,100%,"100"%-(Y294-X294)*1.2),"-")</f>
        <v>1</v>
      </c>
    </row>
    <row r="295" spans="2:29" x14ac:dyDescent="0.3">
      <c r="B295" s="125" t="s">
        <v>887</v>
      </c>
      <c r="C295" s="18">
        <v>46050</v>
      </c>
      <c r="D295" s="5" t="s">
        <v>651</v>
      </c>
      <c r="E295" s="21" t="s">
        <v>446</v>
      </c>
      <c r="F295" s="41" t="s">
        <v>446</v>
      </c>
      <c r="G295" s="125" t="s">
        <v>887</v>
      </c>
      <c r="H295" s="20" t="s">
        <v>204</v>
      </c>
      <c r="I295" s="21" t="s">
        <v>446</v>
      </c>
      <c r="M295" s="111">
        <v>1</v>
      </c>
      <c r="N295" s="19" t="s">
        <v>1097</v>
      </c>
      <c r="O295" s="41" t="s">
        <v>1098</v>
      </c>
      <c r="P295" s="21">
        <v>8.3333333333333329E-2</v>
      </c>
      <c r="W295" s="105">
        <f>IFERROR(IF(S295&lt;R295,100%,"100"%-(S295-R295)*1.2),"-")</f>
        <v>1</v>
      </c>
      <c r="AC295" s="105">
        <f>IFERROR(IF(Y295&lt;X295,100%,"100"%-(Y295-X295)*1.2),"-")</f>
        <v>1</v>
      </c>
    </row>
    <row r="296" spans="2:29" x14ac:dyDescent="0.3">
      <c r="B296" s="125" t="s">
        <v>888</v>
      </c>
      <c r="C296" s="18">
        <v>46050</v>
      </c>
      <c r="D296" s="5" t="s">
        <v>651</v>
      </c>
      <c r="E296" s="21" t="s">
        <v>104</v>
      </c>
      <c r="F296" s="41" t="s">
        <v>24</v>
      </c>
      <c r="G296" s="125" t="s">
        <v>888</v>
      </c>
      <c r="H296" s="20" t="s">
        <v>43</v>
      </c>
      <c r="I296" s="21" t="s">
        <v>104</v>
      </c>
      <c r="J296" s="111">
        <v>10230</v>
      </c>
      <c r="K296" s="111">
        <v>4434</v>
      </c>
      <c r="L296" s="111">
        <v>14</v>
      </c>
      <c r="M296" s="111">
        <v>5</v>
      </c>
      <c r="N296" s="21" t="s">
        <v>104</v>
      </c>
      <c r="O296" s="41" t="s">
        <v>24</v>
      </c>
      <c r="P296" s="21">
        <v>0.25</v>
      </c>
      <c r="Q296" s="22">
        <v>0.33333333333333331</v>
      </c>
      <c r="R296" s="22">
        <v>0.625</v>
      </c>
      <c r="S296" s="22">
        <v>0.43055555555555558</v>
      </c>
      <c r="T296" s="22">
        <v>0.46875</v>
      </c>
      <c r="U296" s="22">
        <v>0.58333333333333337</v>
      </c>
      <c r="V296" s="22">
        <v>0.58333333333333337</v>
      </c>
      <c r="W296" s="105">
        <f>IFERROR(IF(S296&lt;R296,100%,"100"%-(S296-R296)*1.2),"-")</f>
        <v>1</v>
      </c>
      <c r="AC296" s="105">
        <f>IFERROR(IF(Y296&lt;X296,100%,"100"%-(Y296-X296)*1.2),"-")</f>
        <v>1</v>
      </c>
    </row>
    <row r="297" spans="2:29" x14ac:dyDescent="0.3">
      <c r="B297" s="125" t="s">
        <v>889</v>
      </c>
      <c r="C297" s="18">
        <v>46050</v>
      </c>
      <c r="D297" s="5" t="s">
        <v>651</v>
      </c>
      <c r="E297" s="21" t="s">
        <v>46</v>
      </c>
      <c r="F297" s="41" t="s">
        <v>165</v>
      </c>
      <c r="G297" s="125" t="s">
        <v>889</v>
      </c>
      <c r="H297" s="20" t="s">
        <v>479</v>
      </c>
      <c r="I297" s="21" t="s">
        <v>46</v>
      </c>
      <c r="J297" s="111">
        <v>927</v>
      </c>
      <c r="K297" s="111">
        <v>439</v>
      </c>
      <c r="L297" s="111">
        <v>3</v>
      </c>
      <c r="M297" s="111">
        <v>4</v>
      </c>
      <c r="N297" s="21" t="s">
        <v>46</v>
      </c>
      <c r="O297" s="41" t="s">
        <v>165</v>
      </c>
      <c r="P297" s="21">
        <v>0.5</v>
      </c>
      <c r="Q297" s="22">
        <v>0.53125</v>
      </c>
      <c r="R297" s="22">
        <v>0.625</v>
      </c>
      <c r="S297" s="22">
        <v>0.56597222222222221</v>
      </c>
      <c r="T297" s="22">
        <v>0.59375</v>
      </c>
      <c r="U297" s="22">
        <v>0.63194444444444442</v>
      </c>
      <c r="V297" s="22">
        <v>0.63194444444444442</v>
      </c>
      <c r="W297" s="105">
        <f>IFERROR(IF(S297&lt;R297,100%,"100"%-(S297-R297)*1.2),"-")</f>
        <v>1</v>
      </c>
      <c r="AC297" s="105">
        <f>IFERROR(IF(Y297&lt;X297,100%,"100"%-(Y297-X297)*1.2),"-")</f>
        <v>1</v>
      </c>
    </row>
    <row r="298" spans="2:29" x14ac:dyDescent="0.3">
      <c r="B298" s="125" t="s">
        <v>890</v>
      </c>
      <c r="C298" s="18">
        <v>46050</v>
      </c>
      <c r="D298" s="5" t="s">
        <v>651</v>
      </c>
      <c r="E298" s="49" t="s">
        <v>14</v>
      </c>
      <c r="F298" s="41" t="s">
        <v>115</v>
      </c>
      <c r="G298" s="125" t="s">
        <v>890</v>
      </c>
      <c r="H298" s="20" t="s">
        <v>105</v>
      </c>
      <c r="I298" s="21" t="s">
        <v>14</v>
      </c>
      <c r="J298" s="111">
        <v>8500</v>
      </c>
      <c r="K298" s="111">
        <v>6352</v>
      </c>
      <c r="L298" s="111">
        <v>14</v>
      </c>
      <c r="M298" s="111">
        <v>14</v>
      </c>
      <c r="N298" s="21" t="s">
        <v>14</v>
      </c>
      <c r="O298" s="41" t="s">
        <v>115</v>
      </c>
      <c r="P298" s="21">
        <v>0.29166666666666669</v>
      </c>
      <c r="Q298" s="22">
        <v>0.5</v>
      </c>
      <c r="R298" s="22">
        <v>0.75</v>
      </c>
      <c r="S298" s="22">
        <v>0.61805555555555558</v>
      </c>
      <c r="T298" s="22">
        <v>0.6875</v>
      </c>
      <c r="U298" s="22">
        <v>0.79861111111111116</v>
      </c>
      <c r="V298" s="22">
        <v>0.79861111111111116</v>
      </c>
      <c r="W298" s="105">
        <f>IFERROR(IF(S298&lt;R298,100%,"100"%-(S298-R298)*1.2),"-")</f>
        <v>1</v>
      </c>
      <c r="AC298" s="105">
        <f>IFERROR(IF(Y298&lt;X298,100%,"100"%-(Y298-X298)*1.2),"-")</f>
        <v>1</v>
      </c>
    </row>
    <row r="299" spans="2:29" x14ac:dyDescent="0.3">
      <c r="B299" s="125" t="s">
        <v>890</v>
      </c>
      <c r="C299" s="18">
        <v>46050</v>
      </c>
      <c r="D299" s="5" t="s">
        <v>651</v>
      </c>
      <c r="E299" s="49" t="s">
        <v>14</v>
      </c>
      <c r="F299" s="41" t="s">
        <v>115</v>
      </c>
      <c r="G299" s="125" t="s">
        <v>890</v>
      </c>
      <c r="H299" s="20" t="s">
        <v>398</v>
      </c>
      <c r="I299" s="21" t="s">
        <v>14</v>
      </c>
      <c r="J299" s="111">
        <v>8500</v>
      </c>
      <c r="K299" s="111">
        <v>370</v>
      </c>
      <c r="L299" s="111">
        <v>14</v>
      </c>
      <c r="M299" s="111">
        <v>1</v>
      </c>
      <c r="N299" s="21" t="s">
        <v>14</v>
      </c>
      <c r="O299" s="41" t="s">
        <v>115</v>
      </c>
      <c r="P299" s="21">
        <v>0.29166666666666669</v>
      </c>
      <c r="Q299" s="22">
        <v>0.5</v>
      </c>
      <c r="R299" s="22">
        <v>0.625</v>
      </c>
      <c r="S299" s="22">
        <v>0.55208333333333337</v>
      </c>
      <c r="T299" s="22">
        <v>0.57638888888888884</v>
      </c>
      <c r="U299" s="22">
        <v>0.79861111111111116</v>
      </c>
      <c r="V299" s="22">
        <v>0.79861111111111116</v>
      </c>
      <c r="W299" s="105">
        <f>IFERROR(IF(S299&lt;R299,100%,"100"%-(S299-R299)*1.2),"-")</f>
        <v>1</v>
      </c>
      <c r="AC299" s="105">
        <f>IFERROR(IF(Y299&lt;X299,100%,"100"%-(Y299-X299)*1.2),"-")</f>
        <v>1</v>
      </c>
    </row>
    <row r="300" spans="2:29" x14ac:dyDescent="0.3">
      <c r="B300" s="125" t="s">
        <v>891</v>
      </c>
      <c r="C300" s="18">
        <v>46050</v>
      </c>
      <c r="D300" s="5" t="s">
        <v>651</v>
      </c>
      <c r="E300" s="42" t="s">
        <v>56</v>
      </c>
      <c r="F300" s="41" t="s">
        <v>81</v>
      </c>
      <c r="G300" s="125" t="s">
        <v>891</v>
      </c>
      <c r="H300" s="41" t="s">
        <v>36</v>
      </c>
      <c r="I300" s="42" t="s">
        <v>56</v>
      </c>
      <c r="J300" s="111">
        <v>8500</v>
      </c>
      <c r="K300" s="111">
        <v>9680</v>
      </c>
      <c r="L300" s="111">
        <v>14</v>
      </c>
      <c r="M300" s="111">
        <v>14</v>
      </c>
      <c r="N300" s="42" t="s">
        <v>56</v>
      </c>
      <c r="O300" s="41" t="s">
        <v>81</v>
      </c>
      <c r="P300" s="42">
        <v>0.58333333333333337</v>
      </c>
      <c r="Q300" s="22">
        <v>0.66666666666666663</v>
      </c>
      <c r="R300" s="22">
        <v>0.75</v>
      </c>
      <c r="S300" s="22">
        <v>0.75</v>
      </c>
      <c r="T300" s="22">
        <v>0.81944444444444442</v>
      </c>
      <c r="U300" s="22">
        <v>0.87847222222222221</v>
      </c>
      <c r="V300" s="22">
        <v>0.87847222222222221</v>
      </c>
      <c r="W300" s="105">
        <f>IFERROR(IF(S300&lt;R300,100%,"100"%-(S300-R300)*1.2),"-")</f>
        <v>1</v>
      </c>
      <c r="AC300" s="105">
        <f>IFERROR(IF(Y300&lt;X300,100%,"100"%-(Y300-X300)*1.2),"-")</f>
        <v>1</v>
      </c>
    </row>
    <row r="301" spans="2:29" x14ac:dyDescent="0.3">
      <c r="B301" s="125" t="s">
        <v>892</v>
      </c>
      <c r="C301" s="18">
        <v>46050</v>
      </c>
      <c r="D301" s="5" t="s">
        <v>651</v>
      </c>
      <c r="E301" s="5" t="s">
        <v>46</v>
      </c>
      <c r="F301" s="5" t="s">
        <v>165</v>
      </c>
      <c r="G301" s="125" t="s">
        <v>892</v>
      </c>
      <c r="H301" s="27" t="s">
        <v>30</v>
      </c>
      <c r="I301" s="5" t="s">
        <v>46</v>
      </c>
      <c r="J301" s="111">
        <v>927</v>
      </c>
      <c r="K301" s="111">
        <v>921</v>
      </c>
      <c r="L301" s="111">
        <v>3</v>
      </c>
      <c r="M301" s="111">
        <v>1</v>
      </c>
      <c r="N301" s="5" t="s">
        <v>46</v>
      </c>
      <c r="O301" s="5" t="s">
        <v>165</v>
      </c>
      <c r="P301" s="22">
        <v>0.83333333333333337</v>
      </c>
      <c r="Q301" s="22">
        <v>0.85416666666666663</v>
      </c>
      <c r="R301" s="22">
        <v>0.5</v>
      </c>
      <c r="S301" s="22">
        <v>0.97916666666666663</v>
      </c>
      <c r="T301" s="22">
        <v>1.0416666666666666E-2</v>
      </c>
      <c r="U301" s="22">
        <v>0.10416666666666667</v>
      </c>
      <c r="V301" s="22">
        <v>0.10416666666666667</v>
      </c>
      <c r="W301" s="105">
        <f>IFERROR(IF(S301&lt;R301,100%,"100"%-(S301-R301)*1.2),"-")</f>
        <v>0.42500000000000004</v>
      </c>
      <c r="AB301" s="5" t="s">
        <v>475</v>
      </c>
      <c r="AC301" s="105">
        <f>IFERROR(IF(Y301&lt;X301,100%,"100"%-(Y301-X301)*1.2),"-")</f>
        <v>1</v>
      </c>
    </row>
    <row r="302" spans="2:29" x14ac:dyDescent="0.3">
      <c r="B302" s="125" t="s">
        <v>892</v>
      </c>
      <c r="C302" s="18">
        <v>46050</v>
      </c>
      <c r="D302" s="5" t="s">
        <v>651</v>
      </c>
      <c r="E302" s="5" t="s">
        <v>46</v>
      </c>
      <c r="F302" s="5" t="s">
        <v>165</v>
      </c>
      <c r="G302" s="125" t="s">
        <v>892</v>
      </c>
      <c r="H302" s="20" t="s">
        <v>209</v>
      </c>
      <c r="I302" s="5" t="s">
        <v>46</v>
      </c>
      <c r="J302" s="111">
        <v>927</v>
      </c>
      <c r="K302" s="111">
        <v>110</v>
      </c>
      <c r="L302" s="111">
        <v>3</v>
      </c>
      <c r="M302" s="111">
        <v>1</v>
      </c>
      <c r="N302" s="5" t="s">
        <v>46</v>
      </c>
      <c r="O302" s="5" t="s">
        <v>165</v>
      </c>
      <c r="P302" s="22">
        <v>0.83333333333333337</v>
      </c>
      <c r="Q302" s="22">
        <v>0.85416666666666663</v>
      </c>
      <c r="R302" s="22">
        <v>0.5</v>
      </c>
      <c r="S302" s="22">
        <v>0.92013888888888884</v>
      </c>
      <c r="T302" s="22">
        <v>0.94444444444444442</v>
      </c>
      <c r="U302" s="22">
        <v>0.10416666666666667</v>
      </c>
      <c r="V302" s="22">
        <v>0.10416666666666667</v>
      </c>
      <c r="W302" s="105">
        <f>IFERROR(IF(S302&lt;R302,100%,"100"%-(S302-R302)*1.2),"-")</f>
        <v>0.49583333333333346</v>
      </c>
      <c r="AB302" s="5" t="s">
        <v>475</v>
      </c>
      <c r="AC302" s="105">
        <f>IFERROR(IF(Y302&lt;X302,100%,"100"%-(Y302-X302)*1.2),"-")</f>
        <v>1</v>
      </c>
    </row>
    <row r="303" spans="2:29" x14ac:dyDescent="0.3">
      <c r="B303" s="125" t="s">
        <v>893</v>
      </c>
      <c r="C303" s="18">
        <v>46050</v>
      </c>
      <c r="D303" s="5" t="s">
        <v>651</v>
      </c>
      <c r="E303" s="5" t="s">
        <v>104</v>
      </c>
      <c r="F303" s="5" t="s">
        <v>24</v>
      </c>
      <c r="G303" s="125" t="s">
        <v>893</v>
      </c>
      <c r="H303" s="5" t="s">
        <v>80</v>
      </c>
      <c r="I303" s="5" t="s">
        <v>104</v>
      </c>
      <c r="J303" s="111">
        <v>10230</v>
      </c>
      <c r="K303" s="111">
        <v>230</v>
      </c>
      <c r="L303" s="111">
        <v>14</v>
      </c>
      <c r="M303" s="111">
        <v>1</v>
      </c>
      <c r="N303" s="5" t="s">
        <v>104</v>
      </c>
      <c r="O303" s="5" t="s">
        <v>24</v>
      </c>
      <c r="P303" s="22">
        <v>0.79861111111111116</v>
      </c>
      <c r="Q303" s="22">
        <v>0.79861111111111116</v>
      </c>
      <c r="R303" s="22">
        <v>0.625</v>
      </c>
      <c r="S303" s="22">
        <v>0.93402777777777779</v>
      </c>
      <c r="T303" s="22">
        <v>0.95833333333333337</v>
      </c>
      <c r="U303" s="22">
        <v>0.45833333333333331</v>
      </c>
      <c r="V303" s="22">
        <v>0.45833333333333331</v>
      </c>
      <c r="W303" s="105">
        <f>IFERROR(IF(S303&lt;R303,100%,"100"%-(S303-R303)*1.2),"-")</f>
        <v>0.62916666666666665</v>
      </c>
      <c r="AB303" s="5" t="s">
        <v>475</v>
      </c>
      <c r="AC303" s="105">
        <f>IFERROR(IF(Y303&lt;X303,100%,"100"%-(Y303-X303)*1.2),"-")</f>
        <v>1</v>
      </c>
    </row>
    <row r="304" spans="2:29" x14ac:dyDescent="0.3">
      <c r="B304" s="125" t="s">
        <v>893</v>
      </c>
      <c r="C304" s="18">
        <v>46050</v>
      </c>
      <c r="D304" s="5" t="s">
        <v>651</v>
      </c>
      <c r="E304" s="5" t="s">
        <v>104</v>
      </c>
      <c r="F304" s="5" t="s">
        <v>24</v>
      </c>
      <c r="G304" s="125" t="s">
        <v>893</v>
      </c>
      <c r="H304" s="5" t="s">
        <v>80</v>
      </c>
      <c r="I304" s="5" t="s">
        <v>104</v>
      </c>
      <c r="J304" s="111">
        <v>10230</v>
      </c>
      <c r="K304" s="111">
        <v>230</v>
      </c>
      <c r="L304" s="111">
        <v>14</v>
      </c>
      <c r="M304" s="111">
        <v>1</v>
      </c>
      <c r="N304" s="5" t="s">
        <v>104</v>
      </c>
      <c r="O304" s="5" t="s">
        <v>24</v>
      </c>
      <c r="P304" s="22">
        <v>0.79861111111111116</v>
      </c>
      <c r="Q304" s="22">
        <v>0.79861111111111116</v>
      </c>
      <c r="R304" s="22">
        <v>0.625</v>
      </c>
      <c r="S304" s="22">
        <v>0.88888888888888884</v>
      </c>
      <c r="T304" s="22">
        <v>0.93055555555555558</v>
      </c>
      <c r="U304" s="22">
        <v>0.45833333333333331</v>
      </c>
      <c r="V304" s="22">
        <v>0.45833333333333331</v>
      </c>
      <c r="W304" s="105">
        <f>IFERROR(IF(S304&lt;R304,100%,"100"%-(S304-R304)*1.2),"-")</f>
        <v>0.68333333333333335</v>
      </c>
      <c r="AB304" s="5" t="s">
        <v>475</v>
      </c>
      <c r="AC304" s="105">
        <f>IFERROR(IF(Y304&lt;X304,100%,"100"%-(Y304-X304)*1.2),"-")</f>
        <v>1</v>
      </c>
    </row>
    <row r="305" spans="2:29" x14ac:dyDescent="0.3">
      <c r="B305" s="125" t="s">
        <v>893</v>
      </c>
      <c r="C305" s="18">
        <v>46050</v>
      </c>
      <c r="D305" s="5" t="s">
        <v>651</v>
      </c>
      <c r="E305" s="5" t="s">
        <v>104</v>
      </c>
      <c r="F305" s="5" t="s">
        <v>24</v>
      </c>
      <c r="G305" s="125" t="s">
        <v>893</v>
      </c>
      <c r="H305" s="27" t="s">
        <v>22</v>
      </c>
      <c r="I305" s="5" t="s">
        <v>104</v>
      </c>
      <c r="J305" s="111">
        <v>10230</v>
      </c>
      <c r="K305" s="111">
        <v>171.1</v>
      </c>
      <c r="L305" s="111">
        <v>14</v>
      </c>
      <c r="M305" s="111">
        <v>1</v>
      </c>
      <c r="N305" s="5" t="s">
        <v>104</v>
      </c>
      <c r="O305" s="5" t="s">
        <v>24</v>
      </c>
      <c r="P305" s="22">
        <v>0.79861111111111116</v>
      </c>
      <c r="Q305" s="22">
        <v>0.79861111111111116</v>
      </c>
      <c r="R305" s="22">
        <v>0.625</v>
      </c>
      <c r="S305" s="22">
        <v>0.84027777777777779</v>
      </c>
      <c r="T305" s="22">
        <v>0.85416666666666663</v>
      </c>
      <c r="U305" s="22">
        <v>0.45833333333333331</v>
      </c>
      <c r="V305" s="22">
        <v>0.45833333333333331</v>
      </c>
      <c r="W305" s="105">
        <f>IFERROR(IF(S305&lt;R305,100%,"100"%-(S305-R305)*1.2),"-")</f>
        <v>0.7416666666666667</v>
      </c>
      <c r="AB305" s="5" t="s">
        <v>475</v>
      </c>
      <c r="AC305" s="105">
        <f>IFERROR(IF(Y305&lt;X305,100%,"100"%-(Y305-X305)*1.2),"-")</f>
        <v>1</v>
      </c>
    </row>
    <row r="306" spans="2:29" x14ac:dyDescent="0.3">
      <c r="B306" s="125" t="s">
        <v>893</v>
      </c>
      <c r="C306" s="18">
        <v>46050</v>
      </c>
      <c r="D306" s="5" t="s">
        <v>651</v>
      </c>
      <c r="E306" s="5" t="s">
        <v>104</v>
      </c>
      <c r="F306" s="5" t="s">
        <v>24</v>
      </c>
      <c r="G306" s="125" t="s">
        <v>893</v>
      </c>
      <c r="H306" s="5" t="s">
        <v>107</v>
      </c>
      <c r="I306" s="5" t="s">
        <v>104</v>
      </c>
      <c r="J306" s="111">
        <v>10230</v>
      </c>
      <c r="K306" s="111">
        <v>171.1</v>
      </c>
      <c r="L306" s="111">
        <v>14</v>
      </c>
      <c r="M306" s="111">
        <v>1</v>
      </c>
      <c r="N306" s="5" t="s">
        <v>104</v>
      </c>
      <c r="O306" s="5" t="s">
        <v>24</v>
      </c>
      <c r="P306" s="22">
        <v>0.79861111111111116</v>
      </c>
      <c r="Q306" s="22">
        <v>0.79861111111111116</v>
      </c>
      <c r="R306" s="22">
        <v>0.625</v>
      </c>
      <c r="S306" s="22">
        <v>0.84027777777777779</v>
      </c>
      <c r="T306" s="22">
        <v>0.85416666666666663</v>
      </c>
      <c r="U306" s="22">
        <v>0.45833333333333331</v>
      </c>
      <c r="V306" s="22">
        <v>0.45833333333333331</v>
      </c>
      <c r="W306" s="105">
        <f>IFERROR(IF(S306&lt;R306,100%,"100"%-(S306-R306)*1.2),"-")</f>
        <v>0.7416666666666667</v>
      </c>
      <c r="AB306" s="5" t="s">
        <v>475</v>
      </c>
      <c r="AC306" s="105">
        <f>IFERROR(IF(Y306&lt;X306,100%,"100"%-(Y306-X306)*1.2),"-")</f>
        <v>1</v>
      </c>
    </row>
    <row r="307" spans="2:29" x14ac:dyDescent="0.3">
      <c r="B307" s="125" t="s">
        <v>894</v>
      </c>
      <c r="C307" s="18">
        <v>46051</v>
      </c>
      <c r="D307" s="5" t="s">
        <v>651</v>
      </c>
      <c r="E307" s="49" t="s">
        <v>14</v>
      </c>
      <c r="F307" s="21" t="s">
        <v>14</v>
      </c>
      <c r="G307" s="125" t="s">
        <v>894</v>
      </c>
      <c r="H307" s="20" t="s">
        <v>9</v>
      </c>
      <c r="I307" s="21" t="s">
        <v>14</v>
      </c>
      <c r="J307" s="111">
        <v>8500</v>
      </c>
      <c r="K307" s="111">
        <v>5514</v>
      </c>
      <c r="L307" s="111">
        <v>14</v>
      </c>
      <c r="M307" s="111">
        <v>6</v>
      </c>
      <c r="N307" s="21" t="s">
        <v>14</v>
      </c>
      <c r="O307" s="21" t="s">
        <v>14</v>
      </c>
      <c r="P307" s="21">
        <v>0.29166666666666702</v>
      </c>
      <c r="Q307" s="22">
        <v>0.3923611111111111</v>
      </c>
      <c r="R307" s="22">
        <v>0.5</v>
      </c>
      <c r="S307" s="22">
        <v>0.45833333333333331</v>
      </c>
      <c r="T307" s="22">
        <v>0.47916666666666669</v>
      </c>
      <c r="U307" s="22">
        <v>0.70833333333333337</v>
      </c>
      <c r="V307" s="22">
        <v>0.70833333333333337</v>
      </c>
      <c r="W307" s="105">
        <f>IFERROR(IF(S307&lt;R307,100%,"100"%-(S307-R307)*1.2),"-")</f>
        <v>1</v>
      </c>
      <c r="AC307" s="105">
        <f>IFERROR(IF(Y307&lt;X307,100%,"100"%-(Y307-X307)*1.2),"-")</f>
        <v>1</v>
      </c>
    </row>
    <row r="308" spans="2:29" x14ac:dyDescent="0.3">
      <c r="B308" s="125" t="s">
        <v>894</v>
      </c>
      <c r="C308" s="18">
        <v>46051</v>
      </c>
      <c r="D308" s="5" t="s">
        <v>651</v>
      </c>
      <c r="E308" s="49" t="s">
        <v>14</v>
      </c>
      <c r="F308" s="21" t="s">
        <v>14</v>
      </c>
      <c r="G308" s="125" t="s">
        <v>894</v>
      </c>
      <c r="H308" s="27" t="s">
        <v>6</v>
      </c>
      <c r="I308" s="21" t="s">
        <v>14</v>
      </c>
      <c r="J308" s="111">
        <v>8500</v>
      </c>
      <c r="K308" s="111">
        <v>177</v>
      </c>
      <c r="L308" s="111">
        <v>14</v>
      </c>
      <c r="M308" s="111">
        <v>9</v>
      </c>
      <c r="N308" s="21" t="s">
        <v>14</v>
      </c>
      <c r="O308" s="21" t="s">
        <v>14</v>
      </c>
      <c r="P308" s="21">
        <v>0.29166666666666669</v>
      </c>
      <c r="Q308" s="22">
        <v>0.3923611111111111</v>
      </c>
      <c r="R308" s="22">
        <v>0.5</v>
      </c>
      <c r="S308" s="22">
        <v>0.5</v>
      </c>
      <c r="T308" s="22">
        <v>0.52430555555555558</v>
      </c>
      <c r="U308" s="22">
        <v>0.70833333333333337</v>
      </c>
      <c r="V308" s="22">
        <v>0.70833333333333337</v>
      </c>
      <c r="W308" s="105">
        <f>IFERROR(IF(S308&lt;R308,100%,"100"%-(S308-R308)*1.2),"-")</f>
        <v>1</v>
      </c>
      <c r="AC308" s="105">
        <f>IFERROR(IF(Y308&lt;X308,100%,"100"%-(Y308-X308)*1.2),"-")</f>
        <v>1</v>
      </c>
    </row>
    <row r="309" spans="2:29" x14ac:dyDescent="0.3">
      <c r="B309" s="125" t="s">
        <v>894</v>
      </c>
      <c r="C309" s="18">
        <v>46051</v>
      </c>
      <c r="D309" s="5" t="s">
        <v>651</v>
      </c>
      <c r="E309" s="49" t="s">
        <v>14</v>
      </c>
      <c r="F309" s="21" t="s">
        <v>14</v>
      </c>
      <c r="G309" s="125" t="s">
        <v>894</v>
      </c>
      <c r="H309" s="27" t="s">
        <v>30</v>
      </c>
      <c r="I309" s="21" t="s">
        <v>14</v>
      </c>
      <c r="J309" s="111">
        <v>8500</v>
      </c>
      <c r="K309" s="111">
        <v>177</v>
      </c>
      <c r="L309" s="111">
        <v>14</v>
      </c>
      <c r="M309" s="111">
        <v>9</v>
      </c>
      <c r="N309" s="21" t="s">
        <v>14</v>
      </c>
      <c r="O309" s="21" t="s">
        <v>14</v>
      </c>
      <c r="P309" s="21">
        <v>0.29166666666666669</v>
      </c>
      <c r="Q309" s="22">
        <v>0.3923611111111111</v>
      </c>
      <c r="R309" s="22">
        <v>0.5</v>
      </c>
      <c r="S309" s="22">
        <v>0.4826388888888889</v>
      </c>
      <c r="T309" s="22">
        <v>0.48958333333333331</v>
      </c>
      <c r="U309" s="22">
        <v>0.70833333333333337</v>
      </c>
      <c r="V309" s="22">
        <v>0.70833333333333337</v>
      </c>
      <c r="W309" s="105">
        <f>IFERROR(IF(S309&lt;R309,100%,"100"%-(S309-R309)*1.2),"-")</f>
        <v>1</v>
      </c>
      <c r="AC309" s="105">
        <f>IFERROR(IF(Y309&lt;X309,100%,"100"%-(Y309-X309)*1.2),"-")</f>
        <v>1</v>
      </c>
    </row>
    <row r="310" spans="2:29" x14ac:dyDescent="0.3">
      <c r="B310" s="125" t="s">
        <v>895</v>
      </c>
      <c r="C310" s="18">
        <v>46051</v>
      </c>
      <c r="D310" s="5" t="s">
        <v>651</v>
      </c>
      <c r="E310" s="21" t="s">
        <v>28</v>
      </c>
      <c r="F310" s="41" t="s">
        <v>42</v>
      </c>
      <c r="G310" s="125" t="s">
        <v>895</v>
      </c>
      <c r="H310" s="27" t="s">
        <v>35</v>
      </c>
      <c r="I310" s="21" t="s">
        <v>28</v>
      </c>
      <c r="J310" s="111">
        <v>9200</v>
      </c>
      <c r="K310" s="111">
        <v>2400</v>
      </c>
      <c r="L310" s="111">
        <v>14</v>
      </c>
      <c r="M310" s="111">
        <v>7</v>
      </c>
      <c r="N310" s="21" t="s">
        <v>28</v>
      </c>
      <c r="O310" s="41" t="s">
        <v>42</v>
      </c>
      <c r="P310" s="21">
        <v>0.29166666666666702</v>
      </c>
      <c r="Q310" s="22">
        <v>0.31597222222222221</v>
      </c>
      <c r="R310" s="22">
        <v>0.625</v>
      </c>
      <c r="S310" s="22">
        <v>0.31319444444444444</v>
      </c>
      <c r="T310" s="22">
        <v>0.33333333333333331</v>
      </c>
      <c r="U310" s="22">
        <v>0.33680555555555558</v>
      </c>
      <c r="V310" s="22">
        <v>0.33680555555555558</v>
      </c>
      <c r="W310" s="105">
        <f>IFERROR(IF(S310&lt;R310,100%,"100"%-(S310-R310)*1.2),"-")</f>
        <v>1</v>
      </c>
      <c r="AC310" s="105">
        <f>IFERROR(IF(Y310&lt;X310,100%,"100"%-(Y310-X310)*1.2),"-")</f>
        <v>1</v>
      </c>
    </row>
    <row r="311" spans="2:29" x14ac:dyDescent="0.3">
      <c r="B311" s="125" t="s">
        <v>896</v>
      </c>
      <c r="C311" s="18">
        <v>46051</v>
      </c>
      <c r="D311" s="5" t="s">
        <v>651</v>
      </c>
      <c r="E311" s="21" t="s">
        <v>28</v>
      </c>
      <c r="F311" s="41" t="s">
        <v>42</v>
      </c>
      <c r="G311" s="125" t="s">
        <v>896</v>
      </c>
      <c r="H311" s="20" t="s">
        <v>19</v>
      </c>
      <c r="I311" s="21" t="s">
        <v>28</v>
      </c>
      <c r="J311" s="111">
        <v>9200</v>
      </c>
      <c r="K311" s="111">
        <v>230</v>
      </c>
      <c r="L311" s="111">
        <v>14</v>
      </c>
      <c r="M311" s="111">
        <v>1</v>
      </c>
      <c r="N311" s="21" t="s">
        <v>28</v>
      </c>
      <c r="O311" s="41" t="s">
        <v>42</v>
      </c>
      <c r="P311" s="21">
        <v>0.39583333333333331</v>
      </c>
      <c r="W311" s="105">
        <f>IFERROR(IF(S311&lt;R311,100%,"100"%-(S311-R311)*1.2),"-")</f>
        <v>1</v>
      </c>
      <c r="AC311" s="105">
        <f>IFERROR(IF(Y311&lt;X311,100%,"100"%-(Y311-X311)*1.2),"-")</f>
        <v>1</v>
      </c>
    </row>
    <row r="312" spans="2:29" x14ac:dyDescent="0.3">
      <c r="B312" s="125" t="s">
        <v>896</v>
      </c>
      <c r="C312" s="18">
        <v>46051</v>
      </c>
      <c r="D312" s="5" t="s">
        <v>651</v>
      </c>
      <c r="E312" s="21" t="s">
        <v>28</v>
      </c>
      <c r="F312" s="41" t="s">
        <v>42</v>
      </c>
      <c r="G312" s="125" t="s">
        <v>896</v>
      </c>
      <c r="H312" s="5" t="s">
        <v>601</v>
      </c>
      <c r="I312" s="21" t="s">
        <v>28</v>
      </c>
      <c r="J312" s="111">
        <v>9200</v>
      </c>
      <c r="K312" s="111">
        <v>10872</v>
      </c>
      <c r="L312" s="111">
        <v>14</v>
      </c>
      <c r="M312" s="111">
        <v>7</v>
      </c>
      <c r="N312" s="21" t="s">
        <v>28</v>
      </c>
      <c r="O312" s="41" t="s">
        <v>42</v>
      </c>
      <c r="P312" s="21">
        <v>0.39583333333333331</v>
      </c>
      <c r="Q312" s="22">
        <v>0.3888888888888889</v>
      </c>
      <c r="R312" s="22">
        <v>0.625</v>
      </c>
      <c r="S312" s="22">
        <v>0.54166666666666663</v>
      </c>
      <c r="T312" s="22">
        <v>0.625</v>
      </c>
      <c r="U312" s="22">
        <v>0.80555555555555558</v>
      </c>
      <c r="V312" s="22">
        <v>0.80555555555555558</v>
      </c>
      <c r="W312" s="105">
        <f>IFERROR(IF(S312&lt;R312,100%,"100"%-(S312-R312)*1.2),"-")</f>
        <v>1</v>
      </c>
      <c r="AC312" s="105">
        <f>IFERROR(IF(Y312&lt;X312,100%,"100"%-(Y312-X312)*1.2),"-")</f>
        <v>1</v>
      </c>
    </row>
    <row r="313" spans="2:29" x14ac:dyDescent="0.3">
      <c r="B313" s="125" t="s">
        <v>896</v>
      </c>
      <c r="C313" s="18">
        <v>46051</v>
      </c>
      <c r="D313" s="5" t="s">
        <v>651</v>
      </c>
      <c r="E313" s="21" t="s">
        <v>28</v>
      </c>
      <c r="F313" s="41" t="s">
        <v>42</v>
      </c>
      <c r="G313" s="125" t="s">
        <v>896</v>
      </c>
      <c r="H313" s="20" t="s">
        <v>164</v>
      </c>
      <c r="I313" s="21" t="s">
        <v>28</v>
      </c>
      <c r="J313" s="111">
        <v>9200</v>
      </c>
      <c r="K313" s="111">
        <v>7000</v>
      </c>
      <c r="L313" s="111">
        <v>14</v>
      </c>
      <c r="M313" s="111">
        <v>3</v>
      </c>
      <c r="N313" s="21" t="s">
        <v>28</v>
      </c>
      <c r="O313" s="41" t="s">
        <v>42</v>
      </c>
      <c r="P313" s="21">
        <v>0.39583333333333331</v>
      </c>
      <c r="Q313" s="22">
        <v>0.3888888888888889</v>
      </c>
      <c r="R313" s="22">
        <v>0.75</v>
      </c>
      <c r="S313" s="22">
        <v>0.5</v>
      </c>
      <c r="T313" s="22">
        <v>0.52777777777777779</v>
      </c>
      <c r="U313" s="22">
        <v>0.79166666666666663</v>
      </c>
      <c r="V313" s="22">
        <v>0.79166666666666663</v>
      </c>
      <c r="W313" s="105">
        <f>IFERROR(IF(S313&lt;R313,100%,"100"%-(S313-R313)*1.2),"-")</f>
        <v>1</v>
      </c>
      <c r="AC313" s="105">
        <f>IFERROR(IF(Y313&lt;X313,100%,"100"%-(Y313-X313)*1.2),"-")</f>
        <v>1</v>
      </c>
    </row>
    <row r="314" spans="2:29" x14ac:dyDescent="0.3">
      <c r="B314" s="125" t="s">
        <v>897</v>
      </c>
      <c r="C314" s="18">
        <v>46051</v>
      </c>
      <c r="D314" s="5" t="s">
        <v>651</v>
      </c>
      <c r="E314" s="21" t="s">
        <v>20</v>
      </c>
      <c r="F314" s="20" t="s">
        <v>179</v>
      </c>
      <c r="G314" s="125" t="s">
        <v>897</v>
      </c>
      <c r="H314" s="20" t="s">
        <v>33</v>
      </c>
      <c r="I314" s="21" t="s">
        <v>20</v>
      </c>
      <c r="J314" s="111">
        <v>24950</v>
      </c>
      <c r="K314" s="111">
        <v>4600</v>
      </c>
      <c r="L314" s="111">
        <v>27</v>
      </c>
      <c r="M314" s="111">
        <v>23</v>
      </c>
      <c r="N314" s="21" t="s">
        <v>20</v>
      </c>
      <c r="O314" s="20" t="s">
        <v>179</v>
      </c>
      <c r="P314" s="21">
        <v>0.25</v>
      </c>
      <c r="Q314" s="22">
        <v>0.30555555555555558</v>
      </c>
      <c r="R314" s="22">
        <v>0.75</v>
      </c>
      <c r="S314" s="22">
        <v>0.3576388888888889</v>
      </c>
      <c r="T314" s="22">
        <v>0.4375</v>
      </c>
      <c r="U314" s="22">
        <v>0.51041666666666663</v>
      </c>
      <c r="V314" s="22">
        <v>0.51041666666666663</v>
      </c>
      <c r="W314" s="105">
        <f>IFERROR(IF(S314&lt;R314,100%,"100"%-(S314-R314)*1.2),"-")</f>
        <v>1</v>
      </c>
      <c r="AC314" s="105">
        <f>IFERROR(IF(Y314&lt;X314,100%,"100"%-(Y314-X314)*1.2),"-")</f>
        <v>1</v>
      </c>
    </row>
    <row r="315" spans="2:29" x14ac:dyDescent="0.3">
      <c r="B315" s="125" t="s">
        <v>898</v>
      </c>
      <c r="C315" s="18">
        <v>46051</v>
      </c>
      <c r="D315" s="5" t="s">
        <v>651</v>
      </c>
      <c r="E315" s="21" t="s">
        <v>20</v>
      </c>
      <c r="F315" s="41" t="s">
        <v>179</v>
      </c>
      <c r="G315" s="125" t="s">
        <v>898</v>
      </c>
      <c r="H315" s="20" t="s">
        <v>36</v>
      </c>
      <c r="I315" s="21" t="s">
        <v>20</v>
      </c>
      <c r="J315" s="111">
        <v>24950</v>
      </c>
      <c r="K315" s="111">
        <v>11000</v>
      </c>
      <c r="L315" s="111">
        <v>27</v>
      </c>
      <c r="M315" s="111">
        <v>19</v>
      </c>
      <c r="N315" s="21" t="s">
        <v>20</v>
      </c>
      <c r="O315" s="41" t="s">
        <v>179</v>
      </c>
      <c r="P315" s="21">
        <v>0.5</v>
      </c>
      <c r="Q315" s="22">
        <v>0.72916666666666663</v>
      </c>
      <c r="R315" s="22">
        <v>0.5</v>
      </c>
      <c r="S315" s="22">
        <v>0.91666666666666663</v>
      </c>
      <c r="T315" s="22">
        <v>0.98958333333333337</v>
      </c>
      <c r="U315" s="22">
        <v>0.3125</v>
      </c>
      <c r="V315" s="22">
        <v>0.3125</v>
      </c>
      <c r="W315" s="105">
        <f>IFERROR(IF(S315&lt;R315,100%,"100"%-(S315-R315)*1.2),"-")</f>
        <v>0.5</v>
      </c>
      <c r="AB315" s="5" t="s">
        <v>475</v>
      </c>
      <c r="AC315" s="105">
        <f>IFERROR(IF(Y315&lt;X315,100%,"100"%-(Y315-X315)*1.2),"-")</f>
        <v>1</v>
      </c>
    </row>
    <row r="316" spans="2:29" x14ac:dyDescent="0.3">
      <c r="B316" s="125" t="s">
        <v>898</v>
      </c>
      <c r="C316" s="18">
        <v>46051</v>
      </c>
      <c r="D316" s="5" t="s">
        <v>651</v>
      </c>
      <c r="E316" s="42" t="s">
        <v>20</v>
      </c>
      <c r="F316" s="41" t="s">
        <v>179</v>
      </c>
      <c r="G316" s="125" t="s">
        <v>898</v>
      </c>
      <c r="H316" s="5" t="s">
        <v>76</v>
      </c>
      <c r="I316" s="42" t="s">
        <v>20</v>
      </c>
      <c r="J316" s="111">
        <v>24950</v>
      </c>
      <c r="K316" s="111">
        <v>230</v>
      </c>
      <c r="L316" s="111">
        <v>27</v>
      </c>
      <c r="M316" s="111">
        <v>1</v>
      </c>
      <c r="N316" s="42" t="s">
        <v>20</v>
      </c>
      <c r="O316" s="41" t="s">
        <v>179</v>
      </c>
      <c r="P316" s="42">
        <v>0.5</v>
      </c>
      <c r="Q316" s="22">
        <v>0.72916666666666663</v>
      </c>
      <c r="R316" s="22">
        <v>0.75</v>
      </c>
      <c r="S316" s="22">
        <v>0.84027777777777779</v>
      </c>
      <c r="T316" s="22">
        <v>0.85416666666666663</v>
      </c>
      <c r="U316" s="22">
        <v>0.3125</v>
      </c>
      <c r="V316" s="22">
        <v>0.3125</v>
      </c>
      <c r="W316" s="105">
        <f>IFERROR(IF(S316&lt;R316,100%,"100"%-(S316-R316)*1.2),"-")</f>
        <v>0.89166666666666661</v>
      </c>
      <c r="AB316" s="5" t="s">
        <v>475</v>
      </c>
      <c r="AC316" s="105">
        <f>IFERROR(IF(Y316&lt;X316,100%,"100"%-(Y316-X316)*1.2),"-")</f>
        <v>1</v>
      </c>
    </row>
    <row r="317" spans="2:29" x14ac:dyDescent="0.3">
      <c r="B317" s="125" t="s">
        <v>899</v>
      </c>
      <c r="C317" s="18">
        <v>46051</v>
      </c>
      <c r="D317" s="5" t="s">
        <v>651</v>
      </c>
      <c r="E317" s="21" t="s">
        <v>46</v>
      </c>
      <c r="F317" s="41" t="s">
        <v>165</v>
      </c>
      <c r="G317" s="125" t="s">
        <v>899</v>
      </c>
      <c r="H317" s="20" t="s">
        <v>16</v>
      </c>
      <c r="I317" s="21" t="s">
        <v>46</v>
      </c>
      <c r="J317" s="111">
        <v>927</v>
      </c>
      <c r="K317" s="111">
        <v>529</v>
      </c>
      <c r="L317" s="111">
        <v>3</v>
      </c>
      <c r="M317" s="111">
        <v>1</v>
      </c>
      <c r="N317" s="21" t="s">
        <v>46</v>
      </c>
      <c r="O317" s="41" t="s">
        <v>165</v>
      </c>
      <c r="P317" s="21">
        <v>0.33333333333333298</v>
      </c>
      <c r="Q317" s="22">
        <v>0.41666666666666669</v>
      </c>
      <c r="R317" s="22">
        <v>0.625</v>
      </c>
      <c r="S317" s="22">
        <v>0.45833333333333331</v>
      </c>
      <c r="T317" s="22">
        <v>0.47916666666666669</v>
      </c>
      <c r="U317" s="22">
        <v>0.58333333333333337</v>
      </c>
      <c r="V317" s="22">
        <v>0.58333333333333337</v>
      </c>
      <c r="W317" s="105">
        <f>IFERROR(IF(S317&lt;R317,100%,"100"%-(S317-R317)*1.2),"-")</f>
        <v>1</v>
      </c>
      <c r="AC317" s="105">
        <f>IFERROR(IF(Y317&lt;X317,100%,"100"%-(Y317-X317)*1.2),"-")</f>
        <v>1</v>
      </c>
    </row>
    <row r="318" spans="2:29" x14ac:dyDescent="0.3">
      <c r="B318" s="125" t="s">
        <v>899</v>
      </c>
      <c r="C318" s="18">
        <v>46051</v>
      </c>
      <c r="D318" s="5" t="s">
        <v>651</v>
      </c>
      <c r="E318" s="21" t="s">
        <v>46</v>
      </c>
      <c r="F318" s="41" t="s">
        <v>165</v>
      </c>
      <c r="G318" s="125" t="s">
        <v>899</v>
      </c>
      <c r="H318" s="20" t="s">
        <v>49</v>
      </c>
      <c r="I318" s="21" t="s">
        <v>46</v>
      </c>
      <c r="J318" s="111">
        <v>927</v>
      </c>
      <c r="K318" s="111">
        <v>60</v>
      </c>
      <c r="L318" s="111">
        <v>3</v>
      </c>
      <c r="M318" s="111">
        <v>1</v>
      </c>
      <c r="N318" s="21" t="s">
        <v>46</v>
      </c>
      <c r="O318" s="41" t="s">
        <v>165</v>
      </c>
      <c r="P318" s="21">
        <v>0.33333333333333331</v>
      </c>
      <c r="Q318" s="22">
        <v>0.41666666666666669</v>
      </c>
      <c r="R318" s="22">
        <v>0.625</v>
      </c>
      <c r="S318" s="22">
        <v>0.51388888888888884</v>
      </c>
      <c r="T318" s="22">
        <v>0.53472222222222221</v>
      </c>
      <c r="U318" s="22">
        <v>0.58333333333333337</v>
      </c>
      <c r="V318" s="22">
        <v>0.58333333333333337</v>
      </c>
      <c r="W318" s="105">
        <f>IFERROR(IF(S318&lt;R318,100%,"100"%-(S318-R318)*1.2),"-")</f>
        <v>1</v>
      </c>
      <c r="AC318" s="105">
        <f>IFERROR(IF(Y318&lt;X318,100%,"100"%-(Y318-X318)*1.2),"-")</f>
        <v>1</v>
      </c>
    </row>
    <row r="319" spans="2:29" x14ac:dyDescent="0.3">
      <c r="B319" s="125" t="s">
        <v>900</v>
      </c>
      <c r="C319" s="18">
        <v>46051</v>
      </c>
      <c r="D319" s="5" t="s">
        <v>651</v>
      </c>
      <c r="E319" s="21" t="s">
        <v>46</v>
      </c>
      <c r="F319" s="41" t="s">
        <v>165</v>
      </c>
      <c r="G319" s="125" t="s">
        <v>900</v>
      </c>
      <c r="H319" s="27" t="s">
        <v>13</v>
      </c>
      <c r="I319" s="21" t="s">
        <v>46</v>
      </c>
      <c r="J319" s="111">
        <v>927</v>
      </c>
      <c r="K319" s="111">
        <v>120</v>
      </c>
      <c r="L319" s="111">
        <v>3</v>
      </c>
      <c r="M319" s="111">
        <v>2</v>
      </c>
      <c r="N319" s="21" t="s">
        <v>46</v>
      </c>
      <c r="O319" s="41" t="s">
        <v>165</v>
      </c>
      <c r="P319" s="21">
        <v>0.5</v>
      </c>
      <c r="Q319" s="22">
        <v>0.58333333333333337</v>
      </c>
      <c r="R319" s="22">
        <v>0.75</v>
      </c>
      <c r="S319" s="22">
        <v>0.70833333333333337</v>
      </c>
      <c r="T319" s="22">
        <v>0.72916666666666663</v>
      </c>
      <c r="U319" s="22">
        <v>0.79166666666666663</v>
      </c>
      <c r="V319" s="22">
        <v>0.79166666666666663</v>
      </c>
      <c r="W319" s="105">
        <f>IFERROR(IF(S319&lt;R319,100%,"100"%-(S319-R319)*1.2),"-")</f>
        <v>1</v>
      </c>
      <c r="AC319" s="105">
        <f>IFERROR(IF(Y319&lt;X319,100%,"100"%-(Y319-X319)*1.2),"-")</f>
        <v>1</v>
      </c>
    </row>
    <row r="320" spans="2:29" x14ac:dyDescent="0.3">
      <c r="B320" s="125" t="s">
        <v>900</v>
      </c>
      <c r="C320" s="18">
        <v>46051</v>
      </c>
      <c r="D320" s="5" t="s">
        <v>651</v>
      </c>
      <c r="E320" s="21" t="s">
        <v>46</v>
      </c>
      <c r="F320" s="41" t="s">
        <v>165</v>
      </c>
      <c r="G320" s="125" t="s">
        <v>900</v>
      </c>
      <c r="H320" s="173" t="s">
        <v>25</v>
      </c>
      <c r="I320" s="21" t="s">
        <v>46</v>
      </c>
      <c r="J320" s="111">
        <v>927</v>
      </c>
      <c r="K320" s="111">
        <v>500</v>
      </c>
      <c r="L320" s="111">
        <v>3</v>
      </c>
      <c r="M320" s="111">
        <v>1</v>
      </c>
      <c r="N320" s="21" t="s">
        <v>46</v>
      </c>
      <c r="O320" s="41" t="s">
        <v>165</v>
      </c>
      <c r="P320" s="21">
        <v>0.5</v>
      </c>
      <c r="Q320" s="22">
        <v>0.58333333333333337</v>
      </c>
      <c r="R320" s="22">
        <v>0.75</v>
      </c>
      <c r="S320" s="22">
        <v>0.66666666666666663</v>
      </c>
      <c r="T320" s="22">
        <v>0.6875</v>
      </c>
      <c r="U320" s="22">
        <v>0.79166666666666663</v>
      </c>
      <c r="V320" s="22">
        <v>0.79166666666666663</v>
      </c>
      <c r="W320" s="105">
        <f>IFERROR(IF(S320&lt;R320,100%,"100"%-(S320-R320)*1.2),"-")</f>
        <v>1</v>
      </c>
      <c r="AC320" s="105">
        <f>IFERROR(IF(Y320&lt;X320,100%,"100"%-(Y320-X320)*1.2),"-")</f>
        <v>1</v>
      </c>
    </row>
    <row r="321" spans="2:29" x14ac:dyDescent="0.3">
      <c r="B321" s="125" t="s">
        <v>901</v>
      </c>
      <c r="C321" s="18">
        <v>46051</v>
      </c>
      <c r="D321" s="5" t="s">
        <v>651</v>
      </c>
      <c r="E321" s="21" t="s">
        <v>56</v>
      </c>
      <c r="F321" s="20" t="s">
        <v>81</v>
      </c>
      <c r="G321" s="125" t="s">
        <v>901</v>
      </c>
      <c r="H321" s="5" t="s">
        <v>67</v>
      </c>
      <c r="I321" s="21" t="s">
        <v>56</v>
      </c>
      <c r="J321" s="111">
        <v>8500</v>
      </c>
      <c r="K321" s="111">
        <v>958</v>
      </c>
      <c r="L321" s="111">
        <v>14</v>
      </c>
      <c r="M321" s="111">
        <v>2</v>
      </c>
      <c r="N321" s="21" t="s">
        <v>56</v>
      </c>
      <c r="O321" s="20" t="s">
        <v>81</v>
      </c>
      <c r="P321" s="21">
        <v>0.33333333333333331</v>
      </c>
      <c r="Q321" s="22">
        <v>0.36805555555555558</v>
      </c>
      <c r="R321" s="22">
        <v>0.75</v>
      </c>
      <c r="S321" s="22">
        <v>0.38194444444444442</v>
      </c>
      <c r="T321" s="22">
        <v>0.43055555555555558</v>
      </c>
      <c r="U321" s="22">
        <v>0.44444444444444442</v>
      </c>
      <c r="V321" s="22">
        <v>0.44444444444444442</v>
      </c>
      <c r="W321" s="105">
        <f>IFERROR(IF(S321&lt;R321,100%,"100"%-(S321-R321)*1.2),"-")</f>
        <v>1</v>
      </c>
      <c r="AC321" s="105">
        <f>IFERROR(IF(Y321&lt;X321,100%,"100"%-(Y321-X321)*1.2),"-")</f>
        <v>1</v>
      </c>
    </row>
    <row r="322" spans="2:29" x14ac:dyDescent="0.3">
      <c r="B322" s="125" t="s">
        <v>902</v>
      </c>
      <c r="C322" s="18">
        <v>46051</v>
      </c>
      <c r="D322" s="5" t="s">
        <v>651</v>
      </c>
      <c r="E322" s="21" t="s">
        <v>56</v>
      </c>
      <c r="F322" s="41" t="s">
        <v>81</v>
      </c>
      <c r="G322" s="125" t="s">
        <v>902</v>
      </c>
      <c r="H322" s="492" t="s">
        <v>22</v>
      </c>
      <c r="I322" s="21" t="s">
        <v>56</v>
      </c>
      <c r="J322" s="111">
        <v>8500</v>
      </c>
      <c r="K322" s="111">
        <v>10000</v>
      </c>
      <c r="L322" s="111">
        <v>14</v>
      </c>
      <c r="M322" s="111">
        <v>12</v>
      </c>
      <c r="N322" s="21" t="s">
        <v>56</v>
      </c>
      <c r="O322" s="41" t="s">
        <v>81</v>
      </c>
      <c r="P322" s="21">
        <v>0.45833333333333331</v>
      </c>
      <c r="Q322" s="22">
        <v>0.50694444444444442</v>
      </c>
      <c r="R322" s="22">
        <v>0.5</v>
      </c>
      <c r="S322" s="22">
        <v>0.55555555555555558</v>
      </c>
      <c r="T322" s="22">
        <v>0.59722222222222221</v>
      </c>
      <c r="U322" s="22">
        <v>0.69444444444444442</v>
      </c>
      <c r="V322" s="22">
        <v>0.69444444444444442</v>
      </c>
      <c r="W322" s="105">
        <f>IFERROR(IF(S322&lt;R322,100%,"100"%-(S322-R322)*1.2),"-")</f>
        <v>0.93333333333333335</v>
      </c>
      <c r="AB322" s="5" t="s">
        <v>475</v>
      </c>
      <c r="AC322" s="105">
        <f>IFERROR(IF(Y322&lt;X322,100%,"100"%-(Y322-X322)*1.2),"-")</f>
        <v>1</v>
      </c>
    </row>
    <row r="323" spans="2:29" x14ac:dyDescent="0.3">
      <c r="B323" s="125" t="s">
        <v>903</v>
      </c>
      <c r="C323" s="18">
        <v>46051</v>
      </c>
      <c r="D323" s="5" t="s">
        <v>651</v>
      </c>
      <c r="E323" s="42" t="s">
        <v>104</v>
      </c>
      <c r="F323" s="41" t="s">
        <v>24</v>
      </c>
      <c r="G323" s="125" t="s">
        <v>903</v>
      </c>
      <c r="H323" s="27" t="s">
        <v>6</v>
      </c>
      <c r="I323" s="42" t="s">
        <v>104</v>
      </c>
      <c r="J323" s="111">
        <v>10230</v>
      </c>
      <c r="K323" s="111">
        <v>2318</v>
      </c>
      <c r="L323" s="111">
        <v>14</v>
      </c>
      <c r="M323" s="111">
        <v>9</v>
      </c>
      <c r="N323" s="42" t="s">
        <v>104</v>
      </c>
      <c r="O323" s="41" t="s">
        <v>24</v>
      </c>
      <c r="P323" s="42">
        <v>0.5</v>
      </c>
      <c r="Q323" s="22">
        <v>0.78472222222222221</v>
      </c>
      <c r="R323" s="22">
        <v>0.5</v>
      </c>
      <c r="S323" s="22">
        <v>0.81597222222222221</v>
      </c>
      <c r="T323" s="22">
        <v>0.85416666666666663</v>
      </c>
      <c r="U323" s="22">
        <v>0.91666666666666663</v>
      </c>
      <c r="V323" s="22">
        <v>0.91666666666666663</v>
      </c>
      <c r="W323" s="105">
        <f>IFERROR(IF(S323&lt;R323,100%,"100"%-(S323-R323)*1.2),"-")</f>
        <v>0.62083333333333335</v>
      </c>
      <c r="AB323" s="5" t="s">
        <v>475</v>
      </c>
      <c r="AC323" s="105">
        <f>IFERROR(IF(Y323&lt;X323,100%,"100"%-(Y323-X323)*1.2),"-")</f>
        <v>1</v>
      </c>
    </row>
    <row r="324" spans="2:29" x14ac:dyDescent="0.3">
      <c r="B324" s="125" t="s">
        <v>903</v>
      </c>
      <c r="C324" s="18">
        <v>46051</v>
      </c>
      <c r="D324" s="5" t="s">
        <v>651</v>
      </c>
      <c r="E324" s="42" t="s">
        <v>104</v>
      </c>
      <c r="F324" s="41" t="s">
        <v>24</v>
      </c>
      <c r="G324" s="125" t="s">
        <v>903</v>
      </c>
      <c r="H324" s="27" t="s">
        <v>30</v>
      </c>
      <c r="I324" s="42" t="s">
        <v>104</v>
      </c>
      <c r="J324" s="111">
        <v>10230</v>
      </c>
      <c r="K324" s="111">
        <v>2318</v>
      </c>
      <c r="L324" s="111">
        <v>14</v>
      </c>
      <c r="M324" s="111">
        <v>9</v>
      </c>
      <c r="N324" s="42" t="s">
        <v>104</v>
      </c>
      <c r="O324" s="41" t="s">
        <v>24</v>
      </c>
      <c r="P324" s="42">
        <v>0.5</v>
      </c>
      <c r="Q324" s="22">
        <v>0.78472222222222221</v>
      </c>
      <c r="R324" s="22">
        <v>0.5</v>
      </c>
      <c r="S324" s="22">
        <v>0.81597222222222221</v>
      </c>
      <c r="T324" s="22">
        <v>0.85416666666666663</v>
      </c>
      <c r="U324" s="22">
        <v>0.91666666666666663</v>
      </c>
      <c r="V324" s="22">
        <v>0.91666666666666663</v>
      </c>
      <c r="W324" s="105">
        <f>IFERROR(IF(S324&lt;R324,100%,"100"%-(S324-R324)*1.2),"-")</f>
        <v>0.62083333333333335</v>
      </c>
      <c r="AB324" s="5" t="s">
        <v>475</v>
      </c>
      <c r="AC324" s="105">
        <f>IFERROR(IF(Y324&lt;X324,100%,"100"%-(Y324-X324)*1.2),"-")</f>
        <v>1</v>
      </c>
    </row>
    <row r="325" spans="2:29" x14ac:dyDescent="0.3">
      <c r="B325" s="125" t="s">
        <v>903</v>
      </c>
      <c r="C325" s="18">
        <v>46051</v>
      </c>
      <c r="D325" s="5" t="s">
        <v>651</v>
      </c>
      <c r="E325" s="42" t="s">
        <v>104</v>
      </c>
      <c r="F325" s="41" t="s">
        <v>24</v>
      </c>
      <c r="G325" s="125" t="s">
        <v>903</v>
      </c>
      <c r="H325" s="20" t="s">
        <v>209</v>
      </c>
      <c r="I325" s="42" t="s">
        <v>104</v>
      </c>
      <c r="J325" s="111">
        <v>10230</v>
      </c>
      <c r="K325" s="111">
        <v>2318</v>
      </c>
      <c r="L325" s="111">
        <v>14</v>
      </c>
      <c r="M325" s="111">
        <v>9</v>
      </c>
      <c r="N325" s="42" t="s">
        <v>104</v>
      </c>
      <c r="O325" s="41" t="s">
        <v>24</v>
      </c>
      <c r="P325" s="42">
        <v>0.5</v>
      </c>
      <c r="Q325" s="22">
        <v>0.78472222222222221</v>
      </c>
      <c r="R325" s="22">
        <v>0.5</v>
      </c>
      <c r="S325" s="22">
        <v>0.81597222222222221</v>
      </c>
      <c r="T325" s="22">
        <v>0.85416666666666663</v>
      </c>
      <c r="U325" s="22">
        <v>0.91666666666666663</v>
      </c>
      <c r="V325" s="22">
        <v>0.91666666666666663</v>
      </c>
      <c r="W325" s="105">
        <f>IFERROR(IF(S325&lt;R325,100%,"100"%-(S325-R325)*1.2),"-")</f>
        <v>0.62083333333333335</v>
      </c>
      <c r="AB325" s="5" t="s">
        <v>475</v>
      </c>
      <c r="AC325" s="105">
        <f>IFERROR(IF(Y325&lt;X325,100%,"100"%-(Y325-X325)*1.2),"-")</f>
        <v>1</v>
      </c>
    </row>
    <row r="326" spans="2:29" x14ac:dyDescent="0.3">
      <c r="B326" s="125" t="s">
        <v>904</v>
      </c>
      <c r="C326" s="18">
        <v>46051</v>
      </c>
      <c r="D326" s="5" t="s">
        <v>651</v>
      </c>
      <c r="E326" s="49" t="s">
        <v>14</v>
      </c>
      <c r="F326" s="5" t="s">
        <v>115</v>
      </c>
      <c r="G326" s="125" t="s">
        <v>904</v>
      </c>
      <c r="H326" s="5" t="s">
        <v>99</v>
      </c>
      <c r="I326" s="5" t="s">
        <v>14</v>
      </c>
      <c r="J326" s="111">
        <v>8500</v>
      </c>
      <c r="K326" s="111">
        <v>650</v>
      </c>
      <c r="L326" s="111">
        <v>14</v>
      </c>
      <c r="M326" s="111">
        <v>2</v>
      </c>
      <c r="N326" s="5" t="s">
        <v>14</v>
      </c>
      <c r="O326" s="5" t="s">
        <v>115</v>
      </c>
      <c r="P326" s="22">
        <v>0.93402777777777779</v>
      </c>
      <c r="Q326" s="22">
        <v>0.93402777777777779</v>
      </c>
      <c r="R326" s="22">
        <v>0.5</v>
      </c>
      <c r="S326" s="22">
        <v>0.99305555555555558</v>
      </c>
      <c r="T326" s="22">
        <v>0.25</v>
      </c>
      <c r="U326" s="22">
        <v>0.33333333333333331</v>
      </c>
      <c r="V326" s="22">
        <v>0.33333333333333331</v>
      </c>
      <c r="W326" s="105">
        <f>IFERROR(IF(S326&lt;R326,100%,"100"%-(S326-R326)*1.2),"-")</f>
        <v>0.40833333333333333</v>
      </c>
      <c r="AB326" s="5" t="s">
        <v>475</v>
      </c>
      <c r="AC326" s="105">
        <f>IFERROR(IF(Y326&lt;X326,100%,"100"%-(Y326-X326)*1.2),"-")</f>
        <v>1</v>
      </c>
    </row>
    <row r="327" spans="2:29" x14ac:dyDescent="0.3">
      <c r="B327" s="125" t="s">
        <v>904</v>
      </c>
      <c r="C327" s="18">
        <v>46051</v>
      </c>
      <c r="D327" s="5" t="s">
        <v>651</v>
      </c>
      <c r="E327" s="49" t="s">
        <v>14</v>
      </c>
      <c r="F327" s="5" t="s">
        <v>115</v>
      </c>
      <c r="G327" s="125" t="s">
        <v>904</v>
      </c>
      <c r="H327" s="169" t="s">
        <v>30</v>
      </c>
      <c r="I327" s="5" t="s">
        <v>14</v>
      </c>
      <c r="J327" s="111">
        <v>8500</v>
      </c>
      <c r="K327" s="111">
        <v>158.5</v>
      </c>
      <c r="L327" s="111">
        <v>14</v>
      </c>
      <c r="M327" s="111">
        <v>2</v>
      </c>
      <c r="N327" s="5" t="s">
        <v>14</v>
      </c>
      <c r="O327" s="5" t="s">
        <v>115</v>
      </c>
      <c r="P327" s="22">
        <v>0.93402777777777779</v>
      </c>
      <c r="Q327" s="22">
        <v>0.93402777777777779</v>
      </c>
      <c r="R327" s="22">
        <v>0.5</v>
      </c>
      <c r="S327" s="22">
        <v>0.99305555555555558</v>
      </c>
      <c r="T327" s="22">
        <v>0.25</v>
      </c>
      <c r="U327" s="22">
        <v>0.33333333333333331</v>
      </c>
      <c r="V327" s="22">
        <v>0.33333333333333331</v>
      </c>
      <c r="W327" s="105">
        <f>IFERROR(IF(S327&lt;R327,100%,"100"%-(S327-R327)*1.2),"-")</f>
        <v>0.40833333333333333</v>
      </c>
      <c r="AB327" s="5" t="s">
        <v>475</v>
      </c>
      <c r="AC327" s="105">
        <f>IFERROR(IF(Y327&lt;X327,100%,"100"%-(Y327-X327)*1.2),"-")</f>
        <v>1</v>
      </c>
    </row>
    <row r="328" spans="2:29" x14ac:dyDescent="0.3">
      <c r="B328" s="125" t="s">
        <v>905</v>
      </c>
      <c r="C328" s="18">
        <v>46051</v>
      </c>
      <c r="D328" s="5" t="s">
        <v>651</v>
      </c>
      <c r="E328" s="5" t="s">
        <v>56</v>
      </c>
      <c r="F328" s="5" t="s">
        <v>81</v>
      </c>
      <c r="G328" s="125" t="s">
        <v>905</v>
      </c>
      <c r="H328" s="5" t="s">
        <v>67</v>
      </c>
      <c r="I328" s="5" t="s">
        <v>56</v>
      </c>
      <c r="J328" s="111">
        <v>8500</v>
      </c>
      <c r="K328" s="111">
        <v>6000</v>
      </c>
      <c r="L328" s="111">
        <v>14</v>
      </c>
      <c r="M328" s="111">
        <v>10</v>
      </c>
      <c r="N328" s="5" t="s">
        <v>56</v>
      </c>
      <c r="O328" s="5" t="s">
        <v>81</v>
      </c>
      <c r="P328" s="22">
        <v>0.36805555555555558</v>
      </c>
      <c r="Q328" s="22">
        <v>0.36805555555555558</v>
      </c>
      <c r="R328" s="22">
        <v>0.5</v>
      </c>
      <c r="S328" s="22">
        <v>0.38194444444444442</v>
      </c>
      <c r="T328" s="22">
        <v>0.43055555555555558</v>
      </c>
      <c r="U328" s="22">
        <v>0.44444444444444442</v>
      </c>
      <c r="V328" s="22">
        <v>0.44444444444444442</v>
      </c>
      <c r="W328" s="105">
        <f>IFERROR(IF(S328&lt;R328,100%,"100"%-(S328-R328)*1.2),"-")</f>
        <v>1</v>
      </c>
      <c r="AC328" s="105">
        <f>IFERROR(IF(Y328&lt;X328,100%,"100"%-(Y328-X328)*1.2),"-")</f>
        <v>1</v>
      </c>
    </row>
    <row r="329" spans="2:29" x14ac:dyDescent="0.3">
      <c r="B329" s="125" t="s">
        <v>906</v>
      </c>
      <c r="C329" s="18">
        <v>46052</v>
      </c>
      <c r="D329" s="5" t="s">
        <v>651</v>
      </c>
      <c r="E329" s="17" t="s">
        <v>56</v>
      </c>
      <c r="F329" s="52" t="s">
        <v>81</v>
      </c>
      <c r="G329" s="125" t="s">
        <v>906</v>
      </c>
      <c r="H329" s="318" t="s">
        <v>6</v>
      </c>
      <c r="I329" s="17" t="s">
        <v>56</v>
      </c>
      <c r="J329" s="111">
        <v>8500</v>
      </c>
      <c r="K329" s="111">
        <v>7800</v>
      </c>
      <c r="L329" s="111">
        <v>14</v>
      </c>
      <c r="M329" s="111">
        <v>14</v>
      </c>
      <c r="N329" s="17" t="s">
        <v>56</v>
      </c>
      <c r="O329" s="52" t="s">
        <v>81</v>
      </c>
      <c r="P329" s="17">
        <v>0.29166666666666702</v>
      </c>
      <c r="Q329" s="22">
        <v>0.29166666666666669</v>
      </c>
      <c r="R329" s="22">
        <v>0.5</v>
      </c>
      <c r="S329" s="22">
        <v>0.375</v>
      </c>
      <c r="T329" s="22">
        <v>0.41666666666666669</v>
      </c>
      <c r="U329" s="22">
        <v>0.5</v>
      </c>
      <c r="V329" s="22">
        <v>0.5</v>
      </c>
      <c r="W329" s="105">
        <f>IFERROR(IF(S329&lt;R329,100%,"100"%-(S329-R329)*1.2),"-")</f>
        <v>1</v>
      </c>
      <c r="AC329" s="105">
        <f>IFERROR(IF(Y329&lt;X329,100%,"100"%-(Y329-X329)*1.2),"-")</f>
        <v>1</v>
      </c>
    </row>
    <row r="330" spans="2:29" x14ac:dyDescent="0.3">
      <c r="B330" s="125" t="s">
        <v>907</v>
      </c>
      <c r="C330" s="18">
        <v>46052</v>
      </c>
      <c r="D330" s="5" t="s">
        <v>651</v>
      </c>
      <c r="E330" s="110" t="s">
        <v>20</v>
      </c>
      <c r="F330" s="52" t="s">
        <v>179</v>
      </c>
      <c r="G330" s="125" t="s">
        <v>907</v>
      </c>
      <c r="H330" s="5" t="s">
        <v>67</v>
      </c>
      <c r="I330" s="110" t="s">
        <v>20</v>
      </c>
      <c r="J330" s="111">
        <v>24950</v>
      </c>
      <c r="K330" s="111">
        <v>26400</v>
      </c>
      <c r="L330" s="111">
        <v>27</v>
      </c>
      <c r="M330" s="111">
        <v>27</v>
      </c>
      <c r="N330" s="110" t="s">
        <v>20</v>
      </c>
      <c r="O330" s="52" t="s">
        <v>179</v>
      </c>
      <c r="P330" s="110">
        <v>0.29166666666666669</v>
      </c>
      <c r="Q330" s="22">
        <v>0.35416666666666669</v>
      </c>
      <c r="R330" s="22">
        <v>0.625</v>
      </c>
      <c r="S330" s="22">
        <v>0.45833333333333331</v>
      </c>
      <c r="T330" s="22">
        <v>0.47916666666666669</v>
      </c>
      <c r="U330" s="22">
        <v>0.5</v>
      </c>
      <c r="V330" s="22">
        <v>0.5</v>
      </c>
      <c r="W330" s="105">
        <f>IFERROR(IF(S330&lt;R330,100%,"100"%-(S330-R330)*1.2),"-")</f>
        <v>1</v>
      </c>
      <c r="AC330" s="105">
        <f>IFERROR(IF(Y330&lt;X330,100%,"100"%-(Y330-X330)*1.2),"-")</f>
        <v>1</v>
      </c>
    </row>
    <row r="331" spans="2:29" x14ac:dyDescent="0.3">
      <c r="B331" s="125" t="s">
        <v>908</v>
      </c>
      <c r="C331" s="18">
        <v>46052</v>
      </c>
      <c r="D331" s="5" t="s">
        <v>651</v>
      </c>
      <c r="E331" s="17" t="s">
        <v>20</v>
      </c>
      <c r="F331" s="52" t="s">
        <v>179</v>
      </c>
      <c r="G331" s="125" t="s">
        <v>908</v>
      </c>
      <c r="H331" s="5" t="s">
        <v>601</v>
      </c>
      <c r="I331" s="17" t="s">
        <v>20</v>
      </c>
      <c r="J331" s="111">
        <v>24950</v>
      </c>
      <c r="K331" s="111">
        <v>5597.5</v>
      </c>
      <c r="L331" s="111">
        <v>27</v>
      </c>
      <c r="M331" s="111">
        <v>10</v>
      </c>
      <c r="N331" s="17" t="s">
        <v>20</v>
      </c>
      <c r="O331" s="52" t="s">
        <v>179</v>
      </c>
      <c r="P331" s="17">
        <v>0.41666666666666669</v>
      </c>
      <c r="Q331" s="22">
        <v>0.54166666666666663</v>
      </c>
      <c r="R331" s="22">
        <v>0.75</v>
      </c>
      <c r="S331" s="22">
        <v>0.70833333333333337</v>
      </c>
      <c r="T331" s="22">
        <v>0.72916666666666663</v>
      </c>
      <c r="U331" s="22">
        <v>0.83333333333333337</v>
      </c>
      <c r="V331" s="22">
        <v>0.83333333333333337</v>
      </c>
      <c r="W331" s="105">
        <f>IFERROR(IF(S331&lt;R331,100%,"100"%-(S331-R331)*1.2),"-")</f>
        <v>1</v>
      </c>
      <c r="AC331" s="105">
        <f>IFERROR(IF(Y331&lt;X331,100%,"100"%-(Y331-X331)*1.2),"-")</f>
        <v>1</v>
      </c>
    </row>
    <row r="332" spans="2:29" x14ac:dyDescent="0.3">
      <c r="B332" s="125" t="s">
        <v>908</v>
      </c>
      <c r="C332" s="18">
        <v>46052</v>
      </c>
      <c r="D332" s="5" t="s">
        <v>651</v>
      </c>
      <c r="E332" s="17" t="s">
        <v>20</v>
      </c>
      <c r="F332" s="52" t="s">
        <v>179</v>
      </c>
      <c r="G332" s="125" t="s">
        <v>908</v>
      </c>
      <c r="H332" s="16" t="s">
        <v>18</v>
      </c>
      <c r="I332" s="17" t="s">
        <v>20</v>
      </c>
      <c r="J332" s="111">
        <v>24950</v>
      </c>
      <c r="K332" s="111">
        <v>2627</v>
      </c>
      <c r="L332" s="111">
        <v>27</v>
      </c>
      <c r="M332" s="111">
        <v>1</v>
      </c>
      <c r="N332" s="17" t="s">
        <v>20</v>
      </c>
      <c r="O332" s="52" t="s">
        <v>179</v>
      </c>
      <c r="P332" s="17">
        <v>0.41666666666666669</v>
      </c>
      <c r="Q332" s="22">
        <v>0.52083333333333337</v>
      </c>
      <c r="R332" s="22">
        <v>0.75</v>
      </c>
      <c r="S332" s="22">
        <v>0.79166666666666663</v>
      </c>
      <c r="T332" s="22">
        <v>0.8125</v>
      </c>
      <c r="U332" s="22">
        <v>0.83333333333333337</v>
      </c>
      <c r="V332" s="22">
        <v>0.83333333333333337</v>
      </c>
      <c r="W332" s="105">
        <f>IFERROR(IF(S332&lt;R332,100%,"100"%-(S332-R332)*1.2),"-")</f>
        <v>0.95000000000000007</v>
      </c>
      <c r="AB332" s="5" t="s">
        <v>475</v>
      </c>
      <c r="AC332" s="105">
        <f>IFERROR(IF(Y332&lt;X332,100%,"100"%-(Y332-X332)*1.2),"-")</f>
        <v>1</v>
      </c>
    </row>
    <row r="333" spans="2:29" x14ac:dyDescent="0.3">
      <c r="B333" s="125" t="s">
        <v>908</v>
      </c>
      <c r="C333" s="18">
        <v>46052</v>
      </c>
      <c r="D333" s="5" t="s">
        <v>651</v>
      </c>
      <c r="E333" s="17" t="s">
        <v>20</v>
      </c>
      <c r="F333" s="52" t="s">
        <v>179</v>
      </c>
      <c r="G333" s="125" t="s">
        <v>908</v>
      </c>
      <c r="H333" s="16" t="s">
        <v>164</v>
      </c>
      <c r="I333" s="17" t="s">
        <v>20</v>
      </c>
      <c r="J333" s="111">
        <v>24950</v>
      </c>
      <c r="K333" s="111">
        <v>386.1</v>
      </c>
      <c r="L333" s="111">
        <v>27</v>
      </c>
      <c r="M333" s="111">
        <v>8</v>
      </c>
      <c r="N333" s="17" t="s">
        <v>20</v>
      </c>
      <c r="O333" s="52" t="s">
        <v>179</v>
      </c>
      <c r="P333" s="17">
        <v>0.41666666666666669</v>
      </c>
      <c r="Q333" s="22">
        <v>0.52083333333333337</v>
      </c>
      <c r="R333" s="22">
        <v>0.75</v>
      </c>
      <c r="S333" s="22">
        <v>0.65625</v>
      </c>
      <c r="T333" s="22">
        <v>0.67361111111111116</v>
      </c>
      <c r="U333" s="22">
        <v>0.83333333333333337</v>
      </c>
      <c r="V333" s="22">
        <v>0.83333333333333337</v>
      </c>
      <c r="W333" s="105">
        <f>IFERROR(IF(S333&lt;R333,100%,"100"%-(S333-R333)*1.2),"-")</f>
        <v>1</v>
      </c>
      <c r="AC333" s="105">
        <f>IFERROR(IF(Y333&lt;X333,100%,"100"%-(Y333-X333)*1.2),"-")</f>
        <v>1</v>
      </c>
    </row>
    <row r="334" spans="2:29" x14ac:dyDescent="0.3">
      <c r="B334" s="125" t="s">
        <v>909</v>
      </c>
      <c r="C334" s="18">
        <v>46052</v>
      </c>
      <c r="D334" s="5" t="s">
        <v>651</v>
      </c>
      <c r="E334" s="17" t="s">
        <v>46</v>
      </c>
      <c r="F334" s="52" t="s">
        <v>165</v>
      </c>
      <c r="G334" s="125" t="s">
        <v>909</v>
      </c>
      <c r="H334" s="16" t="s">
        <v>19</v>
      </c>
      <c r="I334" s="17" t="s">
        <v>46</v>
      </c>
      <c r="J334" s="111">
        <v>927</v>
      </c>
      <c r="K334" s="111">
        <v>147.5</v>
      </c>
      <c r="L334" s="111">
        <v>3</v>
      </c>
      <c r="M334" s="111">
        <v>1</v>
      </c>
      <c r="N334" s="17" t="s">
        <v>46</v>
      </c>
      <c r="O334" s="52" t="s">
        <v>165</v>
      </c>
      <c r="P334" s="17">
        <v>0.41666666666666669</v>
      </c>
      <c r="Q334" s="22">
        <v>0.52083333333333337</v>
      </c>
      <c r="R334" s="22">
        <v>0.625</v>
      </c>
      <c r="S334" s="22">
        <v>0.60416666666666663</v>
      </c>
      <c r="T334" s="22">
        <v>0.66666666666666663</v>
      </c>
      <c r="U334" s="22">
        <v>0.83333333333333337</v>
      </c>
      <c r="V334" s="22">
        <v>0.83333333333333337</v>
      </c>
      <c r="W334" s="105">
        <f>IFERROR(IF(S334&lt;R334,100%,"100"%-(S334-R334)*1.2),"-")</f>
        <v>1</v>
      </c>
      <c r="AC334" s="105">
        <f>IFERROR(IF(Y334&lt;X334,100%,"100"%-(Y334-X334)*1.2),"-")</f>
        <v>1</v>
      </c>
    </row>
    <row r="335" spans="2:29" x14ac:dyDescent="0.3">
      <c r="B335" s="125" t="s">
        <v>910</v>
      </c>
      <c r="C335" s="18">
        <v>46052</v>
      </c>
      <c r="D335" s="5" t="s">
        <v>651</v>
      </c>
      <c r="E335" s="17" t="s">
        <v>28</v>
      </c>
      <c r="F335" s="41" t="s">
        <v>42</v>
      </c>
      <c r="G335" s="125" t="s">
        <v>910</v>
      </c>
      <c r="H335" s="16" t="s">
        <v>9</v>
      </c>
      <c r="I335" s="17" t="s">
        <v>28</v>
      </c>
      <c r="J335" s="111">
        <v>9200</v>
      </c>
      <c r="K335" s="111">
        <v>10200</v>
      </c>
      <c r="L335" s="111">
        <v>14</v>
      </c>
      <c r="M335" s="111">
        <v>14</v>
      </c>
      <c r="N335" s="17" t="s">
        <v>28</v>
      </c>
      <c r="O335" s="41" t="s">
        <v>42</v>
      </c>
      <c r="P335" s="17">
        <v>0.29166666666666702</v>
      </c>
      <c r="Q335" s="22">
        <v>0.29166666666666669</v>
      </c>
      <c r="R335" s="22">
        <v>0.5</v>
      </c>
      <c r="S335" s="22">
        <v>0.375</v>
      </c>
      <c r="T335" s="22">
        <v>0.41666666666666669</v>
      </c>
      <c r="U335" s="22">
        <v>0.5</v>
      </c>
      <c r="V335" s="22">
        <v>0.5</v>
      </c>
      <c r="W335" s="105">
        <f>IFERROR(IF(S335&lt;R335,100%,"100"%-(S335-R335)*1.2),"-")</f>
        <v>1</v>
      </c>
      <c r="AC335" s="105">
        <f>IFERROR(IF(Y335&lt;X335,100%,"100"%-(Y335-X335)*1.2),"-")</f>
        <v>1</v>
      </c>
    </row>
    <row r="336" spans="2:29" x14ac:dyDescent="0.3">
      <c r="B336" s="125" t="s">
        <v>911</v>
      </c>
      <c r="C336" s="18">
        <v>46052</v>
      </c>
      <c r="D336" s="5" t="s">
        <v>651</v>
      </c>
      <c r="E336" s="17" t="s">
        <v>28</v>
      </c>
      <c r="F336" s="41" t="s">
        <v>42</v>
      </c>
      <c r="G336" s="125" t="s">
        <v>911</v>
      </c>
      <c r="H336" s="16" t="s">
        <v>36</v>
      </c>
      <c r="I336" s="17" t="s">
        <v>28</v>
      </c>
      <c r="J336" s="111">
        <v>9200</v>
      </c>
      <c r="K336" s="111">
        <v>230</v>
      </c>
      <c r="L336" s="111">
        <v>14</v>
      </c>
      <c r="M336" s="111">
        <v>2</v>
      </c>
      <c r="N336" s="17" t="s">
        <v>28</v>
      </c>
      <c r="O336" s="52" t="s">
        <v>42</v>
      </c>
      <c r="P336" s="17">
        <v>0.58333333333333337</v>
      </c>
      <c r="Q336" s="22">
        <v>0.66666666666666663</v>
      </c>
      <c r="R336" s="22">
        <v>0.75</v>
      </c>
      <c r="S336" s="22">
        <v>0.75</v>
      </c>
      <c r="T336" s="22">
        <v>0.79166666666666663</v>
      </c>
      <c r="U336" s="22">
        <v>0.85416666666666663</v>
      </c>
      <c r="V336" s="22">
        <v>0.85416666666666663</v>
      </c>
      <c r="W336" s="105">
        <f>IFERROR(IF(S336&lt;R336,100%,"100"%-(S336-R336)*1.2),"-")</f>
        <v>1</v>
      </c>
      <c r="AC336" s="105">
        <f>IFERROR(IF(Y336&lt;X336,100%,"100"%-(Y336-X336)*1.2),"-")</f>
        <v>1</v>
      </c>
    </row>
    <row r="337" spans="2:29" x14ac:dyDescent="0.3">
      <c r="B337" s="125" t="s">
        <v>912</v>
      </c>
      <c r="C337" s="18">
        <v>46052</v>
      </c>
      <c r="D337" s="5" t="s">
        <v>651</v>
      </c>
      <c r="E337" s="49" t="s">
        <v>14</v>
      </c>
      <c r="F337" s="52" t="s">
        <v>115</v>
      </c>
      <c r="G337" s="125" t="s">
        <v>912</v>
      </c>
      <c r="H337" s="5" t="s">
        <v>159</v>
      </c>
      <c r="I337" s="17" t="s">
        <v>14</v>
      </c>
      <c r="J337" s="111">
        <v>8500</v>
      </c>
      <c r="K337" s="111">
        <v>457.5</v>
      </c>
      <c r="L337" s="111">
        <v>14</v>
      </c>
      <c r="M337" s="111">
        <v>4</v>
      </c>
      <c r="N337" s="17" t="s">
        <v>14</v>
      </c>
      <c r="O337" s="52" t="s">
        <v>115</v>
      </c>
      <c r="P337" s="17">
        <v>0.45833333333333331</v>
      </c>
      <c r="Q337" s="22">
        <v>0.53472222222222221</v>
      </c>
      <c r="R337" s="22">
        <v>0.625</v>
      </c>
      <c r="S337" s="22">
        <v>0.57291666666666663</v>
      </c>
      <c r="T337" s="22">
        <v>0.60416666666666663</v>
      </c>
      <c r="U337" s="22">
        <v>0.81597222222222221</v>
      </c>
      <c r="V337" s="22">
        <v>0.81597222222222221</v>
      </c>
      <c r="W337" s="105">
        <f>IFERROR(IF(S337&lt;R337,100%,"100"%-(S337-R337)*1.2),"-")</f>
        <v>1</v>
      </c>
      <c r="AC337" s="105">
        <f>IFERROR(IF(Y337&lt;X337,100%,"100"%-(Y337-X337)*1.2),"-")</f>
        <v>1</v>
      </c>
    </row>
    <row r="338" spans="2:29" x14ac:dyDescent="0.3">
      <c r="B338" s="125" t="s">
        <v>913</v>
      </c>
      <c r="C338" s="18">
        <v>46052</v>
      </c>
      <c r="D338" s="5" t="s">
        <v>651</v>
      </c>
      <c r="E338" s="17" t="s">
        <v>46</v>
      </c>
      <c r="F338" s="52" t="s">
        <v>165</v>
      </c>
      <c r="G338" s="125" t="s">
        <v>913</v>
      </c>
      <c r="H338" s="27" t="s">
        <v>22</v>
      </c>
      <c r="I338" s="17" t="s">
        <v>46</v>
      </c>
      <c r="J338" s="111">
        <v>927</v>
      </c>
      <c r="K338" s="111">
        <v>539</v>
      </c>
      <c r="L338" s="111">
        <v>3</v>
      </c>
      <c r="M338" s="111">
        <v>1</v>
      </c>
      <c r="N338" s="17" t="s">
        <v>46</v>
      </c>
      <c r="O338" s="52" t="s">
        <v>165</v>
      </c>
      <c r="P338" s="17">
        <v>0.29166666666666669</v>
      </c>
      <c r="Q338" s="22">
        <v>0.375</v>
      </c>
      <c r="R338" s="22">
        <v>0.75</v>
      </c>
      <c r="S338" s="22">
        <v>0.41666666666666669</v>
      </c>
      <c r="T338" s="22">
        <v>0.4375</v>
      </c>
      <c r="U338" s="22">
        <v>0.4861111111111111</v>
      </c>
      <c r="V338" s="22">
        <v>0.4861111111111111</v>
      </c>
      <c r="W338" s="105">
        <f>IFERROR(IF(S338&lt;R338,100%,"100"%-(S338-R338)*1.2),"-")</f>
        <v>1</v>
      </c>
      <c r="AC338" s="105">
        <f>IFERROR(IF(Y338&lt;X338,100%,"100"%-(Y338-X338)*1.2),"-")</f>
        <v>1</v>
      </c>
    </row>
    <row r="339" spans="2:29" x14ac:dyDescent="0.3">
      <c r="B339" s="125" t="s">
        <v>914</v>
      </c>
      <c r="C339" s="18">
        <v>46052</v>
      </c>
      <c r="D339" s="5" t="s">
        <v>651</v>
      </c>
      <c r="E339" s="17" t="s">
        <v>104</v>
      </c>
      <c r="F339" s="52" t="s">
        <v>24</v>
      </c>
      <c r="G339" s="125" t="s">
        <v>914</v>
      </c>
      <c r="H339" s="27" t="s">
        <v>35</v>
      </c>
      <c r="I339" s="17" t="s">
        <v>104</v>
      </c>
      <c r="J339" s="111">
        <v>10230</v>
      </c>
      <c r="K339" s="111">
        <v>1200</v>
      </c>
      <c r="L339" s="111">
        <v>14</v>
      </c>
      <c r="M339" s="111">
        <v>1</v>
      </c>
      <c r="N339" s="17" t="s">
        <v>104</v>
      </c>
      <c r="O339" s="52" t="s">
        <v>24</v>
      </c>
      <c r="P339" s="17">
        <v>0.29166666666666702</v>
      </c>
      <c r="Q339" s="22">
        <v>0.38541666666666669</v>
      </c>
      <c r="R339" s="22">
        <v>0.5</v>
      </c>
      <c r="S339" s="22">
        <v>0.3888888888888889</v>
      </c>
      <c r="T339" s="22">
        <v>0.41319444444444442</v>
      </c>
      <c r="U339" s="22">
        <v>0.41666666666666669</v>
      </c>
      <c r="V339" s="22">
        <v>0.41666666666666669</v>
      </c>
      <c r="W339" s="105">
        <f>IFERROR(IF(S339&lt;R339,100%,"100"%-(S339-R339)*1.2),"-")</f>
        <v>1</v>
      </c>
      <c r="AC339" s="105">
        <f>IFERROR(IF(Y339&lt;X339,100%,"100"%-(Y339-X339)*1.2),"-")</f>
        <v>1</v>
      </c>
    </row>
    <row r="340" spans="2:29" x14ac:dyDescent="0.3">
      <c r="B340" s="125" t="s">
        <v>915</v>
      </c>
      <c r="C340" s="18">
        <v>46052</v>
      </c>
      <c r="D340" s="5" t="s">
        <v>651</v>
      </c>
      <c r="E340" s="17" t="s">
        <v>104</v>
      </c>
      <c r="F340" s="52" t="s">
        <v>24</v>
      </c>
      <c r="G340" s="125" t="s">
        <v>915</v>
      </c>
      <c r="H340" s="16" t="s">
        <v>51</v>
      </c>
      <c r="I340" s="17" t="s">
        <v>104</v>
      </c>
      <c r="J340" s="111">
        <v>10230</v>
      </c>
      <c r="K340" s="111">
        <v>200</v>
      </c>
      <c r="L340" s="111">
        <v>14</v>
      </c>
      <c r="M340" s="111">
        <v>2</v>
      </c>
      <c r="N340" s="17" t="s">
        <v>104</v>
      </c>
      <c r="O340" s="52" t="s">
        <v>24</v>
      </c>
      <c r="P340" s="17">
        <v>0.375</v>
      </c>
      <c r="Q340" s="22">
        <v>0.41666666666666669</v>
      </c>
      <c r="R340" s="22">
        <v>0.75</v>
      </c>
      <c r="S340" s="22">
        <v>0.65277777777777779</v>
      </c>
      <c r="T340" s="22">
        <v>0.67361111111111116</v>
      </c>
      <c r="U340" s="22">
        <v>0.86805555555555558</v>
      </c>
      <c r="V340" s="22">
        <v>0.86805555555555558</v>
      </c>
      <c r="W340" s="105">
        <f>IFERROR(IF(S340&lt;R340,100%,"100"%-(S340-R340)*1.2),"-")</f>
        <v>1</v>
      </c>
      <c r="AC340" s="105">
        <f>IFERROR(IF(Y340&lt;X340,100%,"100"%-(Y340-X340)*1.2),"-")</f>
        <v>1</v>
      </c>
    </row>
    <row r="341" spans="2:29" x14ac:dyDescent="0.3">
      <c r="B341" s="125" t="s">
        <v>915</v>
      </c>
      <c r="C341" s="18">
        <v>46052</v>
      </c>
      <c r="D341" s="5" t="s">
        <v>651</v>
      </c>
      <c r="E341" s="17" t="s">
        <v>104</v>
      </c>
      <c r="F341" s="52" t="s">
        <v>24</v>
      </c>
      <c r="G341" s="125" t="s">
        <v>915</v>
      </c>
      <c r="H341" s="16" t="s">
        <v>12</v>
      </c>
      <c r="I341" s="17" t="s">
        <v>104</v>
      </c>
      <c r="J341" s="111">
        <v>10230</v>
      </c>
      <c r="K341" s="111">
        <v>10547</v>
      </c>
      <c r="L341" s="111">
        <v>14</v>
      </c>
      <c r="M341" s="111">
        <v>2</v>
      </c>
      <c r="N341" s="17" t="s">
        <v>104</v>
      </c>
      <c r="O341" s="52" t="s">
        <v>24</v>
      </c>
      <c r="P341" s="17">
        <v>0.375</v>
      </c>
      <c r="Q341" s="22">
        <v>0.41666666666666669</v>
      </c>
      <c r="R341" s="22">
        <v>0.75</v>
      </c>
      <c r="S341" s="22">
        <v>0.5625</v>
      </c>
      <c r="T341" s="22">
        <v>0.63888888888888884</v>
      </c>
      <c r="U341" s="22">
        <v>0.86805555555555558</v>
      </c>
      <c r="V341" s="22">
        <v>0.86805555555555558</v>
      </c>
      <c r="W341" s="105">
        <f>IFERROR(IF(S341&lt;R341,100%,"100"%-(S341-R341)*1.2),"-")</f>
        <v>1</v>
      </c>
      <c r="AC341" s="105">
        <f>IFERROR(IF(Y341&lt;X341,100%,"100"%-(Y341-X341)*1.2),"-")</f>
        <v>1</v>
      </c>
    </row>
    <row r="342" spans="2:29" x14ac:dyDescent="0.3">
      <c r="B342" s="125" t="s">
        <v>915</v>
      </c>
      <c r="C342" s="18">
        <v>46052</v>
      </c>
      <c r="D342" s="5" t="s">
        <v>651</v>
      </c>
      <c r="E342" s="17" t="s">
        <v>104</v>
      </c>
      <c r="F342" s="52" t="s">
        <v>24</v>
      </c>
      <c r="G342" s="125" t="s">
        <v>915</v>
      </c>
      <c r="H342" s="5" t="s">
        <v>76</v>
      </c>
      <c r="I342" s="17" t="s">
        <v>104</v>
      </c>
      <c r="J342" s="111">
        <v>10230</v>
      </c>
      <c r="K342" s="111">
        <v>100</v>
      </c>
      <c r="L342" s="111">
        <v>14</v>
      </c>
      <c r="M342" s="111">
        <v>2</v>
      </c>
      <c r="N342" s="17" t="s">
        <v>104</v>
      </c>
      <c r="O342" s="52" t="s">
        <v>24</v>
      </c>
      <c r="P342" s="17">
        <v>0.375</v>
      </c>
      <c r="Q342" s="22">
        <v>0.41666666666666669</v>
      </c>
      <c r="R342" s="22">
        <v>0.75</v>
      </c>
      <c r="S342" s="22">
        <v>0.5625</v>
      </c>
      <c r="T342" s="22">
        <v>0.63888888888888884</v>
      </c>
      <c r="U342" s="22">
        <v>0.86805555555555558</v>
      </c>
      <c r="V342" s="22">
        <v>0.86805555555555558</v>
      </c>
      <c r="W342" s="105">
        <f>IFERROR(IF(S342&lt;R342,100%,"100"%-(S342-R342)*1.2),"-")</f>
        <v>1</v>
      </c>
      <c r="AC342" s="105">
        <f>IFERROR(IF(Y342&lt;X342,100%,"100"%-(Y342-X342)*1.2),"-")</f>
        <v>1</v>
      </c>
    </row>
    <row r="343" spans="2:29" x14ac:dyDescent="0.3">
      <c r="B343" s="125" t="s">
        <v>916</v>
      </c>
      <c r="C343" s="18">
        <v>46052</v>
      </c>
      <c r="D343" s="5" t="s">
        <v>651</v>
      </c>
      <c r="E343" s="5" t="s">
        <v>46</v>
      </c>
      <c r="F343" s="5" t="s">
        <v>165</v>
      </c>
      <c r="G343" s="125" t="s">
        <v>916</v>
      </c>
      <c r="H343" s="27" t="s">
        <v>6</v>
      </c>
      <c r="I343" s="5" t="s">
        <v>46</v>
      </c>
      <c r="J343" s="111">
        <v>927</v>
      </c>
      <c r="K343" s="111">
        <v>300</v>
      </c>
      <c r="L343" s="111">
        <v>3</v>
      </c>
      <c r="M343" s="111">
        <v>1</v>
      </c>
      <c r="N343" s="5" t="s">
        <v>46</v>
      </c>
      <c r="O343" s="5" t="s">
        <v>165</v>
      </c>
      <c r="P343" s="22">
        <v>0.91666666666666663</v>
      </c>
      <c r="Q343" s="22">
        <v>0.91666666666666663</v>
      </c>
      <c r="R343" s="22">
        <v>0.5</v>
      </c>
      <c r="S343" s="22">
        <v>2.0833333333333332E-2</v>
      </c>
      <c r="T343" s="22">
        <v>5.9027777777777776E-2</v>
      </c>
      <c r="U343" s="22">
        <v>0.18402777777777779</v>
      </c>
      <c r="V343" s="22">
        <v>0.18402777777777779</v>
      </c>
      <c r="W343" s="105">
        <f>IFERROR(IF(S343&lt;R343,100%,"100"%-(S343-R343)*1.2),"-")</f>
        <v>1</v>
      </c>
      <c r="AC343" s="105">
        <f>IFERROR(IF(Y343&lt;X343,100%,"100"%-(Y343-X343)*1.2),"-")</f>
        <v>1</v>
      </c>
    </row>
    <row r="344" spans="2:29" x14ac:dyDescent="0.3">
      <c r="B344" s="125" t="s">
        <v>916</v>
      </c>
      <c r="C344" s="18">
        <v>46052</v>
      </c>
      <c r="D344" s="5" t="s">
        <v>651</v>
      </c>
      <c r="E344" s="5" t="s">
        <v>46</v>
      </c>
      <c r="F344" s="5" t="s">
        <v>165</v>
      </c>
      <c r="G344" s="125" t="s">
        <v>916</v>
      </c>
      <c r="H344" s="5" t="s">
        <v>99</v>
      </c>
      <c r="I344" s="5" t="s">
        <v>46</v>
      </c>
      <c r="J344" s="111">
        <v>927</v>
      </c>
      <c r="K344" s="111">
        <v>200</v>
      </c>
      <c r="L344" s="111">
        <v>3</v>
      </c>
      <c r="M344" s="111">
        <v>1</v>
      </c>
      <c r="N344" s="5" t="s">
        <v>46</v>
      </c>
      <c r="O344" s="5" t="s">
        <v>165</v>
      </c>
      <c r="P344" s="22">
        <v>0.91666666666666663</v>
      </c>
      <c r="Q344" s="22">
        <v>0.91666666666666663</v>
      </c>
      <c r="R344" s="22">
        <v>0.5</v>
      </c>
      <c r="S344" s="22">
        <v>0.97916666666666663</v>
      </c>
      <c r="T344" s="22">
        <v>1.0416666666666666E-2</v>
      </c>
      <c r="U344" s="22">
        <v>0.18402777777777779</v>
      </c>
      <c r="V344" s="22">
        <v>0.18402777777777779</v>
      </c>
      <c r="W344" s="105">
        <f>IFERROR(IF(S344&lt;R344,100%,"100"%-(S344-R344)*1.2),"-")</f>
        <v>0.42500000000000004</v>
      </c>
      <c r="AB344" s="5" t="s">
        <v>475</v>
      </c>
      <c r="AC344" s="105">
        <f>IFERROR(IF(Y344&lt;X344,100%,"100"%-(Y344-X344)*1.2),"-")</f>
        <v>1</v>
      </c>
    </row>
    <row r="345" spans="2:29" x14ac:dyDescent="0.3">
      <c r="B345" s="125" t="s">
        <v>916</v>
      </c>
      <c r="C345" s="18">
        <v>46052</v>
      </c>
      <c r="D345" s="5" t="s">
        <v>651</v>
      </c>
      <c r="E345" s="5" t="s">
        <v>46</v>
      </c>
      <c r="F345" s="5" t="s">
        <v>165</v>
      </c>
      <c r="G345" s="125" t="s">
        <v>916</v>
      </c>
      <c r="H345" s="27" t="s">
        <v>30</v>
      </c>
      <c r="I345" s="5" t="s">
        <v>46</v>
      </c>
      <c r="J345" s="111">
        <v>927</v>
      </c>
      <c r="K345" s="111">
        <v>200</v>
      </c>
      <c r="L345" s="111">
        <v>3</v>
      </c>
      <c r="M345" s="111">
        <v>1</v>
      </c>
      <c r="N345" s="5" t="s">
        <v>46</v>
      </c>
      <c r="O345" s="5" t="s">
        <v>165</v>
      </c>
      <c r="P345" s="22">
        <v>0.91666666666666663</v>
      </c>
      <c r="Q345" s="22">
        <v>0.91666666666666663</v>
      </c>
      <c r="R345" s="22">
        <v>0.5</v>
      </c>
      <c r="S345" s="22">
        <v>0.98958333333333337</v>
      </c>
      <c r="T345" s="22">
        <v>6.9444444444444441E-3</v>
      </c>
      <c r="U345" s="22">
        <v>0.18402777777777779</v>
      </c>
      <c r="V345" s="22">
        <v>0.18402777777777779</v>
      </c>
      <c r="W345" s="105">
        <f>IFERROR(IF(S345&lt;R345,100%,"100"%-(S345-R345)*1.2),"-")</f>
        <v>0.41249999999999998</v>
      </c>
      <c r="AB345" s="5" t="s">
        <v>475</v>
      </c>
      <c r="AC345" s="105">
        <f>IFERROR(IF(Y345&lt;X345,100%,"100"%-(Y345-X345)*1.2),"-")</f>
        <v>1</v>
      </c>
    </row>
    <row r="346" spans="2:29" x14ac:dyDescent="0.3">
      <c r="B346" s="125" t="s">
        <v>917</v>
      </c>
      <c r="C346" s="18">
        <v>46053</v>
      </c>
      <c r="D346" s="5" t="s">
        <v>651</v>
      </c>
      <c r="E346" s="17" t="s">
        <v>104</v>
      </c>
      <c r="F346" s="52" t="s">
        <v>24</v>
      </c>
      <c r="G346" s="125" t="s">
        <v>917</v>
      </c>
      <c r="H346" s="27" t="s">
        <v>6</v>
      </c>
      <c r="I346" s="17" t="s">
        <v>104</v>
      </c>
      <c r="J346" s="111">
        <v>10230</v>
      </c>
      <c r="K346" s="111">
        <v>4500</v>
      </c>
      <c r="L346" s="111">
        <v>14</v>
      </c>
      <c r="M346" s="111">
        <v>11</v>
      </c>
      <c r="N346" s="17" t="s">
        <v>104</v>
      </c>
      <c r="O346" s="52" t="s">
        <v>24</v>
      </c>
      <c r="P346" s="17">
        <v>0.25</v>
      </c>
      <c r="Q346" s="22">
        <v>0.29166666666666669</v>
      </c>
      <c r="R346" s="22">
        <v>0.625</v>
      </c>
      <c r="S346" s="22">
        <v>0.375</v>
      </c>
      <c r="T346" s="22">
        <v>0.41666666666666669</v>
      </c>
      <c r="U346" s="22">
        <v>0.5</v>
      </c>
      <c r="V346" s="22">
        <v>0.5</v>
      </c>
      <c r="W346" s="105">
        <f>IFERROR(IF(S346&lt;R346,100%,"100"%-(S346-R346)*1.2),"-")</f>
        <v>1</v>
      </c>
      <c r="AC346" s="105">
        <f>IFERROR(IF(Y346&lt;X346,100%,"100"%-(Y346-X346)*1.2),"-")</f>
        <v>1</v>
      </c>
    </row>
    <row r="347" spans="2:29" x14ac:dyDescent="0.3">
      <c r="B347" s="125" t="s">
        <v>918</v>
      </c>
      <c r="C347" s="18">
        <v>46053</v>
      </c>
      <c r="D347" s="5" t="s">
        <v>651</v>
      </c>
      <c r="E347" s="49" t="s">
        <v>14</v>
      </c>
      <c r="F347" s="52" t="s">
        <v>115</v>
      </c>
      <c r="G347" s="125" t="s">
        <v>918</v>
      </c>
      <c r="H347" s="16" t="s">
        <v>105</v>
      </c>
      <c r="I347" s="17" t="s">
        <v>14</v>
      </c>
      <c r="J347" s="111">
        <v>8500</v>
      </c>
      <c r="K347" s="111">
        <v>8500</v>
      </c>
      <c r="L347" s="111">
        <v>14</v>
      </c>
      <c r="M347" s="111">
        <v>10</v>
      </c>
      <c r="N347" s="17" t="s">
        <v>14</v>
      </c>
      <c r="O347" s="52" t="s">
        <v>115</v>
      </c>
      <c r="P347" s="17">
        <v>0.20833333333333334</v>
      </c>
      <c r="Q347" s="22">
        <v>0.28125</v>
      </c>
      <c r="R347" s="22">
        <v>0.5</v>
      </c>
      <c r="S347" s="22">
        <v>0.35416666666666669</v>
      </c>
      <c r="T347" s="22">
        <v>0.37847222222222221</v>
      </c>
      <c r="U347" s="22">
        <v>0.66666666666666663</v>
      </c>
      <c r="V347" s="22">
        <v>0.66666666666666663</v>
      </c>
      <c r="W347" s="105">
        <f>IFERROR(IF(S347&lt;R347,100%,"100"%-(S347-R347)*1.2),"-")</f>
        <v>1</v>
      </c>
      <c r="AC347" s="105">
        <f>IFERROR(IF(Y347&lt;X347,100%,"100"%-(Y347-X347)*1.2),"-")</f>
        <v>1</v>
      </c>
    </row>
    <row r="348" spans="2:29" x14ac:dyDescent="0.3">
      <c r="B348" s="125" t="s">
        <v>919</v>
      </c>
      <c r="C348" s="18">
        <v>46053</v>
      </c>
      <c r="D348" s="5" t="s">
        <v>651</v>
      </c>
      <c r="E348" s="49" t="s">
        <v>14</v>
      </c>
      <c r="F348" s="16" t="s">
        <v>115</v>
      </c>
      <c r="G348" s="125" t="s">
        <v>919</v>
      </c>
      <c r="H348" s="16" t="s">
        <v>12</v>
      </c>
      <c r="I348" s="17" t="s">
        <v>14</v>
      </c>
      <c r="J348" s="111">
        <v>8500</v>
      </c>
      <c r="K348" s="111">
        <v>102.7</v>
      </c>
      <c r="L348" s="111">
        <v>14</v>
      </c>
      <c r="M348" s="111">
        <v>1</v>
      </c>
      <c r="N348" s="17" t="s">
        <v>14</v>
      </c>
      <c r="O348" s="16" t="s">
        <v>115</v>
      </c>
      <c r="P348" s="17">
        <v>0.20833333333333334</v>
      </c>
      <c r="Q348" s="22">
        <v>0.28125</v>
      </c>
      <c r="R348" s="22">
        <v>0.5</v>
      </c>
      <c r="S348" s="22">
        <v>0.47569444444444442</v>
      </c>
      <c r="T348" s="22">
        <v>0.48958333333333331</v>
      </c>
      <c r="U348" s="22">
        <v>0.66666666666666663</v>
      </c>
      <c r="V348" s="22">
        <v>0.66666666666666663</v>
      </c>
      <c r="W348" s="105">
        <f>IFERROR(IF(S348&lt;R348,100%,"100"%-(S348-R348)*1.2),"-")</f>
        <v>1</v>
      </c>
      <c r="AC348" s="105">
        <f>IFERROR(IF(Y348&lt;X348,100%,"100"%-(Y348-X348)*1.2),"-")</f>
        <v>1</v>
      </c>
    </row>
    <row r="349" spans="2:29" x14ac:dyDescent="0.3">
      <c r="B349" s="125" t="s">
        <v>919</v>
      </c>
      <c r="C349" s="18">
        <v>46053</v>
      </c>
      <c r="D349" s="5" t="s">
        <v>651</v>
      </c>
      <c r="E349" s="17" t="s">
        <v>56</v>
      </c>
      <c r="F349" s="52" t="s">
        <v>81</v>
      </c>
      <c r="G349" s="125" t="s">
        <v>919</v>
      </c>
      <c r="H349" s="16" t="s">
        <v>105</v>
      </c>
      <c r="I349" s="17" t="s">
        <v>56</v>
      </c>
      <c r="J349" s="111">
        <v>8500</v>
      </c>
      <c r="K349" s="111">
        <v>4500</v>
      </c>
      <c r="L349" s="111">
        <v>14</v>
      </c>
      <c r="M349" s="111">
        <v>10</v>
      </c>
      <c r="N349" s="17" t="s">
        <v>56</v>
      </c>
      <c r="O349" s="52" t="s">
        <v>81</v>
      </c>
      <c r="P349" s="17">
        <v>0.29166666666666669</v>
      </c>
      <c r="Q349" s="22">
        <v>0.29166666666666669</v>
      </c>
      <c r="R349" s="22">
        <v>0.5</v>
      </c>
      <c r="S349" s="22">
        <v>0.33333333333333331</v>
      </c>
      <c r="T349" s="22">
        <v>0.41666666666666669</v>
      </c>
      <c r="U349" s="22">
        <v>0.45833333333333331</v>
      </c>
      <c r="V349" s="22">
        <v>0.45833333333333331</v>
      </c>
      <c r="W349" s="105">
        <f>IFERROR(IF(S349&lt;R349,100%,"100"%-(S349-R349)*1.2),"-")</f>
        <v>1</v>
      </c>
      <c r="AC349" s="105">
        <f>IFERROR(IF(Y349&lt;X349,100%,"100"%-(Y349-X349)*1.2),"-")</f>
        <v>1</v>
      </c>
    </row>
    <row r="350" spans="2:29" x14ac:dyDescent="0.3">
      <c r="B350" s="125" t="s">
        <v>920</v>
      </c>
      <c r="C350" s="18">
        <v>46053</v>
      </c>
      <c r="D350" s="5" t="s">
        <v>651</v>
      </c>
      <c r="E350" s="110" t="s">
        <v>28</v>
      </c>
      <c r="F350" s="41" t="s">
        <v>42</v>
      </c>
      <c r="G350" s="125" t="s">
        <v>920</v>
      </c>
      <c r="H350" s="27" t="s">
        <v>35</v>
      </c>
      <c r="I350" s="110" t="s">
        <v>28</v>
      </c>
      <c r="J350" s="111">
        <v>9200</v>
      </c>
      <c r="K350" s="111">
        <v>4500</v>
      </c>
      <c r="L350" s="111">
        <v>14</v>
      </c>
      <c r="M350" s="111">
        <v>8</v>
      </c>
      <c r="N350" s="110" t="s">
        <v>28</v>
      </c>
      <c r="O350" s="52" t="s">
        <v>42</v>
      </c>
      <c r="P350" s="110">
        <v>0.29166666666666702</v>
      </c>
      <c r="Q350" s="22">
        <v>0.29166666666666669</v>
      </c>
      <c r="R350" s="22">
        <v>0.5</v>
      </c>
      <c r="S350" s="22">
        <v>0.2951388888888889</v>
      </c>
      <c r="T350" s="22">
        <v>0.33680555555555558</v>
      </c>
      <c r="U350" s="22">
        <v>0.34027777777777779</v>
      </c>
      <c r="V350" s="22">
        <v>0.34027777777777779</v>
      </c>
      <c r="W350" s="105">
        <f>IFERROR(IF(S350&lt;R350,100%,"100"%-(S350-R350)*1.2),"-")</f>
        <v>1</v>
      </c>
      <c r="AC350" s="105">
        <f>IFERROR(IF(Y350&lt;X350,100%,"100"%-(Y350-X350)*1.2),"-")</f>
        <v>1</v>
      </c>
    </row>
    <row r="351" spans="2:29" x14ac:dyDescent="0.3">
      <c r="B351" s="125" t="s">
        <v>921</v>
      </c>
      <c r="C351" s="18">
        <v>46053</v>
      </c>
      <c r="D351" s="5" t="s">
        <v>651</v>
      </c>
      <c r="E351" s="17" t="s">
        <v>28</v>
      </c>
      <c r="F351" s="41" t="s">
        <v>42</v>
      </c>
      <c r="G351" s="125" t="s">
        <v>921</v>
      </c>
      <c r="H351" s="52" t="s">
        <v>9</v>
      </c>
      <c r="I351" s="17" t="s">
        <v>28</v>
      </c>
      <c r="J351" s="111">
        <v>9200</v>
      </c>
      <c r="K351" s="111">
        <v>6000</v>
      </c>
      <c r="L351" s="111">
        <v>14</v>
      </c>
      <c r="M351" s="111">
        <v>10</v>
      </c>
      <c r="N351" s="17" t="s">
        <v>28</v>
      </c>
      <c r="O351" s="52" t="s">
        <v>42</v>
      </c>
      <c r="P351" s="17">
        <v>47696</v>
      </c>
      <c r="Q351" s="22">
        <v>0.375</v>
      </c>
      <c r="R351" s="22">
        <v>0.5</v>
      </c>
      <c r="S351" s="22">
        <v>0.45833333333333331</v>
      </c>
      <c r="T351" s="22">
        <v>0.5</v>
      </c>
      <c r="U351" s="22">
        <v>0.58333333333333337</v>
      </c>
      <c r="V351" s="22">
        <v>0.58333333333333337</v>
      </c>
      <c r="W351" s="105">
        <f>IFERROR(IF(S351&lt;R351,100%,"100"%-(S351-R351)*1.2),"-")</f>
        <v>1</v>
      </c>
      <c r="AC351" s="105">
        <f>IFERROR(IF(Y351&lt;X351,100%,"100"%-(Y351-X351)*1.2),"-")</f>
        <v>1</v>
      </c>
    </row>
    <row r="352" spans="2:29" x14ac:dyDescent="0.3">
      <c r="B352" s="125" t="s">
        <v>922</v>
      </c>
      <c r="C352" s="18">
        <v>46053</v>
      </c>
      <c r="D352" s="5" t="s">
        <v>651</v>
      </c>
      <c r="E352" s="17" t="s">
        <v>20</v>
      </c>
      <c r="F352" s="52" t="s">
        <v>179</v>
      </c>
      <c r="G352" s="125" t="s">
        <v>922</v>
      </c>
      <c r="H352" s="5" t="s">
        <v>601</v>
      </c>
      <c r="I352" s="17" t="s">
        <v>20</v>
      </c>
      <c r="J352" s="111">
        <v>24950</v>
      </c>
      <c r="K352" s="111">
        <v>5830</v>
      </c>
      <c r="L352" s="111">
        <v>27</v>
      </c>
      <c r="M352" s="111">
        <v>10</v>
      </c>
      <c r="N352" s="17" t="s">
        <v>20</v>
      </c>
      <c r="O352" s="52" t="s">
        <v>179</v>
      </c>
      <c r="P352" s="22">
        <v>0.25</v>
      </c>
      <c r="Q352" s="22">
        <v>0.22916666666666666</v>
      </c>
      <c r="R352" s="22">
        <v>0.625</v>
      </c>
      <c r="S352" s="22">
        <v>0.38541666666666669</v>
      </c>
      <c r="T352" s="22">
        <v>0.47916666666666669</v>
      </c>
      <c r="U352" s="22">
        <v>0.72916666666666663</v>
      </c>
      <c r="V352" s="108">
        <v>0.72916666666666663</v>
      </c>
      <c r="W352" s="105">
        <f>IFERROR(IF(S352&lt;R352,100%,"100"%-(S352-R352)*1.2),"-")</f>
        <v>1</v>
      </c>
      <c r="AC352" s="105">
        <f>IFERROR(IF(Y352&lt;X352,100%,"100"%-(Y352-X352)*1.2),"-")</f>
        <v>1</v>
      </c>
    </row>
    <row r="353" spans="2:29" x14ac:dyDescent="0.3">
      <c r="B353" s="125" t="s">
        <v>924</v>
      </c>
      <c r="C353" s="18">
        <v>46055</v>
      </c>
      <c r="D353" s="5" t="s">
        <v>750</v>
      </c>
      <c r="E353" s="19" t="s">
        <v>20</v>
      </c>
      <c r="F353" s="48" t="s">
        <v>179</v>
      </c>
      <c r="G353" s="125" t="s">
        <v>924</v>
      </c>
      <c r="H353" s="5" t="s">
        <v>16</v>
      </c>
      <c r="I353" s="19" t="s">
        <v>20</v>
      </c>
      <c r="J353" s="111">
        <v>24950</v>
      </c>
      <c r="K353" s="111">
        <v>19232</v>
      </c>
      <c r="L353" s="111">
        <v>27</v>
      </c>
      <c r="M353" s="111">
        <v>24</v>
      </c>
      <c r="N353" s="19" t="s">
        <v>20</v>
      </c>
      <c r="O353" s="48" t="s">
        <v>179</v>
      </c>
      <c r="P353" s="19">
        <v>0.29166666666666669</v>
      </c>
      <c r="Q353" s="22">
        <v>0.375</v>
      </c>
      <c r="R353" s="22">
        <v>0.625</v>
      </c>
      <c r="S353" s="22">
        <v>0.47916666666666669</v>
      </c>
      <c r="T353" s="22">
        <v>0.59027777777777779</v>
      </c>
      <c r="U353" s="22">
        <v>0.6875</v>
      </c>
      <c r="V353" s="22">
        <v>0.6875</v>
      </c>
      <c r="W353" s="105">
        <f>IFERROR(IF(S353&lt;R353,100%,"100"%-(S353-R353)*1.2),"-")</f>
        <v>1</v>
      </c>
      <c r="AC353" s="105">
        <f>IFERROR(IF(Y353&lt;X353,100%,"100"%-(Y353-X353)*1.2),"-")</f>
        <v>1</v>
      </c>
    </row>
    <row r="354" spans="2:29" x14ac:dyDescent="0.3">
      <c r="B354" s="125" t="s">
        <v>924</v>
      </c>
      <c r="C354" s="18">
        <v>46055</v>
      </c>
      <c r="D354" s="5" t="s">
        <v>750</v>
      </c>
      <c r="E354" s="191" t="s">
        <v>20</v>
      </c>
      <c r="F354" s="54" t="s">
        <v>179</v>
      </c>
      <c r="G354" s="125" t="s">
        <v>924</v>
      </c>
      <c r="H354" s="5" t="s">
        <v>159</v>
      </c>
      <c r="I354" s="191" t="s">
        <v>20</v>
      </c>
      <c r="J354" s="111">
        <v>24950</v>
      </c>
      <c r="K354" s="111">
        <v>3228</v>
      </c>
      <c r="L354" s="111">
        <v>27</v>
      </c>
      <c r="M354" s="111">
        <v>5</v>
      </c>
      <c r="N354" s="191" t="s">
        <v>20</v>
      </c>
      <c r="O354" s="54" t="s">
        <v>179</v>
      </c>
      <c r="P354" s="191">
        <v>0.29166666666666702</v>
      </c>
      <c r="Q354" s="22">
        <v>0.375</v>
      </c>
      <c r="R354" s="22">
        <v>0.625</v>
      </c>
      <c r="S354" s="22">
        <v>0.4236111111111111</v>
      </c>
      <c r="T354" s="22">
        <v>0.44097222222222221</v>
      </c>
      <c r="U354" s="22">
        <v>0.6875</v>
      </c>
      <c r="V354" s="22">
        <v>0.6875</v>
      </c>
      <c r="W354" s="105">
        <f>IFERROR(IF(S354&lt;R354,100%,"100"%-(S354-R354)*1.2),"-")</f>
        <v>1</v>
      </c>
      <c r="AC354" s="105">
        <f>IFERROR(IF(Y354&lt;X354,100%,"100"%-(Y354-X354)*1.2),"-")</f>
        <v>1</v>
      </c>
    </row>
    <row r="355" spans="2:29" x14ac:dyDescent="0.3">
      <c r="B355" s="125" t="s">
        <v>925</v>
      </c>
      <c r="C355" s="18">
        <v>46055</v>
      </c>
      <c r="D355" s="5" t="s">
        <v>750</v>
      </c>
      <c r="E355" s="19" t="s">
        <v>7</v>
      </c>
      <c r="F355" s="48" t="s">
        <v>165</v>
      </c>
      <c r="G355" s="125" t="s">
        <v>925</v>
      </c>
      <c r="H355" s="27" t="s">
        <v>35</v>
      </c>
      <c r="I355" s="19" t="s">
        <v>7</v>
      </c>
      <c r="J355" s="111">
        <v>10200</v>
      </c>
      <c r="K355" s="111">
        <v>4200</v>
      </c>
      <c r="L355" s="111">
        <v>14</v>
      </c>
      <c r="M355" s="111">
        <v>5</v>
      </c>
      <c r="N355" s="19" t="s">
        <v>7</v>
      </c>
      <c r="O355" s="48" t="s">
        <v>165</v>
      </c>
      <c r="P355" s="19">
        <v>0.33333333333333298</v>
      </c>
      <c r="Q355" s="22">
        <v>0.33333333333333331</v>
      </c>
      <c r="R355" s="22">
        <v>0.5</v>
      </c>
      <c r="S355" s="22">
        <v>0.33680555555555558</v>
      </c>
      <c r="T355" s="22">
        <v>0.375</v>
      </c>
      <c r="U355" s="22">
        <v>0.37847222222222221</v>
      </c>
      <c r="V355" s="22">
        <v>0.37847222222222221</v>
      </c>
      <c r="W355" s="105">
        <f>IFERROR(IF(S355&lt;R355,100%,"100"%-(S355-R355)*1.2),"-")</f>
        <v>1</v>
      </c>
      <c r="AC355" s="105">
        <f>IFERROR(IF(Y355&lt;X355,100%,"100"%-(Y355-X355)*1.2),"-")</f>
        <v>1</v>
      </c>
    </row>
    <row r="356" spans="2:29" x14ac:dyDescent="0.3">
      <c r="B356" s="125" t="s">
        <v>926</v>
      </c>
      <c r="C356" s="18">
        <v>46055</v>
      </c>
      <c r="D356" s="5" t="s">
        <v>750</v>
      </c>
      <c r="E356" s="241" t="s">
        <v>46</v>
      </c>
      <c r="F356" s="54" t="s">
        <v>165</v>
      </c>
      <c r="G356" s="125" t="s">
        <v>926</v>
      </c>
      <c r="H356" s="51" t="s">
        <v>33</v>
      </c>
      <c r="I356" s="241" t="s">
        <v>46</v>
      </c>
      <c r="J356" s="111">
        <v>927</v>
      </c>
      <c r="K356" s="111">
        <v>200</v>
      </c>
      <c r="L356" s="111">
        <v>3</v>
      </c>
      <c r="M356" s="111">
        <v>1</v>
      </c>
      <c r="N356" s="241" t="s">
        <v>46</v>
      </c>
      <c r="O356" s="54" t="s">
        <v>165</v>
      </c>
      <c r="P356" s="241">
        <v>0.375</v>
      </c>
      <c r="Q356" s="22">
        <v>0.41666666666666669</v>
      </c>
      <c r="R356" s="22">
        <v>0.5</v>
      </c>
      <c r="S356" s="22">
        <v>0.5</v>
      </c>
      <c r="T356" s="22">
        <v>0.52083333333333337</v>
      </c>
      <c r="U356" s="22">
        <v>0.58333333333333337</v>
      </c>
      <c r="V356" s="22">
        <v>0.58333333333333337</v>
      </c>
      <c r="W356" s="105">
        <f>IFERROR(IF(S356&lt;R356,100%,"100"%-(S356-R356)*1.2),"-")</f>
        <v>1</v>
      </c>
      <c r="AC356" s="105">
        <f>IFERROR(IF(Y356&lt;X356,100%,"100"%-(Y356-X356)*1.2),"-")</f>
        <v>1</v>
      </c>
    </row>
    <row r="357" spans="2:29" x14ac:dyDescent="0.3">
      <c r="B357" s="125" t="s">
        <v>927</v>
      </c>
      <c r="C357" s="18">
        <v>46055</v>
      </c>
      <c r="D357" s="5" t="s">
        <v>750</v>
      </c>
      <c r="E357" s="19" t="s">
        <v>56</v>
      </c>
      <c r="F357" s="48" t="s">
        <v>81</v>
      </c>
      <c r="G357" s="125" t="s">
        <v>927</v>
      </c>
      <c r="H357" s="27" t="s">
        <v>30</v>
      </c>
      <c r="I357" s="19" t="s">
        <v>56</v>
      </c>
      <c r="J357" s="111">
        <v>8500</v>
      </c>
      <c r="K357" s="111">
        <v>1400</v>
      </c>
      <c r="L357" s="111">
        <v>14</v>
      </c>
      <c r="M357" s="111">
        <v>3</v>
      </c>
      <c r="N357" s="19" t="s">
        <v>56</v>
      </c>
      <c r="O357" s="48" t="s">
        <v>81</v>
      </c>
      <c r="P357" s="19">
        <v>0.33333333333333298</v>
      </c>
      <c r="Q357" s="22">
        <v>0.43055555555555558</v>
      </c>
      <c r="R357" s="22">
        <v>0.5</v>
      </c>
      <c r="S357" s="22">
        <v>0.5</v>
      </c>
      <c r="T357" s="22">
        <v>0.53472222222222221</v>
      </c>
      <c r="U357" s="22">
        <v>0.66666666666666663</v>
      </c>
      <c r="V357" s="22">
        <v>0.66666666666666663</v>
      </c>
      <c r="W357" s="105">
        <f>IFERROR(IF(S357&lt;R357,100%,"100"%-(S357-R357)*1.2),"-")</f>
        <v>1</v>
      </c>
      <c r="AC357" s="105">
        <f>IFERROR(IF(Y357&lt;X357,100%,"100"%-(Y357-X357)*1.2),"-")</f>
        <v>1</v>
      </c>
    </row>
    <row r="358" spans="2:29" x14ac:dyDescent="0.3">
      <c r="B358" s="125" t="s">
        <v>927</v>
      </c>
      <c r="C358" s="18">
        <v>46055</v>
      </c>
      <c r="D358" s="5" t="s">
        <v>750</v>
      </c>
      <c r="E358" s="19" t="s">
        <v>56</v>
      </c>
      <c r="F358" s="48" t="s">
        <v>81</v>
      </c>
      <c r="G358" s="125" t="s">
        <v>927</v>
      </c>
      <c r="H358" s="27" t="s">
        <v>6</v>
      </c>
      <c r="I358" s="19" t="s">
        <v>56</v>
      </c>
      <c r="J358" s="111">
        <v>8500</v>
      </c>
      <c r="K358" s="111">
        <v>6550</v>
      </c>
      <c r="L358" s="111">
        <v>14</v>
      </c>
      <c r="M358" s="111">
        <v>10</v>
      </c>
      <c r="N358" s="19" t="s">
        <v>56</v>
      </c>
      <c r="O358" s="48" t="s">
        <v>81</v>
      </c>
      <c r="P358" s="19">
        <v>0.33333333333333331</v>
      </c>
      <c r="Q358" s="22">
        <v>0.43055555555555558</v>
      </c>
      <c r="R358" s="22">
        <v>0.5</v>
      </c>
      <c r="S358" s="22">
        <v>0.5</v>
      </c>
      <c r="T358" s="22">
        <v>0.59027777777777779</v>
      </c>
      <c r="U358" s="22">
        <v>0.66666666666666663</v>
      </c>
      <c r="V358" s="22">
        <v>0.66666666666666663</v>
      </c>
      <c r="W358" s="105">
        <f>IFERROR(IF(S358&lt;R358,100%,"100"%-(S358-R358)*1.2),"-")</f>
        <v>1</v>
      </c>
      <c r="AC358" s="105">
        <f>IFERROR(IF(Y358&lt;X358,100%,"100"%-(Y358-X358)*1.2),"-")</f>
        <v>1</v>
      </c>
    </row>
    <row r="359" spans="2:29" x14ac:dyDescent="0.3">
      <c r="B359" s="125" t="s">
        <v>928</v>
      </c>
      <c r="C359" s="18">
        <v>46055</v>
      </c>
      <c r="D359" s="5" t="s">
        <v>750</v>
      </c>
      <c r="E359" s="19" t="s">
        <v>56</v>
      </c>
      <c r="F359" s="48" t="s">
        <v>81</v>
      </c>
      <c r="G359" s="125" t="s">
        <v>928</v>
      </c>
      <c r="H359" s="5" t="s">
        <v>17</v>
      </c>
      <c r="I359" s="19" t="s">
        <v>56</v>
      </c>
      <c r="J359" s="111">
        <v>8500</v>
      </c>
      <c r="K359" s="111">
        <v>7000</v>
      </c>
      <c r="L359" s="111">
        <v>14</v>
      </c>
      <c r="M359" s="111">
        <v>11</v>
      </c>
      <c r="N359" s="19" t="s">
        <v>56</v>
      </c>
      <c r="O359" s="48" t="s">
        <v>81</v>
      </c>
      <c r="P359" s="19">
        <v>0.54166666666666663</v>
      </c>
      <c r="Q359" s="22">
        <v>0.72222222222222221</v>
      </c>
      <c r="R359" s="22">
        <v>0.79166666666666663</v>
      </c>
      <c r="S359" s="22">
        <v>0.78472222222222221</v>
      </c>
      <c r="T359" s="22">
        <v>0.80902777777777779</v>
      </c>
      <c r="U359" s="22">
        <v>0.86805555555555558</v>
      </c>
      <c r="V359" s="22">
        <v>0.86805555555555558</v>
      </c>
      <c r="W359" s="105">
        <f>IFERROR(IF(S359&lt;R359,100%,"100"%-(S359-R359)*1.2),"-")</f>
        <v>1</v>
      </c>
      <c r="AC359" s="105">
        <f>IFERROR(IF(Y359&lt;X359,100%,"100"%-(Y359-X359)*1.2),"-")</f>
        <v>1</v>
      </c>
    </row>
    <row r="360" spans="2:29" x14ac:dyDescent="0.3">
      <c r="B360" s="125" t="s">
        <v>929</v>
      </c>
      <c r="C360" s="18">
        <v>46055</v>
      </c>
      <c r="D360" s="5" t="s">
        <v>750</v>
      </c>
      <c r="E360" s="19" t="s">
        <v>28</v>
      </c>
      <c r="F360" s="48" t="s">
        <v>42</v>
      </c>
      <c r="G360" s="125" t="s">
        <v>929</v>
      </c>
      <c r="H360" s="5" t="s">
        <v>9</v>
      </c>
      <c r="I360" s="19" t="s">
        <v>28</v>
      </c>
      <c r="J360" s="111">
        <v>9200</v>
      </c>
      <c r="K360" s="111">
        <v>2100</v>
      </c>
      <c r="L360" s="111">
        <v>14</v>
      </c>
      <c r="M360" s="111">
        <v>5</v>
      </c>
      <c r="N360" s="19" t="s">
        <v>28</v>
      </c>
      <c r="O360" s="48" t="s">
        <v>42</v>
      </c>
      <c r="P360" s="19">
        <v>0.375</v>
      </c>
      <c r="Q360" s="22">
        <v>0.54166666666666663</v>
      </c>
      <c r="R360" s="22">
        <v>0.625</v>
      </c>
      <c r="S360" s="22">
        <v>0.625</v>
      </c>
      <c r="T360" s="22">
        <v>0.70833333333333337</v>
      </c>
      <c r="U360" s="22">
        <v>0.83333333333333337</v>
      </c>
      <c r="V360" s="22">
        <v>0.83333333333333337</v>
      </c>
      <c r="W360" s="105">
        <f>IFERROR(IF(S360&lt;R360,100%,"100"%-(S360-R360)*1.2),"-")</f>
        <v>1</v>
      </c>
      <c r="AC360" s="105">
        <f>IFERROR(IF(Y360&lt;X360,100%,"100"%-(Y360-X360)*1.2),"-")</f>
        <v>1</v>
      </c>
    </row>
    <row r="361" spans="2:29" x14ac:dyDescent="0.3">
      <c r="B361" s="125" t="s">
        <v>930</v>
      </c>
      <c r="C361" s="18">
        <v>46055</v>
      </c>
      <c r="D361" s="5" t="s">
        <v>750</v>
      </c>
      <c r="E361" s="19" t="s">
        <v>104</v>
      </c>
      <c r="F361" s="48" t="s">
        <v>24</v>
      </c>
      <c r="G361" s="125" t="s">
        <v>930</v>
      </c>
      <c r="H361" s="5" t="s">
        <v>25</v>
      </c>
      <c r="I361" s="19" t="s">
        <v>104</v>
      </c>
      <c r="J361" s="111">
        <v>10230</v>
      </c>
      <c r="K361" s="111">
        <v>936</v>
      </c>
      <c r="L361" s="111">
        <v>14</v>
      </c>
      <c r="M361" s="111">
        <v>8</v>
      </c>
      <c r="N361" s="19" t="s">
        <v>104</v>
      </c>
      <c r="O361" s="48" t="s">
        <v>24</v>
      </c>
      <c r="P361" s="19">
        <v>0.29166666666666702</v>
      </c>
      <c r="Q361" s="22">
        <v>0.29166666666666669</v>
      </c>
      <c r="R361" s="22">
        <v>0.625</v>
      </c>
      <c r="S361" s="22">
        <v>0.375</v>
      </c>
      <c r="T361" s="22">
        <v>0.41666666666666669</v>
      </c>
      <c r="U361" s="22">
        <v>0.5</v>
      </c>
      <c r="V361" s="22">
        <v>0.5</v>
      </c>
      <c r="W361" s="105">
        <f>IFERROR(IF(S361&lt;R361,100%,"100"%-(S361-R361)*1.2),"-")</f>
        <v>1</v>
      </c>
      <c r="AC361" s="105">
        <f>IFERROR(IF(Y361&lt;X361,100%,"100"%-(Y361-X361)*1.2),"-")</f>
        <v>1</v>
      </c>
    </row>
    <row r="362" spans="2:29" x14ac:dyDescent="0.3">
      <c r="B362" s="125" t="s">
        <v>931</v>
      </c>
      <c r="C362" s="18">
        <v>46055</v>
      </c>
      <c r="D362" s="5" t="s">
        <v>750</v>
      </c>
      <c r="E362" s="19" t="s">
        <v>446</v>
      </c>
      <c r="F362" s="41" t="s">
        <v>446</v>
      </c>
      <c r="G362" s="125" t="s">
        <v>931</v>
      </c>
      <c r="H362" s="20" t="s">
        <v>18</v>
      </c>
      <c r="I362" s="19" t="s">
        <v>446</v>
      </c>
      <c r="J362" s="111">
        <v>24950</v>
      </c>
      <c r="K362" s="111">
        <v>22303</v>
      </c>
      <c r="M362" s="111">
        <v>27</v>
      </c>
      <c r="N362" s="49" t="s">
        <v>1099</v>
      </c>
      <c r="O362" s="49" t="s">
        <v>1099</v>
      </c>
      <c r="P362" s="19">
        <v>0.33333333333333331</v>
      </c>
      <c r="W362" s="105">
        <f>IFERROR(IF(S362&lt;R362,100%,"100"%-(S362-R362)*1.2),"-")</f>
        <v>1</v>
      </c>
      <c r="AC362" s="105">
        <f>IFERROR(IF(Y362&lt;X362,100%,"100"%-(Y362-X362)*1.2),"-")</f>
        <v>1</v>
      </c>
    </row>
    <row r="363" spans="2:29" x14ac:dyDescent="0.3">
      <c r="B363" s="125" t="s">
        <v>932</v>
      </c>
      <c r="C363" s="18">
        <v>46055</v>
      </c>
      <c r="D363" s="5" t="s">
        <v>750</v>
      </c>
      <c r="E363" s="19" t="s">
        <v>446</v>
      </c>
      <c r="F363" s="48" t="s">
        <v>446</v>
      </c>
      <c r="G363" s="125" t="s">
        <v>932</v>
      </c>
      <c r="H363" s="5" t="s">
        <v>593</v>
      </c>
      <c r="I363" s="19" t="s">
        <v>446</v>
      </c>
      <c r="J363" s="111">
        <v>24950</v>
      </c>
      <c r="N363" s="49" t="s">
        <v>1099</v>
      </c>
      <c r="O363" s="49" t="s">
        <v>1099</v>
      </c>
      <c r="P363" s="19">
        <v>0.33333333333333331</v>
      </c>
      <c r="W363" s="105">
        <f>IFERROR(IF(S363&lt;R363,100%,"100"%-(S363-R363)*1.2),"-")</f>
        <v>1</v>
      </c>
      <c r="AC363" s="105">
        <f>IFERROR(IF(Y363&lt;X363,100%,"100"%-(Y363-X363)*1.2),"-")</f>
        <v>1</v>
      </c>
    </row>
    <row r="364" spans="2:29" x14ac:dyDescent="0.3">
      <c r="B364" s="125" t="s">
        <v>933</v>
      </c>
      <c r="C364" s="18">
        <v>46055</v>
      </c>
      <c r="D364" s="5" t="s">
        <v>750</v>
      </c>
      <c r="E364" s="49" t="s">
        <v>14</v>
      </c>
      <c r="F364" s="48" t="s">
        <v>15</v>
      </c>
      <c r="G364" s="125" t="s">
        <v>933</v>
      </c>
      <c r="H364" s="27" t="s">
        <v>22</v>
      </c>
      <c r="I364" s="19" t="s">
        <v>14</v>
      </c>
      <c r="J364" s="111">
        <v>8500</v>
      </c>
      <c r="K364" s="111">
        <v>7777</v>
      </c>
      <c r="L364" s="111">
        <v>14</v>
      </c>
      <c r="M364" s="111">
        <v>14</v>
      </c>
      <c r="N364" s="19" t="s">
        <v>14</v>
      </c>
      <c r="O364" s="48" t="s">
        <v>15</v>
      </c>
      <c r="P364" s="19">
        <v>0.29166666666666702</v>
      </c>
      <c r="Q364" s="22">
        <v>0.3576388888888889</v>
      </c>
      <c r="R364" s="22">
        <v>0.625</v>
      </c>
      <c r="S364" s="22">
        <v>0.40625</v>
      </c>
      <c r="T364" s="22">
        <v>0.47916666666666669</v>
      </c>
      <c r="U364" s="22">
        <v>0.53125</v>
      </c>
      <c r="V364" s="22">
        <v>0.53125</v>
      </c>
      <c r="W364" s="105">
        <f>IFERROR(IF(S364&lt;R364,100%,"100"%-(S364-R364)*1.2),"-")</f>
        <v>1</v>
      </c>
      <c r="AC364" s="105">
        <f>IFERROR(IF(Y364&lt;X364,100%,"100"%-(Y364-X364)*1.2),"-")</f>
        <v>1</v>
      </c>
    </row>
    <row r="365" spans="2:29" x14ac:dyDescent="0.3">
      <c r="B365" s="125" t="s">
        <v>934</v>
      </c>
      <c r="C365" s="18">
        <v>46055</v>
      </c>
      <c r="D365" s="5" t="s">
        <v>750</v>
      </c>
      <c r="E365" s="49" t="s">
        <v>14</v>
      </c>
      <c r="F365" s="48" t="s">
        <v>15</v>
      </c>
      <c r="G365" s="125" t="s">
        <v>934</v>
      </c>
      <c r="H365" s="27" t="s">
        <v>13</v>
      </c>
      <c r="I365" s="19" t="s">
        <v>14</v>
      </c>
      <c r="J365" s="111">
        <v>8500</v>
      </c>
      <c r="K365" s="111">
        <v>6105</v>
      </c>
      <c r="L365" s="111">
        <v>14</v>
      </c>
      <c r="M365" s="111">
        <v>14</v>
      </c>
      <c r="N365" s="19" t="s">
        <v>14</v>
      </c>
      <c r="O365" s="48" t="s">
        <v>15</v>
      </c>
      <c r="P365" s="19">
        <v>0.5</v>
      </c>
      <c r="Q365" s="22">
        <v>0.60416666666666663</v>
      </c>
      <c r="R365" s="22">
        <v>0.75</v>
      </c>
      <c r="S365" s="22">
        <v>0.6875</v>
      </c>
      <c r="T365" s="22">
        <v>0.77083333333333337</v>
      </c>
      <c r="U365" s="22">
        <v>0.86805555555555558</v>
      </c>
      <c r="V365" s="22">
        <v>0.86805555555555558</v>
      </c>
      <c r="W365" s="105">
        <f>IFERROR(IF(S365&lt;R365,100%,"100"%-(S365-R365)*1.2),"-")</f>
        <v>1</v>
      </c>
      <c r="AC365" s="105">
        <f>IFERROR(IF(Y365&lt;X365,100%,"100"%-(Y365-X365)*1.2),"-")</f>
        <v>1</v>
      </c>
    </row>
    <row r="366" spans="2:29" x14ac:dyDescent="0.3">
      <c r="B366" s="125" t="s">
        <v>935</v>
      </c>
      <c r="C366" s="18">
        <v>46055</v>
      </c>
      <c r="D366" s="5" t="s">
        <v>750</v>
      </c>
      <c r="E366" s="19" t="s">
        <v>46</v>
      </c>
      <c r="F366" s="48" t="s">
        <v>24</v>
      </c>
      <c r="G366" s="125" t="s">
        <v>935</v>
      </c>
      <c r="H366" s="27" t="s">
        <v>22</v>
      </c>
      <c r="I366" s="19" t="s">
        <v>46</v>
      </c>
      <c r="J366" s="111">
        <v>927</v>
      </c>
      <c r="K366" s="111">
        <v>200</v>
      </c>
      <c r="L366" s="111">
        <v>3</v>
      </c>
      <c r="M366" s="111">
        <v>2</v>
      </c>
      <c r="N366" s="19" t="s">
        <v>46</v>
      </c>
      <c r="O366" s="48" t="s">
        <v>24</v>
      </c>
      <c r="P366" s="19">
        <v>0.77083333333333337</v>
      </c>
      <c r="Q366" s="22">
        <v>0.83333333333333337</v>
      </c>
      <c r="R366" s="22">
        <v>0.5</v>
      </c>
      <c r="S366" s="22">
        <v>0.89583333333333337</v>
      </c>
      <c r="T366" s="22">
        <v>0.91666666666666663</v>
      </c>
      <c r="U366" s="22">
        <v>0.97916666666666663</v>
      </c>
      <c r="V366" s="22">
        <v>0.97916666666666663</v>
      </c>
      <c r="W366" s="105">
        <f>IFERROR(IF(S366&lt;R366,100%,"100"%-(S366-R366)*1.2),"-")</f>
        <v>0.52499999999999991</v>
      </c>
      <c r="AB366" s="5" t="s">
        <v>490</v>
      </c>
      <c r="AC366" s="105">
        <f>IFERROR(IF(Y366&lt;X366,100%,"100"%-(Y366-X366)*1.2),"-")</f>
        <v>1</v>
      </c>
    </row>
    <row r="367" spans="2:29" x14ac:dyDescent="0.3">
      <c r="B367" s="125" t="s">
        <v>936</v>
      </c>
      <c r="C367" s="18">
        <v>46055</v>
      </c>
      <c r="D367" s="5" t="s">
        <v>750</v>
      </c>
      <c r="E367" s="19" t="s">
        <v>28</v>
      </c>
      <c r="F367" s="48" t="s">
        <v>165</v>
      </c>
      <c r="G367" s="125" t="s">
        <v>936</v>
      </c>
      <c r="H367" s="27" t="s">
        <v>30</v>
      </c>
      <c r="I367" s="19" t="s">
        <v>28</v>
      </c>
      <c r="J367" s="111">
        <v>9200</v>
      </c>
      <c r="K367" s="111">
        <v>1466</v>
      </c>
      <c r="L367" s="111">
        <v>14</v>
      </c>
      <c r="M367" s="111">
        <v>2</v>
      </c>
      <c r="N367" s="19" t="s">
        <v>28</v>
      </c>
      <c r="O367" s="48" t="s">
        <v>165</v>
      </c>
      <c r="P367" s="19">
        <v>0.83333333333333337</v>
      </c>
      <c r="Q367" s="22">
        <v>0.90972222222222221</v>
      </c>
      <c r="R367" s="22">
        <v>0.5</v>
      </c>
      <c r="S367" s="22">
        <v>0.99652777777777779</v>
      </c>
      <c r="T367" s="22">
        <v>0.96180555555555558</v>
      </c>
      <c r="U367" s="22">
        <v>8.3333333333333329E-2</v>
      </c>
      <c r="V367" s="22">
        <v>8.3333333333333329E-2</v>
      </c>
      <c r="W367" s="105">
        <f>IFERROR(IF(S367&lt;R367,100%,"100"%-(S367-R367)*1.2),"-")</f>
        <v>0.40416666666666667</v>
      </c>
      <c r="AB367" s="5" t="s">
        <v>490</v>
      </c>
      <c r="AC367" s="105">
        <f>IFERROR(IF(Y367&lt;X367,100%,"100"%-(Y367-X367)*1.2),"-")</f>
        <v>1</v>
      </c>
    </row>
    <row r="368" spans="2:29" x14ac:dyDescent="0.3">
      <c r="B368" s="125" t="s">
        <v>936</v>
      </c>
      <c r="C368" s="18">
        <v>46055</v>
      </c>
      <c r="D368" s="5" t="s">
        <v>750</v>
      </c>
      <c r="E368" s="19" t="s">
        <v>28</v>
      </c>
      <c r="F368" s="48" t="s">
        <v>165</v>
      </c>
      <c r="G368" s="125" t="s">
        <v>936</v>
      </c>
      <c r="H368" s="5" t="s">
        <v>209</v>
      </c>
      <c r="I368" s="19" t="s">
        <v>28</v>
      </c>
      <c r="J368" s="111">
        <v>9200</v>
      </c>
      <c r="K368" s="111">
        <v>1509</v>
      </c>
      <c r="L368" s="111">
        <v>14</v>
      </c>
      <c r="M368" s="111">
        <v>2</v>
      </c>
      <c r="N368" s="19" t="s">
        <v>28</v>
      </c>
      <c r="O368" s="48" t="s">
        <v>165</v>
      </c>
      <c r="P368" s="19">
        <v>0.83333333333333337</v>
      </c>
      <c r="Q368" s="22">
        <v>0.90972222222222221</v>
      </c>
      <c r="R368" s="22">
        <v>0.5</v>
      </c>
      <c r="S368" s="22">
        <v>0.99305555555555558</v>
      </c>
      <c r="T368" s="22">
        <v>0.96180555555555558</v>
      </c>
      <c r="U368" s="22">
        <v>8.3333333333333329E-2</v>
      </c>
      <c r="V368" s="22">
        <v>8.3333333333333329E-2</v>
      </c>
      <c r="W368" s="105">
        <f>IFERROR(IF(S368&lt;R368,100%,"100"%-(S368-R368)*1.2),"-")</f>
        <v>0.40833333333333333</v>
      </c>
      <c r="AB368" s="5" t="s">
        <v>490</v>
      </c>
      <c r="AC368" s="105">
        <f>IFERROR(IF(Y368&lt;X368,100%,"100"%-(Y368-X368)*1.2),"-")</f>
        <v>1</v>
      </c>
    </row>
    <row r="369" spans="2:29" x14ac:dyDescent="0.3">
      <c r="B369" s="125" t="s">
        <v>936</v>
      </c>
      <c r="C369" s="18">
        <v>46055</v>
      </c>
      <c r="D369" s="5" t="s">
        <v>750</v>
      </c>
      <c r="E369" s="19" t="s">
        <v>28</v>
      </c>
      <c r="F369" s="48" t="s">
        <v>165</v>
      </c>
      <c r="G369" s="125" t="s">
        <v>936</v>
      </c>
      <c r="H369" s="27" t="s">
        <v>6</v>
      </c>
      <c r="I369" s="19" t="s">
        <v>28</v>
      </c>
      <c r="J369" s="111">
        <v>9200</v>
      </c>
      <c r="K369" s="111">
        <v>1509</v>
      </c>
      <c r="L369" s="111">
        <v>14</v>
      </c>
      <c r="M369" s="111">
        <v>2</v>
      </c>
      <c r="N369" s="19" t="s">
        <v>28</v>
      </c>
      <c r="O369" s="48" t="s">
        <v>165</v>
      </c>
      <c r="P369" s="19">
        <v>0.83333333333333337</v>
      </c>
      <c r="Q369" s="22">
        <v>0.90972222222222221</v>
      </c>
      <c r="R369" s="22">
        <v>0.5</v>
      </c>
      <c r="S369" s="22">
        <v>0.98958333333333337</v>
      </c>
      <c r="T369" s="22">
        <v>0.96180555555555558</v>
      </c>
      <c r="U369" s="22">
        <v>8.3333333333333329E-2</v>
      </c>
      <c r="V369" s="22">
        <v>8.3333333333333329E-2</v>
      </c>
      <c r="W369" s="105">
        <f>IFERROR(IF(S369&lt;R369,100%,"100"%-(S369-R369)*1.2),"-")</f>
        <v>0.41249999999999998</v>
      </c>
      <c r="AB369" s="5" t="s">
        <v>490</v>
      </c>
      <c r="AC369" s="105">
        <f>IFERROR(IF(Y369&lt;X369,100%,"100"%-(Y369-X369)*1.2),"-")</f>
        <v>1</v>
      </c>
    </row>
    <row r="370" spans="2:29" x14ac:dyDescent="0.3">
      <c r="B370" s="125" t="s">
        <v>939</v>
      </c>
      <c r="C370" s="18">
        <v>46056</v>
      </c>
      <c r="D370" s="5" t="s">
        <v>750</v>
      </c>
      <c r="E370" s="21" t="s">
        <v>104</v>
      </c>
      <c r="F370" s="41" t="s">
        <v>24</v>
      </c>
      <c r="G370" s="125" t="s">
        <v>939</v>
      </c>
      <c r="H370" s="27" t="s">
        <v>35</v>
      </c>
      <c r="I370" s="21" t="s">
        <v>104</v>
      </c>
      <c r="J370" s="111">
        <v>10230</v>
      </c>
      <c r="K370" s="111">
        <v>12000</v>
      </c>
      <c r="L370" s="111">
        <v>14</v>
      </c>
      <c r="M370" s="111">
        <v>13</v>
      </c>
      <c r="N370" s="21" t="s">
        <v>104</v>
      </c>
      <c r="O370" s="41" t="s">
        <v>24</v>
      </c>
      <c r="P370" s="21">
        <v>0.29166666666666702</v>
      </c>
      <c r="Q370" s="22">
        <v>0.33333333333333331</v>
      </c>
      <c r="R370" s="22">
        <v>0.5</v>
      </c>
      <c r="S370" s="22">
        <v>0.33680555555555558</v>
      </c>
      <c r="T370" s="22">
        <v>0.4201388888888889</v>
      </c>
      <c r="U370" s="22">
        <v>0.4201388888888889</v>
      </c>
      <c r="V370" s="22">
        <v>0.4201388888888889</v>
      </c>
      <c r="W370" s="105">
        <f>IFERROR(IF(S370&lt;R370,100%,"100"%-(S370-R370)*1.2),"-")</f>
        <v>1</v>
      </c>
      <c r="AC370" s="105">
        <f>IFERROR(IF(Y370&lt;X370,100%,"100"%-(Y370-X370)*1.2),"-")</f>
        <v>1</v>
      </c>
    </row>
    <row r="371" spans="2:29" x14ac:dyDescent="0.3">
      <c r="B371" s="125" t="s">
        <v>940</v>
      </c>
      <c r="C371" s="18">
        <v>46056</v>
      </c>
      <c r="D371" s="5" t="s">
        <v>750</v>
      </c>
      <c r="E371" s="21" t="s">
        <v>104</v>
      </c>
      <c r="F371" s="41" t="s">
        <v>24</v>
      </c>
      <c r="G371" s="125" t="s">
        <v>940</v>
      </c>
      <c r="H371" s="27" t="s">
        <v>6</v>
      </c>
      <c r="I371" s="21" t="s">
        <v>104</v>
      </c>
      <c r="J371" s="111">
        <v>10230</v>
      </c>
      <c r="K371" s="111">
        <v>8500</v>
      </c>
      <c r="L371" s="111">
        <v>14</v>
      </c>
      <c r="M371" s="111">
        <v>7</v>
      </c>
      <c r="N371" s="21" t="s">
        <v>104</v>
      </c>
      <c r="O371" s="41" t="s">
        <v>24</v>
      </c>
      <c r="P371" s="21">
        <v>0.375</v>
      </c>
      <c r="Q371" s="22">
        <v>0.41666666666666669</v>
      </c>
      <c r="R371" s="22">
        <v>0.5</v>
      </c>
      <c r="S371" s="22">
        <v>0.5</v>
      </c>
      <c r="T371" s="22">
        <v>0.54166666666666663</v>
      </c>
      <c r="U371" s="22">
        <v>0.625</v>
      </c>
      <c r="V371" s="22">
        <v>0.625</v>
      </c>
      <c r="W371" s="105">
        <f>IFERROR(IF(S371&lt;R371,100%,"100"%-(S371-R371)*1.2),"-")</f>
        <v>1</v>
      </c>
      <c r="AC371" s="105">
        <f>IFERROR(IF(Y371&lt;X371,100%,"100"%-(Y371-X371)*1.2),"-")</f>
        <v>1</v>
      </c>
    </row>
    <row r="372" spans="2:29" x14ac:dyDescent="0.3">
      <c r="B372" s="125" t="s">
        <v>941</v>
      </c>
      <c r="C372" s="18">
        <v>46056</v>
      </c>
      <c r="D372" s="5" t="s">
        <v>750</v>
      </c>
      <c r="E372" s="21" t="s">
        <v>104</v>
      </c>
      <c r="F372" s="41" t="s">
        <v>24</v>
      </c>
      <c r="G372" s="125" t="s">
        <v>941</v>
      </c>
      <c r="H372" s="20" t="s">
        <v>16</v>
      </c>
      <c r="I372" s="21" t="s">
        <v>104</v>
      </c>
      <c r="J372" s="111">
        <v>10230</v>
      </c>
      <c r="K372" s="111">
        <v>11000</v>
      </c>
      <c r="L372" s="111">
        <v>14</v>
      </c>
      <c r="M372" s="111">
        <v>14</v>
      </c>
      <c r="N372" s="21" t="s">
        <v>104</v>
      </c>
      <c r="O372" s="41" t="s">
        <v>24</v>
      </c>
      <c r="P372" s="21">
        <v>0.625</v>
      </c>
      <c r="Q372" s="22">
        <v>0.83333333333333337</v>
      </c>
      <c r="R372" s="22">
        <v>0.625</v>
      </c>
      <c r="S372" s="22">
        <v>0.89583333333333337</v>
      </c>
      <c r="T372" s="22">
        <v>0.91666666666666663</v>
      </c>
      <c r="U372" s="22">
        <v>0.97916666666666663</v>
      </c>
      <c r="V372" s="22">
        <v>0.97916666666666663</v>
      </c>
      <c r="W372" s="105">
        <f>IFERROR(IF(S372&lt;R372,100%,"100"%-(S372-R372)*1.2),"-")</f>
        <v>0.67500000000000004</v>
      </c>
      <c r="AB372" s="5" t="s">
        <v>938</v>
      </c>
      <c r="AC372" s="105">
        <f>IFERROR(IF(Y372&lt;X372,100%,"100"%-(Y372-X372)*1.2),"-")</f>
        <v>1</v>
      </c>
    </row>
    <row r="373" spans="2:29" x14ac:dyDescent="0.3">
      <c r="B373" s="125" t="s">
        <v>942</v>
      </c>
      <c r="C373" s="18">
        <v>46056</v>
      </c>
      <c r="D373" s="5" t="s">
        <v>750</v>
      </c>
      <c r="E373" s="21" t="s">
        <v>446</v>
      </c>
      <c r="F373" s="41" t="s">
        <v>446</v>
      </c>
      <c r="G373" s="125" t="s">
        <v>942</v>
      </c>
      <c r="H373" s="5" t="s">
        <v>107</v>
      </c>
      <c r="I373" s="21" t="s">
        <v>446</v>
      </c>
      <c r="J373" s="111">
        <v>24950</v>
      </c>
      <c r="K373" s="111">
        <v>12200</v>
      </c>
      <c r="M373" s="111">
        <v>16</v>
      </c>
      <c r="N373" s="49" t="s">
        <v>1099</v>
      </c>
      <c r="O373" s="49" t="s">
        <v>1099</v>
      </c>
      <c r="P373" s="21">
        <v>0.375</v>
      </c>
      <c r="W373" s="105">
        <f>IFERROR(IF(S373&lt;R373,100%,"100"%-(S373-R373)*1.2),"-")</f>
        <v>1</v>
      </c>
      <c r="AC373" s="105">
        <f>IFERROR(IF(Y373&lt;X373,100%,"100"%-(Y373-X373)*1.2),"-")</f>
        <v>1</v>
      </c>
    </row>
    <row r="374" spans="2:29" x14ac:dyDescent="0.3">
      <c r="B374" s="125" t="s">
        <v>942</v>
      </c>
      <c r="C374" s="18">
        <v>46056</v>
      </c>
      <c r="D374" s="5" t="s">
        <v>750</v>
      </c>
      <c r="E374" s="21" t="s">
        <v>446</v>
      </c>
      <c r="F374" s="41" t="s">
        <v>446</v>
      </c>
      <c r="G374" s="125" t="s">
        <v>942</v>
      </c>
      <c r="H374" s="27" t="s">
        <v>169</v>
      </c>
      <c r="I374" s="21" t="s">
        <v>446</v>
      </c>
      <c r="J374" s="111">
        <v>24950</v>
      </c>
      <c r="K374" s="111">
        <v>12200</v>
      </c>
      <c r="M374" s="111">
        <v>16</v>
      </c>
      <c r="N374" s="49" t="s">
        <v>1099</v>
      </c>
      <c r="O374" s="49" t="s">
        <v>1099</v>
      </c>
      <c r="P374" s="21">
        <v>0.375</v>
      </c>
      <c r="W374" s="105">
        <f>IFERROR(IF(S374&lt;R374,100%,"100"%-(S374-R374)*1.2),"-")</f>
        <v>1</v>
      </c>
      <c r="AC374" s="105">
        <f>IFERROR(IF(Y374&lt;X374,100%,"100"%-(Y374-X374)*1.2),"-")</f>
        <v>1</v>
      </c>
    </row>
    <row r="375" spans="2:29" x14ac:dyDescent="0.3">
      <c r="B375" s="125" t="s">
        <v>943</v>
      </c>
      <c r="C375" s="18">
        <v>46056</v>
      </c>
      <c r="D375" s="5" t="s">
        <v>750</v>
      </c>
      <c r="E375" s="21" t="s">
        <v>446</v>
      </c>
      <c r="F375" s="41" t="s">
        <v>446</v>
      </c>
      <c r="G375" s="125" t="s">
        <v>943</v>
      </c>
      <c r="H375" s="27" t="s">
        <v>22</v>
      </c>
      <c r="I375" s="21" t="s">
        <v>446</v>
      </c>
      <c r="J375" s="111">
        <v>24950</v>
      </c>
      <c r="K375" s="111">
        <v>9000</v>
      </c>
      <c r="M375" s="111">
        <v>11</v>
      </c>
      <c r="N375" s="49" t="s">
        <v>1099</v>
      </c>
      <c r="O375" s="49" t="s">
        <v>1099</v>
      </c>
      <c r="P375" s="21">
        <v>0.375</v>
      </c>
      <c r="W375" s="105">
        <f>IFERROR(IF(S375&lt;R375,100%,"100"%-(S375-R375)*1.2),"-")</f>
        <v>1</v>
      </c>
      <c r="AC375" s="105">
        <f>IFERROR(IF(Y375&lt;X375,100%,"100"%-(Y375-X375)*1.2),"-")</f>
        <v>1</v>
      </c>
    </row>
    <row r="376" spans="2:29" x14ac:dyDescent="0.3">
      <c r="B376" s="125" t="s">
        <v>943</v>
      </c>
      <c r="C376" s="18">
        <v>46056</v>
      </c>
      <c r="D376" s="5" t="s">
        <v>750</v>
      </c>
      <c r="E376" s="21" t="s">
        <v>446</v>
      </c>
      <c r="F376" s="41" t="s">
        <v>446</v>
      </c>
      <c r="G376" s="125" t="s">
        <v>943</v>
      </c>
      <c r="H376" s="5" t="s">
        <v>80</v>
      </c>
      <c r="I376" s="21" t="s">
        <v>446</v>
      </c>
      <c r="J376" s="111">
        <v>24950</v>
      </c>
      <c r="K376" s="111">
        <v>13.222</v>
      </c>
      <c r="M376" s="111">
        <v>33</v>
      </c>
      <c r="N376" s="49" t="s">
        <v>1099</v>
      </c>
      <c r="O376" s="49" t="s">
        <v>1099</v>
      </c>
      <c r="P376" s="21">
        <v>0.41666666666666669</v>
      </c>
      <c r="W376" s="105">
        <f>IFERROR(IF(S376&lt;R376,100%,"100"%-(S376-R376)*1.2),"-")</f>
        <v>1</v>
      </c>
      <c r="AC376" s="105">
        <f>IFERROR(IF(Y376&lt;X376,100%,"100"%-(Y376-X376)*1.2),"-")</f>
        <v>1</v>
      </c>
    </row>
    <row r="377" spans="2:29" x14ac:dyDescent="0.3">
      <c r="B377" s="125" t="s">
        <v>944</v>
      </c>
      <c r="C377" s="18">
        <v>46056</v>
      </c>
      <c r="D377" s="5" t="s">
        <v>750</v>
      </c>
      <c r="E377" s="21" t="s">
        <v>28</v>
      </c>
      <c r="F377" s="41" t="s">
        <v>42</v>
      </c>
      <c r="G377" s="125" t="s">
        <v>944</v>
      </c>
      <c r="H377" s="20" t="s">
        <v>161</v>
      </c>
      <c r="I377" s="21" t="s">
        <v>28</v>
      </c>
      <c r="J377" s="111">
        <v>9200</v>
      </c>
      <c r="K377" s="111">
        <v>6486</v>
      </c>
      <c r="L377" s="111">
        <v>14</v>
      </c>
      <c r="M377" s="111">
        <v>4</v>
      </c>
      <c r="N377" s="21" t="s">
        <v>28</v>
      </c>
      <c r="O377" s="41" t="s">
        <v>42</v>
      </c>
      <c r="P377" s="21">
        <v>0.33333333333333331</v>
      </c>
      <c r="Q377" s="22">
        <v>0.33333333333333331</v>
      </c>
      <c r="R377" s="22">
        <v>0.5</v>
      </c>
      <c r="S377" s="22">
        <v>0.35416666666666669</v>
      </c>
      <c r="T377" s="22">
        <v>0.375</v>
      </c>
      <c r="U377" s="22">
        <v>0.41666666666666669</v>
      </c>
      <c r="V377" s="22">
        <v>0.41666666666666669</v>
      </c>
      <c r="W377" s="105">
        <f>IFERROR(IF(S377&lt;R377,100%,"100"%-(S377-R377)*1.2),"-")</f>
        <v>1</v>
      </c>
      <c r="AC377" s="105">
        <f>IFERROR(IF(Y377&lt;X377,100%,"100"%-(Y377-X377)*1.2),"-")</f>
        <v>1</v>
      </c>
    </row>
    <row r="378" spans="2:29" x14ac:dyDescent="0.3">
      <c r="B378" s="125" t="s">
        <v>945</v>
      </c>
      <c r="C378" s="18">
        <v>46056</v>
      </c>
      <c r="D378" s="5" t="s">
        <v>750</v>
      </c>
      <c r="E378" s="21" t="s">
        <v>28</v>
      </c>
      <c r="F378" s="41" t="s">
        <v>42</v>
      </c>
      <c r="G378" s="125" t="s">
        <v>945</v>
      </c>
      <c r="H378" s="5" t="s">
        <v>601</v>
      </c>
      <c r="I378" s="21" t="s">
        <v>28</v>
      </c>
      <c r="J378" s="111">
        <v>9200</v>
      </c>
      <c r="K378" s="111">
        <v>6486</v>
      </c>
      <c r="L378" s="111">
        <v>14</v>
      </c>
      <c r="M378" s="111">
        <v>4</v>
      </c>
      <c r="N378" s="21" t="s">
        <v>28</v>
      </c>
      <c r="O378" s="41" t="s">
        <v>42</v>
      </c>
      <c r="P378" s="21">
        <v>0.45833333333333331</v>
      </c>
      <c r="Q378" s="22">
        <v>0.58333333333333337</v>
      </c>
      <c r="R378" s="22">
        <v>0.75</v>
      </c>
      <c r="S378" s="22">
        <v>0.71180555555555558</v>
      </c>
      <c r="T378" s="22">
        <v>0.76736111111111116</v>
      </c>
      <c r="U378" s="22">
        <v>0.875</v>
      </c>
      <c r="V378" s="22">
        <v>0.875</v>
      </c>
      <c r="W378" s="105">
        <f>IFERROR(IF(S378&lt;R378,100%,"100"%-(S378-R378)*1.2),"-")</f>
        <v>1</v>
      </c>
      <c r="AC378" s="105">
        <f>IFERROR(IF(Y378&lt;X378,100%,"100"%-(Y378-X378)*1.2),"-")</f>
        <v>1</v>
      </c>
    </row>
    <row r="379" spans="2:29" x14ac:dyDescent="0.3">
      <c r="B379" s="125" t="s">
        <v>946</v>
      </c>
      <c r="C379" s="18">
        <v>46056</v>
      </c>
      <c r="D379" s="5" t="s">
        <v>750</v>
      </c>
      <c r="E379" s="21" t="s">
        <v>46</v>
      </c>
      <c r="F379" s="41" t="s">
        <v>165</v>
      </c>
      <c r="G379" s="125" t="s">
        <v>946</v>
      </c>
      <c r="H379" s="5" t="s">
        <v>159</v>
      </c>
      <c r="I379" s="21" t="s">
        <v>46</v>
      </c>
      <c r="J379" s="111">
        <v>927</v>
      </c>
      <c r="K379" s="111">
        <v>900</v>
      </c>
      <c r="L379" s="111">
        <v>3</v>
      </c>
      <c r="M379" s="111">
        <v>2</v>
      </c>
      <c r="N379" s="21" t="s">
        <v>46</v>
      </c>
      <c r="O379" s="41" t="s">
        <v>165</v>
      </c>
      <c r="P379" s="21">
        <v>0.66666666666666663</v>
      </c>
      <c r="Q379" s="22">
        <v>0.79166666666666663</v>
      </c>
      <c r="R379" s="22">
        <v>0.625</v>
      </c>
      <c r="S379" s="22">
        <v>0.83333333333333337</v>
      </c>
      <c r="T379" s="22">
        <v>0.85416666666666663</v>
      </c>
      <c r="U379" s="22">
        <v>0.89583333333333337</v>
      </c>
      <c r="V379" s="22">
        <v>0.89583333333333337</v>
      </c>
      <c r="W379" s="105">
        <f>IFERROR(IF(S379&lt;R379,100%,"100"%-(S379-R379)*1.2),"-")</f>
        <v>0.75</v>
      </c>
      <c r="AB379" s="5" t="s">
        <v>938</v>
      </c>
      <c r="AC379" s="105">
        <f>IFERROR(IF(Y379&lt;X379,100%,"100"%-(Y379-X379)*1.2),"-")</f>
        <v>1</v>
      </c>
    </row>
    <row r="380" spans="2:29" x14ac:dyDescent="0.3">
      <c r="B380" s="125" t="s">
        <v>947</v>
      </c>
      <c r="C380" s="18">
        <v>46056</v>
      </c>
      <c r="D380" s="5" t="s">
        <v>750</v>
      </c>
      <c r="E380" s="49" t="s">
        <v>14</v>
      </c>
      <c r="F380" s="41" t="s">
        <v>115</v>
      </c>
      <c r="G380" s="125" t="s">
        <v>947</v>
      </c>
      <c r="H380" s="433" t="s">
        <v>1237</v>
      </c>
      <c r="I380" s="21" t="s">
        <v>14</v>
      </c>
      <c r="J380" s="111">
        <v>8500</v>
      </c>
      <c r="K380" s="111">
        <v>8315</v>
      </c>
      <c r="L380" s="111">
        <v>14</v>
      </c>
      <c r="M380" s="111">
        <v>9</v>
      </c>
      <c r="N380" s="21" t="s">
        <v>14</v>
      </c>
      <c r="O380" s="41" t="s">
        <v>115</v>
      </c>
      <c r="P380" s="21">
        <v>0.29166666666666702</v>
      </c>
      <c r="Q380" s="22">
        <v>0.34722222222222221</v>
      </c>
      <c r="R380" s="22">
        <v>0.625</v>
      </c>
      <c r="S380" s="22">
        <v>0.3923611111111111</v>
      </c>
      <c r="T380" s="22">
        <v>0.4236111111111111</v>
      </c>
      <c r="U380" s="22">
        <v>0.45833333333333331</v>
      </c>
      <c r="V380" s="22">
        <v>0.45833333333333331</v>
      </c>
      <c r="W380" s="105">
        <f>IFERROR(IF(S380&lt;R380,100%,"100"%-(S380-R380)*1.2),"-")</f>
        <v>1</v>
      </c>
      <c r="AC380" s="105">
        <f>IFERROR(IF(Y380&lt;X380,100%,"100"%-(Y380-X380)*1.2),"-")</f>
        <v>1</v>
      </c>
    </row>
    <row r="381" spans="2:29" x14ac:dyDescent="0.3">
      <c r="B381" s="125" t="s">
        <v>948</v>
      </c>
      <c r="C381" s="18">
        <v>46056</v>
      </c>
      <c r="D381" s="5" t="s">
        <v>750</v>
      </c>
      <c r="E381" s="49" t="s">
        <v>14</v>
      </c>
      <c r="F381" s="41" t="s">
        <v>115</v>
      </c>
      <c r="G381" s="125" t="s">
        <v>948</v>
      </c>
      <c r="H381" s="5" t="s">
        <v>67</v>
      </c>
      <c r="I381" s="21" t="s">
        <v>14</v>
      </c>
      <c r="J381" s="111">
        <v>8500</v>
      </c>
      <c r="K381" s="111">
        <v>8000</v>
      </c>
      <c r="L381" s="111">
        <v>14</v>
      </c>
      <c r="M381" s="111">
        <v>10</v>
      </c>
      <c r="N381" s="21" t="s">
        <v>14</v>
      </c>
      <c r="O381" s="41" t="s">
        <v>115</v>
      </c>
      <c r="P381" s="21">
        <v>0.45833333333333331</v>
      </c>
      <c r="Q381" s="22">
        <v>0.45833333333333331</v>
      </c>
      <c r="R381" s="22">
        <v>0.625</v>
      </c>
      <c r="S381" s="22">
        <v>0.47916666666666669</v>
      </c>
      <c r="T381" s="22">
        <v>0.5</v>
      </c>
      <c r="U381" s="22">
        <v>0.52083333333333337</v>
      </c>
      <c r="V381" s="22">
        <v>0.52083333333333337</v>
      </c>
      <c r="W381" s="105">
        <f>IFERROR(IF(S381&lt;R381,100%,"100"%-(S381-R381)*1.2),"-")</f>
        <v>1</v>
      </c>
      <c r="AC381" s="105">
        <f>IFERROR(IF(Y381&lt;X381,100%,"100"%-(Y381-X381)*1.2),"-")</f>
        <v>1</v>
      </c>
    </row>
    <row r="382" spans="2:29" x14ac:dyDescent="0.3">
      <c r="B382" s="125" t="s">
        <v>949</v>
      </c>
      <c r="C382" s="18">
        <v>46056</v>
      </c>
      <c r="D382" s="5" t="s">
        <v>750</v>
      </c>
      <c r="E382" s="49" t="s">
        <v>14</v>
      </c>
      <c r="F382" s="41" t="s">
        <v>115</v>
      </c>
      <c r="G382" s="125" t="s">
        <v>949</v>
      </c>
      <c r="H382" s="487" t="s">
        <v>36</v>
      </c>
      <c r="I382" s="21" t="s">
        <v>14</v>
      </c>
      <c r="J382" s="111">
        <v>8500</v>
      </c>
      <c r="K382" s="111">
        <v>6388</v>
      </c>
      <c r="L382" s="111">
        <v>14</v>
      </c>
      <c r="M382" s="111">
        <v>14</v>
      </c>
      <c r="N382" s="21" t="s">
        <v>14</v>
      </c>
      <c r="O382" s="41" t="s">
        <v>115</v>
      </c>
      <c r="P382" s="21">
        <v>0.54166666666666663</v>
      </c>
      <c r="Q382" s="22">
        <v>0.70833333333333337</v>
      </c>
      <c r="R382" s="22">
        <v>0.83333333333333337</v>
      </c>
      <c r="S382" s="22">
        <v>0.79166666666666663</v>
      </c>
      <c r="T382" s="22">
        <v>0.875</v>
      </c>
      <c r="U382" s="22">
        <v>0.95138888888888884</v>
      </c>
      <c r="V382" s="22">
        <v>0.95138888888888884</v>
      </c>
      <c r="W382" s="105">
        <f>IFERROR(IF(S382&lt;R382,100%,"100"%-(S382-R382)*1.2),"-")</f>
        <v>1</v>
      </c>
      <c r="AC382" s="105">
        <f>IFERROR(IF(Y382&lt;X382,100%,"100"%-(Y382-X382)*1.2),"-")</f>
        <v>1</v>
      </c>
    </row>
    <row r="383" spans="2:29" x14ac:dyDescent="0.3">
      <c r="B383" s="125" t="s">
        <v>950</v>
      </c>
      <c r="C383" s="18">
        <v>46056</v>
      </c>
      <c r="D383" s="5" t="s">
        <v>750</v>
      </c>
      <c r="E383" s="21" t="s">
        <v>20</v>
      </c>
      <c r="F383" s="41" t="s">
        <v>179</v>
      </c>
      <c r="G383" s="125" t="s">
        <v>950</v>
      </c>
      <c r="H383" s="20" t="s">
        <v>12</v>
      </c>
      <c r="I383" s="21" t="s">
        <v>20</v>
      </c>
      <c r="J383" s="111">
        <v>24950</v>
      </c>
      <c r="K383" s="111">
        <v>13000</v>
      </c>
      <c r="L383" s="111">
        <v>27</v>
      </c>
      <c r="M383" s="111">
        <v>22</v>
      </c>
      <c r="N383" s="21" t="s">
        <v>20</v>
      </c>
      <c r="O383" s="41" t="s">
        <v>179</v>
      </c>
      <c r="P383" s="21">
        <v>0.33333333333333298</v>
      </c>
      <c r="Q383" s="22">
        <v>0.35416666666666669</v>
      </c>
      <c r="R383" s="22">
        <v>0.625</v>
      </c>
      <c r="S383" s="22">
        <v>0.59722222222222221</v>
      </c>
      <c r="T383" s="22">
        <v>0.65625</v>
      </c>
      <c r="U383" s="22">
        <v>0.79166666666666663</v>
      </c>
      <c r="V383" s="22">
        <v>0.79166666666666663</v>
      </c>
      <c r="W383" s="105">
        <f>IFERROR(IF(S383&lt;R383,100%,"100"%-(S383-R383)*1.2),"-")</f>
        <v>1</v>
      </c>
      <c r="AC383" s="105">
        <f>IFERROR(IF(Y383&lt;X383,100%,"100"%-(Y383-X383)*1.2),"-")</f>
        <v>1</v>
      </c>
    </row>
    <row r="384" spans="2:29" x14ac:dyDescent="0.3">
      <c r="B384" s="125" t="s">
        <v>950</v>
      </c>
      <c r="C384" s="18">
        <v>46056</v>
      </c>
      <c r="D384" s="5" t="s">
        <v>750</v>
      </c>
      <c r="E384" s="42" t="s">
        <v>20</v>
      </c>
      <c r="F384" s="41" t="s">
        <v>179</v>
      </c>
      <c r="G384" s="125" t="s">
        <v>950</v>
      </c>
      <c r="H384" s="41" t="s">
        <v>51</v>
      </c>
      <c r="I384" s="42" t="s">
        <v>20</v>
      </c>
      <c r="J384" s="111">
        <v>24950</v>
      </c>
      <c r="K384" s="111">
        <v>900</v>
      </c>
      <c r="L384" s="111">
        <v>27</v>
      </c>
      <c r="M384" s="111">
        <v>2</v>
      </c>
      <c r="N384" s="42" t="s">
        <v>20</v>
      </c>
      <c r="O384" s="41" t="s">
        <v>179</v>
      </c>
      <c r="P384" s="42">
        <v>0.33333333333333331</v>
      </c>
      <c r="Q384" s="22">
        <v>0.35416666666666669</v>
      </c>
      <c r="R384" s="22">
        <v>0.625</v>
      </c>
      <c r="S384" s="22">
        <v>0.5625</v>
      </c>
      <c r="T384" s="22">
        <v>0.57291666666666663</v>
      </c>
      <c r="U384" s="22">
        <v>0.79166666666666663</v>
      </c>
      <c r="V384" s="22">
        <v>0.79166666666666663</v>
      </c>
      <c r="W384" s="105">
        <f>IFERROR(IF(S384&lt;R384,100%,"100"%-(S384-R384)*1.2),"-")</f>
        <v>1</v>
      </c>
      <c r="AC384" s="105">
        <f>IFERROR(IF(Y384&lt;X384,100%,"100"%-(Y384-X384)*1.2),"-")</f>
        <v>1</v>
      </c>
    </row>
    <row r="385" spans="2:29" x14ac:dyDescent="0.3">
      <c r="B385" s="125" t="s">
        <v>950</v>
      </c>
      <c r="C385" s="18">
        <v>46056</v>
      </c>
      <c r="D385" s="5" t="s">
        <v>750</v>
      </c>
      <c r="E385" s="21" t="s">
        <v>20</v>
      </c>
      <c r="F385" s="41" t="s">
        <v>179</v>
      </c>
      <c r="G385" s="125" t="s">
        <v>950</v>
      </c>
      <c r="H385" s="126" t="s">
        <v>76</v>
      </c>
      <c r="I385" s="21" t="s">
        <v>20</v>
      </c>
      <c r="J385" s="111">
        <v>24950</v>
      </c>
      <c r="K385" s="111">
        <v>2000</v>
      </c>
      <c r="L385" s="111">
        <v>27</v>
      </c>
      <c r="M385" s="111">
        <v>5</v>
      </c>
      <c r="N385" s="21" t="s">
        <v>20</v>
      </c>
      <c r="O385" s="41" t="s">
        <v>179</v>
      </c>
      <c r="P385" s="21">
        <v>0.33333333333333331</v>
      </c>
      <c r="Q385" s="22">
        <v>0.35416666666666669</v>
      </c>
      <c r="R385" s="22">
        <v>0.625</v>
      </c>
      <c r="S385" s="22">
        <v>0.47222222222222221</v>
      </c>
      <c r="T385" s="22">
        <v>0.5</v>
      </c>
      <c r="U385" s="22">
        <v>0.79166666666666663</v>
      </c>
      <c r="V385" s="22">
        <v>0.79166666666666663</v>
      </c>
      <c r="W385" s="105">
        <f>IFERROR(IF(S385&lt;R385,100%,"100"%-(S385-R385)*1.2),"-")</f>
        <v>1</v>
      </c>
      <c r="AC385" s="105">
        <f>IFERROR(IF(Y385&lt;X385,100%,"100"%-(Y385-X385)*1.2),"-")</f>
        <v>1</v>
      </c>
    </row>
    <row r="386" spans="2:29" x14ac:dyDescent="0.3">
      <c r="B386" s="125" t="s">
        <v>951</v>
      </c>
      <c r="C386" s="18">
        <v>46056</v>
      </c>
      <c r="D386" s="5" t="s">
        <v>750</v>
      </c>
      <c r="E386" s="21" t="s">
        <v>56</v>
      </c>
      <c r="F386" s="41" t="s">
        <v>81</v>
      </c>
      <c r="G386" s="125" t="s">
        <v>951</v>
      </c>
      <c r="H386" s="5" t="s">
        <v>67</v>
      </c>
      <c r="I386" s="21" t="s">
        <v>56</v>
      </c>
      <c r="J386" s="111">
        <v>8500</v>
      </c>
      <c r="K386" s="111">
        <v>5000</v>
      </c>
      <c r="L386" s="111">
        <v>14</v>
      </c>
      <c r="M386" s="111">
        <v>5</v>
      </c>
      <c r="N386" s="21" t="s">
        <v>56</v>
      </c>
      <c r="O386" s="41" t="s">
        <v>81</v>
      </c>
      <c r="P386" s="21">
        <v>0.29166666666666669</v>
      </c>
      <c r="Q386" s="22">
        <v>0.33333333333333331</v>
      </c>
      <c r="R386" s="22">
        <v>0.5</v>
      </c>
      <c r="S386" s="22">
        <v>0.35416666666666669</v>
      </c>
      <c r="T386" s="22">
        <v>0.41666666666666669</v>
      </c>
      <c r="U386" s="22">
        <v>0.4375</v>
      </c>
      <c r="V386" s="22">
        <v>0.4375</v>
      </c>
      <c r="W386" s="105">
        <f>IFERROR(IF(S386&lt;R386,100%,"100"%-(S386-R386)*1.2),"-")</f>
        <v>1</v>
      </c>
      <c r="AC386" s="105">
        <f>IFERROR(IF(Y386&lt;X386,100%,"100"%-(Y386-X386)*1.2),"-")</f>
        <v>1</v>
      </c>
    </row>
    <row r="387" spans="2:29" x14ac:dyDescent="0.3">
      <c r="B387" s="125" t="s">
        <v>952</v>
      </c>
      <c r="C387" s="18">
        <v>46056</v>
      </c>
      <c r="D387" s="5" t="s">
        <v>750</v>
      </c>
      <c r="E387" s="21" t="s">
        <v>56</v>
      </c>
      <c r="F387" s="41" t="s">
        <v>81</v>
      </c>
      <c r="G387" s="125" t="s">
        <v>952</v>
      </c>
      <c r="H387" s="487" t="s">
        <v>9</v>
      </c>
      <c r="I387" s="21" t="s">
        <v>56</v>
      </c>
      <c r="J387" s="111">
        <v>8500</v>
      </c>
      <c r="K387" s="111">
        <v>6000</v>
      </c>
      <c r="L387" s="111">
        <v>14</v>
      </c>
      <c r="M387" s="111">
        <v>9</v>
      </c>
      <c r="N387" s="21" t="s">
        <v>56</v>
      </c>
      <c r="O387" s="41" t="s">
        <v>81</v>
      </c>
      <c r="P387" s="21">
        <v>0.41666666666666669</v>
      </c>
      <c r="Q387" s="22">
        <v>0.45833333333333331</v>
      </c>
      <c r="R387" s="22">
        <v>0.625</v>
      </c>
      <c r="S387" s="22">
        <v>0.52083333333333337</v>
      </c>
      <c r="T387" s="22">
        <v>0.66666666666666663</v>
      </c>
      <c r="U387" s="22">
        <v>0.75</v>
      </c>
      <c r="V387" s="22">
        <v>0.75</v>
      </c>
      <c r="W387" s="105">
        <f>IFERROR(IF(S387&lt;R387,100%,"100"%-(S387-R387)*1.2),"-")</f>
        <v>1</v>
      </c>
      <c r="AC387" s="105">
        <f>IFERROR(IF(Y387&lt;X387,100%,"100"%-(Y387-X387)*1.2),"-")</f>
        <v>1</v>
      </c>
    </row>
    <row r="388" spans="2:29" x14ac:dyDescent="0.3">
      <c r="B388" s="125" t="s">
        <v>953</v>
      </c>
      <c r="C388" s="18">
        <v>46056</v>
      </c>
      <c r="D388" s="5" t="s">
        <v>750</v>
      </c>
      <c r="E388" s="19" t="s">
        <v>46</v>
      </c>
      <c r="F388" s="48" t="s">
        <v>165</v>
      </c>
      <c r="G388" s="125" t="s">
        <v>953</v>
      </c>
      <c r="H388" s="5" t="s">
        <v>441</v>
      </c>
      <c r="I388" s="19" t="s">
        <v>46</v>
      </c>
      <c r="J388" s="111">
        <v>927</v>
      </c>
      <c r="K388" s="111">
        <v>120</v>
      </c>
      <c r="L388" s="111">
        <v>3</v>
      </c>
      <c r="M388" s="111">
        <v>1</v>
      </c>
      <c r="N388" s="19" t="s">
        <v>46</v>
      </c>
      <c r="O388" s="48" t="s">
        <v>165</v>
      </c>
      <c r="P388" s="19">
        <v>0.45833333333333331</v>
      </c>
      <c r="Q388" s="22">
        <v>0.45833333333333331</v>
      </c>
      <c r="R388" s="22">
        <v>0.625</v>
      </c>
      <c r="S388" s="22">
        <v>0.52083333333333337</v>
      </c>
      <c r="T388" s="22">
        <v>0.5625</v>
      </c>
      <c r="U388" s="22">
        <v>0.66666666666666663</v>
      </c>
      <c r="V388" s="22">
        <v>0.66666666666666663</v>
      </c>
      <c r="W388" s="105">
        <f>IFERROR(IF(S388&lt;R388,100%,"100"%-(S388-R388)*1.2),"-")</f>
        <v>1</v>
      </c>
      <c r="AC388" s="105">
        <f>IFERROR(IF(Y388&lt;X388,100%,"100"%-(Y388-X388)*1.2),"-")</f>
        <v>1</v>
      </c>
    </row>
    <row r="389" spans="2:29" x14ac:dyDescent="0.3">
      <c r="B389" s="125" t="s">
        <v>953</v>
      </c>
      <c r="C389" s="18">
        <v>46056</v>
      </c>
      <c r="D389" s="5" t="s">
        <v>750</v>
      </c>
      <c r="E389" s="19" t="s">
        <v>46</v>
      </c>
      <c r="F389" s="48" t="s">
        <v>165</v>
      </c>
      <c r="G389" s="125" t="s">
        <v>953</v>
      </c>
      <c r="H389" s="5" t="s">
        <v>25</v>
      </c>
      <c r="I389" s="19" t="s">
        <v>46</v>
      </c>
      <c r="J389" s="111">
        <v>927</v>
      </c>
      <c r="K389" s="111">
        <v>420</v>
      </c>
      <c r="L389" s="111">
        <v>3</v>
      </c>
      <c r="M389" s="111">
        <v>1</v>
      </c>
      <c r="N389" s="19" t="s">
        <v>46</v>
      </c>
      <c r="O389" s="48" t="s">
        <v>165</v>
      </c>
      <c r="P389" s="19">
        <v>0.45833333333333331</v>
      </c>
      <c r="Q389" s="22">
        <v>0.45833333333333331</v>
      </c>
      <c r="R389" s="22">
        <v>0.625</v>
      </c>
      <c r="S389" s="22">
        <v>0.58333333333333337</v>
      </c>
      <c r="T389" s="22">
        <v>0.60416666666666663</v>
      </c>
      <c r="U389" s="22">
        <v>0.66666666666666663</v>
      </c>
      <c r="V389" s="22">
        <v>0.66666666666666663</v>
      </c>
      <c r="W389" s="105">
        <f>IFERROR(IF(S389&lt;R389,100%,"100"%-(S389-R389)*1.2),"-")</f>
        <v>1</v>
      </c>
      <c r="AC389" s="105">
        <f>IFERROR(IF(Y389&lt;X389,100%,"100"%-(Y389-X389)*1.2),"-")</f>
        <v>1</v>
      </c>
    </row>
    <row r="390" spans="2:29" x14ac:dyDescent="0.3">
      <c r="B390" s="125" t="s">
        <v>954</v>
      </c>
      <c r="C390" s="18">
        <v>46056</v>
      </c>
      <c r="D390" s="5" t="s">
        <v>750</v>
      </c>
      <c r="E390" s="21" t="s">
        <v>56</v>
      </c>
      <c r="F390" s="41" t="s">
        <v>81</v>
      </c>
      <c r="G390" s="125" t="s">
        <v>954</v>
      </c>
      <c r="H390" s="20" t="s">
        <v>9</v>
      </c>
      <c r="I390" s="21" t="s">
        <v>56</v>
      </c>
      <c r="J390" s="111">
        <v>8500</v>
      </c>
      <c r="K390" s="111">
        <v>1000</v>
      </c>
      <c r="L390" s="111">
        <v>14</v>
      </c>
      <c r="M390" s="111">
        <v>2</v>
      </c>
      <c r="N390" s="21" t="s">
        <v>56</v>
      </c>
      <c r="O390" s="41" t="s">
        <v>81</v>
      </c>
      <c r="P390" s="21">
        <v>0.83333333333333337</v>
      </c>
      <c r="Q390" s="22">
        <v>8.3333333333333329E-2</v>
      </c>
      <c r="R390" s="133">
        <v>46056.5</v>
      </c>
      <c r="S390" s="133">
        <v>46057.145833333336</v>
      </c>
      <c r="T390" s="22">
        <v>0.15625</v>
      </c>
      <c r="U390" s="22">
        <v>0.25</v>
      </c>
      <c r="V390" s="22">
        <v>0.25</v>
      </c>
      <c r="W390" s="105">
        <f>IFERROR(IF(S390&lt;R390,100%,"100"%-(S390-R390)*1.2),"-")</f>
        <v>0.22499999999708964</v>
      </c>
      <c r="AB390" s="5" t="s">
        <v>490</v>
      </c>
      <c r="AC390" s="105">
        <f>IFERROR(IF(Y390&lt;X390,100%,"100"%-(Y390-X390)*1.2),"-")</f>
        <v>1</v>
      </c>
    </row>
    <row r="391" spans="2:29" x14ac:dyDescent="0.3">
      <c r="B391" s="125" t="s">
        <v>954</v>
      </c>
      <c r="C391" s="18">
        <v>46056</v>
      </c>
      <c r="D391" s="5" t="s">
        <v>750</v>
      </c>
      <c r="E391" s="21" t="s">
        <v>56</v>
      </c>
      <c r="F391" s="41" t="s">
        <v>81</v>
      </c>
      <c r="G391" s="125" t="s">
        <v>954</v>
      </c>
      <c r="H391" s="27" t="s">
        <v>30</v>
      </c>
      <c r="I391" s="21" t="s">
        <v>56</v>
      </c>
      <c r="J391" s="111">
        <v>8500</v>
      </c>
      <c r="K391" s="111">
        <v>1000</v>
      </c>
      <c r="L391" s="111">
        <v>14</v>
      </c>
      <c r="M391" s="111">
        <v>2</v>
      </c>
      <c r="N391" s="21" t="s">
        <v>56</v>
      </c>
      <c r="O391" s="41" t="s">
        <v>81</v>
      </c>
      <c r="P391" s="21">
        <v>0.83333333333333337</v>
      </c>
      <c r="Q391" s="22">
        <v>8.3333333333333329E-2</v>
      </c>
      <c r="R391" s="133">
        <v>46056.5</v>
      </c>
      <c r="S391" s="133">
        <v>46057.163194444445</v>
      </c>
      <c r="T391" s="22">
        <v>0.16666666666666666</v>
      </c>
      <c r="U391" s="22">
        <v>0.25</v>
      </c>
      <c r="V391" s="22">
        <v>0.25</v>
      </c>
      <c r="W391" s="105">
        <f>IFERROR(IF(S391&lt;R391,100%,"100"%-(S391-R391)*1.2),"-")</f>
        <v>0.20416666666569661</v>
      </c>
      <c r="AB391" s="5" t="s">
        <v>490</v>
      </c>
      <c r="AC391" s="105">
        <f>IFERROR(IF(Y391&lt;X391,100%,"100"%-(Y391-X391)*1.2),"-")</f>
        <v>1</v>
      </c>
    </row>
    <row r="392" spans="2:29" x14ac:dyDescent="0.3">
      <c r="B392" s="125" t="s">
        <v>954</v>
      </c>
      <c r="C392" s="18">
        <v>46056</v>
      </c>
      <c r="D392" s="5" t="s">
        <v>750</v>
      </c>
      <c r="E392" s="21" t="s">
        <v>56</v>
      </c>
      <c r="F392" s="41" t="s">
        <v>81</v>
      </c>
      <c r="G392" s="125" t="s">
        <v>954</v>
      </c>
      <c r="H392" s="27" t="s">
        <v>6</v>
      </c>
      <c r="I392" s="21" t="s">
        <v>56</v>
      </c>
      <c r="J392" s="111">
        <v>8500</v>
      </c>
      <c r="K392" s="111">
        <v>1000</v>
      </c>
      <c r="L392" s="111">
        <v>14</v>
      </c>
      <c r="M392" s="111">
        <v>2</v>
      </c>
      <c r="N392" s="21" t="s">
        <v>56</v>
      </c>
      <c r="O392" s="41" t="s">
        <v>81</v>
      </c>
      <c r="P392" s="21">
        <v>0.83333333333333337</v>
      </c>
      <c r="Q392" s="22">
        <v>8.3333333333333329E-2</v>
      </c>
      <c r="R392" s="133">
        <v>46056.5</v>
      </c>
      <c r="S392" s="133">
        <v>46057.170138888891</v>
      </c>
      <c r="T392" s="22">
        <v>0.1736111111111111</v>
      </c>
      <c r="U392" s="22">
        <v>0.25</v>
      </c>
      <c r="V392" s="22">
        <v>0.25</v>
      </c>
      <c r="W392" s="105">
        <f>IFERROR(IF(S392&lt;R392,100%,"100"%-(S392-R392)*1.2),"-")</f>
        <v>0.19583333333139308</v>
      </c>
      <c r="AB392" s="5" t="s">
        <v>490</v>
      </c>
      <c r="AC392" s="105">
        <f>IFERROR(IF(Y392&lt;X392,100%,"100"%-(Y392-X392)*1.2),"-")</f>
        <v>1</v>
      </c>
    </row>
    <row r="393" spans="2:29" x14ac:dyDescent="0.3">
      <c r="B393" s="125" t="s">
        <v>956</v>
      </c>
      <c r="C393" s="18">
        <v>46057</v>
      </c>
      <c r="D393" s="5" t="s">
        <v>750</v>
      </c>
      <c r="E393" s="21" t="s">
        <v>20</v>
      </c>
      <c r="F393" s="41" t="s">
        <v>179</v>
      </c>
      <c r="G393" s="125" t="s">
        <v>956</v>
      </c>
      <c r="H393" s="27" t="s">
        <v>6</v>
      </c>
      <c r="I393" s="21" t="s">
        <v>20</v>
      </c>
      <c r="J393" s="111">
        <v>24950</v>
      </c>
      <c r="K393" s="111">
        <v>6200</v>
      </c>
      <c r="L393" s="111">
        <v>27</v>
      </c>
      <c r="M393" s="111">
        <v>7</v>
      </c>
      <c r="N393" s="21" t="s">
        <v>20</v>
      </c>
      <c r="O393" s="41" t="s">
        <v>179</v>
      </c>
      <c r="P393" s="21">
        <v>0.29166666666666702</v>
      </c>
      <c r="Q393" s="22">
        <v>0.41666666666666669</v>
      </c>
      <c r="R393" s="22">
        <v>0.5</v>
      </c>
      <c r="S393" s="22">
        <v>0.47916666666666669</v>
      </c>
      <c r="T393" s="22">
        <v>0.48958333333333331</v>
      </c>
      <c r="U393" s="22">
        <v>0.70833333333333337</v>
      </c>
      <c r="V393" s="22">
        <v>0.70833333333333337</v>
      </c>
      <c r="W393" s="105">
        <f>IFERROR(IF(S393&lt;R393,100%,"100"%-(S393-R393)*1.2),"-")</f>
        <v>1</v>
      </c>
      <c r="AC393" s="105">
        <f>IFERROR(IF(Y393&lt;X393,100%,"100"%-(Y393-X393)*1.2),"-")</f>
        <v>1</v>
      </c>
    </row>
    <row r="394" spans="2:29" x14ac:dyDescent="0.3">
      <c r="B394" s="125" t="s">
        <v>956</v>
      </c>
      <c r="C394" s="18">
        <v>46057</v>
      </c>
      <c r="D394" s="5" t="s">
        <v>750</v>
      </c>
      <c r="E394" s="21" t="s">
        <v>20</v>
      </c>
      <c r="F394" s="41" t="s">
        <v>179</v>
      </c>
      <c r="G394" s="125" t="s">
        <v>956</v>
      </c>
      <c r="H394" s="20" t="s">
        <v>9</v>
      </c>
      <c r="I394" s="21" t="s">
        <v>20</v>
      </c>
      <c r="J394" s="111">
        <v>24950</v>
      </c>
      <c r="K394" s="111">
        <v>7000</v>
      </c>
      <c r="L394" s="111">
        <v>27</v>
      </c>
      <c r="M394" s="111">
        <v>7</v>
      </c>
      <c r="N394" s="21" t="s">
        <v>20</v>
      </c>
      <c r="O394" s="41" t="s">
        <v>179</v>
      </c>
      <c r="P394" s="21">
        <v>0.29166666666666702</v>
      </c>
      <c r="Q394" s="22">
        <v>0.41666666666666669</v>
      </c>
      <c r="R394" s="22">
        <v>0.5</v>
      </c>
      <c r="S394" s="22">
        <v>0.5</v>
      </c>
      <c r="T394" s="22">
        <v>0.625</v>
      </c>
      <c r="U394" s="22">
        <v>0.70833333333333337</v>
      </c>
      <c r="V394" s="22">
        <v>0.70833333333333337</v>
      </c>
      <c r="W394" s="105">
        <f>IFERROR(IF(S394&lt;R394,100%,"100"%-(S394-R394)*1.2),"-")</f>
        <v>1</v>
      </c>
      <c r="AC394" s="105">
        <f>IFERROR(IF(Y394&lt;X394,100%,"100"%-(Y394-X394)*1.2),"-")</f>
        <v>1</v>
      </c>
    </row>
    <row r="395" spans="2:29" x14ac:dyDescent="0.3">
      <c r="B395" s="125" t="s">
        <v>957</v>
      </c>
      <c r="C395" s="18">
        <v>46057</v>
      </c>
      <c r="D395" s="5" t="s">
        <v>750</v>
      </c>
      <c r="E395" s="42" t="s">
        <v>446</v>
      </c>
      <c r="F395" s="41" t="s">
        <v>446</v>
      </c>
      <c r="G395" s="125" t="s">
        <v>957</v>
      </c>
      <c r="H395" s="41" t="s">
        <v>18</v>
      </c>
      <c r="I395" s="42" t="s">
        <v>446</v>
      </c>
      <c r="J395" s="111">
        <v>24950</v>
      </c>
      <c r="K395" s="111">
        <v>11200</v>
      </c>
      <c r="M395" s="111">
        <v>15</v>
      </c>
      <c r="N395" s="49" t="s">
        <v>1099</v>
      </c>
      <c r="O395" s="49" t="s">
        <v>1099</v>
      </c>
      <c r="P395" s="42">
        <v>0.29166666666666702</v>
      </c>
      <c r="W395" s="105">
        <f>IFERROR(IF(S395&lt;R395,100%,"100"%-(S395-R395)*1.2),"-")</f>
        <v>1</v>
      </c>
      <c r="AC395" s="105">
        <f>IFERROR(IF(Y395&lt;X395,100%,"100"%-(Y395-X395)*1.2),"-")</f>
        <v>1</v>
      </c>
    </row>
    <row r="396" spans="2:29" x14ac:dyDescent="0.3">
      <c r="B396" s="125" t="s">
        <v>957</v>
      </c>
      <c r="C396" s="18">
        <v>46057</v>
      </c>
      <c r="D396" s="5" t="s">
        <v>750</v>
      </c>
      <c r="E396" s="42" t="s">
        <v>446</v>
      </c>
      <c r="F396" s="41" t="s">
        <v>446</v>
      </c>
      <c r="G396" s="125" t="s">
        <v>957</v>
      </c>
      <c r="H396" s="41" t="s">
        <v>11</v>
      </c>
      <c r="I396" s="42" t="s">
        <v>446</v>
      </c>
      <c r="J396" s="111">
        <v>24950</v>
      </c>
      <c r="K396" s="111">
        <v>4500</v>
      </c>
      <c r="M396" s="111">
        <v>7</v>
      </c>
      <c r="N396" s="49" t="s">
        <v>1099</v>
      </c>
      <c r="O396" s="49" t="s">
        <v>1099</v>
      </c>
      <c r="P396" s="42">
        <v>0.29166666666666669</v>
      </c>
      <c r="W396" s="105">
        <f>IFERROR(IF(S396&lt;R396,100%,"100"%-(S396-R396)*1.2),"-")</f>
        <v>1</v>
      </c>
      <c r="AC396" s="105">
        <f>IFERROR(IF(Y396&lt;X396,100%,"100"%-(Y396-X396)*1.2),"-")</f>
        <v>1</v>
      </c>
    </row>
    <row r="397" spans="2:29" x14ac:dyDescent="0.3">
      <c r="B397" s="125" t="s">
        <v>957</v>
      </c>
      <c r="C397" s="18">
        <v>46057</v>
      </c>
      <c r="D397" s="5" t="s">
        <v>750</v>
      </c>
      <c r="E397" s="42" t="s">
        <v>446</v>
      </c>
      <c r="F397" s="41" t="s">
        <v>446</v>
      </c>
      <c r="G397" s="125" t="s">
        <v>957</v>
      </c>
      <c r="H397" s="5" t="s">
        <v>601</v>
      </c>
      <c r="I397" s="42" t="s">
        <v>446</v>
      </c>
      <c r="J397" s="111">
        <v>24950</v>
      </c>
      <c r="K397" s="111">
        <v>6000</v>
      </c>
      <c r="M397" s="111">
        <v>10</v>
      </c>
      <c r="N397" s="49" t="s">
        <v>1099</v>
      </c>
      <c r="O397" s="49" t="s">
        <v>1099</v>
      </c>
      <c r="P397" s="42">
        <v>0.29166666666666669</v>
      </c>
      <c r="W397" s="105">
        <f>IFERROR(IF(S397&lt;R397,100%,"100"%-(S397-R397)*1.2),"-")</f>
        <v>1</v>
      </c>
      <c r="AC397" s="105">
        <f>IFERROR(IF(Y397&lt;X397,100%,"100"%-(Y397-X397)*1.2),"-")</f>
        <v>1</v>
      </c>
    </row>
    <row r="398" spans="2:29" x14ac:dyDescent="0.3">
      <c r="B398" s="125" t="s">
        <v>958</v>
      </c>
      <c r="C398" s="18">
        <v>46057</v>
      </c>
      <c r="D398" s="5" t="s">
        <v>750</v>
      </c>
      <c r="E398" s="21" t="s">
        <v>7</v>
      </c>
      <c r="F398" s="41" t="s">
        <v>165</v>
      </c>
      <c r="G398" s="125" t="s">
        <v>958</v>
      </c>
      <c r="H398" s="27" t="s">
        <v>35</v>
      </c>
      <c r="I398" s="21" t="s">
        <v>7</v>
      </c>
      <c r="J398" s="111">
        <v>10200</v>
      </c>
      <c r="K398" s="111">
        <v>6500</v>
      </c>
      <c r="L398" s="111">
        <v>14</v>
      </c>
      <c r="M398" s="111">
        <v>10</v>
      </c>
      <c r="N398" s="21" t="s">
        <v>7</v>
      </c>
      <c r="O398" s="41" t="s">
        <v>165</v>
      </c>
      <c r="P398" s="21">
        <v>0.33333333333333331</v>
      </c>
      <c r="Q398" s="22">
        <v>0.33333333333333331</v>
      </c>
      <c r="R398" s="22">
        <v>0.5</v>
      </c>
      <c r="S398" s="22">
        <v>0.33680555555555558</v>
      </c>
      <c r="T398" s="22">
        <v>0.375</v>
      </c>
      <c r="U398" s="22">
        <v>0.37847222222222221</v>
      </c>
      <c r="V398" s="22">
        <v>0.37847222222222221</v>
      </c>
      <c r="W398" s="105">
        <f>IFERROR(IF(S398&lt;R398,100%,"100"%-(S398-R398)*1.2),"-")</f>
        <v>1</v>
      </c>
      <c r="AC398" s="105">
        <f>IFERROR(IF(Y398&lt;X398,100%,"100"%-(Y398-X398)*1.2),"-")</f>
        <v>1</v>
      </c>
    </row>
    <row r="399" spans="2:29" x14ac:dyDescent="0.3">
      <c r="B399" s="125" t="s">
        <v>959</v>
      </c>
      <c r="C399" s="18">
        <v>46057</v>
      </c>
      <c r="D399" s="5" t="s">
        <v>750</v>
      </c>
      <c r="E399" s="42" t="s">
        <v>104</v>
      </c>
      <c r="F399" s="41" t="s">
        <v>24</v>
      </c>
      <c r="G399" s="125" t="s">
        <v>959</v>
      </c>
      <c r="H399" s="41" t="s">
        <v>36</v>
      </c>
      <c r="I399" s="42" t="s">
        <v>104</v>
      </c>
      <c r="J399" s="111">
        <v>10230</v>
      </c>
      <c r="K399" s="111">
        <v>9600</v>
      </c>
      <c r="L399" s="111">
        <v>14</v>
      </c>
      <c r="M399" s="111">
        <v>14</v>
      </c>
      <c r="N399" s="42" t="s">
        <v>104</v>
      </c>
      <c r="O399" s="41" t="s">
        <v>24</v>
      </c>
      <c r="P399" s="42">
        <v>0.29166666666666702</v>
      </c>
      <c r="Q399" s="22">
        <v>0.46875</v>
      </c>
      <c r="R399" s="22">
        <v>0.75</v>
      </c>
      <c r="S399" s="22">
        <v>0.54166666666666663</v>
      </c>
      <c r="T399" s="22">
        <v>0.625</v>
      </c>
      <c r="U399" s="22">
        <v>0.6875</v>
      </c>
      <c r="V399" s="22">
        <v>0.6875</v>
      </c>
      <c r="W399" s="105">
        <f>IFERROR(IF(S399&lt;R399,100%,"100"%-(S399-R399)*1.2),"-")</f>
        <v>1</v>
      </c>
      <c r="AC399" s="105">
        <f>IFERROR(IF(Y399&lt;X399,100%,"100"%-(Y399-X399)*1.2),"-")</f>
        <v>1</v>
      </c>
    </row>
    <row r="400" spans="2:29" x14ac:dyDescent="0.3">
      <c r="B400" s="125" t="s">
        <v>960</v>
      </c>
      <c r="C400" s="18">
        <v>46057</v>
      </c>
      <c r="D400" s="5" t="s">
        <v>750</v>
      </c>
      <c r="E400" s="21" t="s">
        <v>446</v>
      </c>
      <c r="F400" s="41" t="s">
        <v>446</v>
      </c>
      <c r="G400" s="125" t="s">
        <v>960</v>
      </c>
      <c r="H400" s="20" t="s">
        <v>204</v>
      </c>
      <c r="I400" s="21" t="s">
        <v>446</v>
      </c>
      <c r="J400" s="111">
        <v>24950</v>
      </c>
      <c r="K400" s="111">
        <v>1200</v>
      </c>
      <c r="M400" s="111" t="s">
        <v>937</v>
      </c>
      <c r="N400" s="19" t="s">
        <v>1097</v>
      </c>
      <c r="O400" s="41" t="s">
        <v>1098</v>
      </c>
      <c r="P400" s="21">
        <v>8.3333333333333329E-2</v>
      </c>
      <c r="W400" s="105">
        <f>IFERROR(IF(S400&lt;R400,100%,"100"%-(S400-R400)*1.2),"-")</f>
        <v>1</v>
      </c>
      <c r="AC400" s="105">
        <f>IFERROR(IF(Y400&lt;X400,100%,"100"%-(Y400-X400)*1.2),"-")</f>
        <v>1</v>
      </c>
    </row>
    <row r="401" spans="2:29" x14ac:dyDescent="0.3">
      <c r="B401" s="125" t="s">
        <v>961</v>
      </c>
      <c r="C401" s="18">
        <v>46057</v>
      </c>
      <c r="D401" s="5" t="s">
        <v>750</v>
      </c>
      <c r="E401" s="49" t="s">
        <v>14</v>
      </c>
      <c r="F401" s="41" t="s">
        <v>115</v>
      </c>
      <c r="G401" s="125" t="s">
        <v>961</v>
      </c>
      <c r="H401" s="20" t="s">
        <v>19</v>
      </c>
      <c r="I401" s="21" t="s">
        <v>14</v>
      </c>
      <c r="J401" s="111">
        <v>8500</v>
      </c>
      <c r="K401" s="111">
        <v>6000</v>
      </c>
      <c r="L401" s="111">
        <v>14</v>
      </c>
      <c r="M401" s="111">
        <v>14</v>
      </c>
      <c r="N401" s="21" t="s">
        <v>14</v>
      </c>
      <c r="O401" s="41" t="s">
        <v>115</v>
      </c>
      <c r="P401" s="21">
        <v>0.33333333333333331</v>
      </c>
      <c r="Q401" s="22">
        <v>0.375</v>
      </c>
      <c r="R401" s="22">
        <v>0.625</v>
      </c>
      <c r="S401" s="22">
        <v>0.4826388888888889</v>
      </c>
      <c r="T401" s="22">
        <v>0.60416666666666663</v>
      </c>
      <c r="U401" s="22">
        <v>0.85763888888888884</v>
      </c>
      <c r="V401" s="22">
        <v>0.85763888888888884</v>
      </c>
      <c r="W401" s="105">
        <f>IFERROR(IF(S401&lt;R401,100%,"100"%-(S401-R401)*1.2),"-")</f>
        <v>1</v>
      </c>
      <c r="AC401" s="105">
        <f>IFERROR(IF(Y401&lt;X401,100%,"100"%-(Y401-X401)*1.2),"-")</f>
        <v>1</v>
      </c>
    </row>
    <row r="402" spans="2:29" x14ac:dyDescent="0.3">
      <c r="B402" s="125" t="s">
        <v>962</v>
      </c>
      <c r="C402" s="18">
        <v>46057</v>
      </c>
      <c r="D402" s="5" t="s">
        <v>750</v>
      </c>
      <c r="E402" s="21" t="s">
        <v>28</v>
      </c>
      <c r="F402" s="41" t="s">
        <v>42</v>
      </c>
      <c r="G402" s="125" t="s">
        <v>962</v>
      </c>
      <c r="H402" s="20" t="s">
        <v>43</v>
      </c>
      <c r="I402" s="21" t="s">
        <v>28</v>
      </c>
      <c r="J402" s="111">
        <v>9200</v>
      </c>
      <c r="K402" s="111">
        <v>4500</v>
      </c>
      <c r="L402" s="111">
        <v>14</v>
      </c>
      <c r="M402" s="111">
        <v>5</v>
      </c>
      <c r="N402" s="21" t="s">
        <v>28</v>
      </c>
      <c r="O402" s="41" t="s">
        <v>42</v>
      </c>
      <c r="P402" s="21">
        <v>0.29166666666666669</v>
      </c>
      <c r="Q402" s="22">
        <v>0.3125</v>
      </c>
      <c r="R402" s="22">
        <v>0.625</v>
      </c>
      <c r="S402" s="22">
        <v>0.41666666666666669</v>
      </c>
      <c r="T402" s="22">
        <v>0.5</v>
      </c>
      <c r="U402" s="22">
        <v>0.625</v>
      </c>
      <c r="V402" s="22">
        <v>0.66666666666666663</v>
      </c>
      <c r="W402" s="105">
        <f>IFERROR(IF(S402&lt;R402,100%,"100"%-(S402-R402)*1.2),"-")</f>
        <v>1</v>
      </c>
      <c r="AC402" s="105">
        <f>IFERROR(IF(Y402&lt;X402,100%,"100"%-(Y402-X402)*1.2),"-")</f>
        <v>1</v>
      </c>
    </row>
    <row r="403" spans="2:29" x14ac:dyDescent="0.3">
      <c r="B403" s="125" t="s">
        <v>963</v>
      </c>
      <c r="C403" s="18">
        <v>46057</v>
      </c>
      <c r="D403" s="5" t="s">
        <v>750</v>
      </c>
      <c r="E403" s="155" t="s">
        <v>56</v>
      </c>
      <c r="F403" s="156" t="s">
        <v>81</v>
      </c>
      <c r="G403" s="125" t="s">
        <v>963</v>
      </c>
      <c r="H403" s="27" t="s">
        <v>22</v>
      </c>
      <c r="I403" s="155" t="s">
        <v>56</v>
      </c>
      <c r="J403" s="111">
        <v>8500</v>
      </c>
      <c r="K403" s="111">
        <v>8000</v>
      </c>
      <c r="L403" s="111">
        <v>14</v>
      </c>
      <c r="M403" s="111">
        <v>14</v>
      </c>
      <c r="N403" s="155" t="s">
        <v>56</v>
      </c>
      <c r="O403" s="156" t="s">
        <v>81</v>
      </c>
      <c r="P403" s="190">
        <v>0.75</v>
      </c>
      <c r="Q403" s="22">
        <v>0.79166666666666663</v>
      </c>
      <c r="R403" s="22">
        <v>0.5</v>
      </c>
      <c r="S403" s="22">
        <v>0.85416666666666663</v>
      </c>
      <c r="T403" s="22">
        <v>0.875</v>
      </c>
      <c r="U403" s="22">
        <v>0.9375</v>
      </c>
      <c r="V403" s="22">
        <v>0.9375</v>
      </c>
      <c r="W403" s="105">
        <f>IFERROR(IF(S403&lt;R403,100%,"100"%-(S403-R403)*1.2),"-")</f>
        <v>0.57500000000000007</v>
      </c>
      <c r="AB403" s="5" t="s">
        <v>490</v>
      </c>
      <c r="AC403" s="105">
        <f>IFERROR(IF(Y403&lt;X403,100%,"100"%-(Y403-X403)*1.2),"-")</f>
        <v>1</v>
      </c>
    </row>
    <row r="404" spans="2:29" x14ac:dyDescent="0.3">
      <c r="B404" s="125" t="s">
        <v>964</v>
      </c>
      <c r="C404" s="18">
        <v>46057</v>
      </c>
      <c r="D404" s="5" t="s">
        <v>750</v>
      </c>
      <c r="E404" s="5" t="s">
        <v>104</v>
      </c>
      <c r="F404" s="5" t="s">
        <v>24</v>
      </c>
      <c r="G404" s="125" t="s">
        <v>964</v>
      </c>
      <c r="H404" s="27" t="s">
        <v>30</v>
      </c>
      <c r="I404" s="5" t="s">
        <v>104</v>
      </c>
      <c r="J404" s="111">
        <v>10230</v>
      </c>
      <c r="K404" s="111">
        <v>200</v>
      </c>
      <c r="L404" s="111">
        <v>14</v>
      </c>
      <c r="M404" s="111">
        <v>1</v>
      </c>
      <c r="N404" s="5" t="s">
        <v>104</v>
      </c>
      <c r="O404" s="5" t="s">
        <v>24</v>
      </c>
      <c r="P404" s="22">
        <v>0.83333333333333337</v>
      </c>
      <c r="Q404" s="22">
        <v>0.92708333333333337</v>
      </c>
      <c r="R404" s="22">
        <v>0.5</v>
      </c>
      <c r="S404" s="22">
        <v>0.99305555555555558</v>
      </c>
      <c r="T404" s="22">
        <v>1.7361111111111112E-2</v>
      </c>
      <c r="U404" s="22">
        <v>0.10416666666666667</v>
      </c>
      <c r="V404" s="22">
        <v>0.10416666666666667</v>
      </c>
      <c r="W404" s="105">
        <f>IFERROR(IF(S404&lt;R404,100%,"100"%-(S404-R404)*1.2),"-")</f>
        <v>0.40833333333333333</v>
      </c>
      <c r="AB404" s="5" t="s">
        <v>490</v>
      </c>
      <c r="AC404" s="105">
        <f>IFERROR(IF(Y404&lt;X404,100%,"100"%-(Y404-X404)*1.2),"-")</f>
        <v>1</v>
      </c>
    </row>
    <row r="405" spans="2:29" x14ac:dyDescent="0.3">
      <c r="B405" s="125" t="s">
        <v>964</v>
      </c>
      <c r="C405" s="18">
        <v>46057</v>
      </c>
      <c r="D405" s="5" t="s">
        <v>750</v>
      </c>
      <c r="E405" s="5" t="s">
        <v>104</v>
      </c>
      <c r="F405" s="5" t="s">
        <v>24</v>
      </c>
      <c r="G405" s="125" t="s">
        <v>964</v>
      </c>
      <c r="H405" s="5" t="s">
        <v>209</v>
      </c>
      <c r="I405" s="5" t="s">
        <v>104</v>
      </c>
      <c r="J405" s="111">
        <v>10230</v>
      </c>
      <c r="K405" s="111">
        <v>200</v>
      </c>
      <c r="L405" s="111">
        <v>14</v>
      </c>
      <c r="M405" s="111">
        <v>1</v>
      </c>
      <c r="N405" s="5" t="s">
        <v>104</v>
      </c>
      <c r="O405" s="5" t="s">
        <v>24</v>
      </c>
      <c r="P405" s="22">
        <v>0.83333333333333337</v>
      </c>
      <c r="Q405" s="22">
        <v>0.92708333333333337</v>
      </c>
      <c r="R405" s="22">
        <v>0.5</v>
      </c>
      <c r="S405" s="22">
        <v>0.98958333333333337</v>
      </c>
      <c r="T405" s="22">
        <v>0.99305555555555558</v>
      </c>
      <c r="U405" s="22">
        <v>0.10416666666666667</v>
      </c>
      <c r="V405" s="22">
        <v>0.10416666666666667</v>
      </c>
      <c r="W405" s="105">
        <f>IFERROR(IF(S405&lt;R405,100%,"100"%-(S405-R405)*1.2),"-")</f>
        <v>0.41249999999999998</v>
      </c>
      <c r="AB405" s="5" t="s">
        <v>490</v>
      </c>
      <c r="AC405" s="105">
        <f>IFERROR(IF(Y405&lt;X405,100%,"100"%-(Y405-X405)*1.2),"-")</f>
        <v>1</v>
      </c>
    </row>
    <row r="406" spans="2:29" x14ac:dyDescent="0.3">
      <c r="B406" s="125" t="s">
        <v>964</v>
      </c>
      <c r="C406" s="18">
        <v>46057</v>
      </c>
      <c r="D406" s="5" t="s">
        <v>750</v>
      </c>
      <c r="E406" s="5" t="s">
        <v>104</v>
      </c>
      <c r="F406" s="5" t="s">
        <v>24</v>
      </c>
      <c r="G406" s="125" t="s">
        <v>964</v>
      </c>
      <c r="H406" s="27" t="s">
        <v>6</v>
      </c>
      <c r="I406" s="5" t="s">
        <v>104</v>
      </c>
      <c r="J406" s="111">
        <v>10230</v>
      </c>
      <c r="K406" s="111">
        <v>200</v>
      </c>
      <c r="L406" s="111">
        <v>14</v>
      </c>
      <c r="M406" s="111">
        <v>1</v>
      </c>
      <c r="N406" s="5" t="s">
        <v>104</v>
      </c>
      <c r="O406" s="5" t="s">
        <v>24</v>
      </c>
      <c r="P406" s="22">
        <v>0.83333333333333337</v>
      </c>
      <c r="Q406" s="22">
        <v>0.92708333333333337</v>
      </c>
      <c r="R406" s="22">
        <v>0.5</v>
      </c>
      <c r="S406" s="22">
        <v>0.99652777777777779</v>
      </c>
      <c r="T406" s="22">
        <v>0</v>
      </c>
      <c r="U406" s="22">
        <v>0.10416666666666667</v>
      </c>
      <c r="V406" s="22">
        <v>0.10416666666666667</v>
      </c>
      <c r="W406" s="105">
        <f>IFERROR(IF(S406&lt;R406,100%,"100"%-(S406-R406)*1.2),"-")</f>
        <v>0.40416666666666667</v>
      </c>
      <c r="AB406" s="5" t="s">
        <v>490</v>
      </c>
      <c r="AC406" s="105">
        <f>IFERROR(IF(Y406&lt;X406,100%,"100"%-(Y406-X406)*1.2),"-")</f>
        <v>1</v>
      </c>
    </row>
    <row r="407" spans="2:29" x14ac:dyDescent="0.3">
      <c r="B407" s="125" t="s">
        <v>965</v>
      </c>
      <c r="C407" s="18">
        <v>46058</v>
      </c>
      <c r="D407" s="5" t="s">
        <v>750</v>
      </c>
      <c r="E407" s="19" t="s">
        <v>20</v>
      </c>
      <c r="F407" s="48" t="s">
        <v>179</v>
      </c>
      <c r="G407" s="125" t="s">
        <v>965</v>
      </c>
      <c r="H407" s="5" t="s">
        <v>9</v>
      </c>
      <c r="I407" s="19" t="s">
        <v>20</v>
      </c>
      <c r="J407" s="111">
        <v>24950</v>
      </c>
      <c r="K407" s="111">
        <v>3000</v>
      </c>
      <c r="L407" s="111">
        <v>27</v>
      </c>
      <c r="M407" s="111">
        <v>6</v>
      </c>
      <c r="N407" s="19" t="s">
        <v>20</v>
      </c>
      <c r="O407" s="48" t="s">
        <v>179</v>
      </c>
      <c r="P407" s="19">
        <v>0.375</v>
      </c>
      <c r="Q407" s="22">
        <v>0.46527777777777779</v>
      </c>
      <c r="R407" s="22">
        <v>0.625</v>
      </c>
      <c r="S407" s="22">
        <v>0.53125</v>
      </c>
      <c r="T407" s="22">
        <v>0.57638888888888884</v>
      </c>
      <c r="U407" s="22">
        <v>0.79166666666666663</v>
      </c>
      <c r="V407" s="22">
        <v>0.79166666666666663</v>
      </c>
      <c r="W407" s="105">
        <f>IFERROR(IF(S407&lt;R407,100%,"100"%-(S407-R407)*1.2),"-")</f>
        <v>1</v>
      </c>
      <c r="AC407" s="105">
        <f>IFERROR(IF(Y407&lt;X407,100%,"100"%-(Y407-X407)*1.2),"-")</f>
        <v>1</v>
      </c>
    </row>
    <row r="408" spans="2:29" x14ac:dyDescent="0.3">
      <c r="B408" s="125" t="s">
        <v>965</v>
      </c>
      <c r="C408" s="18">
        <v>46058</v>
      </c>
      <c r="D408" s="5" t="s">
        <v>750</v>
      </c>
      <c r="E408" s="19" t="s">
        <v>20</v>
      </c>
      <c r="F408" s="48" t="s">
        <v>179</v>
      </c>
      <c r="G408" s="125" t="s">
        <v>965</v>
      </c>
      <c r="H408" s="27" t="s">
        <v>6</v>
      </c>
      <c r="I408" s="19" t="s">
        <v>20</v>
      </c>
      <c r="J408" s="111">
        <v>24950</v>
      </c>
      <c r="K408" s="111">
        <v>8500</v>
      </c>
      <c r="L408" s="111">
        <v>27</v>
      </c>
      <c r="M408" s="111">
        <v>14</v>
      </c>
      <c r="N408" s="19" t="s">
        <v>20</v>
      </c>
      <c r="O408" s="48" t="s">
        <v>179</v>
      </c>
      <c r="P408" s="19">
        <v>0.375</v>
      </c>
      <c r="Q408" s="22">
        <v>0.46527777777777779</v>
      </c>
      <c r="R408" s="22">
        <v>0.625</v>
      </c>
      <c r="S408" s="22">
        <v>0.57986111111111116</v>
      </c>
      <c r="T408" s="22">
        <v>0.6875</v>
      </c>
      <c r="U408" s="22">
        <v>0.79166666666666663</v>
      </c>
      <c r="V408" s="22">
        <v>0.79166666666666663</v>
      </c>
      <c r="W408" s="105">
        <f>IFERROR(IF(S408&lt;R408,100%,"100"%-(S408-R408)*1.2),"-")</f>
        <v>1</v>
      </c>
      <c r="AC408" s="105">
        <f>IFERROR(IF(Y408&lt;X408,100%,"100"%-(Y408-X408)*1.2),"-")</f>
        <v>1</v>
      </c>
    </row>
    <row r="409" spans="2:29" x14ac:dyDescent="0.3">
      <c r="B409" s="125" t="s">
        <v>966</v>
      </c>
      <c r="C409" s="18">
        <v>46058</v>
      </c>
      <c r="D409" s="5" t="s">
        <v>750</v>
      </c>
      <c r="E409" s="19" t="s">
        <v>104</v>
      </c>
      <c r="F409" s="48" t="s">
        <v>24</v>
      </c>
      <c r="G409" s="125" t="s">
        <v>966</v>
      </c>
      <c r="H409" s="5" t="s">
        <v>76</v>
      </c>
      <c r="I409" s="19" t="s">
        <v>104</v>
      </c>
      <c r="J409" s="111">
        <v>10230</v>
      </c>
      <c r="K409" s="111">
        <v>200</v>
      </c>
      <c r="L409" s="111">
        <v>14</v>
      </c>
      <c r="M409" s="111">
        <v>1</v>
      </c>
      <c r="N409" s="19" t="s">
        <v>104</v>
      </c>
      <c r="O409" s="48" t="s">
        <v>24</v>
      </c>
      <c r="P409" s="19">
        <v>0.33333333333333331</v>
      </c>
      <c r="Q409" s="22">
        <v>0.43055555555555558</v>
      </c>
      <c r="R409" s="22">
        <v>0.625</v>
      </c>
      <c r="S409" s="22">
        <v>0.50694444444444442</v>
      </c>
      <c r="T409" s="22">
        <v>0.52430555555555558</v>
      </c>
      <c r="U409" s="22">
        <v>0.86805555555555558</v>
      </c>
      <c r="V409" s="22">
        <v>0.86805555555555558</v>
      </c>
      <c r="W409" s="105">
        <f>IFERROR(IF(S409&lt;R409,100%,"100"%-(S409-R409)*1.2),"-")</f>
        <v>1</v>
      </c>
      <c r="AC409" s="105">
        <f>IFERROR(IF(Y409&lt;X409,100%,"100"%-(Y409-X409)*1.2),"-")</f>
        <v>1</v>
      </c>
    </row>
    <row r="410" spans="2:29" x14ac:dyDescent="0.3">
      <c r="B410" s="125" t="s">
        <v>966</v>
      </c>
      <c r="C410" s="18">
        <v>46058</v>
      </c>
      <c r="D410" s="5" t="s">
        <v>750</v>
      </c>
      <c r="E410" s="19" t="s">
        <v>104</v>
      </c>
      <c r="F410" s="41" t="s">
        <v>24</v>
      </c>
      <c r="G410" s="125" t="s">
        <v>966</v>
      </c>
      <c r="H410" s="5" t="s">
        <v>12</v>
      </c>
      <c r="I410" s="19" t="s">
        <v>104</v>
      </c>
      <c r="J410" s="111">
        <v>10230</v>
      </c>
      <c r="K410" s="111">
        <v>8500</v>
      </c>
      <c r="L410" s="111">
        <v>14</v>
      </c>
      <c r="M410" s="111">
        <v>14</v>
      </c>
      <c r="N410" s="19" t="s">
        <v>104</v>
      </c>
      <c r="O410" s="41" t="s">
        <v>24</v>
      </c>
      <c r="P410" s="19">
        <v>0.33333333333333331</v>
      </c>
      <c r="Q410" s="22">
        <v>0.43055555555555558</v>
      </c>
      <c r="R410" s="22">
        <v>0.625</v>
      </c>
      <c r="S410" s="22">
        <v>0.57638888888888884</v>
      </c>
      <c r="T410" s="22">
        <v>0.64583333333333337</v>
      </c>
      <c r="U410" s="22">
        <v>0.86805555555555558</v>
      </c>
      <c r="V410" s="22">
        <v>0.86805555555555558</v>
      </c>
      <c r="W410" s="105">
        <f>IFERROR(IF(S410&lt;R410,100%,"100"%-(S410-R410)*1.2),"-")</f>
        <v>1</v>
      </c>
      <c r="AC410" s="105">
        <f>IFERROR(IF(Y410&lt;X410,100%,"100"%-(Y410-X410)*1.2),"-")</f>
        <v>1</v>
      </c>
    </row>
    <row r="411" spans="2:29" x14ac:dyDescent="0.3">
      <c r="B411" s="125" t="s">
        <v>967</v>
      </c>
      <c r="C411" s="18">
        <v>46058</v>
      </c>
      <c r="D411" s="5" t="s">
        <v>750</v>
      </c>
      <c r="E411" s="19" t="s">
        <v>28</v>
      </c>
      <c r="F411" s="5" t="s">
        <v>42</v>
      </c>
      <c r="G411" s="125" t="s">
        <v>967</v>
      </c>
      <c r="H411" s="5" t="s">
        <v>33</v>
      </c>
      <c r="I411" s="19" t="s">
        <v>28</v>
      </c>
      <c r="J411" s="111">
        <v>9200</v>
      </c>
      <c r="K411" s="111">
        <v>4600</v>
      </c>
      <c r="L411" s="111">
        <v>14</v>
      </c>
      <c r="M411" s="111">
        <v>15</v>
      </c>
      <c r="N411" s="19" t="s">
        <v>28</v>
      </c>
      <c r="O411" s="5" t="s">
        <v>42</v>
      </c>
      <c r="P411" s="19">
        <v>0.33333333333333331</v>
      </c>
      <c r="Q411" s="22">
        <v>0.63888888888888884</v>
      </c>
      <c r="R411" s="22">
        <v>0.75</v>
      </c>
      <c r="S411" s="22">
        <v>0.70138888888888884</v>
      </c>
      <c r="T411" s="22">
        <v>0.72222222222222221</v>
      </c>
      <c r="U411" s="22">
        <v>0.85416666666666663</v>
      </c>
      <c r="V411" s="22">
        <v>0.85416666666666663</v>
      </c>
      <c r="W411" s="105">
        <f>IFERROR(IF(S411&lt;R411,100%,"100"%-(S411-R411)*1.2),"-")</f>
        <v>1</v>
      </c>
      <c r="AC411" s="105">
        <f>IFERROR(IF(Y411&lt;X411,100%,"100"%-(Y411-X411)*1.2),"-")</f>
        <v>1</v>
      </c>
    </row>
    <row r="412" spans="2:29" x14ac:dyDescent="0.3">
      <c r="B412" s="125" t="s">
        <v>967</v>
      </c>
      <c r="C412" s="18">
        <v>46058</v>
      </c>
      <c r="D412" s="5" t="s">
        <v>750</v>
      </c>
      <c r="E412" s="19" t="s">
        <v>28</v>
      </c>
      <c r="F412" s="48" t="s">
        <v>42</v>
      </c>
      <c r="G412" s="125" t="s">
        <v>967</v>
      </c>
      <c r="H412" s="27" t="s">
        <v>22</v>
      </c>
      <c r="I412" s="19" t="s">
        <v>28</v>
      </c>
      <c r="J412" s="111">
        <v>9200</v>
      </c>
      <c r="K412" s="111">
        <v>10000</v>
      </c>
      <c r="L412" s="111">
        <v>14</v>
      </c>
      <c r="M412" s="111">
        <v>12</v>
      </c>
      <c r="N412" s="19" t="s">
        <v>28</v>
      </c>
      <c r="O412" s="48" t="s">
        <v>42</v>
      </c>
      <c r="P412" s="19">
        <v>0.54166666666666663</v>
      </c>
      <c r="Q412" s="22">
        <v>0.63888888888888884</v>
      </c>
      <c r="R412" s="22">
        <v>0.75</v>
      </c>
      <c r="S412" s="22">
        <v>0.72916666666666663</v>
      </c>
      <c r="T412" s="22">
        <v>0.79166666666666663</v>
      </c>
      <c r="U412" s="22">
        <v>0.85416666666666663</v>
      </c>
      <c r="V412" s="22">
        <v>0.85416666666666663</v>
      </c>
      <c r="W412" s="105">
        <f>IFERROR(IF(S412&lt;R412,100%,"100"%-(S412-R412)*1.2),"-")</f>
        <v>1</v>
      </c>
      <c r="AC412" s="105">
        <f>IFERROR(IF(Y412&lt;X412,100%,"100"%-(Y412-X412)*1.2),"-")</f>
        <v>1</v>
      </c>
    </row>
    <row r="413" spans="2:29" x14ac:dyDescent="0.3">
      <c r="B413" s="125" t="s">
        <v>968</v>
      </c>
      <c r="C413" s="18">
        <v>46058</v>
      </c>
      <c r="D413" s="5" t="s">
        <v>750</v>
      </c>
      <c r="E413" s="49" t="s">
        <v>14</v>
      </c>
      <c r="F413" s="48" t="s">
        <v>115</v>
      </c>
      <c r="G413" s="125" t="s">
        <v>968</v>
      </c>
      <c r="H413" s="27" t="s">
        <v>35</v>
      </c>
      <c r="I413" s="19" t="s">
        <v>14</v>
      </c>
      <c r="J413" s="111">
        <v>8500</v>
      </c>
      <c r="K413" s="111">
        <v>2400</v>
      </c>
      <c r="L413" s="111">
        <v>14</v>
      </c>
      <c r="M413" s="111">
        <v>7</v>
      </c>
      <c r="N413" s="19" t="s">
        <v>14</v>
      </c>
      <c r="O413" s="48" t="s">
        <v>115</v>
      </c>
      <c r="P413" s="19">
        <v>0.29166666666666702</v>
      </c>
      <c r="Q413" s="22">
        <v>0.29166666666666669</v>
      </c>
      <c r="R413" s="22">
        <v>0.5</v>
      </c>
      <c r="S413" s="22">
        <v>0.2951388888888889</v>
      </c>
      <c r="T413" s="22">
        <v>0.33680555555555558</v>
      </c>
      <c r="U413" s="22">
        <v>0.34027777777777779</v>
      </c>
      <c r="V413" s="22">
        <v>0.34027777777777779</v>
      </c>
      <c r="W413" s="105">
        <f>IFERROR(IF(S413&lt;R413,100%,"100"%-(S413-R413)*1.2),"-")</f>
        <v>1</v>
      </c>
      <c r="AC413" s="105">
        <f>IFERROR(IF(Y413&lt;X413,100%,"100"%-(Y413-X413)*1.2),"-")</f>
        <v>1</v>
      </c>
    </row>
    <row r="414" spans="2:29" x14ac:dyDescent="0.3">
      <c r="B414" s="125" t="s">
        <v>969</v>
      </c>
      <c r="C414" s="18">
        <v>46058</v>
      </c>
      <c r="D414" s="5" t="s">
        <v>750</v>
      </c>
      <c r="E414" s="49" t="s">
        <v>14</v>
      </c>
      <c r="F414" s="48" t="s">
        <v>115</v>
      </c>
      <c r="G414" s="125" t="s">
        <v>969</v>
      </c>
      <c r="H414" s="5" t="s">
        <v>601</v>
      </c>
      <c r="I414" s="19" t="s">
        <v>14</v>
      </c>
      <c r="J414" s="111">
        <v>8500</v>
      </c>
      <c r="K414" s="111">
        <v>6000</v>
      </c>
      <c r="L414" s="111">
        <v>14</v>
      </c>
      <c r="M414" s="111">
        <v>10</v>
      </c>
      <c r="N414" s="19" t="s">
        <v>14</v>
      </c>
      <c r="O414" s="48" t="s">
        <v>115</v>
      </c>
      <c r="P414" s="19">
        <v>0.375</v>
      </c>
      <c r="Q414" s="22">
        <v>0.45833333333333331</v>
      </c>
      <c r="R414" s="22">
        <v>0.625</v>
      </c>
      <c r="S414" s="22">
        <v>0.58333333333333337</v>
      </c>
      <c r="T414" s="22">
        <v>0.65277777777777779</v>
      </c>
      <c r="U414" s="22">
        <v>0.8125</v>
      </c>
      <c r="V414" s="22">
        <v>0.8125</v>
      </c>
      <c r="W414" s="105">
        <f>IFERROR(IF(S414&lt;R414,100%,"100"%-(S414-R414)*1.2),"-")</f>
        <v>1</v>
      </c>
      <c r="AC414" s="105">
        <f>IFERROR(IF(Y414&lt;X414,100%,"100"%-(Y414-X414)*1.2),"-")</f>
        <v>1</v>
      </c>
    </row>
    <row r="415" spans="2:29" x14ac:dyDescent="0.3">
      <c r="B415" s="125" t="s">
        <v>969</v>
      </c>
      <c r="C415" s="18">
        <v>46058</v>
      </c>
      <c r="D415" s="5" t="s">
        <v>750</v>
      </c>
      <c r="E415" s="49" t="s">
        <v>14</v>
      </c>
      <c r="F415" s="48" t="s">
        <v>115</v>
      </c>
      <c r="G415" s="125" t="s">
        <v>969</v>
      </c>
      <c r="H415" s="5" t="s">
        <v>19</v>
      </c>
      <c r="I415" s="19" t="s">
        <v>14</v>
      </c>
      <c r="J415" s="111">
        <v>8500</v>
      </c>
      <c r="K415" s="111">
        <v>100</v>
      </c>
      <c r="L415" s="111">
        <v>14</v>
      </c>
      <c r="M415" s="111">
        <v>1</v>
      </c>
      <c r="N415" s="19" t="s">
        <v>14</v>
      </c>
      <c r="O415" s="48" t="s">
        <v>115</v>
      </c>
      <c r="P415" s="19">
        <v>0.375</v>
      </c>
      <c r="Q415" s="22">
        <v>0.45833333333333331</v>
      </c>
      <c r="R415" s="22">
        <v>0.66666666666666663</v>
      </c>
      <c r="S415" s="22">
        <v>0.625</v>
      </c>
      <c r="T415" s="22">
        <v>0.64583333333333337</v>
      </c>
      <c r="U415" s="22">
        <v>0.8125</v>
      </c>
      <c r="V415" s="22">
        <v>0.8125</v>
      </c>
      <c r="W415" s="105">
        <f>IFERROR(IF(S415&lt;R415,100%,"100"%-(S415-R415)*1.2),"-")</f>
        <v>1</v>
      </c>
      <c r="AC415" s="105">
        <f>IFERROR(IF(Y415&lt;X415,100%,"100"%-(Y415-X415)*1.2),"-")</f>
        <v>1</v>
      </c>
    </row>
    <row r="416" spans="2:29" x14ac:dyDescent="0.3">
      <c r="B416" s="125" t="s">
        <v>970</v>
      </c>
      <c r="C416" s="18">
        <v>46058</v>
      </c>
      <c r="D416" s="5" t="s">
        <v>750</v>
      </c>
      <c r="E416" s="21" t="s">
        <v>56</v>
      </c>
      <c r="F416" s="41" t="s">
        <v>81</v>
      </c>
      <c r="G416" s="125" t="s">
        <v>970</v>
      </c>
      <c r="H416" s="20" t="s">
        <v>36</v>
      </c>
      <c r="I416" s="21" t="s">
        <v>56</v>
      </c>
      <c r="J416" s="111">
        <v>8500</v>
      </c>
      <c r="K416" s="111">
        <v>11000</v>
      </c>
      <c r="L416" s="111">
        <v>14</v>
      </c>
      <c r="M416" s="111">
        <v>14</v>
      </c>
      <c r="N416" s="21" t="s">
        <v>56</v>
      </c>
      <c r="O416" s="41" t="s">
        <v>81</v>
      </c>
      <c r="P416" s="21">
        <v>0.33333333333333331</v>
      </c>
      <c r="Q416" s="22">
        <v>0.43055555555555558</v>
      </c>
      <c r="R416" s="22">
        <v>0.625</v>
      </c>
      <c r="S416" s="22">
        <v>0.5</v>
      </c>
      <c r="T416" s="22">
        <v>0.55555555555555558</v>
      </c>
      <c r="U416" s="22">
        <v>0.63888888888888884</v>
      </c>
      <c r="V416" s="22">
        <v>0.63888888888888884</v>
      </c>
      <c r="W416" s="105">
        <f>IFERROR(IF(S416&lt;R416,100%,"100"%-(S416-R416)*1.2),"-")</f>
        <v>1</v>
      </c>
      <c r="AC416" s="105">
        <f>IFERROR(IF(Y416&lt;X416,100%,"100"%-(Y416-X416)*1.2),"-")</f>
        <v>1</v>
      </c>
    </row>
    <row r="417" spans="2:29" x14ac:dyDescent="0.3">
      <c r="B417" s="125" t="s">
        <v>971</v>
      </c>
      <c r="C417" s="18">
        <v>46058</v>
      </c>
      <c r="D417" s="5" t="s">
        <v>750</v>
      </c>
      <c r="E417" s="49" t="s">
        <v>14</v>
      </c>
      <c r="F417" s="48" t="s">
        <v>115</v>
      </c>
      <c r="G417" s="125" t="s">
        <v>971</v>
      </c>
      <c r="H417" s="5" t="s">
        <v>16</v>
      </c>
      <c r="I417" s="19" t="s">
        <v>14</v>
      </c>
      <c r="J417" s="111">
        <v>8500</v>
      </c>
      <c r="K417" s="111">
        <v>4500</v>
      </c>
      <c r="L417" s="111">
        <v>14</v>
      </c>
      <c r="M417" s="111">
        <v>3</v>
      </c>
      <c r="N417" s="19" t="s">
        <v>14</v>
      </c>
      <c r="O417" s="48" t="s">
        <v>115</v>
      </c>
      <c r="P417" s="19">
        <v>0.58333333333333337</v>
      </c>
      <c r="Q417" s="22">
        <v>0.83333333333333337</v>
      </c>
      <c r="R417" s="22">
        <v>0.95833333333333337</v>
      </c>
      <c r="S417" s="22">
        <v>0.91666666666666663</v>
      </c>
      <c r="T417" s="22">
        <v>0.93402777777777779</v>
      </c>
      <c r="U417" s="22">
        <v>0.97916666666666663</v>
      </c>
      <c r="V417" s="22">
        <v>0.97916666666666663</v>
      </c>
      <c r="W417" s="105">
        <f>IFERROR(IF(S417&lt;R417,100%,"100"%-(S417-R417)*1.2),"-")</f>
        <v>1</v>
      </c>
      <c r="AC417" s="105">
        <f>IFERROR(IF(Y417&lt;X417,100%,"100"%-(Y417-X417)*1.2),"-")</f>
        <v>1</v>
      </c>
    </row>
    <row r="418" spans="2:29" x14ac:dyDescent="0.3">
      <c r="B418" s="125" t="s">
        <v>972</v>
      </c>
      <c r="C418" s="18">
        <v>46058</v>
      </c>
      <c r="D418" s="5" t="s">
        <v>750</v>
      </c>
      <c r="E418" s="5" t="s">
        <v>47</v>
      </c>
      <c r="F418" s="5" t="s">
        <v>47</v>
      </c>
      <c r="G418" s="125" t="s">
        <v>972</v>
      </c>
      <c r="H418" s="5" t="s">
        <v>12</v>
      </c>
      <c r="I418" s="5" t="s">
        <v>47</v>
      </c>
      <c r="J418" s="111">
        <v>24950</v>
      </c>
      <c r="K418" s="111">
        <v>100</v>
      </c>
      <c r="M418" s="111">
        <v>1</v>
      </c>
      <c r="N418" s="5" t="s">
        <v>47</v>
      </c>
      <c r="O418" s="5" t="s">
        <v>47</v>
      </c>
      <c r="P418" s="22">
        <v>0.79166666666666663</v>
      </c>
      <c r="Q418" s="22">
        <v>0.79166666666666663</v>
      </c>
      <c r="R418" s="22">
        <v>0.5</v>
      </c>
      <c r="S418" s="22">
        <v>0.875</v>
      </c>
      <c r="T418" s="22">
        <v>0.89583333333333337</v>
      </c>
      <c r="W418" s="105">
        <f>IFERROR(IF(S418&lt;R418,100%,"100"%-(S418-R418)*1.2),"-")</f>
        <v>0.55000000000000004</v>
      </c>
      <c r="AB418" s="5" t="s">
        <v>490</v>
      </c>
      <c r="AC418" s="105">
        <f>IFERROR(IF(Y418&lt;X418,100%,"100"%-(Y418-X418)*1.2),"-")</f>
        <v>1</v>
      </c>
    </row>
    <row r="419" spans="2:29" x14ac:dyDescent="0.3">
      <c r="B419" s="125" t="s">
        <v>972</v>
      </c>
      <c r="C419" s="18">
        <v>46058</v>
      </c>
      <c r="D419" s="5" t="s">
        <v>750</v>
      </c>
      <c r="E419" s="5" t="s">
        <v>47</v>
      </c>
      <c r="F419" s="5" t="s">
        <v>47</v>
      </c>
      <c r="G419" s="125" t="s">
        <v>972</v>
      </c>
      <c r="H419" s="5" t="s">
        <v>601</v>
      </c>
      <c r="I419" s="5" t="s">
        <v>47</v>
      </c>
      <c r="J419" s="111">
        <v>24950</v>
      </c>
      <c r="K419" s="111">
        <v>100</v>
      </c>
      <c r="M419" s="111">
        <v>1</v>
      </c>
      <c r="N419" s="5" t="s">
        <v>47</v>
      </c>
      <c r="O419" s="5" t="s">
        <v>47</v>
      </c>
      <c r="P419" s="22">
        <v>0.79166666666666663</v>
      </c>
      <c r="Q419" s="22">
        <v>0.79166666666666663</v>
      </c>
      <c r="R419" s="22">
        <v>0.83333333333333337</v>
      </c>
      <c r="S419" s="22">
        <v>0.91666666666666663</v>
      </c>
      <c r="T419" s="22">
        <v>0.91666666666666663</v>
      </c>
      <c r="W419" s="105">
        <f>IFERROR(IF(S419&lt;R419,100%,"100"%-(S419-R419)*1.2),"-")</f>
        <v>0.90000000000000013</v>
      </c>
      <c r="AB419" s="5" t="s">
        <v>536</v>
      </c>
      <c r="AC419" s="105">
        <f>IFERROR(IF(Y419&lt;X419,100%,"100"%-(Y419-X419)*1.2),"-")</f>
        <v>1</v>
      </c>
    </row>
    <row r="420" spans="2:29" x14ac:dyDescent="0.3">
      <c r="B420" s="125" t="s">
        <v>973</v>
      </c>
      <c r="C420" s="18">
        <v>46058</v>
      </c>
      <c r="D420" s="5" t="s">
        <v>750</v>
      </c>
      <c r="E420" s="5" t="s">
        <v>46</v>
      </c>
      <c r="F420" s="5" t="s">
        <v>165</v>
      </c>
      <c r="G420" s="125" t="s">
        <v>973</v>
      </c>
      <c r="H420" s="27" t="s">
        <v>30</v>
      </c>
      <c r="I420" s="5" t="s">
        <v>46</v>
      </c>
      <c r="J420" s="111">
        <v>927</v>
      </c>
      <c r="K420" s="111">
        <v>100</v>
      </c>
      <c r="L420" s="111">
        <v>3</v>
      </c>
      <c r="M420" s="111">
        <v>1</v>
      </c>
      <c r="N420" s="5" t="s">
        <v>46</v>
      </c>
      <c r="O420" s="5" t="s">
        <v>165</v>
      </c>
      <c r="P420" s="22">
        <v>0.83333333333333337</v>
      </c>
      <c r="Q420" s="22">
        <v>0.95833333333333337</v>
      </c>
      <c r="R420" s="133">
        <v>46058.5</v>
      </c>
      <c r="S420" s="133">
        <v>46059.041666666664</v>
      </c>
      <c r="W420" s="105">
        <f>IFERROR(IF(S420&lt;R420,100%,"100"%-(S420-R420)*1.2),"-")</f>
        <v>0.35000000000291043</v>
      </c>
      <c r="AB420" s="5" t="s">
        <v>490</v>
      </c>
      <c r="AC420" s="105">
        <f>IFERROR(IF(Y420&lt;X420,100%,"100"%-(Y420-X420)*1.2),"-")</f>
        <v>1</v>
      </c>
    </row>
    <row r="421" spans="2:29" x14ac:dyDescent="0.3">
      <c r="B421" s="125" t="s">
        <v>973</v>
      </c>
      <c r="C421" s="18">
        <v>46058</v>
      </c>
      <c r="D421" s="5" t="s">
        <v>750</v>
      </c>
      <c r="E421" s="5" t="s">
        <v>46</v>
      </c>
      <c r="F421" s="5" t="s">
        <v>165</v>
      </c>
      <c r="G421" s="125" t="s">
        <v>973</v>
      </c>
      <c r="H421" s="27" t="s">
        <v>6</v>
      </c>
      <c r="I421" s="5" t="s">
        <v>46</v>
      </c>
      <c r="J421" s="111">
        <v>927</v>
      </c>
      <c r="K421" s="111">
        <v>300</v>
      </c>
      <c r="L421" s="111">
        <v>3</v>
      </c>
      <c r="M421" s="111">
        <v>1</v>
      </c>
      <c r="N421" s="5" t="s">
        <v>46</v>
      </c>
      <c r="O421" s="5" t="s">
        <v>165</v>
      </c>
      <c r="P421" s="22">
        <v>0.83333333333333337</v>
      </c>
      <c r="Q421" s="22">
        <v>0.95833333333333337</v>
      </c>
      <c r="R421" s="133">
        <v>46058.5</v>
      </c>
      <c r="S421" s="133">
        <v>46059.0625</v>
      </c>
      <c r="W421" s="105">
        <f>IFERROR(IF(S421&lt;R421,100%,"100"%-(S421-R421)*1.2),"-")</f>
        <v>0.32500000000000007</v>
      </c>
      <c r="AB421" s="5" t="s">
        <v>490</v>
      </c>
      <c r="AC421" s="105">
        <f>IFERROR(IF(Y421&lt;X421,100%,"100"%-(Y421-X421)*1.2),"-")</f>
        <v>1</v>
      </c>
    </row>
    <row r="422" spans="2:29" x14ac:dyDescent="0.3">
      <c r="B422" s="125" t="s">
        <v>973</v>
      </c>
      <c r="C422" s="18">
        <v>46058</v>
      </c>
      <c r="D422" s="5" t="s">
        <v>750</v>
      </c>
      <c r="E422" s="5" t="s">
        <v>46</v>
      </c>
      <c r="F422" s="5" t="s">
        <v>165</v>
      </c>
      <c r="G422" s="125" t="s">
        <v>973</v>
      </c>
      <c r="H422" s="5" t="s">
        <v>9</v>
      </c>
      <c r="I422" s="5" t="s">
        <v>46</v>
      </c>
      <c r="J422" s="111">
        <v>927</v>
      </c>
      <c r="K422" s="111">
        <v>456</v>
      </c>
      <c r="L422" s="111">
        <v>3</v>
      </c>
      <c r="M422" s="111">
        <v>1</v>
      </c>
      <c r="N422" s="5" t="s">
        <v>46</v>
      </c>
      <c r="O422" s="5" t="s">
        <v>165</v>
      </c>
      <c r="P422" s="22">
        <v>0.83333333333333337</v>
      </c>
      <c r="Q422" s="22">
        <v>0.95833333333333337</v>
      </c>
      <c r="R422" s="133">
        <v>46058.5</v>
      </c>
      <c r="S422" s="133">
        <v>46059.083333333336</v>
      </c>
      <c r="W422" s="105">
        <f>IFERROR(IF(S422&lt;R422,100%,"100"%-(S422-R422)*1.2),"-")</f>
        <v>0.29999999999708959</v>
      </c>
      <c r="AB422" s="5" t="s">
        <v>490</v>
      </c>
      <c r="AC422" s="105">
        <f>IFERROR(IF(Y422&lt;X422,100%,"100"%-(Y422-X422)*1.2),"-")</f>
        <v>1</v>
      </c>
    </row>
    <row r="423" spans="2:29" x14ac:dyDescent="0.3">
      <c r="B423" s="125" t="s">
        <v>977</v>
      </c>
      <c r="C423" s="18">
        <v>46059</v>
      </c>
      <c r="D423" s="5" t="s">
        <v>750</v>
      </c>
      <c r="E423" s="49" t="s">
        <v>20</v>
      </c>
      <c r="F423" s="50" t="s">
        <v>81</v>
      </c>
      <c r="G423" s="125" t="s">
        <v>977</v>
      </c>
      <c r="H423" s="27" t="s">
        <v>6</v>
      </c>
      <c r="I423" s="49" t="s">
        <v>20</v>
      </c>
      <c r="J423" s="111">
        <v>24950</v>
      </c>
      <c r="K423" s="111">
        <v>7300</v>
      </c>
      <c r="L423" s="111">
        <v>27</v>
      </c>
      <c r="M423" s="111">
        <v>6</v>
      </c>
      <c r="N423" s="49" t="s">
        <v>20</v>
      </c>
      <c r="O423" s="50" t="s">
        <v>81</v>
      </c>
      <c r="P423" s="49">
        <v>0.375</v>
      </c>
      <c r="Q423" s="22">
        <v>0.47222222222222221</v>
      </c>
      <c r="R423" s="108">
        <v>0.625</v>
      </c>
      <c r="S423" s="22">
        <v>0.57986111111111116</v>
      </c>
      <c r="T423" s="22">
        <v>0.75</v>
      </c>
      <c r="U423" s="22">
        <v>0.79166666666666663</v>
      </c>
      <c r="V423" s="22">
        <v>0.79166666666666663</v>
      </c>
      <c r="W423" s="105">
        <f>IFERROR(IF(S423&lt;R423,100%,"100"%-(S423-R423)*1.2),"-")</f>
        <v>1</v>
      </c>
      <c r="AC423" s="105">
        <f>IFERROR(IF(Y423&lt;X423,100%,"100"%-(Y423-X423)*1.2),"-")</f>
        <v>1</v>
      </c>
    </row>
    <row r="424" spans="2:29" x14ac:dyDescent="0.3">
      <c r="B424" s="125" t="s">
        <v>977</v>
      </c>
      <c r="C424" s="18">
        <v>46059</v>
      </c>
      <c r="D424" s="5" t="s">
        <v>750</v>
      </c>
      <c r="E424" s="49" t="s">
        <v>20</v>
      </c>
      <c r="F424" s="50" t="s">
        <v>81</v>
      </c>
      <c r="G424" s="125" t="s">
        <v>977</v>
      </c>
      <c r="H424" s="27" t="s">
        <v>9</v>
      </c>
      <c r="I424" s="49" t="s">
        <v>20</v>
      </c>
      <c r="J424" s="111">
        <v>24950</v>
      </c>
      <c r="K424" s="111">
        <v>3000</v>
      </c>
      <c r="L424" s="111">
        <v>27</v>
      </c>
      <c r="M424" s="111">
        <v>8</v>
      </c>
      <c r="N424" s="49" t="s">
        <v>20</v>
      </c>
      <c r="O424" s="50" t="s">
        <v>81</v>
      </c>
      <c r="P424" s="49">
        <v>0.375</v>
      </c>
      <c r="Q424" s="22">
        <v>0.47222222222222221</v>
      </c>
      <c r="R424" s="22">
        <v>0.625</v>
      </c>
      <c r="S424" s="22">
        <v>0.625</v>
      </c>
      <c r="T424" s="22">
        <v>0.67361111111111116</v>
      </c>
      <c r="U424" s="22">
        <v>0.79166666666666663</v>
      </c>
      <c r="V424" s="22">
        <v>0.79166666666666663</v>
      </c>
      <c r="W424" s="105">
        <f>IFERROR(IF(S424&lt;R424,100%,"100"%-(S424-R424)*1.2),"-")</f>
        <v>1</v>
      </c>
      <c r="AC424" s="105">
        <f>IFERROR(IF(Y424&lt;X424,100%,"100"%-(Y424-X424)*1.2),"-")</f>
        <v>1</v>
      </c>
    </row>
    <row r="425" spans="2:29" x14ac:dyDescent="0.3">
      <c r="B425" s="125" t="s">
        <v>977</v>
      </c>
      <c r="C425" s="18">
        <v>46059</v>
      </c>
      <c r="D425" s="5" t="s">
        <v>750</v>
      </c>
      <c r="E425" s="49" t="s">
        <v>20</v>
      </c>
      <c r="F425" s="50" t="s">
        <v>81</v>
      </c>
      <c r="G425" s="125" t="s">
        <v>977</v>
      </c>
      <c r="H425" s="27" t="s">
        <v>30</v>
      </c>
      <c r="I425" s="49" t="s">
        <v>20</v>
      </c>
      <c r="J425" s="111">
        <v>24950</v>
      </c>
      <c r="K425" s="111">
        <v>3000</v>
      </c>
      <c r="L425" s="111">
        <v>27</v>
      </c>
      <c r="M425" s="111">
        <v>8</v>
      </c>
      <c r="N425" s="49" t="s">
        <v>20</v>
      </c>
      <c r="O425" s="50" t="s">
        <v>81</v>
      </c>
      <c r="P425" s="49">
        <v>0.375</v>
      </c>
      <c r="Q425" s="22">
        <v>0.47222222222222221</v>
      </c>
      <c r="R425" s="22">
        <v>0.625</v>
      </c>
      <c r="S425" s="22">
        <v>0.54166666666666663</v>
      </c>
      <c r="T425" s="22">
        <v>0.55208333333333337</v>
      </c>
      <c r="U425" s="22">
        <v>0.79166666666666663</v>
      </c>
      <c r="V425" s="22">
        <v>0.79166666666666663</v>
      </c>
      <c r="W425" s="105">
        <f>IFERROR(IF(S425&lt;R425,100%,"100"%-(S425-R425)*1.2),"-")</f>
        <v>1</v>
      </c>
      <c r="AC425" s="105">
        <f>IFERROR(IF(Y425&lt;X425,100%,"100"%-(Y425-X425)*1.2),"-")</f>
        <v>1</v>
      </c>
    </row>
    <row r="426" spans="2:29" x14ac:dyDescent="0.3">
      <c r="B426" s="125" t="s">
        <v>978</v>
      </c>
      <c r="C426" s="18">
        <v>46059</v>
      </c>
      <c r="D426" s="5" t="s">
        <v>750</v>
      </c>
      <c r="E426" s="49" t="s">
        <v>446</v>
      </c>
      <c r="F426" s="50" t="s">
        <v>446</v>
      </c>
      <c r="G426" s="125" t="s">
        <v>978</v>
      </c>
      <c r="H426" s="5" t="s">
        <v>601</v>
      </c>
      <c r="I426" s="49" t="s">
        <v>446</v>
      </c>
      <c r="K426" s="111">
        <v>4500</v>
      </c>
      <c r="M426" s="111">
        <v>10</v>
      </c>
      <c r="N426" s="49" t="s">
        <v>1099</v>
      </c>
      <c r="O426" s="49" t="s">
        <v>1099</v>
      </c>
      <c r="P426" s="49">
        <v>0.375</v>
      </c>
      <c r="W426" s="105">
        <f>IFERROR(IF(S426&lt;R426,100%,"100"%-(S426-R426)*1.2),"-")</f>
        <v>1</v>
      </c>
      <c r="AC426" s="105">
        <f>IFERROR(IF(Y426&lt;X426,100%,"100"%-(Y426-X426)*1.2),"-")</f>
        <v>1</v>
      </c>
    </row>
    <row r="427" spans="2:29" x14ac:dyDescent="0.3">
      <c r="B427" s="125" t="s">
        <v>978</v>
      </c>
      <c r="C427" s="18">
        <v>46059</v>
      </c>
      <c r="D427" s="5" t="s">
        <v>750</v>
      </c>
      <c r="E427" s="49" t="s">
        <v>446</v>
      </c>
      <c r="F427" s="27" t="s">
        <v>446</v>
      </c>
      <c r="G427" s="125" t="s">
        <v>978</v>
      </c>
      <c r="H427" s="27" t="s">
        <v>11</v>
      </c>
      <c r="I427" s="49" t="s">
        <v>446</v>
      </c>
      <c r="K427" s="111">
        <v>4500</v>
      </c>
      <c r="M427" s="111">
        <v>5</v>
      </c>
      <c r="N427" s="49" t="s">
        <v>1099</v>
      </c>
      <c r="O427" s="49" t="s">
        <v>1099</v>
      </c>
      <c r="P427" s="6">
        <v>0.375</v>
      </c>
      <c r="W427" s="105">
        <f>IFERROR(IF(S427&lt;R427,100%,"100"%-(S427-R427)*1.2),"-")</f>
        <v>1</v>
      </c>
      <c r="AC427" s="105">
        <f>IFERROR(IF(Y427&lt;X427,100%,"100"%-(Y427-X427)*1.2),"-")</f>
        <v>1</v>
      </c>
    </row>
    <row r="428" spans="2:29" x14ac:dyDescent="0.3">
      <c r="B428" s="125" t="s">
        <v>978</v>
      </c>
      <c r="C428" s="18">
        <v>46059</v>
      </c>
      <c r="D428" s="5" t="s">
        <v>750</v>
      </c>
      <c r="E428" s="49" t="s">
        <v>446</v>
      </c>
      <c r="F428" s="50" t="s">
        <v>446</v>
      </c>
      <c r="G428" s="125" t="s">
        <v>978</v>
      </c>
      <c r="H428" s="27" t="s">
        <v>18</v>
      </c>
      <c r="I428" s="49" t="s">
        <v>446</v>
      </c>
      <c r="K428" s="111">
        <v>10200</v>
      </c>
      <c r="M428" s="111">
        <v>10</v>
      </c>
      <c r="N428" s="49" t="s">
        <v>1099</v>
      </c>
      <c r="O428" s="49" t="s">
        <v>1099</v>
      </c>
      <c r="P428" s="49">
        <v>0.375</v>
      </c>
      <c r="W428" s="105">
        <f>IFERROR(IF(S428&lt;R428,100%,"100"%-(S428-R428)*1.2),"-")</f>
        <v>1</v>
      </c>
      <c r="AC428" s="105">
        <f>IFERROR(IF(Y428&lt;X428,100%,"100"%-(Y428-X428)*1.2),"-")</f>
        <v>1</v>
      </c>
    </row>
    <row r="429" spans="2:29" x14ac:dyDescent="0.3">
      <c r="B429" s="125" t="s">
        <v>978</v>
      </c>
      <c r="C429" s="18">
        <v>46059</v>
      </c>
      <c r="D429" s="5" t="s">
        <v>750</v>
      </c>
      <c r="E429" s="49" t="s">
        <v>446</v>
      </c>
      <c r="F429" s="50" t="s">
        <v>446</v>
      </c>
      <c r="G429" s="125" t="s">
        <v>978</v>
      </c>
      <c r="H429" s="27" t="s">
        <v>164</v>
      </c>
      <c r="I429" s="49" t="s">
        <v>446</v>
      </c>
      <c r="K429" s="111">
        <v>120</v>
      </c>
      <c r="M429" s="111">
        <v>2</v>
      </c>
      <c r="N429" s="49" t="s">
        <v>1099</v>
      </c>
      <c r="O429" s="49" t="s">
        <v>1099</v>
      </c>
      <c r="P429" s="49">
        <v>0.375</v>
      </c>
      <c r="W429" s="105">
        <f>IFERROR(IF(S429&lt;R429,100%,"100"%-(S429-R429)*1.2),"-")</f>
        <v>1</v>
      </c>
      <c r="AC429" s="105">
        <f>IFERROR(IF(Y429&lt;X429,100%,"100"%-(Y429-X429)*1.2),"-")</f>
        <v>1</v>
      </c>
    </row>
    <row r="430" spans="2:29" x14ac:dyDescent="0.3">
      <c r="B430" s="125" t="s">
        <v>979</v>
      </c>
      <c r="C430" s="18">
        <v>46059</v>
      </c>
      <c r="D430" s="5" t="s">
        <v>750</v>
      </c>
      <c r="E430" s="49" t="s">
        <v>28</v>
      </c>
      <c r="F430" s="50" t="s">
        <v>42</v>
      </c>
      <c r="G430" s="125" t="s">
        <v>979</v>
      </c>
      <c r="H430" s="27" t="s">
        <v>13</v>
      </c>
      <c r="I430" s="49" t="s">
        <v>28</v>
      </c>
      <c r="J430" s="111">
        <v>9200</v>
      </c>
      <c r="K430" s="111">
        <v>230</v>
      </c>
      <c r="L430" s="111">
        <v>14</v>
      </c>
      <c r="M430" s="111">
        <v>2</v>
      </c>
      <c r="N430" s="49" t="s">
        <v>28</v>
      </c>
      <c r="O430" s="50" t="s">
        <v>42</v>
      </c>
      <c r="P430" s="49">
        <v>0.25</v>
      </c>
      <c r="Q430" s="22">
        <v>0.2638888888888889</v>
      </c>
      <c r="R430" s="22">
        <v>0.625</v>
      </c>
      <c r="S430" s="22">
        <v>0.33333333333333331</v>
      </c>
      <c r="T430" s="22">
        <v>0.375</v>
      </c>
      <c r="U430" s="22">
        <v>0.47916666666666669</v>
      </c>
      <c r="V430" s="22">
        <v>0.47916666666666669</v>
      </c>
      <c r="W430" s="105">
        <f>IFERROR(IF(S430&lt;R430,100%,"100"%-(S430-R430)*1.2),"-")</f>
        <v>1</v>
      </c>
      <c r="AC430" s="105">
        <f>IFERROR(IF(Y430&lt;X430,100%,"100"%-(Y430-X430)*1.2),"-")</f>
        <v>1</v>
      </c>
    </row>
    <row r="431" spans="2:29" x14ac:dyDescent="0.3">
      <c r="B431" s="125" t="s">
        <v>979</v>
      </c>
      <c r="C431" s="18">
        <v>46059</v>
      </c>
      <c r="D431" s="5" t="s">
        <v>750</v>
      </c>
      <c r="E431" s="49" t="s">
        <v>28</v>
      </c>
      <c r="F431" s="50" t="s">
        <v>42</v>
      </c>
      <c r="G431" s="125" t="s">
        <v>979</v>
      </c>
      <c r="H431" s="5" t="s">
        <v>17</v>
      </c>
      <c r="I431" s="49" t="s">
        <v>28</v>
      </c>
      <c r="J431" s="111">
        <v>9200</v>
      </c>
      <c r="K431" s="111">
        <v>230</v>
      </c>
      <c r="L431" s="111">
        <v>14</v>
      </c>
      <c r="M431" s="111">
        <v>1</v>
      </c>
      <c r="N431" s="49" t="s">
        <v>28</v>
      </c>
      <c r="O431" s="50" t="s">
        <v>42</v>
      </c>
      <c r="P431" s="49">
        <v>0.25</v>
      </c>
      <c r="Q431" s="22">
        <v>0.2638888888888889</v>
      </c>
      <c r="R431" s="22">
        <v>0.625</v>
      </c>
      <c r="S431" s="22">
        <v>0.33333333333333331</v>
      </c>
      <c r="T431" s="22">
        <v>0.375</v>
      </c>
      <c r="U431" s="22">
        <v>0.47916666666666669</v>
      </c>
      <c r="V431" s="22">
        <v>0.47916666666666669</v>
      </c>
      <c r="W431" s="105">
        <f>IFERROR(IF(S431&lt;R431,100%,"100"%-(S431-R431)*1.2),"-")</f>
        <v>1</v>
      </c>
      <c r="AC431" s="105">
        <f>IFERROR(IF(Y431&lt;X431,100%,"100"%-(Y431-X431)*1.2),"-")</f>
        <v>1</v>
      </c>
    </row>
    <row r="432" spans="2:29" x14ac:dyDescent="0.3">
      <c r="B432" s="125" t="s">
        <v>980</v>
      </c>
      <c r="C432" s="18">
        <v>46059</v>
      </c>
      <c r="D432" s="5" t="s">
        <v>750</v>
      </c>
      <c r="E432" s="19" t="s">
        <v>28</v>
      </c>
      <c r="F432" s="48" t="s">
        <v>42</v>
      </c>
      <c r="G432" s="125" t="s">
        <v>980</v>
      </c>
      <c r="H432" s="5" t="s">
        <v>36</v>
      </c>
      <c r="I432" s="19" t="s">
        <v>28</v>
      </c>
      <c r="J432" s="111">
        <v>9200</v>
      </c>
      <c r="K432" s="111">
        <v>10230</v>
      </c>
      <c r="L432" s="111">
        <v>14</v>
      </c>
      <c r="M432" s="111">
        <v>14</v>
      </c>
      <c r="N432" s="19" t="s">
        <v>28</v>
      </c>
      <c r="O432" s="48" t="s">
        <v>42</v>
      </c>
      <c r="P432" s="19">
        <v>0.54166666666666663</v>
      </c>
      <c r="Q432" s="22">
        <v>0.66666666666666663</v>
      </c>
      <c r="R432" s="22">
        <v>0.75</v>
      </c>
      <c r="S432" s="22">
        <v>0.75</v>
      </c>
      <c r="T432" s="22">
        <v>0.79166666666666663</v>
      </c>
      <c r="U432" s="22">
        <v>0.875</v>
      </c>
      <c r="V432" s="22">
        <v>0.875</v>
      </c>
      <c r="W432" s="105">
        <f>IFERROR(IF(S432&lt;R432,100%,"100"%-(S432-R432)*1.2),"-")</f>
        <v>1</v>
      </c>
      <c r="AC432" s="105">
        <f>IFERROR(IF(Y432&lt;X432,100%,"100"%-(Y432-X432)*1.2),"-")</f>
        <v>1</v>
      </c>
    </row>
    <row r="433" spans="2:29" x14ac:dyDescent="0.3">
      <c r="B433" s="125" t="s">
        <v>981</v>
      </c>
      <c r="C433" s="18">
        <v>46059</v>
      </c>
      <c r="D433" s="5" t="s">
        <v>750</v>
      </c>
      <c r="E433" s="19" t="s">
        <v>46</v>
      </c>
      <c r="F433" s="48" t="s">
        <v>165</v>
      </c>
      <c r="G433" s="125" t="s">
        <v>981</v>
      </c>
      <c r="H433" s="27" t="s">
        <v>30</v>
      </c>
      <c r="I433" s="19" t="s">
        <v>46</v>
      </c>
      <c r="J433" s="111">
        <v>927</v>
      </c>
      <c r="K433" s="111">
        <v>456</v>
      </c>
      <c r="L433" s="111">
        <v>3</v>
      </c>
      <c r="M433" s="111">
        <v>2</v>
      </c>
      <c r="N433" s="19" t="s">
        <v>46</v>
      </c>
      <c r="O433" s="48" t="s">
        <v>165</v>
      </c>
      <c r="P433" s="19">
        <v>0.45833333333333298</v>
      </c>
      <c r="Q433" s="22">
        <v>0.91666666666666663</v>
      </c>
      <c r="R433" s="22">
        <v>0.5</v>
      </c>
      <c r="S433" s="22">
        <v>0.98611111111111116</v>
      </c>
      <c r="T433" s="22"/>
      <c r="U433" s="22"/>
      <c r="V433" s="22"/>
      <c r="W433" s="105">
        <f>IFERROR(IF(S433&lt;R433,100%,"100"%-(S433-R433)*1.2),"-")</f>
        <v>0.41666666666666663</v>
      </c>
      <c r="AB433" s="5" t="s">
        <v>490</v>
      </c>
      <c r="AC433" s="105">
        <f>IFERROR(IF(Y433&lt;X433,100%,"100"%-(Y433-X433)*1.2),"-")</f>
        <v>1</v>
      </c>
    </row>
    <row r="434" spans="2:29" x14ac:dyDescent="0.3">
      <c r="B434" s="125" t="s">
        <v>981</v>
      </c>
      <c r="C434" s="18">
        <v>46059</v>
      </c>
      <c r="D434" s="5" t="s">
        <v>750</v>
      </c>
      <c r="E434" s="19" t="s">
        <v>46</v>
      </c>
      <c r="F434" s="48" t="s">
        <v>165</v>
      </c>
      <c r="G434" s="125" t="s">
        <v>981</v>
      </c>
      <c r="H434" s="27" t="s">
        <v>6</v>
      </c>
      <c r="I434" s="19" t="s">
        <v>46</v>
      </c>
      <c r="J434" s="111">
        <v>927</v>
      </c>
      <c r="K434" s="111">
        <v>450</v>
      </c>
      <c r="L434" s="111">
        <v>3</v>
      </c>
      <c r="M434" s="111">
        <v>2</v>
      </c>
      <c r="N434" s="19" t="s">
        <v>46</v>
      </c>
      <c r="O434" s="48" t="s">
        <v>165</v>
      </c>
      <c r="P434" s="19">
        <v>0.45833333333333298</v>
      </c>
      <c r="Q434" s="22">
        <v>0.91666666666666663</v>
      </c>
      <c r="R434" s="22">
        <v>0.5</v>
      </c>
      <c r="S434" s="22">
        <v>0.98263888888888884</v>
      </c>
      <c r="T434" s="22"/>
      <c r="U434" s="22"/>
      <c r="V434" s="22"/>
      <c r="W434" s="105">
        <f>IFERROR(IF(S434&lt;R434,100%,"100"%-(S434-R434)*1.2),"-")</f>
        <v>0.42083333333333339</v>
      </c>
      <c r="AB434" s="5" t="s">
        <v>490</v>
      </c>
      <c r="AC434" s="105">
        <f>IFERROR(IF(Y434&lt;X434,100%,"100"%-(Y434-X434)*1.2),"-")</f>
        <v>1</v>
      </c>
    </row>
    <row r="435" spans="2:29" x14ac:dyDescent="0.3">
      <c r="B435" s="125" t="s">
        <v>981</v>
      </c>
      <c r="C435" s="18">
        <v>46059</v>
      </c>
      <c r="D435" s="5" t="s">
        <v>750</v>
      </c>
      <c r="E435" s="19" t="s">
        <v>46</v>
      </c>
      <c r="F435" s="48" t="s">
        <v>165</v>
      </c>
      <c r="G435" s="125" t="s">
        <v>981</v>
      </c>
      <c r="H435" s="27" t="s">
        <v>99</v>
      </c>
      <c r="I435" s="19" t="s">
        <v>46</v>
      </c>
      <c r="J435" s="111">
        <v>927</v>
      </c>
      <c r="K435" s="111">
        <v>120</v>
      </c>
      <c r="L435" s="111">
        <v>3</v>
      </c>
      <c r="M435" s="111">
        <v>2</v>
      </c>
      <c r="N435" s="19" t="s">
        <v>46</v>
      </c>
      <c r="O435" s="48" t="s">
        <v>165</v>
      </c>
      <c r="P435" s="19">
        <v>0.45833333333333298</v>
      </c>
      <c r="Q435" s="22">
        <v>0.91666666666666663</v>
      </c>
      <c r="R435" s="22">
        <v>0.5</v>
      </c>
      <c r="S435" s="22">
        <v>0.97916666666666663</v>
      </c>
      <c r="T435" s="22"/>
      <c r="U435" s="22"/>
      <c r="V435" s="22"/>
      <c r="W435" s="105">
        <f>IFERROR(IF(S435&lt;R435,100%,"100"%-(S435-R435)*1.2),"-")</f>
        <v>0.42500000000000004</v>
      </c>
      <c r="AB435" s="5" t="s">
        <v>490</v>
      </c>
      <c r="AC435" s="105">
        <f>IFERROR(IF(Y435&lt;X435,100%,"100"%-(Y435-X435)*1.2),"-")</f>
        <v>1</v>
      </c>
    </row>
    <row r="436" spans="2:29" x14ac:dyDescent="0.3">
      <c r="B436" s="125" t="s">
        <v>982</v>
      </c>
      <c r="C436" s="18">
        <v>46059</v>
      </c>
      <c r="D436" s="5" t="s">
        <v>750</v>
      </c>
      <c r="E436" s="19" t="s">
        <v>46</v>
      </c>
      <c r="F436" s="48" t="s">
        <v>165</v>
      </c>
      <c r="G436" s="125" t="s">
        <v>982</v>
      </c>
      <c r="H436" s="5" t="s">
        <v>36</v>
      </c>
      <c r="I436" s="19" t="s">
        <v>46</v>
      </c>
      <c r="J436" s="111">
        <v>927</v>
      </c>
      <c r="K436" s="111">
        <v>230</v>
      </c>
      <c r="L436" s="111">
        <v>3</v>
      </c>
      <c r="M436" s="111">
        <v>2</v>
      </c>
      <c r="N436" s="19" t="s">
        <v>46</v>
      </c>
      <c r="O436" s="48" t="s">
        <v>165</v>
      </c>
      <c r="P436" s="19">
        <v>0.45833333333333298</v>
      </c>
      <c r="Q436" s="22">
        <v>0.72916666666666663</v>
      </c>
      <c r="R436" s="22">
        <v>0.83333333333333337</v>
      </c>
      <c r="S436" s="22">
        <v>0.83333333333333337</v>
      </c>
      <c r="T436" s="22">
        <v>0.8125</v>
      </c>
      <c r="U436" s="22">
        <v>0.875</v>
      </c>
      <c r="V436" s="22">
        <v>0.875</v>
      </c>
      <c r="W436" s="105">
        <f>IFERROR(IF(S436&lt;R436,100%,"100"%-(S436-R436)*1.2),"-")</f>
        <v>1</v>
      </c>
      <c r="AB436" s="5" t="s">
        <v>490</v>
      </c>
      <c r="AC436" s="105">
        <f>IFERROR(IF(Y436&lt;X436,100%,"100"%-(Y436-X436)*1.2),"-")</f>
        <v>1</v>
      </c>
    </row>
    <row r="437" spans="2:29" x14ac:dyDescent="0.3">
      <c r="B437" s="125" t="s">
        <v>983</v>
      </c>
      <c r="C437" s="18">
        <v>46059</v>
      </c>
      <c r="D437" s="5" t="s">
        <v>750</v>
      </c>
      <c r="E437" s="19" t="s">
        <v>56</v>
      </c>
      <c r="F437" s="48" t="s">
        <v>81</v>
      </c>
      <c r="G437" s="125" t="s">
        <v>983</v>
      </c>
      <c r="H437" s="5" t="s">
        <v>549</v>
      </c>
      <c r="I437" s="19" t="s">
        <v>56</v>
      </c>
      <c r="J437" s="111">
        <v>8500</v>
      </c>
      <c r="K437" s="111">
        <v>4000</v>
      </c>
      <c r="L437" s="111">
        <v>14</v>
      </c>
      <c r="M437" s="111">
        <v>4</v>
      </c>
      <c r="N437" s="19" t="s">
        <v>56</v>
      </c>
      <c r="O437" s="48" t="s">
        <v>81</v>
      </c>
      <c r="P437" s="19">
        <v>0.33333333333333331</v>
      </c>
      <c r="Q437" s="22">
        <v>0.33333333333333331</v>
      </c>
      <c r="R437" s="22">
        <v>0.5</v>
      </c>
      <c r="S437" s="22">
        <v>0.35416666666666669</v>
      </c>
      <c r="T437" s="22">
        <v>0.375</v>
      </c>
      <c r="U437" s="22">
        <v>0.39583333333333331</v>
      </c>
      <c r="V437" s="22">
        <v>0.39583333333333331</v>
      </c>
      <c r="W437" s="105">
        <f>IFERROR(IF(S437&lt;R437,100%,"100"%-(S437-R437)*1.2),"-")</f>
        <v>1</v>
      </c>
      <c r="AC437" s="105">
        <f>IFERROR(IF(Y437&lt;X437,100%,"100"%-(Y437-X437)*1.2),"-")</f>
        <v>1</v>
      </c>
    </row>
    <row r="438" spans="2:29" x14ac:dyDescent="0.3">
      <c r="B438" s="125" t="s">
        <v>984</v>
      </c>
      <c r="C438" s="18">
        <v>46059</v>
      </c>
      <c r="D438" s="5" t="s">
        <v>750</v>
      </c>
      <c r="E438" s="19" t="s">
        <v>104</v>
      </c>
      <c r="F438" s="48" t="s">
        <v>24</v>
      </c>
      <c r="G438" s="125" t="s">
        <v>984</v>
      </c>
      <c r="H438" s="126" t="s">
        <v>842</v>
      </c>
      <c r="I438" s="19" t="s">
        <v>104</v>
      </c>
      <c r="J438" s="111">
        <v>10230</v>
      </c>
      <c r="K438" s="111">
        <v>4500</v>
      </c>
      <c r="L438" s="111">
        <v>14</v>
      </c>
      <c r="M438" s="111">
        <v>7</v>
      </c>
      <c r="N438" s="19" t="s">
        <v>104</v>
      </c>
      <c r="O438" s="48" t="s">
        <v>24</v>
      </c>
      <c r="P438" s="19">
        <v>0.41666666666666669</v>
      </c>
      <c r="Q438" s="22">
        <v>0.41666666666666669</v>
      </c>
      <c r="R438" s="22">
        <v>0.625</v>
      </c>
      <c r="S438" s="22">
        <v>0.5</v>
      </c>
      <c r="T438" s="22">
        <v>0.54166666666666663</v>
      </c>
      <c r="U438" s="22">
        <v>0.625</v>
      </c>
      <c r="V438" s="22">
        <v>0.625</v>
      </c>
      <c r="W438" s="105">
        <f>IFERROR(IF(S438&lt;R438,100%,"100"%-(S438-R438)*1.2),"-")</f>
        <v>1</v>
      </c>
      <c r="AC438" s="105">
        <f>IFERROR(IF(Y438&lt;X438,100%,"100"%-(Y438-X438)*1.2),"-")</f>
        <v>1</v>
      </c>
    </row>
    <row r="439" spans="2:29" x14ac:dyDescent="0.3">
      <c r="B439" s="125" t="s">
        <v>985</v>
      </c>
      <c r="C439" s="18">
        <v>46059</v>
      </c>
      <c r="D439" s="5" t="s">
        <v>750</v>
      </c>
      <c r="E439" s="19" t="s">
        <v>104</v>
      </c>
      <c r="F439" s="48" t="s">
        <v>24</v>
      </c>
      <c r="G439" s="125" t="s">
        <v>985</v>
      </c>
      <c r="H439" s="5" t="s">
        <v>67</v>
      </c>
      <c r="I439" s="19" t="s">
        <v>104</v>
      </c>
      <c r="J439" s="111">
        <v>10230</v>
      </c>
      <c r="K439" s="111">
        <v>10200</v>
      </c>
      <c r="L439" s="111">
        <v>14</v>
      </c>
      <c r="M439" s="111">
        <v>10</v>
      </c>
      <c r="N439" s="19" t="s">
        <v>104</v>
      </c>
      <c r="O439" s="48" t="s">
        <v>24</v>
      </c>
      <c r="P439" s="19">
        <v>0.58333333333333337</v>
      </c>
      <c r="Q439" s="22">
        <v>0.58333333333333337</v>
      </c>
      <c r="R439" s="22">
        <v>0.75</v>
      </c>
      <c r="S439" s="22">
        <v>0.64583333333333337</v>
      </c>
      <c r="T439" s="22">
        <v>0.66666666666666663</v>
      </c>
      <c r="U439" s="22">
        <v>0.70833333333333337</v>
      </c>
      <c r="V439" s="22">
        <v>0.70833333333333337</v>
      </c>
      <c r="W439" s="105">
        <f>IFERROR(IF(S439&lt;R439,100%,"100"%-(S439-R439)*1.2),"-")</f>
        <v>1</v>
      </c>
      <c r="AC439" s="105">
        <f>IFERROR(IF(Y439&lt;X439,100%,"100"%-(Y439-X439)*1.2),"-")</f>
        <v>1</v>
      </c>
    </row>
    <row r="440" spans="2:29" x14ac:dyDescent="0.3">
      <c r="B440" s="125" t="s">
        <v>986</v>
      </c>
      <c r="C440" s="18">
        <v>46059</v>
      </c>
      <c r="D440" s="5" t="s">
        <v>750</v>
      </c>
      <c r="E440" s="49" t="s">
        <v>14</v>
      </c>
      <c r="F440" s="41" t="s">
        <v>115</v>
      </c>
      <c r="G440" s="125" t="s">
        <v>986</v>
      </c>
      <c r="H440" s="492" t="s">
        <v>35</v>
      </c>
      <c r="I440" s="21" t="s">
        <v>14</v>
      </c>
      <c r="J440" s="111">
        <v>8500</v>
      </c>
      <c r="K440" s="111">
        <v>5600</v>
      </c>
      <c r="L440" s="111">
        <v>14</v>
      </c>
      <c r="M440" s="111">
        <v>8</v>
      </c>
      <c r="N440" s="21" t="s">
        <v>14</v>
      </c>
      <c r="O440" s="41" t="s">
        <v>115</v>
      </c>
      <c r="P440" s="21">
        <v>0.29166666666666702</v>
      </c>
      <c r="Q440" s="22">
        <v>0.29166666666666669</v>
      </c>
      <c r="R440" s="22">
        <v>0.5</v>
      </c>
      <c r="S440" s="22">
        <v>0.33680555555555558</v>
      </c>
      <c r="T440" s="22">
        <v>0.34027777777777779</v>
      </c>
      <c r="U440" s="22">
        <v>0.34027777777777779</v>
      </c>
      <c r="V440" s="22">
        <v>0.34027777777777779</v>
      </c>
      <c r="W440" s="105">
        <f>IFERROR(IF(S440&lt;R440,100%,"100"%-(S440-R440)*1.2),"-")</f>
        <v>1</v>
      </c>
      <c r="AC440" s="105">
        <f>IFERROR(IF(Y440&lt;X440,100%,"100"%-(Y440-X440)*1.2),"-")</f>
        <v>1</v>
      </c>
    </row>
    <row r="441" spans="2:29" x14ac:dyDescent="0.3">
      <c r="B441" s="125" t="s">
        <v>987</v>
      </c>
      <c r="C441" s="18">
        <v>46059</v>
      </c>
      <c r="D441" s="5" t="s">
        <v>750</v>
      </c>
      <c r="E441" s="49" t="s">
        <v>14</v>
      </c>
      <c r="F441" s="50" t="s">
        <v>115</v>
      </c>
      <c r="G441" s="125" t="s">
        <v>987</v>
      </c>
      <c r="H441" s="5" t="s">
        <v>34</v>
      </c>
      <c r="I441" s="21" t="s">
        <v>14</v>
      </c>
      <c r="J441" s="111">
        <v>8500</v>
      </c>
      <c r="K441" s="111">
        <v>100</v>
      </c>
      <c r="L441" s="111">
        <v>14</v>
      </c>
      <c r="M441" s="111">
        <v>1</v>
      </c>
      <c r="N441" s="21" t="s">
        <v>14</v>
      </c>
      <c r="O441" s="48" t="s">
        <v>115</v>
      </c>
      <c r="P441" s="19">
        <v>0.41666666666666669</v>
      </c>
      <c r="Q441" s="22">
        <v>0.375</v>
      </c>
      <c r="R441" s="22">
        <v>0.625</v>
      </c>
      <c r="S441" s="22">
        <v>0.4375</v>
      </c>
      <c r="T441" s="22">
        <v>0.45833333333333331</v>
      </c>
      <c r="U441" s="22">
        <v>0.70833333333333337</v>
      </c>
      <c r="V441" s="22">
        <v>0.70833333333333337</v>
      </c>
      <c r="W441" s="105">
        <f>IFERROR(IF(S441&lt;R441,100%,"100"%-(S441-R441)*1.2),"-")</f>
        <v>1</v>
      </c>
      <c r="AC441" s="105">
        <f>IFERROR(IF(Y441&lt;X441,100%,"100"%-(Y441-X441)*1.2),"-")</f>
        <v>1</v>
      </c>
    </row>
    <row r="442" spans="2:29" x14ac:dyDescent="0.3">
      <c r="B442" s="125" t="s">
        <v>987</v>
      </c>
      <c r="C442" s="18">
        <v>46059</v>
      </c>
      <c r="D442" s="5" t="s">
        <v>750</v>
      </c>
      <c r="E442" s="49" t="s">
        <v>14</v>
      </c>
      <c r="F442" s="50" t="s">
        <v>115</v>
      </c>
      <c r="G442" s="125" t="s">
        <v>987</v>
      </c>
      <c r="H442" s="27" t="s">
        <v>51</v>
      </c>
      <c r="I442" s="49" t="s">
        <v>14</v>
      </c>
      <c r="J442" s="111">
        <v>8500</v>
      </c>
      <c r="K442" s="111">
        <v>230</v>
      </c>
      <c r="L442" s="111">
        <v>14</v>
      </c>
      <c r="M442" s="111">
        <v>1</v>
      </c>
      <c r="N442" s="49" t="s">
        <v>14</v>
      </c>
      <c r="O442" s="50" t="s">
        <v>115</v>
      </c>
      <c r="P442" s="49">
        <v>0.375</v>
      </c>
      <c r="Q442" s="22">
        <v>0.375</v>
      </c>
      <c r="R442" s="22">
        <v>0.54166666666666663</v>
      </c>
      <c r="S442" s="22">
        <v>0.52083333333333337</v>
      </c>
      <c r="T442" s="22">
        <v>0.54166666666666663</v>
      </c>
      <c r="U442" s="22">
        <v>0.70833333333333337</v>
      </c>
      <c r="V442" s="22">
        <v>0.70833333333333337</v>
      </c>
      <c r="W442" s="105">
        <f>IFERROR(IF(S442&lt;R442,100%,"100"%-(S442-R442)*1.2),"-")</f>
        <v>1</v>
      </c>
      <c r="AC442" s="105">
        <f>IFERROR(IF(Y442&lt;X442,100%,"100"%-(Y442-X442)*1.2),"-")</f>
        <v>1</v>
      </c>
    </row>
    <row r="443" spans="2:29" x14ac:dyDescent="0.3">
      <c r="B443" s="125" t="s">
        <v>987</v>
      </c>
      <c r="C443" s="18">
        <v>46059</v>
      </c>
      <c r="D443" s="5" t="s">
        <v>750</v>
      </c>
      <c r="E443" s="49" t="s">
        <v>14</v>
      </c>
      <c r="F443" s="48" t="s">
        <v>115</v>
      </c>
      <c r="G443" s="125" t="s">
        <v>987</v>
      </c>
      <c r="H443" s="5" t="s">
        <v>12</v>
      </c>
      <c r="I443" s="19" t="s">
        <v>14</v>
      </c>
      <c r="J443" s="111">
        <v>8500</v>
      </c>
      <c r="K443" s="111">
        <v>6500</v>
      </c>
      <c r="L443" s="111">
        <v>14</v>
      </c>
      <c r="M443" s="111">
        <v>14</v>
      </c>
      <c r="N443" s="19" t="s">
        <v>14</v>
      </c>
      <c r="O443" s="48" t="s">
        <v>115</v>
      </c>
      <c r="P443" s="19">
        <v>0.375</v>
      </c>
      <c r="Q443" s="22">
        <v>0.375</v>
      </c>
      <c r="R443" s="22">
        <v>0.54166666666666663</v>
      </c>
      <c r="S443" s="22">
        <v>0.54166666666666663</v>
      </c>
      <c r="T443" s="22">
        <v>0.58333333333333337</v>
      </c>
      <c r="U443" s="22">
        <v>0.70833333333333337</v>
      </c>
      <c r="V443" s="22">
        <v>0.70833333333333337</v>
      </c>
      <c r="W443" s="105">
        <f>IFERROR(IF(S443&lt;R443,100%,"100"%-(S443-R443)*1.2),"-")</f>
        <v>1</v>
      </c>
      <c r="AC443" s="105">
        <f>IFERROR(IF(Y443&lt;X443,100%,"100"%-(Y443-X443)*1.2),"-")</f>
        <v>1</v>
      </c>
    </row>
    <row r="444" spans="2:29" x14ac:dyDescent="0.3">
      <c r="B444" s="125" t="s">
        <v>989</v>
      </c>
      <c r="C444" s="18">
        <v>46059</v>
      </c>
      <c r="D444" s="5" t="s">
        <v>750</v>
      </c>
      <c r="E444" s="19" t="s">
        <v>104</v>
      </c>
      <c r="F444" s="48" t="s">
        <v>24</v>
      </c>
      <c r="G444" s="125" t="s">
        <v>989</v>
      </c>
      <c r="H444" s="5" t="s">
        <v>99</v>
      </c>
      <c r="I444" s="19" t="s">
        <v>104</v>
      </c>
      <c r="J444" s="111">
        <v>10230</v>
      </c>
      <c r="K444" s="111">
        <v>10000</v>
      </c>
      <c r="L444" s="111">
        <v>14</v>
      </c>
      <c r="M444" s="111">
        <v>2</v>
      </c>
      <c r="N444" s="19" t="s">
        <v>104</v>
      </c>
      <c r="O444" s="48" t="s">
        <v>24</v>
      </c>
      <c r="P444" s="19">
        <v>0.9375</v>
      </c>
      <c r="Q444" s="22">
        <v>0.9375</v>
      </c>
      <c r="R444" s="22">
        <v>0.5</v>
      </c>
      <c r="S444" s="22">
        <v>0.99305555555555558</v>
      </c>
      <c r="T444" s="22"/>
      <c r="U444" s="22"/>
      <c r="V444" s="22"/>
      <c r="W444" s="105">
        <f>IFERROR(IF(S444&lt;R444,100%,"100"%-(S444-R444)*1.2),"-")</f>
        <v>0.40833333333333333</v>
      </c>
      <c r="AB444" s="5" t="s">
        <v>490</v>
      </c>
      <c r="AC444" s="105">
        <f>IFERROR(IF(Y444&lt;X444,100%,"100"%-(Y444-X444)*1.2),"-")</f>
        <v>1</v>
      </c>
    </row>
    <row r="445" spans="2:29" x14ac:dyDescent="0.3">
      <c r="B445" s="125" t="s">
        <v>990</v>
      </c>
      <c r="C445" s="18">
        <v>46059</v>
      </c>
      <c r="D445" s="5" t="s">
        <v>750</v>
      </c>
      <c r="E445" s="19" t="s">
        <v>104</v>
      </c>
      <c r="F445" s="48" t="s">
        <v>37</v>
      </c>
      <c r="G445" s="125" t="s">
        <v>990</v>
      </c>
      <c r="H445" s="27" t="s">
        <v>30</v>
      </c>
      <c r="I445" s="19" t="s">
        <v>104</v>
      </c>
      <c r="J445" s="111">
        <v>10230</v>
      </c>
      <c r="K445" s="111">
        <v>10000</v>
      </c>
      <c r="L445" s="111">
        <v>14</v>
      </c>
      <c r="M445" s="111">
        <v>2</v>
      </c>
      <c r="N445" s="19" t="s">
        <v>988</v>
      </c>
      <c r="O445" s="48" t="s">
        <v>24</v>
      </c>
      <c r="P445" s="19">
        <v>0.9375</v>
      </c>
      <c r="Q445" s="22">
        <v>0.9375</v>
      </c>
      <c r="R445" s="22">
        <v>0.5</v>
      </c>
      <c r="S445" s="22">
        <v>0.99652777777777779</v>
      </c>
      <c r="T445" s="22"/>
      <c r="U445" s="22"/>
      <c r="V445" s="22"/>
      <c r="W445" s="105">
        <f>IFERROR(IF(S445&lt;R445,100%,"100"%-(S445-R445)*1.2),"-")</f>
        <v>0.40416666666666667</v>
      </c>
      <c r="AB445" s="5" t="s">
        <v>490</v>
      </c>
      <c r="AC445" s="105">
        <f>IFERROR(IF(Y445&lt;X445,100%,"100"%-(Y445-X445)*1.2),"-")</f>
        <v>1</v>
      </c>
    </row>
    <row r="446" spans="2:29" x14ac:dyDescent="0.3">
      <c r="B446" s="125" t="s">
        <v>991</v>
      </c>
      <c r="C446" s="18">
        <v>46060</v>
      </c>
      <c r="D446" s="5" t="s">
        <v>750</v>
      </c>
      <c r="E446" s="5" t="s">
        <v>28</v>
      </c>
      <c r="F446" s="5" t="s">
        <v>42</v>
      </c>
      <c r="G446" s="125" t="s">
        <v>991</v>
      </c>
      <c r="H446" s="5" t="s">
        <v>601</v>
      </c>
      <c r="I446" s="5" t="s">
        <v>28</v>
      </c>
      <c r="J446" s="111">
        <v>9200</v>
      </c>
      <c r="K446" s="111">
        <v>8000</v>
      </c>
      <c r="L446" s="111">
        <v>14</v>
      </c>
      <c r="M446" s="111">
        <v>10</v>
      </c>
      <c r="N446" s="5" t="s">
        <v>28</v>
      </c>
      <c r="O446" s="5" t="s">
        <v>42</v>
      </c>
      <c r="P446" s="22">
        <v>0.375</v>
      </c>
      <c r="Q446" s="22">
        <v>0.41666666666666669</v>
      </c>
      <c r="R446" s="22">
        <v>0.625</v>
      </c>
      <c r="S446" s="22">
        <v>0.54166666666666663</v>
      </c>
      <c r="T446" s="22">
        <v>0.625</v>
      </c>
      <c r="U446" s="22">
        <v>0.72916666666666663</v>
      </c>
      <c r="V446" s="22">
        <v>0.72916666666666663</v>
      </c>
      <c r="W446" s="105">
        <f>IFERROR(IF(S446&lt;R446,100%,"100"%-(S446-R446)*1.2),"-")</f>
        <v>1</v>
      </c>
      <c r="AC446" s="105">
        <f>IFERROR(IF(Y446&lt;X446,100%,"100"%-(Y446-X446)*1.2),"-")</f>
        <v>1</v>
      </c>
    </row>
    <row r="447" spans="2:29" x14ac:dyDescent="0.3">
      <c r="B447" s="125" t="s">
        <v>992</v>
      </c>
      <c r="C447" s="18">
        <v>46060</v>
      </c>
      <c r="D447" s="5" t="s">
        <v>750</v>
      </c>
      <c r="E447" s="49" t="s">
        <v>14</v>
      </c>
      <c r="F447" s="48" t="s">
        <v>115</v>
      </c>
      <c r="G447" s="125" t="s">
        <v>992</v>
      </c>
      <c r="H447" s="27" t="s">
        <v>6</v>
      </c>
      <c r="I447" s="19" t="s">
        <v>14</v>
      </c>
      <c r="J447" s="111">
        <v>8500</v>
      </c>
      <c r="K447" s="111">
        <v>6500</v>
      </c>
      <c r="L447" s="111">
        <v>14</v>
      </c>
      <c r="M447" s="111">
        <v>6</v>
      </c>
      <c r="N447" s="19" t="s">
        <v>14</v>
      </c>
      <c r="O447" s="48" t="s">
        <v>115</v>
      </c>
      <c r="P447" s="19">
        <v>0.33333333333333398</v>
      </c>
      <c r="Q447" s="22">
        <v>0.41666666666666669</v>
      </c>
      <c r="R447" s="22">
        <v>0.5</v>
      </c>
      <c r="S447" s="22">
        <v>0.5</v>
      </c>
      <c r="T447" s="22">
        <v>0.54166666666666663</v>
      </c>
      <c r="U447" s="22">
        <v>0.625</v>
      </c>
      <c r="V447" s="22">
        <v>0.625</v>
      </c>
      <c r="W447" s="105">
        <f>IFERROR(IF(S447&lt;R447,100%,"100"%-(S447-R447)*1.2),"-")</f>
        <v>1</v>
      </c>
      <c r="AC447" s="105">
        <f>IFERROR(IF(Y447&lt;X447,100%,"100"%-(Y447-X447)*1.2),"-")</f>
        <v>1</v>
      </c>
    </row>
    <row r="448" spans="2:29" x14ac:dyDescent="0.3">
      <c r="B448" s="125" t="s">
        <v>993</v>
      </c>
      <c r="C448" s="18">
        <v>46060</v>
      </c>
      <c r="D448" s="5" t="s">
        <v>750</v>
      </c>
      <c r="E448" s="19" t="s">
        <v>104</v>
      </c>
      <c r="F448" s="48" t="s">
        <v>165</v>
      </c>
      <c r="G448" s="125" t="s">
        <v>993</v>
      </c>
      <c r="H448" s="54" t="s">
        <v>9</v>
      </c>
      <c r="I448" s="19" t="s">
        <v>104</v>
      </c>
      <c r="J448" s="111">
        <v>10230</v>
      </c>
      <c r="K448" s="111">
        <v>10000</v>
      </c>
      <c r="L448" s="111">
        <v>14</v>
      </c>
      <c r="M448" s="111">
        <v>10</v>
      </c>
      <c r="N448" s="19" t="s">
        <v>104</v>
      </c>
      <c r="O448" s="48" t="s">
        <v>165</v>
      </c>
      <c r="P448" s="19">
        <v>0.33333333333333398</v>
      </c>
      <c r="Q448" s="22">
        <v>0.41666666666666669</v>
      </c>
      <c r="R448" s="22">
        <v>0.5</v>
      </c>
      <c r="S448" s="22">
        <v>0.5</v>
      </c>
      <c r="T448" s="22">
        <v>0.54166666666666663</v>
      </c>
      <c r="U448" s="22">
        <v>0.625</v>
      </c>
      <c r="V448" s="22">
        <v>0.625</v>
      </c>
      <c r="W448" s="105">
        <f>IFERROR(IF(S448&lt;R448,100%,"100"%-(S448-R448)*1.2),"-")</f>
        <v>1</v>
      </c>
      <c r="AC448" s="105">
        <f>IFERROR(IF(Y448&lt;X448,100%,"100"%-(Y448-X448)*1.2),"-")</f>
        <v>1</v>
      </c>
    </row>
    <row r="449" spans="2:29" x14ac:dyDescent="0.3">
      <c r="B449" s="125" t="s">
        <v>994</v>
      </c>
      <c r="C449" s="18">
        <v>46060</v>
      </c>
      <c r="D449" s="5" t="s">
        <v>750</v>
      </c>
      <c r="E449" s="191" t="s">
        <v>28</v>
      </c>
      <c r="F449" s="54" t="s">
        <v>42</v>
      </c>
      <c r="G449" s="125" t="s">
        <v>994</v>
      </c>
      <c r="H449" s="169" t="s">
        <v>35</v>
      </c>
      <c r="I449" s="191" t="s">
        <v>28</v>
      </c>
      <c r="J449" s="111">
        <v>9200</v>
      </c>
      <c r="K449" s="111">
        <v>8000</v>
      </c>
      <c r="L449" s="111">
        <v>14</v>
      </c>
      <c r="M449" s="111">
        <v>8</v>
      </c>
      <c r="N449" s="191" t="s">
        <v>28</v>
      </c>
      <c r="O449" s="54" t="s">
        <v>42</v>
      </c>
      <c r="P449" s="191">
        <v>0.29166666666666702</v>
      </c>
      <c r="Q449" s="22">
        <v>0.2951388888888889</v>
      </c>
      <c r="R449" s="22">
        <v>0.5</v>
      </c>
      <c r="S449" s="22">
        <v>0.2986111111111111</v>
      </c>
      <c r="T449" s="22">
        <v>0.33333333333333331</v>
      </c>
      <c r="U449" s="22">
        <v>0.33680555555555558</v>
      </c>
      <c r="V449" s="22">
        <v>0.33680555555555558</v>
      </c>
      <c r="W449" s="105">
        <f>IFERROR(IF(S449&lt;R449,100%,"100"%-(S449-R449)*1.2),"-")</f>
        <v>1</v>
      </c>
      <c r="AC449" s="105">
        <f>IFERROR(IF(Y449&lt;X449,100%,"100"%-(Y449-X449)*1.2),"-")</f>
        <v>1</v>
      </c>
    </row>
    <row r="450" spans="2:29" x14ac:dyDescent="0.3">
      <c r="B450" s="125" t="s">
        <v>995</v>
      </c>
      <c r="C450" s="18">
        <v>46060</v>
      </c>
      <c r="D450" s="5" t="s">
        <v>750</v>
      </c>
      <c r="E450" s="5" t="s">
        <v>56</v>
      </c>
      <c r="F450" s="5" t="s">
        <v>81</v>
      </c>
      <c r="G450" s="125" t="s">
        <v>995</v>
      </c>
      <c r="H450" s="5" t="s">
        <v>67</v>
      </c>
      <c r="I450" s="5" t="s">
        <v>56</v>
      </c>
      <c r="J450" s="111">
        <v>8500</v>
      </c>
      <c r="K450" s="111">
        <v>4000</v>
      </c>
      <c r="L450" s="111">
        <v>14</v>
      </c>
      <c r="M450" s="111">
        <v>10</v>
      </c>
      <c r="N450" s="5" t="s">
        <v>56</v>
      </c>
      <c r="O450" s="5" t="s">
        <v>81</v>
      </c>
      <c r="P450" s="22">
        <v>0.33333333333333331</v>
      </c>
      <c r="Q450" s="22">
        <v>0.3611111111111111</v>
      </c>
      <c r="R450" s="22">
        <v>0.625</v>
      </c>
      <c r="S450" s="22">
        <v>0.375</v>
      </c>
      <c r="T450" s="22">
        <v>0.40972222222222221</v>
      </c>
      <c r="U450" s="22">
        <v>0.4236111111111111</v>
      </c>
      <c r="V450" s="22">
        <v>0.4236111111111111</v>
      </c>
      <c r="W450" s="105">
        <f>IFERROR(IF(S450&lt;R450,100%,"100"%-(S450-R450)*1.2),"-")</f>
        <v>1</v>
      </c>
      <c r="AC450" s="105">
        <f>IFERROR(IF(Y450&lt;X450,100%,"100"%-(Y450-X450)*1.2),"-")</f>
        <v>1</v>
      </c>
    </row>
    <row r="451" spans="2:29" x14ac:dyDescent="0.3">
      <c r="B451" s="125" t="s">
        <v>996</v>
      </c>
      <c r="C451" s="18">
        <v>46060</v>
      </c>
      <c r="D451" s="5" t="s">
        <v>750</v>
      </c>
      <c r="E451" s="5" t="s">
        <v>56</v>
      </c>
      <c r="F451" s="5" t="s">
        <v>81</v>
      </c>
      <c r="G451" s="125" t="s">
        <v>996</v>
      </c>
      <c r="H451" s="492" t="s">
        <v>22</v>
      </c>
      <c r="I451" s="5" t="s">
        <v>56</v>
      </c>
      <c r="J451" s="111">
        <v>8500</v>
      </c>
      <c r="K451" s="111">
        <v>3200</v>
      </c>
      <c r="L451" s="111">
        <v>14</v>
      </c>
      <c r="M451" s="111">
        <v>2</v>
      </c>
      <c r="N451" s="5" t="s">
        <v>56</v>
      </c>
      <c r="O451" s="5" t="s">
        <v>81</v>
      </c>
      <c r="P451" s="22">
        <v>0.41666666666666669</v>
      </c>
      <c r="Q451" s="22">
        <v>0.5</v>
      </c>
      <c r="R451" s="22">
        <v>0.75</v>
      </c>
      <c r="S451" s="22">
        <v>0.54861111111111116</v>
      </c>
      <c r="T451" s="22">
        <v>0.57638888888888884</v>
      </c>
      <c r="U451" s="22">
        <v>0.80555555555555558</v>
      </c>
      <c r="V451" s="22">
        <v>0.80555555555555558</v>
      </c>
      <c r="W451" s="105">
        <f>IFERROR(IF(S451&lt;R451,100%,"100"%-(S451-R451)*1.2),"-")</f>
        <v>1</v>
      </c>
      <c r="AC451" s="105">
        <f>IFERROR(IF(Y451&lt;X451,100%,"100"%-(Y451-X451)*1.2),"-")</f>
        <v>1</v>
      </c>
    </row>
    <row r="452" spans="2:29" x14ac:dyDescent="0.3">
      <c r="B452" s="125" t="s">
        <v>996</v>
      </c>
      <c r="C452" s="18">
        <v>46060</v>
      </c>
      <c r="D452" s="5" t="s">
        <v>750</v>
      </c>
      <c r="E452" s="5" t="s">
        <v>56</v>
      </c>
      <c r="F452" s="5" t="s">
        <v>81</v>
      </c>
      <c r="G452" s="125" t="s">
        <v>996</v>
      </c>
      <c r="H452" s="5" t="s">
        <v>107</v>
      </c>
      <c r="I452" s="5" t="s">
        <v>56</v>
      </c>
      <c r="J452" s="111">
        <v>8500</v>
      </c>
      <c r="K452" s="111">
        <v>2300</v>
      </c>
      <c r="L452" s="111">
        <v>14</v>
      </c>
      <c r="M452" s="111">
        <v>5</v>
      </c>
      <c r="N452" s="5" t="s">
        <v>56</v>
      </c>
      <c r="O452" s="5" t="s">
        <v>81</v>
      </c>
      <c r="P452" s="22">
        <v>0.41666666666666669</v>
      </c>
      <c r="Q452" s="22">
        <v>0.5</v>
      </c>
      <c r="R452" s="22">
        <v>0.75</v>
      </c>
      <c r="S452" s="22">
        <v>0.65277777777777779</v>
      </c>
      <c r="T452" s="22">
        <v>0.69097222222222221</v>
      </c>
      <c r="U452" s="22">
        <v>0.80555555555555558</v>
      </c>
      <c r="V452" s="22">
        <v>0.80555555555555558</v>
      </c>
      <c r="W452" s="105">
        <f>IFERROR(IF(S452&lt;R452,100%,"100"%-(S452-R452)*1.2),"-")</f>
        <v>1</v>
      </c>
      <c r="AC452" s="105">
        <f>IFERROR(IF(Y452&lt;X452,100%,"100"%-(Y452-X452)*1.2),"-")</f>
        <v>1</v>
      </c>
    </row>
    <row r="453" spans="2:29" x14ac:dyDescent="0.3">
      <c r="B453" s="125" t="s">
        <v>997</v>
      </c>
      <c r="C453" s="18">
        <v>46060</v>
      </c>
      <c r="D453" s="5" t="s">
        <v>750</v>
      </c>
      <c r="E453" s="5" t="s">
        <v>46</v>
      </c>
      <c r="F453" s="5" t="s">
        <v>165</v>
      </c>
      <c r="G453" s="125" t="s">
        <v>997</v>
      </c>
      <c r="H453" s="27" t="s">
        <v>6</v>
      </c>
      <c r="I453" s="5" t="s">
        <v>46</v>
      </c>
      <c r="J453" s="111">
        <v>927</v>
      </c>
      <c r="K453" s="111">
        <v>230</v>
      </c>
      <c r="L453" s="111">
        <v>3</v>
      </c>
      <c r="M453" s="111">
        <v>1</v>
      </c>
      <c r="N453" s="5" t="s">
        <v>46</v>
      </c>
      <c r="O453" s="5" t="s">
        <v>165</v>
      </c>
      <c r="P453" s="22">
        <v>0.75</v>
      </c>
      <c r="Q453" s="22">
        <v>0.83333333333333337</v>
      </c>
      <c r="R453" s="22">
        <v>0.5</v>
      </c>
      <c r="S453" s="22">
        <v>0.89583333333333337</v>
      </c>
      <c r="T453" s="22">
        <v>0.91666666666666663</v>
      </c>
      <c r="U453" s="22">
        <v>0.97916666666666663</v>
      </c>
      <c r="V453" s="22">
        <v>0.95833333333333337</v>
      </c>
      <c r="W453" s="105">
        <f>IFERROR(IF(S453&lt;R453,100%,"100"%-(S453-R453)*1.2),"-")</f>
        <v>0.52499999999999991</v>
      </c>
      <c r="AB453" s="5" t="s">
        <v>490</v>
      </c>
      <c r="AC453" s="105">
        <f>IFERROR(IF(Y453&lt;X453,100%,"100"%-(Y453-X453)*1.2),"-")</f>
        <v>1</v>
      </c>
    </row>
    <row r="454" spans="2:29" x14ac:dyDescent="0.3">
      <c r="B454" s="125" t="s">
        <v>1026</v>
      </c>
      <c r="C454" s="18">
        <v>46062</v>
      </c>
      <c r="D454" s="5" t="s">
        <v>750</v>
      </c>
      <c r="E454" s="19" t="s">
        <v>20</v>
      </c>
      <c r="F454" s="48" t="s">
        <v>179</v>
      </c>
      <c r="G454" s="125" t="s">
        <v>1026</v>
      </c>
      <c r="H454" s="5" t="s">
        <v>16</v>
      </c>
      <c r="I454" s="19" t="s">
        <v>20</v>
      </c>
      <c r="J454" s="111">
        <v>24950</v>
      </c>
      <c r="K454" s="111">
        <v>23000</v>
      </c>
      <c r="L454" s="111">
        <v>27</v>
      </c>
      <c r="M454" s="111">
        <v>24</v>
      </c>
      <c r="N454" s="19" t="s">
        <v>20</v>
      </c>
      <c r="O454" s="48" t="s">
        <v>179</v>
      </c>
      <c r="P454" s="19">
        <v>0.25</v>
      </c>
      <c r="Q454" s="22">
        <v>0.29166666666666669</v>
      </c>
      <c r="R454" s="22">
        <v>0.625</v>
      </c>
      <c r="S454" s="22">
        <v>0.3576388888888889</v>
      </c>
      <c r="T454" s="22">
        <v>0.47916666666666669</v>
      </c>
      <c r="U454" s="22">
        <v>0.53125</v>
      </c>
      <c r="V454" s="22">
        <v>0.53125</v>
      </c>
      <c r="W454" s="105">
        <f>IFERROR(IF(S454&lt;R454,100%,"100"%-(S454-R454)*1.2),"-")</f>
        <v>1</v>
      </c>
      <c r="AC454" s="105">
        <f>IFERROR(IF(Y454&lt;X454,100%,"100"%-(Y454-X454)*1.2),"-")</f>
        <v>1</v>
      </c>
    </row>
    <row r="455" spans="2:29" x14ac:dyDescent="0.3">
      <c r="B455" s="125" t="s">
        <v>1027</v>
      </c>
      <c r="C455" s="18">
        <v>46062</v>
      </c>
      <c r="D455" s="5" t="s">
        <v>750</v>
      </c>
      <c r="E455" s="19" t="s">
        <v>20</v>
      </c>
      <c r="F455" s="48" t="s">
        <v>179</v>
      </c>
      <c r="G455" s="125" t="s">
        <v>1027</v>
      </c>
      <c r="H455" s="5" t="s">
        <v>17</v>
      </c>
      <c r="I455" s="19" t="s">
        <v>20</v>
      </c>
      <c r="J455" s="111">
        <v>24950</v>
      </c>
      <c r="K455" s="111">
        <v>7688</v>
      </c>
      <c r="L455" s="111">
        <v>27</v>
      </c>
      <c r="M455" s="111">
        <v>11</v>
      </c>
      <c r="N455" s="19" t="s">
        <v>20</v>
      </c>
      <c r="O455" s="48" t="s">
        <v>179</v>
      </c>
      <c r="P455" s="19">
        <v>0.5</v>
      </c>
      <c r="Q455" s="22">
        <v>0.60416666666666663</v>
      </c>
      <c r="R455" s="22">
        <v>0.75</v>
      </c>
      <c r="S455" s="22">
        <v>0.71180555555555558</v>
      </c>
      <c r="T455" s="22">
        <v>0.72222222222222221</v>
      </c>
      <c r="U455" s="22">
        <v>0.8125</v>
      </c>
      <c r="V455" s="22">
        <v>0.8125</v>
      </c>
      <c r="W455" s="105">
        <f>IFERROR(IF(S455&lt;R455,100%,"100"%-(S455-R455)*1.2),"-")</f>
        <v>1</v>
      </c>
      <c r="AC455" s="105">
        <f>IFERROR(IF(Y455&lt;X455,100%,"100"%-(Y455-X455)*1.2),"-")</f>
        <v>1</v>
      </c>
    </row>
    <row r="456" spans="2:29" x14ac:dyDescent="0.3">
      <c r="B456" s="125" t="s">
        <v>1027</v>
      </c>
      <c r="C456" s="18">
        <v>46062</v>
      </c>
      <c r="D456" s="5" t="s">
        <v>750</v>
      </c>
      <c r="E456" s="19" t="s">
        <v>20</v>
      </c>
      <c r="F456" s="48" t="s">
        <v>179</v>
      </c>
      <c r="G456" s="125" t="s">
        <v>1027</v>
      </c>
      <c r="H456" s="27" t="s">
        <v>13</v>
      </c>
      <c r="I456" s="19" t="s">
        <v>20</v>
      </c>
      <c r="J456" s="111">
        <v>24950</v>
      </c>
      <c r="K456" s="111">
        <v>4200</v>
      </c>
      <c r="L456" s="111">
        <v>27</v>
      </c>
      <c r="M456" s="111">
        <v>18</v>
      </c>
      <c r="N456" s="19" t="s">
        <v>20</v>
      </c>
      <c r="O456" s="48" t="s">
        <v>179</v>
      </c>
      <c r="P456" s="19">
        <v>0.5</v>
      </c>
      <c r="Q456" s="22">
        <v>0.60416666666666663</v>
      </c>
      <c r="R456" s="22">
        <v>0.75</v>
      </c>
      <c r="S456" s="22">
        <v>0.69097222222222221</v>
      </c>
      <c r="T456" s="22">
        <v>0.70833333333333337</v>
      </c>
      <c r="U456" s="22">
        <v>0.85416666666666663</v>
      </c>
      <c r="V456" s="22">
        <v>0.85416666666666663</v>
      </c>
      <c r="W456" s="105">
        <f>IFERROR(IF(S456&lt;R456,100%,"100"%-(S456-R456)*1.2),"-")</f>
        <v>1</v>
      </c>
      <c r="AC456" s="105">
        <f>IFERROR(IF(Y456&lt;X456,100%,"100"%-(Y456-X456)*1.2),"-")</f>
        <v>1</v>
      </c>
    </row>
    <row r="457" spans="2:29" x14ac:dyDescent="0.3">
      <c r="B457" s="125" t="s">
        <v>1027</v>
      </c>
      <c r="C457" s="18">
        <v>46062</v>
      </c>
      <c r="D457" s="5" t="s">
        <v>750</v>
      </c>
      <c r="E457" s="49" t="s">
        <v>20</v>
      </c>
      <c r="F457" s="50" t="s">
        <v>179</v>
      </c>
      <c r="G457" s="125" t="s">
        <v>1027</v>
      </c>
      <c r="H457" s="27" t="s">
        <v>25</v>
      </c>
      <c r="I457" s="49" t="s">
        <v>20</v>
      </c>
      <c r="J457" s="111">
        <v>24950</v>
      </c>
      <c r="K457" s="111">
        <v>2866</v>
      </c>
      <c r="L457" s="111">
        <v>27</v>
      </c>
      <c r="M457" s="111">
        <v>8</v>
      </c>
      <c r="N457" s="49" t="s">
        <v>20</v>
      </c>
      <c r="O457" s="50" t="s">
        <v>179</v>
      </c>
      <c r="P457" s="49">
        <v>0.58333333333333337</v>
      </c>
      <c r="Q457" s="22">
        <v>0.60416666666666663</v>
      </c>
      <c r="R457" s="22">
        <v>0.75</v>
      </c>
      <c r="S457" s="22">
        <v>0.72916666666666663</v>
      </c>
      <c r="T457" s="22">
        <v>0.75</v>
      </c>
      <c r="U457" s="22">
        <v>0.85416666666666663</v>
      </c>
      <c r="V457" s="22">
        <v>0.85416666666666663</v>
      </c>
      <c r="W457" s="105">
        <f>IFERROR(IF(S457&lt;R457,100%,"100"%-(S457-R457)*1.2),"-")</f>
        <v>1</v>
      </c>
      <c r="AC457" s="105">
        <f>IFERROR(IF(Y457&lt;X457,100%,"100"%-(Y457-X457)*1.2),"-")</f>
        <v>1</v>
      </c>
    </row>
    <row r="458" spans="2:29" x14ac:dyDescent="0.3">
      <c r="B458" s="125" t="s">
        <v>1028</v>
      </c>
      <c r="C458" s="18">
        <v>46062</v>
      </c>
      <c r="D458" s="5" t="s">
        <v>750</v>
      </c>
      <c r="E458" s="390" t="s">
        <v>56</v>
      </c>
      <c r="F458" s="316" t="s">
        <v>81</v>
      </c>
      <c r="G458" s="125" t="s">
        <v>1028</v>
      </c>
      <c r="H458" s="5" t="s">
        <v>159</v>
      </c>
      <c r="I458" s="390" t="s">
        <v>56</v>
      </c>
      <c r="J458" s="111">
        <v>8500</v>
      </c>
      <c r="K458" s="111">
        <v>4800</v>
      </c>
      <c r="L458" s="111">
        <v>14</v>
      </c>
      <c r="M458" s="111">
        <v>5</v>
      </c>
      <c r="N458" s="390" t="s">
        <v>56</v>
      </c>
      <c r="O458" s="316" t="s">
        <v>81</v>
      </c>
      <c r="P458" s="390">
        <v>0.33333333333333331</v>
      </c>
      <c r="Q458" s="22">
        <v>0.40972222222222221</v>
      </c>
      <c r="R458" s="22">
        <v>0.625</v>
      </c>
      <c r="S458" s="22">
        <v>0.44444444444444442</v>
      </c>
      <c r="T458" s="108">
        <v>4.791666666666667</v>
      </c>
      <c r="U458" s="22">
        <v>0.54166666666666663</v>
      </c>
      <c r="V458" s="22">
        <v>0.54166666666666663</v>
      </c>
      <c r="W458" s="105">
        <f>IFERROR(IF(S458&lt;R458,100%,"100"%-(S458-R458)*1.2),"-")</f>
        <v>1</v>
      </c>
      <c r="AC458" s="105">
        <f>IFERROR(IF(Y458&lt;X458,100%,"100"%-(Y458-X458)*1.2),"-")</f>
        <v>1</v>
      </c>
    </row>
    <row r="459" spans="2:29" x14ac:dyDescent="0.3">
      <c r="B459" s="125" t="s">
        <v>1029</v>
      </c>
      <c r="C459" s="18">
        <v>46062</v>
      </c>
      <c r="D459" s="5" t="s">
        <v>750</v>
      </c>
      <c r="E459" s="49" t="s">
        <v>56</v>
      </c>
      <c r="F459" s="50" t="s">
        <v>81</v>
      </c>
      <c r="G459" s="125" t="s">
        <v>1029</v>
      </c>
      <c r="H459" s="5" t="s">
        <v>80</v>
      </c>
      <c r="I459" s="49" t="s">
        <v>56</v>
      </c>
      <c r="J459" s="111">
        <v>8500</v>
      </c>
      <c r="K459" s="111">
        <v>144</v>
      </c>
      <c r="L459" s="111">
        <v>14</v>
      </c>
      <c r="M459" s="111">
        <v>10</v>
      </c>
      <c r="N459" s="49" t="s">
        <v>56</v>
      </c>
      <c r="O459" s="50" t="s">
        <v>81</v>
      </c>
      <c r="P459" s="6">
        <v>0.5</v>
      </c>
      <c r="Q459" s="22">
        <v>0.61111111111111116</v>
      </c>
      <c r="R459" s="22">
        <v>0.75</v>
      </c>
      <c r="S459" s="22">
        <v>0.70833333333333337</v>
      </c>
      <c r="T459" s="22">
        <v>0.72222222222222221</v>
      </c>
      <c r="U459" s="22">
        <v>0.82638888888888884</v>
      </c>
      <c r="V459" s="22">
        <v>0.82638888888888884</v>
      </c>
      <c r="W459" s="105">
        <f>IFERROR(IF(S459&lt;R459,100%,"100"%-(S459-R459)*1.2),"-")</f>
        <v>1</v>
      </c>
      <c r="AC459" s="105">
        <f>IFERROR(IF(Y459&lt;X459,100%,"100"%-(Y459-X459)*1.2),"-")</f>
        <v>1</v>
      </c>
    </row>
    <row r="460" spans="2:29" x14ac:dyDescent="0.3">
      <c r="B460" s="125" t="s">
        <v>1029</v>
      </c>
      <c r="C460" s="18">
        <v>46062</v>
      </c>
      <c r="D460" s="5" t="s">
        <v>750</v>
      </c>
      <c r="E460" s="49" t="s">
        <v>56</v>
      </c>
      <c r="F460" s="50" t="s">
        <v>81</v>
      </c>
      <c r="G460" s="125" t="s">
        <v>1029</v>
      </c>
      <c r="H460" s="5" t="s">
        <v>80</v>
      </c>
      <c r="I460" s="49" t="s">
        <v>56</v>
      </c>
      <c r="J460" s="111">
        <v>8500</v>
      </c>
      <c r="K460" s="111">
        <v>6400</v>
      </c>
      <c r="L460" s="111">
        <v>14</v>
      </c>
      <c r="M460" s="111">
        <v>10</v>
      </c>
      <c r="N460" s="49" t="s">
        <v>56</v>
      </c>
      <c r="O460" s="50" t="s">
        <v>81</v>
      </c>
      <c r="P460" s="6">
        <v>0.5</v>
      </c>
      <c r="Q460" s="22">
        <v>0.61111111111111116</v>
      </c>
      <c r="R460" s="22">
        <v>0.75</v>
      </c>
      <c r="S460" s="22">
        <v>0.72916666666666663</v>
      </c>
      <c r="T460" s="22">
        <v>0.72222222222222221</v>
      </c>
      <c r="U460" s="22">
        <v>0.82638888888888884</v>
      </c>
      <c r="V460" s="22">
        <v>0.82638888888888884</v>
      </c>
      <c r="W460" s="105">
        <f>IFERROR(IF(S460&lt;R460,100%,"100"%-(S460-R460)*1.2),"-")</f>
        <v>1</v>
      </c>
      <c r="AC460" s="105">
        <f>IFERROR(IF(Y460&lt;X460,100%,"100"%-(Y460-X460)*1.2),"-")</f>
        <v>1</v>
      </c>
    </row>
    <row r="461" spans="2:29" x14ac:dyDescent="0.3">
      <c r="B461" s="125" t="s">
        <v>1030</v>
      </c>
      <c r="C461" s="18">
        <v>46062</v>
      </c>
      <c r="D461" s="5" t="s">
        <v>750</v>
      </c>
      <c r="E461" s="49" t="s">
        <v>46</v>
      </c>
      <c r="F461" s="50" t="s">
        <v>165</v>
      </c>
      <c r="G461" s="125" t="s">
        <v>1030</v>
      </c>
      <c r="H461" s="27" t="s">
        <v>35</v>
      </c>
      <c r="I461" s="49" t="s">
        <v>46</v>
      </c>
      <c r="J461" s="111">
        <v>927</v>
      </c>
      <c r="K461" s="111">
        <v>4500</v>
      </c>
      <c r="L461" s="111">
        <v>3</v>
      </c>
      <c r="M461" s="111">
        <v>3</v>
      </c>
      <c r="N461" s="49" t="s">
        <v>46</v>
      </c>
      <c r="O461" s="50" t="s">
        <v>165</v>
      </c>
      <c r="P461" s="49">
        <v>0.33333333333333298</v>
      </c>
      <c r="Q461" s="22">
        <v>0.33333333333333331</v>
      </c>
      <c r="R461" s="108">
        <v>0.5</v>
      </c>
      <c r="S461" s="22">
        <v>0.33680555555555558</v>
      </c>
      <c r="T461" s="22">
        <v>0.35416666666666669</v>
      </c>
      <c r="U461" s="22">
        <v>0.3576388888888889</v>
      </c>
      <c r="V461" s="22">
        <v>0.3576388888888889</v>
      </c>
      <c r="W461" s="105">
        <f>IFERROR(IF(S461&lt;R461,100%,"100"%-(S461-R461)*1.2),"-")</f>
        <v>1</v>
      </c>
      <c r="AC461" s="105">
        <f>IFERROR(IF(Y461&lt;X461,100%,"100"%-(Y461-X461)*1.2),"-")</f>
        <v>1</v>
      </c>
    </row>
    <row r="462" spans="2:29" x14ac:dyDescent="0.3">
      <c r="B462" s="125" t="s">
        <v>1031</v>
      </c>
      <c r="C462" s="18">
        <v>46062</v>
      </c>
      <c r="D462" s="5" t="s">
        <v>750</v>
      </c>
      <c r="E462" s="49" t="s">
        <v>7</v>
      </c>
      <c r="F462" s="50" t="s">
        <v>165</v>
      </c>
      <c r="G462" s="125" t="s">
        <v>1031</v>
      </c>
      <c r="H462" s="27" t="s">
        <v>30</v>
      </c>
      <c r="I462" s="49" t="s">
        <v>7</v>
      </c>
      <c r="J462" s="111">
        <v>10200</v>
      </c>
      <c r="K462" s="111">
        <v>6200</v>
      </c>
      <c r="L462" s="111">
        <v>14</v>
      </c>
      <c r="M462" s="111">
        <v>4</v>
      </c>
      <c r="N462" s="49" t="s">
        <v>7</v>
      </c>
      <c r="O462" s="50" t="s">
        <v>165</v>
      </c>
      <c r="P462" s="49">
        <v>0.375</v>
      </c>
      <c r="Q462" s="22">
        <v>0.41666666666666669</v>
      </c>
      <c r="R462" s="22">
        <v>0.625</v>
      </c>
      <c r="S462" s="22">
        <v>0.5</v>
      </c>
      <c r="T462" s="22">
        <v>0.52083333333333337</v>
      </c>
      <c r="U462" s="22">
        <v>0.66666666666666663</v>
      </c>
      <c r="V462" s="22">
        <v>0.66666666666666663</v>
      </c>
      <c r="W462" s="105">
        <f>IFERROR(IF(S462&lt;R462,100%,"100"%-(S462-R462)*1.2),"-")</f>
        <v>1</v>
      </c>
      <c r="AC462" s="105">
        <f>IFERROR(IF(Y462&lt;X462,100%,"100"%-(Y462-X462)*1.2),"-")</f>
        <v>1</v>
      </c>
    </row>
    <row r="463" spans="2:29" x14ac:dyDescent="0.3">
      <c r="B463" s="125" t="s">
        <v>1031</v>
      </c>
      <c r="C463" s="18">
        <v>46062</v>
      </c>
      <c r="D463" s="5" t="s">
        <v>750</v>
      </c>
      <c r="E463" s="49" t="s">
        <v>7</v>
      </c>
      <c r="F463" s="50" t="s">
        <v>165</v>
      </c>
      <c r="G463" s="125" t="s">
        <v>1031</v>
      </c>
      <c r="H463" s="27" t="s">
        <v>9</v>
      </c>
      <c r="I463" s="49" t="s">
        <v>7</v>
      </c>
      <c r="J463" s="111">
        <v>10200</v>
      </c>
      <c r="K463" s="111">
        <v>2100</v>
      </c>
      <c r="L463" s="111">
        <v>14</v>
      </c>
      <c r="M463" s="111">
        <v>5</v>
      </c>
      <c r="N463" s="49" t="s">
        <v>7</v>
      </c>
      <c r="O463" s="50" t="s">
        <v>165</v>
      </c>
      <c r="P463" s="49">
        <v>0.375</v>
      </c>
      <c r="Q463" s="22">
        <v>0.41666666666666669</v>
      </c>
      <c r="R463" s="22">
        <v>0.625</v>
      </c>
      <c r="S463" s="22">
        <v>0.52430555555555558</v>
      </c>
      <c r="T463" s="22">
        <v>0.58333333333333337</v>
      </c>
      <c r="U463" s="22">
        <v>0.66666666666666663</v>
      </c>
      <c r="V463" s="22">
        <v>0.66666666666666663</v>
      </c>
      <c r="W463" s="105">
        <f>IFERROR(IF(S463&lt;R463,100%,"100"%-(S463-R463)*1.2),"-")</f>
        <v>1</v>
      </c>
      <c r="AC463" s="105">
        <f>IFERROR(IF(Y463&lt;X463,100%,"100"%-(Y463-X463)*1.2),"-")</f>
        <v>1</v>
      </c>
    </row>
    <row r="464" spans="2:29" x14ac:dyDescent="0.3">
      <c r="B464" s="125" t="s">
        <v>1032</v>
      </c>
      <c r="C464" s="18">
        <v>46062</v>
      </c>
      <c r="D464" s="5" t="s">
        <v>750</v>
      </c>
      <c r="E464" s="49" t="s">
        <v>446</v>
      </c>
      <c r="F464" s="52" t="s">
        <v>446</v>
      </c>
      <c r="G464" s="125" t="s">
        <v>1032</v>
      </c>
      <c r="H464" s="16" t="s">
        <v>18</v>
      </c>
      <c r="I464" s="49" t="s">
        <v>1099</v>
      </c>
      <c r="K464" s="111">
        <v>22303</v>
      </c>
      <c r="M464" s="111">
        <v>27</v>
      </c>
      <c r="N464" s="49" t="s">
        <v>1099</v>
      </c>
      <c r="O464" s="49" t="s">
        <v>1099</v>
      </c>
      <c r="P464" s="49">
        <v>0.375</v>
      </c>
      <c r="W464" s="105">
        <f>IFERROR(IF(S464&lt;R464,100%,"100"%-(S464-R464)*1.2),"-")</f>
        <v>1</v>
      </c>
      <c r="AC464" s="105">
        <f>IFERROR(IF(Y464&lt;X464,100%,"100"%-(Y464-X464)*1.2),"-")</f>
        <v>1</v>
      </c>
    </row>
    <row r="465" spans="2:29" x14ac:dyDescent="0.3">
      <c r="B465" s="125" t="s">
        <v>1032</v>
      </c>
      <c r="C465" s="18">
        <v>46062</v>
      </c>
      <c r="D465" s="5" t="s">
        <v>750</v>
      </c>
      <c r="E465" s="49" t="s">
        <v>446</v>
      </c>
      <c r="F465" s="52" t="s">
        <v>446</v>
      </c>
      <c r="G465" s="125" t="s">
        <v>1032</v>
      </c>
      <c r="H465" s="5" t="s">
        <v>601</v>
      </c>
      <c r="I465" s="49" t="s">
        <v>1099</v>
      </c>
      <c r="N465" s="49" t="s">
        <v>1099</v>
      </c>
      <c r="O465" s="49" t="s">
        <v>1099</v>
      </c>
      <c r="P465" s="49">
        <v>0.375</v>
      </c>
      <c r="W465" s="105">
        <f>IFERROR(IF(S465&lt;R465,100%,"100"%-(S465-R465)*1.2),"-")</f>
        <v>1</v>
      </c>
      <c r="AC465" s="105">
        <f>IFERROR(IF(Y465&lt;X465,100%,"100"%-(Y465-X465)*1.2),"-")</f>
        <v>1</v>
      </c>
    </row>
    <row r="466" spans="2:29" x14ac:dyDescent="0.3">
      <c r="B466" s="125" t="s">
        <v>1033</v>
      </c>
      <c r="C466" s="18">
        <v>46062</v>
      </c>
      <c r="D466" s="5" t="s">
        <v>750</v>
      </c>
      <c r="E466" s="49" t="s">
        <v>104</v>
      </c>
      <c r="F466" s="50" t="s">
        <v>24</v>
      </c>
      <c r="G466" s="125" t="s">
        <v>1033</v>
      </c>
      <c r="H466" s="27" t="s">
        <v>6</v>
      </c>
      <c r="I466" s="49" t="s">
        <v>104</v>
      </c>
      <c r="J466" s="111">
        <v>10230</v>
      </c>
      <c r="K466" s="111">
        <v>7100</v>
      </c>
      <c r="L466" s="111">
        <v>14</v>
      </c>
      <c r="M466" s="111">
        <v>14</v>
      </c>
      <c r="N466" s="49" t="s">
        <v>104</v>
      </c>
      <c r="O466" s="50" t="s">
        <v>24</v>
      </c>
      <c r="P466" s="49">
        <v>0.29166666666666702</v>
      </c>
      <c r="Q466" s="22">
        <v>0.375</v>
      </c>
      <c r="R466" s="22">
        <v>0.5</v>
      </c>
      <c r="S466" s="22">
        <v>0.4548611111111111</v>
      </c>
      <c r="T466" s="22">
        <v>0.61805555555555558</v>
      </c>
      <c r="U466" s="22">
        <v>0.70138888888888884</v>
      </c>
      <c r="V466" s="22">
        <v>0.70138888888888884</v>
      </c>
      <c r="W466" s="105">
        <f>IFERROR(IF(S466&lt;R466,100%,"100"%-(S466-R466)*1.2),"-")</f>
        <v>1</v>
      </c>
      <c r="AC466" s="105">
        <f>IFERROR(IF(Y466&lt;X466,100%,"100"%-(Y466-X466)*1.2),"-")</f>
        <v>1</v>
      </c>
    </row>
    <row r="467" spans="2:29" x14ac:dyDescent="0.3">
      <c r="B467" s="125" t="s">
        <v>1034</v>
      </c>
      <c r="C467" s="18">
        <v>46062</v>
      </c>
      <c r="D467" s="5" t="s">
        <v>750</v>
      </c>
      <c r="E467" s="49" t="s">
        <v>14</v>
      </c>
      <c r="F467" s="50" t="s">
        <v>15</v>
      </c>
      <c r="G467" s="125" t="s">
        <v>1034</v>
      </c>
      <c r="H467" s="27" t="s">
        <v>22</v>
      </c>
      <c r="I467" s="49" t="s">
        <v>14</v>
      </c>
      <c r="J467" s="111">
        <v>8500</v>
      </c>
      <c r="K467" s="111">
        <v>10325</v>
      </c>
      <c r="L467" s="111">
        <v>14</v>
      </c>
      <c r="M467" s="111">
        <v>14</v>
      </c>
      <c r="N467" s="49" t="s">
        <v>14</v>
      </c>
      <c r="O467" s="50" t="s">
        <v>15</v>
      </c>
      <c r="P467" s="49">
        <v>0.5</v>
      </c>
      <c r="Q467" s="22">
        <v>0.61805555555555558</v>
      </c>
      <c r="R467" s="22">
        <v>0.75</v>
      </c>
      <c r="S467" s="22">
        <v>0.66666666666666663</v>
      </c>
      <c r="T467" s="22">
        <v>0.70833333333333337</v>
      </c>
      <c r="U467" s="22">
        <v>0.79166666666666663</v>
      </c>
      <c r="V467" s="22">
        <v>0.79166666666666663</v>
      </c>
      <c r="W467" s="105">
        <f>IFERROR(IF(S467&lt;R467,100%,"100"%-(S467-R467)*1.2),"-")</f>
        <v>1</v>
      </c>
      <c r="AC467" s="105">
        <f>IFERROR(IF(Y467&lt;X467,100%,"100"%-(Y467-X467)*1.2),"-")</f>
        <v>1</v>
      </c>
    </row>
    <row r="468" spans="2:29" x14ac:dyDescent="0.3">
      <c r="B468" s="125" t="s">
        <v>1035</v>
      </c>
      <c r="C468" s="18">
        <v>46062</v>
      </c>
      <c r="D468" s="5" t="s">
        <v>750</v>
      </c>
      <c r="E468" s="49" t="s">
        <v>28</v>
      </c>
      <c r="F468" s="50" t="s">
        <v>42</v>
      </c>
      <c r="G468" s="125" t="s">
        <v>1035</v>
      </c>
      <c r="H468" s="27" t="s">
        <v>30</v>
      </c>
      <c r="I468" s="49" t="s">
        <v>28</v>
      </c>
      <c r="J468" s="111">
        <v>9200</v>
      </c>
      <c r="K468" s="111">
        <v>3777</v>
      </c>
      <c r="L468" s="111">
        <v>14</v>
      </c>
      <c r="M468" s="111">
        <v>7</v>
      </c>
      <c r="N468" s="49" t="s">
        <v>28</v>
      </c>
      <c r="O468" s="50" t="s">
        <v>42</v>
      </c>
      <c r="P468" s="6">
        <v>0.33333333333333331</v>
      </c>
      <c r="Q468" s="22">
        <v>0.27083333333333331</v>
      </c>
      <c r="R468" s="22">
        <v>0.5</v>
      </c>
      <c r="S468" s="22">
        <v>0.31944444444444442</v>
      </c>
      <c r="T468" s="22">
        <v>0.33333333333333331</v>
      </c>
      <c r="U468" s="22">
        <v>0.41666666666666669</v>
      </c>
      <c r="V468" s="22">
        <v>0.41666666666666669</v>
      </c>
      <c r="W468" s="105">
        <f>IFERROR(IF(S468&lt;R468,100%,"100"%-(S468-R468)*1.2),"-")</f>
        <v>1</v>
      </c>
      <c r="AC468" s="105">
        <f>IFERROR(IF(Y468&lt;X468,100%,"100"%-(Y468-X468)*1.2),"-")</f>
        <v>1</v>
      </c>
    </row>
    <row r="469" spans="2:29" x14ac:dyDescent="0.3">
      <c r="B469" s="125" t="s">
        <v>1036</v>
      </c>
      <c r="C469" s="18">
        <v>46062</v>
      </c>
      <c r="D469" s="5" t="s">
        <v>750</v>
      </c>
      <c r="E469" s="49" t="s">
        <v>28</v>
      </c>
      <c r="F469" s="50" t="s">
        <v>42</v>
      </c>
      <c r="G469" s="125" t="s">
        <v>1036</v>
      </c>
      <c r="H469" s="27" t="s">
        <v>36</v>
      </c>
      <c r="I469" s="49" t="s">
        <v>28</v>
      </c>
      <c r="J469" s="111">
        <v>9200</v>
      </c>
      <c r="K469" s="111">
        <v>9850</v>
      </c>
      <c r="L469" s="111">
        <v>14</v>
      </c>
      <c r="M469" s="111">
        <v>14</v>
      </c>
      <c r="N469" s="49" t="s">
        <v>28</v>
      </c>
      <c r="O469" s="50" t="s">
        <v>42</v>
      </c>
      <c r="P469" s="6">
        <v>0.33333333333333331</v>
      </c>
      <c r="Q469" s="22">
        <v>0.47916666666666669</v>
      </c>
      <c r="R469" s="22">
        <v>0.625</v>
      </c>
      <c r="S469" s="22">
        <v>0.5625</v>
      </c>
      <c r="T469" s="22">
        <v>0.66666666666666663</v>
      </c>
      <c r="U469" s="22">
        <v>0.83333333333333337</v>
      </c>
      <c r="V469" s="22">
        <v>0.83333333333333337</v>
      </c>
      <c r="W469" s="105">
        <f>IFERROR(IF(S469&lt;R469,100%,"100"%-(S469-R469)*1.2),"-")</f>
        <v>1</v>
      </c>
      <c r="AC469" s="105">
        <f>IFERROR(IF(Y469&lt;X469,100%,"100"%-(Y469-X469)*1.2),"-")</f>
        <v>1</v>
      </c>
    </row>
    <row r="470" spans="2:29" x14ac:dyDescent="0.3">
      <c r="B470" s="125" t="s">
        <v>1037</v>
      </c>
      <c r="C470" s="18">
        <v>46062</v>
      </c>
      <c r="D470" s="5" t="s">
        <v>750</v>
      </c>
      <c r="E470" s="5" t="s">
        <v>446</v>
      </c>
      <c r="F470" s="49" t="s">
        <v>446</v>
      </c>
      <c r="G470" s="125" t="s">
        <v>1037</v>
      </c>
      <c r="H470" s="27" t="s">
        <v>6</v>
      </c>
      <c r="I470" s="49" t="s">
        <v>1099</v>
      </c>
      <c r="M470" s="111">
        <v>2</v>
      </c>
      <c r="N470" s="49" t="s">
        <v>1099</v>
      </c>
      <c r="O470" s="49" t="s">
        <v>1099</v>
      </c>
      <c r="P470" s="22">
        <v>0.70833333333333337</v>
      </c>
      <c r="W470" s="105">
        <f>IFERROR(IF(S470&lt;R470,100%,"100"%-(S470-R470)*1.2),"-")</f>
        <v>1</v>
      </c>
      <c r="AC470" s="105">
        <f>IFERROR(IF(Y470&lt;X470,100%,"100"%-(Y470-X470)*1.2),"-")</f>
        <v>1</v>
      </c>
    </row>
    <row r="471" spans="2:29" x14ac:dyDescent="0.3">
      <c r="B471" s="125" t="s">
        <v>1038</v>
      </c>
      <c r="C471" s="18">
        <v>46062</v>
      </c>
      <c r="D471" s="5" t="s">
        <v>750</v>
      </c>
      <c r="E471" s="49" t="s">
        <v>47</v>
      </c>
      <c r="F471" s="50" t="s">
        <v>48</v>
      </c>
      <c r="G471" s="125" t="s">
        <v>1038</v>
      </c>
      <c r="H471" s="27" t="s">
        <v>6</v>
      </c>
      <c r="I471" s="49" t="s">
        <v>47</v>
      </c>
      <c r="M471" s="111">
        <v>2</v>
      </c>
      <c r="N471" s="49" t="s">
        <v>47</v>
      </c>
      <c r="O471" s="50" t="s">
        <v>48</v>
      </c>
      <c r="P471" s="22">
        <v>0.70833333333333337</v>
      </c>
      <c r="W471" s="105">
        <f>IFERROR(IF(S471&lt;R471,100%,"100"%-(S471-R471)*1.2),"-")</f>
        <v>1</v>
      </c>
      <c r="AC471" s="105">
        <f>IFERROR(IF(Y471&lt;X471,100%,"100"%-(Y471-X471)*1.2),"-")</f>
        <v>1</v>
      </c>
    </row>
    <row r="472" spans="2:29" x14ac:dyDescent="0.3">
      <c r="B472" s="125" t="s">
        <v>1039</v>
      </c>
      <c r="C472" s="18">
        <v>46062</v>
      </c>
      <c r="D472" s="5" t="s">
        <v>750</v>
      </c>
      <c r="E472" s="49" t="s">
        <v>47</v>
      </c>
      <c r="F472" s="50" t="s">
        <v>48</v>
      </c>
      <c r="G472" s="125" t="s">
        <v>1039</v>
      </c>
      <c r="H472" s="5" t="s">
        <v>601</v>
      </c>
      <c r="I472" s="49" t="s">
        <v>47</v>
      </c>
      <c r="M472" s="111">
        <v>2</v>
      </c>
      <c r="N472" s="49" t="s">
        <v>47</v>
      </c>
      <c r="O472" s="50" t="s">
        <v>48</v>
      </c>
      <c r="P472" s="22">
        <v>0.875</v>
      </c>
      <c r="W472" s="105">
        <f>IFERROR(IF(S472&lt;R472,100%,"100"%-(S472-R472)*1.2),"-")</f>
        <v>1</v>
      </c>
      <c r="AC472" s="105">
        <f>IFERROR(IF(Y472&lt;X472,100%,"100"%-(Y472-X472)*1.2),"-")</f>
        <v>1</v>
      </c>
    </row>
    <row r="473" spans="2:29" x14ac:dyDescent="0.3">
      <c r="B473" s="125" t="s">
        <v>1040</v>
      </c>
      <c r="C473" s="18">
        <v>46062</v>
      </c>
      <c r="D473" s="5" t="s">
        <v>750</v>
      </c>
      <c r="E473" s="49" t="s">
        <v>14</v>
      </c>
      <c r="F473" s="50" t="s">
        <v>115</v>
      </c>
      <c r="G473" s="125" t="s">
        <v>1040</v>
      </c>
      <c r="H473" s="27" t="s">
        <v>6</v>
      </c>
      <c r="I473" s="49" t="s">
        <v>14</v>
      </c>
      <c r="J473" s="111">
        <v>8500</v>
      </c>
      <c r="K473" s="111">
        <v>1422</v>
      </c>
      <c r="L473" s="111">
        <v>14</v>
      </c>
      <c r="M473" s="111">
        <v>2</v>
      </c>
      <c r="N473" s="49" t="s">
        <v>14</v>
      </c>
      <c r="O473" s="50" t="s">
        <v>115</v>
      </c>
      <c r="P473" s="22">
        <v>0.91666666666666663</v>
      </c>
      <c r="Q473" s="22">
        <v>0.99305555555555558</v>
      </c>
      <c r="R473" s="133">
        <v>46062.5</v>
      </c>
      <c r="S473" s="133">
        <v>46063.055555555555</v>
      </c>
      <c r="T473" s="22">
        <v>7.2916666666666671E-2</v>
      </c>
      <c r="U473" s="22">
        <v>0.16666666666666666</v>
      </c>
      <c r="V473" s="22">
        <v>0.16666666666666666</v>
      </c>
      <c r="W473" s="105">
        <f>IFERROR(IF(S473&lt;R473,100%,"100"%-(S473-R473)*1.2),"-")</f>
        <v>0.33333333333430348</v>
      </c>
      <c r="AB473" s="5" t="s">
        <v>475</v>
      </c>
      <c r="AC473" s="105">
        <f>IFERROR(IF(Y473&lt;X473,100%,"100"%-(Y473-X473)*1.2),"-")</f>
        <v>1</v>
      </c>
    </row>
    <row r="474" spans="2:29" x14ac:dyDescent="0.3">
      <c r="B474" s="125" t="s">
        <v>1040</v>
      </c>
      <c r="C474" s="18">
        <v>46062</v>
      </c>
      <c r="D474" s="5" t="s">
        <v>750</v>
      </c>
      <c r="E474" s="49" t="s">
        <v>14</v>
      </c>
      <c r="F474" s="50" t="s">
        <v>115</v>
      </c>
      <c r="G474" s="125" t="s">
        <v>1040</v>
      </c>
      <c r="H474" s="27" t="s">
        <v>9</v>
      </c>
      <c r="I474" s="49" t="s">
        <v>14</v>
      </c>
      <c r="J474" s="111">
        <v>8500</v>
      </c>
      <c r="K474" s="111">
        <v>1540</v>
      </c>
      <c r="L474" s="111">
        <v>14</v>
      </c>
      <c r="M474" s="111">
        <v>2</v>
      </c>
      <c r="N474" s="49" t="s">
        <v>14</v>
      </c>
      <c r="O474" s="50" t="s">
        <v>115</v>
      </c>
      <c r="P474" s="22">
        <v>0.91666666666666663</v>
      </c>
      <c r="Q474" s="22">
        <v>0.99305555555555558</v>
      </c>
      <c r="R474" s="133">
        <v>46062.5</v>
      </c>
      <c r="S474" s="133">
        <v>46063.079861111109</v>
      </c>
      <c r="T474" s="22">
        <v>8.3333333333333329E-2</v>
      </c>
      <c r="U474" s="22">
        <v>0.16666666666666666</v>
      </c>
      <c r="V474" s="22">
        <v>0.16666666666666666</v>
      </c>
      <c r="W474" s="105">
        <f>IFERROR(IF(S474&lt;R474,100%,"100"%-(S474-R474)*1.2),"-")</f>
        <v>0.30416666666860692</v>
      </c>
      <c r="AB474" s="5" t="s">
        <v>475</v>
      </c>
      <c r="AC474" s="105">
        <f>IFERROR(IF(Y474&lt;X474,100%,"100"%-(Y474-X474)*1.2),"-")</f>
        <v>1</v>
      </c>
    </row>
    <row r="475" spans="2:29" x14ac:dyDescent="0.3">
      <c r="B475" s="125" t="s">
        <v>1042</v>
      </c>
      <c r="C475" s="18">
        <v>46063</v>
      </c>
      <c r="D475" s="5" t="s">
        <v>750</v>
      </c>
      <c r="E475" s="19" t="s">
        <v>56</v>
      </c>
      <c r="F475" s="48" t="s">
        <v>81</v>
      </c>
      <c r="G475" s="125" t="s">
        <v>1042</v>
      </c>
      <c r="H475" s="27" t="s">
        <v>6</v>
      </c>
      <c r="I475" s="19" t="s">
        <v>56</v>
      </c>
      <c r="J475" s="111">
        <v>8500</v>
      </c>
      <c r="K475" s="111">
        <v>8000</v>
      </c>
      <c r="L475" s="111">
        <v>14</v>
      </c>
      <c r="M475" s="111">
        <v>7</v>
      </c>
      <c r="N475" s="19" t="s">
        <v>56</v>
      </c>
      <c r="O475" s="48" t="s">
        <v>81</v>
      </c>
      <c r="P475" s="391">
        <v>0.25</v>
      </c>
      <c r="Q475" s="22">
        <v>0.3263888888888889</v>
      </c>
      <c r="R475" s="22">
        <v>0.5</v>
      </c>
      <c r="S475" s="22">
        <v>0.40277777777777779</v>
      </c>
      <c r="T475" s="22">
        <v>0.4548611111111111</v>
      </c>
      <c r="U475" s="22">
        <v>0.63194444444444442</v>
      </c>
      <c r="V475" s="22">
        <v>0.63194444444444442</v>
      </c>
      <c r="W475" s="105">
        <f>IFERROR(IF(S475&lt;R475,100%,"100"%-(S475-R475)*1.2),"-")</f>
        <v>1</v>
      </c>
      <c r="AC475" s="105">
        <f>IFERROR(IF(Y475&lt;X475,100%,"100"%-(Y475-X475)*1.2),"-")</f>
        <v>1</v>
      </c>
    </row>
    <row r="476" spans="2:29" x14ac:dyDescent="0.3">
      <c r="B476" s="125" t="s">
        <v>1042</v>
      </c>
      <c r="C476" s="18">
        <v>46063</v>
      </c>
      <c r="D476" s="5" t="s">
        <v>750</v>
      </c>
      <c r="E476" s="21" t="s">
        <v>56</v>
      </c>
      <c r="F476" s="41" t="s">
        <v>81</v>
      </c>
      <c r="G476" s="125" t="s">
        <v>1042</v>
      </c>
      <c r="H476" s="20" t="s">
        <v>9</v>
      </c>
      <c r="I476" s="21" t="s">
        <v>56</v>
      </c>
      <c r="J476" s="111">
        <v>8500</v>
      </c>
      <c r="K476" s="111">
        <v>1000</v>
      </c>
      <c r="L476" s="111">
        <v>14</v>
      </c>
      <c r="M476" s="111">
        <v>7</v>
      </c>
      <c r="N476" s="21" t="s">
        <v>56</v>
      </c>
      <c r="O476" s="41" t="s">
        <v>81</v>
      </c>
      <c r="P476" s="392">
        <v>0.25</v>
      </c>
      <c r="Q476" s="22">
        <v>0.58333333333333337</v>
      </c>
      <c r="R476" s="22">
        <v>0.75</v>
      </c>
      <c r="S476" s="22">
        <v>0.66666666666666663</v>
      </c>
      <c r="T476" s="22">
        <v>0.70833333333333337</v>
      </c>
      <c r="U476" s="22">
        <v>0.77083333333333337</v>
      </c>
      <c r="V476" s="22">
        <v>0.77083333333333337</v>
      </c>
      <c r="W476" s="105">
        <f>IFERROR(IF(S476&lt;R476,100%,"100"%-(S476-R476)*1.2),"-")</f>
        <v>1</v>
      </c>
      <c r="AC476" s="105">
        <f>IFERROR(IF(Y476&lt;X476,100%,"100"%-(Y476-X476)*1.2),"-")</f>
        <v>1</v>
      </c>
    </row>
    <row r="477" spans="2:29" x14ac:dyDescent="0.3">
      <c r="B477" s="125" t="s">
        <v>1042</v>
      </c>
      <c r="C477" s="18">
        <v>46063</v>
      </c>
      <c r="D477" s="5" t="s">
        <v>750</v>
      </c>
      <c r="E477" s="19" t="s">
        <v>104</v>
      </c>
      <c r="F477" s="48" t="s">
        <v>24</v>
      </c>
      <c r="G477" s="125" t="s">
        <v>1042</v>
      </c>
      <c r="H477" s="27" t="s">
        <v>30</v>
      </c>
      <c r="I477" s="19" t="s">
        <v>104</v>
      </c>
      <c r="J477" s="111">
        <v>10230</v>
      </c>
      <c r="K477" s="111">
        <v>5200</v>
      </c>
      <c r="L477" s="111">
        <v>14</v>
      </c>
      <c r="M477" s="111">
        <v>7</v>
      </c>
      <c r="N477" s="19" t="s">
        <v>104</v>
      </c>
      <c r="O477" s="48" t="s">
        <v>24</v>
      </c>
      <c r="P477" s="393">
        <v>0.45833333333333331</v>
      </c>
      <c r="Q477" s="22">
        <v>0.58333333333333337</v>
      </c>
      <c r="R477" s="22">
        <v>0.75</v>
      </c>
      <c r="S477" s="22">
        <v>0.65277777777777779</v>
      </c>
      <c r="T477" s="22">
        <v>0.65972222222222221</v>
      </c>
      <c r="U477" s="22">
        <v>0.77083333333333337</v>
      </c>
      <c r="V477" s="22">
        <v>0.77083333333333337</v>
      </c>
      <c r="W477" s="105">
        <f>IFERROR(IF(S477&lt;R477,100%,"100"%-(S477-R477)*1.2),"-")</f>
        <v>1</v>
      </c>
      <c r="AC477" s="105">
        <f>IFERROR(IF(Y477&lt;X477,100%,"100"%-(Y477-X477)*1.2),"-")</f>
        <v>1</v>
      </c>
    </row>
    <row r="478" spans="2:29" x14ac:dyDescent="0.3">
      <c r="B478" s="125" t="s">
        <v>1043</v>
      </c>
      <c r="C478" s="18">
        <v>46063</v>
      </c>
      <c r="D478" s="5" t="s">
        <v>750</v>
      </c>
      <c r="E478" s="21" t="s">
        <v>28</v>
      </c>
      <c r="F478" s="41" t="s">
        <v>42</v>
      </c>
      <c r="G478" s="125" t="s">
        <v>1043</v>
      </c>
      <c r="H478" s="27" t="s">
        <v>30</v>
      </c>
      <c r="I478" s="21" t="s">
        <v>28</v>
      </c>
      <c r="J478" s="111">
        <v>9200</v>
      </c>
      <c r="K478" s="111">
        <v>591</v>
      </c>
      <c r="L478" s="111">
        <v>14</v>
      </c>
      <c r="M478" s="111">
        <v>1</v>
      </c>
      <c r="N478" s="21" t="s">
        <v>28</v>
      </c>
      <c r="O478" s="41" t="s">
        <v>42</v>
      </c>
      <c r="P478" s="396">
        <v>0.625</v>
      </c>
      <c r="Q478" s="22">
        <v>0.85416666666666663</v>
      </c>
      <c r="R478" s="22">
        <v>0.5</v>
      </c>
      <c r="S478" s="22">
        <v>0.97916666666666663</v>
      </c>
      <c r="T478" s="22">
        <v>0.98263888888888884</v>
      </c>
      <c r="U478" s="22">
        <v>8.3333333333333329E-2</v>
      </c>
      <c r="V478" s="22">
        <v>8.3333333333333329E-2</v>
      </c>
      <c r="W478" s="105">
        <f>IFERROR(IF(S478&lt;R478,100%,"100"%-(S478-R478)*1.2),"-")</f>
        <v>0.42500000000000004</v>
      </c>
      <c r="AB478" s="5" t="s">
        <v>475</v>
      </c>
      <c r="AC478" s="105">
        <f>IFERROR(IF(Y478&lt;X478,100%,"100"%-(Y478-X478)*1.2),"-")</f>
        <v>1</v>
      </c>
    </row>
    <row r="479" spans="2:29" x14ac:dyDescent="0.3">
      <c r="B479" s="125" t="s">
        <v>1043</v>
      </c>
      <c r="C479" s="18">
        <v>46063</v>
      </c>
      <c r="D479" s="5" t="s">
        <v>750</v>
      </c>
      <c r="E479" s="21" t="s">
        <v>28</v>
      </c>
      <c r="F479" s="41" t="s">
        <v>42</v>
      </c>
      <c r="G479" s="125" t="s">
        <v>1043</v>
      </c>
      <c r="H479" s="20" t="s">
        <v>9</v>
      </c>
      <c r="I479" s="21" t="s">
        <v>28</v>
      </c>
      <c r="J479" s="111">
        <v>9200</v>
      </c>
      <c r="K479" s="111">
        <v>4500</v>
      </c>
      <c r="L479" s="111">
        <v>14</v>
      </c>
      <c r="M479" s="111">
        <v>7</v>
      </c>
      <c r="N479" s="21" t="s">
        <v>28</v>
      </c>
      <c r="O479" s="41" t="s">
        <v>42</v>
      </c>
      <c r="P479" s="396">
        <v>0.625</v>
      </c>
      <c r="Q479" s="22">
        <v>0.85416666666666663</v>
      </c>
      <c r="R479" s="22">
        <v>0.5</v>
      </c>
      <c r="S479" s="22">
        <v>0.94444444444444442</v>
      </c>
      <c r="T479" s="22">
        <v>0.98958333333333337</v>
      </c>
      <c r="U479" s="22">
        <v>8.3333333333333329E-2</v>
      </c>
      <c r="V479" s="22">
        <v>8.3333333333333329E-2</v>
      </c>
      <c r="W479" s="105">
        <f>IFERROR(IF(S479&lt;R479,100%,"100"%-(S479-R479)*1.2),"-")</f>
        <v>0.46666666666666667</v>
      </c>
      <c r="AB479" s="5" t="s">
        <v>475</v>
      </c>
      <c r="AC479" s="105">
        <f>IFERROR(IF(Y479&lt;X479,100%,"100"%-(Y479-X479)*1.2),"-")</f>
        <v>1</v>
      </c>
    </row>
    <row r="480" spans="2:29" x14ac:dyDescent="0.3">
      <c r="B480" s="125" t="s">
        <v>1043</v>
      </c>
      <c r="C480" s="18">
        <v>46063</v>
      </c>
      <c r="D480" s="5" t="s">
        <v>750</v>
      </c>
      <c r="E480" s="19" t="s">
        <v>28</v>
      </c>
      <c r="F480" s="48" t="s">
        <v>42</v>
      </c>
      <c r="G480" s="125" t="s">
        <v>1043</v>
      </c>
      <c r="H480" s="27" t="s">
        <v>6</v>
      </c>
      <c r="I480" s="19" t="s">
        <v>28</v>
      </c>
      <c r="J480" s="111">
        <v>9200</v>
      </c>
      <c r="K480" s="111">
        <v>1050</v>
      </c>
      <c r="L480" s="111">
        <v>14</v>
      </c>
      <c r="M480" s="111">
        <v>7</v>
      </c>
      <c r="N480" s="19" t="s">
        <v>28</v>
      </c>
      <c r="O480" s="48" t="s">
        <v>42</v>
      </c>
      <c r="P480" s="397">
        <v>0.625</v>
      </c>
      <c r="Q480" s="22">
        <v>0.85416666666666663</v>
      </c>
      <c r="R480" s="133">
        <v>12</v>
      </c>
      <c r="S480" s="22">
        <v>0.9375</v>
      </c>
      <c r="T480" s="22">
        <v>0.95833333333333337</v>
      </c>
      <c r="U480" s="22">
        <v>8.3333333333333329E-2</v>
      </c>
      <c r="V480" s="22">
        <v>8.3333333333333329E-2</v>
      </c>
      <c r="W480" s="105">
        <f>IFERROR(IF(S480&lt;R480,100%,"100"%-(S480-R480)*1.2),"-")</f>
        <v>1</v>
      </c>
      <c r="AB480" s="5" t="s">
        <v>475</v>
      </c>
      <c r="AC480" s="105">
        <f>IFERROR(IF(Y480&lt;X480,100%,"100"%-(Y480-X480)*1.2),"-")</f>
        <v>1</v>
      </c>
    </row>
    <row r="481" spans="2:29" x14ac:dyDescent="0.3">
      <c r="B481" s="125" t="s">
        <v>1044</v>
      </c>
      <c r="C481" s="18">
        <v>46063</v>
      </c>
      <c r="D481" s="5" t="s">
        <v>750</v>
      </c>
      <c r="E481" s="19" t="s">
        <v>28</v>
      </c>
      <c r="F481" s="48" t="s">
        <v>42</v>
      </c>
      <c r="G481" s="125" t="s">
        <v>1044</v>
      </c>
      <c r="H481" s="433" t="s">
        <v>1237</v>
      </c>
      <c r="I481" s="19" t="s">
        <v>28</v>
      </c>
      <c r="J481" s="111">
        <v>9200</v>
      </c>
      <c r="K481" s="111">
        <v>8315</v>
      </c>
      <c r="L481" s="111">
        <v>14</v>
      </c>
      <c r="M481" s="111">
        <v>9</v>
      </c>
      <c r="N481" s="19" t="s">
        <v>28</v>
      </c>
      <c r="O481" s="48" t="s">
        <v>42</v>
      </c>
      <c r="P481" s="19">
        <v>0.29166666666666669</v>
      </c>
      <c r="Q481" s="22">
        <v>0.29166666666666669</v>
      </c>
      <c r="R481" s="22">
        <v>0.5</v>
      </c>
      <c r="S481" s="22">
        <v>0.33333333333333331</v>
      </c>
      <c r="T481" s="22">
        <v>0.35416666666666669</v>
      </c>
      <c r="U481" s="22">
        <v>0.41666666666666669</v>
      </c>
      <c r="V481" s="22">
        <v>0.41666666666666669</v>
      </c>
      <c r="W481" s="105">
        <f>IFERROR(IF(S481&lt;R481,100%,"100"%-(S481-R481)*1.2),"-")</f>
        <v>1</v>
      </c>
      <c r="AC481" s="105">
        <f>IFERROR(IF(Y481&lt;X481,100%,"100"%-(Y481-X481)*1.2),"-")</f>
        <v>1</v>
      </c>
    </row>
    <row r="482" spans="2:29" x14ac:dyDescent="0.3">
      <c r="B482" s="125" t="s">
        <v>1044</v>
      </c>
      <c r="C482" s="18">
        <v>46063</v>
      </c>
      <c r="D482" s="5" t="s">
        <v>750</v>
      </c>
      <c r="E482" s="19" t="s">
        <v>28</v>
      </c>
      <c r="F482" s="48" t="s">
        <v>42</v>
      </c>
      <c r="G482" s="125" t="s">
        <v>1044</v>
      </c>
      <c r="H482" s="5" t="s">
        <v>398</v>
      </c>
      <c r="I482" s="19" t="s">
        <v>28</v>
      </c>
      <c r="J482" s="111">
        <v>9200</v>
      </c>
      <c r="K482" s="111">
        <v>329</v>
      </c>
      <c r="L482" s="111">
        <v>14</v>
      </c>
      <c r="M482" s="111">
        <v>1</v>
      </c>
      <c r="N482" s="19" t="s">
        <v>28</v>
      </c>
      <c r="O482" s="48" t="s">
        <v>42</v>
      </c>
      <c r="P482" s="19">
        <v>0.29166666666666669</v>
      </c>
      <c r="Q482" s="22">
        <v>0.3125</v>
      </c>
      <c r="R482" s="22">
        <v>0.625</v>
      </c>
      <c r="S482" s="22">
        <v>0.3888888888888889</v>
      </c>
      <c r="T482" s="22">
        <v>0.41666666666666669</v>
      </c>
      <c r="U482" s="22">
        <v>0.54166666666666663</v>
      </c>
      <c r="V482" s="22">
        <v>0.54166666666666663</v>
      </c>
      <c r="W482" s="105">
        <f>IFERROR(IF(S482&lt;R482,100%,"100"%-(S482-R482)*1.2),"-")</f>
        <v>1</v>
      </c>
      <c r="AC482" s="105">
        <f>IFERROR(IF(Y482&lt;X482,100%,"100"%-(Y482-X482)*1.2),"-")</f>
        <v>1</v>
      </c>
    </row>
    <row r="483" spans="2:29" x14ac:dyDescent="0.3">
      <c r="B483" s="125" t="s">
        <v>1045</v>
      </c>
      <c r="C483" s="18">
        <v>46063</v>
      </c>
      <c r="D483" s="5" t="s">
        <v>750</v>
      </c>
      <c r="E483" s="19" t="s">
        <v>446</v>
      </c>
      <c r="F483" s="48" t="s">
        <v>446</v>
      </c>
      <c r="G483" s="125" t="s">
        <v>1045</v>
      </c>
      <c r="H483" s="5" t="s">
        <v>107</v>
      </c>
      <c r="I483" s="49" t="s">
        <v>1099</v>
      </c>
      <c r="K483" s="111">
        <v>8500</v>
      </c>
      <c r="M483" s="111">
        <v>16</v>
      </c>
      <c r="N483" s="49" t="s">
        <v>1099</v>
      </c>
      <c r="O483" s="49" t="s">
        <v>1099</v>
      </c>
      <c r="P483" s="19">
        <v>0.375</v>
      </c>
      <c r="W483" s="105">
        <f>IFERROR(IF(S483&lt;R483,100%,"100"%-(S483-R483)*1.2),"-")</f>
        <v>1</v>
      </c>
      <c r="AC483" s="105">
        <f>IFERROR(IF(Y483&lt;X483,100%,"100"%-(Y483-X483)*1.2),"-")</f>
        <v>1</v>
      </c>
    </row>
    <row r="484" spans="2:29" x14ac:dyDescent="0.3">
      <c r="B484" s="125" t="s">
        <v>1045</v>
      </c>
      <c r="C484" s="18">
        <v>46063</v>
      </c>
      <c r="D484" s="5" t="s">
        <v>750</v>
      </c>
      <c r="E484" s="19" t="s">
        <v>446</v>
      </c>
      <c r="F484" s="48" t="s">
        <v>446</v>
      </c>
      <c r="G484" s="125" t="s">
        <v>1045</v>
      </c>
      <c r="H484" s="5" t="s">
        <v>80</v>
      </c>
      <c r="I484" s="49" t="s">
        <v>1099</v>
      </c>
      <c r="K484" s="111">
        <v>13.222</v>
      </c>
      <c r="M484" s="111">
        <v>14</v>
      </c>
      <c r="N484" s="49" t="s">
        <v>1099</v>
      </c>
      <c r="O484" s="49" t="s">
        <v>1099</v>
      </c>
      <c r="P484" s="19">
        <v>0.375</v>
      </c>
      <c r="W484" s="105">
        <f>IFERROR(IF(S484&lt;R484,100%,"100"%-(S484-R484)*1.2),"-")</f>
        <v>1</v>
      </c>
      <c r="AC484" s="105">
        <f>IFERROR(IF(Y484&lt;X484,100%,"100"%-(Y484-X484)*1.2),"-")</f>
        <v>1</v>
      </c>
    </row>
    <row r="485" spans="2:29" x14ac:dyDescent="0.3">
      <c r="B485" s="125" t="s">
        <v>1046</v>
      </c>
      <c r="C485" s="18">
        <v>46063</v>
      </c>
      <c r="D485" s="5" t="s">
        <v>750</v>
      </c>
      <c r="E485" s="19" t="s">
        <v>104</v>
      </c>
      <c r="F485" s="48" t="s">
        <v>24</v>
      </c>
      <c r="G485" s="125" t="s">
        <v>1046</v>
      </c>
      <c r="H485" s="27" t="s">
        <v>35</v>
      </c>
      <c r="I485" s="19" t="s">
        <v>104</v>
      </c>
      <c r="J485" s="111">
        <v>10230</v>
      </c>
      <c r="K485" s="111">
        <v>12000</v>
      </c>
      <c r="L485" s="111">
        <v>14</v>
      </c>
      <c r="M485" s="111">
        <v>13</v>
      </c>
      <c r="N485" s="19" t="s">
        <v>104</v>
      </c>
      <c r="O485" s="48" t="s">
        <v>24</v>
      </c>
      <c r="P485" s="19">
        <v>0.29166666666666702</v>
      </c>
      <c r="Q485" s="22">
        <v>0.29166666666666669</v>
      </c>
      <c r="R485" s="22">
        <v>0.5</v>
      </c>
      <c r="S485" s="22">
        <v>0.2951388888888889</v>
      </c>
      <c r="T485" s="22">
        <v>0.33333333333333331</v>
      </c>
      <c r="U485" s="22">
        <v>0.33680555555555558</v>
      </c>
      <c r="V485" s="22">
        <v>0.33680555555555558</v>
      </c>
      <c r="W485" s="105">
        <f>IFERROR(IF(S485&lt;R485,100%,"100"%-(S485-R485)*1.2),"-")</f>
        <v>1</v>
      </c>
      <c r="AC485" s="105">
        <f>IFERROR(IF(Y485&lt;X485,100%,"100"%-(Y485-X485)*1.2),"-")</f>
        <v>1</v>
      </c>
    </row>
    <row r="486" spans="2:29" x14ac:dyDescent="0.3">
      <c r="B486" s="125" t="s">
        <v>1047</v>
      </c>
      <c r="C486" s="18">
        <v>46063</v>
      </c>
      <c r="D486" s="5" t="s">
        <v>750</v>
      </c>
      <c r="E486" s="192" t="s">
        <v>20</v>
      </c>
      <c r="F486" s="48" t="s">
        <v>179</v>
      </c>
      <c r="G486" s="125" t="s">
        <v>1047</v>
      </c>
      <c r="H486" s="48" t="s">
        <v>51</v>
      </c>
      <c r="I486" s="192" t="s">
        <v>20</v>
      </c>
      <c r="J486" s="111">
        <v>24950</v>
      </c>
      <c r="K486" s="111">
        <v>2600</v>
      </c>
      <c r="L486" s="111">
        <v>27</v>
      </c>
      <c r="M486" s="111">
        <v>1</v>
      </c>
      <c r="N486" s="192" t="s">
        <v>20</v>
      </c>
      <c r="O486" s="48" t="s">
        <v>179</v>
      </c>
      <c r="P486" s="192">
        <v>0.29166666666666702</v>
      </c>
      <c r="Q486" s="22">
        <v>0.41666666666666669</v>
      </c>
      <c r="R486" s="22">
        <v>0.625</v>
      </c>
      <c r="S486" s="22">
        <v>0.47916666666666669</v>
      </c>
      <c r="T486" s="22">
        <v>0.55555555555555558</v>
      </c>
      <c r="U486" s="22">
        <v>0.70833333333333337</v>
      </c>
      <c r="V486" s="22">
        <v>0.70833333333333337</v>
      </c>
      <c r="W486" s="105">
        <f>IFERROR(IF(S486&lt;R486,100%,"100"%-(S486-R486)*1.2),"-")</f>
        <v>1</v>
      </c>
      <c r="AC486" s="105">
        <f>IFERROR(IF(Y486&lt;X486,100%,"100"%-(Y486-X486)*1.2),"-")</f>
        <v>1</v>
      </c>
    </row>
    <row r="487" spans="2:29" x14ac:dyDescent="0.3">
      <c r="B487" s="125" t="s">
        <v>1047</v>
      </c>
      <c r="C487" s="18">
        <v>46063</v>
      </c>
      <c r="D487" s="5" t="s">
        <v>750</v>
      </c>
      <c r="E487" s="19" t="s">
        <v>20</v>
      </c>
      <c r="F487" s="48" t="s">
        <v>179</v>
      </c>
      <c r="G487" s="125" t="s">
        <v>1047</v>
      </c>
      <c r="H487" s="5" t="s">
        <v>12</v>
      </c>
      <c r="I487" s="19" t="s">
        <v>20</v>
      </c>
      <c r="J487" s="111">
        <v>24950</v>
      </c>
      <c r="K487" s="111">
        <v>13000</v>
      </c>
      <c r="L487" s="111">
        <v>27</v>
      </c>
      <c r="M487" s="111">
        <v>23</v>
      </c>
      <c r="N487" s="19" t="s">
        <v>20</v>
      </c>
      <c r="O487" s="48" t="s">
        <v>179</v>
      </c>
      <c r="P487" s="19">
        <v>0.29166666666666669</v>
      </c>
      <c r="Q487" s="22">
        <v>0.41666666666666669</v>
      </c>
      <c r="R487" s="22">
        <v>0.625</v>
      </c>
      <c r="W487" s="105">
        <f>IFERROR(IF(S487&lt;R487,100%,"100"%-(S487-R487)*1.2),"-")</f>
        <v>1</v>
      </c>
      <c r="AB487" s="5" t="s">
        <v>1041</v>
      </c>
      <c r="AC487" s="105">
        <f>IFERROR(IF(Y487&lt;X487,100%,"100"%-(Y487-X487)*1.2),"-")</f>
        <v>1</v>
      </c>
    </row>
    <row r="488" spans="2:29" x14ac:dyDescent="0.3">
      <c r="B488" s="125" t="s">
        <v>1048</v>
      </c>
      <c r="C488" s="18">
        <v>46063</v>
      </c>
      <c r="D488" s="5" t="s">
        <v>750</v>
      </c>
      <c r="E488" s="19" t="s">
        <v>446</v>
      </c>
      <c r="F488" s="48" t="s">
        <v>446</v>
      </c>
      <c r="G488" s="125" t="s">
        <v>1048</v>
      </c>
      <c r="H488" s="5" t="s">
        <v>601</v>
      </c>
      <c r="I488" s="49" t="s">
        <v>1099</v>
      </c>
      <c r="M488" s="111">
        <v>13</v>
      </c>
      <c r="N488" s="49" t="s">
        <v>1099</v>
      </c>
      <c r="O488" s="49" t="s">
        <v>1099</v>
      </c>
      <c r="P488" s="19">
        <v>0.41666666666666669</v>
      </c>
      <c r="W488" s="105">
        <f>IFERROR(IF(S488&lt;R488,100%,"100"%-(S488-R488)*1.2),"-")</f>
        <v>1</v>
      </c>
      <c r="AC488" s="105">
        <f>IFERROR(IF(Y488&lt;X488,100%,"100"%-(Y488-X488)*1.2),"-")</f>
        <v>1</v>
      </c>
    </row>
    <row r="489" spans="2:29" x14ac:dyDescent="0.3">
      <c r="B489" s="125" t="s">
        <v>1048</v>
      </c>
      <c r="C489" s="18">
        <v>46063</v>
      </c>
      <c r="D489" s="5" t="s">
        <v>750</v>
      </c>
      <c r="E489" s="19" t="s">
        <v>446</v>
      </c>
      <c r="F489" s="48" t="s">
        <v>446</v>
      </c>
      <c r="G489" s="125" t="s">
        <v>1048</v>
      </c>
      <c r="H489" s="5" t="s">
        <v>11</v>
      </c>
      <c r="I489" s="49" t="s">
        <v>1099</v>
      </c>
      <c r="M489" s="111">
        <v>13</v>
      </c>
      <c r="N489" s="49" t="s">
        <v>1099</v>
      </c>
      <c r="O489" s="49" t="s">
        <v>1099</v>
      </c>
      <c r="P489" s="19">
        <v>0.41666666666666669</v>
      </c>
      <c r="W489" s="105">
        <f>IFERROR(IF(S489&lt;R489,100%,"100"%-(S489-R489)*1.2),"-")</f>
        <v>1</v>
      </c>
      <c r="AC489" s="105">
        <f>IFERROR(IF(Y489&lt;X489,100%,"100"%-(Y489-X489)*1.2),"-")</f>
        <v>1</v>
      </c>
    </row>
    <row r="490" spans="2:29" x14ac:dyDescent="0.3">
      <c r="B490" s="125" t="s">
        <v>1049</v>
      </c>
      <c r="C490" s="18">
        <v>46063</v>
      </c>
      <c r="D490" s="5" t="s">
        <v>750</v>
      </c>
      <c r="E490" s="19" t="s">
        <v>46</v>
      </c>
      <c r="F490" s="48" t="s">
        <v>165</v>
      </c>
      <c r="G490" s="125" t="s">
        <v>1049</v>
      </c>
      <c r="H490" s="5" t="s">
        <v>76</v>
      </c>
      <c r="I490" s="19" t="s">
        <v>46</v>
      </c>
      <c r="J490" s="111">
        <v>927</v>
      </c>
      <c r="K490" s="111">
        <v>1700</v>
      </c>
      <c r="L490" s="111">
        <v>3</v>
      </c>
      <c r="M490" s="111">
        <v>3</v>
      </c>
      <c r="N490" s="19" t="s">
        <v>46</v>
      </c>
      <c r="O490" s="48" t="s">
        <v>165</v>
      </c>
      <c r="P490" s="19">
        <v>0.29166666666666669</v>
      </c>
      <c r="Q490" s="22">
        <v>0.35416666666666669</v>
      </c>
      <c r="R490" s="22">
        <v>0.625</v>
      </c>
      <c r="S490" s="22">
        <v>0.41666666666666669</v>
      </c>
      <c r="T490" s="22">
        <v>0.44791666666666669</v>
      </c>
      <c r="U490" s="22">
        <v>0.54166666666666663</v>
      </c>
      <c r="V490" s="22">
        <v>0.54166666666666663</v>
      </c>
      <c r="W490" s="105">
        <f>IFERROR(IF(S490&lt;R490,100%,"100"%-(S490-R490)*1.2),"-")</f>
        <v>1</v>
      </c>
      <c r="AC490" s="105">
        <f>IFERROR(IF(Y490&lt;X490,100%,"100"%-(Y490-X490)*1.2),"-")</f>
        <v>1</v>
      </c>
    </row>
    <row r="491" spans="2:29" x14ac:dyDescent="0.3">
      <c r="B491" s="125" t="s">
        <v>1050</v>
      </c>
      <c r="C491" s="18">
        <v>46063</v>
      </c>
      <c r="D491" s="5" t="s">
        <v>750</v>
      </c>
      <c r="E491" s="19" t="s">
        <v>7</v>
      </c>
      <c r="F491" s="48" t="s">
        <v>165</v>
      </c>
      <c r="G491" s="125" t="s">
        <v>1050</v>
      </c>
      <c r="H491" s="169" t="s">
        <v>22</v>
      </c>
      <c r="I491" s="193" t="s">
        <v>7</v>
      </c>
      <c r="J491" s="111">
        <v>10200</v>
      </c>
      <c r="K491" s="111">
        <v>9000</v>
      </c>
      <c r="L491" s="111">
        <v>14</v>
      </c>
      <c r="M491" s="111">
        <v>11</v>
      </c>
      <c r="N491" s="19" t="s">
        <v>7</v>
      </c>
      <c r="O491" s="48" t="s">
        <v>165</v>
      </c>
      <c r="P491" s="19">
        <v>0.5</v>
      </c>
      <c r="Q491" s="22">
        <v>0.67708333333333337</v>
      </c>
      <c r="R491" s="22">
        <v>0.75</v>
      </c>
      <c r="S491" s="22">
        <v>0.72916666666666663</v>
      </c>
      <c r="T491" s="22">
        <v>0.75</v>
      </c>
      <c r="U491" s="22">
        <v>0.79166666666666663</v>
      </c>
      <c r="V491" s="22">
        <v>0.79166666666666663</v>
      </c>
      <c r="W491" s="105">
        <f>IFERROR(IF(S491&lt;R491,100%,"100"%-(S491-R491)*1.2),"-")</f>
        <v>1</v>
      </c>
      <c r="AC491" s="105">
        <f>IFERROR(IF(Y491&lt;X491,100%,"100"%-(Y491-X491)*1.2),"-")</f>
        <v>1</v>
      </c>
    </row>
    <row r="492" spans="2:29" x14ac:dyDescent="0.3">
      <c r="B492" s="125" t="s">
        <v>1050</v>
      </c>
      <c r="C492" s="18">
        <v>46063</v>
      </c>
      <c r="D492" s="5" t="s">
        <v>750</v>
      </c>
      <c r="E492" s="193" t="s">
        <v>7</v>
      </c>
      <c r="F492" s="143" t="s">
        <v>165</v>
      </c>
      <c r="G492" s="125" t="s">
        <v>1050</v>
      </c>
      <c r="H492" s="5" t="s">
        <v>161</v>
      </c>
      <c r="I492" s="19" t="s">
        <v>7</v>
      </c>
      <c r="J492" s="522">
        <v>10200</v>
      </c>
      <c r="K492" s="111">
        <v>6486</v>
      </c>
      <c r="L492" s="111">
        <v>14</v>
      </c>
      <c r="M492" s="111">
        <v>2</v>
      </c>
      <c r="N492" s="193" t="s">
        <v>7</v>
      </c>
      <c r="O492" s="143" t="s">
        <v>165</v>
      </c>
      <c r="P492" s="193">
        <v>0.5</v>
      </c>
      <c r="Q492" s="22">
        <v>0.58333333333333337</v>
      </c>
      <c r="R492" s="22">
        <v>0.625</v>
      </c>
      <c r="S492" s="22">
        <v>0.60416666666666663</v>
      </c>
      <c r="T492" s="22">
        <v>0.61458333333333337</v>
      </c>
      <c r="U492" s="22">
        <v>0.63888888888888884</v>
      </c>
      <c r="V492" s="22">
        <v>0.63888888888888884</v>
      </c>
      <c r="W492" s="105">
        <f>IFERROR(IF(S492&lt;R492,100%,"100"%-(S492-R492)*1.2),"-")</f>
        <v>1</v>
      </c>
      <c r="AC492" s="105">
        <f>IFERROR(IF(Y492&lt;X492,100%,"100"%-(Y492-X492)*1.2),"-")</f>
        <v>1</v>
      </c>
    </row>
    <row r="493" spans="2:29" x14ac:dyDescent="0.3">
      <c r="B493" s="125" t="s">
        <v>1052</v>
      </c>
      <c r="C493" s="18">
        <v>46064</v>
      </c>
      <c r="D493" s="5" t="s">
        <v>750</v>
      </c>
      <c r="E493" s="2" t="s">
        <v>446</v>
      </c>
      <c r="F493" s="4" t="s">
        <v>446</v>
      </c>
      <c r="G493" s="125" t="s">
        <v>1052</v>
      </c>
      <c r="H493" s="386" t="s">
        <v>601</v>
      </c>
      <c r="I493" s="490" t="s">
        <v>1099</v>
      </c>
      <c r="N493" s="49" t="s">
        <v>1099</v>
      </c>
      <c r="O493" s="49" t="s">
        <v>1099</v>
      </c>
      <c r="W493" s="105">
        <f>IFERROR(IF(S493&lt;R493,100%,"100"%-(S493-R493)*1.2),"-")</f>
        <v>1</v>
      </c>
      <c r="AC493" s="105">
        <f>IFERROR(IF(Y493&lt;X493,100%,"100"%-(Y493-X493)*1.2),"-")</f>
        <v>1</v>
      </c>
    </row>
    <row r="494" spans="2:29" x14ac:dyDescent="0.3">
      <c r="B494" s="125" t="s">
        <v>1052</v>
      </c>
      <c r="C494" s="18">
        <v>46064</v>
      </c>
      <c r="D494" s="5" t="s">
        <v>750</v>
      </c>
      <c r="E494" s="4" t="s">
        <v>446</v>
      </c>
      <c r="F494" s="4" t="s">
        <v>446</v>
      </c>
      <c r="G494" s="125" t="s">
        <v>1052</v>
      </c>
      <c r="H494" s="4" t="s">
        <v>18</v>
      </c>
      <c r="I494" s="49" t="s">
        <v>1099</v>
      </c>
      <c r="N494" s="49" t="s">
        <v>1099</v>
      </c>
      <c r="O494" s="49" t="s">
        <v>1099</v>
      </c>
      <c r="W494" s="105">
        <f>IFERROR(IF(S494&lt;R494,100%,"100"%-(S494-R494)*1.2),"-")</f>
        <v>1</v>
      </c>
      <c r="AC494" s="105">
        <f>IFERROR(IF(Y494&lt;X494,100%,"100"%-(Y494-X494)*1.2),"-")</f>
        <v>1</v>
      </c>
    </row>
    <row r="495" spans="2:29" x14ac:dyDescent="0.3">
      <c r="B495" s="125" t="s">
        <v>1052</v>
      </c>
      <c r="C495" s="18">
        <v>46064</v>
      </c>
      <c r="D495" s="5" t="s">
        <v>750</v>
      </c>
      <c r="E495" s="2" t="s">
        <v>446</v>
      </c>
      <c r="F495" s="4" t="s">
        <v>446</v>
      </c>
      <c r="G495" s="125" t="s">
        <v>1052</v>
      </c>
      <c r="H495" s="2" t="s">
        <v>11</v>
      </c>
      <c r="I495" s="49" t="s">
        <v>1099</v>
      </c>
      <c r="N495" s="49" t="s">
        <v>1099</v>
      </c>
      <c r="O495" s="49" t="s">
        <v>1099</v>
      </c>
      <c r="W495" s="105">
        <f>IFERROR(IF(S495&lt;R495,100%,"100"%-(S495-R495)*1.2),"-")</f>
        <v>1</v>
      </c>
      <c r="AC495" s="105">
        <f>IFERROR(IF(Y495&lt;X495,100%,"100"%-(Y495-X495)*1.2),"-")</f>
        <v>1</v>
      </c>
    </row>
    <row r="496" spans="2:29" x14ac:dyDescent="0.3">
      <c r="B496" s="125" t="s">
        <v>1053</v>
      </c>
      <c r="C496" s="18">
        <v>46064</v>
      </c>
      <c r="D496" s="5" t="s">
        <v>750</v>
      </c>
      <c r="E496" s="2" t="s">
        <v>446</v>
      </c>
      <c r="F496" s="4" t="s">
        <v>446</v>
      </c>
      <c r="G496" s="125" t="s">
        <v>1053</v>
      </c>
      <c r="H496" s="27" t="s">
        <v>30</v>
      </c>
      <c r="I496" s="49" t="s">
        <v>1099</v>
      </c>
      <c r="N496" s="49" t="s">
        <v>1099</v>
      </c>
      <c r="O496" s="49" t="s">
        <v>1099</v>
      </c>
      <c r="W496" s="105">
        <f>IFERROR(IF(S496&lt;R496,100%,"100"%-(S496-R496)*1.2),"-")</f>
        <v>1</v>
      </c>
      <c r="AC496" s="105">
        <f>IFERROR(IF(Y496&lt;X496,100%,"100"%-(Y496-X496)*1.2),"-")</f>
        <v>1</v>
      </c>
    </row>
    <row r="497" spans="2:29" x14ac:dyDescent="0.3">
      <c r="B497" s="125" t="s">
        <v>1053</v>
      </c>
      <c r="C497" s="18">
        <v>46064</v>
      </c>
      <c r="D497" s="5" t="s">
        <v>750</v>
      </c>
      <c r="E497" s="2" t="s">
        <v>446</v>
      </c>
      <c r="F497" s="4" t="s">
        <v>446</v>
      </c>
      <c r="G497" s="125" t="s">
        <v>1053</v>
      </c>
      <c r="H497" s="27" t="s">
        <v>6</v>
      </c>
      <c r="I497" s="49" t="s">
        <v>1099</v>
      </c>
      <c r="N497" s="49" t="s">
        <v>1099</v>
      </c>
      <c r="O497" s="49" t="s">
        <v>1099</v>
      </c>
      <c r="W497" s="105">
        <f>IFERROR(IF(S497&lt;R497,100%,"100"%-(S497-R497)*1.2),"-")</f>
        <v>1</v>
      </c>
      <c r="AC497" s="105">
        <f>IFERROR(IF(Y497&lt;X497,100%,"100"%-(Y497-X497)*1.2),"-")</f>
        <v>1</v>
      </c>
    </row>
    <row r="498" spans="2:29" x14ac:dyDescent="0.3">
      <c r="B498" s="125" t="s">
        <v>1054</v>
      </c>
      <c r="C498" s="18">
        <v>46064</v>
      </c>
      <c r="D498" s="5" t="s">
        <v>750</v>
      </c>
      <c r="E498" s="2" t="s">
        <v>28</v>
      </c>
      <c r="F498" s="4" t="s">
        <v>42</v>
      </c>
      <c r="G498" s="125" t="s">
        <v>1054</v>
      </c>
      <c r="H498" s="2" t="s">
        <v>1023</v>
      </c>
      <c r="I498" s="2" t="s">
        <v>28</v>
      </c>
      <c r="J498" s="111">
        <v>9200</v>
      </c>
      <c r="K498" s="111">
        <v>4800</v>
      </c>
      <c r="L498" s="111">
        <v>14</v>
      </c>
      <c r="M498" s="111">
        <v>8</v>
      </c>
      <c r="N498" s="2" t="s">
        <v>28</v>
      </c>
      <c r="O498" s="4" t="s">
        <v>42</v>
      </c>
      <c r="W498" s="105">
        <f>IFERROR(IF(S498&lt;R498,100%,"100"%-(S498-R498)*1.2),"-")</f>
        <v>1</v>
      </c>
      <c r="AC498" s="105">
        <f>IFERROR(IF(Y498&lt;X498,100%,"100"%-(Y498-X498)*1.2),"-")</f>
        <v>1</v>
      </c>
    </row>
    <row r="499" spans="2:29" x14ac:dyDescent="0.3">
      <c r="B499" s="125" t="s">
        <v>1055</v>
      </c>
      <c r="C499" s="18">
        <v>46064</v>
      </c>
      <c r="D499" s="5" t="s">
        <v>750</v>
      </c>
      <c r="E499" s="2" t="s">
        <v>446</v>
      </c>
      <c r="F499" s="4" t="s">
        <v>446</v>
      </c>
      <c r="G499" s="125" t="s">
        <v>1055</v>
      </c>
      <c r="H499" s="173" t="s">
        <v>204</v>
      </c>
      <c r="I499" s="193" t="s">
        <v>1097</v>
      </c>
      <c r="N499" s="19" t="s">
        <v>1097</v>
      </c>
      <c r="O499" s="4" t="s">
        <v>1098</v>
      </c>
      <c r="W499" s="105">
        <f>IFERROR(IF(S499&lt;R499,100%,"100"%-(S499-R499)*1.2),"-")</f>
        <v>1</v>
      </c>
      <c r="AC499" s="105">
        <f>IFERROR(IF(Y499&lt;X499,100%,"100"%-(Y499-X499)*1.2),"-")</f>
        <v>1</v>
      </c>
    </row>
    <row r="500" spans="2:29" x14ac:dyDescent="0.3">
      <c r="B500" s="125" t="s">
        <v>1056</v>
      </c>
      <c r="C500" s="18">
        <v>46064</v>
      </c>
      <c r="D500" s="5" t="s">
        <v>750</v>
      </c>
      <c r="E500" s="2" t="s">
        <v>7</v>
      </c>
      <c r="F500" s="4" t="s">
        <v>165</v>
      </c>
      <c r="G500" s="125" t="s">
        <v>1056</v>
      </c>
      <c r="H500" s="2" t="s">
        <v>9</v>
      </c>
      <c r="I500" s="2" t="s">
        <v>7</v>
      </c>
      <c r="J500" s="522">
        <v>10200</v>
      </c>
      <c r="K500" s="111">
        <v>4500</v>
      </c>
      <c r="L500" s="111">
        <v>14</v>
      </c>
      <c r="M500" s="111">
        <v>5</v>
      </c>
      <c r="N500" s="2" t="s">
        <v>7</v>
      </c>
      <c r="O500" s="4" t="s">
        <v>165</v>
      </c>
      <c r="W500" s="105">
        <f>IFERROR(IF(S500&lt;R500,100%,"100"%-(S500-R500)*1.2),"-")</f>
        <v>1</v>
      </c>
      <c r="AC500" s="105">
        <f>IFERROR(IF(Y500&lt;X500,100%,"100"%-(Y500-X500)*1.2),"-")</f>
        <v>1</v>
      </c>
    </row>
    <row r="501" spans="2:29" x14ac:dyDescent="0.3">
      <c r="B501" s="125" t="s">
        <v>1057</v>
      </c>
      <c r="C501" s="18">
        <v>46064</v>
      </c>
      <c r="D501" s="5" t="s">
        <v>750</v>
      </c>
      <c r="E501" s="4" t="s">
        <v>104</v>
      </c>
      <c r="F501" s="4" t="s">
        <v>24</v>
      </c>
      <c r="G501" s="125" t="s">
        <v>1057</v>
      </c>
      <c r="H501" s="493" t="s">
        <v>36</v>
      </c>
      <c r="I501" s="493" t="s">
        <v>104</v>
      </c>
      <c r="J501" s="111">
        <v>10230</v>
      </c>
      <c r="K501" s="111">
        <v>9500</v>
      </c>
      <c r="L501" s="111">
        <v>14</v>
      </c>
      <c r="M501" s="111">
        <v>14</v>
      </c>
      <c r="N501" s="4" t="s">
        <v>104</v>
      </c>
      <c r="O501" s="4" t="s">
        <v>24</v>
      </c>
      <c r="P501" s="22">
        <v>4.1666666666666664E-2</v>
      </c>
      <c r="Q501" s="22">
        <v>4.1666666666666664E-2</v>
      </c>
      <c r="R501" s="22">
        <v>0.625</v>
      </c>
      <c r="S501" s="22">
        <v>8.3333333333333329E-2</v>
      </c>
      <c r="T501" s="22">
        <v>0.125</v>
      </c>
      <c r="U501" s="22">
        <v>0.20833333333333334</v>
      </c>
      <c r="V501" s="22">
        <v>0.20833333333333334</v>
      </c>
      <c r="W501" s="105">
        <f>IFERROR(IF(S501&lt;R501,100%,"100"%-(S501-R501)*1.2),"-")</f>
        <v>1</v>
      </c>
      <c r="AC501" s="105">
        <f>IFERROR(IF(Y501&lt;X501,100%,"100"%-(Y501-X501)*1.2),"-")</f>
        <v>1</v>
      </c>
    </row>
    <row r="502" spans="2:29" x14ac:dyDescent="0.3">
      <c r="B502" s="125" t="s">
        <v>1058</v>
      </c>
      <c r="C502" s="18">
        <v>46064</v>
      </c>
      <c r="D502" s="5" t="s">
        <v>750</v>
      </c>
      <c r="E502" s="2" t="s">
        <v>28</v>
      </c>
      <c r="F502" s="4" t="s">
        <v>42</v>
      </c>
      <c r="G502" s="125" t="s">
        <v>1058</v>
      </c>
      <c r="H502" s="2" t="s">
        <v>16</v>
      </c>
      <c r="I502" s="2" t="s">
        <v>28</v>
      </c>
      <c r="J502" s="111">
        <v>9200</v>
      </c>
      <c r="K502" s="111">
        <v>5000</v>
      </c>
      <c r="L502" s="111">
        <v>14</v>
      </c>
      <c r="M502" s="111">
        <v>8</v>
      </c>
      <c r="N502" s="2" t="s">
        <v>28</v>
      </c>
      <c r="O502" s="4" t="s">
        <v>42</v>
      </c>
      <c r="P502" s="22">
        <v>0.75</v>
      </c>
      <c r="Q502" s="22">
        <v>0.75</v>
      </c>
      <c r="R502" s="22">
        <v>0.83333333333333337</v>
      </c>
      <c r="S502" s="22">
        <v>0.80208333333333337</v>
      </c>
      <c r="T502" s="22">
        <v>0.83333333333333337</v>
      </c>
      <c r="U502" s="22">
        <v>0.91666666666666663</v>
      </c>
      <c r="V502" s="22">
        <v>0.91666666666666663</v>
      </c>
      <c r="W502" s="105">
        <f>IFERROR(IF(S502&lt;R502,100%,"100"%-(S502-R502)*1.2),"-")</f>
        <v>1</v>
      </c>
      <c r="AC502" s="105">
        <f>IFERROR(IF(Y502&lt;X502,100%,"100"%-(Y502-X502)*1.2),"-")</f>
        <v>1</v>
      </c>
    </row>
    <row r="503" spans="2:29" x14ac:dyDescent="0.3">
      <c r="B503" s="125" t="s">
        <v>1059</v>
      </c>
      <c r="C503" s="18">
        <v>46064</v>
      </c>
      <c r="D503" s="5" t="s">
        <v>750</v>
      </c>
      <c r="E503" s="49" t="s">
        <v>14</v>
      </c>
      <c r="F503" s="4" t="s">
        <v>115</v>
      </c>
      <c r="G503" s="125" t="s">
        <v>1059</v>
      </c>
      <c r="H503" s="27" t="s">
        <v>35</v>
      </c>
      <c r="I503" s="2" t="s">
        <v>14</v>
      </c>
      <c r="J503" s="111">
        <v>8500</v>
      </c>
      <c r="K503" s="111">
        <v>3815</v>
      </c>
      <c r="L503" s="111">
        <v>14</v>
      </c>
      <c r="M503" s="111">
        <v>10</v>
      </c>
      <c r="N503" s="2" t="s">
        <v>14</v>
      </c>
      <c r="O503" s="4" t="s">
        <v>115</v>
      </c>
      <c r="P503" s="22">
        <v>0.33333333333333331</v>
      </c>
      <c r="Q503" s="22">
        <v>0.33333333333333331</v>
      </c>
      <c r="R503" s="22">
        <v>0.5</v>
      </c>
      <c r="S503" s="22">
        <v>0.33680555555555558</v>
      </c>
      <c r="T503" s="22">
        <v>0.37847222222222221</v>
      </c>
      <c r="U503" s="22">
        <v>0.38194444444444442</v>
      </c>
      <c r="V503" s="22">
        <v>0.38194444444444442</v>
      </c>
      <c r="W503" s="105">
        <f>IFERROR(IF(S503&lt;R503,100%,"100"%-(S503-R503)*1.2),"-")</f>
        <v>1</v>
      </c>
      <c r="AC503" s="105">
        <f>IFERROR(IF(Y503&lt;X503,100%,"100"%-(Y503-X503)*1.2),"-")</f>
        <v>1</v>
      </c>
    </row>
    <row r="504" spans="2:29" x14ac:dyDescent="0.3">
      <c r="B504" s="125" t="s">
        <v>1060</v>
      </c>
      <c r="C504" s="18">
        <v>46064</v>
      </c>
      <c r="D504" s="5" t="s">
        <v>750</v>
      </c>
      <c r="E504" s="2" t="s">
        <v>46</v>
      </c>
      <c r="F504" s="4" t="s">
        <v>165</v>
      </c>
      <c r="G504" s="125" t="s">
        <v>1060</v>
      </c>
      <c r="H504" s="5" t="s">
        <v>107</v>
      </c>
      <c r="I504" s="2" t="s">
        <v>46</v>
      </c>
      <c r="J504" s="111">
        <v>927</v>
      </c>
      <c r="K504" s="111">
        <v>302</v>
      </c>
      <c r="L504" s="111">
        <v>3</v>
      </c>
      <c r="M504" s="111">
        <v>1</v>
      </c>
      <c r="N504" s="2" t="s">
        <v>46</v>
      </c>
      <c r="O504" s="4" t="s">
        <v>165</v>
      </c>
      <c r="P504" s="22">
        <v>0.5</v>
      </c>
      <c r="Q504" s="22">
        <v>0.5</v>
      </c>
      <c r="R504" s="22">
        <v>0.625</v>
      </c>
      <c r="S504" s="22">
        <v>0.58333333333333337</v>
      </c>
      <c r="T504" s="22">
        <v>0.625</v>
      </c>
      <c r="U504" s="22">
        <v>0.70833333333333337</v>
      </c>
      <c r="V504" s="22">
        <v>0.70833333333333337</v>
      </c>
      <c r="W504" s="105">
        <f>IFERROR(IF(S504&lt;R504,100%,"100"%-(S504-R504)*1.2),"-")</f>
        <v>1</v>
      </c>
      <c r="AC504" s="105">
        <f>IFERROR(IF(Y504&lt;X504,100%,"100"%-(Y504-X504)*1.2),"-")</f>
        <v>1</v>
      </c>
    </row>
    <row r="505" spans="2:29" x14ac:dyDescent="0.3">
      <c r="B505" s="125" t="s">
        <v>1061</v>
      </c>
      <c r="C505" s="18">
        <v>46064</v>
      </c>
      <c r="D505" s="5" t="s">
        <v>750</v>
      </c>
      <c r="E505" s="49" t="s">
        <v>14</v>
      </c>
      <c r="F505" s="4" t="s">
        <v>115</v>
      </c>
      <c r="G505" s="125" t="s">
        <v>1061</v>
      </c>
      <c r="H505" s="248" t="s">
        <v>19</v>
      </c>
      <c r="I505" s="2" t="s">
        <v>14</v>
      </c>
      <c r="J505" s="111">
        <v>8500</v>
      </c>
      <c r="K505" s="111">
        <v>5372.3</v>
      </c>
      <c r="L505" s="111">
        <v>14</v>
      </c>
      <c r="M505" s="111">
        <v>5</v>
      </c>
      <c r="N505" s="2" t="s">
        <v>14</v>
      </c>
      <c r="O505" s="4" t="s">
        <v>115</v>
      </c>
      <c r="P505" s="22">
        <v>0.47916666666666669</v>
      </c>
      <c r="Q505" s="22">
        <v>0.47916666666666669</v>
      </c>
      <c r="R505" s="22">
        <v>0.75</v>
      </c>
      <c r="S505" s="22">
        <v>0.61805555555555558</v>
      </c>
      <c r="T505" s="22">
        <v>0.70833333333333337</v>
      </c>
      <c r="U505" s="22">
        <v>0.91666666666666663</v>
      </c>
      <c r="V505" s="22">
        <v>0.91666666666666663</v>
      </c>
      <c r="W505" s="105">
        <f>IFERROR(IF(S505&lt;R505,100%,"100"%-(S505-R505)*1.2),"-")</f>
        <v>1</v>
      </c>
      <c r="AC505" s="105">
        <f>IFERROR(IF(Y505&lt;X505,100%,"100"%-(Y505-X505)*1.2),"-")</f>
        <v>1</v>
      </c>
    </row>
    <row r="506" spans="2:29" x14ac:dyDescent="0.3">
      <c r="B506" s="125" t="s">
        <v>1062</v>
      </c>
      <c r="C506" s="18">
        <v>46064</v>
      </c>
      <c r="D506" s="5" t="s">
        <v>750</v>
      </c>
      <c r="E506" s="2" t="s">
        <v>56</v>
      </c>
      <c r="F506" s="4" t="s">
        <v>116</v>
      </c>
      <c r="G506" s="125" t="s">
        <v>1062</v>
      </c>
      <c r="H506" s="5" t="s">
        <v>67</v>
      </c>
      <c r="I506" s="2" t="s">
        <v>56</v>
      </c>
      <c r="J506" s="111">
        <v>8500</v>
      </c>
      <c r="K506" s="111">
        <v>11920</v>
      </c>
      <c r="L506" s="111">
        <v>14</v>
      </c>
      <c r="M506" s="111">
        <v>7</v>
      </c>
      <c r="N506" s="2" t="s">
        <v>56</v>
      </c>
      <c r="O506" s="4" t="s">
        <v>116</v>
      </c>
      <c r="P506" s="22">
        <v>0.43055555555555558</v>
      </c>
      <c r="Q506" s="22">
        <v>0.43055555555555558</v>
      </c>
      <c r="R506" s="22">
        <v>0.75</v>
      </c>
      <c r="S506" s="22">
        <v>0.44444444444444442</v>
      </c>
      <c r="T506" s="22">
        <v>0.5</v>
      </c>
      <c r="U506" s="22">
        <v>0.52083333333333337</v>
      </c>
      <c r="V506" s="22">
        <v>0.52083333333333337</v>
      </c>
      <c r="W506" s="105">
        <f>IFERROR(IF(S506&lt;R506,100%,"100"%-(S506-R506)*1.2),"-")</f>
        <v>1</v>
      </c>
      <c r="AC506" s="105">
        <f>IFERROR(IF(Y506&lt;X506,100%,"100"%-(Y506-X506)*1.2),"-")</f>
        <v>1</v>
      </c>
    </row>
    <row r="507" spans="2:29" x14ac:dyDescent="0.3">
      <c r="B507" s="125" t="s">
        <v>1063</v>
      </c>
      <c r="C507" s="18">
        <v>46064</v>
      </c>
      <c r="D507" s="5" t="s">
        <v>750</v>
      </c>
      <c r="E507" s="2" t="s">
        <v>56</v>
      </c>
      <c r="F507" s="4" t="s">
        <v>116</v>
      </c>
      <c r="G507" s="125" t="s">
        <v>1063</v>
      </c>
      <c r="H507" s="485" t="s">
        <v>1023</v>
      </c>
      <c r="I507" s="2" t="s">
        <v>56</v>
      </c>
      <c r="J507" s="111">
        <v>8500</v>
      </c>
      <c r="K507" s="111">
        <v>5000</v>
      </c>
      <c r="L507" s="111">
        <v>14</v>
      </c>
      <c r="M507" s="111">
        <v>7</v>
      </c>
      <c r="N507" s="2" t="s">
        <v>56</v>
      </c>
      <c r="O507" s="4" t="s">
        <v>116</v>
      </c>
      <c r="V507" s="5" t="s">
        <v>1051</v>
      </c>
      <c r="W507" s="105">
        <f>IFERROR(IF(S507&lt;R507,100%,"100"%-(S507-R507)*1.2),"-")</f>
        <v>1</v>
      </c>
      <c r="AC507" s="105">
        <f>IFERROR(IF(Y507&lt;X507,100%,"100"%-(Y507-X507)*1.2),"-")</f>
        <v>1</v>
      </c>
    </row>
    <row r="508" spans="2:29" x14ac:dyDescent="0.3">
      <c r="B508" s="125" t="s">
        <v>1064</v>
      </c>
      <c r="C508" s="18">
        <v>46064</v>
      </c>
      <c r="D508" s="5" t="s">
        <v>750</v>
      </c>
      <c r="E508" s="5" t="s">
        <v>20</v>
      </c>
      <c r="F508" s="5" t="s">
        <v>179</v>
      </c>
      <c r="G508" s="125" t="s">
        <v>1064</v>
      </c>
      <c r="H508" s="5" t="s">
        <v>12</v>
      </c>
      <c r="I508" s="5" t="s">
        <v>20</v>
      </c>
      <c r="J508" s="111">
        <v>24950</v>
      </c>
      <c r="K508" s="111">
        <v>14024</v>
      </c>
      <c r="L508" s="111">
        <v>27</v>
      </c>
      <c r="M508" s="111">
        <v>24</v>
      </c>
      <c r="N508" s="5" t="s">
        <v>20</v>
      </c>
      <c r="O508" s="5" t="s">
        <v>179</v>
      </c>
      <c r="P508" s="22">
        <v>0.4375</v>
      </c>
      <c r="Q508" s="22">
        <v>0.4375</v>
      </c>
      <c r="R508" s="22">
        <v>0.5</v>
      </c>
      <c r="S508" s="22">
        <v>0.5</v>
      </c>
      <c r="T508" s="22">
        <v>0.54166666666666663</v>
      </c>
      <c r="U508" s="22">
        <v>0.70833333333333337</v>
      </c>
      <c r="V508" s="22">
        <v>0.70833333333333337</v>
      </c>
      <c r="W508" s="105">
        <f>IFERROR(IF(S508&lt;R508,100%,"100"%-(S508-R508)*1.2),"-")</f>
        <v>1</v>
      </c>
      <c r="AC508" s="105">
        <f>IFERROR(IF(Y508&lt;X508,100%,"100"%-(Y508-X508)*1.2),"-")</f>
        <v>1</v>
      </c>
    </row>
    <row r="509" spans="2:29" x14ac:dyDescent="0.3">
      <c r="B509" s="125" t="s">
        <v>1065</v>
      </c>
      <c r="C509" s="18">
        <v>46065</v>
      </c>
      <c r="D509" s="5" t="s">
        <v>750</v>
      </c>
      <c r="E509" s="19" t="s">
        <v>56</v>
      </c>
      <c r="F509" s="48" t="s">
        <v>81</v>
      </c>
      <c r="G509" s="125" t="s">
        <v>1065</v>
      </c>
      <c r="H509" s="5" t="s">
        <v>832</v>
      </c>
      <c r="I509" s="19" t="s">
        <v>56</v>
      </c>
      <c r="J509" s="111">
        <v>8500</v>
      </c>
      <c r="K509" s="111">
        <v>4184</v>
      </c>
      <c r="L509" s="111">
        <v>14</v>
      </c>
      <c r="M509" s="111">
        <v>7</v>
      </c>
      <c r="N509" s="19" t="s">
        <v>56</v>
      </c>
      <c r="O509" s="48" t="s">
        <v>81</v>
      </c>
      <c r="P509" s="19">
        <v>0.45833333333333331</v>
      </c>
      <c r="Q509" s="22">
        <v>0.47222222222222221</v>
      </c>
      <c r="R509" s="22">
        <v>0.625</v>
      </c>
      <c r="S509" s="22">
        <v>0.48958333333333331</v>
      </c>
      <c r="T509" s="22">
        <v>0.54166666666666663</v>
      </c>
      <c r="U509" s="22">
        <v>0.55555555555555558</v>
      </c>
      <c r="V509" s="22">
        <v>0.55555555555555558</v>
      </c>
      <c r="W509" s="105">
        <f>IFERROR(IF(S509&lt;R509,100%,"100"%-(S509-R509)*1.2),"-")</f>
        <v>1</v>
      </c>
      <c r="AC509" s="105">
        <f>IFERROR(IF(Y509&lt;X509,100%,"100"%-(Y509-X509)*1.2),"-")</f>
        <v>1</v>
      </c>
    </row>
    <row r="510" spans="2:29" x14ac:dyDescent="0.3">
      <c r="B510" s="125" t="s">
        <v>1066</v>
      </c>
      <c r="C510" s="18">
        <v>46065</v>
      </c>
      <c r="D510" s="5" t="s">
        <v>750</v>
      </c>
      <c r="E510" s="19" t="s">
        <v>56</v>
      </c>
      <c r="F510" s="48" t="s">
        <v>81</v>
      </c>
      <c r="G510" s="125" t="s">
        <v>1066</v>
      </c>
      <c r="H510" s="5" t="s">
        <v>209</v>
      </c>
      <c r="I510" s="19" t="s">
        <v>56</v>
      </c>
      <c r="J510" s="111">
        <v>8500</v>
      </c>
      <c r="K510" s="111">
        <v>1125</v>
      </c>
      <c r="L510" s="111">
        <v>14</v>
      </c>
      <c r="M510" s="111">
        <v>7</v>
      </c>
      <c r="N510" s="19" t="s">
        <v>56</v>
      </c>
      <c r="O510" s="48" t="s">
        <v>81</v>
      </c>
      <c r="P510" s="19">
        <v>0.54166666666666663</v>
      </c>
      <c r="Q510" s="22">
        <v>0.98611111111111116</v>
      </c>
      <c r="R510" s="133">
        <v>46063.5</v>
      </c>
      <c r="S510" s="133">
        <v>46064.041666666664</v>
      </c>
      <c r="T510" s="22">
        <v>6.25E-2</v>
      </c>
      <c r="U510" s="22">
        <v>0.16666666666666666</v>
      </c>
      <c r="V510" s="22">
        <v>0.16666666666666666</v>
      </c>
      <c r="W510" s="105">
        <f>IFERROR(IF(S510&lt;R510,100%,"100"%-(S510-R510)*1.2),"-")</f>
        <v>0.35000000000291043</v>
      </c>
      <c r="AB510" s="5" t="s">
        <v>475</v>
      </c>
      <c r="AC510" s="105">
        <f>IFERROR(IF(Y510&lt;X510,100%,"100"%-(Y510-X510)*1.2),"-")</f>
        <v>1</v>
      </c>
    </row>
    <row r="511" spans="2:29" x14ac:dyDescent="0.3">
      <c r="B511" s="125" t="s">
        <v>1066</v>
      </c>
      <c r="C511" s="18">
        <v>46065</v>
      </c>
      <c r="D511" s="5" t="s">
        <v>750</v>
      </c>
      <c r="E511" s="19" t="s">
        <v>56</v>
      </c>
      <c r="F511" s="48" t="s">
        <v>81</v>
      </c>
      <c r="G511" s="125" t="s">
        <v>1066</v>
      </c>
      <c r="H511" s="27" t="s">
        <v>6</v>
      </c>
      <c r="I511" s="19" t="s">
        <v>56</v>
      </c>
      <c r="J511" s="111">
        <v>8500</v>
      </c>
      <c r="K511" s="111">
        <v>1181</v>
      </c>
      <c r="L511" s="111">
        <v>14</v>
      </c>
      <c r="M511" s="111">
        <v>7</v>
      </c>
      <c r="N511" s="19" t="s">
        <v>56</v>
      </c>
      <c r="O511" s="48" t="s">
        <v>81</v>
      </c>
      <c r="P511" s="19">
        <v>0.54166666666666663</v>
      </c>
      <c r="Q511" s="22">
        <v>0.98611111111111116</v>
      </c>
      <c r="R511" s="133">
        <v>46065.5</v>
      </c>
      <c r="S511" s="22">
        <v>8.3333333333333329E-2</v>
      </c>
      <c r="T511" s="22">
        <v>8.3333333333333329E-2</v>
      </c>
      <c r="U511" s="22">
        <v>0.16666666666666666</v>
      </c>
      <c r="V511" s="22">
        <v>0.16666666666666666</v>
      </c>
      <c r="W511" s="105">
        <f>IFERROR(IF(S511&lt;R511,100%,"100"%-(S511-R511)*1.2),"-")</f>
        <v>1</v>
      </c>
      <c r="AB511" s="5" t="s">
        <v>475</v>
      </c>
      <c r="AC511" s="105">
        <f>IFERROR(IF(Y511&lt;X511,100%,"100"%-(Y511-X511)*1.2),"-")</f>
        <v>1</v>
      </c>
    </row>
    <row r="512" spans="2:29" x14ac:dyDescent="0.3">
      <c r="B512" s="125" t="s">
        <v>1066</v>
      </c>
      <c r="C512" s="18">
        <v>46065</v>
      </c>
      <c r="D512" s="5" t="s">
        <v>750</v>
      </c>
      <c r="E512" s="19" t="s">
        <v>56</v>
      </c>
      <c r="F512" s="48" t="s">
        <v>81</v>
      </c>
      <c r="G512" s="125" t="s">
        <v>1066</v>
      </c>
      <c r="H512" s="27" t="s">
        <v>30</v>
      </c>
      <c r="I512" s="19" t="s">
        <v>56</v>
      </c>
      <c r="J512" s="111">
        <v>8500</v>
      </c>
      <c r="K512" s="111">
        <v>415</v>
      </c>
      <c r="L512" s="111">
        <v>14</v>
      </c>
      <c r="M512" s="111">
        <v>5</v>
      </c>
      <c r="N512" s="19" t="s">
        <v>56</v>
      </c>
      <c r="O512" s="48" t="s">
        <v>81</v>
      </c>
      <c r="P512" s="19">
        <v>0.54166666666666663</v>
      </c>
      <c r="Q512" s="22">
        <v>0.98611111111111116</v>
      </c>
      <c r="R512" s="133">
        <v>46065.5</v>
      </c>
      <c r="S512" s="22">
        <v>0.125</v>
      </c>
      <c r="T512" s="22">
        <v>0.12847222222222221</v>
      </c>
      <c r="U512" s="22">
        <v>0.16666666666666666</v>
      </c>
      <c r="V512" s="22">
        <v>0.16666666666666666</v>
      </c>
      <c r="W512" s="105">
        <f>IFERROR(IF(S512&lt;R512,100%,"100"%-(S512-R512)*1.2),"-")</f>
        <v>1</v>
      </c>
      <c r="AB512" s="5" t="s">
        <v>475</v>
      </c>
      <c r="AC512" s="105">
        <f>IFERROR(IF(Y512&lt;X512,100%,"100"%-(Y512-X512)*1.2),"-")</f>
        <v>1</v>
      </c>
    </row>
    <row r="513" spans="2:29" x14ac:dyDescent="0.3">
      <c r="B513" s="125" t="s">
        <v>1067</v>
      </c>
      <c r="C513" s="18">
        <v>46065</v>
      </c>
      <c r="D513" s="5" t="s">
        <v>750</v>
      </c>
      <c r="E513" s="19" t="s">
        <v>20</v>
      </c>
      <c r="F513" s="41" t="s">
        <v>179</v>
      </c>
      <c r="G513" s="125" t="s">
        <v>1067</v>
      </c>
      <c r="H513" s="24" t="s">
        <v>12</v>
      </c>
      <c r="I513" s="19" t="s">
        <v>20</v>
      </c>
      <c r="J513" s="111">
        <v>24950</v>
      </c>
      <c r="K513" s="111">
        <v>14024</v>
      </c>
      <c r="L513" s="111">
        <v>27</v>
      </c>
      <c r="M513" s="111">
        <v>24</v>
      </c>
      <c r="N513" s="19" t="s">
        <v>20</v>
      </c>
      <c r="O513" s="41" t="s">
        <v>179</v>
      </c>
      <c r="P513" s="19">
        <v>0.33333333333333298</v>
      </c>
      <c r="Q513" s="22">
        <v>0.4375</v>
      </c>
      <c r="R513" s="22">
        <v>0.625</v>
      </c>
      <c r="S513" s="22">
        <v>0.5</v>
      </c>
      <c r="T513" s="22">
        <v>0.54166666666666663</v>
      </c>
      <c r="U513" s="22">
        <v>0.70833333333333337</v>
      </c>
      <c r="V513" s="22">
        <v>0.70833333333333337</v>
      </c>
      <c r="W513" s="105">
        <f>IFERROR(IF(S513&lt;R513,100%,"100"%-(S513-R513)*1.2),"-")</f>
        <v>1</v>
      </c>
      <c r="AC513" s="105">
        <f>IFERROR(IF(Y513&lt;X513,100%,"100"%-(Y513-X513)*1.2),"-")</f>
        <v>1</v>
      </c>
    </row>
    <row r="514" spans="2:29" x14ac:dyDescent="0.3">
      <c r="B514" s="125" t="s">
        <v>1067</v>
      </c>
      <c r="C514" s="18">
        <v>46065</v>
      </c>
      <c r="D514" s="5" t="s">
        <v>750</v>
      </c>
      <c r="E514" s="19" t="s">
        <v>20</v>
      </c>
      <c r="F514" s="48" t="s">
        <v>179</v>
      </c>
      <c r="G514" s="125" t="s">
        <v>1067</v>
      </c>
      <c r="H514" s="583" t="s">
        <v>51</v>
      </c>
      <c r="I514" s="193" t="s">
        <v>20</v>
      </c>
      <c r="J514" s="111">
        <v>24950</v>
      </c>
      <c r="K514" s="111">
        <v>1542</v>
      </c>
      <c r="L514" s="111">
        <v>27</v>
      </c>
      <c r="M514" s="111">
        <v>3</v>
      </c>
      <c r="N514" s="19" t="s">
        <v>20</v>
      </c>
      <c r="O514" s="48" t="s">
        <v>179</v>
      </c>
      <c r="P514" s="19">
        <v>0.33333333333333331</v>
      </c>
      <c r="Q514" s="22">
        <v>0.4375</v>
      </c>
      <c r="R514" s="22">
        <v>0.625</v>
      </c>
      <c r="S514" s="22">
        <v>0.58333333333333337</v>
      </c>
      <c r="T514" s="22">
        <v>0.60416666666666663</v>
      </c>
      <c r="U514" s="22">
        <v>0.79166666666666663</v>
      </c>
      <c r="V514" s="22">
        <v>0.79166666666666663</v>
      </c>
      <c r="W514" s="105">
        <f>IFERROR(IF(S514&lt;R514,100%,"100"%-(S514-R514)*1.2),"-")</f>
        <v>1</v>
      </c>
      <c r="AC514" s="105">
        <f>IFERROR(IF(Y514&lt;X514,100%,"100"%-(Y514-X514)*1.2),"-")</f>
        <v>1</v>
      </c>
    </row>
    <row r="515" spans="2:29" x14ac:dyDescent="0.3">
      <c r="B515" s="125" t="s">
        <v>1068</v>
      </c>
      <c r="C515" s="18">
        <v>46065</v>
      </c>
      <c r="D515" s="5" t="s">
        <v>750</v>
      </c>
      <c r="E515" s="19" t="s">
        <v>7</v>
      </c>
      <c r="F515" s="48" t="s">
        <v>165</v>
      </c>
      <c r="G515" s="125" t="s">
        <v>1068</v>
      </c>
      <c r="H515" s="27" t="s">
        <v>35</v>
      </c>
      <c r="I515" s="19" t="s">
        <v>7</v>
      </c>
      <c r="J515" s="522">
        <v>10200</v>
      </c>
      <c r="K515" s="111">
        <v>2400</v>
      </c>
      <c r="L515" s="111">
        <v>14</v>
      </c>
      <c r="M515" s="111">
        <v>5</v>
      </c>
      <c r="N515" s="19" t="s">
        <v>7</v>
      </c>
      <c r="O515" s="48" t="s">
        <v>165</v>
      </c>
      <c r="P515" s="19">
        <v>0.29166666666666702</v>
      </c>
      <c r="Q515" s="22">
        <v>0.29166666666666669</v>
      </c>
      <c r="R515" s="22">
        <v>0.5</v>
      </c>
      <c r="S515" s="22">
        <v>0.2951388888888889</v>
      </c>
      <c r="T515" s="22">
        <v>0.33680555555555558</v>
      </c>
      <c r="U515" s="22">
        <v>0.34027777777777779</v>
      </c>
      <c r="V515" s="22">
        <v>0.34027777777777779</v>
      </c>
      <c r="W515" s="105">
        <f>IFERROR(IF(S515&lt;R515,100%,"100"%-(S515-R515)*1.2),"-")</f>
        <v>1</v>
      </c>
      <c r="AC515" s="105">
        <f>IFERROR(IF(Y515&lt;X515,100%,"100"%-(Y515-X515)*1.2),"-")</f>
        <v>1</v>
      </c>
    </row>
    <row r="516" spans="2:29" x14ac:dyDescent="0.3">
      <c r="B516" s="125" t="s">
        <v>1069</v>
      </c>
      <c r="C516" s="18">
        <v>46065</v>
      </c>
      <c r="D516" s="5" t="s">
        <v>750</v>
      </c>
      <c r="E516" s="19" t="s">
        <v>7</v>
      </c>
      <c r="F516" s="48" t="s">
        <v>165</v>
      </c>
      <c r="G516" s="125" t="s">
        <v>1069</v>
      </c>
      <c r="H516" s="27" t="s">
        <v>13</v>
      </c>
      <c r="I516" s="19" t="s">
        <v>7</v>
      </c>
      <c r="J516" s="522">
        <v>10200</v>
      </c>
      <c r="K516" s="111">
        <v>177</v>
      </c>
      <c r="L516" s="111">
        <v>14</v>
      </c>
      <c r="M516" s="111">
        <v>5</v>
      </c>
      <c r="N516" s="19" t="s">
        <v>7</v>
      </c>
      <c r="O516" s="48" t="s">
        <v>165</v>
      </c>
      <c r="P516" s="19">
        <v>0.41666666666666669</v>
      </c>
      <c r="Q516" s="22">
        <v>0.5625</v>
      </c>
      <c r="R516" s="22">
        <v>0.625</v>
      </c>
      <c r="S516" s="22">
        <v>0.625</v>
      </c>
      <c r="T516" s="22">
        <v>0.66666666666666663</v>
      </c>
      <c r="U516" s="22">
        <v>0.79166666666666663</v>
      </c>
      <c r="V516" s="22">
        <v>0.79166666666666663</v>
      </c>
      <c r="W516" s="105">
        <f>IFERROR(IF(S516&lt;R516,100%,"100"%-(S516-R516)*1.2),"-")</f>
        <v>1</v>
      </c>
      <c r="AC516" s="105">
        <f>IFERROR(IF(Y516&lt;X516,100%,"100"%-(Y516-X516)*1.2),"-")</f>
        <v>1</v>
      </c>
    </row>
    <row r="517" spans="2:29" x14ac:dyDescent="0.3">
      <c r="B517" s="125" t="s">
        <v>1069</v>
      </c>
      <c r="C517" s="18">
        <v>46065</v>
      </c>
      <c r="D517" s="5" t="s">
        <v>750</v>
      </c>
      <c r="E517" s="19" t="s">
        <v>7</v>
      </c>
      <c r="F517" s="48" t="s">
        <v>165</v>
      </c>
      <c r="G517" s="125" t="s">
        <v>1069</v>
      </c>
      <c r="H517" s="24" t="s">
        <v>25</v>
      </c>
      <c r="I517" s="19" t="s">
        <v>7</v>
      </c>
      <c r="J517" s="522">
        <v>10200</v>
      </c>
      <c r="K517" s="111">
        <v>4500</v>
      </c>
      <c r="L517" s="111">
        <v>14</v>
      </c>
      <c r="M517" s="111">
        <v>5</v>
      </c>
      <c r="N517" s="19" t="s">
        <v>7</v>
      </c>
      <c r="O517" s="48" t="s">
        <v>165</v>
      </c>
      <c r="P517" s="19">
        <v>0.41666666666666669</v>
      </c>
      <c r="Q517" s="22">
        <v>0.5625</v>
      </c>
      <c r="R517" s="22">
        <v>0.625</v>
      </c>
      <c r="S517" s="22">
        <v>0.625</v>
      </c>
      <c r="T517" s="22">
        <v>0.79166666666666663</v>
      </c>
      <c r="U517" s="22">
        <v>0.79166666666666663</v>
      </c>
      <c r="V517" s="22">
        <v>0.79166666666666663</v>
      </c>
      <c r="W517" s="105">
        <f>IFERROR(IF(S517&lt;R517,100%,"100"%-(S517-R517)*1.2),"-")</f>
        <v>1</v>
      </c>
      <c r="AC517" s="105">
        <f>IFERROR(IF(Y517&lt;X517,100%,"100"%-(Y517-X517)*1.2),"-")</f>
        <v>1</v>
      </c>
    </row>
    <row r="518" spans="2:29" x14ac:dyDescent="0.3">
      <c r="B518" s="125" t="s">
        <v>1069</v>
      </c>
      <c r="C518" s="18">
        <v>46065</v>
      </c>
      <c r="D518" s="5" t="s">
        <v>750</v>
      </c>
      <c r="E518" s="19" t="s">
        <v>7</v>
      </c>
      <c r="F518" s="48" t="s">
        <v>165</v>
      </c>
      <c r="G518" s="125" t="s">
        <v>1069</v>
      </c>
      <c r="H518" s="24" t="s">
        <v>17</v>
      </c>
      <c r="I518" s="19" t="s">
        <v>7</v>
      </c>
      <c r="J518" s="522">
        <v>10200</v>
      </c>
      <c r="K518" s="111">
        <v>350</v>
      </c>
      <c r="L518" s="111">
        <v>14</v>
      </c>
      <c r="M518" s="111">
        <v>5</v>
      </c>
      <c r="N518" s="19" t="s">
        <v>7</v>
      </c>
      <c r="O518" s="48" t="s">
        <v>165</v>
      </c>
      <c r="P518" s="19">
        <v>0.41666666666666702</v>
      </c>
      <c r="Q518" s="22">
        <v>0.5625</v>
      </c>
      <c r="R518" s="22">
        <v>0.625</v>
      </c>
      <c r="S518" s="22">
        <v>0.67708333333333337</v>
      </c>
      <c r="T518" s="22">
        <v>0.69097222222222221</v>
      </c>
      <c r="U518" s="22">
        <v>0.79166666666666663</v>
      </c>
      <c r="V518" s="22">
        <v>0.79166666666666663</v>
      </c>
      <c r="W518" s="105">
        <f>IFERROR(IF(S518&lt;R518,100%,"100"%-(S518-R518)*1.2),"-")</f>
        <v>0.9375</v>
      </c>
      <c r="AB518" s="5" t="s">
        <v>475</v>
      </c>
      <c r="AC518" s="105">
        <f>IFERROR(IF(Y518&lt;X518,100%,"100"%-(Y518-X518)*1.2),"-")</f>
        <v>1</v>
      </c>
    </row>
    <row r="519" spans="2:29" x14ac:dyDescent="0.3">
      <c r="B519" s="125" t="s">
        <v>1070</v>
      </c>
      <c r="C519" s="18">
        <v>46065</v>
      </c>
      <c r="D519" s="5" t="s">
        <v>750</v>
      </c>
      <c r="E519" s="19" t="s">
        <v>7</v>
      </c>
      <c r="F519" s="48" t="s">
        <v>165</v>
      </c>
      <c r="G519" s="125" t="s">
        <v>1070</v>
      </c>
      <c r="H519" s="5" t="s">
        <v>107</v>
      </c>
      <c r="I519" s="19" t="s">
        <v>7</v>
      </c>
      <c r="J519" s="522">
        <v>10200</v>
      </c>
      <c r="K519" s="111">
        <v>350</v>
      </c>
      <c r="L519" s="111">
        <v>14</v>
      </c>
      <c r="M519" s="111">
        <v>5</v>
      </c>
      <c r="N519" s="19" t="s">
        <v>7</v>
      </c>
      <c r="O519" s="48" t="s">
        <v>165</v>
      </c>
      <c r="P519" s="19">
        <v>0.41666666666666702</v>
      </c>
      <c r="Q519" s="22">
        <v>0.4375</v>
      </c>
      <c r="R519" s="22">
        <v>0.625</v>
      </c>
      <c r="S519" s="22">
        <v>0.45833333333333331</v>
      </c>
      <c r="T519" s="108">
        <v>0.48958333333333331</v>
      </c>
      <c r="U519" s="22">
        <v>0.52083333333333337</v>
      </c>
      <c r="V519" s="22">
        <v>0.52083333333333337</v>
      </c>
      <c r="W519" s="105">
        <f>IFERROR(IF(S519&lt;R519,100%,"100"%-(S519-R519)*1.2),"-")</f>
        <v>1</v>
      </c>
      <c r="AC519" s="105">
        <f>IFERROR(IF(Y519&lt;X519,100%,"100"%-(Y519-X519)*1.2),"-")</f>
        <v>1</v>
      </c>
    </row>
    <row r="520" spans="2:29" x14ac:dyDescent="0.3">
      <c r="B520" s="125" t="s">
        <v>1071</v>
      </c>
      <c r="C520" s="18">
        <v>46065</v>
      </c>
      <c r="D520" s="5" t="s">
        <v>750</v>
      </c>
      <c r="E520" s="19" t="s">
        <v>28</v>
      </c>
      <c r="F520" s="5" t="s">
        <v>42</v>
      </c>
      <c r="G520" s="125" t="s">
        <v>1071</v>
      </c>
      <c r="H520" s="386" t="s">
        <v>33</v>
      </c>
      <c r="I520" s="388" t="s">
        <v>28</v>
      </c>
      <c r="J520" s="111">
        <v>9200</v>
      </c>
      <c r="K520" s="111">
        <v>4600</v>
      </c>
      <c r="L520" s="111">
        <v>14</v>
      </c>
      <c r="M520" s="111">
        <v>8</v>
      </c>
      <c r="N520" s="19" t="s">
        <v>28</v>
      </c>
      <c r="O520" s="5" t="s">
        <v>42</v>
      </c>
      <c r="P520" s="19">
        <v>0.33333333333333331</v>
      </c>
      <c r="Q520" s="22">
        <v>0.33333333333333331</v>
      </c>
      <c r="R520" s="22">
        <v>0.625</v>
      </c>
      <c r="S520" s="22">
        <v>0.39583333333333331</v>
      </c>
      <c r="T520" s="22">
        <v>0.4375</v>
      </c>
      <c r="U520" s="22">
        <v>0.52083333333333337</v>
      </c>
      <c r="V520" s="22">
        <v>0.52083333333333337</v>
      </c>
      <c r="W520" s="105">
        <f>IFERROR(IF(S520&lt;R520,100%,"100"%-(S520-R520)*1.2),"-")</f>
        <v>1</v>
      </c>
      <c r="AC520" s="105">
        <f>IFERROR(IF(Y520&lt;X520,100%,"100"%-(Y520-X520)*1.2),"-")</f>
        <v>1</v>
      </c>
    </row>
    <row r="521" spans="2:29" x14ac:dyDescent="0.3">
      <c r="B521" s="125" t="s">
        <v>1072</v>
      </c>
      <c r="C521" s="18">
        <v>46065</v>
      </c>
      <c r="D521" s="5" t="s">
        <v>750</v>
      </c>
      <c r="E521" s="21" t="s">
        <v>28</v>
      </c>
      <c r="F521" s="41" t="s">
        <v>42</v>
      </c>
      <c r="G521" s="125" t="s">
        <v>1072</v>
      </c>
      <c r="H521" s="20" t="s">
        <v>36</v>
      </c>
      <c r="I521" s="21" t="s">
        <v>28</v>
      </c>
      <c r="J521" s="111">
        <v>9200</v>
      </c>
      <c r="K521" s="111">
        <v>11000</v>
      </c>
      <c r="L521" s="111">
        <v>14</v>
      </c>
      <c r="M521" s="111">
        <v>14</v>
      </c>
      <c r="N521" s="21" t="s">
        <v>28</v>
      </c>
      <c r="O521" s="41" t="s">
        <v>42</v>
      </c>
      <c r="P521" s="21">
        <v>0.58333333333333337</v>
      </c>
      <c r="Q521" s="22">
        <v>0.625</v>
      </c>
      <c r="R521" s="22">
        <v>0.75</v>
      </c>
      <c r="S521" s="22">
        <v>0.70833333333333337</v>
      </c>
      <c r="T521" s="22">
        <v>0.75</v>
      </c>
      <c r="U521" s="22">
        <v>0.83333333333333337</v>
      </c>
      <c r="V521" s="22">
        <v>0.83333333333333337</v>
      </c>
      <c r="W521" s="105">
        <f>IFERROR(IF(S521&lt;R521,100%,"100"%-(S521-R521)*1.2),"-")</f>
        <v>1</v>
      </c>
      <c r="AC521" s="105">
        <f>IFERROR(IF(Y521&lt;X521,100%,"100"%-(Y521-X521)*1.2),"-")</f>
        <v>1</v>
      </c>
    </row>
    <row r="522" spans="2:29" x14ac:dyDescent="0.3">
      <c r="B522" s="125" t="s">
        <v>1073</v>
      </c>
      <c r="C522" s="18">
        <v>46065</v>
      </c>
      <c r="D522" s="5" t="s">
        <v>750</v>
      </c>
      <c r="E522" s="19" t="s">
        <v>104</v>
      </c>
      <c r="F522" s="48" t="s">
        <v>24</v>
      </c>
      <c r="G522" s="125" t="s">
        <v>1073</v>
      </c>
      <c r="H522" s="24" t="s">
        <v>479</v>
      </c>
      <c r="I522" s="19" t="s">
        <v>104</v>
      </c>
      <c r="J522" s="111">
        <v>10230</v>
      </c>
      <c r="K522" s="111">
        <v>562</v>
      </c>
      <c r="L522" s="111">
        <v>14</v>
      </c>
      <c r="M522" s="111">
        <v>4</v>
      </c>
      <c r="N522" s="19" t="s">
        <v>104</v>
      </c>
      <c r="O522" s="48" t="s">
        <v>24</v>
      </c>
      <c r="P522" s="19">
        <v>0.29166666666666669</v>
      </c>
      <c r="Q522" s="22">
        <v>0.375</v>
      </c>
      <c r="R522" s="22">
        <v>0.625</v>
      </c>
      <c r="S522" s="22">
        <v>0.40972222222222221</v>
      </c>
      <c r="T522" s="22">
        <v>0.43055555555555558</v>
      </c>
      <c r="U522" s="22">
        <v>0.91666666666666663</v>
      </c>
      <c r="V522" s="22">
        <v>0.91666666666666663</v>
      </c>
      <c r="W522" s="105">
        <f>IFERROR(IF(S522&lt;R522,100%,"100"%-(S522-R522)*1.2),"-")</f>
        <v>1</v>
      </c>
      <c r="AC522" s="105">
        <f>IFERROR(IF(Y522&lt;X522,100%,"100"%-(Y522-X522)*1.2),"-")</f>
        <v>1</v>
      </c>
    </row>
    <row r="523" spans="2:29" x14ac:dyDescent="0.3">
      <c r="B523" s="125" t="s">
        <v>1073</v>
      </c>
      <c r="C523" s="18">
        <v>46065</v>
      </c>
      <c r="D523" s="5" t="s">
        <v>750</v>
      </c>
      <c r="E523" s="19" t="s">
        <v>104</v>
      </c>
      <c r="F523" s="48" t="s">
        <v>24</v>
      </c>
      <c r="G523" s="125" t="s">
        <v>1073</v>
      </c>
      <c r="H523" s="24" t="s">
        <v>49</v>
      </c>
      <c r="I523" s="19" t="s">
        <v>104</v>
      </c>
      <c r="J523" s="111">
        <v>10230</v>
      </c>
      <c r="K523" s="111">
        <v>6000</v>
      </c>
      <c r="L523" s="111">
        <v>14</v>
      </c>
      <c r="M523" s="111">
        <v>4</v>
      </c>
      <c r="N523" s="19" t="s">
        <v>104</v>
      </c>
      <c r="O523" s="48" t="s">
        <v>24</v>
      </c>
      <c r="P523" s="19">
        <v>0.29166666666666669</v>
      </c>
      <c r="Q523" s="22">
        <v>0.375</v>
      </c>
      <c r="R523" s="22">
        <v>0.625</v>
      </c>
      <c r="S523" s="22">
        <v>0.46180555555555558</v>
      </c>
      <c r="T523" s="22">
        <v>0.47916666666666669</v>
      </c>
      <c r="U523" s="22">
        <v>0.91666666666666663</v>
      </c>
      <c r="V523" s="22">
        <v>0.91666666666666663</v>
      </c>
      <c r="W523" s="105">
        <f>IFERROR(IF(S523&lt;R523,100%,"100"%-(S523-R523)*1.2),"-")</f>
        <v>1</v>
      </c>
      <c r="AC523" s="105">
        <f>IFERROR(IF(Y523&lt;X523,100%,"100"%-(Y523-X523)*1.2),"-")</f>
        <v>1</v>
      </c>
    </row>
    <row r="524" spans="2:29" x14ac:dyDescent="0.3">
      <c r="B524" s="125" t="s">
        <v>1073</v>
      </c>
      <c r="C524" s="18">
        <v>46065</v>
      </c>
      <c r="D524" s="5" t="s">
        <v>750</v>
      </c>
      <c r="E524" s="19" t="s">
        <v>104</v>
      </c>
      <c r="F524" s="48" t="s">
        <v>24</v>
      </c>
      <c r="G524" s="125" t="s">
        <v>1073</v>
      </c>
      <c r="H524" s="5" t="s">
        <v>601</v>
      </c>
      <c r="I524" s="19" t="s">
        <v>104</v>
      </c>
      <c r="J524" s="111">
        <v>10230</v>
      </c>
      <c r="K524" s="111">
        <v>2000</v>
      </c>
      <c r="L524" s="111">
        <v>14</v>
      </c>
      <c r="M524" s="111">
        <v>4</v>
      </c>
      <c r="N524" s="19" t="s">
        <v>104</v>
      </c>
      <c r="O524" s="48" t="s">
        <v>24</v>
      </c>
      <c r="P524" s="19">
        <v>0.29166666666666669</v>
      </c>
      <c r="Q524" s="22">
        <v>0.375</v>
      </c>
      <c r="R524" s="22">
        <v>0.5</v>
      </c>
      <c r="S524" s="22">
        <v>0.70833333333333337</v>
      </c>
      <c r="T524" s="22">
        <v>0.70833333333333337</v>
      </c>
      <c r="U524" s="22">
        <v>0.91666666666666663</v>
      </c>
      <c r="V524" s="22">
        <v>0.91666666666666663</v>
      </c>
      <c r="W524" s="105">
        <f>IFERROR(IF(S524&lt;R524,100%,"100"%-(S524-R524)*1.2),"-")</f>
        <v>0.75</v>
      </c>
      <c r="AB524" s="5" t="s">
        <v>475</v>
      </c>
      <c r="AC524" s="105">
        <f>IFERROR(IF(Y524&lt;X524,100%,"100"%-(Y524-X524)*1.2),"-")</f>
        <v>1</v>
      </c>
    </row>
    <row r="525" spans="2:29" x14ac:dyDescent="0.3">
      <c r="B525" s="125" t="s">
        <v>1074</v>
      </c>
      <c r="C525" s="18">
        <v>46065</v>
      </c>
      <c r="D525" s="5" t="s">
        <v>750</v>
      </c>
      <c r="E525" s="19" t="s">
        <v>104</v>
      </c>
      <c r="F525" s="5" t="s">
        <v>24</v>
      </c>
      <c r="G525" s="125" t="s">
        <v>1074</v>
      </c>
      <c r="H525" s="5" t="s">
        <v>67</v>
      </c>
      <c r="I525" s="19" t="s">
        <v>104</v>
      </c>
      <c r="J525" s="111">
        <v>10230</v>
      </c>
      <c r="K525" s="111">
        <v>11563</v>
      </c>
      <c r="L525" s="111">
        <v>14</v>
      </c>
      <c r="M525" s="111">
        <v>4</v>
      </c>
      <c r="N525" s="19" t="s">
        <v>104</v>
      </c>
      <c r="O525" s="5" t="s">
        <v>24</v>
      </c>
      <c r="P525" s="19">
        <v>0.66666666666666663</v>
      </c>
      <c r="Q525" s="22">
        <v>0.64236111111111116</v>
      </c>
      <c r="R525" s="22">
        <v>0.75</v>
      </c>
      <c r="S525" s="22">
        <v>0.65625</v>
      </c>
      <c r="T525" s="22">
        <v>0.71527777777777779</v>
      </c>
      <c r="U525" s="22">
        <v>0.73263888888888884</v>
      </c>
      <c r="V525" s="22">
        <v>0.73263888888888884</v>
      </c>
      <c r="W525" s="105">
        <f>IFERROR(IF(S525&lt;R525,100%,"100"%-(S525-R525)*1.2),"-")</f>
        <v>1</v>
      </c>
      <c r="AC525" s="105">
        <f>IFERROR(IF(Y525&lt;X525,100%,"100"%-(Y525-X525)*1.2),"-")</f>
        <v>1</v>
      </c>
    </row>
    <row r="526" spans="2:29" x14ac:dyDescent="0.3">
      <c r="B526" s="125" t="s">
        <v>1075</v>
      </c>
      <c r="C526" s="18">
        <v>46065</v>
      </c>
      <c r="D526" s="5" t="s">
        <v>750</v>
      </c>
      <c r="E526" s="49" t="s">
        <v>14</v>
      </c>
      <c r="F526" s="48" t="s">
        <v>115</v>
      </c>
      <c r="G526" s="125" t="s">
        <v>1075</v>
      </c>
      <c r="H526" s="492" t="s">
        <v>22</v>
      </c>
      <c r="I526" s="19" t="s">
        <v>14</v>
      </c>
      <c r="J526" s="111">
        <v>8500</v>
      </c>
      <c r="K526" s="111">
        <v>9349</v>
      </c>
      <c r="L526" s="111">
        <v>14</v>
      </c>
      <c r="M526" s="111">
        <v>8</v>
      </c>
      <c r="N526" s="19" t="s">
        <v>14</v>
      </c>
      <c r="O526" s="48" t="s">
        <v>115</v>
      </c>
      <c r="P526" s="19">
        <v>0.29166666666666669</v>
      </c>
      <c r="Q526" s="22">
        <v>0.375</v>
      </c>
      <c r="R526" s="22">
        <v>0.5</v>
      </c>
      <c r="S526" s="22">
        <v>0.4513888888888889</v>
      </c>
      <c r="T526" s="22">
        <v>0.5</v>
      </c>
      <c r="U526" s="22">
        <v>0.57638888888888884</v>
      </c>
      <c r="V526" s="22">
        <v>0.57638888888888884</v>
      </c>
      <c r="W526" s="105">
        <f>IFERROR(IF(S526&lt;R526,100%,"100"%-(S526-R526)*1.2),"-")</f>
        <v>1</v>
      </c>
      <c r="AC526" s="105">
        <f>IFERROR(IF(Y526&lt;X526,100%,"100"%-(Y526-X526)*1.2),"-")</f>
        <v>1</v>
      </c>
    </row>
    <row r="527" spans="2:29" x14ac:dyDescent="0.3">
      <c r="B527" s="125" t="s">
        <v>1076</v>
      </c>
      <c r="C527" s="18">
        <v>46065</v>
      </c>
      <c r="D527" s="5" t="s">
        <v>750</v>
      </c>
      <c r="E527" s="49" t="s">
        <v>14</v>
      </c>
      <c r="F527" s="48" t="s">
        <v>115</v>
      </c>
      <c r="G527" s="125" t="s">
        <v>1076</v>
      </c>
      <c r="H527" s="27" t="s">
        <v>22</v>
      </c>
      <c r="I527" s="19" t="s">
        <v>14</v>
      </c>
      <c r="J527" s="111">
        <v>8500</v>
      </c>
      <c r="K527" s="111">
        <v>1509</v>
      </c>
      <c r="L527" s="111">
        <v>14</v>
      </c>
      <c r="M527" s="111">
        <v>8</v>
      </c>
      <c r="N527" s="19" t="s">
        <v>14</v>
      </c>
      <c r="O527" s="48" t="s">
        <v>115</v>
      </c>
      <c r="P527" s="19">
        <v>0.29166666666666669</v>
      </c>
      <c r="Q527" s="22">
        <v>0.86458333333333337</v>
      </c>
      <c r="R527" s="22">
        <v>0.5</v>
      </c>
      <c r="S527" s="22">
        <v>0.9375</v>
      </c>
      <c r="T527" s="22">
        <v>0.95138888888888884</v>
      </c>
      <c r="U527" s="22">
        <v>0.33333333333333331</v>
      </c>
      <c r="V527" s="22">
        <v>0.33333333333333331</v>
      </c>
      <c r="W527" s="105">
        <f>IFERROR(IF(S527&lt;R527,100%,"100"%-(S527-R527)*1.2),"-")</f>
        <v>0.47499999999999998</v>
      </c>
      <c r="AB527" s="5" t="s">
        <v>475</v>
      </c>
      <c r="AC527" s="105">
        <f>IFERROR(IF(Y527&lt;X527,100%,"100"%-(Y527-X527)*1.2),"-")</f>
        <v>1</v>
      </c>
    </row>
    <row r="528" spans="2:29" x14ac:dyDescent="0.3">
      <c r="B528" s="125" t="s">
        <v>1076</v>
      </c>
      <c r="C528" s="18">
        <v>46065</v>
      </c>
      <c r="D528" s="5" t="s">
        <v>750</v>
      </c>
      <c r="E528" s="49" t="s">
        <v>14</v>
      </c>
      <c r="F528" s="48" t="s">
        <v>115</v>
      </c>
      <c r="G528" s="125" t="s">
        <v>1076</v>
      </c>
      <c r="H528" s="5" t="s">
        <v>80</v>
      </c>
      <c r="I528" s="19" t="s">
        <v>14</v>
      </c>
      <c r="J528" s="111">
        <v>8500</v>
      </c>
      <c r="K528" s="111">
        <v>506.4</v>
      </c>
      <c r="L528" s="111">
        <v>14</v>
      </c>
      <c r="M528" s="111">
        <v>8</v>
      </c>
      <c r="N528" s="19" t="s">
        <v>14</v>
      </c>
      <c r="O528" s="48" t="s">
        <v>115</v>
      </c>
      <c r="P528" s="19">
        <v>0.29166666666666669</v>
      </c>
      <c r="Q528" s="22">
        <v>0.86458333333333337</v>
      </c>
      <c r="R528" s="133">
        <v>46065.5</v>
      </c>
      <c r="S528" s="133">
        <v>46066.010416666664</v>
      </c>
      <c r="T528" s="22">
        <v>0.22916666666666666</v>
      </c>
      <c r="U528" s="22">
        <v>0.33333333333333331</v>
      </c>
      <c r="V528" s="22">
        <v>0.33333333333333331</v>
      </c>
      <c r="W528" s="105">
        <f>IFERROR(IF(S528&lt;R528,100%,"100"%-(S528-R528)*1.2),"-")</f>
        <v>0.38750000000291041</v>
      </c>
      <c r="AB528" s="5" t="s">
        <v>475</v>
      </c>
      <c r="AC528" s="105">
        <f>IFERROR(IF(Y528&lt;X528,100%,"100"%-(Y528-X528)*1.2),"-")</f>
        <v>1</v>
      </c>
    </row>
    <row r="529" spans="2:29" x14ac:dyDescent="0.3">
      <c r="B529" s="125" t="s">
        <v>1076</v>
      </c>
      <c r="C529" s="18">
        <v>46065</v>
      </c>
      <c r="D529" s="5" t="s">
        <v>750</v>
      </c>
      <c r="E529" s="49" t="s">
        <v>14</v>
      </c>
      <c r="F529" s="48" t="s">
        <v>115</v>
      </c>
      <c r="G529" s="125" t="s">
        <v>1076</v>
      </c>
      <c r="H529" s="5" t="s">
        <v>80</v>
      </c>
      <c r="I529" s="19" t="s">
        <v>14</v>
      </c>
      <c r="J529" s="111">
        <v>8500</v>
      </c>
      <c r="K529" s="111">
        <v>506.4</v>
      </c>
      <c r="L529" s="111">
        <v>14</v>
      </c>
      <c r="M529" s="111">
        <v>8</v>
      </c>
      <c r="N529" s="19" t="s">
        <v>14</v>
      </c>
      <c r="O529" s="48" t="s">
        <v>115</v>
      </c>
      <c r="P529" s="19">
        <v>0.29166666666666669</v>
      </c>
      <c r="Q529" s="22">
        <v>0.86458333333333337</v>
      </c>
      <c r="R529" s="133">
        <v>46065.5</v>
      </c>
      <c r="S529" s="133">
        <v>46066.010416666664</v>
      </c>
      <c r="T529" s="22">
        <v>0.22916666666666666</v>
      </c>
      <c r="U529" s="22">
        <v>0.33333333333333331</v>
      </c>
      <c r="V529" s="22">
        <v>0.33333333333333331</v>
      </c>
      <c r="W529" s="105">
        <f>IFERROR(IF(S529&lt;R529,100%,"100"%-(S529-R529)*1.2),"-")</f>
        <v>0.38750000000291041</v>
      </c>
      <c r="AB529" s="5" t="s">
        <v>475</v>
      </c>
      <c r="AC529" s="105">
        <f>IFERROR(IF(Y529&lt;X529,100%,"100"%-(Y529-X529)*1.2),"-")</f>
        <v>1</v>
      </c>
    </row>
    <row r="530" spans="2:29" x14ac:dyDescent="0.3">
      <c r="B530" s="125" t="s">
        <v>1077</v>
      </c>
      <c r="C530" s="18">
        <v>46065</v>
      </c>
      <c r="D530" s="5" t="s">
        <v>750</v>
      </c>
      <c r="E530" s="49" t="s">
        <v>14</v>
      </c>
      <c r="F530" s="419" t="s">
        <v>115</v>
      </c>
      <c r="G530" s="125" t="s">
        <v>1077</v>
      </c>
      <c r="H530" s="5" t="s">
        <v>76</v>
      </c>
      <c r="I530" s="37" t="s">
        <v>14</v>
      </c>
      <c r="J530" s="111">
        <v>8500</v>
      </c>
      <c r="K530" s="111">
        <v>1200</v>
      </c>
      <c r="L530" s="111">
        <v>14</v>
      </c>
      <c r="M530" s="111">
        <v>8</v>
      </c>
      <c r="N530" s="37" t="s">
        <v>14</v>
      </c>
      <c r="O530" s="419" t="s">
        <v>115</v>
      </c>
      <c r="P530" s="37">
        <v>0.58333333333333337</v>
      </c>
      <c r="Q530" s="22">
        <v>0.625</v>
      </c>
      <c r="R530" s="22">
        <v>0.75</v>
      </c>
      <c r="S530" s="22">
        <v>0.75</v>
      </c>
      <c r="T530" s="22">
        <v>0.79166666666666663</v>
      </c>
      <c r="U530" s="22">
        <v>0.875</v>
      </c>
      <c r="V530" s="22">
        <v>0.875</v>
      </c>
      <c r="W530" s="105">
        <f>IFERROR(IF(S530&lt;R530,100%,"100"%-(S530-R530)*1.2),"-")</f>
        <v>1</v>
      </c>
      <c r="AC530" s="105">
        <f>IFERROR(IF(Y530&lt;X530,100%,"100"%-(Y530-X530)*1.2),"-")</f>
        <v>1</v>
      </c>
    </row>
    <row r="531" spans="2:29" x14ac:dyDescent="0.3">
      <c r="B531" s="125" t="s">
        <v>1077</v>
      </c>
      <c r="C531" s="18">
        <v>46065</v>
      </c>
      <c r="D531" s="5" t="s">
        <v>750</v>
      </c>
      <c r="E531" s="49" t="s">
        <v>14</v>
      </c>
      <c r="F531" s="5" t="s">
        <v>115</v>
      </c>
      <c r="G531" s="125" t="s">
        <v>1077</v>
      </c>
      <c r="H531" s="5" t="s">
        <v>33</v>
      </c>
      <c r="I531" s="19" t="s">
        <v>14</v>
      </c>
      <c r="J531" s="111">
        <v>8500</v>
      </c>
      <c r="K531" s="111">
        <v>4600</v>
      </c>
      <c r="L531" s="111">
        <v>14</v>
      </c>
      <c r="M531" s="111">
        <v>8</v>
      </c>
      <c r="N531" s="19" t="s">
        <v>14</v>
      </c>
      <c r="O531" s="5" t="s">
        <v>115</v>
      </c>
      <c r="P531" s="19">
        <v>0.58333333333333337</v>
      </c>
      <c r="Q531" s="22">
        <v>0.625</v>
      </c>
      <c r="R531" s="22">
        <v>0.75</v>
      </c>
      <c r="S531" s="22">
        <v>0.6875</v>
      </c>
      <c r="T531" s="22">
        <v>0.70833333333333337</v>
      </c>
      <c r="U531" s="22">
        <v>0.875</v>
      </c>
      <c r="V531" s="22">
        <v>0.875</v>
      </c>
      <c r="W531" s="105">
        <f>IFERROR(IF(S531&lt;R531,100%,"100"%-(S531-R531)*1.2),"-")</f>
        <v>1</v>
      </c>
      <c r="AC531" s="105">
        <f>IFERROR(IF(Y531&lt;X531,100%,"100"%-(Y531-X531)*1.2),"-")</f>
        <v>1</v>
      </c>
    </row>
    <row r="532" spans="2:29" x14ac:dyDescent="0.3">
      <c r="B532" s="125" t="s">
        <v>1078</v>
      </c>
      <c r="C532" s="18">
        <v>46065</v>
      </c>
      <c r="D532" s="5" t="s">
        <v>750</v>
      </c>
      <c r="E532" s="19" t="s">
        <v>446</v>
      </c>
      <c r="F532" s="48" t="s">
        <v>446</v>
      </c>
      <c r="G532" s="125" t="s">
        <v>1078</v>
      </c>
      <c r="H532" s="27" t="s">
        <v>6</v>
      </c>
      <c r="I532" s="49" t="s">
        <v>1099</v>
      </c>
      <c r="K532" s="111">
        <v>177</v>
      </c>
      <c r="N532" s="49" t="s">
        <v>1099</v>
      </c>
      <c r="O532" s="49" t="s">
        <v>1099</v>
      </c>
      <c r="P532" s="19">
        <v>0.33333333333333331</v>
      </c>
      <c r="W532" s="105">
        <f>IFERROR(IF(S532&lt;R532,100%,"100"%-(S532-R532)*1.2),"-")</f>
        <v>1</v>
      </c>
      <c r="AC532" s="105">
        <f>IFERROR(IF(Y532&lt;X532,100%,"100"%-(Y532-X532)*1.2),"-")</f>
        <v>1</v>
      </c>
    </row>
    <row r="533" spans="2:29" x14ac:dyDescent="0.3">
      <c r="B533" s="125" t="s">
        <v>1078</v>
      </c>
      <c r="C533" s="18">
        <v>46065</v>
      </c>
      <c r="D533" s="5" t="s">
        <v>750</v>
      </c>
      <c r="E533" s="19" t="s">
        <v>446</v>
      </c>
      <c r="F533" s="48" t="s">
        <v>446</v>
      </c>
      <c r="G533" s="125" t="s">
        <v>1078</v>
      </c>
      <c r="H533" s="24" t="s">
        <v>9</v>
      </c>
      <c r="I533" s="49" t="s">
        <v>1099</v>
      </c>
      <c r="K533" s="111">
        <v>3000</v>
      </c>
      <c r="N533" s="49" t="s">
        <v>1099</v>
      </c>
      <c r="O533" s="49" t="s">
        <v>1099</v>
      </c>
      <c r="P533" s="19">
        <v>0.33333333333333331</v>
      </c>
      <c r="W533" s="105">
        <f>IFERROR(IF(S533&lt;R533,100%,"100"%-(S533-R533)*1.2),"-")</f>
        <v>1</v>
      </c>
      <c r="AC533" s="105">
        <f>IFERROR(IF(Y533&lt;X533,100%,"100"%-(Y533-X533)*1.2),"-")</f>
        <v>1</v>
      </c>
    </row>
    <row r="534" spans="2:29" x14ac:dyDescent="0.3">
      <c r="B534" s="125" t="s">
        <v>1078</v>
      </c>
      <c r="C534" s="18">
        <v>46065</v>
      </c>
      <c r="D534" s="5" t="s">
        <v>750</v>
      </c>
      <c r="E534" s="423" t="s">
        <v>446</v>
      </c>
      <c r="F534" s="311" t="s">
        <v>446</v>
      </c>
      <c r="G534" s="125" t="s">
        <v>1078</v>
      </c>
      <c r="H534" s="27" t="s">
        <v>30</v>
      </c>
      <c r="I534" s="49" t="s">
        <v>1099</v>
      </c>
      <c r="K534" s="111">
        <v>1233</v>
      </c>
      <c r="N534" s="49" t="s">
        <v>1099</v>
      </c>
      <c r="O534" s="49" t="s">
        <v>1099</v>
      </c>
      <c r="P534" s="423">
        <v>0.33333333333333331</v>
      </c>
      <c r="W534" s="105">
        <f>IFERROR(IF(S534&lt;R534,100%,"100"%-(S534-R534)*1.2),"-")</f>
        <v>1</v>
      </c>
      <c r="AC534" s="105">
        <f>IFERROR(IF(Y534&lt;X534,100%,"100"%-(Y534-X534)*1.2),"-")</f>
        <v>1</v>
      </c>
    </row>
    <row r="535" spans="2:29" x14ac:dyDescent="0.3">
      <c r="B535" s="125" t="s">
        <v>1079</v>
      </c>
      <c r="C535" s="18">
        <v>46065</v>
      </c>
      <c r="D535" s="5" t="s">
        <v>750</v>
      </c>
      <c r="E535" s="5" t="s">
        <v>46</v>
      </c>
      <c r="F535" s="5" t="s">
        <v>165</v>
      </c>
      <c r="G535" s="125" t="s">
        <v>1079</v>
      </c>
      <c r="H535" s="5" t="s">
        <v>209</v>
      </c>
      <c r="I535" s="5" t="s">
        <v>46</v>
      </c>
      <c r="J535" s="111">
        <v>927</v>
      </c>
      <c r="K535" s="111">
        <v>223</v>
      </c>
      <c r="L535" s="111">
        <v>3</v>
      </c>
      <c r="M535" s="111">
        <v>1</v>
      </c>
      <c r="N535" s="5" t="s">
        <v>46</v>
      </c>
      <c r="O535" s="5" t="s">
        <v>165</v>
      </c>
      <c r="P535" s="22">
        <v>0.91666666666666663</v>
      </c>
      <c r="Q535" s="22">
        <v>0.91666666666666663</v>
      </c>
      <c r="R535" s="133">
        <v>46065.5</v>
      </c>
      <c r="S535" s="133">
        <v>46066</v>
      </c>
      <c r="T535" s="22">
        <v>1.7361111111111112E-2</v>
      </c>
      <c r="U535" s="22">
        <v>8.3333333333333329E-2</v>
      </c>
      <c r="V535" s="22">
        <v>8.3333333333333329E-2</v>
      </c>
      <c r="W535" s="105">
        <f>IFERROR(IF(S535&lt;R535,100%,"100"%-(S535-R535)*1.2),"-")</f>
        <v>0.4</v>
      </c>
      <c r="AB535" s="5" t="s">
        <v>475</v>
      </c>
      <c r="AC535" s="105">
        <f>IFERROR(IF(Y535&lt;X535,100%,"100"%-(Y535-X535)*1.2),"-")</f>
        <v>1</v>
      </c>
    </row>
    <row r="536" spans="2:29" x14ac:dyDescent="0.3">
      <c r="B536" s="125" t="s">
        <v>1079</v>
      </c>
      <c r="C536" s="18">
        <v>46065</v>
      </c>
      <c r="D536" s="5" t="s">
        <v>750</v>
      </c>
      <c r="E536" s="5" t="s">
        <v>46</v>
      </c>
      <c r="F536" s="5" t="s">
        <v>165</v>
      </c>
      <c r="G536" s="125" t="s">
        <v>1079</v>
      </c>
      <c r="H536" s="27" t="s">
        <v>30</v>
      </c>
      <c r="I536" s="5" t="s">
        <v>46</v>
      </c>
      <c r="J536" s="111">
        <v>927</v>
      </c>
      <c r="K536" s="111">
        <v>223</v>
      </c>
      <c r="L536" s="111">
        <v>3</v>
      </c>
      <c r="M536" s="111">
        <v>1</v>
      </c>
      <c r="N536" s="5" t="s">
        <v>46</v>
      </c>
      <c r="O536" s="5" t="s">
        <v>165</v>
      </c>
      <c r="P536" s="22">
        <v>0.91666666666666663</v>
      </c>
      <c r="Q536" s="22">
        <v>0.91666666666666663</v>
      </c>
      <c r="R536" s="133">
        <v>46065.5</v>
      </c>
      <c r="S536" s="133">
        <v>46066.03125</v>
      </c>
      <c r="T536" s="22">
        <v>1.7361111111111112E-2</v>
      </c>
      <c r="U536" s="22">
        <v>8.3333333333333329E-2</v>
      </c>
      <c r="V536" s="22">
        <v>8.3333333333333329E-2</v>
      </c>
      <c r="W536" s="105">
        <f>IFERROR(IF(S536&lt;R536,100%,"100"%-(S536-R536)*1.2),"-")</f>
        <v>0.36250000000000004</v>
      </c>
      <c r="AB536" s="5" t="s">
        <v>475</v>
      </c>
      <c r="AC536" s="105">
        <f>IFERROR(IF(Y536&lt;X536,100%,"100"%-(Y536-X536)*1.2),"-")</f>
        <v>1</v>
      </c>
    </row>
    <row r="537" spans="2:29" x14ac:dyDescent="0.3">
      <c r="B537" s="125" t="s">
        <v>1080</v>
      </c>
      <c r="C537" s="18">
        <v>46066</v>
      </c>
      <c r="D537" s="5" t="s">
        <v>750</v>
      </c>
      <c r="E537" s="71" t="s">
        <v>104</v>
      </c>
      <c r="F537" s="75" t="s">
        <v>24</v>
      </c>
      <c r="G537" s="125" t="s">
        <v>1080</v>
      </c>
      <c r="H537" s="27" t="s">
        <v>35</v>
      </c>
      <c r="I537" s="71" t="s">
        <v>104</v>
      </c>
      <c r="J537" s="111">
        <v>10230</v>
      </c>
      <c r="K537" s="111">
        <v>8000</v>
      </c>
      <c r="L537" s="111">
        <v>14</v>
      </c>
      <c r="M537" s="111">
        <v>8</v>
      </c>
      <c r="N537" s="71" t="s">
        <v>104</v>
      </c>
      <c r="O537" s="75" t="s">
        <v>24</v>
      </c>
      <c r="P537" s="72">
        <v>0.29166666666666669</v>
      </c>
      <c r="W537" s="105">
        <f>IFERROR(IF(S537&lt;R537,100%,"100"%-(S537-R537)*1.2),"-")</f>
        <v>1</v>
      </c>
      <c r="AC537" s="105">
        <f>IFERROR(IF(Y537&lt;X537,100%,"100"%-(Y537-X537)*1.2),"-")</f>
        <v>1</v>
      </c>
    </row>
    <row r="538" spans="2:29" x14ac:dyDescent="0.3">
      <c r="B538" s="125" t="s">
        <v>1081</v>
      </c>
      <c r="C538" s="18">
        <v>46066</v>
      </c>
      <c r="D538" s="5" t="s">
        <v>750</v>
      </c>
      <c r="E538" s="71" t="s">
        <v>46</v>
      </c>
      <c r="F538" s="71" t="s">
        <v>15</v>
      </c>
      <c r="G538" s="125" t="s">
        <v>1081</v>
      </c>
      <c r="H538" s="71" t="s">
        <v>161</v>
      </c>
      <c r="I538" s="71" t="s">
        <v>46</v>
      </c>
      <c r="J538" s="111">
        <v>927</v>
      </c>
      <c r="K538" s="111">
        <v>799.5</v>
      </c>
      <c r="L538" s="111">
        <v>3</v>
      </c>
      <c r="M538" s="111">
        <v>1</v>
      </c>
      <c r="N538" s="71" t="s">
        <v>46</v>
      </c>
      <c r="O538" s="71" t="s">
        <v>15</v>
      </c>
      <c r="P538" s="72">
        <v>0.41666666666666669</v>
      </c>
      <c r="Q538" s="22">
        <v>0.43055555555555558</v>
      </c>
      <c r="R538" s="22">
        <v>0.625</v>
      </c>
      <c r="S538" s="22">
        <v>0.44791666666666669</v>
      </c>
      <c r="T538" s="22">
        <v>0.45833333333333331</v>
      </c>
      <c r="U538" s="22">
        <v>0.84027777777777779</v>
      </c>
      <c r="V538" s="22">
        <v>0.84027777777777779</v>
      </c>
      <c r="W538" s="105">
        <f>IFERROR(IF(S538&lt;R538,100%,"100"%-(S538-R538)*1.2),"-")</f>
        <v>1</v>
      </c>
      <c r="AC538" s="105">
        <f>IFERROR(IF(Y538&lt;X538,100%,"100"%-(Y538-X538)*1.2),"-")</f>
        <v>1</v>
      </c>
    </row>
    <row r="539" spans="2:29" x14ac:dyDescent="0.3">
      <c r="B539" s="125" t="s">
        <v>1082</v>
      </c>
      <c r="C539" s="18">
        <v>46066</v>
      </c>
      <c r="D539" s="5" t="s">
        <v>750</v>
      </c>
      <c r="E539" s="71" t="s">
        <v>28</v>
      </c>
      <c r="F539" s="75" t="s">
        <v>42</v>
      </c>
      <c r="G539" s="125" t="s">
        <v>1082</v>
      </c>
      <c r="H539" s="27" t="s">
        <v>22</v>
      </c>
      <c r="I539" s="71" t="s">
        <v>28</v>
      </c>
      <c r="J539" s="111">
        <v>9200</v>
      </c>
      <c r="K539" s="111">
        <v>1200</v>
      </c>
      <c r="L539" s="111">
        <v>14</v>
      </c>
      <c r="M539" s="111">
        <v>4</v>
      </c>
      <c r="N539" s="71" t="s">
        <v>28</v>
      </c>
      <c r="O539" s="75" t="s">
        <v>42</v>
      </c>
      <c r="P539" s="72">
        <v>0.75</v>
      </c>
      <c r="W539" s="105">
        <f>IFERROR(IF(S539&lt;R539,100%,"100"%-(S539-R539)*1.2),"-")</f>
        <v>1</v>
      </c>
      <c r="AC539" s="105">
        <f>IFERROR(IF(Y539&lt;X539,100%,"100"%-(Y539-X539)*1.2),"-")</f>
        <v>1</v>
      </c>
    </row>
    <row r="540" spans="2:29" x14ac:dyDescent="0.3">
      <c r="B540" s="125" t="s">
        <v>1083</v>
      </c>
      <c r="C540" s="18">
        <v>46066</v>
      </c>
      <c r="D540" s="5" t="s">
        <v>750</v>
      </c>
      <c r="E540" s="75" t="s">
        <v>56</v>
      </c>
      <c r="F540" s="75" t="s">
        <v>81</v>
      </c>
      <c r="G540" s="125" t="s">
        <v>1083</v>
      </c>
      <c r="H540" s="5" t="s">
        <v>80</v>
      </c>
      <c r="I540" s="75" t="s">
        <v>56</v>
      </c>
      <c r="J540" s="111">
        <v>8500</v>
      </c>
      <c r="K540" s="111">
        <v>4000</v>
      </c>
      <c r="L540" s="111">
        <v>14</v>
      </c>
      <c r="M540" s="111">
        <v>6</v>
      </c>
      <c r="N540" s="75" t="s">
        <v>56</v>
      </c>
      <c r="O540" s="75" t="s">
        <v>81</v>
      </c>
      <c r="P540" s="220">
        <v>0.41666666666666669</v>
      </c>
      <c r="W540" s="105">
        <f>IFERROR(IF(S540&lt;R540,100%,"100"%-(S540-R540)*1.2),"-")</f>
        <v>1</v>
      </c>
      <c r="AC540" s="105">
        <f>IFERROR(IF(Y540&lt;X540,100%,"100"%-(Y540-X540)*1.2),"-")</f>
        <v>1</v>
      </c>
    </row>
    <row r="541" spans="2:29" x14ac:dyDescent="0.3">
      <c r="B541" s="125" t="s">
        <v>1083</v>
      </c>
      <c r="C541" s="18">
        <v>46066</v>
      </c>
      <c r="D541" s="5" t="s">
        <v>750</v>
      </c>
      <c r="E541" s="75" t="s">
        <v>56</v>
      </c>
      <c r="F541" s="75" t="s">
        <v>81</v>
      </c>
      <c r="G541" s="125" t="s">
        <v>1083</v>
      </c>
      <c r="H541" s="5" t="s">
        <v>107</v>
      </c>
      <c r="I541" s="75" t="s">
        <v>56</v>
      </c>
      <c r="J541" s="111">
        <v>8500</v>
      </c>
      <c r="K541" s="111">
        <v>2000</v>
      </c>
      <c r="L541" s="111">
        <v>14</v>
      </c>
      <c r="M541" s="111">
        <v>2</v>
      </c>
      <c r="N541" s="75" t="s">
        <v>56</v>
      </c>
      <c r="O541" s="75" t="s">
        <v>81</v>
      </c>
      <c r="P541" s="220">
        <v>0.41666666666666669</v>
      </c>
      <c r="W541" s="105">
        <f>IFERROR(IF(S541&lt;R541,100%,"100"%-(S541-R541)*1.2),"-")</f>
        <v>1</v>
      </c>
      <c r="AC541" s="105">
        <f>IFERROR(IF(Y541&lt;X541,100%,"100"%-(Y541-X541)*1.2),"-")</f>
        <v>1</v>
      </c>
    </row>
    <row r="542" spans="2:29" x14ac:dyDescent="0.3">
      <c r="B542" s="125" t="s">
        <v>1084</v>
      </c>
      <c r="C542" s="18">
        <v>46066</v>
      </c>
      <c r="D542" s="5" t="s">
        <v>750</v>
      </c>
      <c r="E542" s="71" t="s">
        <v>446</v>
      </c>
      <c r="F542" s="75" t="s">
        <v>446</v>
      </c>
      <c r="G542" s="125" t="s">
        <v>1084</v>
      </c>
      <c r="H542" s="27" t="s">
        <v>6</v>
      </c>
      <c r="I542" s="49" t="s">
        <v>1099</v>
      </c>
      <c r="M542" s="111">
        <v>12</v>
      </c>
      <c r="N542" s="49" t="s">
        <v>1099</v>
      </c>
      <c r="O542" s="49" t="s">
        <v>1099</v>
      </c>
      <c r="P542" s="72">
        <v>0.29166666666666669</v>
      </c>
      <c r="W542" s="105">
        <f>IFERROR(IF(S542&lt;R542,100%,"100"%-(S542-R542)*1.2),"-")</f>
        <v>1</v>
      </c>
      <c r="AC542" s="105">
        <f>IFERROR(IF(Y542&lt;X542,100%,"100"%-(Y542-X542)*1.2),"-")</f>
        <v>1</v>
      </c>
    </row>
    <row r="543" spans="2:29" x14ac:dyDescent="0.3">
      <c r="B543" s="125" t="s">
        <v>1084</v>
      </c>
      <c r="C543" s="18">
        <v>46066</v>
      </c>
      <c r="D543" s="5" t="s">
        <v>750</v>
      </c>
      <c r="E543" s="71" t="s">
        <v>446</v>
      </c>
      <c r="F543" s="75" t="s">
        <v>446</v>
      </c>
      <c r="G543" s="125" t="s">
        <v>1084</v>
      </c>
      <c r="H543" s="27" t="s">
        <v>30</v>
      </c>
      <c r="I543" s="49" t="s">
        <v>1099</v>
      </c>
      <c r="M543" s="111">
        <v>13</v>
      </c>
      <c r="N543" s="49" t="s">
        <v>1099</v>
      </c>
      <c r="O543" s="49" t="s">
        <v>1099</v>
      </c>
      <c r="P543" s="72">
        <v>0.29166666666666669</v>
      </c>
      <c r="W543" s="105">
        <f>IFERROR(IF(S543&lt;R543,100%,"100"%-(S543-R543)*1.2),"-")</f>
        <v>1</v>
      </c>
      <c r="AC543" s="105">
        <f>IFERROR(IF(Y543&lt;X543,100%,"100"%-(Y543-X543)*1.2),"-")</f>
        <v>1</v>
      </c>
    </row>
    <row r="544" spans="2:29" x14ac:dyDescent="0.3">
      <c r="B544" s="125" t="s">
        <v>1085</v>
      </c>
      <c r="C544" s="18">
        <v>46066</v>
      </c>
      <c r="D544" s="5" t="s">
        <v>750</v>
      </c>
      <c r="E544" s="71" t="s">
        <v>446</v>
      </c>
      <c r="F544" s="75" t="s">
        <v>446</v>
      </c>
      <c r="G544" s="125" t="s">
        <v>1085</v>
      </c>
      <c r="H544" s="71" t="s">
        <v>9</v>
      </c>
      <c r="I544" s="49" t="s">
        <v>1099</v>
      </c>
      <c r="M544" s="111">
        <v>8</v>
      </c>
      <c r="N544" s="49" t="s">
        <v>1099</v>
      </c>
      <c r="O544" s="49" t="s">
        <v>1099</v>
      </c>
      <c r="P544" s="72">
        <v>0.29166666666666669</v>
      </c>
      <c r="W544" s="105">
        <f>IFERROR(IF(S544&lt;R544,100%,"100"%-(S544-R544)*1.2),"-")</f>
        <v>1</v>
      </c>
      <c r="AC544" s="105">
        <f>IFERROR(IF(Y544&lt;X544,100%,"100"%-(Y544-X544)*1.2),"-")</f>
        <v>1</v>
      </c>
    </row>
    <row r="545" spans="2:29" x14ac:dyDescent="0.3">
      <c r="B545" s="125" t="s">
        <v>1086</v>
      </c>
      <c r="C545" s="18">
        <v>46066</v>
      </c>
      <c r="D545" s="5" t="s">
        <v>750</v>
      </c>
      <c r="E545" s="71" t="s">
        <v>20</v>
      </c>
      <c r="F545" s="75" t="s">
        <v>179</v>
      </c>
      <c r="G545" s="125" t="s">
        <v>1086</v>
      </c>
      <c r="H545" s="71" t="s">
        <v>19</v>
      </c>
      <c r="I545" s="71" t="s">
        <v>20</v>
      </c>
      <c r="J545" s="111">
        <v>24950</v>
      </c>
      <c r="K545" s="111">
        <v>39.299999999999997</v>
      </c>
      <c r="L545" s="111">
        <v>27</v>
      </c>
      <c r="M545" s="111">
        <v>1</v>
      </c>
      <c r="N545" s="71" t="s">
        <v>20</v>
      </c>
      <c r="O545" s="75" t="s">
        <v>179</v>
      </c>
      <c r="P545" s="72">
        <v>0.29166666666666669</v>
      </c>
      <c r="Q545" s="22">
        <v>0.38194444444444442</v>
      </c>
      <c r="R545" s="22">
        <v>0.70833333333333337</v>
      </c>
      <c r="S545" s="22">
        <v>0.69236111111111109</v>
      </c>
      <c r="T545" s="22">
        <v>0.70833333333333337</v>
      </c>
      <c r="U545" s="22">
        <v>0.82291666666666663</v>
      </c>
      <c r="V545" s="22">
        <v>0.82291666666666663</v>
      </c>
      <c r="W545" s="105">
        <f>IFERROR(IF(S545&lt;R545,100%,"100"%-(S545-R545)*1.2),"-")</f>
        <v>1</v>
      </c>
      <c r="AC545" s="105">
        <f>IFERROR(IF(Y545&lt;X545,100%,"100"%-(Y545-X545)*1.2),"-")</f>
        <v>1</v>
      </c>
    </row>
    <row r="546" spans="2:29" x14ac:dyDescent="0.3">
      <c r="B546" s="125" t="s">
        <v>1086</v>
      </c>
      <c r="C546" s="18">
        <v>46066</v>
      </c>
      <c r="D546" s="5" t="s">
        <v>750</v>
      </c>
      <c r="E546" s="71" t="s">
        <v>20</v>
      </c>
      <c r="F546" s="75" t="s">
        <v>179</v>
      </c>
      <c r="G546" s="125" t="s">
        <v>1086</v>
      </c>
      <c r="H546" s="5" t="s">
        <v>601</v>
      </c>
      <c r="I546" s="71" t="s">
        <v>20</v>
      </c>
      <c r="J546" s="111">
        <v>24950</v>
      </c>
      <c r="K546" s="111">
        <v>8660.2000000000007</v>
      </c>
      <c r="L546" s="111">
        <v>27</v>
      </c>
      <c r="M546" s="111">
        <v>10</v>
      </c>
      <c r="N546" s="71" t="s">
        <v>20</v>
      </c>
      <c r="O546" s="75" t="s">
        <v>179</v>
      </c>
      <c r="P546" s="72">
        <v>0.29166666666666669</v>
      </c>
      <c r="Q546" s="22">
        <v>0.38194444444444442</v>
      </c>
      <c r="R546" s="22">
        <v>0.625</v>
      </c>
      <c r="S546" s="22">
        <v>0.54166666666666663</v>
      </c>
      <c r="T546" s="22">
        <v>0.55555555555555558</v>
      </c>
      <c r="U546" s="22">
        <v>0.82291666666666663</v>
      </c>
      <c r="V546" s="22">
        <v>0.82291666666666663</v>
      </c>
      <c r="W546" s="105">
        <f>IFERROR(IF(S546&lt;R546,100%,"100"%-(S546-R546)*1.2),"-")</f>
        <v>1</v>
      </c>
      <c r="AC546" s="105">
        <f>IFERROR(IF(Y546&lt;X546,100%,"100"%-(Y546-X546)*1.2),"-")</f>
        <v>1</v>
      </c>
    </row>
    <row r="547" spans="2:29" x14ac:dyDescent="0.3">
      <c r="B547" s="125" t="s">
        <v>1086</v>
      </c>
      <c r="C547" s="18">
        <v>46066</v>
      </c>
      <c r="D547" s="5" t="s">
        <v>750</v>
      </c>
      <c r="E547" s="71" t="s">
        <v>20</v>
      </c>
      <c r="F547" s="75" t="s">
        <v>179</v>
      </c>
      <c r="G547" s="125" t="s">
        <v>1086</v>
      </c>
      <c r="H547" s="71" t="s">
        <v>18</v>
      </c>
      <c r="I547" s="71" t="s">
        <v>20</v>
      </c>
      <c r="J547" s="111">
        <v>24950</v>
      </c>
      <c r="K547" s="111">
        <v>2590.4299999999998</v>
      </c>
      <c r="L547" s="111">
        <v>27</v>
      </c>
      <c r="M547" s="111">
        <v>4</v>
      </c>
      <c r="N547" s="71" t="s">
        <v>20</v>
      </c>
      <c r="O547" s="75" t="s">
        <v>179</v>
      </c>
      <c r="P547" s="72">
        <v>0.29166666666666669</v>
      </c>
      <c r="Q547" s="22">
        <v>0.38194444444444442</v>
      </c>
      <c r="R547" s="22">
        <v>0.625</v>
      </c>
      <c r="S547" s="22">
        <v>0.625</v>
      </c>
      <c r="T547" s="22">
        <v>0.65625</v>
      </c>
      <c r="U547" s="22">
        <v>0.82291666666666663</v>
      </c>
      <c r="V547" s="22">
        <v>0.82291666666666663</v>
      </c>
      <c r="W547" s="105">
        <f>IFERROR(IF(S547&lt;R547,100%,"100"%-(S547-R547)*1.2),"-")</f>
        <v>1</v>
      </c>
      <c r="AC547" s="105">
        <f>IFERROR(IF(Y547&lt;X547,100%,"100"%-(Y547-X547)*1.2),"-")</f>
        <v>1</v>
      </c>
    </row>
    <row r="548" spans="2:29" x14ac:dyDescent="0.3">
      <c r="B548" s="125" t="s">
        <v>1086</v>
      </c>
      <c r="C548" s="18">
        <v>46066</v>
      </c>
      <c r="D548" s="5" t="s">
        <v>750</v>
      </c>
      <c r="E548" s="71" t="s">
        <v>20</v>
      </c>
      <c r="F548" s="75" t="s">
        <v>179</v>
      </c>
      <c r="G548" s="125" t="s">
        <v>1086</v>
      </c>
      <c r="H548" s="71" t="s">
        <v>11</v>
      </c>
      <c r="I548" s="71" t="s">
        <v>20</v>
      </c>
      <c r="J548" s="111">
        <v>24950</v>
      </c>
      <c r="K548" s="111">
        <v>2131.6</v>
      </c>
      <c r="L548" s="111">
        <v>27</v>
      </c>
      <c r="M548" s="111">
        <v>4</v>
      </c>
      <c r="N548" s="71" t="s">
        <v>20</v>
      </c>
      <c r="O548" s="75" t="s">
        <v>179</v>
      </c>
      <c r="P548" s="72">
        <v>0.29166666666666669</v>
      </c>
      <c r="Q548" s="22">
        <v>0.38194444444444442</v>
      </c>
      <c r="R548" s="22">
        <v>0.625</v>
      </c>
      <c r="S548" s="22">
        <v>0.58333333333333337</v>
      </c>
      <c r="T548" s="22">
        <v>0.60902777777777772</v>
      </c>
      <c r="U548" s="22">
        <v>0.82291666666666663</v>
      </c>
      <c r="V548" s="22">
        <v>0.82291666666666663</v>
      </c>
      <c r="W548" s="105">
        <f>IFERROR(IF(S548&lt;R548,100%,"100"%-(S548-R548)*1.2),"-")</f>
        <v>1</v>
      </c>
      <c r="AC548" s="105">
        <f>IFERROR(IF(Y548&lt;X548,100%,"100"%-(Y548-X548)*1.2),"-")</f>
        <v>1</v>
      </c>
    </row>
    <row r="549" spans="2:29" x14ac:dyDescent="0.3">
      <c r="B549" s="125" t="s">
        <v>1087</v>
      </c>
      <c r="C549" s="18">
        <v>46066</v>
      </c>
      <c r="D549" s="5" t="s">
        <v>750</v>
      </c>
      <c r="E549" s="71" t="s">
        <v>28</v>
      </c>
      <c r="F549" s="75" t="s">
        <v>42</v>
      </c>
      <c r="G549" s="125" t="s">
        <v>1087</v>
      </c>
      <c r="H549" s="71" t="s">
        <v>95</v>
      </c>
      <c r="I549" s="71" t="s">
        <v>28</v>
      </c>
      <c r="J549" s="111">
        <v>9200</v>
      </c>
      <c r="K549" s="111">
        <v>1200</v>
      </c>
      <c r="L549" s="111">
        <v>14</v>
      </c>
      <c r="M549" s="111">
        <v>5</v>
      </c>
      <c r="N549" s="71" t="s">
        <v>28</v>
      </c>
      <c r="O549" s="75" t="s">
        <v>42</v>
      </c>
      <c r="P549" s="72">
        <v>0.25</v>
      </c>
      <c r="Q549" s="22">
        <v>0.29166666666666669</v>
      </c>
      <c r="R549" s="22">
        <v>0.625</v>
      </c>
      <c r="S549" s="22">
        <v>0.41666666666666669</v>
      </c>
      <c r="T549" s="22">
        <v>0.45833333333333331</v>
      </c>
      <c r="U549" s="22">
        <v>0.625</v>
      </c>
      <c r="V549" s="22">
        <v>0.625</v>
      </c>
      <c r="W549" s="105">
        <f>IFERROR(IF(S549&lt;R549,100%,"100"%-(S549-R549)*1.2),"-")</f>
        <v>1</v>
      </c>
      <c r="AC549" s="105">
        <f>IFERROR(IF(Y549&lt;X549,100%,"100"%-(Y549-X549)*1.2),"-")</f>
        <v>1</v>
      </c>
    </row>
    <row r="550" spans="2:29" x14ac:dyDescent="0.3">
      <c r="B550" s="125" t="s">
        <v>1087</v>
      </c>
      <c r="C550" s="18">
        <v>46066</v>
      </c>
      <c r="D550" s="5" t="s">
        <v>750</v>
      </c>
      <c r="E550" s="71" t="s">
        <v>28</v>
      </c>
      <c r="F550" s="75" t="s">
        <v>42</v>
      </c>
      <c r="G550" s="125" t="s">
        <v>1087</v>
      </c>
      <c r="H550" s="5" t="s">
        <v>76</v>
      </c>
      <c r="I550" s="71" t="s">
        <v>28</v>
      </c>
      <c r="J550" s="111">
        <v>9200</v>
      </c>
      <c r="K550" s="111">
        <v>700</v>
      </c>
      <c r="L550" s="111">
        <v>14</v>
      </c>
      <c r="M550" s="111">
        <v>2</v>
      </c>
      <c r="N550" s="71" t="s">
        <v>28</v>
      </c>
      <c r="O550" s="75" t="s">
        <v>42</v>
      </c>
      <c r="P550" s="72">
        <v>0.25</v>
      </c>
      <c r="Q550" s="22">
        <v>0.29166666666666669</v>
      </c>
      <c r="R550" s="22">
        <v>0.625</v>
      </c>
      <c r="S550" s="22">
        <v>0.5</v>
      </c>
      <c r="T550" s="22">
        <v>0.52083333333333337</v>
      </c>
      <c r="U550" s="22">
        <v>0.625</v>
      </c>
      <c r="V550" s="22">
        <v>0.625</v>
      </c>
      <c r="W550" s="105">
        <f>IFERROR(IF(S550&lt;R550,100%,"100"%-(S550-R550)*1.2),"-")</f>
        <v>1</v>
      </c>
      <c r="AC550" s="105">
        <f>IFERROR(IF(Y550&lt;X550,100%,"100"%-(Y550-X550)*1.2),"-")</f>
        <v>1</v>
      </c>
    </row>
    <row r="551" spans="2:29" x14ac:dyDescent="0.3">
      <c r="B551" s="125" t="s">
        <v>1088</v>
      </c>
      <c r="C551" s="18">
        <v>46066</v>
      </c>
      <c r="D551" s="5" t="s">
        <v>750</v>
      </c>
      <c r="E551" s="71" t="s">
        <v>104</v>
      </c>
      <c r="F551" s="75" t="s">
        <v>24</v>
      </c>
      <c r="G551" s="125" t="s">
        <v>1088</v>
      </c>
      <c r="H551" s="71" t="s">
        <v>36</v>
      </c>
      <c r="I551" s="71" t="s">
        <v>104</v>
      </c>
      <c r="J551" s="111">
        <v>10230</v>
      </c>
      <c r="K551" s="111">
        <v>12000</v>
      </c>
      <c r="L551" s="111">
        <v>14</v>
      </c>
      <c r="M551" s="111">
        <v>18</v>
      </c>
      <c r="N551" s="71" t="s">
        <v>104</v>
      </c>
      <c r="O551" s="75" t="s">
        <v>24</v>
      </c>
      <c r="P551" s="72">
        <v>0.5</v>
      </c>
      <c r="Q551" s="22">
        <v>0.75</v>
      </c>
      <c r="W551" s="105">
        <f>IFERROR(IF(S551&lt;R551,100%,"100"%-(S551-R551)*1.2),"-")</f>
        <v>1</v>
      </c>
      <c r="AC551" s="105">
        <f>IFERROR(IF(Y551&lt;X551,100%,"100"%-(Y551-X551)*1.2),"-")</f>
        <v>1</v>
      </c>
    </row>
    <row r="552" spans="2:29" x14ac:dyDescent="0.3">
      <c r="B552" s="125" t="s">
        <v>1089</v>
      </c>
      <c r="C552" s="18">
        <v>46066</v>
      </c>
      <c r="D552" s="5" t="s">
        <v>750</v>
      </c>
      <c r="E552" s="71" t="s">
        <v>46</v>
      </c>
      <c r="F552" s="75" t="s">
        <v>15</v>
      </c>
      <c r="G552" s="125" t="s">
        <v>1089</v>
      </c>
      <c r="H552" s="71" t="s">
        <v>51</v>
      </c>
      <c r="I552" s="71" t="s">
        <v>46</v>
      </c>
      <c r="J552" s="111">
        <v>927</v>
      </c>
      <c r="K552" s="111">
        <v>1132.2</v>
      </c>
      <c r="L552" s="111">
        <v>3</v>
      </c>
      <c r="M552" s="111">
        <v>1</v>
      </c>
      <c r="N552" s="71" t="s">
        <v>46</v>
      </c>
      <c r="O552" s="75" t="s">
        <v>15</v>
      </c>
      <c r="P552" s="72">
        <v>0.29166666666666669</v>
      </c>
      <c r="Q552" s="22">
        <v>0.43055555555555558</v>
      </c>
      <c r="R552" s="22">
        <v>0.625</v>
      </c>
      <c r="S552" s="22">
        <v>0.58333333333333337</v>
      </c>
      <c r="T552" s="22">
        <v>0.59375</v>
      </c>
      <c r="U552" s="22">
        <v>0.84027777777777779</v>
      </c>
      <c r="V552" s="22">
        <v>0.84027777777777779</v>
      </c>
      <c r="W552" s="105">
        <f>IFERROR(IF(S552&lt;R552,100%,"100"%-(S552-R552)*1.2),"-")</f>
        <v>1</v>
      </c>
      <c r="AC552" s="105">
        <f>IFERROR(IF(Y552&lt;X552,100%,"100"%-(Y552-X552)*1.2),"-")</f>
        <v>1</v>
      </c>
    </row>
    <row r="553" spans="2:29" x14ac:dyDescent="0.3">
      <c r="B553" s="125" t="s">
        <v>1089</v>
      </c>
      <c r="C553" s="18">
        <v>46066</v>
      </c>
      <c r="D553" s="5" t="s">
        <v>750</v>
      </c>
      <c r="E553" s="71" t="s">
        <v>46</v>
      </c>
      <c r="F553" s="75" t="s">
        <v>15</v>
      </c>
      <c r="G553" s="125" t="s">
        <v>1089</v>
      </c>
      <c r="H553" s="71" t="s">
        <v>12</v>
      </c>
      <c r="I553" s="71" t="s">
        <v>46</v>
      </c>
      <c r="J553" s="111">
        <v>927</v>
      </c>
      <c r="K553" s="111">
        <v>163.4</v>
      </c>
      <c r="L553" s="111">
        <v>3</v>
      </c>
      <c r="M553" s="111">
        <v>2</v>
      </c>
      <c r="N553" s="71" t="s">
        <v>46</v>
      </c>
      <c r="O553" s="75" t="s">
        <v>15</v>
      </c>
      <c r="P553" s="72">
        <v>0.29166666666666669</v>
      </c>
      <c r="Q553" s="22">
        <v>0.43055555555555558</v>
      </c>
      <c r="R553" s="22">
        <v>0.625</v>
      </c>
      <c r="S553" s="22">
        <v>0.625</v>
      </c>
      <c r="T553" s="22">
        <v>0.83333333333333337</v>
      </c>
      <c r="U553" s="22">
        <v>0.84027777777777779</v>
      </c>
      <c r="V553" s="22">
        <v>0.84027777777777779</v>
      </c>
      <c r="W553" s="105">
        <f>IFERROR(IF(S553&lt;R553,100%,"100"%-(S553-R553)*1.2),"-")</f>
        <v>1</v>
      </c>
      <c r="AC553" s="105">
        <f>IFERROR(IF(Y553&lt;X553,100%,"100"%-(Y553-X553)*1.2),"-")</f>
        <v>1</v>
      </c>
    </row>
    <row r="554" spans="2:29" x14ac:dyDescent="0.3">
      <c r="B554" s="125" t="s">
        <v>1090</v>
      </c>
      <c r="C554" s="18">
        <v>46066</v>
      </c>
      <c r="D554" s="5" t="s">
        <v>750</v>
      </c>
      <c r="E554" s="49" t="s">
        <v>1099</v>
      </c>
      <c r="F554" s="49" t="s">
        <v>1099</v>
      </c>
      <c r="G554" s="125" t="s">
        <v>1090</v>
      </c>
      <c r="H554" s="5" t="s">
        <v>159</v>
      </c>
      <c r="I554" s="49" t="s">
        <v>1099</v>
      </c>
      <c r="K554" s="111">
        <v>4500</v>
      </c>
      <c r="M554" s="111">
        <v>2</v>
      </c>
      <c r="N554" s="49" t="s">
        <v>1099</v>
      </c>
      <c r="O554" s="49" t="s">
        <v>1099</v>
      </c>
      <c r="P554" s="72">
        <v>0.75</v>
      </c>
      <c r="W554" s="105">
        <f>IFERROR(IF(S554&lt;R554,100%,"100"%-(S554-R554)*1.2),"-")</f>
        <v>1</v>
      </c>
      <c r="AC554" s="105">
        <f>IFERROR(IF(Y554&lt;X554,100%,"100"%-(Y554-X554)*1.2),"-")</f>
        <v>1</v>
      </c>
    </row>
    <row r="555" spans="2:29" x14ac:dyDescent="0.3">
      <c r="B555" s="125" t="s">
        <v>1091</v>
      </c>
      <c r="C555" s="18">
        <v>46067</v>
      </c>
      <c r="D555" s="5" t="s">
        <v>750</v>
      </c>
      <c r="E555" s="49" t="s">
        <v>14</v>
      </c>
      <c r="F555" s="426" t="s">
        <v>15</v>
      </c>
      <c r="G555" s="125" t="s">
        <v>1091</v>
      </c>
      <c r="H555" s="27" t="s">
        <v>35</v>
      </c>
      <c r="I555" s="425" t="s">
        <v>14</v>
      </c>
      <c r="J555" s="111">
        <v>8500</v>
      </c>
      <c r="K555" s="111">
        <v>8900</v>
      </c>
      <c r="L555" s="111">
        <v>14</v>
      </c>
      <c r="M555" s="111">
        <v>14</v>
      </c>
      <c r="N555" s="425" t="s">
        <v>14</v>
      </c>
      <c r="O555" s="426" t="s">
        <v>15</v>
      </c>
      <c r="P555" s="425">
        <v>0.33333333333333331</v>
      </c>
      <c r="Q555" s="22">
        <v>0.5</v>
      </c>
      <c r="R555" s="22">
        <v>0.5</v>
      </c>
      <c r="S555" s="22">
        <v>0.5</v>
      </c>
      <c r="T555" s="22">
        <v>0.50347222222222221</v>
      </c>
      <c r="U555" s="22">
        <v>0.52083333333333337</v>
      </c>
      <c r="V555" s="22">
        <v>0.52083333333333337</v>
      </c>
      <c r="W555" s="105">
        <f>IFERROR(IF(S555&lt;R555,100%,"100"%-(S555-R555)*1.2),"-")</f>
        <v>1</v>
      </c>
      <c r="AC555" s="105">
        <f>IFERROR(IF(Y555&lt;X555,100%,"100"%-(Y555-X555)*1.2),"-")</f>
        <v>1</v>
      </c>
    </row>
    <row r="556" spans="2:29" x14ac:dyDescent="0.3">
      <c r="B556" s="125" t="s">
        <v>1092</v>
      </c>
      <c r="C556" s="18">
        <v>46067</v>
      </c>
      <c r="D556" s="5" t="s">
        <v>750</v>
      </c>
      <c r="E556" s="234" t="s">
        <v>20</v>
      </c>
      <c r="F556" s="236" t="s">
        <v>15</v>
      </c>
      <c r="G556" s="125" t="s">
        <v>1092</v>
      </c>
      <c r="H556" s="27" t="s">
        <v>30</v>
      </c>
      <c r="I556" s="234" t="s">
        <v>20</v>
      </c>
      <c r="J556" s="111">
        <v>24950</v>
      </c>
      <c r="K556" s="111">
        <v>8399.2000000000007</v>
      </c>
      <c r="L556" s="111">
        <v>27</v>
      </c>
      <c r="M556" s="111">
        <v>10</v>
      </c>
      <c r="N556" s="234" t="s">
        <v>20</v>
      </c>
      <c r="O556" s="236" t="s">
        <v>15</v>
      </c>
      <c r="P556" s="234">
        <v>0.41666666666666669</v>
      </c>
      <c r="Q556" s="108">
        <v>0.50347222222222221</v>
      </c>
      <c r="R556" s="22">
        <v>0.75</v>
      </c>
      <c r="S556" s="22">
        <v>0.61458333333333337</v>
      </c>
      <c r="T556" s="22">
        <v>0.64375000000000004</v>
      </c>
      <c r="U556" s="22">
        <v>0</v>
      </c>
      <c r="V556" s="22">
        <v>0</v>
      </c>
      <c r="W556" s="105">
        <f>IFERROR(IF(S556&lt;R556,100%,"100"%-(S556-R556)*1.2),"-")</f>
        <v>1</v>
      </c>
      <c r="AC556" s="105">
        <f>IFERROR(IF(Y556&lt;X556,100%,"100"%-(Y556-X556)*1.2),"-")</f>
        <v>1</v>
      </c>
    </row>
    <row r="557" spans="2:29" x14ac:dyDescent="0.3">
      <c r="B557" s="125" t="s">
        <v>1092</v>
      </c>
      <c r="C557" s="18">
        <v>46067</v>
      </c>
      <c r="D557" s="5" t="s">
        <v>750</v>
      </c>
      <c r="E557" s="234" t="s">
        <v>20</v>
      </c>
      <c r="F557" s="236" t="s">
        <v>179</v>
      </c>
      <c r="G557" s="125" t="s">
        <v>1092</v>
      </c>
      <c r="H557" s="27" t="s">
        <v>6</v>
      </c>
      <c r="I557" s="234" t="s">
        <v>20</v>
      </c>
      <c r="J557" s="111">
        <v>24950</v>
      </c>
      <c r="K557" s="111">
        <v>10881</v>
      </c>
      <c r="L557" s="111">
        <v>27</v>
      </c>
      <c r="M557" s="111">
        <v>10</v>
      </c>
      <c r="N557" s="234" t="s">
        <v>20</v>
      </c>
      <c r="O557" s="236" t="s">
        <v>179</v>
      </c>
      <c r="P557" s="234">
        <v>0.33333333333333398</v>
      </c>
      <c r="Q557" s="22">
        <v>0.50347222222222221</v>
      </c>
      <c r="R557" s="22">
        <v>0.75</v>
      </c>
      <c r="S557" s="22">
        <v>0.64583333333333337</v>
      </c>
      <c r="T557" s="22">
        <v>0.66666666666666663</v>
      </c>
      <c r="U557" s="22">
        <v>0</v>
      </c>
      <c r="V557" s="22">
        <v>0</v>
      </c>
      <c r="W557" s="105">
        <f>IFERROR(IF(S557&lt;R557,100%,"100"%-(S557-R557)*1.2),"-")</f>
        <v>1</v>
      </c>
      <c r="AC557" s="105">
        <f>IFERROR(IF(Y557&lt;X557,100%,"100"%-(Y557-X557)*1.2),"-")</f>
        <v>1</v>
      </c>
    </row>
    <row r="558" spans="2:29" x14ac:dyDescent="0.3">
      <c r="B558" s="125" t="s">
        <v>1092</v>
      </c>
      <c r="C558" s="18">
        <v>46067</v>
      </c>
      <c r="D558" s="5" t="s">
        <v>750</v>
      </c>
      <c r="E558" s="234" t="s">
        <v>20</v>
      </c>
      <c r="F558" s="236" t="s">
        <v>179</v>
      </c>
      <c r="G558" s="125" t="s">
        <v>1092</v>
      </c>
      <c r="H558" s="54" t="s">
        <v>9</v>
      </c>
      <c r="I558" s="234" t="s">
        <v>20</v>
      </c>
      <c r="J558" s="111">
        <v>24950</v>
      </c>
      <c r="K558" s="111">
        <v>5193.3</v>
      </c>
      <c r="L558" s="111">
        <v>27</v>
      </c>
      <c r="M558" s="111">
        <v>5</v>
      </c>
      <c r="N558" s="234" t="s">
        <v>20</v>
      </c>
      <c r="O558" s="236" t="s">
        <v>179</v>
      </c>
      <c r="P558" s="234">
        <v>0.41666666666666669</v>
      </c>
      <c r="Q558" s="22">
        <v>0.50347222222222221</v>
      </c>
      <c r="R558" s="22">
        <v>0.75</v>
      </c>
      <c r="S558" s="22">
        <v>0.58333333333333337</v>
      </c>
      <c r="T558" s="22">
        <v>0.60416666666666663</v>
      </c>
      <c r="U558" s="22">
        <v>0</v>
      </c>
      <c r="V558" s="22">
        <v>0</v>
      </c>
      <c r="W558" s="105">
        <f>IFERROR(IF(S558&lt;R558,100%,"100"%-(S558-R558)*1.2),"-")</f>
        <v>1</v>
      </c>
      <c r="AC558" s="105">
        <f>IFERROR(IF(Y558&lt;X558,100%,"100"%-(Y558-X558)*1.2),"-")</f>
        <v>1</v>
      </c>
    </row>
    <row r="559" spans="2:29" x14ac:dyDescent="0.3">
      <c r="B559" s="125" t="s">
        <v>1093</v>
      </c>
      <c r="C559" s="18">
        <v>46067</v>
      </c>
      <c r="D559" s="5" t="s">
        <v>750</v>
      </c>
      <c r="E559" s="238" t="s">
        <v>104</v>
      </c>
      <c r="F559" s="237" t="s">
        <v>165</v>
      </c>
      <c r="G559" s="125" t="s">
        <v>1093</v>
      </c>
      <c r="H559" s="20" t="s">
        <v>36</v>
      </c>
      <c r="I559" s="238" t="s">
        <v>104</v>
      </c>
      <c r="J559" s="111">
        <v>10230</v>
      </c>
      <c r="K559" s="111">
        <v>4500</v>
      </c>
      <c r="L559" s="111">
        <v>14</v>
      </c>
      <c r="M559" s="111">
        <v>7</v>
      </c>
      <c r="N559" s="238" t="s">
        <v>104</v>
      </c>
      <c r="O559" s="237" t="s">
        <v>165</v>
      </c>
      <c r="P559" s="238">
        <v>0.25</v>
      </c>
      <c r="Q559" s="22">
        <v>0.25</v>
      </c>
      <c r="R559" s="22">
        <v>0.5</v>
      </c>
      <c r="S559" s="22">
        <v>0.33333333333333331</v>
      </c>
      <c r="T559" s="22">
        <v>0.41666666666666669</v>
      </c>
      <c r="U559" s="22">
        <v>0.5</v>
      </c>
      <c r="V559" s="22">
        <v>0.5</v>
      </c>
      <c r="W559" s="105">
        <f>IFERROR(IF(S559&lt;R559,100%,"100"%-(S559-R559)*1.2),"-")</f>
        <v>1</v>
      </c>
      <c r="AC559" s="105">
        <f>IFERROR(IF(Y559&lt;X559,100%,"100"%-(Y559-X559)*1.2),"-")</f>
        <v>1</v>
      </c>
    </row>
    <row r="560" spans="2:29" x14ac:dyDescent="0.3">
      <c r="B560" s="125" t="s">
        <v>1094</v>
      </c>
      <c r="C560" s="18">
        <v>46067</v>
      </c>
      <c r="D560" s="5" t="s">
        <v>750</v>
      </c>
      <c r="E560" s="240" t="s">
        <v>56</v>
      </c>
      <c r="F560" s="235" t="s">
        <v>81</v>
      </c>
      <c r="G560" s="125" t="s">
        <v>1094</v>
      </c>
      <c r="H560" s="5" t="s">
        <v>601</v>
      </c>
      <c r="I560" s="240" t="s">
        <v>56</v>
      </c>
      <c r="J560" s="111">
        <v>8500</v>
      </c>
      <c r="K560" s="111">
        <v>7800</v>
      </c>
      <c r="L560" s="111">
        <v>14</v>
      </c>
      <c r="M560" s="111">
        <v>10</v>
      </c>
      <c r="N560" s="240" t="s">
        <v>56</v>
      </c>
      <c r="O560" s="235" t="s">
        <v>81</v>
      </c>
      <c r="P560" s="240">
        <v>0.375</v>
      </c>
      <c r="Q560" s="22">
        <v>0.5</v>
      </c>
      <c r="R560" s="22">
        <v>0.70833333333333337</v>
      </c>
      <c r="S560" s="22">
        <v>0.66666666666666663</v>
      </c>
      <c r="T560" s="22">
        <v>0.70833333333333337</v>
      </c>
      <c r="U560" s="22">
        <v>0.83333333333333337</v>
      </c>
      <c r="V560" s="22">
        <v>0.83333333333333337</v>
      </c>
      <c r="W560" s="105">
        <f>IFERROR(IF(S560&lt;R560,100%,"100"%-(S560-R560)*1.2),"-")</f>
        <v>1</v>
      </c>
      <c r="AC560" s="105">
        <f>IFERROR(IF(Y560&lt;X560,100%,"100"%-(Y560-X560)*1.2),"-")</f>
        <v>1</v>
      </c>
    </row>
    <row r="561" spans="2:29" x14ac:dyDescent="0.3">
      <c r="B561" s="125" t="s">
        <v>1095</v>
      </c>
      <c r="C561" s="18">
        <v>46068</v>
      </c>
      <c r="D561" s="5" t="s">
        <v>750</v>
      </c>
      <c r="E561" s="49" t="s">
        <v>14</v>
      </c>
      <c r="F561" s="75" t="s">
        <v>15</v>
      </c>
      <c r="G561" s="125" t="s">
        <v>1095</v>
      </c>
      <c r="H561" s="27" t="s">
        <v>6</v>
      </c>
      <c r="I561" s="71" t="s">
        <v>14</v>
      </c>
      <c r="J561" s="111">
        <v>8500</v>
      </c>
      <c r="K561" s="111">
        <v>163.4</v>
      </c>
      <c r="L561" s="111">
        <v>14</v>
      </c>
      <c r="M561" s="111">
        <v>2</v>
      </c>
      <c r="N561" s="71" t="s">
        <v>14</v>
      </c>
      <c r="O561" s="75" t="s">
        <v>15</v>
      </c>
      <c r="P561" s="72">
        <v>0.29166666666666669</v>
      </c>
      <c r="Q561" s="22">
        <v>0.43055555555555558</v>
      </c>
      <c r="R561" s="22">
        <v>0.625</v>
      </c>
      <c r="S561" s="22">
        <v>0.5</v>
      </c>
      <c r="T561" s="22">
        <v>0.58333333333333337</v>
      </c>
      <c r="U561" s="22">
        <v>0.66666666666666663</v>
      </c>
      <c r="V561" s="22">
        <v>0.66666666666666663</v>
      </c>
      <c r="W561" s="105">
        <f>IFERROR(IF(S561&lt;R561,100%,"100"%-(S561-R561)*1.2),"-")</f>
        <v>1</v>
      </c>
      <c r="AC561" s="105">
        <f>IFERROR(IF(Y561&lt;X561,100%,"100"%-(Y561-X561)*1.2),"-")</f>
        <v>1</v>
      </c>
    </row>
    <row r="562" spans="2:29" x14ac:dyDescent="0.3">
      <c r="B562" s="125" t="s">
        <v>1105</v>
      </c>
      <c r="C562" s="18">
        <v>46069</v>
      </c>
      <c r="D562" s="5" t="s">
        <v>750</v>
      </c>
      <c r="E562" s="19" t="s">
        <v>20</v>
      </c>
      <c r="F562" s="48" t="s">
        <v>179</v>
      </c>
      <c r="G562" s="125" t="s">
        <v>1105</v>
      </c>
      <c r="H562" s="5" t="s">
        <v>16</v>
      </c>
      <c r="I562" s="19" t="s">
        <v>20</v>
      </c>
      <c r="J562" s="111">
        <v>24950</v>
      </c>
      <c r="K562" s="111">
        <v>23000</v>
      </c>
      <c r="L562" s="111">
        <v>27</v>
      </c>
      <c r="M562" s="111">
        <v>24</v>
      </c>
      <c r="N562" s="19" t="s">
        <v>20</v>
      </c>
      <c r="O562" s="48" t="s">
        <v>179</v>
      </c>
      <c r="P562" s="19">
        <v>0.33333333333333331</v>
      </c>
      <c r="Q562" s="22">
        <v>0.33333333333333331</v>
      </c>
      <c r="R562" s="22">
        <v>0.5</v>
      </c>
      <c r="S562" s="22">
        <v>0.40625</v>
      </c>
      <c r="T562" s="22">
        <v>0.5</v>
      </c>
      <c r="U562" s="22">
        <v>0.60763888888888884</v>
      </c>
      <c r="V562" s="22">
        <v>0.60763888888888884</v>
      </c>
      <c r="W562" s="105">
        <f>IFERROR(IF(S562&lt;R562,100%,"100"%-(S562-R562)*1.2),"-")</f>
        <v>1</v>
      </c>
      <c r="AC562" s="105">
        <f>IFERROR(IF(Y562&lt;X562,100%,"100"%-(Y562-X562)*1.2),"-")</f>
        <v>1</v>
      </c>
    </row>
    <row r="563" spans="2:29" x14ac:dyDescent="0.3">
      <c r="B563" s="125" t="s">
        <v>1106</v>
      </c>
      <c r="C563" s="18">
        <v>46069</v>
      </c>
      <c r="D563" s="5" t="s">
        <v>750</v>
      </c>
      <c r="E563" s="19" t="s">
        <v>20</v>
      </c>
      <c r="F563" s="48" t="s">
        <v>179</v>
      </c>
      <c r="G563" s="125" t="s">
        <v>1106</v>
      </c>
      <c r="H563" s="5" t="s">
        <v>17</v>
      </c>
      <c r="I563" s="19" t="s">
        <v>20</v>
      </c>
      <c r="J563" s="111">
        <v>24950</v>
      </c>
      <c r="K563" s="111">
        <v>6690</v>
      </c>
      <c r="L563" s="111">
        <v>27</v>
      </c>
      <c r="M563" s="111">
        <v>11</v>
      </c>
      <c r="N563" s="19" t="s">
        <v>20</v>
      </c>
      <c r="O563" s="48" t="s">
        <v>179</v>
      </c>
      <c r="P563" s="19">
        <v>0.54166666666666663</v>
      </c>
      <c r="Q563" s="22">
        <v>0.69791666666666663</v>
      </c>
      <c r="R563" s="22">
        <v>0.83333333333333337</v>
      </c>
      <c r="S563" s="22">
        <v>0.79166666666666663</v>
      </c>
      <c r="T563" s="22">
        <v>0.79166666666666663</v>
      </c>
      <c r="U563" s="22">
        <v>0.91666666666666663</v>
      </c>
      <c r="V563" s="22">
        <v>0.91666666666666663</v>
      </c>
      <c r="W563" s="105">
        <f>IFERROR(IF(S563&lt;R563,100%,"100"%-(S563-R563)*1.2),"-")</f>
        <v>1</v>
      </c>
      <c r="AC563" s="105">
        <f>IFERROR(IF(Y563&lt;X563,100%,"100"%-(Y563-X563)*1.2),"-")</f>
        <v>1</v>
      </c>
    </row>
    <row r="564" spans="2:29" x14ac:dyDescent="0.3">
      <c r="B564" s="125" t="s">
        <v>1106</v>
      </c>
      <c r="C564" s="18">
        <v>46069</v>
      </c>
      <c r="D564" s="5" t="s">
        <v>750</v>
      </c>
      <c r="E564" s="19" t="s">
        <v>20</v>
      </c>
      <c r="F564" s="48" t="s">
        <v>179</v>
      </c>
      <c r="G564" s="125" t="s">
        <v>1106</v>
      </c>
      <c r="H564" s="5" t="s">
        <v>25</v>
      </c>
      <c r="I564" s="19" t="s">
        <v>20</v>
      </c>
      <c r="J564" s="111">
        <v>24950</v>
      </c>
      <c r="K564" s="111">
        <v>2103.1999999999998</v>
      </c>
      <c r="L564" s="111">
        <v>27</v>
      </c>
      <c r="M564" s="111">
        <v>8</v>
      </c>
      <c r="N564" s="19" t="s">
        <v>20</v>
      </c>
      <c r="O564" s="48" t="s">
        <v>179</v>
      </c>
      <c r="P564" s="19">
        <v>0.54166666666666663</v>
      </c>
      <c r="Q564" s="22">
        <v>0.69791666666666663</v>
      </c>
      <c r="R564" s="22">
        <v>0.83333333333333337</v>
      </c>
      <c r="S564" s="22">
        <v>0.75</v>
      </c>
      <c r="T564" s="22">
        <v>0.78472222222222221</v>
      </c>
      <c r="U564" s="22">
        <v>0.91666666666666663</v>
      </c>
      <c r="V564" s="22">
        <v>0.91666666666666663</v>
      </c>
      <c r="W564" s="105">
        <f>IFERROR(IF(S564&lt;R564,100%,"100"%-(S564-R564)*1.2),"-")</f>
        <v>1</v>
      </c>
      <c r="AC564" s="105">
        <f>IFERROR(IF(Y564&lt;X564,100%,"100"%-(Y564-X564)*1.2),"-")</f>
        <v>1</v>
      </c>
    </row>
    <row r="565" spans="2:29" x14ac:dyDescent="0.3">
      <c r="B565" s="125" t="s">
        <v>1106</v>
      </c>
      <c r="C565" s="18">
        <v>46069</v>
      </c>
      <c r="D565" s="5" t="s">
        <v>750</v>
      </c>
      <c r="E565" s="19" t="s">
        <v>20</v>
      </c>
      <c r="F565" s="48" t="s">
        <v>179</v>
      </c>
      <c r="G565" s="125" t="s">
        <v>1106</v>
      </c>
      <c r="H565" s="27" t="s">
        <v>13</v>
      </c>
      <c r="I565" s="19" t="s">
        <v>20</v>
      </c>
      <c r="J565" s="111">
        <v>24950</v>
      </c>
      <c r="K565" s="111">
        <v>4200</v>
      </c>
      <c r="L565" s="111">
        <v>27</v>
      </c>
      <c r="M565" s="111">
        <v>12</v>
      </c>
      <c r="N565" s="19" t="s">
        <v>20</v>
      </c>
      <c r="O565" s="48" t="s">
        <v>179</v>
      </c>
      <c r="P565" s="19">
        <v>0.54166666666666663</v>
      </c>
      <c r="Q565" s="22">
        <v>0.67013888888888884</v>
      </c>
      <c r="R565" s="22">
        <v>0.83333333333333337</v>
      </c>
      <c r="S565" s="22">
        <v>0.81944444444444442</v>
      </c>
      <c r="T565" s="22">
        <v>0.83333333333333337</v>
      </c>
      <c r="U565" s="22">
        <v>0.91666666666666663</v>
      </c>
      <c r="V565" s="22">
        <v>0.91666666666666663</v>
      </c>
      <c r="W565" s="105">
        <f>IFERROR(IF(S565&lt;R565,100%,"100"%-(S565-R565)*1.2),"-")</f>
        <v>1</v>
      </c>
      <c r="AC565" s="105">
        <f>IFERROR(IF(Y565&lt;X565,100%,"100"%-(Y565-X565)*1.2),"-")</f>
        <v>1</v>
      </c>
    </row>
    <row r="566" spans="2:29" x14ac:dyDescent="0.3">
      <c r="B566" s="125" t="s">
        <v>1107</v>
      </c>
      <c r="C566" s="18">
        <v>46069</v>
      </c>
      <c r="D566" s="5" t="s">
        <v>750</v>
      </c>
      <c r="E566" s="191" t="s">
        <v>104</v>
      </c>
      <c r="F566" s="54" t="s">
        <v>24</v>
      </c>
      <c r="G566" s="125" t="s">
        <v>1107</v>
      </c>
      <c r="H566" s="5" t="s">
        <v>159</v>
      </c>
      <c r="I566" s="191" t="s">
        <v>104</v>
      </c>
      <c r="J566" s="111">
        <v>10230</v>
      </c>
      <c r="K566" s="111">
        <v>3995</v>
      </c>
      <c r="L566" s="111">
        <v>14</v>
      </c>
      <c r="M566" s="111">
        <v>5</v>
      </c>
      <c r="N566" s="191" t="s">
        <v>104</v>
      </c>
      <c r="O566" s="54" t="s">
        <v>24</v>
      </c>
      <c r="P566" s="191">
        <v>0.29166666666666669</v>
      </c>
      <c r="Q566" s="22">
        <v>0.29166666666666669</v>
      </c>
      <c r="R566" s="22">
        <v>0.5</v>
      </c>
      <c r="S566" s="22">
        <v>0.33333333333333331</v>
      </c>
      <c r="T566" s="22">
        <v>0.4375</v>
      </c>
      <c r="U566" s="22">
        <v>0.5</v>
      </c>
      <c r="V566" s="22">
        <v>0.5</v>
      </c>
      <c r="W566" s="105">
        <f>IFERROR(IF(S566&lt;R566,100%,"100"%-(S566-R566)*1.2),"-")</f>
        <v>1</v>
      </c>
      <c r="AC566" s="105">
        <f>IFERROR(IF(Y566&lt;X566,100%,"100"%-(Y566-X566)*1.2),"-")</f>
        <v>1</v>
      </c>
    </row>
    <row r="567" spans="2:29" x14ac:dyDescent="0.3">
      <c r="B567" s="125" t="s">
        <v>1108</v>
      </c>
      <c r="C567" s="18">
        <v>46069</v>
      </c>
      <c r="D567" s="5" t="s">
        <v>750</v>
      </c>
      <c r="E567" s="19" t="s">
        <v>46</v>
      </c>
      <c r="F567" s="48" t="s">
        <v>165</v>
      </c>
      <c r="G567" s="125" t="s">
        <v>1108</v>
      </c>
      <c r="H567" s="27" t="s">
        <v>35</v>
      </c>
      <c r="I567" s="19" t="s">
        <v>46</v>
      </c>
      <c r="J567" s="111">
        <v>927</v>
      </c>
      <c r="K567" s="111">
        <v>900</v>
      </c>
      <c r="L567" s="111">
        <v>3</v>
      </c>
      <c r="M567" s="111">
        <v>1</v>
      </c>
      <c r="N567" s="19" t="s">
        <v>46</v>
      </c>
      <c r="O567" s="48" t="s">
        <v>165</v>
      </c>
      <c r="P567" s="19">
        <v>0.54166666666666696</v>
      </c>
      <c r="Q567" s="22">
        <v>0.33333333333333331</v>
      </c>
      <c r="R567" s="108">
        <v>0.5</v>
      </c>
      <c r="S567" s="22">
        <v>0.33680555555555558</v>
      </c>
      <c r="T567" s="22">
        <v>0.34027777777777779</v>
      </c>
      <c r="U567" s="22">
        <v>0.34375</v>
      </c>
      <c r="V567" s="22">
        <v>0.34375</v>
      </c>
      <c r="W567" s="105">
        <f>IFERROR(IF(S567&lt;R567,100%,"100"%-(S567-R567)*1.2),"-")</f>
        <v>1</v>
      </c>
      <c r="AC567" s="105">
        <f>IFERROR(IF(Y567&lt;X567,100%,"100"%-(Y567-X567)*1.2),"-")</f>
        <v>1</v>
      </c>
    </row>
    <row r="568" spans="2:29" x14ac:dyDescent="0.3">
      <c r="B568" s="125" t="s">
        <v>1109</v>
      </c>
      <c r="C568" s="18">
        <v>46069</v>
      </c>
      <c r="D568" s="5" t="s">
        <v>750</v>
      </c>
      <c r="E568" s="49" t="s">
        <v>14</v>
      </c>
      <c r="F568" s="48" t="s">
        <v>115</v>
      </c>
      <c r="G568" s="125" t="s">
        <v>1109</v>
      </c>
      <c r="H568" s="27" t="s">
        <v>30</v>
      </c>
      <c r="I568" s="19" t="s">
        <v>14</v>
      </c>
      <c r="J568" s="111">
        <v>8500</v>
      </c>
      <c r="K568" s="111">
        <v>1387</v>
      </c>
      <c r="L568" s="111">
        <v>14</v>
      </c>
      <c r="M568" s="111">
        <v>4</v>
      </c>
      <c r="N568" s="19" t="s">
        <v>14</v>
      </c>
      <c r="O568" s="48" t="s">
        <v>115</v>
      </c>
      <c r="P568" s="19">
        <v>0.33333333333333298</v>
      </c>
      <c r="Q568" s="22">
        <v>0.44791666666666669</v>
      </c>
      <c r="R568" s="22">
        <v>0.625</v>
      </c>
      <c r="S568" s="22">
        <v>0.56944444444444442</v>
      </c>
      <c r="T568" s="22">
        <v>0.625</v>
      </c>
      <c r="U568" s="22">
        <v>0.75694444444444442</v>
      </c>
      <c r="V568" s="22">
        <v>0.75694444444444442</v>
      </c>
      <c r="W568" s="105">
        <f>IFERROR(IF(S568&lt;R568,100%,"100"%-(S568-R568)*1.2),"-")</f>
        <v>1</v>
      </c>
      <c r="AC568" s="105">
        <f>IFERROR(IF(Y568&lt;X568,100%,"100"%-(Y568-X568)*1.2),"-")</f>
        <v>1</v>
      </c>
    </row>
    <row r="569" spans="2:29" x14ac:dyDescent="0.3">
      <c r="B569" s="125" t="s">
        <v>1109</v>
      </c>
      <c r="C569" s="18">
        <v>46069</v>
      </c>
      <c r="D569" s="5" t="s">
        <v>750</v>
      </c>
      <c r="E569" s="49" t="s">
        <v>14</v>
      </c>
      <c r="F569" s="48" t="s">
        <v>115</v>
      </c>
      <c r="G569" s="125" t="s">
        <v>1109</v>
      </c>
      <c r="H569" s="5" t="s">
        <v>9</v>
      </c>
      <c r="I569" s="19" t="s">
        <v>14</v>
      </c>
      <c r="J569" s="111">
        <v>8500</v>
      </c>
      <c r="K569" s="111">
        <v>3581</v>
      </c>
      <c r="L569" s="111">
        <v>14</v>
      </c>
      <c r="M569" s="111">
        <v>7</v>
      </c>
      <c r="N569" s="19" t="s">
        <v>14</v>
      </c>
      <c r="O569" s="48" t="s">
        <v>115</v>
      </c>
      <c r="P569" s="19">
        <v>0.33333333333333331</v>
      </c>
      <c r="Q569" s="22">
        <v>0.44791666666666669</v>
      </c>
      <c r="R569" s="22">
        <v>0.625</v>
      </c>
      <c r="S569" s="22">
        <v>0.54166666666666663</v>
      </c>
      <c r="T569" s="22">
        <v>0.56597222222222221</v>
      </c>
      <c r="U569" s="22">
        <v>0.75694444444444442</v>
      </c>
      <c r="V569" s="22">
        <v>0.75694444444444442</v>
      </c>
      <c r="W569" s="105">
        <f>IFERROR(IF(S569&lt;R569,100%,"100"%-(S569-R569)*1.2),"-")</f>
        <v>1</v>
      </c>
      <c r="AC569" s="105">
        <f>IFERROR(IF(Y569&lt;X569,100%,"100"%-(Y569-X569)*1.2),"-")</f>
        <v>1</v>
      </c>
    </row>
    <row r="570" spans="2:29" x14ac:dyDescent="0.3">
      <c r="B570" s="125" t="s">
        <v>1110</v>
      </c>
      <c r="C570" s="18">
        <v>46069</v>
      </c>
      <c r="D570" s="5" t="s">
        <v>750</v>
      </c>
      <c r="E570" s="19" t="s">
        <v>446</v>
      </c>
      <c r="F570" s="48" t="s">
        <v>446</v>
      </c>
      <c r="G570" s="125" t="s">
        <v>1110</v>
      </c>
      <c r="H570" s="5" t="s">
        <v>601</v>
      </c>
      <c r="I570" s="19" t="s">
        <v>446</v>
      </c>
      <c r="K570" s="111">
        <v>4500</v>
      </c>
      <c r="M570" s="111">
        <v>6</v>
      </c>
      <c r="N570" s="19" t="s">
        <v>446</v>
      </c>
      <c r="O570" s="48" t="s">
        <v>446</v>
      </c>
      <c r="P570" s="19">
        <v>0.375</v>
      </c>
      <c r="W570" s="105">
        <f>IFERROR(IF(S570&lt;R570,100%,"100"%-(S570-R570)*1.2),"-")</f>
        <v>1</v>
      </c>
      <c r="AC570" s="105">
        <f>IFERROR(IF(Y570&lt;X570,100%,"100"%-(Y570-X570)*1.2),"-")</f>
        <v>1</v>
      </c>
    </row>
    <row r="571" spans="2:29" x14ac:dyDescent="0.3">
      <c r="B571" s="125" t="s">
        <v>1110</v>
      </c>
      <c r="C571" s="18">
        <v>46069</v>
      </c>
      <c r="D571" s="5" t="s">
        <v>750</v>
      </c>
      <c r="E571" s="19" t="s">
        <v>446</v>
      </c>
      <c r="F571" s="41" t="s">
        <v>446</v>
      </c>
      <c r="G571" s="125" t="s">
        <v>1110</v>
      </c>
      <c r="H571" s="20" t="s">
        <v>18</v>
      </c>
      <c r="I571" s="19" t="s">
        <v>446</v>
      </c>
      <c r="K571" s="111">
        <v>22303</v>
      </c>
      <c r="M571" s="111">
        <v>27</v>
      </c>
      <c r="N571" s="19" t="s">
        <v>446</v>
      </c>
      <c r="O571" s="41" t="s">
        <v>446</v>
      </c>
      <c r="P571" s="19">
        <v>0.375</v>
      </c>
      <c r="W571" s="105">
        <f>IFERROR(IF(S571&lt;R571,100%,"100"%-(S571-R571)*1.2),"-")</f>
        <v>1</v>
      </c>
      <c r="AC571" s="105">
        <f>IFERROR(IF(Y571&lt;X571,100%,"100"%-(Y571-X571)*1.2),"-")</f>
        <v>1</v>
      </c>
    </row>
    <row r="572" spans="2:29" x14ac:dyDescent="0.3">
      <c r="B572" s="125" t="s">
        <v>1111</v>
      </c>
      <c r="C572" s="18">
        <v>46069</v>
      </c>
      <c r="D572" s="5" t="s">
        <v>750</v>
      </c>
      <c r="E572" s="19" t="s">
        <v>56</v>
      </c>
      <c r="F572" s="48" t="s">
        <v>81</v>
      </c>
      <c r="G572" s="125" t="s">
        <v>1111</v>
      </c>
      <c r="H572" s="27" t="s">
        <v>6</v>
      </c>
      <c r="I572" s="19" t="s">
        <v>56</v>
      </c>
      <c r="J572" s="111">
        <v>8500</v>
      </c>
      <c r="K572" s="111">
        <v>10200</v>
      </c>
      <c r="L572" s="111">
        <v>14</v>
      </c>
      <c r="M572" s="111">
        <v>10</v>
      </c>
      <c r="N572" s="19" t="s">
        <v>56</v>
      </c>
      <c r="O572" s="48" t="s">
        <v>81</v>
      </c>
      <c r="P572" s="19">
        <v>0.29166666666666702</v>
      </c>
      <c r="Q572" s="22">
        <v>0.40277777777777779</v>
      </c>
      <c r="R572" s="22">
        <v>0.5</v>
      </c>
      <c r="S572" s="22">
        <v>0.47569444444444442</v>
      </c>
      <c r="T572" s="22">
        <v>0.55902777777777779</v>
      </c>
      <c r="U572" s="22">
        <v>0.63888888888888884</v>
      </c>
      <c r="V572" s="22">
        <v>0.63888888888888884</v>
      </c>
      <c r="W572" s="105">
        <f>IFERROR(IF(S572&lt;R572,100%,"100"%-(S572-R572)*1.2),"-")</f>
        <v>1</v>
      </c>
      <c r="AC572" s="105">
        <f>IFERROR(IF(Y572&lt;X572,100%,"100"%-(Y572-X572)*1.2),"-")</f>
        <v>1</v>
      </c>
    </row>
    <row r="573" spans="2:29" x14ac:dyDescent="0.3">
      <c r="B573" s="125" t="s">
        <v>1112</v>
      </c>
      <c r="C573" s="18">
        <v>46069</v>
      </c>
      <c r="D573" s="5" t="s">
        <v>750</v>
      </c>
      <c r="E573" s="19" t="s">
        <v>56</v>
      </c>
      <c r="F573" s="48" t="s">
        <v>81</v>
      </c>
      <c r="G573" s="125" t="s">
        <v>1112</v>
      </c>
      <c r="H573" s="169" t="s">
        <v>22</v>
      </c>
      <c r="I573" s="19" t="s">
        <v>56</v>
      </c>
      <c r="J573" s="111">
        <v>8500</v>
      </c>
      <c r="K573" s="111">
        <v>6500</v>
      </c>
      <c r="L573" s="111">
        <v>14</v>
      </c>
      <c r="M573" s="111">
        <v>14</v>
      </c>
      <c r="N573" s="19" t="s">
        <v>56</v>
      </c>
      <c r="O573" s="48" t="s">
        <v>81</v>
      </c>
      <c r="P573" s="19">
        <v>0.5</v>
      </c>
      <c r="Q573" s="22">
        <v>0.77430555555555558</v>
      </c>
      <c r="R573" s="22">
        <v>0.83333333333333337</v>
      </c>
      <c r="S573" s="22">
        <v>0.81944444444444442</v>
      </c>
      <c r="T573" s="22">
        <v>0.83333333333333337</v>
      </c>
      <c r="U573" s="22">
        <v>0.87847222222222221</v>
      </c>
      <c r="V573" s="22">
        <v>0.87847222222222221</v>
      </c>
      <c r="W573" s="105">
        <f>IFERROR(IF(S573&lt;R573,100%,"100"%-(S573-R573)*1.2),"-")</f>
        <v>1</v>
      </c>
      <c r="AC573" s="105">
        <f>IFERROR(IF(Y573&lt;X573,100%,"100"%-(Y573-X573)*1.2),"-")</f>
        <v>1</v>
      </c>
    </row>
    <row r="574" spans="2:29" x14ac:dyDescent="0.3">
      <c r="B574" s="125" t="s">
        <v>1113</v>
      </c>
      <c r="C574" s="18">
        <v>46069</v>
      </c>
      <c r="D574" s="5" t="s">
        <v>750</v>
      </c>
      <c r="E574" s="5" t="s">
        <v>56</v>
      </c>
      <c r="F574" s="5" t="s">
        <v>81</v>
      </c>
      <c r="G574" s="125" t="s">
        <v>1113</v>
      </c>
      <c r="H574" s="5" t="s">
        <v>67</v>
      </c>
      <c r="I574" s="5" t="s">
        <v>56</v>
      </c>
      <c r="J574" s="111">
        <v>8500</v>
      </c>
      <c r="K574" s="111">
        <v>6510</v>
      </c>
      <c r="L574" s="111">
        <v>14</v>
      </c>
      <c r="M574" s="111">
        <v>10</v>
      </c>
      <c r="N574" s="5" t="s">
        <v>56</v>
      </c>
      <c r="O574" s="5" t="s">
        <v>81</v>
      </c>
      <c r="P574" s="22">
        <v>0.64236111111111116</v>
      </c>
      <c r="Q574" s="22">
        <v>0.75</v>
      </c>
      <c r="R574" s="22">
        <v>0.70833333333333337</v>
      </c>
      <c r="S574" s="22">
        <v>0.64236111111111116</v>
      </c>
      <c r="T574" s="22">
        <v>0.68055555555555558</v>
      </c>
      <c r="U574" s="22">
        <v>0.69444444444444442</v>
      </c>
      <c r="V574" s="22">
        <v>0.69444444444444442</v>
      </c>
      <c r="W574" s="105">
        <f>IFERROR(IF(S574&lt;R574,100%,"100"%-(S574-R574)*1.2),"-")</f>
        <v>1</v>
      </c>
      <c r="AC574" s="105">
        <f>IFERROR(IF(Y574&lt;X574,100%,"100"%-(Y574-X574)*1.2),"-")</f>
        <v>1</v>
      </c>
    </row>
    <row r="575" spans="2:29" x14ac:dyDescent="0.3">
      <c r="B575" s="125" t="s">
        <v>1114</v>
      </c>
      <c r="C575" s="18">
        <v>46069</v>
      </c>
      <c r="D575" s="5" t="s">
        <v>750</v>
      </c>
      <c r="E575" s="5" t="s">
        <v>46</v>
      </c>
      <c r="F575" s="5" t="s">
        <v>165</v>
      </c>
      <c r="G575" s="125" t="s">
        <v>1114</v>
      </c>
      <c r="H575" s="492" t="s">
        <v>6</v>
      </c>
      <c r="I575" s="5" t="s">
        <v>46</v>
      </c>
      <c r="J575" s="111">
        <v>927</v>
      </c>
      <c r="K575" s="111">
        <v>320</v>
      </c>
      <c r="L575" s="111">
        <v>3</v>
      </c>
      <c r="M575" s="111">
        <v>2</v>
      </c>
      <c r="N575" s="5" t="s">
        <v>46</v>
      </c>
      <c r="O575" s="5" t="s">
        <v>165</v>
      </c>
      <c r="P575" s="22">
        <v>0.93055555555555558</v>
      </c>
      <c r="Q575" s="22">
        <v>0.93055555555555558</v>
      </c>
      <c r="R575" s="22">
        <v>0.5</v>
      </c>
      <c r="S575" s="22">
        <v>6.9444444444444441E-3</v>
      </c>
      <c r="T575" s="22">
        <v>2.4305555555555556E-2</v>
      </c>
      <c r="U575" s="22">
        <v>0.125</v>
      </c>
      <c r="V575" s="22">
        <v>0.125</v>
      </c>
      <c r="W575" s="105">
        <f>IFERROR(IF(S575&lt;R575,100%,"100"%-(S575-R575)*1.2),"-")</f>
        <v>1</v>
      </c>
      <c r="AC575" s="105">
        <f>IFERROR(IF(Y575&lt;X575,100%,"100"%-(Y575-X575)*1.2),"-")</f>
        <v>1</v>
      </c>
    </row>
    <row r="576" spans="2:29" x14ac:dyDescent="0.3">
      <c r="B576" s="125" t="s">
        <v>1114</v>
      </c>
      <c r="C576" s="18">
        <v>46069</v>
      </c>
      <c r="D576" s="5" t="s">
        <v>750</v>
      </c>
      <c r="E576" s="5" t="s">
        <v>46</v>
      </c>
      <c r="F576" s="5" t="s">
        <v>165</v>
      </c>
      <c r="G576" s="125" t="s">
        <v>1114</v>
      </c>
      <c r="H576" s="5" t="s">
        <v>209</v>
      </c>
      <c r="I576" s="5" t="s">
        <v>46</v>
      </c>
      <c r="J576" s="111">
        <v>927</v>
      </c>
      <c r="K576" s="111">
        <v>231</v>
      </c>
      <c r="L576" s="111">
        <v>3</v>
      </c>
      <c r="M576" s="111">
        <v>2</v>
      </c>
      <c r="N576" s="5" t="s">
        <v>46</v>
      </c>
      <c r="O576" s="5" t="s">
        <v>165</v>
      </c>
      <c r="P576" s="22">
        <v>0.93055555555555558</v>
      </c>
      <c r="Q576" s="22">
        <v>0.93055555555555558</v>
      </c>
      <c r="R576" s="22">
        <v>0.5</v>
      </c>
      <c r="S576" s="22">
        <v>4.1666666666666664E-2</v>
      </c>
      <c r="T576" s="22">
        <v>6.9444444444444448E-2</v>
      </c>
      <c r="U576" s="22">
        <v>0.125</v>
      </c>
      <c r="V576" s="22">
        <v>0.125</v>
      </c>
      <c r="W576" s="105">
        <f>IFERROR(IF(S576&lt;R576,100%,"100"%-(S576-R576)*1.2),"-")</f>
        <v>1</v>
      </c>
      <c r="AC576" s="105">
        <f>IFERROR(IF(Y576&lt;X576,100%,"100"%-(Y576-X576)*1.2),"-")</f>
        <v>1</v>
      </c>
    </row>
    <row r="577" spans="2:29" x14ac:dyDescent="0.3">
      <c r="B577" s="125" t="s">
        <v>1115</v>
      </c>
      <c r="C577" s="18">
        <v>46069</v>
      </c>
      <c r="D577" s="5" t="s">
        <v>750</v>
      </c>
      <c r="E577" s="5" t="s">
        <v>28</v>
      </c>
      <c r="F577" s="5" t="s">
        <v>42</v>
      </c>
      <c r="G577" s="125" t="s">
        <v>1115</v>
      </c>
      <c r="H577" s="27" t="s">
        <v>6</v>
      </c>
      <c r="I577" s="5" t="s">
        <v>28</v>
      </c>
      <c r="J577" s="111">
        <v>9200</v>
      </c>
      <c r="K577" s="111">
        <v>1300</v>
      </c>
      <c r="L577" s="111">
        <v>14</v>
      </c>
      <c r="M577" s="111">
        <v>2</v>
      </c>
      <c r="N577" s="5" t="s">
        <v>28</v>
      </c>
      <c r="O577" s="5" t="s">
        <v>42</v>
      </c>
      <c r="P577" s="22">
        <v>0.79166666666666663</v>
      </c>
      <c r="Q577" s="22">
        <v>0.79166666666666663</v>
      </c>
      <c r="R577" s="22">
        <v>0.5</v>
      </c>
      <c r="S577" s="22">
        <v>0.85416666666666663</v>
      </c>
      <c r="T577" s="22">
        <v>0.86458333333333337</v>
      </c>
      <c r="U577" s="22">
        <v>0.9375</v>
      </c>
      <c r="V577" s="22">
        <v>0.9375</v>
      </c>
      <c r="W577" s="105">
        <f>IFERROR(IF(S577&lt;R577,100%,"100"%-(S577-R577)*1.2),"-")</f>
        <v>0.57500000000000007</v>
      </c>
      <c r="AB577" s="5" t="s">
        <v>475</v>
      </c>
      <c r="AC577" s="105">
        <f>IFERROR(IF(Y577&lt;X577,100%,"100"%-(Y577-X577)*1.2),"-")</f>
        <v>1</v>
      </c>
    </row>
    <row r="578" spans="2:29" x14ac:dyDescent="0.3">
      <c r="B578" s="125" t="s">
        <v>1115</v>
      </c>
      <c r="C578" s="18">
        <v>46069</v>
      </c>
      <c r="D578" s="5" t="s">
        <v>750</v>
      </c>
      <c r="E578" s="5" t="s">
        <v>28</v>
      </c>
      <c r="F578" s="5" t="s">
        <v>42</v>
      </c>
      <c r="G578" s="125" t="s">
        <v>1115</v>
      </c>
      <c r="H578" s="27" t="s">
        <v>30</v>
      </c>
      <c r="I578" s="5" t="s">
        <v>28</v>
      </c>
      <c r="J578" s="111">
        <v>9200</v>
      </c>
      <c r="K578" s="111">
        <v>1300</v>
      </c>
      <c r="L578" s="111">
        <v>14</v>
      </c>
      <c r="M578" s="111">
        <v>2</v>
      </c>
      <c r="N578" s="5" t="s">
        <v>28</v>
      </c>
      <c r="O578" s="5" t="s">
        <v>42</v>
      </c>
      <c r="P578" s="22">
        <v>0.79166666666666663</v>
      </c>
      <c r="Q578" s="22">
        <v>0.79166666666666663</v>
      </c>
      <c r="R578" s="22">
        <v>0.5</v>
      </c>
      <c r="S578" s="22">
        <v>0.86805555555555558</v>
      </c>
      <c r="T578" s="22">
        <v>0.875</v>
      </c>
      <c r="U578" s="22">
        <v>0.9375</v>
      </c>
      <c r="V578" s="22">
        <v>0.9375</v>
      </c>
      <c r="W578" s="105">
        <f>IFERROR(IF(S578&lt;R578,100%,"100"%-(S578-R578)*1.2),"-")</f>
        <v>0.55833333333333335</v>
      </c>
      <c r="AB578" s="5" t="s">
        <v>475</v>
      </c>
      <c r="AC578" s="105">
        <f>IFERROR(IF(Y578&lt;X578,100%,"100"%-(Y578-X578)*1.2),"-")</f>
        <v>1</v>
      </c>
    </row>
    <row r="579" spans="2:29" x14ac:dyDescent="0.3">
      <c r="B579" s="125" t="s">
        <v>1116</v>
      </c>
      <c r="C579" s="18">
        <v>46070</v>
      </c>
      <c r="D579" s="5" t="s">
        <v>750</v>
      </c>
      <c r="E579" s="19" t="s">
        <v>20</v>
      </c>
      <c r="F579" s="48" t="s">
        <v>179</v>
      </c>
      <c r="G579" s="125" t="s">
        <v>1116</v>
      </c>
      <c r="H579" s="27" t="s">
        <v>6</v>
      </c>
      <c r="I579" s="19" t="s">
        <v>20</v>
      </c>
      <c r="J579" s="111">
        <v>24950</v>
      </c>
      <c r="K579" s="111">
        <v>12600</v>
      </c>
      <c r="L579" s="111">
        <v>27</v>
      </c>
      <c r="M579" s="111">
        <v>7</v>
      </c>
      <c r="N579" s="19" t="s">
        <v>20</v>
      </c>
      <c r="O579" s="48" t="s">
        <v>179</v>
      </c>
      <c r="P579" s="19">
        <v>0.33333333333333331</v>
      </c>
      <c r="Q579" s="22">
        <v>0.41388888888888886</v>
      </c>
      <c r="R579" s="22">
        <v>0.5</v>
      </c>
      <c r="S579" s="22">
        <v>0.4861111111111111</v>
      </c>
      <c r="T579" s="22">
        <v>0.51041666666666663</v>
      </c>
      <c r="U579" s="22">
        <v>0.71875</v>
      </c>
      <c r="V579" s="22">
        <v>0.71875</v>
      </c>
      <c r="W579" s="105">
        <f>IFERROR(IF(S579&lt;R579,100%,"100"%-(S579-R579)*1.2),"-")</f>
        <v>1</v>
      </c>
      <c r="AC579" s="105">
        <f>IFERROR(IF(Y579&lt;X579,100%,"100"%-(Y579-X579)*1.2),"-")</f>
        <v>1</v>
      </c>
    </row>
    <row r="580" spans="2:29" x14ac:dyDescent="0.3">
      <c r="B580" s="125" t="s">
        <v>1117</v>
      </c>
      <c r="C580" s="18">
        <v>46070</v>
      </c>
      <c r="D580" s="5" t="s">
        <v>750</v>
      </c>
      <c r="E580" s="19" t="s">
        <v>20</v>
      </c>
      <c r="F580" s="48" t="s">
        <v>179</v>
      </c>
      <c r="G580" s="125" t="s">
        <v>1117</v>
      </c>
      <c r="H580" s="27" t="s">
        <v>30</v>
      </c>
      <c r="I580" s="19" t="s">
        <v>20</v>
      </c>
      <c r="J580" s="111">
        <v>24950</v>
      </c>
      <c r="K580" s="111">
        <v>4000</v>
      </c>
      <c r="L580" s="111">
        <v>27</v>
      </c>
      <c r="M580" s="111">
        <v>10</v>
      </c>
      <c r="N580" s="19" t="s">
        <v>20</v>
      </c>
      <c r="O580" s="48" t="s">
        <v>179</v>
      </c>
      <c r="P580" s="19">
        <v>0.33333333333333331</v>
      </c>
      <c r="Q580" s="22">
        <v>0.39583333333333331</v>
      </c>
      <c r="R580" s="22">
        <v>0.54166666666666663</v>
      </c>
      <c r="S580" s="22">
        <v>0.51388888888888884</v>
      </c>
      <c r="T580" s="22">
        <v>0.52916666666666667</v>
      </c>
      <c r="U580" s="22">
        <v>0.71875</v>
      </c>
      <c r="V580" s="22">
        <v>0.71875</v>
      </c>
      <c r="W580" s="105">
        <f>IFERROR(IF(S580&lt;R580,100%,"100"%-(S580-R580)*1.2),"-")</f>
        <v>1</v>
      </c>
      <c r="AC580" s="105">
        <f>IFERROR(IF(Y580&lt;X580,100%,"100"%-(Y580-X580)*1.2),"-")</f>
        <v>1</v>
      </c>
    </row>
    <row r="581" spans="2:29" x14ac:dyDescent="0.3">
      <c r="B581" s="125" t="s">
        <v>1117</v>
      </c>
      <c r="C581" s="18">
        <v>46070</v>
      </c>
      <c r="D581" s="5" t="s">
        <v>750</v>
      </c>
      <c r="E581" s="21" t="s">
        <v>20</v>
      </c>
      <c r="F581" s="41" t="s">
        <v>179</v>
      </c>
      <c r="G581" s="125" t="s">
        <v>1117</v>
      </c>
      <c r="H581" s="20" t="s">
        <v>9</v>
      </c>
      <c r="I581" s="21" t="s">
        <v>20</v>
      </c>
      <c r="J581" s="111">
        <v>24950</v>
      </c>
      <c r="K581" s="111">
        <v>5800</v>
      </c>
      <c r="L581" s="111">
        <v>27</v>
      </c>
      <c r="M581" s="111">
        <v>9</v>
      </c>
      <c r="N581" s="21" t="s">
        <v>20</v>
      </c>
      <c r="O581" s="41" t="s">
        <v>179</v>
      </c>
      <c r="P581" s="21">
        <v>0.33333333333333331</v>
      </c>
      <c r="Q581" s="22">
        <v>0.39583333333333331</v>
      </c>
      <c r="R581" s="22">
        <v>0.5</v>
      </c>
      <c r="S581" s="22">
        <v>0.5</v>
      </c>
      <c r="T581" s="22">
        <v>0.63888888888888884</v>
      </c>
      <c r="U581" s="22">
        <v>0.71875</v>
      </c>
      <c r="V581" s="22">
        <v>0.71875</v>
      </c>
      <c r="W581" s="105">
        <f>IFERROR(IF(S581&lt;R581,100%,"100"%-(S581-R581)*1.2),"-")</f>
        <v>1</v>
      </c>
      <c r="AC581" s="105">
        <f>IFERROR(IF(Y581&lt;X581,100%,"100"%-(Y581-X581)*1.2),"-")</f>
        <v>1</v>
      </c>
    </row>
    <row r="582" spans="2:29" x14ac:dyDescent="0.3">
      <c r="B582" s="125" t="s">
        <v>1118</v>
      </c>
      <c r="C582" s="18">
        <v>46070</v>
      </c>
      <c r="D582" s="5" t="s">
        <v>750</v>
      </c>
      <c r="E582" s="19" t="s">
        <v>56</v>
      </c>
      <c r="F582" s="48" t="s">
        <v>81</v>
      </c>
      <c r="G582" s="125" t="s">
        <v>1118</v>
      </c>
      <c r="H582" s="5" t="s">
        <v>107</v>
      </c>
      <c r="I582" s="19" t="s">
        <v>56</v>
      </c>
      <c r="J582" s="111">
        <v>8500</v>
      </c>
      <c r="K582" s="111">
        <v>1000</v>
      </c>
      <c r="L582" s="111">
        <v>14</v>
      </c>
      <c r="M582" s="111">
        <v>16</v>
      </c>
      <c r="N582" s="19" t="s">
        <v>56</v>
      </c>
      <c r="O582" s="48" t="s">
        <v>81</v>
      </c>
      <c r="P582" s="19">
        <v>0.54166666666666663</v>
      </c>
      <c r="Q582" s="22">
        <v>0.54166666666666663</v>
      </c>
      <c r="R582" s="22">
        <v>0.625</v>
      </c>
      <c r="S582" s="22">
        <v>0.625</v>
      </c>
      <c r="T582" s="22">
        <v>0.66666666666666663</v>
      </c>
      <c r="U582" s="22">
        <v>0.75</v>
      </c>
      <c r="V582" s="22">
        <v>0.75</v>
      </c>
      <c r="W582" s="105">
        <f>IFERROR(IF(S582&lt;R582,100%,"100"%-(S582-R582)*1.2),"-")</f>
        <v>1</v>
      </c>
      <c r="AC582" s="105">
        <f>IFERROR(IF(Y582&lt;X582,100%,"100"%-(Y582-X582)*1.2),"-")</f>
        <v>1</v>
      </c>
    </row>
    <row r="583" spans="2:29" x14ac:dyDescent="0.3">
      <c r="B583" s="125" t="s">
        <v>1119</v>
      </c>
      <c r="C583" s="18">
        <v>46070</v>
      </c>
      <c r="D583" s="5" t="s">
        <v>750</v>
      </c>
      <c r="E583" s="19" t="s">
        <v>56</v>
      </c>
      <c r="F583" s="48" t="s">
        <v>81</v>
      </c>
      <c r="G583" s="125" t="s">
        <v>1119</v>
      </c>
      <c r="H583" s="27" t="s">
        <v>22</v>
      </c>
      <c r="I583" s="19" t="s">
        <v>56</v>
      </c>
      <c r="J583" s="111">
        <v>8500</v>
      </c>
      <c r="K583" s="111">
        <v>6000</v>
      </c>
      <c r="L583" s="111">
        <v>14</v>
      </c>
      <c r="M583" s="111">
        <v>11</v>
      </c>
      <c r="N583" s="19" t="s">
        <v>56</v>
      </c>
      <c r="O583" s="48" t="s">
        <v>81</v>
      </c>
      <c r="P583" s="19">
        <v>0.29166666666666702</v>
      </c>
      <c r="Q583" s="22">
        <v>0.36458333333333331</v>
      </c>
      <c r="R583" s="22">
        <v>0.5</v>
      </c>
      <c r="S583" s="22">
        <v>0.40972222222222221</v>
      </c>
      <c r="T583" s="22">
        <v>0.45833333333333331</v>
      </c>
      <c r="U583" s="22">
        <v>0.50347222222222221</v>
      </c>
      <c r="V583" s="22">
        <v>0.50347222222222221</v>
      </c>
      <c r="W583" s="105">
        <f>IFERROR(IF(S583&lt;R583,100%,"100"%-(S583-R583)*1.2),"-")</f>
        <v>1</v>
      </c>
      <c r="AC583" s="105">
        <f>IFERROR(IF(Y583&lt;X583,100%,"100"%-(Y583-X583)*1.2),"-")</f>
        <v>1</v>
      </c>
    </row>
    <row r="584" spans="2:29" x14ac:dyDescent="0.3">
      <c r="B584" s="125" t="s">
        <v>1120</v>
      </c>
      <c r="C584" s="18">
        <v>46070</v>
      </c>
      <c r="D584" s="5" t="s">
        <v>750</v>
      </c>
      <c r="E584" s="19" t="s">
        <v>104</v>
      </c>
      <c r="F584" s="41" t="s">
        <v>24</v>
      </c>
      <c r="G584" s="125" t="s">
        <v>1120</v>
      </c>
      <c r="H584" s="27" t="s">
        <v>35</v>
      </c>
      <c r="I584" s="19" t="s">
        <v>104</v>
      </c>
      <c r="J584" s="111">
        <v>10230</v>
      </c>
      <c r="K584" s="111">
        <v>12000</v>
      </c>
      <c r="L584" s="111">
        <v>14</v>
      </c>
      <c r="M584" s="111">
        <v>13</v>
      </c>
      <c r="N584" s="19" t="s">
        <v>104</v>
      </c>
      <c r="O584" s="41" t="s">
        <v>24</v>
      </c>
      <c r="P584" s="19">
        <v>0.29166666666666702</v>
      </c>
      <c r="Q584" s="22">
        <v>0.29166666666666669</v>
      </c>
      <c r="R584" s="22">
        <v>0.5</v>
      </c>
      <c r="S584" s="22">
        <v>0.2951388888888889</v>
      </c>
      <c r="T584" s="22">
        <v>0.33680555555555558</v>
      </c>
      <c r="U584" s="22">
        <v>0.34027777777777779</v>
      </c>
      <c r="V584" s="22">
        <v>0.34027777777777779</v>
      </c>
      <c r="W584" s="105">
        <f>IFERROR(IF(S584&lt;R584,100%,"100"%-(S584-R584)*1.2),"-")</f>
        <v>1</v>
      </c>
      <c r="AC584" s="105">
        <f>IFERROR(IF(Y584&lt;X584,100%,"100"%-(Y584-X584)*1.2),"-")</f>
        <v>1</v>
      </c>
    </row>
    <row r="585" spans="2:29" x14ac:dyDescent="0.3">
      <c r="B585" s="125" t="s">
        <v>1121</v>
      </c>
      <c r="C585" s="18">
        <v>46070</v>
      </c>
      <c r="D585" s="5" t="s">
        <v>750</v>
      </c>
      <c r="E585" s="191" t="s">
        <v>104</v>
      </c>
      <c r="F585" s="54" t="s">
        <v>24</v>
      </c>
      <c r="G585" s="125" t="s">
        <v>1121</v>
      </c>
      <c r="H585" s="54" t="s">
        <v>51</v>
      </c>
      <c r="I585" s="191" t="s">
        <v>104</v>
      </c>
      <c r="J585" s="111">
        <v>10230</v>
      </c>
      <c r="K585" s="111">
        <v>2600</v>
      </c>
      <c r="L585" s="111">
        <v>14</v>
      </c>
      <c r="M585" s="111">
        <v>3</v>
      </c>
      <c r="N585" s="191" t="s">
        <v>104</v>
      </c>
      <c r="O585" s="54" t="s">
        <v>24</v>
      </c>
      <c r="P585" s="191">
        <v>0.375</v>
      </c>
      <c r="Q585" s="22">
        <v>0.40972222222222221</v>
      </c>
      <c r="R585" s="22">
        <v>0.625</v>
      </c>
      <c r="S585" s="22">
        <v>0.625</v>
      </c>
      <c r="T585" s="22">
        <v>0.66666666666666663</v>
      </c>
      <c r="U585" s="22">
        <v>0.79166666666666663</v>
      </c>
      <c r="V585" s="22">
        <v>0.79166666666666663</v>
      </c>
      <c r="W585" s="105">
        <f>IFERROR(IF(S585&lt;R585,100%,"100"%-(S585-R585)*1.2),"-")</f>
        <v>1</v>
      </c>
      <c r="AC585" s="105">
        <f>IFERROR(IF(Y585&lt;X585,100%,"100"%-(Y585-X585)*1.2),"-")</f>
        <v>1</v>
      </c>
    </row>
    <row r="586" spans="2:29" x14ac:dyDescent="0.3">
      <c r="B586" s="125" t="s">
        <v>1121</v>
      </c>
      <c r="C586" s="18">
        <v>46070</v>
      </c>
      <c r="D586" s="5" t="s">
        <v>750</v>
      </c>
      <c r="E586" s="19" t="s">
        <v>104</v>
      </c>
      <c r="F586" s="48" t="s">
        <v>24</v>
      </c>
      <c r="G586" s="125" t="s">
        <v>1121</v>
      </c>
      <c r="H586" s="5" t="s">
        <v>76</v>
      </c>
      <c r="I586" s="19" t="s">
        <v>104</v>
      </c>
      <c r="J586" s="111">
        <v>10230</v>
      </c>
      <c r="K586" s="111">
        <v>1700</v>
      </c>
      <c r="L586" s="111">
        <v>14</v>
      </c>
      <c r="M586" s="111">
        <v>5</v>
      </c>
      <c r="N586" s="19" t="s">
        <v>104</v>
      </c>
      <c r="O586" s="48" t="s">
        <v>24</v>
      </c>
      <c r="P586" s="19">
        <v>0.375</v>
      </c>
      <c r="Q586" s="22">
        <v>0.40972222222222221</v>
      </c>
      <c r="R586" s="22">
        <v>0.625</v>
      </c>
      <c r="S586" s="22">
        <v>0.4826388888888889</v>
      </c>
      <c r="T586" s="22">
        <v>0.5</v>
      </c>
      <c r="U586" s="22">
        <v>0.79166666666666663</v>
      </c>
      <c r="V586" s="22">
        <v>0.79166666666666663</v>
      </c>
      <c r="W586" s="105">
        <f>IFERROR(IF(S586&lt;R586,100%,"100"%-(S586-R586)*1.2),"-")</f>
        <v>1</v>
      </c>
      <c r="AC586" s="105">
        <f>IFERROR(IF(Y586&lt;X586,100%,"100"%-(Y586-X586)*1.2),"-")</f>
        <v>1</v>
      </c>
    </row>
    <row r="587" spans="2:29" x14ac:dyDescent="0.3">
      <c r="B587" s="125" t="s">
        <v>1122</v>
      </c>
      <c r="C587" s="18">
        <v>46070</v>
      </c>
      <c r="D587" s="5" t="s">
        <v>750</v>
      </c>
      <c r="E587" s="19" t="s">
        <v>28</v>
      </c>
      <c r="F587" s="48" t="s">
        <v>42</v>
      </c>
      <c r="G587" s="125" t="s">
        <v>1122</v>
      </c>
      <c r="H587" s="5" t="s">
        <v>36</v>
      </c>
      <c r="I587" s="19" t="s">
        <v>28</v>
      </c>
      <c r="J587" s="111">
        <v>9200</v>
      </c>
      <c r="K587" s="111">
        <v>9509</v>
      </c>
      <c r="L587" s="111">
        <v>14</v>
      </c>
      <c r="M587" s="111">
        <v>15</v>
      </c>
      <c r="N587" s="19" t="s">
        <v>28</v>
      </c>
      <c r="O587" s="48" t="s">
        <v>42</v>
      </c>
      <c r="P587" s="19">
        <v>0.20833333333333334</v>
      </c>
      <c r="Q587" s="22">
        <v>0.25</v>
      </c>
      <c r="R587" s="22">
        <v>0.5</v>
      </c>
      <c r="S587" s="22">
        <v>0.31944444444444442</v>
      </c>
      <c r="T587" s="22">
        <v>0.375</v>
      </c>
      <c r="U587" s="22">
        <v>0.47222222222222221</v>
      </c>
      <c r="V587" s="22">
        <v>0.47222222222222221</v>
      </c>
      <c r="W587" s="105">
        <f>IFERROR(IF(S587&lt;R587,100%,"100"%-(S587-R587)*1.2),"-")</f>
        <v>1</v>
      </c>
      <c r="AC587" s="105">
        <f>IFERROR(IF(Y587&lt;X587,100%,"100"%-(Y587-X587)*1.2),"-")</f>
        <v>1</v>
      </c>
    </row>
    <row r="588" spans="2:29" x14ac:dyDescent="0.3">
      <c r="B588" s="125" t="s">
        <v>1123</v>
      </c>
      <c r="C588" s="18">
        <v>46070</v>
      </c>
      <c r="D588" s="5" t="s">
        <v>750</v>
      </c>
      <c r="E588" s="19" t="s">
        <v>446</v>
      </c>
      <c r="F588" s="48" t="s">
        <v>446</v>
      </c>
      <c r="G588" s="125" t="s">
        <v>1123</v>
      </c>
      <c r="H588" s="5" t="s">
        <v>80</v>
      </c>
      <c r="I588" s="19" t="s">
        <v>446</v>
      </c>
      <c r="K588" s="111">
        <v>13.222</v>
      </c>
      <c r="M588" s="111">
        <v>33</v>
      </c>
      <c r="N588" s="19" t="s">
        <v>446</v>
      </c>
      <c r="O588" s="48" t="s">
        <v>446</v>
      </c>
      <c r="P588" s="19">
        <v>0.41666666666666669</v>
      </c>
      <c r="W588" s="105">
        <f>IFERROR(IF(S588&lt;R588,100%,"100"%-(S588-R588)*1.2),"-")</f>
        <v>1</v>
      </c>
      <c r="AC588" s="105">
        <f>IFERROR(IF(Y588&lt;X588,100%,"100"%-(Y588-X588)*1.2),"-")</f>
        <v>1</v>
      </c>
    </row>
    <row r="589" spans="2:29" x14ac:dyDescent="0.3">
      <c r="B589" s="125" t="s">
        <v>1124</v>
      </c>
      <c r="C589" s="18">
        <v>46070</v>
      </c>
      <c r="D589" s="5" t="s">
        <v>750</v>
      </c>
      <c r="E589" s="49" t="s">
        <v>14</v>
      </c>
      <c r="F589" s="48" t="s">
        <v>115</v>
      </c>
      <c r="G589" s="125" t="s">
        <v>1124</v>
      </c>
      <c r="H589" s="5" t="s">
        <v>601</v>
      </c>
      <c r="I589" s="19" t="s">
        <v>14</v>
      </c>
      <c r="J589" s="111">
        <v>8500</v>
      </c>
      <c r="K589" s="111">
        <v>10477</v>
      </c>
      <c r="L589" s="111">
        <v>14</v>
      </c>
      <c r="M589" s="111">
        <v>14</v>
      </c>
      <c r="N589" s="19" t="s">
        <v>14</v>
      </c>
      <c r="O589" s="48" t="s">
        <v>115</v>
      </c>
      <c r="P589" s="19">
        <v>0.25</v>
      </c>
      <c r="Q589" s="22">
        <v>0.2673611111111111</v>
      </c>
      <c r="R589" s="22">
        <v>0.625</v>
      </c>
      <c r="S589" s="22">
        <v>0.3888888888888889</v>
      </c>
      <c r="T589" s="22">
        <v>0.52083333333333337</v>
      </c>
      <c r="U589" s="22">
        <v>0.65625</v>
      </c>
      <c r="V589" s="22">
        <v>0.65625</v>
      </c>
      <c r="W589" s="105">
        <f>IFERROR(IF(S589&lt;R589,100%,"100"%-(S589-R589)*1.2),"-")</f>
        <v>1</v>
      </c>
      <c r="AC589" s="105">
        <f>IFERROR(IF(Y589&lt;X589,100%,"100"%-(Y589-X589)*1.2),"-")</f>
        <v>1</v>
      </c>
    </row>
    <row r="590" spans="2:29" x14ac:dyDescent="0.3">
      <c r="B590" s="125" t="s">
        <v>1125</v>
      </c>
      <c r="C590" s="18">
        <v>46070</v>
      </c>
      <c r="D590" s="5" t="s">
        <v>750</v>
      </c>
      <c r="E590" s="49" t="s">
        <v>14</v>
      </c>
      <c r="F590" s="48" t="s">
        <v>115</v>
      </c>
      <c r="G590" s="125" t="s">
        <v>1125</v>
      </c>
      <c r="H590" s="5" t="s">
        <v>16</v>
      </c>
      <c r="I590" s="19" t="s">
        <v>14</v>
      </c>
      <c r="J590" s="111">
        <v>8500</v>
      </c>
      <c r="K590" s="111">
        <v>9544</v>
      </c>
      <c r="L590" s="111">
        <v>14</v>
      </c>
      <c r="M590" s="111">
        <v>14</v>
      </c>
      <c r="N590" s="19" t="s">
        <v>14</v>
      </c>
      <c r="O590" s="48" t="s">
        <v>115</v>
      </c>
      <c r="P590" s="19">
        <v>0.5</v>
      </c>
      <c r="Q590" s="22">
        <v>0.75</v>
      </c>
      <c r="R590" s="22">
        <v>0.83333333333333337</v>
      </c>
      <c r="S590" s="22">
        <v>0.80555555555555558</v>
      </c>
      <c r="T590" s="22">
        <v>0.86458333333333337</v>
      </c>
      <c r="U590" s="22">
        <v>0.91666666666666663</v>
      </c>
      <c r="V590" s="22">
        <v>0.91666666666666663</v>
      </c>
      <c r="W590" s="105">
        <f>IFERROR(IF(S590&lt;R590,100%,"100"%-(S590-R590)*1.2),"-")</f>
        <v>1</v>
      </c>
      <c r="AC590" s="105">
        <f>IFERROR(IF(Y590&lt;X590,100%,"100"%-(Y590-X590)*1.2),"-")</f>
        <v>1</v>
      </c>
    </row>
    <row r="591" spans="2:29" x14ac:dyDescent="0.3">
      <c r="B591" s="125" t="s">
        <v>1126</v>
      </c>
      <c r="C591" s="18">
        <v>46070</v>
      </c>
      <c r="D591" s="5" t="s">
        <v>750</v>
      </c>
      <c r="E591" s="19" t="s">
        <v>56</v>
      </c>
      <c r="F591" s="48" t="s">
        <v>165</v>
      </c>
      <c r="G591" s="125" t="s">
        <v>1126</v>
      </c>
      <c r="H591" s="27" t="s">
        <v>22</v>
      </c>
      <c r="I591" s="19" t="s">
        <v>56</v>
      </c>
      <c r="J591" s="111">
        <v>8500</v>
      </c>
      <c r="K591" s="111">
        <v>151</v>
      </c>
      <c r="L591" s="111">
        <v>14</v>
      </c>
      <c r="M591" s="111">
        <v>1</v>
      </c>
      <c r="N591" s="19" t="s">
        <v>56</v>
      </c>
      <c r="O591" s="48" t="s">
        <v>165</v>
      </c>
      <c r="P591" s="19">
        <v>0.875</v>
      </c>
      <c r="Q591" s="22">
        <v>0.95833333333333337</v>
      </c>
      <c r="R591" s="22">
        <v>0.5</v>
      </c>
      <c r="S591" s="22">
        <v>0.12847222222222221</v>
      </c>
      <c r="T591" s="22">
        <v>0.15277777777777779</v>
      </c>
      <c r="U591" s="22">
        <v>0.33333333333333331</v>
      </c>
      <c r="V591" s="22">
        <v>0.33333333333333331</v>
      </c>
      <c r="W591" s="105">
        <f>IFERROR(IF(S591&lt;R591,100%,"100"%-(S591-R591)*1.2),"-")</f>
        <v>1</v>
      </c>
      <c r="AC591" s="105">
        <f>IFERROR(IF(Y591&lt;X591,100%,"100"%-(Y591-X591)*1.2),"-")</f>
        <v>1</v>
      </c>
    </row>
    <row r="592" spans="2:29" x14ac:dyDescent="0.3">
      <c r="B592" s="125" t="s">
        <v>1126</v>
      </c>
      <c r="C592" s="18">
        <v>46070</v>
      </c>
      <c r="D592" s="5" t="s">
        <v>750</v>
      </c>
      <c r="E592" s="19" t="s">
        <v>56</v>
      </c>
      <c r="F592" s="48" t="s">
        <v>165</v>
      </c>
      <c r="G592" s="125" t="s">
        <v>1126</v>
      </c>
      <c r="H592" s="5" t="s">
        <v>80</v>
      </c>
      <c r="I592" s="19" t="s">
        <v>56</v>
      </c>
      <c r="J592" s="111">
        <v>8500</v>
      </c>
      <c r="K592" s="111">
        <v>111</v>
      </c>
      <c r="L592" s="111">
        <v>14</v>
      </c>
      <c r="M592" s="111">
        <v>12</v>
      </c>
      <c r="N592" s="19" t="s">
        <v>56</v>
      </c>
      <c r="O592" s="48" t="s">
        <v>165</v>
      </c>
      <c r="P592" s="19">
        <v>0.875</v>
      </c>
      <c r="Q592" s="22">
        <v>0.95833333333333337</v>
      </c>
      <c r="R592" s="22">
        <v>0.5</v>
      </c>
      <c r="S592" s="22">
        <v>6.25E-2</v>
      </c>
      <c r="T592" s="22">
        <v>8.3333333333333329E-2</v>
      </c>
      <c r="U592" s="22">
        <v>0.33333333333333331</v>
      </c>
      <c r="V592" s="22">
        <v>0.33333333333333331</v>
      </c>
      <c r="W592" s="105">
        <f>IFERROR(IF(S592&lt;R592,100%,"100"%-(S592-R592)*1.2),"-")</f>
        <v>1</v>
      </c>
      <c r="AC592" s="105">
        <f>IFERROR(IF(Y592&lt;X592,100%,"100"%-(Y592-X592)*1.2),"-")</f>
        <v>1</v>
      </c>
    </row>
    <row r="593" spans="2:29" x14ac:dyDescent="0.3">
      <c r="B593" s="125" t="s">
        <v>1126</v>
      </c>
      <c r="C593" s="18">
        <v>46070</v>
      </c>
      <c r="D593" s="5" t="s">
        <v>750</v>
      </c>
      <c r="E593" s="19" t="s">
        <v>56</v>
      </c>
      <c r="F593" s="48" t="s">
        <v>165</v>
      </c>
      <c r="G593" s="125" t="s">
        <v>1126</v>
      </c>
      <c r="H593" s="5" t="s">
        <v>107</v>
      </c>
      <c r="I593" s="19" t="s">
        <v>56</v>
      </c>
      <c r="J593" s="111">
        <v>8500</v>
      </c>
      <c r="K593" s="111">
        <v>230</v>
      </c>
      <c r="L593" s="111">
        <v>14</v>
      </c>
      <c r="M593" s="111">
        <v>1</v>
      </c>
      <c r="N593" s="19" t="s">
        <v>56</v>
      </c>
      <c r="O593" s="48" t="s">
        <v>165</v>
      </c>
      <c r="P593" s="19">
        <v>0.875</v>
      </c>
      <c r="Q593" s="22">
        <v>0.95833333333333337</v>
      </c>
      <c r="R593" s="22">
        <v>0.5</v>
      </c>
      <c r="W593" s="105">
        <f>IFERROR(IF(S593&lt;R593,100%,"100"%-(S593-R593)*1.2),"-")</f>
        <v>1</v>
      </c>
      <c r="AC593" s="105">
        <f>IFERROR(IF(Y593&lt;X593,100%,"100"%-(Y593-X593)*1.2),"-")</f>
        <v>1</v>
      </c>
    </row>
    <row r="594" spans="2:29" x14ac:dyDescent="0.3">
      <c r="B594" s="125" t="s">
        <v>1127</v>
      </c>
      <c r="C594" s="18">
        <v>46070</v>
      </c>
      <c r="D594" s="5" t="s">
        <v>750</v>
      </c>
      <c r="E594" s="19" t="s">
        <v>28</v>
      </c>
      <c r="F594" s="48" t="s">
        <v>42</v>
      </c>
      <c r="G594" s="125" t="s">
        <v>1127</v>
      </c>
      <c r="H594" s="27" t="s">
        <v>6</v>
      </c>
      <c r="I594" s="19" t="s">
        <v>28</v>
      </c>
      <c r="J594" s="111">
        <v>9200</v>
      </c>
      <c r="K594" s="111">
        <v>200</v>
      </c>
      <c r="L594" s="111">
        <v>14</v>
      </c>
      <c r="M594" s="111">
        <v>1</v>
      </c>
      <c r="N594" s="19" t="s">
        <v>28</v>
      </c>
      <c r="O594" s="48" t="s">
        <v>42</v>
      </c>
      <c r="P594" s="19">
        <v>0.83333333333333337</v>
      </c>
      <c r="Q594" s="22">
        <v>0.91666666666666663</v>
      </c>
      <c r="R594" s="22">
        <v>0.5</v>
      </c>
      <c r="S594" s="22">
        <v>0.95833333333333337</v>
      </c>
      <c r="W594" s="105">
        <f>IFERROR(IF(S594&lt;R594,100%,"100"%-(S594-R594)*1.2),"-")</f>
        <v>0.44999999999999996</v>
      </c>
      <c r="AB594" s="5" t="s">
        <v>475</v>
      </c>
      <c r="AC594" s="105">
        <f>IFERROR(IF(Y594&lt;X594,100%,"100"%-(Y594-X594)*1.2),"-")</f>
        <v>1</v>
      </c>
    </row>
    <row r="595" spans="2:29" x14ac:dyDescent="0.3">
      <c r="B595" s="125" t="s">
        <v>1127</v>
      </c>
      <c r="C595" s="18">
        <v>46070</v>
      </c>
      <c r="D595" s="5" t="s">
        <v>750</v>
      </c>
      <c r="E595" s="19" t="s">
        <v>28</v>
      </c>
      <c r="F595" s="48" t="s">
        <v>42</v>
      </c>
      <c r="G595" s="125" t="s">
        <v>1127</v>
      </c>
      <c r="H595" s="27" t="s">
        <v>30</v>
      </c>
      <c r="I595" s="19" t="s">
        <v>28</v>
      </c>
      <c r="J595" s="111">
        <v>9200</v>
      </c>
      <c r="K595" s="111">
        <v>200</v>
      </c>
      <c r="L595" s="111">
        <v>14</v>
      </c>
      <c r="M595" s="111">
        <v>1</v>
      </c>
      <c r="N595" s="19" t="s">
        <v>28</v>
      </c>
      <c r="O595" s="48" t="s">
        <v>42</v>
      </c>
      <c r="P595" s="19">
        <v>0.83333333333333337</v>
      </c>
      <c r="Q595" s="22">
        <v>0.91666666666666663</v>
      </c>
      <c r="R595" s="22">
        <v>0.5</v>
      </c>
      <c r="S595" s="22">
        <v>0.97916666666666663</v>
      </c>
      <c r="W595" s="105">
        <f>IFERROR(IF(S595&lt;R595,100%,"100"%-(S595-R595)*1.2),"-")</f>
        <v>0.42500000000000004</v>
      </c>
      <c r="AB595" s="5" t="s">
        <v>475</v>
      </c>
      <c r="AC595" s="105">
        <f>IFERROR(IF(Y595&lt;X595,100%,"100"%-(Y595-X595)*1.2),"-")</f>
        <v>1</v>
      </c>
    </row>
    <row r="596" spans="2:29" x14ac:dyDescent="0.3">
      <c r="B596" s="125" t="s">
        <v>1127</v>
      </c>
      <c r="C596" s="18">
        <v>46070</v>
      </c>
      <c r="D596" s="5" t="s">
        <v>750</v>
      </c>
      <c r="E596" s="19" t="s">
        <v>28</v>
      </c>
      <c r="F596" s="48" t="s">
        <v>42</v>
      </c>
      <c r="G596" s="125" t="s">
        <v>1127</v>
      </c>
      <c r="H596" s="20" t="s">
        <v>9</v>
      </c>
      <c r="I596" s="19" t="s">
        <v>28</v>
      </c>
      <c r="J596" s="111">
        <v>9200</v>
      </c>
      <c r="K596" s="111">
        <v>200</v>
      </c>
      <c r="L596" s="111">
        <v>14</v>
      </c>
      <c r="M596" s="111">
        <v>2</v>
      </c>
      <c r="N596" s="19" t="s">
        <v>28</v>
      </c>
      <c r="O596" s="48" t="s">
        <v>42</v>
      </c>
      <c r="P596" s="19">
        <v>0.83333333333333337</v>
      </c>
      <c r="Q596" s="22">
        <v>0.91666666666666663</v>
      </c>
      <c r="R596" s="22">
        <v>0.5</v>
      </c>
      <c r="S596" s="22">
        <v>0.98958333333333337</v>
      </c>
      <c r="W596" s="105">
        <f>IFERROR(IF(S596&lt;R596,100%,"100"%-(S596-R596)*1.2),"-")</f>
        <v>0.41249999999999998</v>
      </c>
      <c r="AB596" s="5" t="s">
        <v>475</v>
      </c>
      <c r="AC596" s="105">
        <f>IFERROR(IF(Y596&lt;X596,100%,"100"%-(Y596-X596)*1.2),"-")</f>
        <v>1</v>
      </c>
    </row>
    <row r="597" spans="2:29" x14ac:dyDescent="0.3">
      <c r="B597" s="125" t="s">
        <v>1128</v>
      </c>
      <c r="C597" s="18">
        <v>46071</v>
      </c>
      <c r="D597" s="5" t="s">
        <v>750</v>
      </c>
      <c r="E597" s="19" t="s">
        <v>46</v>
      </c>
      <c r="F597" s="48" t="s">
        <v>24</v>
      </c>
      <c r="G597" s="125" t="s">
        <v>1128</v>
      </c>
      <c r="H597" s="126" t="s">
        <v>25</v>
      </c>
      <c r="I597" s="19" t="s">
        <v>46</v>
      </c>
      <c r="J597" s="111">
        <v>927</v>
      </c>
      <c r="K597" s="111">
        <v>2200</v>
      </c>
      <c r="L597" s="111">
        <v>3</v>
      </c>
      <c r="M597" s="111">
        <v>2</v>
      </c>
      <c r="N597" s="19" t="s">
        <v>46</v>
      </c>
      <c r="O597" s="48" t="s">
        <v>24</v>
      </c>
      <c r="P597" s="19">
        <v>0.20833333333333301</v>
      </c>
      <c r="Q597" s="22">
        <v>0.27083333333333331</v>
      </c>
      <c r="R597" s="22">
        <v>0.625</v>
      </c>
      <c r="S597" s="22">
        <v>0.33333333333333331</v>
      </c>
      <c r="T597" s="22">
        <v>0.3611111111111111</v>
      </c>
      <c r="U597" s="22">
        <v>0.45833333333333331</v>
      </c>
      <c r="V597" s="22">
        <v>0.45833333333333331</v>
      </c>
      <c r="W597" s="105">
        <f>IFERROR(IF(S597&lt;R597,100%,"100"%-(S597-R597)*1.2),"-")</f>
        <v>1</v>
      </c>
      <c r="AC597" s="105">
        <f>IFERROR(IF(Y597&lt;X597,100%,"100"%-(Y597-X597)*1.2),"-")</f>
        <v>1</v>
      </c>
    </row>
    <row r="598" spans="2:29" x14ac:dyDescent="0.3">
      <c r="B598" s="125" t="s">
        <v>1129</v>
      </c>
      <c r="C598" s="18">
        <v>46071</v>
      </c>
      <c r="D598" s="5" t="s">
        <v>750</v>
      </c>
      <c r="E598" s="19" t="s">
        <v>104</v>
      </c>
      <c r="F598" s="48" t="s">
        <v>24</v>
      </c>
      <c r="G598" s="125" t="s">
        <v>1129</v>
      </c>
      <c r="H598" s="5" t="s">
        <v>67</v>
      </c>
      <c r="I598" s="19" t="s">
        <v>104</v>
      </c>
      <c r="J598" s="111">
        <v>10230</v>
      </c>
      <c r="K598" s="111">
        <v>10000</v>
      </c>
      <c r="L598" s="111">
        <v>14</v>
      </c>
      <c r="M598" s="111">
        <v>10</v>
      </c>
      <c r="N598" s="19" t="s">
        <v>104</v>
      </c>
      <c r="O598" s="48" t="s">
        <v>24</v>
      </c>
      <c r="P598" s="19">
        <v>0.5</v>
      </c>
      <c r="W598" s="105">
        <f>IFERROR(IF(S598&lt;R598,100%,"100"%-(S598-R598)*1.2),"-")</f>
        <v>1</v>
      </c>
      <c r="AC598" s="105">
        <f>IFERROR(IF(Y598&lt;X598,100%,"100"%-(Y598-X598)*1.2),"-")</f>
        <v>1</v>
      </c>
    </row>
    <row r="599" spans="2:29" x14ac:dyDescent="0.3">
      <c r="B599" s="125" t="s">
        <v>1130</v>
      </c>
      <c r="C599" s="18">
        <v>46071</v>
      </c>
      <c r="D599" s="5" t="s">
        <v>750</v>
      </c>
      <c r="E599" s="19" t="s">
        <v>28</v>
      </c>
      <c r="F599" s="48" t="s">
        <v>42</v>
      </c>
      <c r="G599" s="125" t="s">
        <v>1130</v>
      </c>
      <c r="H599" s="27" t="s">
        <v>169</v>
      </c>
      <c r="I599" s="19" t="s">
        <v>28</v>
      </c>
      <c r="J599" s="111">
        <v>9200</v>
      </c>
      <c r="K599" s="111">
        <v>4000</v>
      </c>
      <c r="L599" s="111">
        <v>14</v>
      </c>
      <c r="M599" s="111">
        <v>6</v>
      </c>
      <c r="N599" s="19" t="s">
        <v>28</v>
      </c>
      <c r="O599" s="48" t="s">
        <v>42</v>
      </c>
      <c r="P599" s="19">
        <v>0.5</v>
      </c>
      <c r="Q599" s="22">
        <v>0.54166666666666663</v>
      </c>
      <c r="R599" s="22">
        <v>0.625</v>
      </c>
      <c r="S599" s="22">
        <v>0.54166666666666663</v>
      </c>
      <c r="T599" s="22">
        <v>0.56944444444444442</v>
      </c>
      <c r="U599" s="22">
        <v>0.59722222222222221</v>
      </c>
      <c r="V599" s="22">
        <v>0.59722222222222221</v>
      </c>
      <c r="W599" s="105">
        <f>IFERROR(IF(S599&lt;R599,100%,"100"%-(S599-R599)*1.2),"-")</f>
        <v>1</v>
      </c>
      <c r="AC599" s="105">
        <f>IFERROR(IF(Y599&lt;X599,100%,"100"%-(Y599-X599)*1.2),"-")</f>
        <v>1</v>
      </c>
    </row>
    <row r="600" spans="2:29" x14ac:dyDescent="0.3">
      <c r="B600" s="125" t="s">
        <v>1131</v>
      </c>
      <c r="C600" s="18">
        <v>46071</v>
      </c>
      <c r="D600" s="5" t="s">
        <v>750</v>
      </c>
      <c r="E600" s="19" t="s">
        <v>28</v>
      </c>
      <c r="F600" s="48" t="s">
        <v>42</v>
      </c>
      <c r="G600" s="125" t="s">
        <v>1131</v>
      </c>
      <c r="H600" s="5" t="s">
        <v>161</v>
      </c>
      <c r="I600" s="19" t="s">
        <v>28</v>
      </c>
      <c r="J600" s="111">
        <v>9200</v>
      </c>
      <c r="K600" s="111">
        <v>1550</v>
      </c>
      <c r="L600" s="111">
        <v>14</v>
      </c>
      <c r="M600" s="111">
        <v>3</v>
      </c>
      <c r="N600" s="19" t="s">
        <v>28</v>
      </c>
      <c r="O600" s="48" t="s">
        <v>42</v>
      </c>
      <c r="P600" s="19">
        <v>0.5</v>
      </c>
      <c r="Q600" s="22">
        <v>0.66666666666666663</v>
      </c>
      <c r="R600" s="22">
        <v>0.6875</v>
      </c>
      <c r="S600" s="22">
        <v>0.6875</v>
      </c>
      <c r="T600" s="22">
        <v>0.70833333333333337</v>
      </c>
      <c r="U600" s="22">
        <v>0.72222222222222221</v>
      </c>
      <c r="V600" s="22">
        <v>0.72222222222222221</v>
      </c>
      <c r="W600" s="105">
        <f>IFERROR(IF(S600&lt;R600,100%,"100"%-(S600-R600)*1.2),"-")</f>
        <v>1</v>
      </c>
      <c r="AC600" s="105">
        <f>IFERROR(IF(Y600&lt;X600,100%,"100"%-(Y600-X600)*1.2),"-")</f>
        <v>1</v>
      </c>
    </row>
    <row r="601" spans="2:29" x14ac:dyDescent="0.3">
      <c r="B601" s="125" t="s">
        <v>1132</v>
      </c>
      <c r="C601" s="18">
        <v>46071</v>
      </c>
      <c r="D601" s="5" t="s">
        <v>750</v>
      </c>
      <c r="E601" s="19" t="s">
        <v>446</v>
      </c>
      <c r="F601" s="48" t="s">
        <v>446</v>
      </c>
      <c r="G601" s="125" t="s">
        <v>1132</v>
      </c>
      <c r="H601" s="20" t="s">
        <v>204</v>
      </c>
      <c r="I601" s="19" t="s">
        <v>446</v>
      </c>
      <c r="M601" s="111">
        <v>7</v>
      </c>
      <c r="N601" s="19" t="s">
        <v>446</v>
      </c>
      <c r="O601" s="48" t="s">
        <v>446</v>
      </c>
      <c r="P601" s="19">
        <v>8.3333333333333329E-2</v>
      </c>
      <c r="W601" s="105">
        <f>IFERROR(IF(S601&lt;R601,100%,"100"%-(S601-R601)*1.2),"-")</f>
        <v>1</v>
      </c>
      <c r="AC601" s="105">
        <f>IFERROR(IF(Y601&lt;X601,100%,"100"%-(Y601-X601)*1.2),"-")</f>
        <v>1</v>
      </c>
    </row>
    <row r="602" spans="2:29" x14ac:dyDescent="0.3">
      <c r="B602" s="125" t="s">
        <v>1133</v>
      </c>
      <c r="C602" s="18">
        <v>46071</v>
      </c>
      <c r="D602" s="5" t="s">
        <v>750</v>
      </c>
      <c r="E602" s="19" t="s">
        <v>446</v>
      </c>
      <c r="F602" s="48" t="s">
        <v>446</v>
      </c>
      <c r="G602" s="125" t="s">
        <v>1133</v>
      </c>
      <c r="H602" s="5" t="s">
        <v>11</v>
      </c>
      <c r="I602" s="19" t="s">
        <v>446</v>
      </c>
      <c r="M602" s="111">
        <v>13</v>
      </c>
      <c r="N602" s="19" t="s">
        <v>446</v>
      </c>
      <c r="O602" s="48" t="s">
        <v>446</v>
      </c>
      <c r="P602" s="19">
        <v>0.29166666666666669</v>
      </c>
      <c r="W602" s="105">
        <f>IFERROR(IF(S602&lt;R602,100%,"100"%-(S602-R602)*1.2),"-")</f>
        <v>1</v>
      </c>
      <c r="AC602" s="105">
        <f>IFERROR(IF(Y602&lt;X602,100%,"100"%-(Y602-X602)*1.2),"-")</f>
        <v>1</v>
      </c>
    </row>
    <row r="603" spans="2:29" x14ac:dyDescent="0.3">
      <c r="B603" s="125" t="s">
        <v>1133</v>
      </c>
      <c r="C603" s="18">
        <v>46071</v>
      </c>
      <c r="D603" s="5" t="s">
        <v>750</v>
      </c>
      <c r="E603" s="192" t="s">
        <v>446</v>
      </c>
      <c r="F603" s="48" t="s">
        <v>446</v>
      </c>
      <c r="G603" s="125" t="s">
        <v>1133</v>
      </c>
      <c r="H603" s="48" t="s">
        <v>18</v>
      </c>
      <c r="I603" s="192" t="s">
        <v>446</v>
      </c>
      <c r="K603" s="111">
        <v>10200</v>
      </c>
      <c r="M603" s="111">
        <v>15</v>
      </c>
      <c r="N603" s="192" t="s">
        <v>446</v>
      </c>
      <c r="O603" s="48" t="s">
        <v>446</v>
      </c>
      <c r="P603" s="192">
        <v>0.29166666666666702</v>
      </c>
      <c r="W603" s="105">
        <f>IFERROR(IF(S603&lt;R603,100%,"100"%-(S603-R603)*1.2),"-")</f>
        <v>1</v>
      </c>
      <c r="AC603" s="105">
        <f>IFERROR(IF(Y603&lt;X603,100%,"100"%-(Y603-X603)*1.2),"-")</f>
        <v>1</v>
      </c>
    </row>
    <row r="604" spans="2:29" x14ac:dyDescent="0.3">
      <c r="B604" s="125" t="s">
        <v>1133</v>
      </c>
      <c r="C604" s="18">
        <v>46071</v>
      </c>
      <c r="D604" s="5" t="s">
        <v>750</v>
      </c>
      <c r="E604" s="192" t="s">
        <v>446</v>
      </c>
      <c r="F604" s="48" t="s">
        <v>446</v>
      </c>
      <c r="G604" s="125" t="s">
        <v>1133</v>
      </c>
      <c r="H604" s="5" t="s">
        <v>601</v>
      </c>
      <c r="I604" s="192" t="s">
        <v>446</v>
      </c>
      <c r="K604" s="111">
        <v>10200</v>
      </c>
      <c r="M604" s="111">
        <v>7</v>
      </c>
      <c r="N604" s="192" t="s">
        <v>446</v>
      </c>
      <c r="O604" s="48" t="s">
        <v>446</v>
      </c>
      <c r="P604" s="192">
        <v>0.29166666666666669</v>
      </c>
      <c r="W604" s="105">
        <f>IFERROR(IF(S604&lt;R604,100%,"100"%-(S604-R604)*1.2),"-")</f>
        <v>1</v>
      </c>
      <c r="AC604" s="105">
        <f>IFERROR(IF(Y604&lt;X604,100%,"100"%-(Y604-X604)*1.2),"-")</f>
        <v>1</v>
      </c>
    </row>
    <row r="605" spans="2:29" x14ac:dyDescent="0.3">
      <c r="B605" s="125" t="s">
        <v>1134</v>
      </c>
      <c r="C605" s="18">
        <v>46071</v>
      </c>
      <c r="D605" s="5" t="s">
        <v>750</v>
      </c>
      <c r="E605" s="19" t="s">
        <v>446</v>
      </c>
      <c r="F605" s="48" t="s">
        <v>446</v>
      </c>
      <c r="G605" s="125" t="s">
        <v>1134</v>
      </c>
      <c r="H605" s="5" t="s">
        <v>9</v>
      </c>
      <c r="I605" s="19" t="s">
        <v>446</v>
      </c>
      <c r="K605" s="111">
        <v>5000</v>
      </c>
      <c r="M605" s="111">
        <v>8</v>
      </c>
      <c r="N605" s="19" t="s">
        <v>446</v>
      </c>
      <c r="O605" s="48" t="s">
        <v>446</v>
      </c>
      <c r="P605" s="19">
        <v>0.33333333333333331</v>
      </c>
      <c r="W605" s="105">
        <f>IFERROR(IF(S605&lt;R605,100%,"100"%-(S605-R605)*1.2),"-")</f>
        <v>1</v>
      </c>
      <c r="AC605" s="105">
        <f>IFERROR(IF(Y605&lt;X605,100%,"100"%-(Y605-X605)*1.2),"-")</f>
        <v>1</v>
      </c>
    </row>
    <row r="606" spans="2:29" x14ac:dyDescent="0.3">
      <c r="B606" s="125" t="s">
        <v>1134</v>
      </c>
      <c r="C606" s="18">
        <v>46071</v>
      </c>
      <c r="D606" s="5" t="s">
        <v>750</v>
      </c>
      <c r="E606" s="19" t="s">
        <v>446</v>
      </c>
      <c r="F606" s="48" t="s">
        <v>446</v>
      </c>
      <c r="G606" s="125" t="s">
        <v>1134</v>
      </c>
      <c r="H606" s="27" t="s">
        <v>30</v>
      </c>
      <c r="I606" s="19" t="s">
        <v>446</v>
      </c>
      <c r="M606" s="111">
        <v>15</v>
      </c>
      <c r="N606" s="19" t="s">
        <v>446</v>
      </c>
      <c r="O606" s="48" t="s">
        <v>446</v>
      </c>
      <c r="P606" s="19">
        <v>0.33333333333333331</v>
      </c>
      <c r="W606" s="105">
        <f>IFERROR(IF(S606&lt;R606,100%,"100"%-(S606-R606)*1.2),"-")</f>
        <v>1</v>
      </c>
      <c r="AC606" s="105">
        <f>IFERROR(IF(Y606&lt;X606,100%,"100"%-(Y606-X606)*1.2),"-")</f>
        <v>1</v>
      </c>
    </row>
    <row r="607" spans="2:29" x14ac:dyDescent="0.3">
      <c r="B607" s="125" t="s">
        <v>1134</v>
      </c>
      <c r="C607" s="18">
        <v>46071</v>
      </c>
      <c r="D607" s="5" t="s">
        <v>750</v>
      </c>
      <c r="E607" s="19" t="s">
        <v>446</v>
      </c>
      <c r="F607" s="48" t="s">
        <v>446</v>
      </c>
      <c r="G607" s="125" t="s">
        <v>1134</v>
      </c>
      <c r="H607" s="27" t="s">
        <v>6</v>
      </c>
      <c r="I607" s="19" t="s">
        <v>446</v>
      </c>
      <c r="K607" s="111">
        <v>6200</v>
      </c>
      <c r="M607" s="111">
        <v>14</v>
      </c>
      <c r="N607" s="19" t="s">
        <v>446</v>
      </c>
      <c r="O607" s="48" t="s">
        <v>446</v>
      </c>
      <c r="P607" s="19">
        <v>0.33333333333333331</v>
      </c>
      <c r="W607" s="105">
        <f>IFERROR(IF(S607&lt;R607,100%,"100"%-(S607-R607)*1.2),"-")</f>
        <v>1</v>
      </c>
      <c r="AC607" s="105">
        <f>IFERROR(IF(Y607&lt;X607,100%,"100"%-(Y607-X607)*1.2),"-")</f>
        <v>1</v>
      </c>
    </row>
    <row r="608" spans="2:29" x14ac:dyDescent="0.3">
      <c r="B608" s="125" t="s">
        <v>1135</v>
      </c>
      <c r="C608" s="18">
        <v>46071</v>
      </c>
      <c r="D608" s="5" t="s">
        <v>750</v>
      </c>
      <c r="E608" s="19" t="s">
        <v>56</v>
      </c>
      <c r="F608" s="48" t="s">
        <v>81</v>
      </c>
      <c r="G608" s="125" t="s">
        <v>1135</v>
      </c>
      <c r="H608" s="433" t="s">
        <v>1237</v>
      </c>
      <c r="I608" s="19" t="s">
        <v>56</v>
      </c>
      <c r="J608" s="111">
        <v>8500</v>
      </c>
      <c r="K608" s="111">
        <v>8315</v>
      </c>
      <c r="L608" s="111">
        <v>14</v>
      </c>
      <c r="M608" s="111">
        <v>11</v>
      </c>
      <c r="N608" s="19" t="s">
        <v>56</v>
      </c>
      <c r="O608" s="48" t="s">
        <v>81</v>
      </c>
      <c r="P608" s="19">
        <v>0.5</v>
      </c>
      <c r="Q608" s="22">
        <v>0.50694444444444442</v>
      </c>
      <c r="R608" s="22">
        <v>0.75</v>
      </c>
      <c r="S608" s="22">
        <v>0.54861111111111116</v>
      </c>
      <c r="T608" s="22">
        <v>0.57291666666666663</v>
      </c>
      <c r="U608" s="22">
        <v>0.61111111111111116</v>
      </c>
      <c r="V608" s="22">
        <v>0.61111111111111116</v>
      </c>
      <c r="W608" s="105">
        <f>IFERROR(IF(S608&lt;R608,100%,"100"%-(S608-R608)*1.2),"-")</f>
        <v>1</v>
      </c>
      <c r="AC608" s="105">
        <f>IFERROR(IF(Y608&lt;X608,100%,"100"%-(Y608-X608)*1.2),"-")</f>
        <v>1</v>
      </c>
    </row>
    <row r="609" spans="2:29" x14ac:dyDescent="0.3">
      <c r="B609" s="125" t="s">
        <v>1136</v>
      </c>
      <c r="C609" s="18">
        <v>46071</v>
      </c>
      <c r="D609" s="5" t="s">
        <v>750</v>
      </c>
      <c r="E609" s="19" t="s">
        <v>56</v>
      </c>
      <c r="F609" s="48" t="s">
        <v>81</v>
      </c>
      <c r="G609" s="125" t="s">
        <v>1136</v>
      </c>
      <c r="H609" s="5" t="s">
        <v>16</v>
      </c>
      <c r="I609" s="19" t="s">
        <v>56</v>
      </c>
      <c r="J609" s="111">
        <v>8500</v>
      </c>
      <c r="K609" s="111">
        <v>11000</v>
      </c>
      <c r="L609" s="111">
        <v>14</v>
      </c>
      <c r="M609" s="111">
        <v>6</v>
      </c>
      <c r="N609" s="19" t="s">
        <v>56</v>
      </c>
      <c r="O609" s="48" t="s">
        <v>81</v>
      </c>
      <c r="P609" s="19">
        <v>0.625</v>
      </c>
      <c r="Q609" s="22">
        <v>0.67361111111111116</v>
      </c>
      <c r="R609" s="22">
        <v>0.75</v>
      </c>
      <c r="S609" s="22">
        <v>0.72222222222222221</v>
      </c>
      <c r="T609" s="22">
        <v>0.78472222222222221</v>
      </c>
      <c r="U609" s="22">
        <v>0.84722222222222221</v>
      </c>
      <c r="V609" s="22">
        <v>0.84722222222222221</v>
      </c>
      <c r="W609" s="105">
        <f>IFERROR(IF(S609&lt;R609,100%,"100"%-(S609-R609)*1.2),"-")</f>
        <v>1</v>
      </c>
      <c r="AC609" s="105">
        <f>IFERROR(IF(Y609&lt;X609,100%,"100"%-(Y609-X609)*1.2),"-")</f>
        <v>1</v>
      </c>
    </row>
    <row r="610" spans="2:29" x14ac:dyDescent="0.3">
      <c r="B610" s="125" t="s">
        <v>1137</v>
      </c>
      <c r="C610" s="18">
        <v>46071</v>
      </c>
      <c r="D610" s="5" t="s">
        <v>750</v>
      </c>
      <c r="E610" s="49" t="s">
        <v>14</v>
      </c>
      <c r="F610" s="48" t="s">
        <v>115</v>
      </c>
      <c r="G610" s="125" t="s">
        <v>1137</v>
      </c>
      <c r="H610" s="48" t="s">
        <v>36</v>
      </c>
      <c r="I610" s="192" t="s">
        <v>14</v>
      </c>
      <c r="J610" s="111">
        <v>8500</v>
      </c>
      <c r="K610" s="111">
        <v>9600</v>
      </c>
      <c r="L610" s="111">
        <v>14</v>
      </c>
      <c r="M610" s="111">
        <v>14</v>
      </c>
      <c r="N610" s="192" t="s">
        <v>14</v>
      </c>
      <c r="O610" s="48" t="s">
        <v>115</v>
      </c>
      <c r="P610" s="192">
        <v>0.75</v>
      </c>
      <c r="Q610" s="22">
        <v>0.86805555555555558</v>
      </c>
      <c r="R610" s="22">
        <v>0.95833333333333337</v>
      </c>
      <c r="S610" s="22">
        <v>0.95833333333333337</v>
      </c>
      <c r="T610" s="22">
        <v>4.1666666666666664E-2</v>
      </c>
      <c r="U610" s="22">
        <v>0.36458333333333331</v>
      </c>
      <c r="V610" s="22">
        <v>0.36458333333333331</v>
      </c>
      <c r="W610" s="105">
        <f>IFERROR(IF(S610&lt;R610,100%,"100"%-(S610-R610)*1.2),"-")</f>
        <v>1</v>
      </c>
      <c r="AC610" s="105">
        <f>IFERROR(IF(Y610&lt;X610,100%,"100"%-(Y610-X610)*1.2),"-")</f>
        <v>1</v>
      </c>
    </row>
    <row r="611" spans="2:29" x14ac:dyDescent="0.3">
      <c r="B611" s="125" t="s">
        <v>1138</v>
      </c>
      <c r="C611" s="18">
        <v>46071</v>
      </c>
      <c r="D611" s="5" t="s">
        <v>750</v>
      </c>
      <c r="E611" s="49" t="s">
        <v>14</v>
      </c>
      <c r="F611" s="48" t="s">
        <v>115</v>
      </c>
      <c r="G611" s="125" t="s">
        <v>1138</v>
      </c>
      <c r="H611" s="27" t="s">
        <v>35</v>
      </c>
      <c r="I611" s="19" t="s">
        <v>14</v>
      </c>
      <c r="J611" s="111">
        <v>8500</v>
      </c>
      <c r="K611" s="111">
        <v>6500</v>
      </c>
      <c r="L611" s="111">
        <v>14</v>
      </c>
      <c r="M611" s="111">
        <v>10</v>
      </c>
      <c r="N611" s="19" t="s">
        <v>14</v>
      </c>
      <c r="O611" s="48" t="s">
        <v>115</v>
      </c>
      <c r="P611" s="19">
        <v>0.29166666666666669</v>
      </c>
      <c r="Q611" s="22">
        <v>0.29166666666666669</v>
      </c>
      <c r="R611" s="22">
        <v>0.5</v>
      </c>
      <c r="S611" s="22">
        <v>0.2951388888888889</v>
      </c>
      <c r="T611" s="22">
        <v>0.33680555555555558</v>
      </c>
      <c r="U611" s="22">
        <v>0.34027777777777779</v>
      </c>
      <c r="V611" s="22">
        <v>0.34027777777777779</v>
      </c>
      <c r="W611" s="105">
        <f>IFERROR(IF(S611&lt;R611,100%,"100"%-(S611-R611)*1.2),"-")</f>
        <v>1</v>
      </c>
      <c r="AC611" s="105">
        <f>IFERROR(IF(Y611&lt;X611,100%,"100"%-(Y611-X611)*1.2),"-")</f>
        <v>1</v>
      </c>
    </row>
    <row r="612" spans="2:29" x14ac:dyDescent="0.3">
      <c r="B612" s="125" t="s">
        <v>1139</v>
      </c>
      <c r="C612" s="18">
        <v>46071</v>
      </c>
      <c r="D612" s="5" t="s">
        <v>750</v>
      </c>
      <c r="E612" s="49" t="s">
        <v>14</v>
      </c>
      <c r="F612" s="48" t="s">
        <v>115</v>
      </c>
      <c r="G612" s="125" t="s">
        <v>1139</v>
      </c>
      <c r="H612" s="5" t="s">
        <v>19</v>
      </c>
      <c r="I612" s="19" t="s">
        <v>14</v>
      </c>
      <c r="J612" s="111">
        <v>8500</v>
      </c>
      <c r="K612" s="111">
        <v>5570</v>
      </c>
      <c r="L612" s="111">
        <v>14</v>
      </c>
      <c r="M612" s="111">
        <v>14</v>
      </c>
      <c r="N612" s="19" t="s">
        <v>14</v>
      </c>
      <c r="O612" s="48" t="s">
        <v>115</v>
      </c>
      <c r="P612" s="19">
        <v>0.375</v>
      </c>
      <c r="Q612" s="22">
        <v>0.42708333333333331</v>
      </c>
      <c r="R612" s="22">
        <v>0.625</v>
      </c>
      <c r="S612" s="22">
        <v>0.60416666666666663</v>
      </c>
      <c r="T612" s="22">
        <v>0.66666666666666663</v>
      </c>
      <c r="U612" s="22">
        <v>0.82638888888888884</v>
      </c>
      <c r="V612" s="22">
        <v>0.82638888888888884</v>
      </c>
      <c r="W612" s="105">
        <f>IFERROR(IF(S612&lt;R612,100%,"100"%-(S612-R612)*1.2),"-")</f>
        <v>1</v>
      </c>
      <c r="AC612" s="105">
        <f>IFERROR(IF(Y612&lt;X612,100%,"100"%-(Y612-X612)*1.2),"-")</f>
        <v>1</v>
      </c>
    </row>
    <row r="613" spans="2:29" x14ac:dyDescent="0.3">
      <c r="B613" s="125" t="s">
        <v>1140</v>
      </c>
      <c r="C613" s="18">
        <v>46071</v>
      </c>
      <c r="D613" s="5" t="s">
        <v>750</v>
      </c>
      <c r="E613" s="19" t="s">
        <v>104</v>
      </c>
      <c r="F613" s="48" t="s">
        <v>24</v>
      </c>
      <c r="G613" s="125" t="s">
        <v>1140</v>
      </c>
      <c r="H613" s="27" t="s">
        <v>22</v>
      </c>
      <c r="I613" s="19" t="s">
        <v>104</v>
      </c>
      <c r="J613" s="111">
        <v>10230</v>
      </c>
      <c r="K613" s="111">
        <v>4500</v>
      </c>
      <c r="L613" s="111">
        <v>14</v>
      </c>
      <c r="M613" s="111">
        <v>3</v>
      </c>
      <c r="N613" s="19" t="s">
        <v>104</v>
      </c>
      <c r="O613" s="48" t="s">
        <v>24</v>
      </c>
      <c r="P613" s="19">
        <v>0.83333333333333337</v>
      </c>
      <c r="Q613" s="22">
        <v>0.77430555555555558</v>
      </c>
      <c r="R613" s="22">
        <v>0.625</v>
      </c>
      <c r="S613" s="22">
        <v>0.81597222222222221</v>
      </c>
      <c r="T613" s="22">
        <v>0.83333333333333337</v>
      </c>
      <c r="U613" s="22">
        <v>0.125</v>
      </c>
      <c r="V613" s="22">
        <v>0.125</v>
      </c>
      <c r="W613" s="105">
        <f>IFERROR(IF(S613&lt;R613,100%,"100"%-(S613-R613)*1.2),"-")</f>
        <v>0.77083333333333337</v>
      </c>
      <c r="AB613" s="5" t="s">
        <v>475</v>
      </c>
      <c r="AC613" s="105">
        <f>IFERROR(IF(Y613&lt;X613,100%,"100"%-(Y613-X613)*1.2),"-")</f>
        <v>1</v>
      </c>
    </row>
    <row r="614" spans="2:29" x14ac:dyDescent="0.3">
      <c r="B614" s="125" t="s">
        <v>1140</v>
      </c>
      <c r="C614" s="18">
        <v>46071</v>
      </c>
      <c r="D614" s="5" t="s">
        <v>750</v>
      </c>
      <c r="E614" s="19" t="s">
        <v>104</v>
      </c>
      <c r="F614" s="48" t="s">
        <v>24</v>
      </c>
      <c r="G614" s="125" t="s">
        <v>1140</v>
      </c>
      <c r="H614" s="5" t="s">
        <v>80</v>
      </c>
      <c r="I614" s="19" t="s">
        <v>104</v>
      </c>
      <c r="J614" s="111">
        <v>10230</v>
      </c>
      <c r="K614" s="111">
        <v>8200</v>
      </c>
      <c r="L614" s="111">
        <v>14</v>
      </c>
      <c r="M614" s="111">
        <v>4</v>
      </c>
      <c r="N614" s="19" t="s">
        <v>104</v>
      </c>
      <c r="O614" s="48" t="s">
        <v>24</v>
      </c>
      <c r="P614" s="19">
        <v>0.83333333333333337</v>
      </c>
      <c r="Q614" s="22">
        <v>0.77430555555555558</v>
      </c>
      <c r="R614" s="22">
        <v>0.625</v>
      </c>
      <c r="S614" s="22">
        <v>0.89930555555555558</v>
      </c>
      <c r="T614" s="22">
        <v>0.94791666666666663</v>
      </c>
      <c r="U614" s="22">
        <v>0.125</v>
      </c>
      <c r="V614" s="22">
        <v>0.125</v>
      </c>
      <c r="W614" s="105">
        <f>IFERROR(IF(S614&lt;R614,100%,"100"%-(S614-R614)*1.2),"-")</f>
        <v>0.67083333333333339</v>
      </c>
      <c r="AB614" s="5" t="s">
        <v>475</v>
      </c>
      <c r="AC614" s="105">
        <f>IFERROR(IF(Y614&lt;X614,100%,"100"%-(Y614-X614)*1.2),"-")</f>
        <v>1</v>
      </c>
    </row>
    <row r="615" spans="2:29" x14ac:dyDescent="0.3">
      <c r="B615" s="125" t="s">
        <v>1140</v>
      </c>
      <c r="C615" s="18">
        <v>46071</v>
      </c>
      <c r="D615" s="5" t="s">
        <v>750</v>
      </c>
      <c r="E615" s="19" t="s">
        <v>104</v>
      </c>
      <c r="F615" s="48" t="s">
        <v>24</v>
      </c>
      <c r="G615" s="125" t="s">
        <v>1140</v>
      </c>
      <c r="H615" s="5" t="s">
        <v>107</v>
      </c>
      <c r="I615" s="19" t="s">
        <v>104</v>
      </c>
      <c r="J615" s="111">
        <v>10230</v>
      </c>
      <c r="K615" s="111">
        <v>1200</v>
      </c>
      <c r="L615" s="111">
        <v>14</v>
      </c>
      <c r="M615" s="111">
        <v>3</v>
      </c>
      <c r="N615" s="19" t="s">
        <v>104</v>
      </c>
      <c r="O615" s="48" t="s">
        <v>24</v>
      </c>
      <c r="P615" s="19">
        <v>0.83333333333333337</v>
      </c>
      <c r="Q615" s="22">
        <v>0.77430555555555558</v>
      </c>
      <c r="R615" s="22">
        <v>0.625</v>
      </c>
      <c r="S615" s="22">
        <v>0.98263888888888884</v>
      </c>
      <c r="T615" s="22">
        <v>0</v>
      </c>
      <c r="U615" s="22">
        <v>0.125</v>
      </c>
      <c r="V615" s="22">
        <v>0.125</v>
      </c>
      <c r="W615" s="105">
        <f>IFERROR(IF(S615&lt;R615,100%,"100"%-(S615-R615)*1.2),"-")</f>
        <v>0.57083333333333341</v>
      </c>
      <c r="AB615" s="5" t="s">
        <v>475</v>
      </c>
      <c r="AC615" s="105">
        <f>IFERROR(IF(Y615&lt;X615,100%,"100"%-(Y615-X615)*1.2),"-")</f>
        <v>1</v>
      </c>
    </row>
    <row r="616" spans="2:29" x14ac:dyDescent="0.3">
      <c r="B616" s="125" t="s">
        <v>1141</v>
      </c>
      <c r="C616" s="18">
        <v>46071</v>
      </c>
      <c r="D616" s="5" t="s">
        <v>750</v>
      </c>
      <c r="E616" s="19" t="s">
        <v>28</v>
      </c>
      <c r="F616" s="48" t="s">
        <v>165</v>
      </c>
      <c r="G616" s="125" t="s">
        <v>1141</v>
      </c>
      <c r="H616" s="27" t="s">
        <v>30</v>
      </c>
      <c r="I616" s="19" t="s">
        <v>28</v>
      </c>
      <c r="J616" s="111">
        <v>9200</v>
      </c>
      <c r="K616" s="111">
        <v>1000</v>
      </c>
      <c r="L616" s="111">
        <v>14</v>
      </c>
      <c r="M616" s="111">
        <v>2</v>
      </c>
      <c r="N616" s="19" t="s">
        <v>28</v>
      </c>
      <c r="O616" s="48" t="s">
        <v>165</v>
      </c>
      <c r="P616" s="19">
        <v>0.83333333333333337</v>
      </c>
      <c r="Q616" s="22">
        <v>0.96666666666666667</v>
      </c>
      <c r="R616" s="22">
        <v>0.5</v>
      </c>
      <c r="S616" s="22">
        <v>4.1666666666666664E-2</v>
      </c>
      <c r="T616" s="22">
        <v>6.25E-2</v>
      </c>
      <c r="U616" s="22">
        <v>0.25</v>
      </c>
      <c r="V616" s="22">
        <v>0.25</v>
      </c>
      <c r="W616" s="105">
        <f>IFERROR(IF(S616&lt;R616,100%,"100"%-(S616-R616)*1.2),"-")</f>
        <v>1</v>
      </c>
      <c r="AC616" s="105">
        <f>IFERROR(IF(Y616&lt;X616,100%,"100"%-(Y616-X616)*1.2),"-")</f>
        <v>1</v>
      </c>
    </row>
    <row r="617" spans="2:29" x14ac:dyDescent="0.3">
      <c r="B617" s="125" t="s">
        <v>1141</v>
      </c>
      <c r="C617" s="18">
        <v>46071</v>
      </c>
      <c r="D617" s="5" t="s">
        <v>750</v>
      </c>
      <c r="E617" s="19" t="s">
        <v>28</v>
      </c>
      <c r="F617" s="48" t="s">
        <v>165</v>
      </c>
      <c r="G617" s="125" t="s">
        <v>1141</v>
      </c>
      <c r="H617" s="27" t="s">
        <v>6</v>
      </c>
      <c r="I617" s="19" t="s">
        <v>28</v>
      </c>
      <c r="J617" s="111">
        <v>9200</v>
      </c>
      <c r="K617" s="111">
        <v>1000</v>
      </c>
      <c r="L617" s="111">
        <v>14</v>
      </c>
      <c r="M617" s="111">
        <v>4</v>
      </c>
      <c r="N617" s="19" t="s">
        <v>28</v>
      </c>
      <c r="O617" s="48" t="s">
        <v>165</v>
      </c>
      <c r="P617" s="19">
        <v>0.83333333333333337</v>
      </c>
      <c r="Q617" s="429">
        <v>0.96666666666666667</v>
      </c>
      <c r="R617" s="22">
        <v>0.5</v>
      </c>
      <c r="S617" s="22">
        <v>6.25E-2</v>
      </c>
      <c r="T617" s="22">
        <v>8.3333333333333329E-2</v>
      </c>
      <c r="U617" s="22">
        <v>0.25</v>
      </c>
      <c r="V617" s="22">
        <v>0.25</v>
      </c>
      <c r="W617" s="105">
        <f>IFERROR(IF(S617&lt;R617,100%,"100"%-(S617-R617)*1.2),"-")</f>
        <v>1</v>
      </c>
      <c r="AC617" s="105">
        <f>IFERROR(IF(Y617&lt;X617,100%,"100"%-(Y617-X617)*1.2),"-")</f>
        <v>1</v>
      </c>
    </row>
    <row r="618" spans="2:29" x14ac:dyDescent="0.3">
      <c r="B618" s="125" t="s">
        <v>1141</v>
      </c>
      <c r="C618" s="18">
        <v>46071</v>
      </c>
      <c r="D618" s="5" t="s">
        <v>750</v>
      </c>
      <c r="E618" s="19" t="s">
        <v>28</v>
      </c>
      <c r="F618" s="48" t="s">
        <v>165</v>
      </c>
      <c r="G618" s="125" t="s">
        <v>1141</v>
      </c>
      <c r="H618" s="5" t="s">
        <v>209</v>
      </c>
      <c r="I618" s="19" t="s">
        <v>28</v>
      </c>
      <c r="J618" s="111">
        <v>9200</v>
      </c>
      <c r="K618" s="111">
        <v>1000</v>
      </c>
      <c r="L618" s="111">
        <v>14</v>
      </c>
      <c r="M618" s="111">
        <v>4</v>
      </c>
      <c r="N618" s="19" t="s">
        <v>28</v>
      </c>
      <c r="O618" s="48" t="s">
        <v>165</v>
      </c>
      <c r="P618" s="19">
        <v>0.83333333333333337</v>
      </c>
      <c r="Q618" s="22">
        <v>0.96666666666666667</v>
      </c>
      <c r="R618" s="22">
        <v>0.5</v>
      </c>
      <c r="S618" s="22">
        <v>0.1076388888888889</v>
      </c>
      <c r="T618" s="22">
        <v>0.13541666666666666</v>
      </c>
      <c r="U618" s="22">
        <v>0.25</v>
      </c>
      <c r="V618" s="22">
        <v>0.25</v>
      </c>
      <c r="W618" s="105">
        <f>IFERROR(IF(S618&lt;R618,100%,"100"%-(S618-R618)*1.2),"-")</f>
        <v>1</v>
      </c>
      <c r="AC618" s="105">
        <f>IFERROR(IF(Y618&lt;X618,100%,"100"%-(Y618-X618)*1.2),"-")</f>
        <v>1</v>
      </c>
    </row>
    <row r="619" spans="2:29" x14ac:dyDescent="0.3">
      <c r="B619" s="125" t="s">
        <v>1142</v>
      </c>
      <c r="C619" s="18">
        <v>46071</v>
      </c>
      <c r="D619" s="5" t="s">
        <v>750</v>
      </c>
      <c r="E619" s="19" t="s">
        <v>1100</v>
      </c>
      <c r="F619" s="48" t="s">
        <v>446</v>
      </c>
      <c r="G619" s="125" t="s">
        <v>1142</v>
      </c>
      <c r="H619" s="5" t="s">
        <v>601</v>
      </c>
      <c r="I619" s="19" t="s">
        <v>1100</v>
      </c>
      <c r="M619" s="111">
        <v>8</v>
      </c>
      <c r="N619" s="19" t="s">
        <v>1100</v>
      </c>
      <c r="O619" s="48" t="s">
        <v>446</v>
      </c>
      <c r="P619" s="19">
        <v>0.83333333333333337</v>
      </c>
      <c r="W619" s="105">
        <f>IFERROR(IF(S619&lt;R619,100%,"100"%-(S619-R619)*1.2),"-")</f>
        <v>1</v>
      </c>
      <c r="AC619" s="105">
        <f>IFERROR(IF(Y619&lt;X619,100%,"100"%-(Y619-X619)*1.2),"-")</f>
        <v>1</v>
      </c>
    </row>
    <row r="620" spans="2:29" x14ac:dyDescent="0.3">
      <c r="B620" s="125" t="s">
        <v>1143</v>
      </c>
      <c r="C620" s="18">
        <v>46072</v>
      </c>
      <c r="D620" s="5" t="s">
        <v>750</v>
      </c>
      <c r="E620" s="19" t="s">
        <v>446</v>
      </c>
      <c r="F620" s="48" t="s">
        <v>446</v>
      </c>
      <c r="G620" s="125" t="s">
        <v>1143</v>
      </c>
      <c r="H620" s="5" t="s">
        <v>9</v>
      </c>
      <c r="I620" s="19" t="s">
        <v>446</v>
      </c>
      <c r="K620" s="111">
        <v>3000</v>
      </c>
      <c r="M620" s="111">
        <v>9</v>
      </c>
      <c r="N620" s="19" t="s">
        <v>446</v>
      </c>
      <c r="O620" s="48" t="s">
        <v>446</v>
      </c>
      <c r="P620" s="19">
        <v>0.3125</v>
      </c>
      <c r="W620" s="105">
        <f>IFERROR(IF(S620&lt;R620,100%,"100"%-(S620-R620)*1.2),"-")</f>
        <v>1</v>
      </c>
      <c r="AC620" s="105">
        <f>IFERROR(IF(Y620&lt;X620,100%,"100"%-(Y620-X620)*1.2),"-")</f>
        <v>1</v>
      </c>
    </row>
    <row r="621" spans="2:29" x14ac:dyDescent="0.3">
      <c r="B621" s="125" t="s">
        <v>1143</v>
      </c>
      <c r="C621" s="18">
        <v>46072</v>
      </c>
      <c r="D621" s="5" t="s">
        <v>750</v>
      </c>
      <c r="E621" s="19" t="s">
        <v>446</v>
      </c>
      <c r="F621" s="48" t="s">
        <v>446</v>
      </c>
      <c r="G621" s="125" t="s">
        <v>1143</v>
      </c>
      <c r="H621" s="27" t="s">
        <v>6</v>
      </c>
      <c r="I621" s="19" t="s">
        <v>446</v>
      </c>
      <c r="K621" s="111">
        <v>177</v>
      </c>
      <c r="M621" s="111">
        <v>14</v>
      </c>
      <c r="N621" s="19" t="s">
        <v>446</v>
      </c>
      <c r="O621" s="48" t="s">
        <v>446</v>
      </c>
      <c r="P621" s="19">
        <v>0.3125</v>
      </c>
      <c r="W621" s="105">
        <f>IFERROR(IF(S621&lt;R621,100%,"100"%-(S621-R621)*1.2),"-")</f>
        <v>1</v>
      </c>
      <c r="AC621" s="105">
        <f>IFERROR(IF(Y621&lt;X621,100%,"100"%-(Y621-X621)*1.2),"-")</f>
        <v>1</v>
      </c>
    </row>
    <row r="622" spans="2:29" x14ac:dyDescent="0.3">
      <c r="B622" s="125" t="s">
        <v>1143</v>
      </c>
      <c r="C622" s="18">
        <v>46072</v>
      </c>
      <c r="D622" s="5" t="s">
        <v>750</v>
      </c>
      <c r="E622" s="191" t="s">
        <v>446</v>
      </c>
      <c r="F622" s="54" t="s">
        <v>446</v>
      </c>
      <c r="G622" s="125" t="s">
        <v>1143</v>
      </c>
      <c r="H622" s="27" t="s">
        <v>30</v>
      </c>
      <c r="I622" s="191" t="s">
        <v>446</v>
      </c>
      <c r="M622" s="111">
        <v>14</v>
      </c>
      <c r="N622" s="191" t="s">
        <v>446</v>
      </c>
      <c r="O622" s="54" t="s">
        <v>446</v>
      </c>
      <c r="P622" s="191">
        <v>0.3125</v>
      </c>
      <c r="W622" s="105">
        <f>IFERROR(IF(S622&lt;R622,100%,"100"%-(S622-R622)*1.2),"-")</f>
        <v>1</v>
      </c>
      <c r="AC622" s="105">
        <f>IFERROR(IF(Y622&lt;X622,100%,"100"%-(Y622-X622)*1.2),"-")</f>
        <v>1</v>
      </c>
    </row>
    <row r="623" spans="2:29" x14ac:dyDescent="0.3">
      <c r="B623" s="125" t="s">
        <v>1144</v>
      </c>
      <c r="C623" s="18">
        <v>46072</v>
      </c>
      <c r="D623" s="5" t="s">
        <v>750</v>
      </c>
      <c r="E623" s="19" t="s">
        <v>446</v>
      </c>
      <c r="F623" s="41" t="s">
        <v>446</v>
      </c>
      <c r="G623" s="125" t="s">
        <v>1144</v>
      </c>
      <c r="H623" s="5" t="s">
        <v>12</v>
      </c>
      <c r="I623" s="19" t="s">
        <v>446</v>
      </c>
      <c r="M623" s="111">
        <v>23</v>
      </c>
      <c r="N623" s="19" t="s">
        <v>446</v>
      </c>
      <c r="O623" s="41" t="s">
        <v>446</v>
      </c>
      <c r="P623" s="19">
        <v>0.33333333333333298</v>
      </c>
      <c r="W623" s="105">
        <f>IFERROR(IF(S623&lt;R623,100%,"100"%-(S623-R623)*1.2),"-")</f>
        <v>1</v>
      </c>
      <c r="AC623" s="105">
        <f>IFERROR(IF(Y623&lt;X623,100%,"100"%-(Y623-X623)*1.2),"-")</f>
        <v>1</v>
      </c>
    </row>
    <row r="624" spans="2:29" x14ac:dyDescent="0.3">
      <c r="B624" s="125" t="s">
        <v>1145</v>
      </c>
      <c r="C624" s="18">
        <v>46072</v>
      </c>
      <c r="D624" s="5" t="s">
        <v>750</v>
      </c>
      <c r="E624" s="49" t="s">
        <v>14</v>
      </c>
      <c r="F624" s="48" t="s">
        <v>15</v>
      </c>
      <c r="G624" s="125" t="s">
        <v>1145</v>
      </c>
      <c r="H624" s="27" t="s">
        <v>22</v>
      </c>
      <c r="I624" s="19" t="s">
        <v>14</v>
      </c>
      <c r="J624" s="111">
        <v>8500</v>
      </c>
      <c r="K624" s="111">
        <v>10000</v>
      </c>
      <c r="L624" s="111">
        <v>14</v>
      </c>
      <c r="M624" s="111">
        <v>12</v>
      </c>
      <c r="N624" s="19" t="s">
        <v>14</v>
      </c>
      <c r="O624" s="48" t="s">
        <v>15</v>
      </c>
      <c r="P624" s="19">
        <v>0.5</v>
      </c>
      <c r="Q624" s="22">
        <v>0.5</v>
      </c>
      <c r="R624" s="22">
        <v>0.625</v>
      </c>
      <c r="S624" s="22">
        <v>0.5625</v>
      </c>
      <c r="T624" s="22">
        <v>0.58333333333333337</v>
      </c>
      <c r="U624" s="22">
        <v>0.64583333333333337</v>
      </c>
      <c r="V624" s="22">
        <v>0.64583333333333337</v>
      </c>
      <c r="W624" s="105">
        <f>IFERROR(IF(S624&lt;R624,100%,"100"%-(S624-R624)*1.2),"-")</f>
        <v>1</v>
      </c>
      <c r="AC624" s="105">
        <f>IFERROR(IF(Y624&lt;X624,100%,"100"%-(Y624-X624)*1.2),"-")</f>
        <v>1</v>
      </c>
    </row>
    <row r="625" spans="2:29" x14ac:dyDescent="0.3">
      <c r="B625" s="125" t="s">
        <v>1146</v>
      </c>
      <c r="C625" s="18">
        <v>46072</v>
      </c>
      <c r="D625" s="5" t="s">
        <v>750</v>
      </c>
      <c r="E625" s="19" t="s">
        <v>104</v>
      </c>
      <c r="F625" s="48" t="s">
        <v>24</v>
      </c>
      <c r="G625" s="125" t="s">
        <v>1146</v>
      </c>
      <c r="H625" s="5" t="s">
        <v>43</v>
      </c>
      <c r="I625" s="19" t="s">
        <v>104</v>
      </c>
      <c r="J625" s="111">
        <v>10230</v>
      </c>
      <c r="K625" s="111">
        <v>2556</v>
      </c>
      <c r="L625" s="111">
        <v>14</v>
      </c>
      <c r="M625" s="111">
        <v>5</v>
      </c>
      <c r="N625" s="19" t="s">
        <v>104</v>
      </c>
      <c r="O625" s="48" t="s">
        <v>24</v>
      </c>
      <c r="P625" s="19">
        <v>0.29166666666666702</v>
      </c>
      <c r="Q625" s="22">
        <v>0.44444444444444442</v>
      </c>
      <c r="R625" s="22">
        <v>0.625</v>
      </c>
      <c r="S625" s="22">
        <v>0.54166666666666663</v>
      </c>
      <c r="T625" s="22">
        <v>0.58333333333333337</v>
      </c>
      <c r="U625" s="22">
        <v>0.66666666666666663</v>
      </c>
      <c r="V625" s="22">
        <v>0.66666666666666663</v>
      </c>
      <c r="W625" s="105">
        <f>IFERROR(IF(S625&lt;R625,100%,"100"%-(S625-R625)*1.2),"-")</f>
        <v>1</v>
      </c>
      <c r="AC625" s="105">
        <f>IFERROR(IF(Y625&lt;X625,100%,"100"%-(Y625-X625)*1.2),"-")</f>
        <v>1</v>
      </c>
    </row>
    <row r="626" spans="2:29" x14ac:dyDescent="0.3">
      <c r="B626" s="125" t="s">
        <v>1147</v>
      </c>
      <c r="C626" s="18">
        <v>46072</v>
      </c>
      <c r="D626" s="5" t="s">
        <v>750</v>
      </c>
      <c r="E626" s="21" t="s">
        <v>20</v>
      </c>
      <c r="F626" s="20" t="s">
        <v>81</v>
      </c>
      <c r="G626" s="125" t="s">
        <v>1147</v>
      </c>
      <c r="H626" s="20" t="s">
        <v>34</v>
      </c>
      <c r="I626" s="21" t="s">
        <v>20</v>
      </c>
      <c r="J626" s="111">
        <v>24950</v>
      </c>
      <c r="K626" s="111">
        <v>7000</v>
      </c>
      <c r="L626" s="111">
        <v>27</v>
      </c>
      <c r="M626" s="111">
        <v>1</v>
      </c>
      <c r="N626" s="21" t="s">
        <v>20</v>
      </c>
      <c r="O626" s="20" t="s">
        <v>81</v>
      </c>
      <c r="P626" s="21">
        <v>0.25</v>
      </c>
      <c r="Q626" s="22">
        <v>0.41666666666666669</v>
      </c>
      <c r="R626" s="22">
        <v>0.625</v>
      </c>
      <c r="S626" s="22">
        <v>0.5</v>
      </c>
      <c r="T626" s="22">
        <v>0.50347222222222221</v>
      </c>
      <c r="U626" s="22">
        <v>0.70833333333333337</v>
      </c>
      <c r="V626" s="22">
        <v>0.70833333333333337</v>
      </c>
      <c r="W626" s="105">
        <f>IFERROR(IF(S626&lt;R626,100%,"100"%-(S626-R626)*1.2),"-")</f>
        <v>1</v>
      </c>
      <c r="AC626" s="105">
        <f>IFERROR(IF(Y626&lt;X626,100%,"100"%-(Y626-X626)*1.2),"-")</f>
        <v>1</v>
      </c>
    </row>
    <row r="627" spans="2:29" x14ac:dyDescent="0.3">
      <c r="B627" s="125" t="s">
        <v>1147</v>
      </c>
      <c r="C627" s="18">
        <v>46072</v>
      </c>
      <c r="D627" s="5" t="s">
        <v>750</v>
      </c>
      <c r="E627" s="19" t="s">
        <v>20</v>
      </c>
      <c r="F627" s="5" t="s">
        <v>81</v>
      </c>
      <c r="G627" s="125" t="s">
        <v>1147</v>
      </c>
      <c r="H627" s="5" t="s">
        <v>33</v>
      </c>
      <c r="I627" s="19" t="s">
        <v>20</v>
      </c>
      <c r="J627" s="111">
        <v>24950</v>
      </c>
      <c r="K627" s="111">
        <v>4600</v>
      </c>
      <c r="L627" s="111">
        <v>27</v>
      </c>
      <c r="M627" s="111">
        <v>24</v>
      </c>
      <c r="N627" s="19" t="s">
        <v>20</v>
      </c>
      <c r="O627" s="5" t="s">
        <v>81</v>
      </c>
      <c r="P627" s="19">
        <v>0.25</v>
      </c>
      <c r="Q627" s="22">
        <v>0.41666666666666669</v>
      </c>
      <c r="R627" s="22">
        <v>0.625</v>
      </c>
      <c r="S627" s="22">
        <v>0.52083333333333337</v>
      </c>
      <c r="T627" s="22">
        <v>0.625</v>
      </c>
      <c r="U627" s="22">
        <v>0.70833333333333337</v>
      </c>
      <c r="V627" s="22">
        <v>0.70833333333333337</v>
      </c>
      <c r="W627" s="105">
        <f>IFERROR(IF(S627&lt;R627,100%,"100"%-(S627-R627)*1.2),"-")</f>
        <v>1</v>
      </c>
      <c r="AC627" s="105">
        <f>IFERROR(IF(Y627&lt;X627,100%,"100"%-(Y627-X627)*1.2),"-")</f>
        <v>1</v>
      </c>
    </row>
    <row r="628" spans="2:29" x14ac:dyDescent="0.3">
      <c r="B628" s="125" t="s">
        <v>1148</v>
      </c>
      <c r="C628" s="18">
        <v>46072</v>
      </c>
      <c r="D628" s="5" t="s">
        <v>750</v>
      </c>
      <c r="E628" s="19" t="s">
        <v>104</v>
      </c>
      <c r="F628" s="48" t="s">
        <v>24</v>
      </c>
      <c r="G628" s="125" t="s">
        <v>1148</v>
      </c>
      <c r="H628" s="27" t="s">
        <v>35</v>
      </c>
      <c r="I628" s="19" t="s">
        <v>104</v>
      </c>
      <c r="J628" s="111">
        <v>10230</v>
      </c>
      <c r="K628" s="111">
        <v>2400</v>
      </c>
      <c r="L628" s="111">
        <v>14</v>
      </c>
      <c r="M628" s="111">
        <v>7</v>
      </c>
      <c r="N628" s="19" t="s">
        <v>104</v>
      </c>
      <c r="O628" s="48" t="s">
        <v>24</v>
      </c>
      <c r="P628" s="19">
        <v>0.29166666666666702</v>
      </c>
      <c r="Q628" s="22">
        <v>0.29166666666666669</v>
      </c>
      <c r="R628" s="22">
        <v>0.5</v>
      </c>
      <c r="S628" s="22">
        <v>0.33333333333333331</v>
      </c>
      <c r="T628" s="22">
        <v>0.33680555555555558</v>
      </c>
      <c r="U628" s="22">
        <v>0.34027777777777779</v>
      </c>
      <c r="V628" s="22">
        <v>0.34027777777777779</v>
      </c>
      <c r="W628" s="105">
        <f>IFERROR(IF(S628&lt;R628,100%,"100"%-(S628-R628)*1.2),"-")</f>
        <v>1</v>
      </c>
      <c r="AC628" s="105">
        <f>IFERROR(IF(Y628&lt;X628,100%,"100"%-(Y628-X628)*1.2),"-")</f>
        <v>1</v>
      </c>
    </row>
    <row r="629" spans="2:29" x14ac:dyDescent="0.3">
      <c r="B629" s="125" t="s">
        <v>1149</v>
      </c>
      <c r="C629" s="18">
        <v>46072</v>
      </c>
      <c r="D629" s="5" t="s">
        <v>750</v>
      </c>
      <c r="E629" s="19" t="s">
        <v>28</v>
      </c>
      <c r="F629" s="48" t="s">
        <v>42</v>
      </c>
      <c r="G629" s="125" t="s">
        <v>1149</v>
      </c>
      <c r="H629" s="5" t="s">
        <v>11</v>
      </c>
      <c r="I629" s="19" t="s">
        <v>28</v>
      </c>
      <c r="J629" s="111">
        <v>9200</v>
      </c>
      <c r="K629" s="111">
        <v>6000</v>
      </c>
      <c r="L629" s="111">
        <v>14</v>
      </c>
      <c r="M629" s="111">
        <v>5</v>
      </c>
      <c r="N629" s="19" t="s">
        <v>28</v>
      </c>
      <c r="O629" s="48" t="s">
        <v>42</v>
      </c>
      <c r="P629" s="19">
        <v>0.20833333333333334</v>
      </c>
      <c r="Q629" s="22">
        <v>0.25</v>
      </c>
      <c r="R629" s="22">
        <v>0.625</v>
      </c>
      <c r="S629" s="22">
        <v>0.375</v>
      </c>
      <c r="T629" s="22">
        <v>0.41666666666666669</v>
      </c>
      <c r="U629" s="22">
        <v>0.66666666666666663</v>
      </c>
      <c r="V629" s="22">
        <v>0.66666666666666663</v>
      </c>
      <c r="W629" s="105">
        <f>IFERROR(IF(S629&lt;R629,100%,"100"%-(S629-R629)*1.2),"-")</f>
        <v>1</v>
      </c>
      <c r="AC629" s="105">
        <f>IFERROR(IF(Y629&lt;X629,100%,"100"%-(Y629-X629)*1.2),"-")</f>
        <v>1</v>
      </c>
    </row>
    <row r="630" spans="2:29" x14ac:dyDescent="0.3">
      <c r="B630" s="125" t="s">
        <v>1149</v>
      </c>
      <c r="C630" s="18">
        <v>46072</v>
      </c>
      <c r="D630" s="5" t="s">
        <v>750</v>
      </c>
      <c r="E630" s="19" t="s">
        <v>28</v>
      </c>
      <c r="F630" s="48" t="s">
        <v>42</v>
      </c>
      <c r="G630" s="125" t="s">
        <v>1149</v>
      </c>
      <c r="H630" s="5" t="s">
        <v>601</v>
      </c>
      <c r="I630" s="19" t="s">
        <v>28</v>
      </c>
      <c r="J630" s="111">
        <v>9200</v>
      </c>
      <c r="K630" s="111">
        <v>10000</v>
      </c>
      <c r="L630" s="111">
        <v>14</v>
      </c>
      <c r="M630" s="111">
        <v>9</v>
      </c>
      <c r="N630" s="19" t="s">
        <v>28</v>
      </c>
      <c r="O630" s="48" t="s">
        <v>42</v>
      </c>
      <c r="P630" s="19">
        <v>0.20833333333333334</v>
      </c>
      <c r="Q630" s="22">
        <v>0.25</v>
      </c>
      <c r="R630" s="22">
        <v>0.625</v>
      </c>
      <c r="S630" s="22">
        <v>0.5</v>
      </c>
      <c r="T630" s="22">
        <v>0.58333333333333337</v>
      </c>
      <c r="U630" s="22">
        <v>0.66666666666666663</v>
      </c>
      <c r="V630" s="22">
        <v>0.66666666666666663</v>
      </c>
      <c r="W630" s="105">
        <f>IFERROR(IF(S630&lt;R630,100%,"100"%-(S630-R630)*1.2),"-")</f>
        <v>1</v>
      </c>
      <c r="AC630" s="105">
        <f>IFERROR(IF(Y630&lt;X630,100%,"100"%-(Y630-X630)*1.2),"-")</f>
        <v>1</v>
      </c>
    </row>
    <row r="631" spans="2:29" x14ac:dyDescent="0.3">
      <c r="B631" s="125" t="s">
        <v>1150</v>
      </c>
      <c r="C631" s="18">
        <v>46072</v>
      </c>
      <c r="D631" s="5" t="s">
        <v>750</v>
      </c>
      <c r="E631" s="19" t="s">
        <v>104</v>
      </c>
      <c r="F631" s="48" t="s">
        <v>24</v>
      </c>
      <c r="G631" s="125" t="s">
        <v>1150</v>
      </c>
      <c r="H631" s="27" t="s">
        <v>13</v>
      </c>
      <c r="I631" s="19" t="s">
        <v>104</v>
      </c>
      <c r="J631" s="111">
        <v>10230</v>
      </c>
      <c r="K631" s="111">
        <v>3200</v>
      </c>
      <c r="L631" s="111">
        <v>14</v>
      </c>
      <c r="M631" s="111">
        <v>6</v>
      </c>
      <c r="N631" s="19" t="s">
        <v>104</v>
      </c>
      <c r="O631" s="48" t="s">
        <v>24</v>
      </c>
      <c r="P631" s="19">
        <v>0.79166666666666663</v>
      </c>
      <c r="Q631" s="22">
        <v>0.83333333333333337</v>
      </c>
      <c r="R631" s="22">
        <v>0.625</v>
      </c>
      <c r="S631" s="22">
        <v>0.95833333333333337</v>
      </c>
      <c r="W631" s="105">
        <f>IFERROR(IF(S631&lt;R631,100%,"100"%-(S631-R631)*1.2),"-")</f>
        <v>0.6</v>
      </c>
      <c r="AB631" s="5" t="s">
        <v>475</v>
      </c>
      <c r="AC631" s="105">
        <f>IFERROR(IF(Y631&lt;X631,100%,"100"%-(Y631-X631)*1.2),"-")</f>
        <v>1</v>
      </c>
    </row>
    <row r="632" spans="2:29" x14ac:dyDescent="0.3">
      <c r="B632" s="125" t="s">
        <v>1150</v>
      </c>
      <c r="C632" s="18">
        <v>46072</v>
      </c>
      <c r="D632" s="5" t="s">
        <v>750</v>
      </c>
      <c r="E632" s="19" t="s">
        <v>104</v>
      </c>
      <c r="F632" s="48" t="s">
        <v>24</v>
      </c>
      <c r="G632" s="125" t="s">
        <v>1150</v>
      </c>
      <c r="H632" s="5" t="s">
        <v>17</v>
      </c>
      <c r="I632" s="19" t="s">
        <v>104</v>
      </c>
      <c r="J632" s="111">
        <v>10230</v>
      </c>
      <c r="K632" s="111">
        <v>350</v>
      </c>
      <c r="L632" s="111">
        <v>14</v>
      </c>
      <c r="M632" s="111">
        <v>1</v>
      </c>
      <c r="N632" s="19" t="s">
        <v>104</v>
      </c>
      <c r="O632" s="48" t="s">
        <v>24</v>
      </c>
      <c r="P632" s="19">
        <v>0.79166666666666663</v>
      </c>
      <c r="Q632" s="22">
        <v>0.83333333333333337</v>
      </c>
      <c r="R632" s="22">
        <v>0.625</v>
      </c>
      <c r="S632" s="22">
        <v>0.94791666666666663</v>
      </c>
      <c r="W632" s="105">
        <f>IFERROR(IF(S632&lt;R632,100%,"100"%-(S632-R632)*1.2),"-")</f>
        <v>0.61250000000000004</v>
      </c>
      <c r="AB632" s="5" t="s">
        <v>475</v>
      </c>
      <c r="AC632" s="105">
        <f>IFERROR(IF(Y632&lt;X632,100%,"100"%-(Y632-X632)*1.2),"-")</f>
        <v>1</v>
      </c>
    </row>
    <row r="633" spans="2:29" x14ac:dyDescent="0.3">
      <c r="B633" s="125" t="s">
        <v>1151</v>
      </c>
      <c r="C633" s="18">
        <v>46072</v>
      </c>
      <c r="D633" s="5" t="s">
        <v>750</v>
      </c>
      <c r="E633" s="49" t="s">
        <v>14</v>
      </c>
      <c r="F633" s="5" t="s">
        <v>15</v>
      </c>
      <c r="G633" s="125" t="s">
        <v>1151</v>
      </c>
      <c r="H633" s="5" t="s">
        <v>1104</v>
      </c>
      <c r="I633" s="5" t="s">
        <v>14</v>
      </c>
      <c r="J633" s="111">
        <v>8500</v>
      </c>
      <c r="K633" s="111">
        <v>8000</v>
      </c>
      <c r="L633" s="111">
        <v>14</v>
      </c>
      <c r="M633" s="111">
        <v>1</v>
      </c>
      <c r="N633" s="5" t="s">
        <v>14</v>
      </c>
      <c r="O633" s="5" t="s">
        <v>15</v>
      </c>
      <c r="P633" s="22"/>
      <c r="Q633" s="22"/>
      <c r="W633" s="105">
        <f>IFERROR(IF(S633&lt;R633,100%,"100"%-(S633-R633)*1.2),"-")</f>
        <v>1</v>
      </c>
      <c r="AC633" s="105">
        <f>IFERROR(IF(Y633&lt;X633,100%,"100"%-(Y633-X633)*1.2),"-")</f>
        <v>1</v>
      </c>
    </row>
    <row r="634" spans="2:29" x14ac:dyDescent="0.3">
      <c r="B634" s="125" t="s">
        <v>1152</v>
      </c>
      <c r="C634" s="18">
        <v>46072</v>
      </c>
      <c r="D634" s="5" t="s">
        <v>750</v>
      </c>
      <c r="E634" s="21" t="s">
        <v>56</v>
      </c>
      <c r="F634" s="41" t="s">
        <v>81</v>
      </c>
      <c r="G634" s="125" t="s">
        <v>1152</v>
      </c>
      <c r="H634" s="20" t="s">
        <v>36</v>
      </c>
      <c r="I634" s="21" t="s">
        <v>56</v>
      </c>
      <c r="J634" s="111">
        <v>8500</v>
      </c>
      <c r="K634" s="111">
        <v>11000</v>
      </c>
      <c r="L634" s="111">
        <v>14</v>
      </c>
      <c r="M634" s="111">
        <v>19</v>
      </c>
      <c r="N634" s="21" t="s">
        <v>56</v>
      </c>
      <c r="O634" s="41" t="s">
        <v>81</v>
      </c>
      <c r="P634" s="21">
        <v>0.83333333333333337</v>
      </c>
      <c r="Q634" s="22">
        <v>8.3333333333333329E-2</v>
      </c>
      <c r="R634" s="133">
        <v>46072.5</v>
      </c>
      <c r="S634" s="133">
        <v>46073.166666666664</v>
      </c>
      <c r="T634" s="22">
        <v>0.125</v>
      </c>
      <c r="U634" s="22">
        <v>0.33333333333333331</v>
      </c>
      <c r="V634" s="22">
        <v>0.33333333333333331</v>
      </c>
      <c r="W634" s="105">
        <f>IFERROR(IF(S634&lt;R634,100%,"100"%-(S634-R634)*1.2),"-")</f>
        <v>0.20000000000291041</v>
      </c>
      <c r="AB634" s="5" t="s">
        <v>475</v>
      </c>
      <c r="AC634" s="105">
        <f>IFERROR(IF(Y634&lt;X634,100%,"100"%-(Y634-X634)*1.2),"-")</f>
        <v>1</v>
      </c>
    </row>
    <row r="635" spans="2:29" x14ac:dyDescent="0.3">
      <c r="B635" s="125" t="s">
        <v>1152</v>
      </c>
      <c r="C635" s="18">
        <v>46072</v>
      </c>
      <c r="D635" s="5" t="s">
        <v>750</v>
      </c>
      <c r="E635" s="5" t="s">
        <v>56</v>
      </c>
      <c r="F635" s="5" t="s">
        <v>81</v>
      </c>
      <c r="G635" s="125" t="s">
        <v>1152</v>
      </c>
      <c r="H635" s="27" t="s">
        <v>22</v>
      </c>
      <c r="I635" s="5" t="s">
        <v>56</v>
      </c>
      <c r="J635" s="111">
        <v>8500</v>
      </c>
      <c r="K635" s="111">
        <v>200</v>
      </c>
      <c r="L635" s="111">
        <v>14</v>
      </c>
      <c r="M635" s="111">
        <v>1</v>
      </c>
      <c r="N635" s="5" t="s">
        <v>56</v>
      </c>
      <c r="O635" s="5" t="s">
        <v>81</v>
      </c>
      <c r="P635" s="22">
        <v>0.83333333333333337</v>
      </c>
      <c r="Q635" s="22">
        <v>8.3333333333333329E-2</v>
      </c>
      <c r="R635" s="133">
        <v>46072.5</v>
      </c>
      <c r="S635" s="133">
        <v>46073.104166666664</v>
      </c>
      <c r="T635" s="22">
        <v>0.1076388888888889</v>
      </c>
      <c r="U635" s="22">
        <v>0.33333333333333331</v>
      </c>
      <c r="V635" s="22">
        <v>0.33333333333333331</v>
      </c>
      <c r="W635" s="105">
        <f>IFERROR(IF(S635&lt;R635,100%,"100"%-(S635-R635)*1.2),"-")</f>
        <v>0.27500000000291036</v>
      </c>
      <c r="AB635" s="5" t="s">
        <v>475</v>
      </c>
      <c r="AC635" s="105">
        <f>IFERROR(IF(Y635&lt;X635,100%,"100"%-(Y635-X635)*1.2),"-")</f>
        <v>1</v>
      </c>
    </row>
    <row r="636" spans="2:29" x14ac:dyDescent="0.3">
      <c r="B636" s="125" t="s">
        <v>1153</v>
      </c>
      <c r="C636" s="18">
        <v>46072</v>
      </c>
      <c r="D636" s="5" t="s">
        <v>750</v>
      </c>
      <c r="E636" s="5" t="s">
        <v>47</v>
      </c>
      <c r="F636" s="5" t="s">
        <v>47</v>
      </c>
      <c r="G636" s="125" t="s">
        <v>1153</v>
      </c>
      <c r="H636" s="5" t="s">
        <v>12</v>
      </c>
      <c r="I636" s="5" t="s">
        <v>47</v>
      </c>
      <c r="K636" s="111">
        <v>200</v>
      </c>
      <c r="M636" s="111">
        <v>1</v>
      </c>
      <c r="N636" s="5" t="s">
        <v>47</v>
      </c>
      <c r="O636" s="5" t="s">
        <v>47</v>
      </c>
      <c r="P636" s="22">
        <v>0.79166666666666663</v>
      </c>
      <c r="Q636" s="22">
        <v>0.875</v>
      </c>
      <c r="R636" s="22">
        <v>0.5</v>
      </c>
      <c r="S636" s="22">
        <v>0.95833333333333337</v>
      </c>
      <c r="W636" s="105">
        <f>IFERROR(IF(S636&lt;R636,100%,"100"%-(S636-R636)*1.2),"-")</f>
        <v>0.44999999999999996</v>
      </c>
      <c r="AB636" s="5" t="s">
        <v>475</v>
      </c>
      <c r="AC636" s="105">
        <f>IFERROR(IF(Y636&lt;X636,100%,"100"%-(Y636-X636)*1.2),"-")</f>
        <v>1</v>
      </c>
    </row>
    <row r="637" spans="2:29" x14ac:dyDescent="0.3">
      <c r="B637" s="125" t="s">
        <v>1154</v>
      </c>
      <c r="C637" s="18">
        <v>46072</v>
      </c>
      <c r="D637" s="5" t="s">
        <v>750</v>
      </c>
      <c r="E637" s="5" t="s">
        <v>46</v>
      </c>
      <c r="F637" s="5" t="s">
        <v>165</v>
      </c>
      <c r="G637" s="125" t="s">
        <v>1154</v>
      </c>
      <c r="H637" s="27" t="s">
        <v>6</v>
      </c>
      <c r="I637" s="5" t="s">
        <v>46</v>
      </c>
      <c r="J637" s="111">
        <v>927</v>
      </c>
      <c r="K637" s="111">
        <v>100</v>
      </c>
      <c r="L637" s="111">
        <v>3</v>
      </c>
      <c r="M637" s="111">
        <v>1</v>
      </c>
      <c r="N637" s="5" t="s">
        <v>46</v>
      </c>
      <c r="O637" s="5" t="s">
        <v>165</v>
      </c>
      <c r="P637" s="22">
        <v>0.79166666666666663</v>
      </c>
      <c r="Q637" s="22">
        <v>0.95833333333333337</v>
      </c>
      <c r="R637" s="133">
        <v>46072.5</v>
      </c>
      <c r="S637" s="133">
        <v>46073.03125</v>
      </c>
      <c r="T637" s="22">
        <v>5.2083333333333336E-2</v>
      </c>
      <c r="U637" s="22">
        <v>0.25</v>
      </c>
      <c r="V637" s="22">
        <v>0.25</v>
      </c>
      <c r="W637" s="105">
        <f>IFERROR(IF(S637&lt;R637,100%,"100"%-(S637-R637)*1.2),"-")</f>
        <v>0.36250000000000004</v>
      </c>
      <c r="AB637" s="5" t="s">
        <v>475</v>
      </c>
      <c r="AC637" s="105">
        <f>IFERROR(IF(Y637&lt;X637,100%,"100"%-(Y637-X637)*1.2),"-")</f>
        <v>1</v>
      </c>
    </row>
    <row r="638" spans="2:29" x14ac:dyDescent="0.3">
      <c r="B638" s="125" t="s">
        <v>1154</v>
      </c>
      <c r="C638" s="18">
        <v>46072</v>
      </c>
      <c r="D638" s="5" t="s">
        <v>750</v>
      </c>
      <c r="E638" s="5" t="s">
        <v>46</v>
      </c>
      <c r="F638" s="5" t="s">
        <v>165</v>
      </c>
      <c r="G638" s="125" t="s">
        <v>1154</v>
      </c>
      <c r="H638" s="27" t="s">
        <v>30</v>
      </c>
      <c r="I638" s="5" t="s">
        <v>46</v>
      </c>
      <c r="J638" s="111">
        <v>927</v>
      </c>
      <c r="K638" s="111">
        <v>200</v>
      </c>
      <c r="L638" s="111">
        <v>3</v>
      </c>
      <c r="M638" s="111">
        <v>1</v>
      </c>
      <c r="N638" s="5" t="s">
        <v>46</v>
      </c>
      <c r="O638" s="5" t="s">
        <v>165</v>
      </c>
      <c r="P638" s="22">
        <v>0.79166666666666663</v>
      </c>
      <c r="Q638" s="108">
        <v>0.95833333333333337</v>
      </c>
      <c r="R638" s="133">
        <v>46072.5</v>
      </c>
      <c r="S638" s="133">
        <v>46073.0625</v>
      </c>
      <c r="T638" s="22">
        <v>7.6388888888888895E-2</v>
      </c>
      <c r="U638" s="22">
        <v>0.25</v>
      </c>
      <c r="V638" s="22">
        <v>0.25</v>
      </c>
      <c r="W638" s="105">
        <f>IFERROR(IF(S638&lt;R638,100%,"100"%-(S638-R638)*1.2),"-")</f>
        <v>0.32500000000000007</v>
      </c>
      <c r="AB638" s="5" t="s">
        <v>475</v>
      </c>
      <c r="AC638" s="105">
        <f>IFERROR(IF(Y638&lt;X638,100%,"100"%-(Y638-X638)*1.2),"-")</f>
        <v>1</v>
      </c>
    </row>
    <row r="639" spans="2:29" x14ac:dyDescent="0.3">
      <c r="B639" s="125" t="s">
        <v>1154</v>
      </c>
      <c r="C639" s="18">
        <v>46072</v>
      </c>
      <c r="D639" s="5" t="s">
        <v>750</v>
      </c>
      <c r="E639" s="5" t="s">
        <v>46</v>
      </c>
      <c r="F639" s="5" t="s">
        <v>165</v>
      </c>
      <c r="G639" s="125" t="s">
        <v>1154</v>
      </c>
      <c r="H639" s="5" t="s">
        <v>209</v>
      </c>
      <c r="I639" s="5" t="s">
        <v>46</v>
      </c>
      <c r="J639" s="111">
        <v>927</v>
      </c>
      <c r="K639" s="111">
        <v>300</v>
      </c>
      <c r="L639" s="111">
        <v>3</v>
      </c>
      <c r="M639" s="111">
        <v>1</v>
      </c>
      <c r="N639" s="5" t="s">
        <v>46</v>
      </c>
      <c r="O639" s="5" t="s">
        <v>165</v>
      </c>
      <c r="P639" s="22">
        <v>0.79166666666666663</v>
      </c>
      <c r="Q639" s="22">
        <v>0.95833333333333337</v>
      </c>
      <c r="R639" s="133">
        <v>46072.5</v>
      </c>
      <c r="S639" s="133">
        <v>46073.083333333336</v>
      </c>
      <c r="T639" s="22">
        <v>0.10416666666666667</v>
      </c>
      <c r="U639" s="22">
        <v>0.25</v>
      </c>
      <c r="V639" s="22">
        <v>0.25</v>
      </c>
      <c r="W639" s="105">
        <f>IFERROR(IF(S639&lt;R639,100%,"100"%-(S639-R639)*1.2),"-")</f>
        <v>0.29999999999708959</v>
      </c>
      <c r="AB639" s="5" t="s">
        <v>475</v>
      </c>
      <c r="AC639" s="105">
        <f>IFERROR(IF(Y639&lt;X639,100%,"100"%-(Y639-X639)*1.2),"-")</f>
        <v>1</v>
      </c>
    </row>
    <row r="640" spans="2:29" x14ac:dyDescent="0.3">
      <c r="B640" s="125" t="s">
        <v>1159</v>
      </c>
      <c r="C640" s="18">
        <v>46073</v>
      </c>
      <c r="D640" s="5" t="s">
        <v>750</v>
      </c>
      <c r="E640" s="49" t="s">
        <v>446</v>
      </c>
      <c r="F640" s="50" t="s">
        <v>446</v>
      </c>
      <c r="G640" s="125" t="s">
        <v>1159</v>
      </c>
      <c r="H640" s="27" t="s">
        <v>12</v>
      </c>
      <c r="I640" s="49" t="s">
        <v>446</v>
      </c>
      <c r="M640" s="111">
        <v>22</v>
      </c>
      <c r="N640" s="49" t="s">
        <v>446</v>
      </c>
      <c r="O640" s="50" t="s">
        <v>446</v>
      </c>
      <c r="P640" s="49">
        <v>0.33333333333333298</v>
      </c>
      <c r="W640" s="105">
        <f>IFERROR(IF(S640&lt;R640,100%,"100"%-(S640-R640)*1.2),"-")</f>
        <v>1</v>
      </c>
      <c r="AC640" s="105">
        <f>IFERROR(IF(Y640&lt;X640,100%,"100"%-(Y640-X640)*1.2),"-")</f>
        <v>1</v>
      </c>
    </row>
    <row r="641" spans="2:29" x14ac:dyDescent="0.3">
      <c r="B641" s="125" t="s">
        <v>1160</v>
      </c>
      <c r="C641" s="18">
        <v>46073</v>
      </c>
      <c r="D641" s="5" t="s">
        <v>750</v>
      </c>
      <c r="E641" s="49" t="s">
        <v>446</v>
      </c>
      <c r="F641" s="50" t="s">
        <v>446</v>
      </c>
      <c r="G641" s="125" t="s">
        <v>1160</v>
      </c>
      <c r="H641" s="27" t="s">
        <v>9</v>
      </c>
      <c r="I641" s="49" t="s">
        <v>446</v>
      </c>
      <c r="M641" s="111">
        <v>10</v>
      </c>
      <c r="N641" s="49" t="s">
        <v>446</v>
      </c>
      <c r="O641" s="50" t="s">
        <v>446</v>
      </c>
      <c r="P641" s="49">
        <v>0.29166666666666702</v>
      </c>
      <c r="W641" s="105">
        <f>IFERROR(IF(S641&lt;R641,100%,"100"%-(S641-R641)*1.2),"-")</f>
        <v>1</v>
      </c>
      <c r="AC641" s="105">
        <f>IFERROR(IF(Y641&lt;X641,100%,"100"%-(Y641-X641)*1.2),"-")</f>
        <v>1</v>
      </c>
    </row>
    <row r="642" spans="2:29" x14ac:dyDescent="0.3">
      <c r="B642" s="125" t="s">
        <v>1160</v>
      </c>
      <c r="C642" s="18">
        <v>46073</v>
      </c>
      <c r="D642" s="5" t="s">
        <v>750</v>
      </c>
      <c r="E642" s="49" t="s">
        <v>446</v>
      </c>
      <c r="F642" s="50" t="s">
        <v>446</v>
      </c>
      <c r="G642" s="125" t="s">
        <v>1160</v>
      </c>
      <c r="H642" s="27" t="s">
        <v>6</v>
      </c>
      <c r="I642" s="49" t="s">
        <v>446</v>
      </c>
      <c r="M642" s="111">
        <v>12</v>
      </c>
      <c r="N642" s="49" t="s">
        <v>446</v>
      </c>
      <c r="O642" s="50" t="s">
        <v>446</v>
      </c>
      <c r="P642" s="49">
        <v>0.29166666666666702</v>
      </c>
      <c r="W642" s="105">
        <f>IFERROR(IF(S642&lt;R642,100%,"100"%-(S642-R642)*1.2),"-")</f>
        <v>1</v>
      </c>
      <c r="AC642" s="105">
        <f>IFERROR(IF(Y642&lt;X642,100%,"100"%-(Y642-X642)*1.2),"-")</f>
        <v>1</v>
      </c>
    </row>
    <row r="643" spans="2:29" x14ac:dyDescent="0.3">
      <c r="B643" s="125" t="s">
        <v>1160</v>
      </c>
      <c r="C643" s="18">
        <v>46073</v>
      </c>
      <c r="D643" s="5" t="s">
        <v>750</v>
      </c>
      <c r="E643" s="49" t="s">
        <v>446</v>
      </c>
      <c r="F643" s="50" t="s">
        <v>446</v>
      </c>
      <c r="G643" s="125" t="s">
        <v>1160</v>
      </c>
      <c r="H643" s="27" t="s">
        <v>30</v>
      </c>
      <c r="I643" s="49" t="s">
        <v>446</v>
      </c>
      <c r="M643" s="111">
        <v>13</v>
      </c>
      <c r="N643" s="49" t="s">
        <v>446</v>
      </c>
      <c r="O643" s="50" t="s">
        <v>446</v>
      </c>
      <c r="P643" s="49">
        <v>0.29166666666666702</v>
      </c>
      <c r="W643" s="105">
        <f>IFERROR(IF(S643&lt;R643,100%,"100"%-(S643-R643)*1.2),"-")</f>
        <v>1</v>
      </c>
      <c r="AC643" s="105">
        <f>IFERROR(IF(Y643&lt;X643,100%,"100"%-(Y643-X643)*1.2),"-")</f>
        <v>1</v>
      </c>
    </row>
    <row r="644" spans="2:29" x14ac:dyDescent="0.3">
      <c r="B644" s="125" t="s">
        <v>1161</v>
      </c>
      <c r="C644" s="18">
        <v>46073</v>
      </c>
      <c r="D644" s="5" t="s">
        <v>750</v>
      </c>
      <c r="E644" s="49" t="s">
        <v>104</v>
      </c>
      <c r="F644" s="50" t="s">
        <v>24</v>
      </c>
      <c r="G644" s="125" t="s">
        <v>1161</v>
      </c>
      <c r="H644" s="5" t="s">
        <v>601</v>
      </c>
      <c r="I644" s="49" t="s">
        <v>104</v>
      </c>
      <c r="J644" s="111">
        <v>10230</v>
      </c>
      <c r="K644" s="111">
        <v>4500</v>
      </c>
      <c r="L644" s="111">
        <v>14</v>
      </c>
      <c r="M644" s="111">
        <v>5</v>
      </c>
      <c r="N644" s="49" t="s">
        <v>104</v>
      </c>
      <c r="O644" s="50" t="s">
        <v>24</v>
      </c>
      <c r="P644" s="49">
        <v>0.25</v>
      </c>
      <c r="W644" s="105">
        <f>IFERROR(IF(S644&lt;R644,100%,"100"%-(S644-R644)*1.2),"-")</f>
        <v>1</v>
      </c>
      <c r="AC644" s="105">
        <f>IFERROR(IF(Y644&lt;X644,100%,"100"%-(Y644-X644)*1.2),"-")</f>
        <v>1</v>
      </c>
    </row>
    <row r="645" spans="2:29" x14ac:dyDescent="0.3">
      <c r="B645" s="125" t="s">
        <v>1162</v>
      </c>
      <c r="C645" s="18">
        <v>46073</v>
      </c>
      <c r="D645" s="5" t="s">
        <v>750</v>
      </c>
      <c r="E645" s="49" t="s">
        <v>14</v>
      </c>
      <c r="F645" s="50" t="s">
        <v>15</v>
      </c>
      <c r="G645" s="125" t="s">
        <v>1162</v>
      </c>
      <c r="H645" s="27" t="s">
        <v>16</v>
      </c>
      <c r="I645" s="49" t="s">
        <v>14</v>
      </c>
      <c r="J645" s="111">
        <v>8500</v>
      </c>
      <c r="K645" s="111">
        <v>10000</v>
      </c>
      <c r="L645" s="111">
        <v>14</v>
      </c>
      <c r="M645" s="111">
        <v>6</v>
      </c>
      <c r="N645" s="49" t="s">
        <v>14</v>
      </c>
      <c r="O645" s="50" t="s">
        <v>15</v>
      </c>
      <c r="P645" s="49">
        <v>0.41666666666666669</v>
      </c>
      <c r="W645" s="105">
        <f>IFERROR(IF(S645&lt;R645,100%,"100"%-(S645-R645)*1.2),"-")</f>
        <v>1</v>
      </c>
      <c r="AC645" s="105">
        <f>IFERROR(IF(Y645&lt;X645,100%,"100"%-(Y645-X645)*1.2),"-")</f>
        <v>1</v>
      </c>
    </row>
    <row r="646" spans="2:29" x14ac:dyDescent="0.3">
      <c r="B646" s="125" t="s">
        <v>1162</v>
      </c>
      <c r="C646" s="18">
        <v>46073</v>
      </c>
      <c r="D646" s="5" t="s">
        <v>750</v>
      </c>
      <c r="E646" s="49" t="s">
        <v>14</v>
      </c>
      <c r="F646" s="50" t="s">
        <v>15</v>
      </c>
      <c r="G646" s="125" t="s">
        <v>1162</v>
      </c>
      <c r="H646" s="27" t="s">
        <v>49</v>
      </c>
      <c r="I646" s="49" t="s">
        <v>14</v>
      </c>
      <c r="J646" s="111">
        <v>8500</v>
      </c>
      <c r="K646" s="111">
        <v>4000</v>
      </c>
      <c r="L646" s="111">
        <v>14</v>
      </c>
      <c r="M646" s="111">
        <v>2</v>
      </c>
      <c r="N646" s="49" t="s">
        <v>14</v>
      </c>
      <c r="O646" s="50" t="s">
        <v>15</v>
      </c>
      <c r="P646" s="49">
        <v>0.41666666666666669</v>
      </c>
      <c r="W646" s="105">
        <f>IFERROR(IF(S646&lt;R646,100%,"100"%-(S646-R646)*1.2),"-")</f>
        <v>1</v>
      </c>
      <c r="AC646" s="105">
        <f>IFERROR(IF(Y646&lt;X646,100%,"100"%-(Y646-X646)*1.2),"-")</f>
        <v>1</v>
      </c>
    </row>
    <row r="647" spans="2:29" x14ac:dyDescent="0.3">
      <c r="B647" s="125" t="s">
        <v>1162</v>
      </c>
      <c r="C647" s="18">
        <v>46073</v>
      </c>
      <c r="D647" s="5" t="s">
        <v>750</v>
      </c>
      <c r="E647" s="49" t="s">
        <v>14</v>
      </c>
      <c r="F647" s="50" t="s">
        <v>15</v>
      </c>
      <c r="G647" s="125" t="s">
        <v>1162</v>
      </c>
      <c r="H647" s="5" t="s">
        <v>159</v>
      </c>
      <c r="I647" s="49" t="s">
        <v>14</v>
      </c>
      <c r="J647" s="111">
        <v>8500</v>
      </c>
      <c r="K647" s="111">
        <v>3000</v>
      </c>
      <c r="L647" s="111">
        <v>14</v>
      </c>
      <c r="M647" s="111">
        <v>2</v>
      </c>
      <c r="N647" s="49" t="s">
        <v>14</v>
      </c>
      <c r="O647" s="50" t="s">
        <v>15</v>
      </c>
      <c r="P647" s="49">
        <v>0.41666666666666669</v>
      </c>
      <c r="W647" s="105">
        <f>IFERROR(IF(S647&lt;R647,100%,"100"%-(S647-R647)*1.2),"-")</f>
        <v>1</v>
      </c>
      <c r="AC647" s="105">
        <f>IFERROR(IF(Y647&lt;X647,100%,"100"%-(Y647-X647)*1.2),"-")</f>
        <v>1</v>
      </c>
    </row>
    <row r="648" spans="2:29" x14ac:dyDescent="0.3">
      <c r="B648" s="125" t="s">
        <v>1163</v>
      </c>
      <c r="C648" s="18">
        <v>46073</v>
      </c>
      <c r="D648" s="5" t="s">
        <v>750</v>
      </c>
      <c r="E648" s="49" t="s">
        <v>28</v>
      </c>
      <c r="F648" s="50" t="s">
        <v>42</v>
      </c>
      <c r="G648" s="125" t="s">
        <v>1163</v>
      </c>
      <c r="H648" s="27" t="s">
        <v>35</v>
      </c>
      <c r="I648" s="49" t="s">
        <v>28</v>
      </c>
      <c r="J648" s="111">
        <v>9200</v>
      </c>
      <c r="K648" s="111">
        <v>8000</v>
      </c>
      <c r="L648" s="111">
        <v>14</v>
      </c>
      <c r="M648" s="111">
        <v>8</v>
      </c>
      <c r="N648" s="49" t="s">
        <v>28</v>
      </c>
      <c r="O648" s="50" t="s">
        <v>42</v>
      </c>
      <c r="P648" s="49">
        <v>0.33333333333333331</v>
      </c>
      <c r="W648" s="105">
        <f>IFERROR(IF(S648&lt;R648,100%,"100"%-(S648-R648)*1.2),"-")</f>
        <v>1</v>
      </c>
      <c r="AC648" s="105">
        <f>IFERROR(IF(Y648&lt;X648,100%,"100"%-(Y648-X648)*1.2),"-")</f>
        <v>1</v>
      </c>
    </row>
    <row r="649" spans="2:29" x14ac:dyDescent="0.3">
      <c r="B649" s="125" t="s">
        <v>1164</v>
      </c>
      <c r="C649" s="18">
        <v>46073</v>
      </c>
      <c r="D649" s="5" t="s">
        <v>750</v>
      </c>
      <c r="E649" s="49" t="s">
        <v>28</v>
      </c>
      <c r="F649" s="50" t="s">
        <v>42</v>
      </c>
      <c r="G649" s="125" t="s">
        <v>1164</v>
      </c>
      <c r="H649" s="27" t="s">
        <v>22</v>
      </c>
      <c r="I649" s="49" t="s">
        <v>28</v>
      </c>
      <c r="J649" s="111">
        <v>9200</v>
      </c>
      <c r="K649" s="111">
        <v>2000</v>
      </c>
      <c r="L649" s="111">
        <v>14</v>
      </c>
      <c r="M649" s="111">
        <v>3</v>
      </c>
      <c r="N649" s="49" t="s">
        <v>28</v>
      </c>
      <c r="O649" s="50" t="s">
        <v>42</v>
      </c>
      <c r="P649" s="49">
        <v>0.41666666666666702</v>
      </c>
      <c r="W649" s="105">
        <f>IFERROR(IF(S649&lt;R649,100%,"100"%-(S649-R649)*1.2),"-")</f>
        <v>1</v>
      </c>
      <c r="AC649" s="105">
        <f>IFERROR(IF(Y649&lt;X649,100%,"100"%-(Y649-X649)*1.2),"-")</f>
        <v>1</v>
      </c>
    </row>
    <row r="650" spans="2:29" x14ac:dyDescent="0.3">
      <c r="B650" s="125" t="s">
        <v>1164</v>
      </c>
      <c r="C650" s="18">
        <v>46073</v>
      </c>
      <c r="D650" s="5" t="s">
        <v>750</v>
      </c>
      <c r="E650" s="164" t="s">
        <v>28</v>
      </c>
      <c r="F650" s="50" t="s">
        <v>42</v>
      </c>
      <c r="G650" s="125" t="s">
        <v>1164</v>
      </c>
      <c r="H650" s="126" t="s">
        <v>80</v>
      </c>
      <c r="I650" s="164" t="s">
        <v>28</v>
      </c>
      <c r="J650" s="111">
        <v>9200</v>
      </c>
      <c r="K650" s="111">
        <v>4500</v>
      </c>
      <c r="L650" s="111">
        <v>14</v>
      </c>
      <c r="M650" s="111">
        <v>6</v>
      </c>
      <c r="N650" s="164" t="s">
        <v>28</v>
      </c>
      <c r="O650" s="50" t="s">
        <v>42</v>
      </c>
      <c r="P650" s="164">
        <v>0.41666666666666669</v>
      </c>
      <c r="W650" s="105">
        <f>IFERROR(IF(S650&lt;R650,100%,"100"%-(S650-R650)*1.2),"-")</f>
        <v>1</v>
      </c>
      <c r="AC650" s="105">
        <f>IFERROR(IF(Y650&lt;X650,100%,"100"%-(Y650-X650)*1.2),"-")</f>
        <v>1</v>
      </c>
    </row>
    <row r="651" spans="2:29" x14ac:dyDescent="0.3">
      <c r="B651" s="125" t="s">
        <v>1165</v>
      </c>
      <c r="C651" s="18">
        <v>46073</v>
      </c>
      <c r="D651" s="5" t="s">
        <v>750</v>
      </c>
      <c r="E651" s="27" t="s">
        <v>20</v>
      </c>
      <c r="F651" s="27" t="s">
        <v>179</v>
      </c>
      <c r="G651" s="125" t="s">
        <v>1165</v>
      </c>
      <c r="H651" s="5" t="s">
        <v>67</v>
      </c>
      <c r="I651" s="27" t="s">
        <v>20</v>
      </c>
      <c r="J651" s="111">
        <v>24950</v>
      </c>
      <c r="K651" s="111">
        <v>23142</v>
      </c>
      <c r="L651" s="111">
        <v>27</v>
      </c>
      <c r="M651" s="111">
        <v>20</v>
      </c>
      <c r="N651" s="27" t="s">
        <v>20</v>
      </c>
      <c r="O651" s="27" t="s">
        <v>179</v>
      </c>
      <c r="P651" s="6">
        <v>0.29166666666666669</v>
      </c>
      <c r="Q651" s="22">
        <v>0.33333333333333331</v>
      </c>
      <c r="R651" s="22">
        <v>0.5</v>
      </c>
      <c r="S651" s="22">
        <v>0.35416666666666669</v>
      </c>
      <c r="T651" s="22">
        <v>0.4236111111111111</v>
      </c>
      <c r="U651" s="22">
        <v>0.4375</v>
      </c>
      <c r="V651" s="22">
        <v>0.41666666666666669</v>
      </c>
      <c r="W651" s="105">
        <f>IFERROR(IF(S651&lt;R651,100%,"100"%-(S651-R651)*1.2),"-")</f>
        <v>1</v>
      </c>
      <c r="AC651" s="105">
        <f>IFERROR(IF(Y651&lt;X651,100%,"100"%-(Y651-X651)*1.2),"-")</f>
        <v>1</v>
      </c>
    </row>
    <row r="652" spans="2:29" x14ac:dyDescent="0.3">
      <c r="B652" s="125" t="s">
        <v>1166</v>
      </c>
      <c r="C652" s="18">
        <v>46073</v>
      </c>
      <c r="D652" s="5" t="s">
        <v>750</v>
      </c>
      <c r="E652" s="49" t="s">
        <v>20</v>
      </c>
      <c r="F652" s="50" t="s">
        <v>179</v>
      </c>
      <c r="G652" s="125" t="s">
        <v>1166</v>
      </c>
      <c r="H652" s="492" t="s">
        <v>105</v>
      </c>
      <c r="I652" s="49" t="s">
        <v>20</v>
      </c>
      <c r="J652" s="111">
        <v>24950</v>
      </c>
      <c r="K652" s="111">
        <v>13200</v>
      </c>
      <c r="L652" s="111">
        <v>27</v>
      </c>
      <c r="M652" s="111">
        <v>25</v>
      </c>
      <c r="N652" s="49" t="s">
        <v>20</v>
      </c>
      <c r="O652" s="50" t="s">
        <v>179</v>
      </c>
      <c r="P652" s="49">
        <v>0.41666666666666669</v>
      </c>
      <c r="W652" s="105">
        <f>IFERROR(IF(S652&lt;R652,100%,"100"%-(S652-R652)*1.2),"-")</f>
        <v>1</v>
      </c>
      <c r="AC652" s="105">
        <f>IFERROR(IF(Y652&lt;X652,100%,"100"%-(Y652-X652)*1.2),"-")</f>
        <v>1</v>
      </c>
    </row>
    <row r="653" spans="2:29" x14ac:dyDescent="0.3">
      <c r="B653" s="125" t="s">
        <v>1167</v>
      </c>
      <c r="C653" s="18">
        <v>46073</v>
      </c>
      <c r="D653" s="5" t="s">
        <v>750</v>
      </c>
      <c r="E653" s="49" t="s">
        <v>20</v>
      </c>
      <c r="F653" s="428" t="s">
        <v>179</v>
      </c>
      <c r="G653" s="125" t="s">
        <v>1167</v>
      </c>
      <c r="H653" s="27" t="s">
        <v>36</v>
      </c>
      <c r="I653" s="49" t="s">
        <v>20</v>
      </c>
      <c r="J653" s="111">
        <v>24950</v>
      </c>
      <c r="K653" s="111">
        <v>17200</v>
      </c>
      <c r="L653" s="111">
        <v>27</v>
      </c>
      <c r="M653" s="111">
        <v>18</v>
      </c>
      <c r="N653" s="49" t="s">
        <v>20</v>
      </c>
      <c r="O653" s="428" t="s">
        <v>179</v>
      </c>
      <c r="P653" s="49">
        <v>0.83333333333333337</v>
      </c>
      <c r="W653" s="105">
        <f>IFERROR(IF(S653&lt;R653,100%,"100"%-(S653-R653)*1.2),"-")</f>
        <v>1</v>
      </c>
      <c r="AC653" s="105">
        <f>IFERROR(IF(Y653&lt;X653,100%,"100"%-(Y653-X653)*1.2),"-")</f>
        <v>1</v>
      </c>
    </row>
    <row r="654" spans="2:29" x14ac:dyDescent="0.3">
      <c r="B654" s="125" t="s">
        <v>1167</v>
      </c>
      <c r="C654" s="18">
        <v>46073</v>
      </c>
      <c r="D654" s="5" t="s">
        <v>750</v>
      </c>
      <c r="E654" s="49" t="s">
        <v>20</v>
      </c>
      <c r="F654" s="428" t="s">
        <v>179</v>
      </c>
      <c r="G654" s="125" t="s">
        <v>1167</v>
      </c>
      <c r="H654" s="5" t="s">
        <v>76</v>
      </c>
      <c r="I654" s="49" t="s">
        <v>20</v>
      </c>
      <c r="J654" s="111">
        <v>24950</v>
      </c>
      <c r="K654" s="111">
        <v>200</v>
      </c>
      <c r="L654" s="111">
        <v>27</v>
      </c>
      <c r="M654" s="111">
        <v>8</v>
      </c>
      <c r="N654" s="49" t="s">
        <v>20</v>
      </c>
      <c r="O654" s="428" t="s">
        <v>179</v>
      </c>
      <c r="P654" s="49">
        <v>0.83333333333333337</v>
      </c>
      <c r="W654" s="105">
        <f>IFERROR(IF(S654&lt;R654,100%,"100"%-(S654-R654)*1.2),"-")</f>
        <v>1</v>
      </c>
      <c r="AC654" s="105">
        <f>IFERROR(IF(Y654&lt;X654,100%,"100"%-(Y654-X654)*1.2),"-")</f>
        <v>1</v>
      </c>
    </row>
    <row r="655" spans="2:29" x14ac:dyDescent="0.3">
      <c r="B655" s="125" t="s">
        <v>1168</v>
      </c>
      <c r="C655" s="18">
        <v>46073</v>
      </c>
      <c r="D655" s="5" t="s">
        <v>750</v>
      </c>
      <c r="E655" s="49" t="s">
        <v>14</v>
      </c>
      <c r="F655" s="428" t="s">
        <v>115</v>
      </c>
      <c r="G655" s="125" t="s">
        <v>1168</v>
      </c>
      <c r="H655" s="27" t="s">
        <v>1023</v>
      </c>
      <c r="I655" s="49" t="s">
        <v>14</v>
      </c>
      <c r="J655" s="111">
        <v>8500</v>
      </c>
      <c r="K655" s="111">
        <v>5000</v>
      </c>
      <c r="L655" s="111">
        <v>14</v>
      </c>
      <c r="M655" s="111">
        <v>14</v>
      </c>
      <c r="N655" s="49" t="s">
        <v>14</v>
      </c>
      <c r="O655" s="428" t="s">
        <v>115</v>
      </c>
      <c r="P655" s="49">
        <v>0.95833333333333337</v>
      </c>
      <c r="W655" s="105">
        <f>IFERROR(IF(S655&lt;R655,100%,"100"%-(S655-R655)*1.2),"-")</f>
        <v>1</v>
      </c>
      <c r="AC655" s="105">
        <f>IFERROR(IF(Y655&lt;X655,100%,"100"%-(Y655-X655)*1.2),"-")</f>
        <v>1</v>
      </c>
    </row>
    <row r="656" spans="2:29" x14ac:dyDescent="0.3">
      <c r="B656" s="125" t="s">
        <v>1169</v>
      </c>
      <c r="C656" s="18">
        <v>46073</v>
      </c>
      <c r="D656" s="5" t="s">
        <v>750</v>
      </c>
      <c r="E656" s="49" t="s">
        <v>104</v>
      </c>
      <c r="F656" s="50" t="s">
        <v>165</v>
      </c>
      <c r="G656" s="125" t="s">
        <v>1169</v>
      </c>
      <c r="H656" s="27" t="s">
        <v>18</v>
      </c>
      <c r="I656" s="49" t="s">
        <v>104</v>
      </c>
      <c r="J656" s="111">
        <v>10230</v>
      </c>
      <c r="K656" s="111">
        <v>3200</v>
      </c>
      <c r="L656" s="111">
        <v>14</v>
      </c>
      <c r="M656" s="111">
        <v>4</v>
      </c>
      <c r="N656" s="49" t="s">
        <v>104</v>
      </c>
      <c r="O656" s="50" t="s">
        <v>165</v>
      </c>
      <c r="P656" s="49">
        <v>0.95833333333333337</v>
      </c>
      <c r="W656" s="105">
        <f>IFERROR(IF(S656&lt;R656,100%,"100"%-(S656-R656)*1.2),"-")</f>
        <v>1</v>
      </c>
      <c r="AC656" s="105">
        <f>IFERROR(IF(Y656&lt;X656,100%,"100"%-(Y656-X656)*1.2),"-")</f>
        <v>1</v>
      </c>
    </row>
    <row r="657" spans="2:29" x14ac:dyDescent="0.3">
      <c r="B657" s="125" t="s">
        <v>1169</v>
      </c>
      <c r="C657" s="18">
        <v>46073</v>
      </c>
      <c r="D657" s="5" t="s">
        <v>750</v>
      </c>
      <c r="E657" s="49" t="s">
        <v>104</v>
      </c>
      <c r="F657" s="50" t="s">
        <v>165</v>
      </c>
      <c r="G657" s="125" t="s">
        <v>1169</v>
      </c>
      <c r="H657" s="27" t="s">
        <v>11</v>
      </c>
      <c r="I657" s="49" t="s">
        <v>104</v>
      </c>
      <c r="J657" s="111">
        <v>10230</v>
      </c>
      <c r="K657" s="111">
        <v>3200</v>
      </c>
      <c r="L657" s="111">
        <v>14</v>
      </c>
      <c r="M657" s="111">
        <v>4</v>
      </c>
      <c r="N657" s="49" t="s">
        <v>104</v>
      </c>
      <c r="O657" s="50" t="s">
        <v>165</v>
      </c>
      <c r="P657" s="49">
        <v>0.95833333333333337</v>
      </c>
      <c r="W657" s="105">
        <f>IFERROR(IF(S657&lt;R657,100%,"100"%-(S657-R657)*1.2),"-")</f>
        <v>1</v>
      </c>
      <c r="AC657" s="105">
        <f>IFERROR(IF(Y657&lt;X657,100%,"100"%-(Y657-X657)*1.2),"-")</f>
        <v>1</v>
      </c>
    </row>
    <row r="658" spans="2:29" x14ac:dyDescent="0.3">
      <c r="B658" s="125" t="s">
        <v>1170</v>
      </c>
      <c r="C658" s="18">
        <v>46074</v>
      </c>
      <c r="D658" s="5" t="s">
        <v>750</v>
      </c>
      <c r="E658" s="19" t="s">
        <v>20</v>
      </c>
      <c r="F658" s="48" t="s">
        <v>179</v>
      </c>
      <c r="G658" s="125" t="s">
        <v>1170</v>
      </c>
      <c r="H658" s="27" t="s">
        <v>6</v>
      </c>
      <c r="I658" s="19" t="s">
        <v>20</v>
      </c>
      <c r="J658" s="111">
        <v>24950</v>
      </c>
      <c r="K658" s="111">
        <v>8000</v>
      </c>
      <c r="L658" s="111">
        <v>27</v>
      </c>
      <c r="M658" s="111">
        <v>10</v>
      </c>
      <c r="N658" s="19" t="s">
        <v>20</v>
      </c>
      <c r="O658" s="48" t="s">
        <v>179</v>
      </c>
      <c r="P658" s="19">
        <v>0.33333333333333398</v>
      </c>
      <c r="W658" s="105">
        <f>IFERROR(IF(S658&lt;R658,100%,"100"%-(S658-R658)*1.2),"-")</f>
        <v>1</v>
      </c>
      <c r="AC658" s="105">
        <f>IFERROR(IF(Y658&lt;X658,100%,"100"%-(Y658-X658)*1.2),"-")</f>
        <v>1</v>
      </c>
    </row>
    <row r="659" spans="2:29" x14ac:dyDescent="0.3">
      <c r="B659" s="125" t="s">
        <v>1170</v>
      </c>
      <c r="C659" s="18">
        <v>46074</v>
      </c>
      <c r="D659" s="5" t="s">
        <v>750</v>
      </c>
      <c r="E659" s="19" t="s">
        <v>20</v>
      </c>
      <c r="F659" s="48" t="s">
        <v>179</v>
      </c>
      <c r="G659" s="125" t="s">
        <v>1170</v>
      </c>
      <c r="H659" s="48" t="s">
        <v>9</v>
      </c>
      <c r="I659" s="19" t="s">
        <v>20</v>
      </c>
      <c r="J659" s="111">
        <v>24950</v>
      </c>
      <c r="K659" s="111">
        <v>8000</v>
      </c>
      <c r="L659" s="111">
        <v>27</v>
      </c>
      <c r="M659" s="111">
        <v>10</v>
      </c>
      <c r="N659" s="19" t="s">
        <v>20</v>
      </c>
      <c r="O659" s="48" t="s">
        <v>179</v>
      </c>
      <c r="P659" s="19">
        <v>0.33333333333333398</v>
      </c>
      <c r="W659" s="105">
        <f>IFERROR(IF(S659&lt;R659,100%,"100"%-(S659-R659)*1.2),"-")</f>
        <v>1</v>
      </c>
      <c r="AC659" s="105">
        <f>IFERROR(IF(Y659&lt;X659,100%,"100"%-(Y659-X659)*1.2),"-")</f>
        <v>1</v>
      </c>
    </row>
    <row r="660" spans="2:29" x14ac:dyDescent="0.3">
      <c r="B660" s="125" t="s">
        <v>1171</v>
      </c>
      <c r="C660" s="18">
        <v>46074</v>
      </c>
      <c r="D660" s="5" t="s">
        <v>750</v>
      </c>
      <c r="E660" s="192" t="s">
        <v>28</v>
      </c>
      <c r="F660" s="48" t="s">
        <v>42</v>
      </c>
      <c r="G660" s="125" t="s">
        <v>1171</v>
      </c>
      <c r="H660" s="169" t="s">
        <v>35</v>
      </c>
      <c r="I660" s="192" t="s">
        <v>28</v>
      </c>
      <c r="J660" s="111">
        <v>9200</v>
      </c>
      <c r="K660" s="111">
        <v>8000</v>
      </c>
      <c r="L660" s="111">
        <v>14</v>
      </c>
      <c r="M660" s="111">
        <v>8</v>
      </c>
      <c r="N660" s="192" t="s">
        <v>28</v>
      </c>
      <c r="O660" s="48" t="s">
        <v>42</v>
      </c>
      <c r="P660" s="192">
        <v>0.29166666666666702</v>
      </c>
      <c r="W660" s="105">
        <f>IFERROR(IF(S660&lt;R660,100%,"100"%-(S660-R660)*1.2),"-")</f>
        <v>1</v>
      </c>
      <c r="AC660" s="105">
        <f>IFERROR(IF(Y660&lt;X660,100%,"100"%-(Y660-X660)*1.2),"-")</f>
        <v>1</v>
      </c>
    </row>
    <row r="661" spans="2:29" x14ac:dyDescent="0.3">
      <c r="B661" s="125" t="s">
        <v>1172</v>
      </c>
      <c r="C661" s="18">
        <v>46074</v>
      </c>
      <c r="D661" s="5" t="s">
        <v>750</v>
      </c>
      <c r="E661" s="192" t="s">
        <v>56</v>
      </c>
      <c r="F661" s="48" t="s">
        <v>81</v>
      </c>
      <c r="G661" s="125" t="s">
        <v>1172</v>
      </c>
      <c r="H661" s="5" t="s">
        <v>67</v>
      </c>
      <c r="I661" s="192" t="s">
        <v>56</v>
      </c>
      <c r="J661" s="111">
        <v>8500</v>
      </c>
      <c r="K661" s="111">
        <v>10000</v>
      </c>
      <c r="L661" s="111">
        <v>14</v>
      </c>
      <c r="M661" s="111">
        <v>10</v>
      </c>
      <c r="N661" s="192" t="s">
        <v>56</v>
      </c>
      <c r="O661" s="48" t="s">
        <v>81</v>
      </c>
      <c r="P661" s="192">
        <v>0.33333333333333331</v>
      </c>
      <c r="W661" s="105">
        <f>IFERROR(IF(S661&lt;R661,100%,"100"%-(S661-R661)*1.2),"-")</f>
        <v>1</v>
      </c>
      <c r="AC661" s="105">
        <f>IFERROR(IF(Y661&lt;X661,100%,"100"%-(Y661-X661)*1.2),"-")</f>
        <v>1</v>
      </c>
    </row>
    <row r="662" spans="2:29" x14ac:dyDescent="0.3">
      <c r="B662" s="125" t="s">
        <v>1173</v>
      </c>
      <c r="C662" s="18">
        <v>46074</v>
      </c>
      <c r="D662" s="5" t="s">
        <v>750</v>
      </c>
      <c r="E662" s="5" t="s">
        <v>104</v>
      </c>
      <c r="F662" s="5" t="s">
        <v>24</v>
      </c>
      <c r="G662" s="125" t="s">
        <v>1173</v>
      </c>
      <c r="H662" s="5" t="s">
        <v>601</v>
      </c>
      <c r="I662" s="5" t="s">
        <v>104</v>
      </c>
      <c r="J662" s="111">
        <v>10230</v>
      </c>
      <c r="K662" s="111">
        <v>8000</v>
      </c>
      <c r="L662" s="111">
        <v>14</v>
      </c>
      <c r="M662" s="111">
        <v>14</v>
      </c>
      <c r="N662" s="5" t="s">
        <v>104</v>
      </c>
      <c r="O662" s="5" t="s">
        <v>24</v>
      </c>
      <c r="P662" s="22">
        <v>0.20833333333333334</v>
      </c>
      <c r="W662" s="105">
        <f>IFERROR(IF(S662&lt;R662,100%,"100"%-(S662-R662)*1.2),"-")</f>
        <v>1</v>
      </c>
      <c r="AC662" s="105">
        <f>IFERROR(IF(Y662&lt;X662,100%,"100"%-(Y662-X662)*1.2),"-")</f>
        <v>1</v>
      </c>
    </row>
    <row r="663" spans="2:29" x14ac:dyDescent="0.3">
      <c r="B663" s="125" t="s">
        <v>1174</v>
      </c>
      <c r="C663" s="18">
        <v>46074</v>
      </c>
      <c r="D663" s="5" t="s">
        <v>750</v>
      </c>
      <c r="E663" s="19" t="s">
        <v>46</v>
      </c>
      <c r="F663" s="48" t="s">
        <v>165</v>
      </c>
      <c r="G663" s="125" t="s">
        <v>1174</v>
      </c>
      <c r="H663" s="27" t="s">
        <v>6</v>
      </c>
      <c r="I663" s="19" t="s">
        <v>46</v>
      </c>
      <c r="J663" s="111">
        <v>927</v>
      </c>
      <c r="K663" s="111">
        <v>100</v>
      </c>
      <c r="L663" s="111">
        <v>3</v>
      </c>
      <c r="M663" s="111">
        <v>1</v>
      </c>
      <c r="N663" s="19" t="s">
        <v>46</v>
      </c>
      <c r="O663" s="48" t="s">
        <v>165</v>
      </c>
      <c r="P663" s="19">
        <v>0.83333333333333337</v>
      </c>
      <c r="W663" s="105">
        <f>IFERROR(IF(S663&lt;R663,100%,"100"%-(S663-R663)*1.2),"-")</f>
        <v>1</v>
      </c>
      <c r="AC663" s="105">
        <f>IFERROR(IF(Y663&lt;X663,100%,"100"%-(Y663-X663)*1.2),"-")</f>
        <v>1</v>
      </c>
    </row>
    <row r="664" spans="2:29" x14ac:dyDescent="0.3">
      <c r="B664" s="125" t="s">
        <v>1175</v>
      </c>
      <c r="C664" s="18">
        <v>46075</v>
      </c>
      <c r="D664" s="5" t="s">
        <v>750</v>
      </c>
      <c r="E664" s="19" t="s">
        <v>46</v>
      </c>
      <c r="F664" s="48" t="s">
        <v>81</v>
      </c>
      <c r="G664" s="125" t="s">
        <v>1175</v>
      </c>
      <c r="H664" s="27" t="s">
        <v>6</v>
      </c>
      <c r="I664" s="19" t="s">
        <v>46</v>
      </c>
      <c r="J664" s="111">
        <v>927</v>
      </c>
      <c r="K664" s="111">
        <v>100</v>
      </c>
      <c r="L664" s="111">
        <v>3</v>
      </c>
      <c r="M664" s="111">
        <v>1</v>
      </c>
      <c r="N664" s="19" t="s">
        <v>46</v>
      </c>
      <c r="O664" s="48" t="s">
        <v>81</v>
      </c>
      <c r="P664" s="19">
        <v>0.83333333333333337</v>
      </c>
      <c r="W664" s="105">
        <f>IFERROR(IF(S664&lt;R664,100%,"100"%-(S664-R664)*1.2),"-")</f>
        <v>1</v>
      </c>
      <c r="AC664" s="105">
        <f>IFERROR(IF(Y664&lt;X664,100%,"100"%-(Y664-X664)*1.2),"-")</f>
        <v>1</v>
      </c>
    </row>
    <row r="665" spans="2:29" x14ac:dyDescent="0.3">
      <c r="B665" s="125" t="s">
        <v>1175</v>
      </c>
      <c r="C665" s="18">
        <v>46075</v>
      </c>
      <c r="D665" s="5" t="s">
        <v>750</v>
      </c>
      <c r="E665" s="19" t="s">
        <v>46</v>
      </c>
      <c r="F665" s="48" t="s">
        <v>81</v>
      </c>
      <c r="G665" s="125" t="s">
        <v>1175</v>
      </c>
      <c r="H665" s="27" t="s">
        <v>30</v>
      </c>
      <c r="I665" s="19" t="s">
        <v>46</v>
      </c>
      <c r="J665" s="111">
        <v>927</v>
      </c>
      <c r="K665" s="111">
        <v>2100</v>
      </c>
      <c r="L665" s="111">
        <v>3</v>
      </c>
      <c r="M665" s="111">
        <v>1</v>
      </c>
      <c r="N665" s="19" t="s">
        <v>46</v>
      </c>
      <c r="O665" s="48" t="s">
        <v>81</v>
      </c>
      <c r="P665" s="19">
        <v>0.83333333333333337</v>
      </c>
      <c r="W665" s="105">
        <f>IFERROR(IF(S665&lt;R665,100%,"100"%-(S665-R665)*1.2),"-")</f>
        <v>1</v>
      </c>
      <c r="AC665" s="105">
        <f>IFERROR(IF(Y665&lt;X665,100%,"100"%-(Y665-X665)*1.2),"-")</f>
        <v>1</v>
      </c>
    </row>
    <row r="666" spans="2:29" x14ac:dyDescent="0.3">
      <c r="B666" s="125" t="s">
        <v>1176</v>
      </c>
      <c r="C666" s="18">
        <v>46076</v>
      </c>
      <c r="D666" s="5" t="s">
        <v>750</v>
      </c>
      <c r="E666" s="19" t="s">
        <v>20</v>
      </c>
      <c r="F666" s="48" t="s">
        <v>179</v>
      </c>
      <c r="G666" s="125" t="s">
        <v>1176</v>
      </c>
      <c r="H666" s="5" t="s">
        <v>16</v>
      </c>
      <c r="I666" s="19" t="s">
        <v>20</v>
      </c>
      <c r="J666" s="111">
        <v>24950</v>
      </c>
      <c r="K666" s="111">
        <v>23000</v>
      </c>
      <c r="L666" s="111">
        <v>27</v>
      </c>
      <c r="M666" s="111">
        <v>24</v>
      </c>
      <c r="N666" s="19" t="s">
        <v>20</v>
      </c>
      <c r="O666" s="48" t="s">
        <v>179</v>
      </c>
      <c r="P666" s="19">
        <v>0.29166666666666669</v>
      </c>
      <c r="Q666" s="22">
        <v>0.31944444444444442</v>
      </c>
      <c r="R666" s="22">
        <v>0.625</v>
      </c>
      <c r="S666" s="22">
        <v>0.44097222222222221</v>
      </c>
      <c r="T666" s="22">
        <v>0.56597222222222221</v>
      </c>
      <c r="U666" s="22">
        <v>0.61458333333333337</v>
      </c>
      <c r="V666" s="22">
        <v>0.61458333333333337</v>
      </c>
      <c r="W666" s="105">
        <f>IFERROR(IF(S666&lt;R666,100%,"100"%-(S666-R666)*1.2),"-")</f>
        <v>1</v>
      </c>
      <c r="AC666" s="105">
        <f>IFERROR(IF(Y666&lt;X666,100%,"100"%-(Y666-X666)*1.2),"-")</f>
        <v>1</v>
      </c>
    </row>
    <row r="667" spans="2:29" x14ac:dyDescent="0.3">
      <c r="B667" s="125" t="s">
        <v>1176</v>
      </c>
      <c r="C667" s="18">
        <v>46076</v>
      </c>
      <c r="D667" s="5" t="s">
        <v>750</v>
      </c>
      <c r="E667" s="191" t="s">
        <v>20</v>
      </c>
      <c r="F667" s="54" t="s">
        <v>179</v>
      </c>
      <c r="G667" s="125" t="s">
        <v>1176</v>
      </c>
      <c r="H667" s="5" t="s">
        <v>159</v>
      </c>
      <c r="I667" s="191" t="s">
        <v>20</v>
      </c>
      <c r="J667" s="111">
        <v>24950</v>
      </c>
      <c r="K667" s="111">
        <v>2668.3</v>
      </c>
      <c r="L667" s="111">
        <v>27</v>
      </c>
      <c r="M667" s="111">
        <v>5</v>
      </c>
      <c r="N667" s="191" t="s">
        <v>20</v>
      </c>
      <c r="O667" s="54" t="s">
        <v>179</v>
      </c>
      <c r="P667" s="191">
        <v>0.29166666666666702</v>
      </c>
      <c r="Q667" s="22">
        <v>0.31944444444444442</v>
      </c>
      <c r="R667" s="22">
        <v>0.5</v>
      </c>
      <c r="S667" s="22">
        <v>0.36805555555555558</v>
      </c>
      <c r="T667" s="22">
        <v>0.39583333333333331</v>
      </c>
      <c r="U667" s="22">
        <v>0.61458333333333337</v>
      </c>
      <c r="V667" s="22">
        <v>0.61458333333333337</v>
      </c>
      <c r="W667" s="105">
        <f>IFERROR(IF(S667&lt;R667,100%,"100"%-(S667-R667)*1.2),"-")</f>
        <v>1</v>
      </c>
      <c r="AC667" s="105">
        <f>IFERROR(IF(Y667&lt;X667,100%,"100"%-(Y667-X667)*1.2),"-")</f>
        <v>1</v>
      </c>
    </row>
    <row r="668" spans="2:29" x14ac:dyDescent="0.3">
      <c r="B668" s="125" t="s">
        <v>1177</v>
      </c>
      <c r="C668" s="18">
        <v>46076</v>
      </c>
      <c r="D668" s="5" t="s">
        <v>750</v>
      </c>
      <c r="E668" s="19" t="s">
        <v>20</v>
      </c>
      <c r="F668" s="48" t="s">
        <v>179</v>
      </c>
      <c r="G668" s="125" t="s">
        <v>1177</v>
      </c>
      <c r="H668" s="5" t="s">
        <v>393</v>
      </c>
      <c r="I668" s="19" t="s">
        <v>20</v>
      </c>
      <c r="J668" s="111">
        <v>24950</v>
      </c>
      <c r="K668" s="111">
        <v>23000</v>
      </c>
      <c r="L668" s="111">
        <v>27</v>
      </c>
      <c r="M668" s="111">
        <v>24</v>
      </c>
      <c r="N668" s="19" t="s">
        <v>20</v>
      </c>
      <c r="O668" s="48" t="s">
        <v>179</v>
      </c>
      <c r="P668" s="19">
        <v>0.29166666666666669</v>
      </c>
      <c r="Q668" s="22">
        <v>0.875</v>
      </c>
      <c r="R668" s="22">
        <v>0.875</v>
      </c>
      <c r="S668" s="22">
        <v>0.91666666666666663</v>
      </c>
      <c r="T668" s="22">
        <v>0.91666666666666663</v>
      </c>
      <c r="U668" s="22">
        <v>0.97916666666666663</v>
      </c>
      <c r="V668" s="22">
        <v>0.97916666666666663</v>
      </c>
      <c r="W668" s="105">
        <f>IFERROR(IF(S668&lt;R668,100%,"100"%-(S668-R668)*1.2),"-")</f>
        <v>0.95000000000000007</v>
      </c>
      <c r="AB668" s="5" t="s">
        <v>475</v>
      </c>
      <c r="AC668" s="105">
        <f>IFERROR(IF(Y668&lt;X668,100%,"100"%-(Y668-X668)*1.2),"-")</f>
        <v>1</v>
      </c>
    </row>
    <row r="669" spans="2:29" x14ac:dyDescent="0.3">
      <c r="B669" s="125" t="s">
        <v>1178</v>
      </c>
      <c r="C669" s="18">
        <v>46076</v>
      </c>
      <c r="D669" s="5" t="s">
        <v>750</v>
      </c>
      <c r="E669" s="19" t="s">
        <v>104</v>
      </c>
      <c r="F669" s="48" t="s">
        <v>24</v>
      </c>
      <c r="G669" s="125" t="s">
        <v>1178</v>
      </c>
      <c r="H669" s="27" t="s">
        <v>35</v>
      </c>
      <c r="I669" s="19" t="s">
        <v>104</v>
      </c>
      <c r="J669" s="111">
        <v>10230</v>
      </c>
      <c r="K669" s="111">
        <v>3000</v>
      </c>
      <c r="L669" s="111">
        <v>14</v>
      </c>
      <c r="M669" s="111">
        <v>4</v>
      </c>
      <c r="N669" s="19" t="s">
        <v>104</v>
      </c>
      <c r="O669" s="48" t="s">
        <v>24</v>
      </c>
      <c r="P669" s="19">
        <v>0.3125</v>
      </c>
      <c r="Q669" s="22">
        <v>0.29166666666666669</v>
      </c>
      <c r="R669" s="22">
        <v>0.5</v>
      </c>
      <c r="S669" s="22">
        <v>0.2951388888888889</v>
      </c>
      <c r="T669" s="22">
        <v>0.33333333333333331</v>
      </c>
      <c r="U669" s="22">
        <v>0.33680555555555558</v>
      </c>
      <c r="V669" s="22">
        <v>0.33680555555555558</v>
      </c>
      <c r="W669" s="105">
        <f>IFERROR(IF(S669&lt;R669,100%,"100"%-(S669-R669)*1.2),"-")</f>
        <v>1</v>
      </c>
      <c r="AC669" s="105">
        <f>IFERROR(IF(Y669&lt;X669,100%,"100"%-(Y669-X669)*1.2),"-")</f>
        <v>1</v>
      </c>
    </row>
    <row r="670" spans="2:29" x14ac:dyDescent="0.3">
      <c r="B670" s="125" t="s">
        <v>1179</v>
      </c>
      <c r="C670" s="18">
        <v>46076</v>
      </c>
      <c r="D670" s="5" t="s">
        <v>750</v>
      </c>
      <c r="E670" s="19" t="s">
        <v>104</v>
      </c>
      <c r="F670" s="48" t="s">
        <v>24</v>
      </c>
      <c r="G670" s="125" t="s">
        <v>1179</v>
      </c>
      <c r="H670" s="27" t="s">
        <v>30</v>
      </c>
      <c r="I670" s="19" t="s">
        <v>104</v>
      </c>
      <c r="J670" s="111">
        <v>10230</v>
      </c>
      <c r="K670" s="111">
        <v>200</v>
      </c>
      <c r="L670" s="111">
        <v>14</v>
      </c>
      <c r="M670" s="111">
        <v>4</v>
      </c>
      <c r="N670" s="19" t="s">
        <v>104</v>
      </c>
      <c r="O670" s="48" t="s">
        <v>24</v>
      </c>
      <c r="P670" s="19">
        <v>0.35416666666666669</v>
      </c>
      <c r="Q670" s="22">
        <v>0.41666666666666669</v>
      </c>
      <c r="R670" s="22">
        <v>0.625</v>
      </c>
      <c r="S670" s="22">
        <v>0.54166666666666663</v>
      </c>
      <c r="T670" s="22">
        <v>0.54513888888888884</v>
      </c>
      <c r="U670" s="22">
        <v>0.58333333333333337</v>
      </c>
      <c r="V670" s="22">
        <v>0.58333333333333337</v>
      </c>
      <c r="W670" s="105">
        <f>IFERROR(IF(S670&lt;R670,100%,"100"%-(S670-R670)*1.2),"-")</f>
        <v>1</v>
      </c>
      <c r="AC670" s="105">
        <f>IFERROR(IF(Y670&lt;X670,100%,"100"%-(Y670-X670)*1.2),"-")</f>
        <v>1</v>
      </c>
    </row>
    <row r="671" spans="2:29" x14ac:dyDescent="0.3">
      <c r="B671" s="125" t="s">
        <v>1180</v>
      </c>
      <c r="C671" s="18">
        <v>46076</v>
      </c>
      <c r="D671" s="5" t="s">
        <v>750</v>
      </c>
      <c r="E671" s="19" t="s">
        <v>104</v>
      </c>
      <c r="F671" s="48" t="s">
        <v>24</v>
      </c>
      <c r="G671" s="125" t="s">
        <v>1180</v>
      </c>
      <c r="H671" s="5" t="s">
        <v>17</v>
      </c>
      <c r="I671" s="19" t="s">
        <v>104</v>
      </c>
      <c r="J671" s="111">
        <v>10230</v>
      </c>
      <c r="K671" s="111">
        <v>6690</v>
      </c>
      <c r="L671" s="111">
        <v>14</v>
      </c>
      <c r="M671" s="111">
        <v>11</v>
      </c>
      <c r="N671" s="19" t="s">
        <v>104</v>
      </c>
      <c r="O671" s="48" t="s">
        <v>24</v>
      </c>
      <c r="P671" s="19">
        <v>0.35416666666666669</v>
      </c>
      <c r="Q671" s="22">
        <v>0.41666666666666669</v>
      </c>
      <c r="R671" s="22">
        <v>0.5</v>
      </c>
      <c r="S671" s="22">
        <v>0.46875</v>
      </c>
      <c r="T671" s="22">
        <v>0.51736111111111116</v>
      </c>
      <c r="U671" s="22">
        <v>0.58333333333333337</v>
      </c>
      <c r="V671" s="22">
        <v>0.58333333333333337</v>
      </c>
      <c r="W671" s="105">
        <f>IFERROR(IF(S671&lt;R671,100%,"100"%-(S671-R671)*1.2),"-")</f>
        <v>1</v>
      </c>
      <c r="AC671" s="105">
        <f>IFERROR(IF(Y671&lt;X671,100%,"100"%-(Y671-X671)*1.2),"-")</f>
        <v>1</v>
      </c>
    </row>
    <row r="672" spans="2:29" x14ac:dyDescent="0.3">
      <c r="B672" s="125" t="s">
        <v>1181</v>
      </c>
      <c r="C672" s="18">
        <v>46076</v>
      </c>
      <c r="D672" s="5" t="s">
        <v>750</v>
      </c>
      <c r="E672" s="19" t="s">
        <v>56</v>
      </c>
      <c r="F672" s="48" t="s">
        <v>81</v>
      </c>
      <c r="G672" s="125" t="s">
        <v>1181</v>
      </c>
      <c r="H672" s="5" t="s">
        <v>9</v>
      </c>
      <c r="I672" s="19" t="s">
        <v>56</v>
      </c>
      <c r="J672" s="111">
        <v>8500</v>
      </c>
      <c r="K672" s="111">
        <v>2100</v>
      </c>
      <c r="L672" s="111">
        <v>14</v>
      </c>
      <c r="M672" s="111">
        <v>5</v>
      </c>
      <c r="N672" s="19" t="s">
        <v>56</v>
      </c>
      <c r="O672" s="48" t="s">
        <v>81</v>
      </c>
      <c r="P672" s="19">
        <v>0.375</v>
      </c>
      <c r="Q672" s="22">
        <v>0.54166666666666663</v>
      </c>
      <c r="R672" s="22">
        <v>0.5</v>
      </c>
      <c r="S672" s="22">
        <v>0.61805555555555558</v>
      </c>
      <c r="T672" s="22">
        <v>0.625</v>
      </c>
      <c r="U672" s="22">
        <v>0.70833333333333337</v>
      </c>
      <c r="V672" s="22">
        <v>0.70833333333333337</v>
      </c>
      <c r="W672" s="105">
        <f>IFERROR(IF(S672&lt;R672,100%,"100"%-(S672-R672)*1.2),"-")</f>
        <v>0.85833333333333328</v>
      </c>
      <c r="AB672" s="5" t="s">
        <v>475</v>
      </c>
      <c r="AC672" s="105">
        <f>IFERROR(IF(Y672&lt;X672,100%,"100"%-(Y672-X672)*1.2),"-")</f>
        <v>1</v>
      </c>
    </row>
    <row r="673" spans="2:29" x14ac:dyDescent="0.3">
      <c r="B673" s="125" t="s">
        <v>1181</v>
      </c>
      <c r="C673" s="18">
        <v>46076</v>
      </c>
      <c r="D673" s="5" t="s">
        <v>750</v>
      </c>
      <c r="E673" s="19" t="s">
        <v>56</v>
      </c>
      <c r="F673" s="48" t="s">
        <v>81</v>
      </c>
      <c r="G673" s="125" t="s">
        <v>1181</v>
      </c>
      <c r="H673" s="27" t="s">
        <v>6</v>
      </c>
      <c r="I673" s="19" t="s">
        <v>56</v>
      </c>
      <c r="J673" s="111">
        <v>8500</v>
      </c>
      <c r="K673" s="111">
        <v>7100</v>
      </c>
      <c r="L673" s="111">
        <v>14</v>
      </c>
      <c r="M673" s="111">
        <v>11</v>
      </c>
      <c r="N673" s="19" t="s">
        <v>56</v>
      </c>
      <c r="O673" s="48" t="s">
        <v>81</v>
      </c>
      <c r="P673" s="19">
        <v>0.375</v>
      </c>
      <c r="Q673" s="22">
        <v>0.54166666666666663</v>
      </c>
      <c r="R673" s="22">
        <v>0.5</v>
      </c>
      <c r="S673" s="22">
        <v>0.625</v>
      </c>
      <c r="T673" s="22">
        <v>0.64583333333333337</v>
      </c>
      <c r="U673" s="22">
        <v>0.70833333333333337</v>
      </c>
      <c r="V673" s="22">
        <v>0.70833333333333337</v>
      </c>
      <c r="W673" s="105">
        <f>IFERROR(IF(S673&lt;R673,100%,"100"%-(S673-R673)*1.2),"-")</f>
        <v>0.85</v>
      </c>
      <c r="AB673" s="5" t="s">
        <v>475</v>
      </c>
      <c r="AC673" s="105">
        <f>IFERROR(IF(Y673&lt;X673,100%,"100"%-(Y673-X673)*1.2),"-")</f>
        <v>1</v>
      </c>
    </row>
    <row r="674" spans="2:29" x14ac:dyDescent="0.3">
      <c r="B674" s="125" t="s">
        <v>1182</v>
      </c>
      <c r="C674" s="18">
        <v>46076</v>
      </c>
      <c r="D674" s="5" t="s">
        <v>750</v>
      </c>
      <c r="E674" s="19" t="s">
        <v>446</v>
      </c>
      <c r="F674" s="41" t="s">
        <v>446</v>
      </c>
      <c r="G674" s="125" t="s">
        <v>1182</v>
      </c>
      <c r="H674" s="20" t="s">
        <v>18</v>
      </c>
      <c r="I674" s="19" t="s">
        <v>446</v>
      </c>
      <c r="K674" s="111">
        <v>22303</v>
      </c>
      <c r="M674" s="111">
        <v>27</v>
      </c>
      <c r="N674" s="19" t="s">
        <v>446</v>
      </c>
      <c r="O674" s="41" t="s">
        <v>446</v>
      </c>
      <c r="P674" s="19">
        <v>0.25</v>
      </c>
      <c r="W674" s="105">
        <f>IFERROR(IF(S674&lt;R674,100%,"100"%-(S674-R674)*1.2),"-")</f>
        <v>1</v>
      </c>
      <c r="AC674" s="105">
        <f>IFERROR(IF(Y674&lt;X674,100%,"100"%-(Y674-X674)*1.2),"-")</f>
        <v>1</v>
      </c>
    </row>
    <row r="675" spans="2:29" x14ac:dyDescent="0.3">
      <c r="B675" s="125" t="s">
        <v>1183</v>
      </c>
      <c r="C675" s="18">
        <v>46076</v>
      </c>
      <c r="D675" s="5" t="s">
        <v>750</v>
      </c>
      <c r="E675" s="49" t="s">
        <v>14</v>
      </c>
      <c r="F675" s="48" t="s">
        <v>115</v>
      </c>
      <c r="G675" s="125" t="s">
        <v>1183</v>
      </c>
      <c r="H675" s="27" t="s">
        <v>13</v>
      </c>
      <c r="I675" s="19" t="s">
        <v>14</v>
      </c>
      <c r="J675" s="111">
        <v>8500</v>
      </c>
      <c r="K675" s="111">
        <v>4200</v>
      </c>
      <c r="L675" s="111">
        <v>14</v>
      </c>
      <c r="M675" s="111">
        <v>9</v>
      </c>
      <c r="N675" s="19" t="s">
        <v>14</v>
      </c>
      <c r="O675" s="48" t="s">
        <v>115</v>
      </c>
      <c r="P675" s="19">
        <v>0.35416666666666669</v>
      </c>
      <c r="Q675" s="22">
        <v>0.40972222222222221</v>
      </c>
      <c r="R675" s="22">
        <v>0.625</v>
      </c>
      <c r="S675" s="22">
        <v>0.52083333333333337</v>
      </c>
      <c r="T675" s="22">
        <v>0.56597222222222221</v>
      </c>
      <c r="U675" s="22">
        <v>0.67361111111111116</v>
      </c>
      <c r="V675" s="22">
        <v>0.67361111111111116</v>
      </c>
      <c r="W675" s="105">
        <f>IFERROR(IF(S675&lt;R675,100%,"100"%-(S675-R675)*1.2),"-")</f>
        <v>1</v>
      </c>
      <c r="AC675" s="105">
        <f>IFERROR(IF(Y675&lt;X675,100%,"100"%-(Y675-X675)*1.2),"-")</f>
        <v>1</v>
      </c>
    </row>
    <row r="676" spans="2:29" x14ac:dyDescent="0.3">
      <c r="B676" s="125" t="s">
        <v>1183</v>
      </c>
      <c r="C676" s="18">
        <v>46076</v>
      </c>
      <c r="D676" s="5" t="s">
        <v>750</v>
      </c>
      <c r="E676" s="49" t="s">
        <v>14</v>
      </c>
      <c r="F676" s="48" t="s">
        <v>115</v>
      </c>
      <c r="G676" s="125" t="s">
        <v>1183</v>
      </c>
      <c r="H676" s="5" t="s">
        <v>25</v>
      </c>
      <c r="I676" s="19" t="s">
        <v>14</v>
      </c>
      <c r="J676" s="111">
        <v>8500</v>
      </c>
      <c r="K676" s="111">
        <v>1577</v>
      </c>
      <c r="L676" s="111">
        <v>14</v>
      </c>
      <c r="M676" s="111">
        <v>8</v>
      </c>
      <c r="N676" s="19" t="s">
        <v>14</v>
      </c>
      <c r="O676" s="48" t="s">
        <v>115</v>
      </c>
      <c r="P676" s="19">
        <v>0.35416666666666669</v>
      </c>
      <c r="Q676" s="22">
        <v>0.40972222222222221</v>
      </c>
      <c r="R676" s="22">
        <v>0.625</v>
      </c>
      <c r="S676" s="22">
        <v>0.5</v>
      </c>
      <c r="T676" s="22">
        <v>0.51388888888888884</v>
      </c>
      <c r="U676" s="22">
        <v>0.67361111111111116</v>
      </c>
      <c r="V676" s="22">
        <v>0.67361111111111116</v>
      </c>
      <c r="W676" s="105">
        <f>IFERROR(IF(S676&lt;R676,100%,"100"%-(S676-R676)*1.2),"-")</f>
        <v>1</v>
      </c>
      <c r="AC676" s="105">
        <f>IFERROR(IF(Y676&lt;X676,100%,"100"%-(Y676-X676)*1.2),"-")</f>
        <v>1</v>
      </c>
    </row>
    <row r="677" spans="2:29" x14ac:dyDescent="0.3">
      <c r="B677" s="125" t="s">
        <v>1184</v>
      </c>
      <c r="C677" s="18">
        <v>46076</v>
      </c>
      <c r="D677" s="5" t="s">
        <v>750</v>
      </c>
      <c r="E677" s="5" t="s">
        <v>46</v>
      </c>
      <c r="F677" s="5" t="s">
        <v>165</v>
      </c>
      <c r="G677" s="125" t="s">
        <v>1184</v>
      </c>
      <c r="H677" s="27" t="s">
        <v>6</v>
      </c>
      <c r="I677" s="5" t="s">
        <v>46</v>
      </c>
      <c r="J677" s="111">
        <v>927</v>
      </c>
      <c r="K677" s="111">
        <v>100</v>
      </c>
      <c r="L677" s="111">
        <v>3</v>
      </c>
      <c r="M677" s="111">
        <v>1</v>
      </c>
      <c r="N677" s="5" t="s">
        <v>46</v>
      </c>
      <c r="O677" s="5" t="s">
        <v>165</v>
      </c>
      <c r="P677" s="22">
        <v>0.58680555555555558</v>
      </c>
      <c r="Q677" s="22">
        <v>0.58680555555555558</v>
      </c>
      <c r="R677" s="22">
        <v>0.5</v>
      </c>
      <c r="S677" s="22">
        <v>0.65625</v>
      </c>
      <c r="T677" s="22">
        <v>0.75</v>
      </c>
      <c r="U677" s="22">
        <v>0.75</v>
      </c>
      <c r="W677" s="105">
        <f>IFERROR(IF(S677&lt;R677,100%,"100"%-(S677-R677)*1.2),"-")</f>
        <v>0.8125</v>
      </c>
      <c r="AB677" s="5" t="s">
        <v>475</v>
      </c>
      <c r="AC677" s="105">
        <f>IFERROR(IF(Y677&lt;X677,100%,"100"%-(Y677-X677)*1.2),"-")</f>
        <v>1</v>
      </c>
    </row>
    <row r="678" spans="2:29" x14ac:dyDescent="0.3">
      <c r="B678" s="125" t="s">
        <v>1185</v>
      </c>
      <c r="C678" s="18">
        <v>46076</v>
      </c>
      <c r="D678" s="5" t="s">
        <v>750</v>
      </c>
      <c r="E678" s="5" t="s">
        <v>28</v>
      </c>
      <c r="F678" s="5" t="s">
        <v>42</v>
      </c>
      <c r="G678" s="125" t="s">
        <v>1185</v>
      </c>
      <c r="H678" s="27" t="s">
        <v>6</v>
      </c>
      <c r="I678" s="5" t="s">
        <v>28</v>
      </c>
      <c r="J678" s="111">
        <v>9200</v>
      </c>
      <c r="K678" s="111">
        <v>8500</v>
      </c>
      <c r="L678" s="111">
        <v>14</v>
      </c>
      <c r="M678" s="111">
        <v>10</v>
      </c>
      <c r="N678" s="5" t="s">
        <v>28</v>
      </c>
      <c r="O678" s="5" t="s">
        <v>42</v>
      </c>
      <c r="P678" s="22">
        <v>0.5</v>
      </c>
      <c r="Q678" s="22">
        <v>0.5</v>
      </c>
      <c r="R678" s="22">
        <v>0.625</v>
      </c>
      <c r="S678" s="22">
        <v>0.58333333333333337</v>
      </c>
      <c r="T678" s="22">
        <v>0.66666666666666663</v>
      </c>
      <c r="U678" s="22">
        <v>0.74305555555555558</v>
      </c>
      <c r="V678" s="22">
        <v>0.74305555555555558</v>
      </c>
      <c r="W678" s="105">
        <f>IFERROR(IF(S678&lt;R678,100%,"100"%-(S678-R678)*1.2),"-")</f>
        <v>1</v>
      </c>
      <c r="AC678" s="105">
        <f>IFERROR(IF(Y678&lt;X678,100%,"100"%-(Y678-X678)*1.2),"-")</f>
        <v>1</v>
      </c>
    </row>
    <row r="679" spans="2:29" x14ac:dyDescent="0.3">
      <c r="B679" s="125" t="s">
        <v>1186</v>
      </c>
      <c r="C679" s="18">
        <v>46076</v>
      </c>
      <c r="D679" s="5" t="s">
        <v>750</v>
      </c>
      <c r="E679" s="5" t="s">
        <v>56</v>
      </c>
      <c r="F679" s="5" t="s">
        <v>81</v>
      </c>
      <c r="G679" s="125" t="s">
        <v>1186</v>
      </c>
      <c r="H679" s="27" t="s">
        <v>6</v>
      </c>
      <c r="I679" s="5" t="s">
        <v>56</v>
      </c>
      <c r="J679" s="111">
        <v>8500</v>
      </c>
      <c r="K679" s="111">
        <v>2000</v>
      </c>
      <c r="L679" s="111">
        <v>14</v>
      </c>
      <c r="M679" s="111">
        <v>4</v>
      </c>
      <c r="N679" s="5" t="s">
        <v>56</v>
      </c>
      <c r="O679" s="5" t="s">
        <v>81</v>
      </c>
      <c r="P679" s="22">
        <v>0.91666666666666663</v>
      </c>
      <c r="Q679" s="22">
        <v>0.94444444444444442</v>
      </c>
      <c r="R679" s="22">
        <v>0.5</v>
      </c>
      <c r="S679" s="22">
        <v>6.9444444444444441E-3</v>
      </c>
      <c r="T679" s="22">
        <v>3.4722222222222224E-2</v>
      </c>
      <c r="U679" s="22">
        <v>0.41666666666666669</v>
      </c>
      <c r="V679" s="22">
        <v>0.41666666666666669</v>
      </c>
      <c r="W679" s="105">
        <f>IFERROR(IF(S679&lt;R679,100%,"100"%-(S679-R679)*1.2),"-")</f>
        <v>1</v>
      </c>
      <c r="AC679" s="105">
        <f>IFERROR(IF(Y679&lt;X679,100%,"100"%-(Y679-X679)*1.2),"-")</f>
        <v>1</v>
      </c>
    </row>
    <row r="680" spans="2:29" x14ac:dyDescent="0.3">
      <c r="B680" s="125" t="s">
        <v>1186</v>
      </c>
      <c r="C680" s="18">
        <v>46076</v>
      </c>
      <c r="D680" s="5" t="s">
        <v>750</v>
      </c>
      <c r="E680" s="5" t="s">
        <v>32</v>
      </c>
      <c r="F680" s="5" t="s">
        <v>81</v>
      </c>
      <c r="G680" s="125" t="s">
        <v>1186</v>
      </c>
      <c r="H680" s="27" t="s">
        <v>30</v>
      </c>
      <c r="I680" s="5" t="s">
        <v>32</v>
      </c>
      <c r="J680" s="111">
        <v>8500</v>
      </c>
      <c r="K680" s="111">
        <v>634</v>
      </c>
      <c r="L680" s="111">
        <v>14</v>
      </c>
      <c r="M680" s="111">
        <v>3</v>
      </c>
      <c r="N680" s="5" t="s">
        <v>32</v>
      </c>
      <c r="O680" s="5" t="s">
        <v>81</v>
      </c>
      <c r="P680" s="22">
        <v>0.91666666666666663</v>
      </c>
      <c r="Q680" s="22">
        <v>0.94444444444444442</v>
      </c>
      <c r="R680" s="22">
        <v>0.5</v>
      </c>
      <c r="S680" s="22">
        <v>3.8194444444444448E-2</v>
      </c>
      <c r="T680" s="22">
        <v>5.9027777777777776E-2</v>
      </c>
      <c r="U680" s="22">
        <v>0.41666666666666669</v>
      </c>
      <c r="V680" s="22">
        <v>0.41666666666666669</v>
      </c>
      <c r="W680" s="105">
        <f>IFERROR(IF(S680&lt;R680,100%,"100"%-(S680-R680)*1.2),"-")</f>
        <v>1</v>
      </c>
      <c r="AC680" s="105">
        <f>IFERROR(IF(Y680&lt;X680,100%,"100"%-(Y680-X680)*1.2),"-")</f>
        <v>1</v>
      </c>
    </row>
    <row r="681" spans="2:29" x14ac:dyDescent="0.3">
      <c r="B681" s="125" t="s">
        <v>1186</v>
      </c>
      <c r="C681" s="18">
        <v>46076</v>
      </c>
      <c r="D681" s="5" t="s">
        <v>750</v>
      </c>
      <c r="E681" s="5" t="s">
        <v>32</v>
      </c>
      <c r="F681" s="5" t="s">
        <v>81</v>
      </c>
      <c r="G681" s="125" t="s">
        <v>1186</v>
      </c>
      <c r="H681" s="5" t="s">
        <v>9</v>
      </c>
      <c r="I681" s="5" t="s">
        <v>32</v>
      </c>
      <c r="J681" s="111">
        <v>8500</v>
      </c>
      <c r="K681" s="111">
        <v>2300</v>
      </c>
      <c r="L681" s="111">
        <v>14</v>
      </c>
      <c r="M681" s="111">
        <v>5</v>
      </c>
      <c r="N681" s="5" t="s">
        <v>32</v>
      </c>
      <c r="O681" s="5" t="s">
        <v>81</v>
      </c>
      <c r="P681" s="22">
        <v>0.91666666666666663</v>
      </c>
      <c r="Q681" s="22">
        <v>0.94444444444444442</v>
      </c>
      <c r="R681" s="22">
        <v>0.5</v>
      </c>
      <c r="S681" s="22">
        <v>6.5972222222222224E-2</v>
      </c>
      <c r="T681" s="22">
        <v>0.1111111111111111</v>
      </c>
      <c r="U681" s="22">
        <v>0.41666666666666669</v>
      </c>
      <c r="V681" s="22">
        <v>0.41666666666666669</v>
      </c>
      <c r="W681" s="105">
        <f>IFERROR(IF(S681&lt;R681,100%,"100"%-(S681-R681)*1.2),"-")</f>
        <v>1</v>
      </c>
      <c r="AC681" s="105">
        <f>IFERROR(IF(Y681&lt;X681,100%,"100"%-(Y681-X681)*1.2),"-")</f>
        <v>1</v>
      </c>
    </row>
    <row r="682" spans="2:29" x14ac:dyDescent="0.3">
      <c r="B682" s="125" t="s">
        <v>1187</v>
      </c>
      <c r="C682" s="18">
        <v>46077</v>
      </c>
      <c r="D682" s="5" t="s">
        <v>750</v>
      </c>
      <c r="E682" s="5" t="s">
        <v>46</v>
      </c>
      <c r="F682" s="5" t="s">
        <v>24</v>
      </c>
      <c r="G682" s="125" t="s">
        <v>1187</v>
      </c>
      <c r="H682" s="27" t="s">
        <v>22</v>
      </c>
      <c r="I682" s="5" t="s">
        <v>56</v>
      </c>
      <c r="J682" s="111">
        <v>927</v>
      </c>
      <c r="K682" s="111">
        <v>1700</v>
      </c>
      <c r="L682" s="111">
        <v>3</v>
      </c>
      <c r="M682" s="111">
        <v>1</v>
      </c>
      <c r="N682" s="5" t="s">
        <v>56</v>
      </c>
      <c r="O682" s="5" t="s">
        <v>24</v>
      </c>
      <c r="P682" s="22">
        <v>0.86458333333333337</v>
      </c>
      <c r="Q682" s="22">
        <v>0.86458333333333337</v>
      </c>
      <c r="R682" s="22">
        <v>0.5</v>
      </c>
      <c r="S682" s="22">
        <v>0.90625</v>
      </c>
      <c r="T682" s="22">
        <v>0.91666666666666663</v>
      </c>
      <c r="U682" s="22">
        <v>0.9604166666666667</v>
      </c>
      <c r="V682" s="22">
        <v>0.97916666666666663</v>
      </c>
      <c r="W682" s="105">
        <f>IFERROR(IF(S682&lt;R682,100%,"100"%-(S682-R682)*1.2),"-")</f>
        <v>0.51249999999999996</v>
      </c>
      <c r="AB682" s="5" t="s">
        <v>475</v>
      </c>
      <c r="AC682" s="105">
        <f>IFERROR(IF(Y682&lt;X682,100%,"100"%-(Y682-X682)*1.2),"-")</f>
        <v>1</v>
      </c>
    </row>
    <row r="683" spans="2:29" x14ac:dyDescent="0.3">
      <c r="B683" s="125" t="s">
        <v>1190</v>
      </c>
      <c r="C683" s="18">
        <v>46077</v>
      </c>
      <c r="D683" s="5" t="s">
        <v>750</v>
      </c>
      <c r="E683" s="2" t="s">
        <v>20</v>
      </c>
      <c r="F683" s="4" t="s">
        <v>179</v>
      </c>
      <c r="G683" s="125" t="s">
        <v>1190</v>
      </c>
      <c r="H683" s="27" t="s">
        <v>6</v>
      </c>
      <c r="I683" s="2" t="s">
        <v>20</v>
      </c>
      <c r="J683" s="111">
        <v>24950</v>
      </c>
      <c r="K683" s="111">
        <v>3400</v>
      </c>
      <c r="L683" s="111">
        <v>27</v>
      </c>
      <c r="M683" s="111">
        <v>9</v>
      </c>
      <c r="N683" s="2" t="s">
        <v>20</v>
      </c>
      <c r="O683" s="4" t="s">
        <v>179</v>
      </c>
      <c r="P683" s="3">
        <v>0.29166666666666669</v>
      </c>
      <c r="Q683" s="22">
        <v>0.33680555555555558</v>
      </c>
      <c r="R683" s="22">
        <v>0.5</v>
      </c>
      <c r="S683" s="22">
        <v>0.39583333333333331</v>
      </c>
      <c r="T683" s="22">
        <v>0.4236111111111111</v>
      </c>
      <c r="U683" s="22">
        <v>0.58680555555555558</v>
      </c>
      <c r="V683" s="22">
        <v>0.58680555555555558</v>
      </c>
      <c r="W683" s="105">
        <f>IFERROR(IF(S683&lt;R683,100%,"100"%-(S683-R683)*1.2),"-")</f>
        <v>1</v>
      </c>
      <c r="AC683" s="105">
        <f>IFERROR(IF(Y683&lt;X683,100%,"100"%-(Y683-X683)*1.2),"-")</f>
        <v>1</v>
      </c>
    </row>
    <row r="684" spans="2:29" x14ac:dyDescent="0.3">
      <c r="B684" s="125" t="s">
        <v>1190</v>
      </c>
      <c r="C684" s="18">
        <v>46077</v>
      </c>
      <c r="D684" s="5" t="s">
        <v>750</v>
      </c>
      <c r="E684" s="2" t="s">
        <v>20</v>
      </c>
      <c r="F684" s="4" t="s">
        <v>179</v>
      </c>
      <c r="G684" s="125" t="s">
        <v>1190</v>
      </c>
      <c r="H684" s="2" t="s">
        <v>9</v>
      </c>
      <c r="I684" s="2" t="s">
        <v>20</v>
      </c>
      <c r="J684" s="111">
        <v>24950</v>
      </c>
      <c r="K684" s="111">
        <v>9058</v>
      </c>
      <c r="L684" s="111">
        <v>27</v>
      </c>
      <c r="M684" s="111">
        <v>15</v>
      </c>
      <c r="N684" s="2" t="s">
        <v>20</v>
      </c>
      <c r="O684" s="4" t="s">
        <v>179</v>
      </c>
      <c r="P684" s="3">
        <v>0.29166666666666669</v>
      </c>
      <c r="Q684" s="22">
        <v>0.33680555555555558</v>
      </c>
      <c r="R684" s="22">
        <v>0.5</v>
      </c>
      <c r="S684" s="22">
        <v>0.37847222222222221</v>
      </c>
      <c r="T684" s="22">
        <v>0.42708333333333331</v>
      </c>
      <c r="U684" s="22">
        <v>0.58680555555555558</v>
      </c>
      <c r="V684" s="22">
        <v>0.58680555555555558</v>
      </c>
      <c r="W684" s="105">
        <f>IFERROR(IF(S684&lt;R684,100%,"100"%-(S684-R684)*1.2),"-")</f>
        <v>1</v>
      </c>
      <c r="AC684" s="105">
        <f>IFERROR(IF(Y684&lt;X684,100%,"100"%-(Y684-X684)*1.2),"-")</f>
        <v>1</v>
      </c>
    </row>
    <row r="685" spans="2:29" x14ac:dyDescent="0.3">
      <c r="B685" s="125" t="s">
        <v>1191</v>
      </c>
      <c r="C685" s="18">
        <v>46077</v>
      </c>
      <c r="D685" s="5" t="s">
        <v>750</v>
      </c>
      <c r="E685" s="49" t="s">
        <v>14</v>
      </c>
      <c r="F685" s="4" t="s">
        <v>115</v>
      </c>
      <c r="G685" s="125" t="s">
        <v>1191</v>
      </c>
      <c r="H685" s="27" t="s">
        <v>169</v>
      </c>
      <c r="I685" s="2" t="s">
        <v>14</v>
      </c>
      <c r="J685" s="111">
        <v>8500</v>
      </c>
      <c r="K685" s="111">
        <v>2435</v>
      </c>
      <c r="L685" s="111">
        <v>14</v>
      </c>
      <c r="M685" s="111">
        <v>9</v>
      </c>
      <c r="N685" s="2" t="s">
        <v>104</v>
      </c>
      <c r="O685" s="4" t="s">
        <v>24</v>
      </c>
      <c r="P685" s="195">
        <v>0.5</v>
      </c>
      <c r="Q685" s="22">
        <v>0.52083333333333337</v>
      </c>
      <c r="R685" s="22">
        <v>0.625</v>
      </c>
      <c r="S685" s="22">
        <v>0.54861111111111116</v>
      </c>
      <c r="T685" s="22">
        <v>0.5625</v>
      </c>
      <c r="U685" s="22">
        <v>0.82638888888888884</v>
      </c>
      <c r="V685" s="22">
        <v>0.82638888888888884</v>
      </c>
      <c r="W685" s="105">
        <f>IFERROR(IF(S685&lt;R685,100%,"100"%-(S685-R685)*1.2),"-")</f>
        <v>1</v>
      </c>
      <c r="AC685" s="105">
        <f>IFERROR(IF(Y685&lt;X685,100%,"100"%-(Y685-X685)*1.2),"-")</f>
        <v>1</v>
      </c>
    </row>
    <row r="686" spans="2:29" x14ac:dyDescent="0.3">
      <c r="B686" s="125" t="s">
        <v>1192</v>
      </c>
      <c r="C686" s="18">
        <v>46077</v>
      </c>
      <c r="D686" s="5" t="s">
        <v>750</v>
      </c>
      <c r="E686" s="2" t="s">
        <v>56</v>
      </c>
      <c r="F686" s="4" t="s">
        <v>165</v>
      </c>
      <c r="G686" s="125" t="s">
        <v>1192</v>
      </c>
      <c r="H686" s="27" t="s">
        <v>35</v>
      </c>
      <c r="I686" s="2" t="s">
        <v>56</v>
      </c>
      <c r="J686" s="111">
        <v>8500</v>
      </c>
      <c r="K686" s="111">
        <v>2500</v>
      </c>
      <c r="L686" s="111">
        <v>14</v>
      </c>
      <c r="M686" s="111">
        <v>13</v>
      </c>
      <c r="N686" s="2" t="s">
        <v>56</v>
      </c>
      <c r="O686" s="4" t="s">
        <v>165</v>
      </c>
      <c r="P686" s="3">
        <v>0.29166666666666669</v>
      </c>
      <c r="Q686" s="22">
        <v>0.29166666666666669</v>
      </c>
      <c r="R686" s="22">
        <v>0.5</v>
      </c>
      <c r="S686" s="22">
        <v>0.33333333333333331</v>
      </c>
      <c r="T686" s="22">
        <v>0.33680555555555558</v>
      </c>
      <c r="U686" s="22">
        <v>0.34027777777777779</v>
      </c>
      <c r="V686" s="22">
        <v>0.34027777777777779</v>
      </c>
      <c r="W686" s="105">
        <f>IFERROR(IF(S686&lt;R686,100%,"100"%-(S686-R686)*1.2),"-")</f>
        <v>1</v>
      </c>
      <c r="AC686" s="105">
        <f>IFERROR(IF(Y686&lt;X686,100%,"100"%-(Y686-X686)*1.2),"-")</f>
        <v>1</v>
      </c>
    </row>
    <row r="687" spans="2:29" x14ac:dyDescent="0.3">
      <c r="B687" s="125" t="s">
        <v>1193</v>
      </c>
      <c r="C687" s="18">
        <v>46077</v>
      </c>
      <c r="D687" s="5" t="s">
        <v>750</v>
      </c>
      <c r="E687" s="2" t="s">
        <v>56</v>
      </c>
      <c r="F687" s="4" t="s">
        <v>165</v>
      </c>
      <c r="G687" s="125" t="s">
        <v>1193</v>
      </c>
      <c r="H687" s="27" t="s">
        <v>22</v>
      </c>
      <c r="I687" s="2" t="s">
        <v>56</v>
      </c>
      <c r="J687" s="111">
        <v>8500</v>
      </c>
      <c r="K687" s="111">
        <v>4000</v>
      </c>
      <c r="L687" s="111">
        <v>14</v>
      </c>
      <c r="M687" s="111">
        <v>11</v>
      </c>
      <c r="N687" s="2" t="s">
        <v>56</v>
      </c>
      <c r="O687" s="4" t="s">
        <v>165</v>
      </c>
      <c r="P687" s="3">
        <v>0.33333333333333331</v>
      </c>
      <c r="Q687" s="22">
        <v>0.39583333333333331</v>
      </c>
      <c r="R687" s="22">
        <v>0.625</v>
      </c>
      <c r="S687" s="22">
        <v>0.44097222222222221</v>
      </c>
      <c r="T687" s="22">
        <v>0.47916666666666669</v>
      </c>
      <c r="U687" s="22">
        <v>0.52083333333333337</v>
      </c>
      <c r="V687" s="22">
        <v>0.52083333333333337</v>
      </c>
      <c r="W687" s="105">
        <f>IFERROR(IF(S687&lt;R687,100%,"100"%-(S687-R687)*1.2),"-")</f>
        <v>1</v>
      </c>
      <c r="AC687" s="105">
        <f>IFERROR(IF(Y687&lt;X687,100%,"100"%-(Y687-X687)*1.2),"-")</f>
        <v>1</v>
      </c>
    </row>
    <row r="688" spans="2:29" x14ac:dyDescent="0.3">
      <c r="B688" s="125" t="s">
        <v>1194</v>
      </c>
      <c r="C688" s="18">
        <v>46077</v>
      </c>
      <c r="D688" s="5" t="s">
        <v>750</v>
      </c>
      <c r="E688" s="2" t="s">
        <v>28</v>
      </c>
      <c r="F688" s="4" t="s">
        <v>42</v>
      </c>
      <c r="G688" s="125" t="s">
        <v>1194</v>
      </c>
      <c r="H688" s="2" t="s">
        <v>43</v>
      </c>
      <c r="I688" s="2" t="s">
        <v>28</v>
      </c>
      <c r="J688" s="111">
        <v>9200</v>
      </c>
      <c r="K688" s="111">
        <v>2779</v>
      </c>
      <c r="L688" s="111">
        <v>14</v>
      </c>
      <c r="M688" s="111">
        <v>5</v>
      </c>
      <c r="N688" s="2" t="s">
        <v>28</v>
      </c>
      <c r="O688" s="4" t="s">
        <v>42</v>
      </c>
      <c r="P688" s="74">
        <v>0.25</v>
      </c>
      <c r="Q688" s="22">
        <v>0.29166666666666669</v>
      </c>
      <c r="R688" s="22">
        <v>0.625</v>
      </c>
      <c r="S688" s="22">
        <v>0.45833333333333331</v>
      </c>
      <c r="T688" s="22">
        <v>0.5</v>
      </c>
      <c r="U688" s="22">
        <v>0.66666666666666663</v>
      </c>
      <c r="V688" s="22">
        <v>0.66666666666666663</v>
      </c>
      <c r="W688" s="105">
        <f>IFERROR(IF(S688&lt;R688,100%,"100"%-(S688-R688)*1.2),"-")</f>
        <v>1</v>
      </c>
      <c r="AC688" s="105">
        <f>IFERROR(IF(Y688&lt;X688,100%,"100"%-(Y688-X688)*1.2),"-")</f>
        <v>1</v>
      </c>
    </row>
    <row r="689" spans="2:29" x14ac:dyDescent="0.3">
      <c r="B689" s="125" t="s">
        <v>1194</v>
      </c>
      <c r="C689" s="18">
        <v>46077</v>
      </c>
      <c r="D689" s="5" t="s">
        <v>750</v>
      </c>
      <c r="E689" s="2" t="s">
        <v>28</v>
      </c>
      <c r="F689" s="4" t="s">
        <v>42</v>
      </c>
      <c r="G689" s="125" t="s">
        <v>1194</v>
      </c>
      <c r="H689" s="5" t="s">
        <v>76</v>
      </c>
      <c r="I689" s="2" t="s">
        <v>28</v>
      </c>
      <c r="J689" s="111">
        <v>9200</v>
      </c>
      <c r="K689" s="111">
        <v>1500</v>
      </c>
      <c r="L689" s="111">
        <v>14</v>
      </c>
      <c r="M689" s="111">
        <v>2</v>
      </c>
      <c r="N689" s="2" t="s">
        <v>28</v>
      </c>
      <c r="O689" s="4" t="s">
        <v>42</v>
      </c>
      <c r="P689" s="3">
        <v>0.29166666666666669</v>
      </c>
      <c r="Q689" s="22">
        <v>0.29166666666666669</v>
      </c>
      <c r="R689" s="22">
        <v>0.625</v>
      </c>
      <c r="S689" s="22">
        <v>0.35416666666666669</v>
      </c>
      <c r="T689" s="22">
        <v>0.3888888888888889</v>
      </c>
      <c r="U689" s="22">
        <v>0.66666666666666663</v>
      </c>
      <c r="V689" s="22">
        <v>0.66666666666666663</v>
      </c>
      <c r="W689" s="105">
        <f>IFERROR(IF(S689&lt;R689,100%,"100"%-(S689-R689)*1.2),"-")</f>
        <v>1</v>
      </c>
      <c r="AC689" s="105">
        <f>IFERROR(IF(Y689&lt;X689,100%,"100"%-(Y689-X689)*1.2),"-")</f>
        <v>1</v>
      </c>
    </row>
    <row r="690" spans="2:29" x14ac:dyDescent="0.3">
      <c r="B690" s="125" t="s">
        <v>1195</v>
      </c>
      <c r="C690" s="18">
        <v>46077</v>
      </c>
      <c r="D690" s="5" t="s">
        <v>750</v>
      </c>
      <c r="E690" s="2" t="s">
        <v>446</v>
      </c>
      <c r="F690" s="4" t="s">
        <v>446</v>
      </c>
      <c r="G690" s="125" t="s">
        <v>1195</v>
      </c>
      <c r="H690" s="5" t="s">
        <v>80</v>
      </c>
      <c r="I690" s="2" t="s">
        <v>446</v>
      </c>
      <c r="M690" s="111">
        <v>32</v>
      </c>
      <c r="N690" s="2" t="s">
        <v>446</v>
      </c>
      <c r="O690" s="4" t="s">
        <v>446</v>
      </c>
      <c r="P690" s="3">
        <v>0.33333333333333331</v>
      </c>
      <c r="W690" s="105">
        <f>IFERROR(IF(S690&lt;R690,100%,"100"%-(S690-R690)*1.2),"-")</f>
        <v>1</v>
      </c>
      <c r="AC690" s="105">
        <f>IFERROR(IF(Y690&lt;X690,100%,"100"%-(Y690-X690)*1.2),"-")</f>
        <v>1</v>
      </c>
    </row>
    <row r="691" spans="2:29" x14ac:dyDescent="0.3">
      <c r="B691" s="125" t="s">
        <v>1196</v>
      </c>
      <c r="C691" s="18">
        <v>46077</v>
      </c>
      <c r="D691" s="5" t="s">
        <v>750</v>
      </c>
      <c r="E691" s="49" t="s">
        <v>14</v>
      </c>
      <c r="F691" s="4" t="s">
        <v>115</v>
      </c>
      <c r="G691" s="125" t="s">
        <v>1196</v>
      </c>
      <c r="H691" s="5" t="s">
        <v>107</v>
      </c>
      <c r="I691" s="2" t="s">
        <v>14</v>
      </c>
      <c r="J691" s="111">
        <v>8500</v>
      </c>
      <c r="K691" s="111">
        <v>5890.8</v>
      </c>
      <c r="L691" s="111">
        <v>14</v>
      </c>
      <c r="M691" s="111">
        <v>10</v>
      </c>
      <c r="N691" s="2" t="s">
        <v>14</v>
      </c>
      <c r="O691" s="4" t="s">
        <v>115</v>
      </c>
      <c r="P691" s="3">
        <v>0.29166666666666669</v>
      </c>
      <c r="Q691" s="22">
        <v>0.52083333333333337</v>
      </c>
      <c r="R691" s="22">
        <v>0.75</v>
      </c>
      <c r="S691" s="22">
        <v>0.64583333333333337</v>
      </c>
      <c r="T691" s="22">
        <v>0.6875</v>
      </c>
      <c r="U691" s="22">
        <v>0.82638888888888884</v>
      </c>
      <c r="V691" s="22">
        <v>0.82638888888888884</v>
      </c>
      <c r="W691" s="105">
        <f>IFERROR(IF(S691&lt;R691,100%,"100"%-(S691-R691)*1.2),"-")</f>
        <v>1</v>
      </c>
      <c r="AC691" s="105">
        <f>IFERROR(IF(Y691&lt;X691,100%,"100"%-(Y691-X691)*1.2),"-")</f>
        <v>1</v>
      </c>
    </row>
    <row r="692" spans="2:29" x14ac:dyDescent="0.3">
      <c r="B692" s="125" t="s">
        <v>1197</v>
      </c>
      <c r="C692" s="18">
        <v>46077</v>
      </c>
      <c r="D692" s="5" t="s">
        <v>750</v>
      </c>
      <c r="E692" s="2" t="s">
        <v>446</v>
      </c>
      <c r="F692" s="4" t="s">
        <v>446</v>
      </c>
      <c r="G692" s="125" t="s">
        <v>1197</v>
      </c>
      <c r="H692" s="5" t="s">
        <v>601</v>
      </c>
      <c r="I692" s="2" t="s">
        <v>446</v>
      </c>
      <c r="M692" s="111">
        <v>14</v>
      </c>
      <c r="N692" s="2" t="s">
        <v>446</v>
      </c>
      <c r="O692" s="4" t="s">
        <v>446</v>
      </c>
      <c r="P692" s="3">
        <v>0.29166666666666669</v>
      </c>
      <c r="W692" s="105">
        <f>IFERROR(IF(S692&lt;R692,100%,"100"%-(S692-R692)*1.2),"-")</f>
        <v>1</v>
      </c>
      <c r="AC692" s="105">
        <f>IFERROR(IF(Y692&lt;X692,100%,"100"%-(Y692-X692)*1.2),"-")</f>
        <v>1</v>
      </c>
    </row>
    <row r="693" spans="2:29" x14ac:dyDescent="0.3">
      <c r="B693" s="125" t="s">
        <v>1197</v>
      </c>
      <c r="C693" s="18">
        <v>46077</v>
      </c>
      <c r="D693" s="5" t="s">
        <v>750</v>
      </c>
      <c r="E693" s="2" t="s">
        <v>446</v>
      </c>
      <c r="F693" s="4" t="s">
        <v>446</v>
      </c>
      <c r="G693" s="125" t="s">
        <v>1197</v>
      </c>
      <c r="H693" s="2" t="s">
        <v>164</v>
      </c>
      <c r="I693" s="2" t="s">
        <v>446</v>
      </c>
      <c r="M693" s="111">
        <v>1</v>
      </c>
      <c r="N693" s="2" t="s">
        <v>446</v>
      </c>
      <c r="O693" s="4" t="s">
        <v>446</v>
      </c>
      <c r="P693" s="3">
        <v>0.29166666666666669</v>
      </c>
      <c r="W693" s="105">
        <f>IFERROR(IF(S693&lt;R693,100%,"100"%-(S693-R693)*1.2),"-")</f>
        <v>1</v>
      </c>
      <c r="AC693" s="105">
        <f>IFERROR(IF(Y693&lt;X693,100%,"100"%-(Y693-X693)*1.2),"-")</f>
        <v>1</v>
      </c>
    </row>
    <row r="694" spans="2:29" x14ac:dyDescent="0.3">
      <c r="B694" s="125" t="s">
        <v>1197</v>
      </c>
      <c r="C694" s="18">
        <v>46077</v>
      </c>
      <c r="D694" s="5" t="s">
        <v>750</v>
      </c>
      <c r="E694" s="2" t="s">
        <v>446</v>
      </c>
      <c r="F694" s="4" t="s">
        <v>446</v>
      </c>
      <c r="G694" s="125" t="s">
        <v>1197</v>
      </c>
      <c r="H694" s="2" t="s">
        <v>11</v>
      </c>
      <c r="I694" s="2" t="s">
        <v>446</v>
      </c>
      <c r="M694" s="111">
        <v>13</v>
      </c>
      <c r="N694" s="2" t="s">
        <v>446</v>
      </c>
      <c r="O694" s="4" t="s">
        <v>446</v>
      </c>
      <c r="P694" s="3">
        <v>0.29166666666666669</v>
      </c>
      <c r="W694" s="105">
        <f>IFERROR(IF(S694&lt;R694,100%,"100"%-(S694-R694)*1.2),"-")</f>
        <v>1</v>
      </c>
      <c r="AC694" s="105">
        <f>IFERROR(IF(Y694&lt;X694,100%,"100"%-(Y694-X694)*1.2),"-")</f>
        <v>1</v>
      </c>
    </row>
    <row r="695" spans="2:29" x14ac:dyDescent="0.3">
      <c r="B695" s="125" t="s">
        <v>1198</v>
      </c>
      <c r="C695" s="18">
        <v>46077</v>
      </c>
      <c r="D695" s="5" t="s">
        <v>750</v>
      </c>
      <c r="E695" s="2" t="s">
        <v>56</v>
      </c>
      <c r="F695" s="4" t="s">
        <v>165</v>
      </c>
      <c r="G695" s="125" t="s">
        <v>1198</v>
      </c>
      <c r="H695" s="2" t="s">
        <v>16</v>
      </c>
      <c r="I695" s="2" t="s">
        <v>56</v>
      </c>
      <c r="J695" s="111">
        <v>8500</v>
      </c>
      <c r="K695" s="111">
        <v>5000</v>
      </c>
      <c r="L695" s="111">
        <v>14</v>
      </c>
      <c r="M695" s="111">
        <v>14</v>
      </c>
      <c r="N695" s="2" t="s">
        <v>56</v>
      </c>
      <c r="O695" s="4" t="s">
        <v>165</v>
      </c>
      <c r="P695" s="3">
        <v>0.79166666666666663</v>
      </c>
      <c r="Q695" s="22">
        <v>0.79166666666666663</v>
      </c>
      <c r="R695" s="22">
        <v>0.875</v>
      </c>
      <c r="S695" s="22">
        <v>0.85416666666666663</v>
      </c>
      <c r="T695" s="22">
        <v>0.89583333333333337</v>
      </c>
      <c r="U695" s="22">
        <v>0.96875</v>
      </c>
      <c r="V695" s="22">
        <v>0.96875</v>
      </c>
      <c r="W695" s="105">
        <f>IFERROR(IF(S695&lt;R695,100%,"100"%-(S695-R695)*1.2),"-")</f>
        <v>1</v>
      </c>
      <c r="AC695" s="105">
        <f>IFERROR(IF(Y695&lt;X695,100%,"100"%-(Y695-X695)*1.2),"-")</f>
        <v>1</v>
      </c>
    </row>
    <row r="696" spans="2:29" x14ac:dyDescent="0.3">
      <c r="B696" s="125" t="s">
        <v>1199</v>
      </c>
      <c r="C696" s="18">
        <v>46077</v>
      </c>
      <c r="D696" s="5" t="s">
        <v>750</v>
      </c>
      <c r="E696" s="2" t="s">
        <v>46</v>
      </c>
      <c r="F696" s="4" t="s">
        <v>81</v>
      </c>
      <c r="G696" s="125" t="s">
        <v>1199</v>
      </c>
      <c r="H696" s="27" t="s">
        <v>6</v>
      </c>
      <c r="I696" s="2" t="s">
        <v>46</v>
      </c>
      <c r="J696" s="111">
        <v>927</v>
      </c>
      <c r="K696" s="111">
        <v>100</v>
      </c>
      <c r="L696" s="111">
        <v>3</v>
      </c>
      <c r="M696" s="111">
        <v>1</v>
      </c>
      <c r="N696" s="2" t="s">
        <v>46</v>
      </c>
      <c r="O696" s="4" t="s">
        <v>81</v>
      </c>
      <c r="P696" s="3">
        <v>0.91666666666666663</v>
      </c>
      <c r="Q696" s="22">
        <v>0.91666666666666663</v>
      </c>
      <c r="R696" s="22">
        <v>0.5</v>
      </c>
      <c r="S696" s="22">
        <v>0.98958333333333337</v>
      </c>
      <c r="W696" s="105">
        <f>IFERROR(IF(S696&lt;R696,100%,"100"%-(S696-R696)*1.2),"-")</f>
        <v>0.41249999999999998</v>
      </c>
      <c r="AB696" s="5" t="s">
        <v>475</v>
      </c>
      <c r="AC696" s="105">
        <f>IFERROR(IF(Y696&lt;X696,100%,"100"%-(Y696-X696)*1.2),"-")</f>
        <v>1</v>
      </c>
    </row>
    <row r="697" spans="2:29" x14ac:dyDescent="0.3">
      <c r="B697" s="125" t="s">
        <v>1199</v>
      </c>
      <c r="C697" s="18">
        <v>46077</v>
      </c>
      <c r="D697" s="5" t="s">
        <v>750</v>
      </c>
      <c r="E697" s="2" t="s">
        <v>46</v>
      </c>
      <c r="F697" s="4" t="s">
        <v>81</v>
      </c>
      <c r="G697" s="125" t="s">
        <v>1199</v>
      </c>
      <c r="H697" s="2" t="s">
        <v>9</v>
      </c>
      <c r="I697" s="2" t="s">
        <v>46</v>
      </c>
      <c r="J697" s="111">
        <v>927</v>
      </c>
      <c r="K697" s="111">
        <v>100</v>
      </c>
      <c r="L697" s="111">
        <v>3</v>
      </c>
      <c r="M697" s="111">
        <v>1</v>
      </c>
      <c r="N697" s="2" t="s">
        <v>46</v>
      </c>
      <c r="O697" s="4" t="s">
        <v>81</v>
      </c>
      <c r="P697" s="3">
        <v>0.91666666666666663</v>
      </c>
      <c r="Q697" s="22">
        <v>0.91666666666666663</v>
      </c>
      <c r="R697" s="22">
        <v>0.5</v>
      </c>
      <c r="S697" s="22">
        <v>0.99652777777777779</v>
      </c>
      <c r="W697" s="105">
        <f>IFERROR(IF(S697&lt;R697,100%,"100"%-(S697-R697)*1.2),"-")</f>
        <v>0.40416666666666667</v>
      </c>
      <c r="AB697" s="5" t="s">
        <v>475</v>
      </c>
      <c r="AC697" s="105">
        <f>IFERROR(IF(Y697&lt;X697,100%,"100"%-(Y697-X697)*1.2),"-")</f>
        <v>1</v>
      </c>
    </row>
    <row r="698" spans="2:29" x14ac:dyDescent="0.3">
      <c r="B698" s="125" t="s">
        <v>1199</v>
      </c>
      <c r="C698" s="18">
        <v>46077</v>
      </c>
      <c r="D698" s="5" t="s">
        <v>750</v>
      </c>
      <c r="E698" s="2" t="s">
        <v>46</v>
      </c>
      <c r="F698" s="4" t="s">
        <v>81</v>
      </c>
      <c r="G698" s="125" t="s">
        <v>1199</v>
      </c>
      <c r="H698" s="27" t="s">
        <v>30</v>
      </c>
      <c r="I698" s="2" t="s">
        <v>46</v>
      </c>
      <c r="J698" s="111">
        <v>927</v>
      </c>
      <c r="K698" s="111">
        <v>230</v>
      </c>
      <c r="L698" s="111">
        <v>3</v>
      </c>
      <c r="M698" s="111">
        <v>1</v>
      </c>
      <c r="N698" s="2" t="s">
        <v>46</v>
      </c>
      <c r="O698" s="4" t="s">
        <v>81</v>
      </c>
      <c r="P698" s="3">
        <v>0.91666666666666663</v>
      </c>
      <c r="Q698" s="22">
        <v>0.91666666666666663</v>
      </c>
      <c r="R698" s="22">
        <v>0.5</v>
      </c>
      <c r="S698" s="22">
        <v>0.99652777777777779</v>
      </c>
      <c r="W698" s="105">
        <f>IFERROR(IF(S698&lt;R698,100%,"100"%-(S698-R698)*1.2),"-")</f>
        <v>0.40416666666666667</v>
      </c>
      <c r="AB698" s="5" t="s">
        <v>475</v>
      </c>
      <c r="AC698" s="105">
        <f>IFERROR(IF(Y698&lt;X698,100%,"100"%-(Y698-X698)*1.2),"-")</f>
        <v>1</v>
      </c>
    </row>
    <row r="699" spans="2:29" x14ac:dyDescent="0.3">
      <c r="B699" s="125" t="s">
        <v>1200</v>
      </c>
      <c r="C699" s="18">
        <v>46077</v>
      </c>
      <c r="D699" s="5" t="s">
        <v>750</v>
      </c>
      <c r="E699" s="2" t="s">
        <v>104</v>
      </c>
      <c r="F699" s="4" t="s">
        <v>24</v>
      </c>
      <c r="G699" s="125" t="s">
        <v>1200</v>
      </c>
      <c r="H699" s="2" t="s">
        <v>36</v>
      </c>
      <c r="I699" s="2" t="s">
        <v>104</v>
      </c>
      <c r="J699" s="111">
        <v>10230</v>
      </c>
      <c r="K699" s="111">
        <v>10841</v>
      </c>
      <c r="L699" s="111">
        <v>14</v>
      </c>
      <c r="M699" s="111">
        <v>15</v>
      </c>
      <c r="N699" s="2" t="s">
        <v>104</v>
      </c>
      <c r="O699" s="4" t="s">
        <v>24</v>
      </c>
      <c r="P699" s="72">
        <v>0.91666666666666663</v>
      </c>
      <c r="Q699" s="22">
        <v>0.83333333333333337</v>
      </c>
      <c r="R699" s="22">
        <v>0.91666666666666663</v>
      </c>
      <c r="S699" s="22">
        <v>0.91666666666666663</v>
      </c>
      <c r="T699" s="22">
        <v>0</v>
      </c>
      <c r="U699" s="22">
        <v>8.3333333333333329E-2</v>
      </c>
      <c r="V699" s="22">
        <v>8.3333333333333329E-2</v>
      </c>
      <c r="W699" s="105">
        <f>IFERROR(IF(S699&lt;R699,100%,"100"%-(S699-R699)*1.2),"-")</f>
        <v>1</v>
      </c>
      <c r="AC699" s="105">
        <f>IFERROR(IF(Y699&lt;X699,100%,"100"%-(Y699-X699)*1.2),"-")</f>
        <v>1</v>
      </c>
    </row>
    <row r="700" spans="2:29" x14ac:dyDescent="0.3">
      <c r="B700" s="125" t="s">
        <v>1201</v>
      </c>
      <c r="C700" s="18">
        <v>46077</v>
      </c>
      <c r="D700" s="5" t="s">
        <v>750</v>
      </c>
      <c r="E700" s="2" t="s">
        <v>28</v>
      </c>
      <c r="F700" s="4" t="s">
        <v>42</v>
      </c>
      <c r="G700" s="125" t="s">
        <v>1201</v>
      </c>
      <c r="H700" s="27" t="s">
        <v>22</v>
      </c>
      <c r="I700" s="2" t="s">
        <v>28</v>
      </c>
      <c r="J700" s="111">
        <v>9200</v>
      </c>
      <c r="K700" s="111">
        <v>1200</v>
      </c>
      <c r="L700" s="111">
        <v>14</v>
      </c>
      <c r="M700" s="111">
        <v>2</v>
      </c>
      <c r="N700" s="2" t="s">
        <v>28</v>
      </c>
      <c r="O700" s="4" t="s">
        <v>42</v>
      </c>
      <c r="P700" s="3">
        <v>0.83333333333333337</v>
      </c>
      <c r="Q700" s="22">
        <v>0.91666666666666663</v>
      </c>
      <c r="R700" s="22">
        <v>0.5</v>
      </c>
      <c r="S700" s="22">
        <v>0.9375</v>
      </c>
      <c r="W700" s="105">
        <f>IFERROR(IF(S700&lt;R700,100%,"100"%-(S700-R700)*1.2),"-")</f>
        <v>0.47499999999999998</v>
      </c>
      <c r="AB700" s="5" t="s">
        <v>475</v>
      </c>
      <c r="AC700" s="105">
        <f>IFERROR(IF(Y700&lt;X700,100%,"100"%-(Y700-X700)*1.2),"-")</f>
        <v>1</v>
      </c>
    </row>
    <row r="701" spans="2:29" x14ac:dyDescent="0.3">
      <c r="B701" s="125" t="s">
        <v>1202</v>
      </c>
      <c r="C701" s="18">
        <v>46078</v>
      </c>
      <c r="D701" s="5" t="s">
        <v>750</v>
      </c>
      <c r="E701" s="19" t="s">
        <v>20</v>
      </c>
      <c r="F701" s="48" t="s">
        <v>179</v>
      </c>
      <c r="G701" s="125" t="s">
        <v>1202</v>
      </c>
      <c r="H701" s="27" t="s">
        <v>6</v>
      </c>
      <c r="I701" s="19" t="s">
        <v>20</v>
      </c>
      <c r="J701" s="111">
        <v>24950</v>
      </c>
      <c r="K701" s="111">
        <v>6200</v>
      </c>
      <c r="L701" s="111">
        <v>27</v>
      </c>
      <c r="M701" s="111">
        <v>8</v>
      </c>
      <c r="N701" s="19" t="s">
        <v>20</v>
      </c>
      <c r="O701" s="48" t="s">
        <v>179</v>
      </c>
      <c r="P701" s="19">
        <v>0.29166666666666702</v>
      </c>
      <c r="Q701" s="22">
        <v>0.29166666666666669</v>
      </c>
      <c r="R701" s="22">
        <v>0.5</v>
      </c>
      <c r="S701" s="22">
        <v>0.41666666666666669</v>
      </c>
      <c r="T701" s="22">
        <v>0.4375</v>
      </c>
      <c r="U701" s="22">
        <v>0.66666666666666663</v>
      </c>
      <c r="V701" s="22">
        <v>0.66666666666666663</v>
      </c>
      <c r="W701" s="105">
        <f>IFERROR(IF(S701&lt;R701,100%,"100"%-(S701-R701)*1.2),"-")</f>
        <v>1</v>
      </c>
      <c r="AC701" s="105">
        <f>IFERROR(IF(Y701&lt;X701,100%,"100"%-(Y701-X701)*1.2),"-")</f>
        <v>1</v>
      </c>
    </row>
    <row r="702" spans="2:29" x14ac:dyDescent="0.3">
      <c r="B702" s="125" t="s">
        <v>1202</v>
      </c>
      <c r="C702" s="18">
        <v>46078</v>
      </c>
      <c r="D702" s="5" t="s">
        <v>750</v>
      </c>
      <c r="E702" s="19" t="s">
        <v>20</v>
      </c>
      <c r="F702" s="5" t="s">
        <v>179</v>
      </c>
      <c r="G702" s="125" t="s">
        <v>1202</v>
      </c>
      <c r="H702" s="5" t="s">
        <v>9</v>
      </c>
      <c r="I702" s="19" t="s">
        <v>20</v>
      </c>
      <c r="J702" s="111">
        <v>24950</v>
      </c>
      <c r="K702" s="111">
        <v>5000</v>
      </c>
      <c r="L702" s="111">
        <v>27</v>
      </c>
      <c r="M702" s="111">
        <v>8</v>
      </c>
      <c r="N702" s="19" t="s">
        <v>20</v>
      </c>
      <c r="O702" s="5" t="s">
        <v>179</v>
      </c>
      <c r="P702" s="19">
        <v>0.29166666666666702</v>
      </c>
      <c r="Q702" s="22">
        <v>0.33333333333333331</v>
      </c>
      <c r="R702" s="22">
        <v>0.5</v>
      </c>
      <c r="S702" s="22">
        <v>0.4513888888888889</v>
      </c>
      <c r="T702" s="22">
        <v>0.5625</v>
      </c>
      <c r="U702" s="22">
        <v>0.66666666666666663</v>
      </c>
      <c r="V702" s="22">
        <v>0.66666666666666663</v>
      </c>
      <c r="W702" s="105">
        <f>IFERROR(IF(S702&lt;R702,100%,"100"%-(S702-R702)*1.2),"-")</f>
        <v>1</v>
      </c>
      <c r="AC702" s="105">
        <f>IFERROR(IF(Y702&lt;X702,100%,"100"%-(Y702-X702)*1.2),"-")</f>
        <v>1</v>
      </c>
    </row>
    <row r="703" spans="2:29" x14ac:dyDescent="0.3">
      <c r="B703" s="125" t="s">
        <v>1203</v>
      </c>
      <c r="C703" s="18">
        <v>46078</v>
      </c>
      <c r="D703" s="5" t="s">
        <v>750</v>
      </c>
      <c r="E703" s="241" t="s">
        <v>111</v>
      </c>
      <c r="F703" s="54" t="s">
        <v>111</v>
      </c>
      <c r="G703" s="125" t="s">
        <v>1203</v>
      </c>
      <c r="H703" s="27" t="s">
        <v>30</v>
      </c>
      <c r="I703" s="241" t="s">
        <v>111</v>
      </c>
      <c r="M703" s="111">
        <v>11</v>
      </c>
      <c r="N703" s="241" t="s">
        <v>111</v>
      </c>
      <c r="O703" s="54" t="s">
        <v>111</v>
      </c>
      <c r="P703" s="241">
        <v>0.29166666666666702</v>
      </c>
      <c r="W703" s="105">
        <f>IFERROR(IF(S703&lt;R703,100%,"100"%-(S703-R703)*1.2),"-")</f>
        <v>1</v>
      </c>
      <c r="AC703" s="105">
        <f>IFERROR(IF(Y703&lt;X703,100%,"100"%-(Y703-X703)*1.2),"-")</f>
        <v>1</v>
      </c>
    </row>
    <row r="704" spans="2:29" x14ac:dyDescent="0.3">
      <c r="B704" s="125" t="s">
        <v>1204</v>
      </c>
      <c r="C704" s="18">
        <v>46078</v>
      </c>
      <c r="D704" s="5" t="s">
        <v>750</v>
      </c>
      <c r="E704" s="49" t="s">
        <v>14</v>
      </c>
      <c r="F704" s="5" t="s">
        <v>15</v>
      </c>
      <c r="G704" s="125" t="s">
        <v>1204</v>
      </c>
      <c r="H704" s="5" t="s">
        <v>18</v>
      </c>
      <c r="I704" s="19" t="s">
        <v>14</v>
      </c>
      <c r="J704" s="111">
        <v>8500</v>
      </c>
      <c r="K704" s="111">
        <v>4200</v>
      </c>
      <c r="L704" s="111">
        <v>14</v>
      </c>
      <c r="M704" s="111">
        <v>5</v>
      </c>
      <c r="N704" s="19" t="s">
        <v>14</v>
      </c>
      <c r="O704" s="5" t="s">
        <v>15</v>
      </c>
      <c r="P704" s="19">
        <v>0.25</v>
      </c>
      <c r="Q704" s="22">
        <v>0.28472222222222221</v>
      </c>
      <c r="R704" s="22">
        <v>0.625</v>
      </c>
      <c r="S704" s="22">
        <v>0.42708333333333331</v>
      </c>
      <c r="T704" s="22">
        <v>0.54166666666666663</v>
      </c>
      <c r="U704" s="22">
        <v>0.73611111111111116</v>
      </c>
      <c r="V704" s="22">
        <v>0.73611111111111116</v>
      </c>
      <c r="W704" s="105">
        <f>IFERROR(IF(S704&lt;R704,100%,"100"%-(S704-R704)*1.2),"-")</f>
        <v>1</v>
      </c>
      <c r="AC704" s="105">
        <f>IFERROR(IF(Y704&lt;X704,100%,"100"%-(Y704-X704)*1.2),"-")</f>
        <v>1</v>
      </c>
    </row>
    <row r="705" spans="2:29" x14ac:dyDescent="0.3">
      <c r="B705" s="125" t="s">
        <v>1204</v>
      </c>
      <c r="C705" s="18">
        <v>46078</v>
      </c>
      <c r="D705" s="5" t="s">
        <v>750</v>
      </c>
      <c r="E705" s="49" t="s">
        <v>14</v>
      </c>
      <c r="F705" s="5" t="s">
        <v>15</v>
      </c>
      <c r="G705" s="125" t="s">
        <v>1204</v>
      </c>
      <c r="H705" s="5" t="s">
        <v>601</v>
      </c>
      <c r="I705" s="19" t="s">
        <v>14</v>
      </c>
      <c r="J705" s="111">
        <v>8500</v>
      </c>
      <c r="K705" s="111">
        <v>4573</v>
      </c>
      <c r="L705" s="111">
        <v>14</v>
      </c>
      <c r="M705" s="111">
        <v>7</v>
      </c>
      <c r="N705" s="19" t="s">
        <v>14</v>
      </c>
      <c r="O705" s="5" t="s">
        <v>15</v>
      </c>
      <c r="P705" s="19">
        <v>0.25</v>
      </c>
      <c r="Q705" s="22">
        <v>0.28472222222222221</v>
      </c>
      <c r="R705" s="22">
        <v>0.625</v>
      </c>
      <c r="S705" s="22">
        <v>0.40625</v>
      </c>
      <c r="T705" s="22">
        <v>0.41666666666666669</v>
      </c>
      <c r="U705" s="22">
        <v>0.73611111111111116</v>
      </c>
      <c r="V705" s="22">
        <v>0.73611111111111116</v>
      </c>
      <c r="W705" s="105">
        <f>IFERROR(IF(S705&lt;R705,100%,"100"%-(S705-R705)*1.2),"-")</f>
        <v>1</v>
      </c>
      <c r="AC705" s="105">
        <f>IFERROR(IF(Y705&lt;X705,100%,"100"%-(Y705-X705)*1.2),"-")</f>
        <v>1</v>
      </c>
    </row>
    <row r="706" spans="2:29" x14ac:dyDescent="0.3">
      <c r="B706" s="125" t="s">
        <v>1205</v>
      </c>
      <c r="C706" s="18">
        <v>46078</v>
      </c>
      <c r="D706" s="5" t="s">
        <v>750</v>
      </c>
      <c r="E706" s="19" t="s">
        <v>111</v>
      </c>
      <c r="F706" s="48" t="s">
        <v>111</v>
      </c>
      <c r="G706" s="125" t="s">
        <v>1205</v>
      </c>
      <c r="H706" s="20" t="s">
        <v>204</v>
      </c>
      <c r="I706" s="19" t="s">
        <v>111</v>
      </c>
      <c r="N706" s="19" t="s">
        <v>111</v>
      </c>
      <c r="O706" s="48" t="s">
        <v>111</v>
      </c>
      <c r="P706" s="19">
        <v>8.3333333333333329E-2</v>
      </c>
      <c r="W706" s="105">
        <f>IFERROR(IF(S706&lt;R706,100%,"100"%-(S706-R706)*1.2),"-")</f>
        <v>1</v>
      </c>
      <c r="AC706" s="105">
        <f>IFERROR(IF(Y706&lt;X706,100%,"100"%-(Y706-X706)*1.2),"-")</f>
        <v>1</v>
      </c>
    </row>
    <row r="707" spans="2:29" x14ac:dyDescent="0.3">
      <c r="B707" s="125" t="s">
        <v>1206</v>
      </c>
      <c r="C707" s="18">
        <v>46078</v>
      </c>
      <c r="D707" s="5" t="s">
        <v>750</v>
      </c>
      <c r="E707" s="19" t="s">
        <v>28</v>
      </c>
      <c r="F707" s="48" t="s">
        <v>42</v>
      </c>
      <c r="G707" s="125" t="s">
        <v>1206</v>
      </c>
      <c r="H707" s="169" t="s">
        <v>22</v>
      </c>
      <c r="I707" s="193" t="s">
        <v>28</v>
      </c>
      <c r="J707" s="111">
        <v>9200</v>
      </c>
      <c r="K707" s="111">
        <v>8200</v>
      </c>
      <c r="L707" s="111">
        <v>14</v>
      </c>
      <c r="M707" s="111">
        <v>3</v>
      </c>
      <c r="N707" s="19" t="s">
        <v>28</v>
      </c>
      <c r="O707" s="48" t="s">
        <v>42</v>
      </c>
      <c r="P707" s="19">
        <v>0.375</v>
      </c>
      <c r="Q707" s="22">
        <v>0.52083333333333337</v>
      </c>
      <c r="R707" s="22">
        <v>0.625</v>
      </c>
      <c r="S707" s="22">
        <v>0.58333333333333337</v>
      </c>
      <c r="T707" s="22">
        <v>0.60416666666666663</v>
      </c>
      <c r="U707" s="22">
        <v>0.66666666666666663</v>
      </c>
      <c r="V707" s="22">
        <v>0.66666666666666663</v>
      </c>
      <c r="W707" s="105">
        <f>IFERROR(IF(S707&lt;R707,100%,"100"%-(S707-R707)*1.2),"-")</f>
        <v>1</v>
      </c>
      <c r="AC707" s="105">
        <f>IFERROR(IF(Y707&lt;X707,100%,"100"%-(Y707-X707)*1.2),"-")</f>
        <v>1</v>
      </c>
    </row>
    <row r="708" spans="2:29" x14ac:dyDescent="0.3">
      <c r="B708" s="125" t="s">
        <v>1207</v>
      </c>
      <c r="C708" s="18">
        <v>46078</v>
      </c>
      <c r="D708" s="5" t="s">
        <v>750</v>
      </c>
      <c r="E708" s="19" t="s">
        <v>7</v>
      </c>
      <c r="F708" s="48" t="s">
        <v>165</v>
      </c>
      <c r="G708" s="125" t="s">
        <v>1207</v>
      </c>
      <c r="H708" s="27" t="s">
        <v>35</v>
      </c>
      <c r="I708" s="19" t="s">
        <v>7</v>
      </c>
      <c r="J708" s="522">
        <v>10200</v>
      </c>
      <c r="K708" s="111">
        <v>6500</v>
      </c>
      <c r="L708" s="111">
        <v>14</v>
      </c>
      <c r="M708" s="111">
        <v>10</v>
      </c>
      <c r="N708" s="19" t="s">
        <v>7</v>
      </c>
      <c r="O708" s="48" t="s">
        <v>165</v>
      </c>
      <c r="P708" s="19">
        <v>0.33333333333333331</v>
      </c>
      <c r="Q708" s="22">
        <v>0.33333333333333331</v>
      </c>
      <c r="R708" s="22">
        <v>0.5</v>
      </c>
      <c r="S708" s="22">
        <v>0.33680555555555558</v>
      </c>
      <c r="T708" s="22">
        <v>0.33680555555555558</v>
      </c>
      <c r="U708" s="22">
        <v>0.35416666666666669</v>
      </c>
      <c r="V708" s="22">
        <v>0.35416666666666669</v>
      </c>
      <c r="W708" s="105">
        <f>IFERROR(IF(S708&lt;R708,100%,"100"%-(S708-R708)*1.2),"-")</f>
        <v>1</v>
      </c>
      <c r="AC708" s="105">
        <f>IFERROR(IF(Y708&lt;X708,100%,"100"%-(Y708-X708)*1.2),"-")</f>
        <v>1</v>
      </c>
    </row>
    <row r="709" spans="2:29" x14ac:dyDescent="0.3">
      <c r="B709" s="125" t="s">
        <v>1208</v>
      </c>
      <c r="C709" s="18">
        <v>46078</v>
      </c>
      <c r="D709" s="5" t="s">
        <v>750</v>
      </c>
      <c r="E709" s="19" t="s">
        <v>104</v>
      </c>
      <c r="F709" s="48" t="s">
        <v>24</v>
      </c>
      <c r="G709" s="125" t="s">
        <v>1208</v>
      </c>
      <c r="H709" s="386" t="s">
        <v>164</v>
      </c>
      <c r="I709" s="388" t="s">
        <v>104</v>
      </c>
      <c r="J709" s="111">
        <v>10230</v>
      </c>
      <c r="K709" s="111">
        <v>120</v>
      </c>
      <c r="L709" s="111">
        <v>14</v>
      </c>
      <c r="M709" s="111">
        <v>1</v>
      </c>
      <c r="N709" s="19" t="s">
        <v>104</v>
      </c>
      <c r="O709" s="48" t="s">
        <v>24</v>
      </c>
      <c r="P709" s="19">
        <v>0.375</v>
      </c>
      <c r="Q709" s="22">
        <v>0.4513888888888889</v>
      </c>
      <c r="R709" s="22">
        <v>0.625</v>
      </c>
      <c r="S709" s="22">
        <v>0.52083333333333337</v>
      </c>
      <c r="T709" s="22">
        <v>0.54166666666666663</v>
      </c>
      <c r="U709" s="22">
        <v>0.70833333333333337</v>
      </c>
      <c r="V709" s="22">
        <v>0.70833333333333337</v>
      </c>
      <c r="W709" s="105">
        <f>IFERROR(IF(S709&lt;R709,100%,"100"%-(S709-R709)*1.2),"-")</f>
        <v>1</v>
      </c>
      <c r="AC709" s="105">
        <f>IFERROR(IF(Y709&lt;X709,100%,"100"%-(Y709-X709)*1.2),"-")</f>
        <v>1</v>
      </c>
    </row>
    <row r="710" spans="2:29" x14ac:dyDescent="0.3">
      <c r="B710" s="125" t="s">
        <v>1208</v>
      </c>
      <c r="C710" s="18">
        <v>46078</v>
      </c>
      <c r="D710" s="5" t="s">
        <v>750</v>
      </c>
      <c r="E710" s="19" t="s">
        <v>104</v>
      </c>
      <c r="F710" s="48" t="s">
        <v>24</v>
      </c>
      <c r="G710" s="125" t="s">
        <v>1208</v>
      </c>
      <c r="H710" s="5" t="s">
        <v>19</v>
      </c>
      <c r="I710" s="19" t="s">
        <v>104</v>
      </c>
      <c r="J710" s="111">
        <v>10230</v>
      </c>
      <c r="K710" s="111">
        <v>4500</v>
      </c>
      <c r="L710" s="111">
        <v>14</v>
      </c>
      <c r="M710" s="111">
        <v>14</v>
      </c>
      <c r="N710" s="19" t="s">
        <v>104</v>
      </c>
      <c r="O710" s="48" t="s">
        <v>24</v>
      </c>
      <c r="P710" s="19">
        <v>0.375</v>
      </c>
      <c r="Q710" s="22">
        <v>0.4513888888888889</v>
      </c>
      <c r="R710" s="22">
        <v>0.625</v>
      </c>
      <c r="S710" s="22">
        <v>0.55902777777777779</v>
      </c>
      <c r="T710" s="22">
        <v>0.60416666666666663</v>
      </c>
      <c r="U710" s="22">
        <v>0.70833333333333337</v>
      </c>
      <c r="V710" s="22">
        <v>0.70833333333333337</v>
      </c>
      <c r="W710" s="105">
        <f>IFERROR(IF(S710&lt;R710,100%,"100"%-(S710-R710)*1.2),"-")</f>
        <v>1</v>
      </c>
      <c r="AC710" s="105">
        <f>IFERROR(IF(Y710&lt;X710,100%,"100"%-(Y710-X710)*1.2),"-")</f>
        <v>1</v>
      </c>
    </row>
    <row r="711" spans="2:29" x14ac:dyDescent="0.3">
      <c r="B711" s="125" t="s">
        <v>1209</v>
      </c>
      <c r="C711" s="18">
        <v>46078</v>
      </c>
      <c r="D711" s="5" t="s">
        <v>750</v>
      </c>
      <c r="E711" s="21" t="s">
        <v>46</v>
      </c>
      <c r="F711" s="41" t="s">
        <v>165</v>
      </c>
      <c r="G711" s="125" t="s">
        <v>1209</v>
      </c>
      <c r="H711" s="20" t="s">
        <v>161</v>
      </c>
      <c r="I711" s="21" t="s">
        <v>46</v>
      </c>
      <c r="J711" s="111">
        <v>927</v>
      </c>
      <c r="K711" s="111">
        <v>800</v>
      </c>
      <c r="L711" s="111">
        <v>3</v>
      </c>
      <c r="M711" s="111">
        <v>3</v>
      </c>
      <c r="N711" s="21" t="s">
        <v>46</v>
      </c>
      <c r="O711" s="41" t="s">
        <v>165</v>
      </c>
      <c r="P711" s="21">
        <v>0.375</v>
      </c>
      <c r="Q711" s="22">
        <v>0.39583333333333331</v>
      </c>
      <c r="R711" s="22">
        <v>0.5</v>
      </c>
      <c r="S711" s="22">
        <v>0.4201388888888889</v>
      </c>
      <c r="T711" s="22">
        <v>0.45833333333333331</v>
      </c>
      <c r="U711" s="22">
        <v>0.47916666666666669</v>
      </c>
      <c r="V711" s="22">
        <v>0.47916666666666669</v>
      </c>
      <c r="W711" s="105">
        <f>IFERROR(IF(S711&lt;R711,100%,"100"%-(S711-R711)*1.2),"-")</f>
        <v>1</v>
      </c>
      <c r="AC711" s="105">
        <f>IFERROR(IF(Y711&lt;X711,100%,"100"%-(Y711-X711)*1.2),"-")</f>
        <v>1</v>
      </c>
    </row>
    <row r="712" spans="2:29" x14ac:dyDescent="0.3">
      <c r="B712" s="125" t="s">
        <v>1210</v>
      </c>
      <c r="C712" s="18">
        <v>46078</v>
      </c>
      <c r="D712" s="5" t="s">
        <v>750</v>
      </c>
      <c r="E712" s="19" t="s">
        <v>56</v>
      </c>
      <c r="F712" s="48" t="s">
        <v>165</v>
      </c>
      <c r="G712" s="125" t="s">
        <v>1210</v>
      </c>
      <c r="H712" s="5" t="s">
        <v>16</v>
      </c>
      <c r="I712" s="19" t="s">
        <v>56</v>
      </c>
      <c r="J712" s="111">
        <v>8500</v>
      </c>
      <c r="K712" s="111">
        <v>6631</v>
      </c>
      <c r="L712" s="111">
        <v>14</v>
      </c>
      <c r="M712" s="111">
        <v>8</v>
      </c>
      <c r="N712" s="19" t="s">
        <v>56</v>
      </c>
      <c r="O712" s="48" t="s">
        <v>165</v>
      </c>
      <c r="P712" s="19">
        <v>0.45833333333333331</v>
      </c>
      <c r="Q712" s="22">
        <v>0.52083333333333337</v>
      </c>
      <c r="R712" s="22">
        <v>0.625</v>
      </c>
      <c r="S712" s="22">
        <v>0.60763888888888884</v>
      </c>
      <c r="T712" s="22">
        <v>0.66666666666666663</v>
      </c>
      <c r="U712" s="22">
        <v>0.77083333333333337</v>
      </c>
      <c r="V712" s="22">
        <v>0.77083333333333337</v>
      </c>
      <c r="W712" s="105">
        <f>IFERROR(IF(S712&lt;R712,100%,"100"%-(S712-R712)*1.2),"-")</f>
        <v>1</v>
      </c>
      <c r="AC712" s="105">
        <f>IFERROR(IF(Y712&lt;X712,100%,"100"%-(Y712-X712)*1.2),"-")</f>
        <v>1</v>
      </c>
    </row>
    <row r="713" spans="2:29" x14ac:dyDescent="0.3">
      <c r="B713" s="125" t="s">
        <v>1210</v>
      </c>
      <c r="C713" s="18">
        <v>46078</v>
      </c>
      <c r="D713" s="5" t="s">
        <v>750</v>
      </c>
      <c r="E713" s="21" t="s">
        <v>56</v>
      </c>
      <c r="F713" s="48" t="s">
        <v>165</v>
      </c>
      <c r="G713" s="125" t="s">
        <v>1210</v>
      </c>
      <c r="H713" s="20" t="s">
        <v>479</v>
      </c>
      <c r="I713" s="21" t="s">
        <v>56</v>
      </c>
      <c r="J713" s="111">
        <v>8500</v>
      </c>
      <c r="K713" s="111">
        <v>2300</v>
      </c>
      <c r="L713" s="111">
        <v>14</v>
      </c>
      <c r="M713" s="111">
        <v>3</v>
      </c>
      <c r="N713" s="21" t="s">
        <v>56</v>
      </c>
      <c r="O713" s="48" t="s">
        <v>165</v>
      </c>
      <c r="P713" s="21">
        <v>0.45833333333333331</v>
      </c>
      <c r="Q713" s="22">
        <v>0.52083333333333337</v>
      </c>
      <c r="R713" s="22">
        <v>0.625</v>
      </c>
      <c r="S713" s="22">
        <v>0.55555555555555558</v>
      </c>
      <c r="T713" s="22">
        <v>0.57638888888888884</v>
      </c>
      <c r="U713" s="22">
        <v>0.77083333333333337</v>
      </c>
      <c r="V713" s="22">
        <v>0.77083333333333337</v>
      </c>
      <c r="W713" s="105">
        <f>IFERROR(IF(S713&lt;R713,100%,"100"%-(S713-R713)*1.2),"-")</f>
        <v>1</v>
      </c>
      <c r="AC713" s="105">
        <f>IFERROR(IF(Y713&lt;X713,100%,"100"%-(Y713-X713)*1.2),"-")</f>
        <v>1</v>
      </c>
    </row>
    <row r="714" spans="2:29" x14ac:dyDescent="0.3">
      <c r="B714" s="125" t="s">
        <v>1211</v>
      </c>
      <c r="C714" s="18">
        <v>46078</v>
      </c>
      <c r="D714" s="5" t="s">
        <v>750</v>
      </c>
      <c r="E714" s="21" t="s">
        <v>56</v>
      </c>
      <c r="F714" s="48" t="s">
        <v>81</v>
      </c>
      <c r="G714" s="125" t="s">
        <v>1211</v>
      </c>
      <c r="H714" s="5" t="s">
        <v>80</v>
      </c>
      <c r="I714" s="21" t="s">
        <v>56</v>
      </c>
      <c r="J714" s="111">
        <v>8500</v>
      </c>
      <c r="K714" s="111">
        <v>9800</v>
      </c>
      <c r="L714" s="111">
        <v>14</v>
      </c>
      <c r="M714" s="111">
        <v>10</v>
      </c>
      <c r="N714" s="21" t="s">
        <v>56</v>
      </c>
      <c r="O714" s="48" t="s">
        <v>81</v>
      </c>
      <c r="P714" s="21">
        <v>0.83333333333333337</v>
      </c>
      <c r="Q714" s="22">
        <v>0.88888888888888884</v>
      </c>
      <c r="R714" s="22">
        <v>0.625</v>
      </c>
      <c r="S714" s="22">
        <v>0.95833333333333337</v>
      </c>
      <c r="T714" s="22">
        <v>3.4722222222222224E-2</v>
      </c>
      <c r="U714" s="22">
        <v>0.17708333333333334</v>
      </c>
      <c r="V714" s="22">
        <v>0.17708333333333334</v>
      </c>
      <c r="W714" s="105">
        <f>IFERROR(IF(S714&lt;R714,100%,"100"%-(S714-R714)*1.2),"-")</f>
        <v>0.6</v>
      </c>
      <c r="AB714" s="5" t="s">
        <v>475</v>
      </c>
      <c r="AC714" s="105">
        <f>IFERROR(IF(Y714&lt;X714,100%,"100"%-(Y714-X714)*1.2),"-")</f>
        <v>1</v>
      </c>
    </row>
    <row r="715" spans="2:29" x14ac:dyDescent="0.3">
      <c r="B715" s="125" t="s">
        <v>1211</v>
      </c>
      <c r="C715" s="18">
        <v>46078</v>
      </c>
      <c r="D715" s="5" t="s">
        <v>750</v>
      </c>
      <c r="E715" s="21" t="s">
        <v>56</v>
      </c>
      <c r="F715" s="48" t="s">
        <v>81</v>
      </c>
      <c r="G715" s="125" t="s">
        <v>1211</v>
      </c>
      <c r="H715" s="5" t="s">
        <v>80</v>
      </c>
      <c r="I715" s="21" t="s">
        <v>56</v>
      </c>
      <c r="J715" s="111">
        <v>8500</v>
      </c>
      <c r="K715" s="111">
        <v>9800</v>
      </c>
      <c r="L715" s="111">
        <v>14</v>
      </c>
      <c r="M715" s="111">
        <v>10</v>
      </c>
      <c r="N715" s="21" t="s">
        <v>56</v>
      </c>
      <c r="O715" s="48" t="s">
        <v>81</v>
      </c>
      <c r="P715" s="21">
        <v>0.83333333333333337</v>
      </c>
      <c r="Q715" s="22">
        <v>0.88888888888888884</v>
      </c>
      <c r="R715" s="22">
        <v>0.625</v>
      </c>
      <c r="S715" s="22">
        <v>0.95833333333333337</v>
      </c>
      <c r="T715" s="22">
        <v>3.4722222222222224E-2</v>
      </c>
      <c r="U715" s="22">
        <v>0.17708333333333334</v>
      </c>
      <c r="V715" s="22">
        <v>0.17708333333333334</v>
      </c>
      <c r="W715" s="105">
        <f>IFERROR(IF(S715&lt;R715,100%,"100"%-(S715-R715)*1.2),"-")</f>
        <v>0.6</v>
      </c>
      <c r="AB715" s="5" t="s">
        <v>475</v>
      </c>
      <c r="AC715" s="105">
        <f>IFERROR(IF(Y715&lt;X715,100%,"100"%-(Y715-X715)*1.2),"-")</f>
        <v>1</v>
      </c>
    </row>
    <row r="716" spans="2:29" x14ac:dyDescent="0.3">
      <c r="B716" s="125" t="s">
        <v>1212</v>
      </c>
      <c r="C716" s="18">
        <v>46078</v>
      </c>
      <c r="D716" s="5" t="s">
        <v>750</v>
      </c>
      <c r="E716" s="21" t="s">
        <v>28</v>
      </c>
      <c r="F716" s="48" t="s">
        <v>42</v>
      </c>
      <c r="G716" s="125" t="s">
        <v>1212</v>
      </c>
      <c r="H716" s="27" t="s">
        <v>22</v>
      </c>
      <c r="I716" s="21" t="s">
        <v>28</v>
      </c>
      <c r="J716" s="111">
        <v>9200</v>
      </c>
      <c r="K716" s="111">
        <v>4200</v>
      </c>
      <c r="L716" s="111">
        <v>14</v>
      </c>
      <c r="M716" s="111">
        <v>6</v>
      </c>
      <c r="N716" s="21" t="s">
        <v>28</v>
      </c>
      <c r="O716" s="48" t="s">
        <v>42</v>
      </c>
      <c r="P716" s="21">
        <v>0.875</v>
      </c>
      <c r="Q716" s="22">
        <v>0</v>
      </c>
      <c r="R716" s="22">
        <v>0.5</v>
      </c>
      <c r="S716" s="22">
        <v>6.25E-2</v>
      </c>
      <c r="T716" s="22">
        <v>8.3333333333333329E-2</v>
      </c>
      <c r="U716" s="22">
        <v>0.4375</v>
      </c>
      <c r="V716" s="22">
        <v>0.4375</v>
      </c>
      <c r="W716" s="105">
        <f>IFERROR(IF(S716&lt;R716,100%,"100"%-(S716-R716)*1.2),"-")</f>
        <v>1</v>
      </c>
      <c r="AC716" s="105">
        <f>IFERROR(IF(Y716&lt;X716,100%,"100"%-(Y716-X716)*1.2),"-")</f>
        <v>1</v>
      </c>
    </row>
    <row r="717" spans="2:29" x14ac:dyDescent="0.3">
      <c r="B717" s="125" t="s">
        <v>1212</v>
      </c>
      <c r="C717" s="18">
        <v>46078</v>
      </c>
      <c r="D717" s="5" t="s">
        <v>750</v>
      </c>
      <c r="E717" s="21" t="s">
        <v>28</v>
      </c>
      <c r="F717" s="48" t="s">
        <v>42</v>
      </c>
      <c r="G717" s="125" t="s">
        <v>1212</v>
      </c>
      <c r="H717" s="20" t="s">
        <v>209</v>
      </c>
      <c r="I717" s="21" t="s">
        <v>28</v>
      </c>
      <c r="J717" s="111">
        <v>9200</v>
      </c>
      <c r="K717" s="111">
        <v>4200</v>
      </c>
      <c r="L717" s="111">
        <v>14</v>
      </c>
      <c r="M717" s="111">
        <v>6</v>
      </c>
      <c r="N717" s="21" t="s">
        <v>28</v>
      </c>
      <c r="O717" s="48" t="s">
        <v>42</v>
      </c>
      <c r="P717" s="21">
        <v>0.875</v>
      </c>
      <c r="Q717" s="22">
        <v>0</v>
      </c>
      <c r="R717" s="22">
        <v>0.5</v>
      </c>
      <c r="S717" s="22">
        <v>4.1666666666666664E-2</v>
      </c>
      <c r="T717" s="22">
        <v>0.1111111111111111</v>
      </c>
      <c r="U717" s="22">
        <v>0.4375</v>
      </c>
      <c r="V717" s="22">
        <v>0.4375</v>
      </c>
      <c r="W717" s="105">
        <f>IFERROR(IF(S717&lt;R717,100%,"100"%-(S717-R717)*1.2),"-")</f>
        <v>1</v>
      </c>
      <c r="AC717" s="105">
        <f>IFERROR(IF(Y717&lt;X717,100%,"100"%-(Y717-X717)*1.2),"-")</f>
        <v>1</v>
      </c>
    </row>
    <row r="718" spans="2:29" x14ac:dyDescent="0.3">
      <c r="B718" s="125" t="s">
        <v>1212</v>
      </c>
      <c r="C718" s="18">
        <v>46078</v>
      </c>
      <c r="D718" s="5" t="s">
        <v>750</v>
      </c>
      <c r="E718" s="21" t="s">
        <v>28</v>
      </c>
      <c r="F718" s="48" t="s">
        <v>42</v>
      </c>
      <c r="G718" s="125" t="s">
        <v>1212</v>
      </c>
      <c r="H718" s="27" t="s">
        <v>6</v>
      </c>
      <c r="I718" s="21" t="s">
        <v>28</v>
      </c>
      <c r="J718" s="111">
        <v>9200</v>
      </c>
      <c r="K718" s="111">
        <v>2000</v>
      </c>
      <c r="L718" s="111">
        <v>14</v>
      </c>
      <c r="M718" s="111">
        <v>5</v>
      </c>
      <c r="N718" s="21" t="s">
        <v>28</v>
      </c>
      <c r="O718" s="48" t="s">
        <v>42</v>
      </c>
      <c r="P718" s="21">
        <v>0.875</v>
      </c>
      <c r="Q718" s="22">
        <v>0</v>
      </c>
      <c r="R718" s="22">
        <v>0.5</v>
      </c>
      <c r="S718" s="22">
        <v>8.3333333333333329E-2</v>
      </c>
      <c r="T718" s="22">
        <v>0.10416666666666667</v>
      </c>
      <c r="U718" s="22">
        <v>0.4375</v>
      </c>
      <c r="V718" s="22">
        <v>0.4375</v>
      </c>
      <c r="W718" s="105">
        <f>IFERROR(IF(S718&lt;R718,100%,"100"%-(S718-R718)*1.2),"-")</f>
        <v>1</v>
      </c>
      <c r="AC718" s="105">
        <f>IFERROR(IF(Y718&lt;X718,100%,"100"%-(Y718-X718)*1.2),"-")</f>
        <v>1</v>
      </c>
    </row>
    <row r="719" spans="2:29" x14ac:dyDescent="0.3">
      <c r="B719" s="125" t="s">
        <v>1212</v>
      </c>
      <c r="C719" s="18">
        <v>46078</v>
      </c>
      <c r="D719" s="5" t="s">
        <v>750</v>
      </c>
      <c r="E719" s="21" t="s">
        <v>28</v>
      </c>
      <c r="F719" s="48" t="s">
        <v>42</v>
      </c>
      <c r="G719" s="125" t="s">
        <v>1212</v>
      </c>
      <c r="H719" s="27" t="s">
        <v>30</v>
      </c>
      <c r="I719" s="21" t="s">
        <v>28</v>
      </c>
      <c r="J719" s="111">
        <v>9200</v>
      </c>
      <c r="K719" s="111">
        <v>50</v>
      </c>
      <c r="L719" s="111">
        <v>14</v>
      </c>
      <c r="M719" s="111">
        <v>2</v>
      </c>
      <c r="N719" s="21" t="s">
        <v>28</v>
      </c>
      <c r="O719" s="48" t="s">
        <v>42</v>
      </c>
      <c r="P719" s="21">
        <v>0.875</v>
      </c>
      <c r="Q719" s="22">
        <v>0</v>
      </c>
      <c r="R719" s="22">
        <v>0.5</v>
      </c>
      <c r="S719" s="22">
        <v>6.25E-2</v>
      </c>
      <c r="T719" s="22">
        <v>8.3333333333333329E-2</v>
      </c>
      <c r="U719" s="22">
        <v>0.4375</v>
      </c>
      <c r="V719" s="22">
        <v>0.4375</v>
      </c>
      <c r="W719" s="105">
        <f>IFERROR(IF(S719&lt;R719,100%,"100"%-(S719-R719)*1.2),"-")</f>
        <v>1</v>
      </c>
      <c r="AC719" s="105">
        <f>IFERROR(IF(Y719&lt;X719,100%,"100"%-(Y719-X719)*1.2),"-")</f>
        <v>1</v>
      </c>
    </row>
    <row r="720" spans="2:29" x14ac:dyDescent="0.3">
      <c r="B720" s="125" t="s">
        <v>1213</v>
      </c>
      <c r="C720" s="18">
        <v>46078</v>
      </c>
      <c r="D720" s="5" t="s">
        <v>750</v>
      </c>
      <c r="E720" s="21" t="s">
        <v>20</v>
      </c>
      <c r="F720" s="48" t="s">
        <v>179</v>
      </c>
      <c r="G720" s="125" t="s">
        <v>1213</v>
      </c>
      <c r="H720" s="20" t="s">
        <v>311</v>
      </c>
      <c r="I720" s="21" t="s">
        <v>20</v>
      </c>
      <c r="J720" s="111">
        <v>24950</v>
      </c>
      <c r="K720" s="111">
        <v>7800</v>
      </c>
      <c r="L720" s="111">
        <v>27</v>
      </c>
      <c r="M720" s="111">
        <v>20</v>
      </c>
      <c r="N720" s="21" t="s">
        <v>20</v>
      </c>
      <c r="O720" s="48" t="s">
        <v>179</v>
      </c>
      <c r="P720" s="21">
        <v>0.8125</v>
      </c>
      <c r="Q720" s="22">
        <v>0.83333333333333337</v>
      </c>
      <c r="R720" s="22">
        <v>0.91666666666666663</v>
      </c>
      <c r="S720" s="22">
        <v>0.875</v>
      </c>
      <c r="T720" s="22">
        <v>0.88541666666666663</v>
      </c>
      <c r="U720" s="22">
        <v>0.92708333333333337</v>
      </c>
      <c r="V720" s="22">
        <v>0.92708333333333337</v>
      </c>
      <c r="W720" s="105">
        <f>IFERROR(IF(S720&lt;R720,100%,"100"%-(S720-R720)*1.2),"-")</f>
        <v>1</v>
      </c>
      <c r="AC720" s="105">
        <f>IFERROR(IF(Y720&lt;X720,100%,"100"%-(Y720-X720)*1.2),"-")</f>
        <v>1</v>
      </c>
    </row>
    <row r="721" spans="2:29" x14ac:dyDescent="0.3">
      <c r="B721" s="125" t="s">
        <v>1214</v>
      </c>
      <c r="C721" s="18">
        <v>46079</v>
      </c>
      <c r="D721" s="5" t="s">
        <v>750</v>
      </c>
      <c r="E721" s="19" t="s">
        <v>56</v>
      </c>
      <c r="F721" s="48" t="s">
        <v>165</v>
      </c>
      <c r="G721" s="125" t="s">
        <v>1214</v>
      </c>
      <c r="H721" s="5" t="s">
        <v>1157</v>
      </c>
      <c r="I721" s="19" t="s">
        <v>56</v>
      </c>
      <c r="J721" s="111">
        <v>8500</v>
      </c>
      <c r="K721" s="111">
        <v>10000</v>
      </c>
      <c r="L721" s="111">
        <v>14</v>
      </c>
      <c r="M721" s="111">
        <v>12</v>
      </c>
      <c r="N721" s="19" t="s">
        <v>56</v>
      </c>
      <c r="O721" s="48" t="s">
        <v>165</v>
      </c>
      <c r="P721" s="19">
        <v>0.25</v>
      </c>
      <c r="W721" s="105">
        <f>IFERROR(IF(S721&lt;R721,100%,"100"%-(S721-R721)*1.2),"-")</f>
        <v>1</v>
      </c>
      <c r="AC721" s="105">
        <f>IFERROR(IF(Y721&lt;X721,100%,"100"%-(Y721-X721)*1.2),"-")</f>
        <v>1</v>
      </c>
    </row>
    <row r="722" spans="2:29" x14ac:dyDescent="0.3">
      <c r="B722" s="125" t="s">
        <v>1214</v>
      </c>
      <c r="C722" s="18">
        <v>46079</v>
      </c>
      <c r="D722" s="5" t="s">
        <v>750</v>
      </c>
      <c r="E722" s="19" t="s">
        <v>56</v>
      </c>
      <c r="F722" s="48" t="s">
        <v>165</v>
      </c>
      <c r="G722" s="125" t="s">
        <v>1214</v>
      </c>
      <c r="H722" s="27" t="s">
        <v>30</v>
      </c>
      <c r="I722" s="19" t="s">
        <v>56</v>
      </c>
      <c r="J722" s="111">
        <v>8500</v>
      </c>
      <c r="K722" s="111">
        <v>10000</v>
      </c>
      <c r="L722" s="111">
        <v>14</v>
      </c>
      <c r="M722" s="111">
        <v>12</v>
      </c>
      <c r="N722" s="19" t="s">
        <v>56</v>
      </c>
      <c r="O722" s="48" t="s">
        <v>165</v>
      </c>
      <c r="P722" s="19">
        <v>0.25</v>
      </c>
      <c r="U722" s="22">
        <v>0.54166666666666663</v>
      </c>
      <c r="V722" s="22">
        <v>0.54166666666666663</v>
      </c>
      <c r="W722" s="105">
        <f>IFERROR(IF(S722&lt;R722,100%,"100"%-(S722-R722)*1.2),"-")</f>
        <v>1</v>
      </c>
      <c r="AC722" s="105">
        <f>IFERROR(IF(Y722&lt;X722,100%,"100"%-(Y722-X722)*1.2),"-")</f>
        <v>1</v>
      </c>
    </row>
    <row r="723" spans="2:29" x14ac:dyDescent="0.3">
      <c r="B723" s="125" t="s">
        <v>1215</v>
      </c>
      <c r="C723" s="18">
        <v>46079</v>
      </c>
      <c r="D723" s="5" t="s">
        <v>750</v>
      </c>
      <c r="E723" s="19" t="s">
        <v>56</v>
      </c>
      <c r="F723" s="48" t="s">
        <v>165</v>
      </c>
      <c r="G723" s="125" t="s">
        <v>1215</v>
      </c>
      <c r="H723" s="27" t="s">
        <v>22</v>
      </c>
      <c r="I723" s="19" t="s">
        <v>56</v>
      </c>
      <c r="J723" s="111">
        <v>8500</v>
      </c>
      <c r="K723" s="111">
        <v>5526</v>
      </c>
      <c r="L723" s="111">
        <v>14</v>
      </c>
      <c r="M723" s="111">
        <v>12</v>
      </c>
      <c r="N723" s="19" t="s">
        <v>56</v>
      </c>
      <c r="O723" s="48" t="s">
        <v>165</v>
      </c>
      <c r="P723" s="19">
        <v>0.25</v>
      </c>
      <c r="Q723" s="22">
        <v>0.3263888888888889</v>
      </c>
      <c r="R723" s="22">
        <v>0.625</v>
      </c>
      <c r="S723" s="22">
        <v>0.36805555555555558</v>
      </c>
      <c r="T723" s="108">
        <v>0.39583333333333331</v>
      </c>
      <c r="U723" s="22">
        <v>0.54166666666666663</v>
      </c>
      <c r="V723" s="22">
        <v>0.54166666666666663</v>
      </c>
      <c r="W723" s="105">
        <f>IFERROR(IF(S723&lt;R723,100%,"100"%-(S723-R723)*1.2),"-")</f>
        <v>1</v>
      </c>
      <c r="AC723" s="105">
        <f>IFERROR(IF(Y723&lt;X723,100%,"100"%-(Y723-X723)*1.2),"-")</f>
        <v>1</v>
      </c>
    </row>
    <row r="724" spans="2:29" x14ac:dyDescent="0.3">
      <c r="B724" s="125" t="s">
        <v>1216</v>
      </c>
      <c r="C724" s="18">
        <v>46079</v>
      </c>
      <c r="D724" s="5" t="s">
        <v>750</v>
      </c>
      <c r="E724" s="19" t="s">
        <v>20</v>
      </c>
      <c r="F724" s="48" t="s">
        <v>179</v>
      </c>
      <c r="G724" s="125" t="s">
        <v>1216</v>
      </c>
      <c r="H724" s="5" t="s">
        <v>9</v>
      </c>
      <c r="I724" s="19" t="s">
        <v>20</v>
      </c>
      <c r="J724" s="111">
        <v>24950</v>
      </c>
      <c r="K724" s="111">
        <v>6020</v>
      </c>
      <c r="L724" s="111">
        <v>27</v>
      </c>
      <c r="M724" s="111">
        <v>11</v>
      </c>
      <c r="N724" s="19" t="s">
        <v>20</v>
      </c>
      <c r="O724" s="48" t="s">
        <v>179</v>
      </c>
      <c r="P724" s="19">
        <v>0.41666666666666669</v>
      </c>
      <c r="Q724" s="22">
        <v>0.38541666666666669</v>
      </c>
      <c r="R724" s="22">
        <v>0.625</v>
      </c>
      <c r="S724" s="22">
        <v>0.44097222222222221</v>
      </c>
      <c r="T724" s="22">
        <v>0.46875</v>
      </c>
      <c r="U724" s="22">
        <v>0.66666666666666663</v>
      </c>
      <c r="V724" s="108">
        <v>0.66666666666666663</v>
      </c>
      <c r="W724" s="105">
        <f>IFERROR(IF(S724&lt;R724,100%,"100"%-(S724-R724)*1.2),"-")</f>
        <v>1</v>
      </c>
      <c r="AC724" s="105">
        <f>IFERROR(IF(Y724&lt;X724,100%,"100"%-(Y724-X724)*1.2),"-")</f>
        <v>1</v>
      </c>
    </row>
    <row r="725" spans="2:29" x14ac:dyDescent="0.3">
      <c r="B725" s="125" t="s">
        <v>1216</v>
      </c>
      <c r="C725" s="18">
        <v>46079</v>
      </c>
      <c r="D725" s="5" t="s">
        <v>750</v>
      </c>
      <c r="E725" s="19" t="s">
        <v>20</v>
      </c>
      <c r="F725" s="48" t="s">
        <v>179</v>
      </c>
      <c r="G725" s="125" t="s">
        <v>1216</v>
      </c>
      <c r="H725" s="27" t="s">
        <v>6</v>
      </c>
      <c r="I725" s="19" t="s">
        <v>20</v>
      </c>
      <c r="J725" s="111">
        <v>24950</v>
      </c>
      <c r="K725" s="111">
        <v>5141</v>
      </c>
      <c r="L725" s="111">
        <v>27</v>
      </c>
      <c r="M725" s="111">
        <v>9</v>
      </c>
      <c r="N725" s="19" t="s">
        <v>20</v>
      </c>
      <c r="O725" s="48" t="s">
        <v>179</v>
      </c>
      <c r="P725" s="19">
        <v>0.41666666666666669</v>
      </c>
      <c r="Q725" s="22">
        <v>0.38541666666666669</v>
      </c>
      <c r="R725" s="22">
        <v>0.625</v>
      </c>
      <c r="S725" s="22">
        <v>0.47222222222222221</v>
      </c>
      <c r="T725" s="22">
        <v>0.5625</v>
      </c>
      <c r="U725" s="22">
        <v>0.66666666666666663</v>
      </c>
      <c r="V725" s="22">
        <v>0.66666666666666663</v>
      </c>
      <c r="W725" s="105">
        <f>IFERROR(IF(S725&lt;R725,100%,"100"%-(S725-R725)*1.2),"-")</f>
        <v>1</v>
      </c>
      <c r="AC725" s="105">
        <f>IFERROR(IF(Y725&lt;X725,100%,"100"%-(Y725-X725)*1.2),"-")</f>
        <v>1</v>
      </c>
    </row>
    <row r="726" spans="2:29" x14ac:dyDescent="0.3">
      <c r="B726" s="125" t="s">
        <v>1217</v>
      </c>
      <c r="C726" s="18">
        <v>46079</v>
      </c>
      <c r="D726" s="5" t="s">
        <v>750</v>
      </c>
      <c r="E726" s="19" t="s">
        <v>446</v>
      </c>
      <c r="F726" s="48" t="s">
        <v>446</v>
      </c>
      <c r="G726" s="125" t="s">
        <v>1217</v>
      </c>
      <c r="H726" s="5" t="s">
        <v>43</v>
      </c>
      <c r="I726" s="19" t="s">
        <v>446</v>
      </c>
      <c r="M726" s="111">
        <v>5</v>
      </c>
      <c r="N726" s="19" t="s">
        <v>446</v>
      </c>
      <c r="O726" s="48" t="s">
        <v>446</v>
      </c>
      <c r="P726" s="19">
        <v>0.29166666666666702</v>
      </c>
      <c r="W726" s="105">
        <f>IFERROR(IF(S726&lt;R726,100%,"100"%-(S726-R726)*1.2),"-")</f>
        <v>1</v>
      </c>
      <c r="AC726" s="105">
        <f>IFERROR(IF(Y726&lt;X726,100%,"100"%-(Y726-X726)*1.2),"-")</f>
        <v>1</v>
      </c>
    </row>
    <row r="727" spans="2:29" x14ac:dyDescent="0.3">
      <c r="B727" s="125" t="s">
        <v>1217</v>
      </c>
      <c r="C727" s="18">
        <v>46079</v>
      </c>
      <c r="D727" s="5" t="s">
        <v>750</v>
      </c>
      <c r="E727" s="21" t="s">
        <v>446</v>
      </c>
      <c r="F727" s="41" t="s">
        <v>446</v>
      </c>
      <c r="G727" s="125" t="s">
        <v>1217</v>
      </c>
      <c r="H727" s="20" t="s">
        <v>36</v>
      </c>
      <c r="I727" s="21" t="s">
        <v>446</v>
      </c>
      <c r="K727" s="111">
        <v>11000</v>
      </c>
      <c r="M727" s="111">
        <v>19</v>
      </c>
      <c r="N727" s="21" t="s">
        <v>446</v>
      </c>
      <c r="O727" s="41" t="s">
        <v>446</v>
      </c>
      <c r="P727" s="21">
        <v>0.29166666666666702</v>
      </c>
      <c r="W727" s="105">
        <f>IFERROR(IF(S727&lt;R727,100%,"100"%-(S727-R727)*1.2),"-")</f>
        <v>1</v>
      </c>
      <c r="AC727" s="105">
        <f>IFERROR(IF(Y727&lt;X727,100%,"100"%-(Y727-X727)*1.2),"-")</f>
        <v>1</v>
      </c>
    </row>
    <row r="728" spans="2:29" x14ac:dyDescent="0.3">
      <c r="B728" s="125" t="s">
        <v>1218</v>
      </c>
      <c r="C728" s="18">
        <v>46079</v>
      </c>
      <c r="D728" s="5" t="s">
        <v>750</v>
      </c>
      <c r="E728" s="19" t="s">
        <v>446</v>
      </c>
      <c r="F728" s="5" t="s">
        <v>446</v>
      </c>
      <c r="G728" s="125" t="s">
        <v>1218</v>
      </c>
      <c r="H728" s="5" t="s">
        <v>33</v>
      </c>
      <c r="I728" s="19" t="s">
        <v>446</v>
      </c>
      <c r="K728" s="111">
        <v>4600</v>
      </c>
      <c r="M728" s="111">
        <v>24</v>
      </c>
      <c r="N728" s="19" t="s">
        <v>446</v>
      </c>
      <c r="O728" s="5" t="s">
        <v>446</v>
      </c>
      <c r="P728" s="19">
        <v>0.41666666666666669</v>
      </c>
      <c r="W728" s="105">
        <f>IFERROR(IF(S728&lt;R728,100%,"100"%-(S728-R728)*1.2),"-")</f>
        <v>1</v>
      </c>
      <c r="AC728" s="105">
        <f>IFERROR(IF(Y728&lt;X728,100%,"100"%-(Y728-X728)*1.2),"-")</f>
        <v>1</v>
      </c>
    </row>
    <row r="729" spans="2:29" x14ac:dyDescent="0.3">
      <c r="B729" s="125" t="s">
        <v>1217</v>
      </c>
      <c r="C729" s="18">
        <v>46079</v>
      </c>
      <c r="D729" s="5" t="s">
        <v>750</v>
      </c>
      <c r="E729" s="19" t="s">
        <v>446</v>
      </c>
      <c r="F729" s="48" t="s">
        <v>446</v>
      </c>
      <c r="G729" s="125" t="s">
        <v>1217</v>
      </c>
      <c r="H729" s="5" t="s">
        <v>398</v>
      </c>
      <c r="I729" s="19" t="s">
        <v>446</v>
      </c>
      <c r="M729" s="111">
        <v>1</v>
      </c>
      <c r="N729" s="19" t="s">
        <v>446</v>
      </c>
      <c r="O729" s="48" t="s">
        <v>446</v>
      </c>
      <c r="P729" s="19">
        <v>0.41666666666666669</v>
      </c>
      <c r="W729" s="105">
        <f>IFERROR(IF(S729&lt;R729,100%,"100"%-(S729-R729)*1.2),"-")</f>
        <v>1</v>
      </c>
      <c r="AC729" s="105">
        <f>IFERROR(IF(Y729&lt;X729,100%,"100"%-(Y729-X729)*1.2),"-")</f>
        <v>1</v>
      </c>
    </row>
    <row r="730" spans="2:29" x14ac:dyDescent="0.3">
      <c r="B730" s="125" t="s">
        <v>1218</v>
      </c>
      <c r="C730" s="18">
        <v>46079</v>
      </c>
      <c r="D730" s="5" t="s">
        <v>750</v>
      </c>
      <c r="E730" s="49" t="s">
        <v>14</v>
      </c>
      <c r="F730" s="48" t="s">
        <v>15</v>
      </c>
      <c r="G730" s="125" t="s">
        <v>1218</v>
      </c>
      <c r="H730" s="27" t="s">
        <v>35</v>
      </c>
      <c r="I730" s="19" t="s">
        <v>14</v>
      </c>
      <c r="J730" s="111">
        <v>8500</v>
      </c>
      <c r="K730" s="111">
        <v>6538</v>
      </c>
      <c r="L730" s="111">
        <v>14</v>
      </c>
      <c r="M730" s="111">
        <v>7</v>
      </c>
      <c r="N730" s="19" t="s">
        <v>14</v>
      </c>
      <c r="O730" s="48" t="s">
        <v>15</v>
      </c>
      <c r="P730" s="19">
        <v>0.25</v>
      </c>
      <c r="Q730" s="22">
        <v>0.29166666666666669</v>
      </c>
      <c r="R730" s="22">
        <v>0.5</v>
      </c>
      <c r="S730" s="22">
        <v>0.2951388888888889</v>
      </c>
      <c r="T730" s="22">
        <v>0.33680555555555558</v>
      </c>
      <c r="U730" s="22">
        <v>0.35416666666666669</v>
      </c>
      <c r="V730" s="22">
        <v>0.35416666666666669</v>
      </c>
      <c r="W730" s="105">
        <f>IFERROR(IF(S730&lt;R730,100%,"100"%-(S730-R730)*1.2),"-")</f>
        <v>1</v>
      </c>
      <c r="AC730" s="105">
        <f>IFERROR(IF(Y730&lt;X730,100%,"100"%-(Y730-X730)*1.2),"-")</f>
        <v>1</v>
      </c>
    </row>
    <row r="731" spans="2:29" x14ac:dyDescent="0.3">
      <c r="B731" s="125" t="s">
        <v>1219</v>
      </c>
      <c r="C731" s="18">
        <v>46079</v>
      </c>
      <c r="D731" s="5" t="s">
        <v>750</v>
      </c>
      <c r="E731" s="49" t="s">
        <v>14</v>
      </c>
      <c r="F731" s="54" t="s">
        <v>15</v>
      </c>
      <c r="G731" s="125" t="s">
        <v>1219</v>
      </c>
      <c r="H731" s="51" t="s">
        <v>12</v>
      </c>
      <c r="I731" s="241" t="s">
        <v>14</v>
      </c>
      <c r="J731" s="111">
        <v>8500</v>
      </c>
      <c r="K731" s="111">
        <v>8184</v>
      </c>
      <c r="L731" s="111">
        <v>14</v>
      </c>
      <c r="M731" s="111">
        <v>20</v>
      </c>
      <c r="N731" s="241" t="s">
        <v>14</v>
      </c>
      <c r="O731" s="54" t="s">
        <v>15</v>
      </c>
      <c r="P731" s="241">
        <v>0.33333333333333331</v>
      </c>
      <c r="Q731" s="22">
        <v>0.39930555555555558</v>
      </c>
      <c r="R731" s="22">
        <v>0.5</v>
      </c>
      <c r="S731" s="22">
        <v>0.5</v>
      </c>
      <c r="T731" s="22">
        <v>0.61458333333333337</v>
      </c>
      <c r="U731" s="22">
        <v>0.8125</v>
      </c>
      <c r="V731" s="22">
        <v>0.8125</v>
      </c>
      <c r="W731" s="105">
        <f>IFERROR(IF(S731&lt;R731,100%,"100"%-(S731-R731)*1.2),"-")</f>
        <v>1</v>
      </c>
      <c r="AC731" s="105">
        <f>IFERROR(IF(Y731&lt;X731,100%,"100"%-(Y731-X731)*1.2),"-")</f>
        <v>1</v>
      </c>
    </row>
    <row r="732" spans="2:29" x14ac:dyDescent="0.3">
      <c r="B732" s="125" t="s">
        <v>1220</v>
      </c>
      <c r="C732" s="18">
        <v>46079</v>
      </c>
      <c r="D732" s="5" t="s">
        <v>750</v>
      </c>
      <c r="E732" s="226" t="s">
        <v>104</v>
      </c>
      <c r="F732" s="165" t="s">
        <v>24</v>
      </c>
      <c r="G732" s="125" t="s">
        <v>1220</v>
      </c>
      <c r="H732" s="126" t="s">
        <v>601</v>
      </c>
      <c r="I732" s="226" t="s">
        <v>104</v>
      </c>
      <c r="J732" s="111">
        <v>10230</v>
      </c>
      <c r="K732" s="111">
        <v>8250</v>
      </c>
      <c r="L732" s="111">
        <v>14</v>
      </c>
      <c r="M732" s="111">
        <v>10</v>
      </c>
      <c r="N732" s="226" t="s">
        <v>104</v>
      </c>
      <c r="O732" s="165" t="s">
        <v>24</v>
      </c>
      <c r="P732" s="190">
        <v>0.20833333333333334</v>
      </c>
      <c r="Q732" s="22">
        <v>0.25</v>
      </c>
      <c r="R732" s="22">
        <v>0.625</v>
      </c>
      <c r="S732" s="22">
        <v>0.41666666666666669</v>
      </c>
      <c r="T732" s="22">
        <v>0.45833333333333331</v>
      </c>
      <c r="U732" s="22">
        <v>0.625</v>
      </c>
      <c r="V732" s="22">
        <v>0.625</v>
      </c>
      <c r="W732" s="105">
        <f>IFERROR(IF(S732&lt;R732,100%,"100"%-(S732-R732)*1.2),"-")</f>
        <v>1</v>
      </c>
      <c r="AC732" s="105">
        <f>IFERROR(IF(Y732&lt;X732,100%,"100"%-(Y732-X732)*1.2),"-")</f>
        <v>1</v>
      </c>
    </row>
    <row r="733" spans="2:29" x14ac:dyDescent="0.3">
      <c r="B733" s="125" t="s">
        <v>1221</v>
      </c>
      <c r="C733" s="18">
        <v>46079</v>
      </c>
      <c r="D733" s="5" t="s">
        <v>750</v>
      </c>
      <c r="E733" s="21" t="s">
        <v>7</v>
      </c>
      <c r="F733" s="41" t="s">
        <v>165</v>
      </c>
      <c r="G733" s="125" t="s">
        <v>1221</v>
      </c>
      <c r="H733" s="5" t="s">
        <v>67</v>
      </c>
      <c r="I733" s="21" t="s">
        <v>7</v>
      </c>
      <c r="J733" s="522">
        <v>10200</v>
      </c>
      <c r="K733" s="111">
        <v>10200</v>
      </c>
      <c r="L733" s="111">
        <v>14</v>
      </c>
      <c r="M733" s="111">
        <v>10</v>
      </c>
      <c r="N733" s="21" t="s">
        <v>7</v>
      </c>
      <c r="O733" s="41" t="s">
        <v>165</v>
      </c>
      <c r="P733" s="21">
        <v>0.5</v>
      </c>
      <c r="Q733" s="22">
        <v>0.51041666666666663</v>
      </c>
      <c r="R733" s="22">
        <v>0.70833333333333337</v>
      </c>
      <c r="S733" s="22">
        <v>0.54166666666666663</v>
      </c>
      <c r="T733" s="22">
        <v>0.54861111111111116</v>
      </c>
      <c r="U733" s="22">
        <v>0.57291666666666663</v>
      </c>
      <c r="V733" s="22">
        <v>0.57291666666666663</v>
      </c>
      <c r="W733" s="105">
        <f>IFERROR(IF(S733&lt;R733,100%,"100"%-(S733-R733)*1.2),"-")</f>
        <v>1</v>
      </c>
      <c r="AC733" s="105">
        <f>IFERROR(IF(Y733&lt;X733,100%,"100"%-(Y733-X733)*1.2),"-")</f>
        <v>1</v>
      </c>
    </row>
    <row r="734" spans="2:29" x14ac:dyDescent="0.3">
      <c r="B734" s="125" t="s">
        <v>1222</v>
      </c>
      <c r="C734" s="18">
        <v>46079</v>
      </c>
      <c r="D734" s="5" t="s">
        <v>750</v>
      </c>
      <c r="E734" s="21" t="s">
        <v>56</v>
      </c>
      <c r="F734" s="41" t="s">
        <v>165</v>
      </c>
      <c r="G734" s="125" t="s">
        <v>1222</v>
      </c>
      <c r="H734" s="386" t="s">
        <v>67</v>
      </c>
      <c r="I734" s="486" t="s">
        <v>56</v>
      </c>
      <c r="J734" s="111">
        <v>8500</v>
      </c>
      <c r="K734" s="111">
        <v>10200</v>
      </c>
      <c r="L734" s="111">
        <v>14</v>
      </c>
      <c r="M734" s="111">
        <v>10</v>
      </c>
      <c r="N734" s="21" t="s">
        <v>56</v>
      </c>
      <c r="O734" s="41" t="s">
        <v>165</v>
      </c>
      <c r="P734" s="21">
        <v>0.5</v>
      </c>
      <c r="Q734" s="22">
        <v>0.58333333333333337</v>
      </c>
      <c r="R734" s="22">
        <v>0.70833333333333337</v>
      </c>
      <c r="S734" s="22">
        <v>0.61458333333333337</v>
      </c>
      <c r="T734" s="22">
        <v>0.63541666666666663</v>
      </c>
      <c r="U734" s="22">
        <v>0.66666666666666663</v>
      </c>
      <c r="V734" s="22">
        <v>0.66666666666666663</v>
      </c>
      <c r="W734" s="105">
        <f>IFERROR(IF(S734&lt;R734,100%,"100"%-(S734-R734)*1.2),"-")</f>
        <v>1</v>
      </c>
      <c r="AC734" s="105">
        <f>IFERROR(IF(Y734&lt;X734,100%,"100"%-(Y734-X734)*1.2),"-")</f>
        <v>1</v>
      </c>
    </row>
    <row r="735" spans="2:29" x14ac:dyDescent="0.3">
      <c r="B735" s="125" t="s">
        <v>1223</v>
      </c>
      <c r="C735" s="18">
        <v>46079</v>
      </c>
      <c r="D735" s="5" t="s">
        <v>750</v>
      </c>
      <c r="E735" s="21" t="s">
        <v>46</v>
      </c>
      <c r="F735" s="48" t="s">
        <v>165</v>
      </c>
      <c r="G735" s="125" t="s">
        <v>1223</v>
      </c>
      <c r="H735" s="386" t="s">
        <v>159</v>
      </c>
      <c r="I735" s="21" t="s">
        <v>46</v>
      </c>
      <c r="J735" s="111">
        <v>927</v>
      </c>
      <c r="K735" s="111">
        <v>500</v>
      </c>
      <c r="L735" s="111">
        <v>3</v>
      </c>
      <c r="M735" s="111">
        <v>1</v>
      </c>
      <c r="N735" s="21" t="s">
        <v>46</v>
      </c>
      <c r="O735" s="48" t="s">
        <v>165</v>
      </c>
      <c r="P735" s="21">
        <v>0.8125</v>
      </c>
      <c r="Q735" s="22">
        <v>0.8125</v>
      </c>
      <c r="R735" s="22">
        <v>0.75</v>
      </c>
      <c r="S735" s="22">
        <v>0.90972222222222221</v>
      </c>
      <c r="T735" s="22">
        <v>0.92361111111111116</v>
      </c>
      <c r="U735" s="22">
        <v>0.95833333333333337</v>
      </c>
      <c r="V735" s="22">
        <v>0.95833333333333337</v>
      </c>
      <c r="W735" s="105">
        <f>IFERROR(IF(S735&lt;R735,100%,"100"%-(S735-R735)*1.2),"-")</f>
        <v>0.80833333333333335</v>
      </c>
      <c r="AB735" s="5" t="s">
        <v>475</v>
      </c>
      <c r="AC735" s="105">
        <f>IFERROR(IF(Y735&lt;X735,100%,"100"%-(Y735-X735)*1.2),"-")</f>
        <v>1</v>
      </c>
    </row>
    <row r="736" spans="2:29" x14ac:dyDescent="0.3">
      <c r="B736" s="125" t="s">
        <v>1223</v>
      </c>
      <c r="C736" s="18">
        <v>46079</v>
      </c>
      <c r="D736" s="5" t="s">
        <v>750</v>
      </c>
      <c r="E736" s="19" t="s">
        <v>46</v>
      </c>
      <c r="F736" s="48" t="s">
        <v>165</v>
      </c>
      <c r="G736" s="125" t="s">
        <v>1223</v>
      </c>
      <c r="H736" s="5" t="s">
        <v>49</v>
      </c>
      <c r="I736" s="19" t="s">
        <v>46</v>
      </c>
      <c r="J736" s="111">
        <v>927</v>
      </c>
      <c r="K736" s="111">
        <v>500</v>
      </c>
      <c r="L736" s="111">
        <v>3</v>
      </c>
      <c r="M736" s="111">
        <v>3</v>
      </c>
      <c r="N736" s="19" t="s">
        <v>46</v>
      </c>
      <c r="O736" s="48" t="s">
        <v>165</v>
      </c>
      <c r="P736" s="19">
        <v>0.8125</v>
      </c>
      <c r="Q736" s="22">
        <v>0.8125</v>
      </c>
      <c r="R736" s="22">
        <v>0.75</v>
      </c>
      <c r="S736" s="22">
        <v>0.85763888888888884</v>
      </c>
      <c r="T736" s="22">
        <v>0.875</v>
      </c>
      <c r="U736" s="22">
        <v>0.95833333333333337</v>
      </c>
      <c r="V736" s="22">
        <v>0.95833333333333337</v>
      </c>
      <c r="W736" s="105">
        <f>IFERROR(IF(S736&lt;R736,100%,"100"%-(S736-R736)*1.2),"-")</f>
        <v>0.87083333333333335</v>
      </c>
      <c r="AB736" s="5" t="s">
        <v>475</v>
      </c>
      <c r="AC736" s="105">
        <f>IFERROR(IF(Y736&lt;X736,100%,"100"%-(Y736-X736)*1.2),"-")</f>
        <v>1</v>
      </c>
    </row>
    <row r="737" spans="2:29" x14ac:dyDescent="0.3">
      <c r="B737" s="125" t="s">
        <v>1224</v>
      </c>
      <c r="C737" s="18">
        <v>46079</v>
      </c>
      <c r="D737" s="5" t="s">
        <v>750</v>
      </c>
      <c r="E737" s="49" t="s">
        <v>14</v>
      </c>
      <c r="F737" s="48" t="s">
        <v>15</v>
      </c>
      <c r="G737" s="125" t="s">
        <v>1224</v>
      </c>
      <c r="H737" s="27" t="s">
        <v>13</v>
      </c>
      <c r="I737" s="241" t="s">
        <v>14</v>
      </c>
      <c r="J737" s="111">
        <v>8500</v>
      </c>
      <c r="K737" s="111">
        <v>1050</v>
      </c>
      <c r="L737" s="111">
        <v>14</v>
      </c>
      <c r="M737" s="111">
        <v>2</v>
      </c>
      <c r="N737" s="19" t="s">
        <v>28</v>
      </c>
      <c r="O737" s="48" t="s">
        <v>165</v>
      </c>
      <c r="P737" s="19">
        <v>0.8125</v>
      </c>
      <c r="Q737" s="22">
        <v>0.875</v>
      </c>
      <c r="R737" s="22">
        <v>0.95833333333333337</v>
      </c>
      <c r="S737" s="22">
        <v>0.97569444444444442</v>
      </c>
      <c r="T737" s="22">
        <v>0</v>
      </c>
      <c r="U737" s="22">
        <v>0.41666666666666669</v>
      </c>
      <c r="V737" s="22">
        <v>0.41666666666666669</v>
      </c>
      <c r="W737" s="105">
        <f>IFERROR(IF(S737&lt;R737,100%,"100"%-(S737-R737)*1.2),"-")</f>
        <v>0.97916666666666674</v>
      </c>
      <c r="AB737" s="5" t="s">
        <v>475</v>
      </c>
      <c r="AC737" s="105">
        <f>IFERROR(IF(Y737&lt;X737,100%,"100"%-(Y737-X737)*1.2),"-")</f>
        <v>1</v>
      </c>
    </row>
    <row r="738" spans="2:29" x14ac:dyDescent="0.3">
      <c r="B738" s="125" t="s">
        <v>1224</v>
      </c>
      <c r="C738" s="18">
        <v>46079</v>
      </c>
      <c r="D738" s="5" t="s">
        <v>750</v>
      </c>
      <c r="E738" s="49" t="s">
        <v>14</v>
      </c>
      <c r="F738" s="48" t="s">
        <v>15</v>
      </c>
      <c r="G738" s="125" t="s">
        <v>1224</v>
      </c>
      <c r="H738" s="5" t="s">
        <v>25</v>
      </c>
      <c r="I738" s="241" t="s">
        <v>14</v>
      </c>
      <c r="J738" s="111">
        <v>8500</v>
      </c>
      <c r="K738" s="111">
        <v>335.7</v>
      </c>
      <c r="L738" s="111">
        <v>14</v>
      </c>
      <c r="M738" s="111">
        <v>2</v>
      </c>
      <c r="N738" s="19" t="s">
        <v>28</v>
      </c>
      <c r="O738" s="48" t="s">
        <v>165</v>
      </c>
      <c r="P738" s="19">
        <v>0.8125</v>
      </c>
      <c r="Q738" s="22">
        <v>0.875</v>
      </c>
      <c r="R738" s="22">
        <v>0.95833333333333337</v>
      </c>
      <c r="S738" s="22">
        <v>0.95138888888888884</v>
      </c>
      <c r="T738" s="22">
        <v>0.96527777777777779</v>
      </c>
      <c r="U738" s="22">
        <v>0.41666666666666669</v>
      </c>
      <c r="V738" s="5">
        <v>1000</v>
      </c>
      <c r="W738" s="105">
        <f>IFERROR(IF(S738&lt;R738,100%,"100"%-(S738-R738)*1.2),"-")</f>
        <v>1</v>
      </c>
      <c r="AC738" s="105">
        <f>IFERROR(IF(Y738&lt;X738,100%,"100"%-(Y738-X738)*1.2),"-")</f>
        <v>1</v>
      </c>
    </row>
    <row r="739" spans="2:29" x14ac:dyDescent="0.3">
      <c r="B739" s="125" t="s">
        <v>1224</v>
      </c>
      <c r="C739" s="18">
        <v>46079</v>
      </c>
      <c r="D739" s="5" t="s">
        <v>750</v>
      </c>
      <c r="E739" s="49" t="s">
        <v>14</v>
      </c>
      <c r="F739" s="48" t="s">
        <v>15</v>
      </c>
      <c r="G739" s="125" t="s">
        <v>1224</v>
      </c>
      <c r="H739" s="5" t="s">
        <v>17</v>
      </c>
      <c r="I739" s="241" t="s">
        <v>14</v>
      </c>
      <c r="J739" s="111">
        <v>8500</v>
      </c>
      <c r="K739" s="111">
        <v>886.1</v>
      </c>
      <c r="L739" s="111">
        <v>14</v>
      </c>
      <c r="M739" s="111">
        <v>2</v>
      </c>
      <c r="N739" s="19" t="s">
        <v>28</v>
      </c>
      <c r="O739" s="48" t="s">
        <v>165</v>
      </c>
      <c r="P739" s="19">
        <v>0.8125</v>
      </c>
      <c r="Q739" s="22">
        <v>0.875</v>
      </c>
      <c r="R739" s="22">
        <v>0.95833333333333337</v>
      </c>
      <c r="S739" s="22">
        <v>0.91666666666666663</v>
      </c>
      <c r="T739" s="22">
        <v>0.94444444444444442</v>
      </c>
      <c r="U739" s="22">
        <v>0.41666666666666669</v>
      </c>
      <c r="V739" s="22">
        <v>0.41666666666666669</v>
      </c>
      <c r="W739" s="105">
        <f>IFERROR(IF(S739&lt;R739,100%,"100"%-(S739-R739)*1.2),"-")</f>
        <v>1</v>
      </c>
      <c r="AC739" s="105">
        <f>IFERROR(IF(Y739&lt;X739,100%,"100"%-(Y739-X739)*1.2),"-")</f>
        <v>1</v>
      </c>
    </row>
    <row r="740" spans="2:29" x14ac:dyDescent="0.3">
      <c r="B740" s="125" t="s">
        <v>1225</v>
      </c>
      <c r="C740" s="18">
        <v>46079</v>
      </c>
      <c r="D740" s="5" t="s">
        <v>750</v>
      </c>
      <c r="E740" s="19" t="s">
        <v>56</v>
      </c>
      <c r="F740" s="48" t="s">
        <v>81</v>
      </c>
      <c r="G740" s="125" t="s">
        <v>1225</v>
      </c>
      <c r="H740" s="27" t="s">
        <v>6</v>
      </c>
      <c r="I740" s="19" t="s">
        <v>56</v>
      </c>
      <c r="J740" s="111">
        <v>8500</v>
      </c>
      <c r="K740" s="111">
        <v>10000</v>
      </c>
      <c r="L740" s="111">
        <v>14</v>
      </c>
      <c r="M740" s="111">
        <v>12</v>
      </c>
      <c r="N740" s="19" t="s">
        <v>56</v>
      </c>
      <c r="O740" s="48" t="s">
        <v>81</v>
      </c>
      <c r="P740" s="19">
        <v>0.91666666666666663</v>
      </c>
      <c r="Q740" s="22">
        <v>0.1111111111111111</v>
      </c>
      <c r="R740" s="22">
        <v>0.5</v>
      </c>
      <c r="S740" s="22">
        <v>0.16666666666666666</v>
      </c>
      <c r="T740" s="22">
        <v>0.19444444444444445</v>
      </c>
      <c r="U740" s="22">
        <v>0.43055555555555558</v>
      </c>
      <c r="V740" s="22">
        <v>0.43055555555555558</v>
      </c>
      <c r="W740" s="105">
        <f>IFERROR(IF(S740&lt;R740,100%,"100"%-(S740-R740)*1.2),"-")</f>
        <v>1</v>
      </c>
      <c r="AC740" s="105">
        <f>IFERROR(IF(Y740&lt;X740,100%,"100"%-(Y740-X740)*1.2),"-")</f>
        <v>1</v>
      </c>
    </row>
    <row r="741" spans="2:29" x14ac:dyDescent="0.3">
      <c r="B741" s="125" t="s">
        <v>1225</v>
      </c>
      <c r="C741" s="18">
        <v>46079</v>
      </c>
      <c r="D741" s="5" t="s">
        <v>750</v>
      </c>
      <c r="E741" s="19" t="s">
        <v>56</v>
      </c>
      <c r="F741" s="48" t="s">
        <v>81</v>
      </c>
      <c r="G741" s="125" t="s">
        <v>1225</v>
      </c>
      <c r="H741" s="5" t="s">
        <v>9</v>
      </c>
      <c r="I741" s="19" t="s">
        <v>56</v>
      </c>
      <c r="J741" s="111">
        <v>8500</v>
      </c>
      <c r="K741" s="111">
        <v>5000</v>
      </c>
      <c r="L741" s="111">
        <v>14</v>
      </c>
      <c r="M741" s="111">
        <v>11</v>
      </c>
      <c r="N741" s="19" t="s">
        <v>56</v>
      </c>
      <c r="O741" s="48" t="s">
        <v>81</v>
      </c>
      <c r="P741" s="19">
        <v>0.91666666666666663</v>
      </c>
      <c r="Q741" s="22">
        <v>0.1111111111111111</v>
      </c>
      <c r="R741" s="22">
        <v>0.5</v>
      </c>
      <c r="S741" s="22">
        <v>0.2013888888888889</v>
      </c>
      <c r="T741" s="22">
        <v>0.33333333333333331</v>
      </c>
      <c r="U741" s="22">
        <v>0.43055555555555558</v>
      </c>
      <c r="V741" s="22">
        <v>0.43055555555555558</v>
      </c>
      <c r="W741" s="105">
        <f>IFERROR(IF(S741&lt;R741,100%,"100"%-(S741-R741)*1.2),"-")</f>
        <v>1</v>
      </c>
      <c r="AC741" s="105">
        <f>IFERROR(IF(Y741&lt;X741,100%,"100"%-(Y741-X741)*1.2),"-")</f>
        <v>1</v>
      </c>
    </row>
    <row r="742" spans="2:29" x14ac:dyDescent="0.3">
      <c r="B742" s="125" t="s">
        <v>1226</v>
      </c>
      <c r="C742" s="18">
        <v>46079</v>
      </c>
      <c r="D742" s="5" t="s">
        <v>750</v>
      </c>
      <c r="E742" s="19" t="s">
        <v>46</v>
      </c>
      <c r="F742" s="48" t="s">
        <v>24</v>
      </c>
      <c r="G742" s="125" t="s">
        <v>1226</v>
      </c>
      <c r="H742" s="27" t="s">
        <v>22</v>
      </c>
      <c r="I742" s="19" t="s">
        <v>46</v>
      </c>
      <c r="J742" s="111">
        <v>927</v>
      </c>
      <c r="K742" s="111">
        <v>200</v>
      </c>
      <c r="L742" s="111">
        <v>3</v>
      </c>
      <c r="M742" s="111">
        <v>1</v>
      </c>
      <c r="N742" s="19" t="s">
        <v>46</v>
      </c>
      <c r="O742" s="48" t="s">
        <v>24</v>
      </c>
      <c r="P742" s="19">
        <v>0.83333333333333337</v>
      </c>
      <c r="Q742" s="22">
        <v>0.83333333333333337</v>
      </c>
      <c r="R742" s="22">
        <v>0.625</v>
      </c>
      <c r="S742" s="22">
        <v>0.89583333333333337</v>
      </c>
      <c r="T742" s="22">
        <v>0.91666666666666663</v>
      </c>
      <c r="U742" s="22">
        <v>0.97916666666666663</v>
      </c>
      <c r="V742" s="22">
        <v>0.97916666666666663</v>
      </c>
      <c r="W742" s="105">
        <f>IFERROR(IF(S742&lt;R742,100%,"100"%-(S742-R742)*1.2),"-")</f>
        <v>0.67500000000000004</v>
      </c>
      <c r="AB742" s="5" t="s">
        <v>475</v>
      </c>
      <c r="AC742" s="105">
        <f>IFERROR(IF(Y742&lt;X742,100%,"100"%-(Y742-X742)*1.2),"-")</f>
        <v>1</v>
      </c>
    </row>
    <row r="743" spans="2:29" x14ac:dyDescent="0.3">
      <c r="B743" s="125" t="s">
        <v>1227</v>
      </c>
      <c r="C743" s="18">
        <v>46080</v>
      </c>
      <c r="D743" s="5" t="s">
        <v>750</v>
      </c>
      <c r="E743" s="21" t="s">
        <v>28</v>
      </c>
      <c r="F743" s="41" t="s">
        <v>42</v>
      </c>
      <c r="G743" s="125" t="s">
        <v>1227</v>
      </c>
      <c r="H743" s="27" t="s">
        <v>35</v>
      </c>
      <c r="I743" s="21" t="s">
        <v>28</v>
      </c>
      <c r="J743" s="111">
        <v>9200</v>
      </c>
      <c r="K743" s="111">
        <v>6500</v>
      </c>
      <c r="L743" s="111">
        <v>14</v>
      </c>
      <c r="M743" s="111">
        <v>8</v>
      </c>
      <c r="N743" s="21" t="s">
        <v>28</v>
      </c>
      <c r="O743" s="41" t="s">
        <v>42</v>
      </c>
      <c r="P743" s="21">
        <v>0.29166666666666702</v>
      </c>
      <c r="Q743" s="22">
        <v>0.2986111111111111</v>
      </c>
      <c r="R743" s="22">
        <v>0.5</v>
      </c>
      <c r="S743" s="22">
        <v>0.32291666666666669</v>
      </c>
      <c r="T743" s="22">
        <v>0.375</v>
      </c>
      <c r="U743" s="22">
        <v>0.37847222222222221</v>
      </c>
      <c r="V743" s="22">
        <v>0.37847222222222221</v>
      </c>
      <c r="W743" s="105">
        <f>IFERROR(IF(S743&lt;R743,100%,"100"%-(S743-R743)*1.2),"-")</f>
        <v>1</v>
      </c>
      <c r="AC743" s="105">
        <f>IFERROR(IF(Y743&lt;X743,100%,"100"%-(Y743-X743)*1.2),"-")</f>
        <v>1</v>
      </c>
    </row>
    <row r="744" spans="2:29" x14ac:dyDescent="0.3">
      <c r="B744" s="125" t="s">
        <v>1228</v>
      </c>
      <c r="C744" s="18">
        <v>46080</v>
      </c>
      <c r="D744" s="5" t="s">
        <v>750</v>
      </c>
      <c r="E744" s="19" t="s">
        <v>28</v>
      </c>
      <c r="F744" s="48" t="s">
        <v>42</v>
      </c>
      <c r="G744" s="125" t="s">
        <v>1228</v>
      </c>
      <c r="H744" s="27" t="s">
        <v>6</v>
      </c>
      <c r="I744" s="19" t="s">
        <v>28</v>
      </c>
      <c r="J744" s="111">
        <v>9200</v>
      </c>
      <c r="K744" s="111">
        <v>3000</v>
      </c>
      <c r="L744" s="111">
        <v>14</v>
      </c>
      <c r="M744" s="111">
        <v>8</v>
      </c>
      <c r="N744" s="19" t="s">
        <v>28</v>
      </c>
      <c r="O744" s="48" t="s">
        <v>42</v>
      </c>
      <c r="P744" s="19">
        <v>0.375</v>
      </c>
      <c r="Q744" s="22">
        <v>0.41666666666666669</v>
      </c>
      <c r="R744" s="22">
        <v>0.5</v>
      </c>
      <c r="S744" s="22">
        <v>0.5</v>
      </c>
      <c r="T744" s="22">
        <v>0.5625</v>
      </c>
      <c r="U744" s="22">
        <v>0.625</v>
      </c>
      <c r="V744" s="22">
        <v>0.625</v>
      </c>
      <c r="W744" s="105">
        <f>IFERROR(IF(S744&lt;R744,100%,"100"%-(S744-R744)*1.2),"-")</f>
        <v>1</v>
      </c>
      <c r="AC744" s="105">
        <f>IFERROR(IF(Y744&lt;X744,100%,"100"%-(Y744-X744)*1.2),"-")</f>
        <v>1</v>
      </c>
    </row>
    <row r="745" spans="2:29" x14ac:dyDescent="0.3">
      <c r="B745" s="125" t="s">
        <v>1228</v>
      </c>
      <c r="C745" s="18">
        <v>46080</v>
      </c>
      <c r="D745" s="5" t="s">
        <v>750</v>
      </c>
      <c r="E745" s="19" t="s">
        <v>28</v>
      </c>
      <c r="F745" s="48" t="s">
        <v>42</v>
      </c>
      <c r="G745" s="125" t="s">
        <v>1228</v>
      </c>
      <c r="H745" s="5" t="s">
        <v>9</v>
      </c>
      <c r="I745" s="19" t="s">
        <v>28</v>
      </c>
      <c r="J745" s="111">
        <v>9200</v>
      </c>
      <c r="K745" s="111">
        <v>7550</v>
      </c>
      <c r="L745" s="111">
        <v>14</v>
      </c>
      <c r="M745" s="111">
        <v>8</v>
      </c>
      <c r="N745" s="19" t="s">
        <v>28</v>
      </c>
      <c r="O745" s="48" t="s">
        <v>42</v>
      </c>
      <c r="P745" s="19">
        <v>0.375</v>
      </c>
      <c r="Q745" s="22">
        <v>0.41666666666666669</v>
      </c>
      <c r="R745" s="22">
        <v>0.5</v>
      </c>
      <c r="S745" s="22">
        <v>0.5</v>
      </c>
      <c r="T745" s="22">
        <v>0.54166666666666663</v>
      </c>
      <c r="U745" s="22">
        <v>0.625</v>
      </c>
      <c r="V745" s="22">
        <v>0.625</v>
      </c>
      <c r="W745" s="105">
        <f>IFERROR(IF(S745&lt;R745,100%,"100"%-(S745-R745)*1.2),"-")</f>
        <v>1</v>
      </c>
      <c r="AC745" s="105">
        <f>IFERROR(IF(Y745&lt;X745,100%,"100"%-(Y745-X745)*1.2),"-")</f>
        <v>1</v>
      </c>
    </row>
    <row r="746" spans="2:29" x14ac:dyDescent="0.3">
      <c r="B746" s="125" t="s">
        <v>1229</v>
      </c>
      <c r="C746" s="18">
        <v>46080</v>
      </c>
      <c r="D746" s="5" t="s">
        <v>750</v>
      </c>
      <c r="E746" s="19" t="s">
        <v>20</v>
      </c>
      <c r="F746" s="5" t="s">
        <v>179</v>
      </c>
      <c r="G746" s="125" t="s">
        <v>1229</v>
      </c>
      <c r="H746" s="5" t="s">
        <v>18</v>
      </c>
      <c r="I746" s="19" t="s">
        <v>20</v>
      </c>
      <c r="J746" s="111">
        <v>24950</v>
      </c>
      <c r="K746" s="111">
        <v>2000</v>
      </c>
      <c r="L746" s="111">
        <v>27</v>
      </c>
      <c r="M746" s="111">
        <v>5</v>
      </c>
      <c r="N746" s="19" t="s">
        <v>20</v>
      </c>
      <c r="O746" s="5" t="s">
        <v>179</v>
      </c>
      <c r="P746" s="19">
        <v>0.20833333333333334</v>
      </c>
      <c r="Q746" s="22">
        <v>0.22916666666666666</v>
      </c>
      <c r="R746" s="22">
        <v>0.625</v>
      </c>
      <c r="S746" s="22">
        <v>0.37847222222222221</v>
      </c>
      <c r="T746" s="22">
        <v>0.40277777777777779</v>
      </c>
      <c r="U746" s="22">
        <v>0.6875</v>
      </c>
      <c r="V746" s="22">
        <v>0.6875</v>
      </c>
      <c r="W746" s="105">
        <f>IFERROR(IF(S746&lt;R746,100%,"100"%-(S746-R746)*1.2),"-")</f>
        <v>1</v>
      </c>
      <c r="AC746" s="105">
        <f>IFERROR(IF(Y746&lt;X746,100%,"100"%-(Y746-X746)*1.2),"-")</f>
        <v>1</v>
      </c>
    </row>
    <row r="747" spans="2:29" x14ac:dyDescent="0.3">
      <c r="B747" s="125" t="s">
        <v>1229</v>
      </c>
      <c r="C747" s="18">
        <v>46080</v>
      </c>
      <c r="D747" s="5" t="s">
        <v>750</v>
      </c>
      <c r="E747" s="19" t="s">
        <v>20</v>
      </c>
      <c r="F747" s="48" t="s">
        <v>179</v>
      </c>
      <c r="G747" s="125" t="s">
        <v>1229</v>
      </c>
      <c r="H747" s="5" t="s">
        <v>601</v>
      </c>
      <c r="I747" s="19" t="s">
        <v>20</v>
      </c>
      <c r="J747" s="111">
        <v>24950</v>
      </c>
      <c r="K747" s="111">
        <v>2994</v>
      </c>
      <c r="L747" s="111">
        <v>27</v>
      </c>
      <c r="M747" s="111">
        <v>5</v>
      </c>
      <c r="N747" s="19" t="s">
        <v>20</v>
      </c>
      <c r="O747" s="48" t="s">
        <v>179</v>
      </c>
      <c r="P747" s="19">
        <v>0.20833333333333334</v>
      </c>
      <c r="Q747" s="22">
        <v>0.22916666666666666</v>
      </c>
      <c r="R747" s="22">
        <v>0.625</v>
      </c>
      <c r="S747" s="22">
        <v>0.33333333333333331</v>
      </c>
      <c r="T747" s="22">
        <v>0.34375</v>
      </c>
      <c r="U747" s="22">
        <v>0.6875</v>
      </c>
      <c r="V747" s="22">
        <v>0.6875</v>
      </c>
      <c r="W747" s="105">
        <f>IFERROR(IF(S747&lt;R747,100%,"100"%-(S747-R747)*1.2),"-")</f>
        <v>1</v>
      </c>
      <c r="AC747" s="105">
        <f>IFERROR(IF(Y747&lt;X747,100%,"100"%-(Y747-X747)*1.2),"-")</f>
        <v>1</v>
      </c>
    </row>
    <row r="748" spans="2:29" x14ac:dyDescent="0.3">
      <c r="B748" s="125" t="s">
        <v>1230</v>
      </c>
      <c r="C748" s="18">
        <v>46080</v>
      </c>
      <c r="D748" s="5" t="s">
        <v>750</v>
      </c>
      <c r="E748" s="19" t="s">
        <v>46</v>
      </c>
      <c r="F748" s="48" t="s">
        <v>165</v>
      </c>
      <c r="G748" s="125" t="s">
        <v>1230</v>
      </c>
      <c r="H748" s="5" t="s">
        <v>161</v>
      </c>
      <c r="I748" s="19" t="s">
        <v>46</v>
      </c>
      <c r="J748" s="111">
        <v>927</v>
      </c>
      <c r="K748" s="111">
        <v>429.7</v>
      </c>
      <c r="L748" s="111">
        <v>3</v>
      </c>
      <c r="M748" s="111">
        <v>1</v>
      </c>
      <c r="N748" s="19" t="s">
        <v>46</v>
      </c>
      <c r="O748" s="48" t="s">
        <v>165</v>
      </c>
      <c r="P748" s="19">
        <v>0.33333333333333298</v>
      </c>
      <c r="Q748" s="22">
        <v>0.39583333333333331</v>
      </c>
      <c r="R748" s="22">
        <v>0.625</v>
      </c>
      <c r="S748" s="22">
        <v>0.4513888888888889</v>
      </c>
      <c r="T748" s="22">
        <v>0.47222222222222221</v>
      </c>
      <c r="U748" s="22">
        <v>0.5</v>
      </c>
      <c r="V748" s="22">
        <v>0.5</v>
      </c>
      <c r="W748" s="105">
        <f>IFERROR(IF(S748&lt;R748,100%,"100"%-(S748-R748)*1.2),"-")</f>
        <v>1</v>
      </c>
      <c r="AC748" s="105">
        <f>IFERROR(IF(Y748&lt;X748,100%,"100"%-(Y748-X748)*1.2),"-")</f>
        <v>1</v>
      </c>
    </row>
    <row r="749" spans="2:29" x14ac:dyDescent="0.3">
      <c r="B749" s="125" t="s">
        <v>1231</v>
      </c>
      <c r="C749" s="18">
        <v>46080</v>
      </c>
      <c r="D749" s="5" t="s">
        <v>750</v>
      </c>
      <c r="E749" s="19" t="s">
        <v>56</v>
      </c>
      <c r="F749" s="48" t="s">
        <v>165</v>
      </c>
      <c r="G749" s="125" t="s">
        <v>1231</v>
      </c>
      <c r="H749" s="27" t="s">
        <v>22</v>
      </c>
      <c r="I749" s="19" t="s">
        <v>56</v>
      </c>
      <c r="J749" s="111">
        <v>8500</v>
      </c>
      <c r="K749" s="111">
        <v>3200</v>
      </c>
      <c r="L749" s="111">
        <v>14</v>
      </c>
      <c r="M749" s="111">
        <v>4</v>
      </c>
      <c r="N749" s="19" t="s">
        <v>56</v>
      </c>
      <c r="O749" s="48" t="s">
        <v>165</v>
      </c>
      <c r="P749" s="19">
        <v>0.41666666666666669</v>
      </c>
      <c r="W749" s="105">
        <f>IFERROR(IF(S749&lt;R749,100%,"100"%-(S749-R749)*1.2),"-")</f>
        <v>1</v>
      </c>
      <c r="AC749" s="105">
        <f>IFERROR(IF(Y749&lt;X749,100%,"100"%-(Y749-X749)*1.2),"-")</f>
        <v>1</v>
      </c>
    </row>
    <row r="750" spans="2:29" x14ac:dyDescent="0.3">
      <c r="B750" s="125" t="s">
        <v>1231</v>
      </c>
      <c r="C750" s="18">
        <v>46080</v>
      </c>
      <c r="D750" s="5" t="s">
        <v>750</v>
      </c>
      <c r="E750" s="19" t="s">
        <v>56</v>
      </c>
      <c r="F750" s="48" t="s">
        <v>165</v>
      </c>
      <c r="G750" s="125" t="s">
        <v>1231</v>
      </c>
      <c r="H750" s="5" t="s">
        <v>76</v>
      </c>
      <c r="I750" s="19" t="s">
        <v>56</v>
      </c>
      <c r="J750" s="111">
        <v>8500</v>
      </c>
      <c r="K750" s="111">
        <v>200</v>
      </c>
      <c r="L750" s="111">
        <v>14</v>
      </c>
      <c r="M750" s="111">
        <v>2</v>
      </c>
      <c r="N750" s="19" t="s">
        <v>56</v>
      </c>
      <c r="O750" s="48" t="s">
        <v>165</v>
      </c>
      <c r="P750" s="19">
        <v>0.41666666666666669</v>
      </c>
      <c r="Q750" s="22">
        <v>0.39583333333333331</v>
      </c>
      <c r="R750" s="22">
        <v>0.5</v>
      </c>
      <c r="S750" s="22">
        <v>0.39583333333333331</v>
      </c>
      <c r="T750" s="22">
        <v>0.55555555555555558</v>
      </c>
      <c r="U750" s="22">
        <v>0.70833333333333337</v>
      </c>
      <c r="V750" s="22">
        <v>0.70833333333333337</v>
      </c>
      <c r="W750" s="105">
        <f>IFERROR(IF(S750&lt;R750,100%,"100"%-(S750-R750)*1.2),"-")</f>
        <v>1</v>
      </c>
      <c r="AC750" s="105">
        <f>IFERROR(IF(Y750&lt;X750,100%,"100"%-(Y750-X750)*1.2),"-")</f>
        <v>1</v>
      </c>
    </row>
    <row r="751" spans="2:29" x14ac:dyDescent="0.3">
      <c r="B751" s="125" t="s">
        <v>1232</v>
      </c>
      <c r="C751" s="18">
        <v>46080</v>
      </c>
      <c r="D751" s="5" t="s">
        <v>750</v>
      </c>
      <c r="E751" s="19" t="s">
        <v>104</v>
      </c>
      <c r="F751" s="41" t="s">
        <v>24</v>
      </c>
      <c r="G751" s="125" t="s">
        <v>1232</v>
      </c>
      <c r="H751" s="126" t="s">
        <v>12</v>
      </c>
      <c r="I751" s="19" t="s">
        <v>104</v>
      </c>
      <c r="J751" s="111">
        <v>10230</v>
      </c>
      <c r="K751" s="111">
        <v>8500</v>
      </c>
      <c r="L751" s="111">
        <v>14</v>
      </c>
      <c r="M751" s="111">
        <v>14</v>
      </c>
      <c r="N751" s="19" t="s">
        <v>104</v>
      </c>
      <c r="O751" s="41" t="s">
        <v>24</v>
      </c>
      <c r="P751" s="19">
        <v>0.33333333333333298</v>
      </c>
      <c r="Q751" s="22">
        <v>0.4236111111111111</v>
      </c>
      <c r="R751" s="22">
        <v>0.625</v>
      </c>
      <c r="S751" s="22">
        <v>0.5</v>
      </c>
      <c r="T751" s="22">
        <v>0.58333333333333337</v>
      </c>
      <c r="U751" s="22">
        <v>0.70833333333333337</v>
      </c>
      <c r="V751" s="22">
        <v>0.70833333333333337</v>
      </c>
      <c r="W751" s="105">
        <f>IFERROR(IF(S751&lt;R751,100%,"100"%-(S751-R751)*1.2),"-")</f>
        <v>1</v>
      </c>
      <c r="AC751" s="105">
        <f>IFERROR(IF(Y751&lt;X751,100%,"100"%-(Y751-X751)*1.2),"-")</f>
        <v>1</v>
      </c>
    </row>
    <row r="752" spans="2:29" x14ac:dyDescent="0.3">
      <c r="B752" s="125" t="s">
        <v>1233</v>
      </c>
      <c r="C752" s="18">
        <v>46080</v>
      </c>
      <c r="D752" s="5" t="s">
        <v>750</v>
      </c>
      <c r="E752" s="49" t="s">
        <v>14</v>
      </c>
      <c r="F752" s="5" t="s">
        <v>115</v>
      </c>
      <c r="G752" s="125" t="s">
        <v>1233</v>
      </c>
      <c r="H752" s="5" t="s">
        <v>67</v>
      </c>
      <c r="I752" s="5" t="s">
        <v>14</v>
      </c>
      <c r="J752" s="111">
        <v>8500</v>
      </c>
      <c r="K752" s="111">
        <v>10000</v>
      </c>
      <c r="L752" s="111">
        <v>14</v>
      </c>
      <c r="M752" s="111">
        <v>10</v>
      </c>
      <c r="N752" s="5" t="s">
        <v>14</v>
      </c>
      <c r="O752" s="5" t="s">
        <v>115</v>
      </c>
      <c r="P752" s="22">
        <v>0.33333333333333331</v>
      </c>
      <c r="Q752" s="22">
        <v>0.33333333333333331</v>
      </c>
      <c r="R752" s="22">
        <v>0.5</v>
      </c>
      <c r="S752" s="22">
        <v>0.35416666666666669</v>
      </c>
      <c r="T752" s="22">
        <v>0.375</v>
      </c>
      <c r="U752" s="22">
        <v>0.41666666666666669</v>
      </c>
      <c r="V752" s="22">
        <v>0.41666666666666669</v>
      </c>
      <c r="W752" s="105">
        <f>IFERROR(IF(S752&lt;R752,100%,"100"%-(S752-R752)*1.2),"-")</f>
        <v>1</v>
      </c>
      <c r="AC752" s="105">
        <f>IFERROR(IF(Y752&lt;X752,100%,"100"%-(Y752-X752)*1.2),"-")</f>
        <v>1</v>
      </c>
    </row>
    <row r="753" spans="2:29" x14ac:dyDescent="0.3">
      <c r="B753" s="125" t="s">
        <v>1234</v>
      </c>
      <c r="C753" s="18">
        <v>46080</v>
      </c>
      <c r="D753" s="5" t="s">
        <v>750</v>
      </c>
      <c r="E753" s="49" t="s">
        <v>14</v>
      </c>
      <c r="F753" s="48" t="s">
        <v>115</v>
      </c>
      <c r="G753" s="125" t="s">
        <v>1234</v>
      </c>
      <c r="H753" s="386" t="s">
        <v>36</v>
      </c>
      <c r="I753" s="19" t="s">
        <v>14</v>
      </c>
      <c r="J753" s="111">
        <v>8500</v>
      </c>
      <c r="K753" s="111">
        <v>10230</v>
      </c>
      <c r="L753" s="111">
        <v>14</v>
      </c>
      <c r="M753" s="111">
        <v>14</v>
      </c>
      <c r="N753" s="19" t="s">
        <v>14</v>
      </c>
      <c r="O753" s="48" t="s">
        <v>115</v>
      </c>
      <c r="P753" s="19">
        <v>0.83333333333333337</v>
      </c>
      <c r="Q753" s="22">
        <v>0.74305555555555558</v>
      </c>
      <c r="R753" s="22">
        <v>0.91666666666666663</v>
      </c>
      <c r="S753" s="22">
        <v>0.91666666666666663</v>
      </c>
      <c r="T753" s="22">
        <v>6.25E-2</v>
      </c>
      <c r="U753" s="22">
        <v>0.375</v>
      </c>
      <c r="V753" s="22">
        <v>0.375</v>
      </c>
      <c r="W753" s="105">
        <f>IFERROR(IF(S753&lt;R753,100%,"100"%-(S753-R753)*1.2),"-")</f>
        <v>1</v>
      </c>
      <c r="AC753" s="105">
        <f>IFERROR(IF(Y753&lt;X753,100%,"100"%-(Y753-X753)*1.2),"-")</f>
        <v>1</v>
      </c>
    </row>
    <row r="754" spans="2:29" x14ac:dyDescent="0.3">
      <c r="B754" s="125" t="s">
        <v>1235</v>
      </c>
      <c r="C754" s="18">
        <v>46080</v>
      </c>
      <c r="D754" s="5" t="s">
        <v>750</v>
      </c>
      <c r="E754" s="234" t="s">
        <v>28</v>
      </c>
      <c r="F754" s="236" t="s">
        <v>42</v>
      </c>
      <c r="G754" s="125" t="s">
        <v>1235</v>
      </c>
      <c r="H754" s="27" t="s">
        <v>22</v>
      </c>
      <c r="I754" s="234" t="s">
        <v>28</v>
      </c>
      <c r="J754" s="111">
        <v>9200</v>
      </c>
      <c r="K754" s="111">
        <v>6500</v>
      </c>
      <c r="L754" s="111">
        <v>14</v>
      </c>
      <c r="M754" s="111">
        <v>4</v>
      </c>
      <c r="N754" s="234" t="s">
        <v>28</v>
      </c>
      <c r="O754" s="236" t="s">
        <v>42</v>
      </c>
      <c r="P754" s="234">
        <v>0.83333333333333337</v>
      </c>
      <c r="Q754" s="22">
        <v>0.83333333333333337</v>
      </c>
      <c r="R754" s="22">
        <v>0.5</v>
      </c>
      <c r="S754" s="22">
        <v>0.875</v>
      </c>
      <c r="W754" s="105">
        <f>IFERROR(IF(S754&lt;R754,100%,"100"%-(S754-R754)*1.2),"-")</f>
        <v>0.55000000000000004</v>
      </c>
      <c r="AB754" s="5" t="s">
        <v>475</v>
      </c>
      <c r="AC754" s="105">
        <f>IFERROR(IF(Y754&lt;X754,100%,"100"%-(Y754-X754)*1.2),"-")</f>
        <v>1</v>
      </c>
    </row>
    <row r="755" spans="2:29" x14ac:dyDescent="0.3">
      <c r="B755" s="125" t="s">
        <v>1235</v>
      </c>
      <c r="C755" s="18">
        <v>46080</v>
      </c>
      <c r="D755" s="5" t="s">
        <v>750</v>
      </c>
      <c r="E755" s="425" t="s">
        <v>28</v>
      </c>
      <c r="F755" s="426" t="s">
        <v>42</v>
      </c>
      <c r="G755" s="125" t="s">
        <v>1235</v>
      </c>
      <c r="H755" s="5" t="s">
        <v>80</v>
      </c>
      <c r="I755" s="425" t="s">
        <v>28</v>
      </c>
      <c r="J755" s="111">
        <v>9200</v>
      </c>
      <c r="K755" s="111">
        <v>6500</v>
      </c>
      <c r="L755" s="111">
        <v>14</v>
      </c>
      <c r="M755" s="111">
        <v>7</v>
      </c>
      <c r="N755" s="425" t="s">
        <v>28</v>
      </c>
      <c r="O755" s="426" t="s">
        <v>42</v>
      </c>
      <c r="P755" s="425">
        <v>0.83333333333333304</v>
      </c>
      <c r="Q755" s="22">
        <v>0.83333333333333337</v>
      </c>
      <c r="R755" s="22">
        <v>0.5</v>
      </c>
      <c r="S755" s="22">
        <v>0.95833333333333337</v>
      </c>
      <c r="W755" s="105">
        <f>IFERROR(IF(S755&lt;R755,100%,"100"%-(S755-R755)*1.2),"-")</f>
        <v>0.44999999999999996</v>
      </c>
      <c r="AB755" s="5" t="s">
        <v>475</v>
      </c>
      <c r="AC755" s="105">
        <f>IFERROR(IF(Y755&lt;X755,100%,"100"%-(Y755-X755)*1.2),"-")</f>
        <v>1</v>
      </c>
    </row>
    <row r="756" spans="2:29" x14ac:dyDescent="0.3">
      <c r="B756" s="125" t="s">
        <v>1236</v>
      </c>
      <c r="C756" s="18">
        <v>46080</v>
      </c>
      <c r="D756" s="5" t="s">
        <v>750</v>
      </c>
      <c r="E756" s="234" t="s">
        <v>56</v>
      </c>
      <c r="F756" s="235" t="s">
        <v>81</v>
      </c>
      <c r="G756" s="125" t="s">
        <v>1236</v>
      </c>
      <c r="H756" s="27" t="s">
        <v>6</v>
      </c>
      <c r="I756" s="234" t="s">
        <v>56</v>
      </c>
      <c r="J756" s="111">
        <v>8500</v>
      </c>
      <c r="K756" s="111">
        <v>200</v>
      </c>
      <c r="L756" s="111">
        <v>14</v>
      </c>
      <c r="M756" s="111">
        <v>2</v>
      </c>
      <c r="N756" s="234" t="s">
        <v>56</v>
      </c>
      <c r="O756" s="235" t="s">
        <v>81</v>
      </c>
      <c r="P756" s="240">
        <v>0.91666666666666663</v>
      </c>
      <c r="Q756" s="22">
        <v>0.20833333333333334</v>
      </c>
      <c r="R756" s="22">
        <v>0.5</v>
      </c>
      <c r="S756" s="22">
        <v>0.25</v>
      </c>
      <c r="W756" s="105">
        <f>IFERROR(IF(S756&lt;R756,100%,"100"%-(S756-R756)*1.2),"-")</f>
        <v>1</v>
      </c>
      <c r="AC756" s="105">
        <f>IFERROR(IF(Y756&lt;X756,100%,"100"%-(Y756-X756)*1.2),"-")</f>
        <v>1</v>
      </c>
    </row>
    <row r="757" spans="2:29" x14ac:dyDescent="0.3">
      <c r="B757" s="125" t="s">
        <v>1236</v>
      </c>
      <c r="C757" s="18">
        <v>46080</v>
      </c>
      <c r="D757" s="5" t="s">
        <v>750</v>
      </c>
      <c r="E757" s="234" t="s">
        <v>56</v>
      </c>
      <c r="F757" s="235" t="s">
        <v>81</v>
      </c>
      <c r="G757" s="125" t="s">
        <v>1236</v>
      </c>
      <c r="H757" s="5" t="s">
        <v>9</v>
      </c>
      <c r="I757" s="5" t="s">
        <v>56</v>
      </c>
      <c r="J757" s="111">
        <v>8500</v>
      </c>
      <c r="K757" s="111">
        <v>2000</v>
      </c>
      <c r="L757" s="111">
        <v>14</v>
      </c>
      <c r="M757" s="111">
        <v>3</v>
      </c>
      <c r="N757" s="5" t="s">
        <v>56</v>
      </c>
      <c r="O757" s="5" t="s">
        <v>81</v>
      </c>
      <c r="P757" s="22">
        <v>0.91666666666666663</v>
      </c>
      <c r="Q757" s="22">
        <v>0.20833333333333334</v>
      </c>
      <c r="R757" s="22">
        <v>0.5</v>
      </c>
      <c r="S757" s="22">
        <v>0.29166666666666669</v>
      </c>
      <c r="W757" s="105">
        <f>IFERROR(IF(S757&lt;R757,100%,"100"%-(S757-R757)*1.2),"-")</f>
        <v>1</v>
      </c>
      <c r="AC757" s="105">
        <f>IFERROR(IF(Y757&lt;X757,100%,"100"%-(Y757-X757)*1.2),"-")</f>
        <v>1</v>
      </c>
    </row>
    <row r="758" spans="2:29" x14ac:dyDescent="0.3">
      <c r="B758" s="125" t="s">
        <v>1236</v>
      </c>
      <c r="C758" s="18">
        <v>46080</v>
      </c>
      <c r="D758" s="5" t="s">
        <v>750</v>
      </c>
      <c r="E758" s="234" t="s">
        <v>56</v>
      </c>
      <c r="F758" s="235" t="s">
        <v>81</v>
      </c>
      <c r="G758" s="125" t="s">
        <v>1236</v>
      </c>
      <c r="H758" s="5" t="s">
        <v>9</v>
      </c>
      <c r="I758" s="5" t="s">
        <v>56</v>
      </c>
      <c r="J758" s="111">
        <v>8500</v>
      </c>
      <c r="K758" s="111">
        <v>2000</v>
      </c>
      <c r="L758" s="111">
        <v>14</v>
      </c>
      <c r="M758" s="111">
        <v>3</v>
      </c>
      <c r="N758" s="5" t="s">
        <v>56</v>
      </c>
      <c r="O758" s="5" t="s">
        <v>81</v>
      </c>
      <c r="P758" s="22">
        <v>0.91666666666666663</v>
      </c>
      <c r="Q758" s="22">
        <v>0.20833333333333334</v>
      </c>
      <c r="R758" s="22">
        <v>0.5</v>
      </c>
      <c r="S758" s="22">
        <v>0.29166666666666669</v>
      </c>
      <c r="W758" s="105">
        <f>IFERROR(IF(S758&lt;R758,100%,"100"%-(S758-R758)*1.2),"-")</f>
        <v>1</v>
      </c>
      <c r="AC758" s="105">
        <f>IFERROR(IF(Y758&lt;X758,100%,"100"%-(Y758-X758)*1.2),"-")</f>
        <v>1</v>
      </c>
    </row>
    <row r="759" spans="2:29" x14ac:dyDescent="0.3">
      <c r="B759" s="125" t="s">
        <v>1238</v>
      </c>
      <c r="C759" s="18">
        <v>46080</v>
      </c>
      <c r="D759" s="5" t="s">
        <v>750</v>
      </c>
      <c r="E759" s="19" t="s">
        <v>104</v>
      </c>
      <c r="F759" s="41" t="s">
        <v>24</v>
      </c>
      <c r="G759" s="125" t="s">
        <v>1238</v>
      </c>
      <c r="H759" s="5" t="s">
        <v>80</v>
      </c>
      <c r="I759" s="19" t="s">
        <v>104</v>
      </c>
      <c r="J759" s="111">
        <v>10230</v>
      </c>
      <c r="K759" s="111">
        <v>2000</v>
      </c>
      <c r="L759" s="111">
        <v>14</v>
      </c>
      <c r="M759" s="111">
        <v>14</v>
      </c>
      <c r="N759" s="19" t="s">
        <v>104</v>
      </c>
      <c r="O759" s="41" t="s">
        <v>24</v>
      </c>
      <c r="P759" s="19">
        <v>0.91666666666666663</v>
      </c>
      <c r="Q759" s="22">
        <v>0.91666666666666663</v>
      </c>
      <c r="R759" s="22">
        <v>0.5</v>
      </c>
      <c r="S759" s="22">
        <v>3.125E-2</v>
      </c>
      <c r="T759" s="22"/>
      <c r="U759" s="22"/>
      <c r="V759" s="22"/>
      <c r="W759" s="105">
        <f>IFERROR(IF(S759&lt;R759,100%,"100"%-(S759-R759)*1.2),"-")</f>
        <v>1</v>
      </c>
      <c r="AC759" s="105">
        <f>IFERROR(IF(Y759&lt;X759,100%,"100"%-(Y759-X759)*1.2),"-")</f>
        <v>1</v>
      </c>
    </row>
    <row r="760" spans="2:29" x14ac:dyDescent="0.3">
      <c r="B760" s="125" t="s">
        <v>1238</v>
      </c>
      <c r="C760" s="18">
        <v>46080</v>
      </c>
      <c r="D760" s="5" t="s">
        <v>750</v>
      </c>
      <c r="E760" s="19" t="s">
        <v>104</v>
      </c>
      <c r="F760" s="41" t="s">
        <v>24</v>
      </c>
      <c r="G760" s="125" t="s">
        <v>1238</v>
      </c>
      <c r="H760" s="5" t="s">
        <v>80</v>
      </c>
      <c r="I760" s="19" t="s">
        <v>104</v>
      </c>
      <c r="J760" s="111">
        <v>10230</v>
      </c>
      <c r="K760" s="111">
        <v>2000</v>
      </c>
      <c r="L760" s="111">
        <v>14</v>
      </c>
      <c r="M760" s="111">
        <v>14</v>
      </c>
      <c r="N760" s="19" t="s">
        <v>104</v>
      </c>
      <c r="O760" s="41" t="s">
        <v>24</v>
      </c>
      <c r="P760" s="19">
        <v>0.91666666666666663</v>
      </c>
      <c r="Q760" s="22">
        <v>0.91666666666666663</v>
      </c>
      <c r="R760" s="22">
        <v>0.5</v>
      </c>
      <c r="S760" s="22">
        <v>1.3888888888888888E-2</v>
      </c>
      <c r="T760" s="22"/>
      <c r="U760" s="22"/>
      <c r="V760" s="22"/>
      <c r="W760" s="105">
        <f>IFERROR(IF(S760&lt;R760,100%,"100"%-(S760-R760)*1.2),"-")</f>
        <v>1</v>
      </c>
      <c r="AC760" s="105">
        <f>IFERROR(IF(Y760&lt;X760,100%,"100"%-(Y760-X760)*1.2),"-")</f>
        <v>1</v>
      </c>
    </row>
    <row r="761" spans="2:29" x14ac:dyDescent="0.3">
      <c r="B761" s="18" t="s">
        <v>1239</v>
      </c>
      <c r="C761" s="18">
        <v>46081</v>
      </c>
      <c r="D761" s="5" t="s">
        <v>750</v>
      </c>
      <c r="E761" s="433" t="s">
        <v>446</v>
      </c>
      <c r="F761" s="434" t="s">
        <v>446</v>
      </c>
      <c r="G761" s="18" t="s">
        <v>1239</v>
      </c>
      <c r="H761" s="27" t="s">
        <v>30</v>
      </c>
      <c r="I761" s="433" t="s">
        <v>446</v>
      </c>
      <c r="N761" s="433" t="s">
        <v>446</v>
      </c>
      <c r="O761" s="434" t="s">
        <v>446</v>
      </c>
      <c r="W761" s="105">
        <f>IFERROR(IF(S761&lt;R761,100%,"100"%-(S761-R761)*1.2),"-")</f>
        <v>1</v>
      </c>
      <c r="AC761" s="105">
        <f>IFERROR(IF(Y761&lt;X761,100%,"100"%-(Y761-X761)*1.2),"-")</f>
        <v>1</v>
      </c>
    </row>
    <row r="762" spans="2:29" x14ac:dyDescent="0.3">
      <c r="B762" s="18" t="s">
        <v>1240</v>
      </c>
      <c r="C762" s="18">
        <v>46081</v>
      </c>
      <c r="D762" s="5" t="s">
        <v>750</v>
      </c>
      <c r="E762" s="433" t="s">
        <v>446</v>
      </c>
      <c r="F762" s="434" t="s">
        <v>446</v>
      </c>
      <c r="G762" s="18" t="s">
        <v>1240</v>
      </c>
      <c r="H762" s="169" t="s">
        <v>6</v>
      </c>
      <c r="I762" s="525" t="s">
        <v>446</v>
      </c>
      <c r="K762" s="111">
        <v>4500</v>
      </c>
      <c r="M762" s="111">
        <v>7</v>
      </c>
      <c r="N762" s="433" t="s">
        <v>446</v>
      </c>
      <c r="O762" s="434" t="s">
        <v>446</v>
      </c>
      <c r="W762" s="105">
        <f>IFERROR(IF(S762&lt;R762,100%,"100"%-(S762-R762)*1.2),"-")</f>
        <v>1</v>
      </c>
      <c r="AC762" s="105">
        <f>IFERROR(IF(Y762&lt;X762,100%,"100"%-(Y762-X762)*1.2),"-")</f>
        <v>1</v>
      </c>
    </row>
    <row r="763" spans="2:29" x14ac:dyDescent="0.3">
      <c r="B763" s="18" t="s">
        <v>1241</v>
      </c>
      <c r="C763" s="18">
        <v>46081</v>
      </c>
      <c r="D763" s="5" t="s">
        <v>750</v>
      </c>
      <c r="E763" s="433" t="s">
        <v>7</v>
      </c>
      <c r="F763" s="434" t="s">
        <v>165</v>
      </c>
      <c r="G763" s="18" t="s">
        <v>1241</v>
      </c>
      <c r="H763" s="433" t="s">
        <v>9</v>
      </c>
      <c r="I763" s="433" t="s">
        <v>7</v>
      </c>
      <c r="J763" s="522">
        <v>10200</v>
      </c>
      <c r="K763" s="111">
        <v>4500</v>
      </c>
      <c r="L763" s="111">
        <v>14</v>
      </c>
      <c r="M763" s="111">
        <v>7</v>
      </c>
      <c r="N763" s="433" t="s">
        <v>7</v>
      </c>
      <c r="O763" s="434" t="s">
        <v>165</v>
      </c>
      <c r="P763" s="22">
        <v>0.4375</v>
      </c>
      <c r="Q763" s="22">
        <v>0.4375</v>
      </c>
      <c r="R763" s="22">
        <v>0.625</v>
      </c>
      <c r="S763" s="22">
        <v>0.57638888888888884</v>
      </c>
      <c r="T763" s="22">
        <v>0.67708333333333337</v>
      </c>
      <c r="U763" s="22">
        <v>0.75</v>
      </c>
      <c r="V763" s="22">
        <v>0.75</v>
      </c>
      <c r="W763" s="105">
        <f>IFERROR(IF(S763&lt;R763,100%,"100"%-(S763-R763)*1.2),"-")</f>
        <v>1</v>
      </c>
      <c r="AC763" s="105">
        <f>IFERROR(IF(Y763&lt;X763,100%,"100"%-(Y763-X763)*1.2),"-")</f>
        <v>1</v>
      </c>
    </row>
    <row r="764" spans="2:29" x14ac:dyDescent="0.3">
      <c r="B764" s="18" t="s">
        <v>1241</v>
      </c>
      <c r="C764" s="18">
        <v>46081</v>
      </c>
      <c r="D764" s="5" t="s">
        <v>750</v>
      </c>
      <c r="E764" s="433" t="s">
        <v>7</v>
      </c>
      <c r="F764" s="434" t="s">
        <v>165</v>
      </c>
      <c r="G764" s="18" t="s">
        <v>1241</v>
      </c>
      <c r="H764" s="27" t="s">
        <v>35</v>
      </c>
      <c r="I764" s="433" t="s">
        <v>7</v>
      </c>
      <c r="J764" s="522">
        <v>10200</v>
      </c>
      <c r="L764" s="111">
        <v>14</v>
      </c>
      <c r="M764" s="111">
        <v>5</v>
      </c>
      <c r="N764" s="433" t="s">
        <v>7</v>
      </c>
      <c r="O764" s="434" t="s">
        <v>165</v>
      </c>
      <c r="P764" s="22">
        <v>0.4375</v>
      </c>
      <c r="Q764" s="22">
        <v>0.4375</v>
      </c>
      <c r="R764" s="22">
        <v>0.625</v>
      </c>
      <c r="S764" s="22">
        <v>0.5</v>
      </c>
      <c r="T764" s="22">
        <v>0.5625</v>
      </c>
      <c r="U764" s="22">
        <v>0.75</v>
      </c>
      <c r="V764" s="22">
        <v>0.75</v>
      </c>
      <c r="W764" s="105">
        <f>IFERROR(IF(S764&lt;R764,100%,"100"%-(S764-R764)*1.2),"-")</f>
        <v>1</v>
      </c>
      <c r="AC764" s="105">
        <f>IFERROR(IF(Y764&lt;X764,100%,"100"%-(Y764-X764)*1.2),"-")</f>
        <v>1</v>
      </c>
    </row>
    <row r="765" spans="2:29" x14ac:dyDescent="0.3">
      <c r="B765" s="18" t="s">
        <v>1242</v>
      </c>
      <c r="C765" s="18">
        <v>46081</v>
      </c>
      <c r="D765" s="5" t="s">
        <v>750</v>
      </c>
      <c r="E765" s="433" t="s">
        <v>28</v>
      </c>
      <c r="F765" s="434" t="s">
        <v>42</v>
      </c>
      <c r="G765" s="18" t="s">
        <v>1242</v>
      </c>
      <c r="H765" s="517" t="s">
        <v>1237</v>
      </c>
      <c r="I765" s="517" t="s">
        <v>28</v>
      </c>
      <c r="J765" s="111">
        <v>9200</v>
      </c>
      <c r="K765" s="111">
        <v>8500</v>
      </c>
      <c r="L765" s="111">
        <v>14</v>
      </c>
      <c r="M765" s="111">
        <v>10</v>
      </c>
      <c r="N765" s="433" t="s">
        <v>28</v>
      </c>
      <c r="O765" s="434" t="s">
        <v>42</v>
      </c>
      <c r="P765" s="22">
        <v>0.375</v>
      </c>
      <c r="Q765" s="22">
        <v>0.375</v>
      </c>
      <c r="R765" s="22">
        <v>0.5</v>
      </c>
      <c r="S765" s="22">
        <v>0.41666666666666669</v>
      </c>
      <c r="T765" s="22">
        <v>0.5</v>
      </c>
      <c r="U765" s="22">
        <v>0.58333333333333337</v>
      </c>
      <c r="V765" s="22">
        <v>0.58333333333333337</v>
      </c>
      <c r="W765" s="105">
        <f>IFERROR(IF(S765&lt;R765,100%,"100"%-(S765-R765)*1.2),"-")</f>
        <v>1</v>
      </c>
      <c r="AC765" s="105">
        <f>IFERROR(IF(Y765&lt;X765,100%,"100"%-(Y765-X765)*1.2),"-")</f>
        <v>1</v>
      </c>
    </row>
    <row r="766" spans="2:29" x14ac:dyDescent="0.3">
      <c r="B766" s="18" t="s">
        <v>1243</v>
      </c>
      <c r="C766" s="18">
        <v>46081</v>
      </c>
      <c r="D766" s="126" t="s">
        <v>750</v>
      </c>
      <c r="E766" s="525" t="s">
        <v>20</v>
      </c>
      <c r="F766" s="526" t="s">
        <v>179</v>
      </c>
      <c r="G766" s="125" t="s">
        <v>1243</v>
      </c>
      <c r="H766" s="525" t="s">
        <v>393</v>
      </c>
      <c r="I766" s="525" t="s">
        <v>20</v>
      </c>
      <c r="J766" s="111">
        <v>24950</v>
      </c>
      <c r="K766" s="111">
        <v>24500</v>
      </c>
      <c r="L766" s="111">
        <v>27</v>
      </c>
      <c r="M766" s="111">
        <v>20</v>
      </c>
      <c r="N766" s="433" t="s">
        <v>20</v>
      </c>
      <c r="O766" s="434" t="s">
        <v>179</v>
      </c>
      <c r="W766" s="105">
        <f>IFERROR(IF(S766&lt;R766,100%,"100"%-(S766-R766)*1.2),"-")</f>
        <v>1</v>
      </c>
      <c r="AC766" s="105">
        <f>IFERROR(IF(Y766&lt;X766,100%,"100"%-(Y766-X766)*1.2),"-")</f>
        <v>1</v>
      </c>
    </row>
    <row r="767" spans="2:29" x14ac:dyDescent="0.3">
      <c r="B767" s="18" t="s">
        <v>1244</v>
      </c>
      <c r="C767" s="18">
        <v>46082</v>
      </c>
      <c r="D767" s="5" t="s">
        <v>1245</v>
      </c>
      <c r="E767" s="5" t="s">
        <v>20</v>
      </c>
      <c r="F767" s="5" t="s">
        <v>179</v>
      </c>
      <c r="G767" s="18" t="s">
        <v>1244</v>
      </c>
      <c r="H767" s="5" t="s">
        <v>601</v>
      </c>
      <c r="I767" s="5" t="s">
        <v>20</v>
      </c>
      <c r="J767" s="522">
        <v>24950</v>
      </c>
      <c r="K767" s="111">
        <v>10080</v>
      </c>
      <c r="L767" s="111">
        <v>27</v>
      </c>
      <c r="M767" s="111">
        <v>10</v>
      </c>
      <c r="N767" s="5" t="s">
        <v>20</v>
      </c>
      <c r="O767" s="5" t="s">
        <v>179</v>
      </c>
      <c r="P767" s="22">
        <v>0.33333333333333331</v>
      </c>
      <c r="Q767" s="532">
        <v>0.5</v>
      </c>
      <c r="R767" s="22">
        <v>0.46875</v>
      </c>
      <c r="S767" s="22">
        <v>0.5625</v>
      </c>
      <c r="T767" s="22">
        <v>0.59375</v>
      </c>
      <c r="U767" s="22">
        <v>0.59375</v>
      </c>
      <c r="V767" s="22">
        <v>0.59375</v>
      </c>
      <c r="W767" s="105">
        <f>IFERROR(IF(S767&lt;R767,100%,"100"%-(S767-R767)*1.2),"-")</f>
        <v>0.88749999999999996</v>
      </c>
      <c r="AC767" s="105">
        <f>IFERROR(IF(Y767&lt;X767,100%,"100"%-(Y767-X767)*1.2),"-")</f>
        <v>1</v>
      </c>
    </row>
    <row r="768" spans="2:29" x14ac:dyDescent="0.3">
      <c r="B768" s="18" t="s">
        <v>1246</v>
      </c>
      <c r="C768" s="18">
        <v>46082</v>
      </c>
      <c r="D768" s="225" t="s">
        <v>1245</v>
      </c>
      <c r="E768" s="225" t="s">
        <v>28</v>
      </c>
      <c r="F768" s="225" t="s">
        <v>42</v>
      </c>
      <c r="G768" s="503" t="s">
        <v>1246</v>
      </c>
      <c r="H768" s="225" t="s">
        <v>1023</v>
      </c>
      <c r="I768" s="225" t="s">
        <v>28</v>
      </c>
      <c r="J768" s="111">
        <v>9200</v>
      </c>
      <c r="K768" s="111">
        <v>5000</v>
      </c>
      <c r="L768" s="111">
        <v>14</v>
      </c>
      <c r="M768" s="111">
        <v>10</v>
      </c>
      <c r="N768" s="386" t="s">
        <v>28</v>
      </c>
      <c r="O768" s="386" t="s">
        <v>42</v>
      </c>
      <c r="P768" s="100">
        <v>0.83333333333333337</v>
      </c>
      <c r="Q768" s="22">
        <v>0.83333333333333337</v>
      </c>
      <c r="R768" s="22">
        <v>0.5</v>
      </c>
      <c r="S768" s="22">
        <v>0.875</v>
      </c>
      <c r="T768" s="22">
        <v>0.91666666666666663</v>
      </c>
      <c r="U768" s="22">
        <v>0.97916666666666663</v>
      </c>
      <c r="V768" s="22">
        <v>0.97916666666666663</v>
      </c>
      <c r="W768" s="105">
        <f>IFERROR(IF(S768&lt;R768,100%,"100"%-(S768-R768)*1.2),"-")</f>
        <v>0.55000000000000004</v>
      </c>
      <c r="AC768" s="105">
        <f>IFERROR(IF(Y768&lt;X768,100%,"100"%-(Y768-X768)*1.2),"-")</f>
        <v>1</v>
      </c>
    </row>
    <row r="769" spans="2:29" x14ac:dyDescent="0.3">
      <c r="B769" s="18" t="s">
        <v>1248</v>
      </c>
      <c r="C769" s="18">
        <v>46083</v>
      </c>
      <c r="D769" s="5" t="s">
        <v>1245</v>
      </c>
      <c r="E769" s="433" t="s">
        <v>20</v>
      </c>
      <c r="F769" s="434" t="s">
        <v>179</v>
      </c>
      <c r="G769" s="18" t="s">
        <v>1248</v>
      </c>
      <c r="H769" s="525" t="s">
        <v>16</v>
      </c>
      <c r="I769" s="525" t="s">
        <v>20</v>
      </c>
      <c r="J769" s="522">
        <v>24950</v>
      </c>
      <c r="K769" s="111">
        <v>23120</v>
      </c>
      <c r="L769" s="111">
        <v>27</v>
      </c>
      <c r="M769" s="111">
        <v>24</v>
      </c>
      <c r="N769" s="433" t="s">
        <v>20</v>
      </c>
      <c r="O769" s="434" t="s">
        <v>179</v>
      </c>
      <c r="P769" s="508">
        <v>0.375</v>
      </c>
      <c r="Q769" s="532">
        <v>0.38541666666666669</v>
      </c>
      <c r="R769" s="22">
        <v>0.625</v>
      </c>
      <c r="S769" s="22">
        <v>0.43055555555555558</v>
      </c>
      <c r="T769" s="22">
        <v>0.59027777777777779</v>
      </c>
      <c r="U769" s="22">
        <v>0.66666666666666663</v>
      </c>
      <c r="V769" s="22">
        <v>0.66666666666666663</v>
      </c>
      <c r="W769" s="105">
        <f>IFERROR(IF(S769&lt;R769,100%,"100"%-(S769-R769)*1.2),"-")</f>
        <v>1</v>
      </c>
      <c r="AC769" s="105">
        <f>IFERROR(IF(Y769&lt;X769,100%,"100"%-(Y769-X769)*1.2),"-")</f>
        <v>1</v>
      </c>
    </row>
    <row r="770" spans="2:29" ht="15" thickBot="1" x14ac:dyDescent="0.35">
      <c r="B770" s="18" t="s">
        <v>1249</v>
      </c>
      <c r="C770" s="18">
        <v>46083</v>
      </c>
      <c r="D770" s="386" t="s">
        <v>1245</v>
      </c>
      <c r="E770" s="435" t="s">
        <v>7</v>
      </c>
      <c r="F770" s="436" t="s">
        <v>165</v>
      </c>
      <c r="G770" s="92" t="s">
        <v>1249</v>
      </c>
      <c r="H770" s="27" t="s">
        <v>35</v>
      </c>
      <c r="I770" s="433" t="s">
        <v>7</v>
      </c>
      <c r="J770" s="522">
        <v>10200</v>
      </c>
      <c r="K770" s="111">
        <v>5200</v>
      </c>
      <c r="L770" s="111">
        <v>14</v>
      </c>
      <c r="M770" s="111">
        <v>4</v>
      </c>
      <c r="N770" s="435" t="s">
        <v>7</v>
      </c>
      <c r="O770" s="436" t="s">
        <v>165</v>
      </c>
      <c r="P770" s="437">
        <v>0.33333333333333331</v>
      </c>
      <c r="Q770" s="22">
        <v>0.33333333333333331</v>
      </c>
      <c r="R770" s="22">
        <v>0.5</v>
      </c>
      <c r="S770" s="22">
        <v>0.33680555555555558</v>
      </c>
      <c r="T770" s="22">
        <v>0.34027777777777779</v>
      </c>
      <c r="U770" s="22">
        <v>0.34375</v>
      </c>
      <c r="V770" s="22">
        <v>0.34375</v>
      </c>
      <c r="W770" s="105">
        <f>IFERROR(IF(S770&lt;R770,100%,"100"%-(S770-R770)*1.2),"-")</f>
        <v>1</v>
      </c>
      <c r="AC770" s="105">
        <f>IFERROR(IF(Y770&lt;X770,100%,"100"%-(Y770-X770)*1.2),"-")</f>
        <v>1</v>
      </c>
    </row>
    <row r="771" spans="2:29" ht="15" thickBot="1" x14ac:dyDescent="0.35">
      <c r="B771" s="18" t="s">
        <v>1250</v>
      </c>
      <c r="C771" s="125">
        <v>46083</v>
      </c>
      <c r="D771" s="126" t="s">
        <v>1245</v>
      </c>
      <c r="E771" s="479" t="s">
        <v>104</v>
      </c>
      <c r="F771" s="480" t="s">
        <v>24</v>
      </c>
      <c r="G771" s="125" t="s">
        <v>1250</v>
      </c>
      <c r="H771" s="479" t="s">
        <v>9</v>
      </c>
      <c r="I771" s="479" t="s">
        <v>104</v>
      </c>
      <c r="J771" s="242">
        <v>10230</v>
      </c>
      <c r="K771" s="242">
        <v>4500</v>
      </c>
      <c r="L771" s="242">
        <v>14</v>
      </c>
      <c r="M771" s="242">
        <v>5</v>
      </c>
      <c r="N771" s="479" t="s">
        <v>104</v>
      </c>
      <c r="O771" s="436" t="s">
        <v>24</v>
      </c>
      <c r="P771" s="437">
        <v>0.375</v>
      </c>
      <c r="Q771" s="22">
        <v>0.54166666666666663</v>
      </c>
      <c r="R771" s="22">
        <v>0.625</v>
      </c>
      <c r="S771" s="22">
        <v>0.625</v>
      </c>
      <c r="T771" s="22">
        <v>0.66666666666666663</v>
      </c>
      <c r="U771" s="22">
        <v>0.70833333333333337</v>
      </c>
      <c r="V771" s="22">
        <v>0.70833333333333337</v>
      </c>
      <c r="W771" s="105">
        <f>IFERROR(IF(S771&lt;R771,100%,"100"%-(S771-R771)*1.2),"-")</f>
        <v>1</v>
      </c>
      <c r="AC771" s="105">
        <f>IFERROR(IF(Y771&lt;X771,100%,"100"%-(Y771-X771)*1.2),"-")</f>
        <v>1</v>
      </c>
    </row>
    <row r="772" spans="2:29" ht="15" thickBot="1" x14ac:dyDescent="0.35">
      <c r="B772" s="18" t="s">
        <v>1251</v>
      </c>
      <c r="C772" s="18">
        <v>46083</v>
      </c>
      <c r="D772" s="5" t="s">
        <v>1245</v>
      </c>
      <c r="E772" s="433" t="s">
        <v>56</v>
      </c>
      <c r="F772" s="434" t="s">
        <v>81</v>
      </c>
      <c r="G772" s="18" t="s">
        <v>1251</v>
      </c>
      <c r="H772" s="433" t="s">
        <v>17</v>
      </c>
      <c r="I772" s="433" t="s">
        <v>56</v>
      </c>
      <c r="J772" s="111">
        <v>8500</v>
      </c>
      <c r="K772" s="111">
        <v>6500</v>
      </c>
      <c r="L772" s="111">
        <v>14</v>
      </c>
      <c r="M772" s="111">
        <v>11</v>
      </c>
      <c r="N772" s="433" t="s">
        <v>56</v>
      </c>
      <c r="O772" s="436" t="s">
        <v>81</v>
      </c>
      <c r="P772" s="437">
        <v>0.41666666666666669</v>
      </c>
      <c r="Q772" s="22">
        <v>0.45833333333333331</v>
      </c>
      <c r="R772" s="22">
        <v>0.625</v>
      </c>
      <c r="S772" s="22">
        <v>0.55555555555555558</v>
      </c>
      <c r="T772" s="22">
        <v>0.64583333333333337</v>
      </c>
      <c r="U772" s="22">
        <v>0.78472222222222221</v>
      </c>
      <c r="V772" s="22">
        <v>0.78472222222222221</v>
      </c>
      <c r="W772" s="105">
        <f>IFERROR(IF(S772&lt;R772,100%,"100"%-(S772-R772)*1.2),"-")</f>
        <v>1</v>
      </c>
      <c r="AC772" s="105">
        <f>IFERROR(IF(Y772&lt;X772,100%,"100"%-(Y772-X772)*1.2),"-")</f>
        <v>1</v>
      </c>
    </row>
    <row r="773" spans="2:29" ht="15" thickBot="1" x14ac:dyDescent="0.35">
      <c r="B773" s="18" t="s">
        <v>1252</v>
      </c>
      <c r="C773" s="92">
        <v>46083</v>
      </c>
      <c r="D773" s="386" t="s">
        <v>1245</v>
      </c>
      <c r="E773" s="435" t="s">
        <v>446</v>
      </c>
      <c r="F773" s="436" t="s">
        <v>446</v>
      </c>
      <c r="G773" s="92" t="s">
        <v>1252</v>
      </c>
      <c r="H773" s="5" t="s">
        <v>601</v>
      </c>
      <c r="I773" s="435" t="s">
        <v>446</v>
      </c>
      <c r="J773" s="484"/>
      <c r="K773" s="484"/>
      <c r="L773" s="484"/>
      <c r="M773" s="484"/>
      <c r="N773" s="435" t="s">
        <v>446</v>
      </c>
      <c r="O773" s="436" t="s">
        <v>446</v>
      </c>
      <c r="P773" s="437">
        <v>0.33333333333333331</v>
      </c>
      <c r="W773" s="105">
        <f>IFERROR(IF(S773&lt;R773,100%,"100"%-(S773-R773)*1.2),"-")</f>
        <v>1</v>
      </c>
      <c r="AC773" s="105">
        <f>IFERROR(IF(Y773&lt;X773,100%,"100"%-(Y773-X773)*1.2),"-")</f>
        <v>1</v>
      </c>
    </row>
    <row r="774" spans="2:29" ht="15" thickBot="1" x14ac:dyDescent="0.35">
      <c r="B774" s="18" t="s">
        <v>1252</v>
      </c>
      <c r="C774" s="125">
        <v>46083</v>
      </c>
      <c r="D774" s="126" t="s">
        <v>1245</v>
      </c>
      <c r="E774" s="479" t="s">
        <v>446</v>
      </c>
      <c r="F774" s="480" t="s">
        <v>446</v>
      </c>
      <c r="G774" s="125" t="s">
        <v>1252</v>
      </c>
      <c r="H774" s="479" t="s">
        <v>18</v>
      </c>
      <c r="I774" s="479" t="s">
        <v>446</v>
      </c>
      <c r="J774" s="242"/>
      <c r="K774" s="242"/>
      <c r="L774" s="242"/>
      <c r="M774" s="242">
        <v>27</v>
      </c>
      <c r="N774" s="479" t="s">
        <v>446</v>
      </c>
      <c r="O774" s="436" t="s">
        <v>446</v>
      </c>
      <c r="P774" s="437">
        <v>0.33333333333333331</v>
      </c>
      <c r="W774" s="105">
        <f>IFERROR(IF(S774&lt;R774,100%,"100"%-(S774-R774)*1.2),"-")</f>
        <v>1</v>
      </c>
      <c r="AC774" s="105">
        <f>IFERROR(IF(Y774&lt;X774,100%,"100"%-(Y774-X774)*1.2),"-")</f>
        <v>1</v>
      </c>
    </row>
    <row r="775" spans="2:29" ht="15" thickBot="1" x14ac:dyDescent="0.35">
      <c r="B775" s="18" t="s">
        <v>1253</v>
      </c>
      <c r="C775" s="18">
        <v>46083</v>
      </c>
      <c r="D775" s="5" t="s">
        <v>1245</v>
      </c>
      <c r="E775" s="433" t="s">
        <v>56</v>
      </c>
      <c r="F775" s="434" t="s">
        <v>81</v>
      </c>
      <c r="G775" s="18" t="s">
        <v>1253</v>
      </c>
      <c r="H775" s="433" t="s">
        <v>25</v>
      </c>
      <c r="I775" s="433" t="s">
        <v>56</v>
      </c>
      <c r="J775" s="111">
        <v>8500</v>
      </c>
      <c r="K775" s="111">
        <v>1200</v>
      </c>
      <c r="L775" s="111">
        <v>14</v>
      </c>
      <c r="M775" s="111">
        <v>6</v>
      </c>
      <c r="N775" s="433" t="s">
        <v>56</v>
      </c>
      <c r="O775" s="436" t="s">
        <v>81</v>
      </c>
      <c r="P775" s="437">
        <v>0.29166666666666669</v>
      </c>
      <c r="Q775" s="22">
        <v>0.45833333333333331</v>
      </c>
      <c r="R775" s="22">
        <v>0.625</v>
      </c>
      <c r="S775" s="22">
        <v>0.51041666666666663</v>
      </c>
      <c r="T775" s="22">
        <v>0.54166666666666663</v>
      </c>
      <c r="U775" s="22">
        <v>0.78472222222222221</v>
      </c>
      <c r="V775" s="22">
        <v>0.78472222222222221</v>
      </c>
      <c r="W775" s="105">
        <f>IFERROR(IF(S775&lt;R775,100%,"100"%-(S775-R775)*1.2),"-")</f>
        <v>1</v>
      </c>
      <c r="AC775" s="105">
        <f>IFERROR(IF(Y775&lt;X775,100%,"100"%-(Y775-X775)*1.2),"-")</f>
        <v>1</v>
      </c>
    </row>
    <row r="776" spans="2:29" ht="15" thickBot="1" x14ac:dyDescent="0.35">
      <c r="B776" s="18" t="s">
        <v>1253</v>
      </c>
      <c r="C776" s="92">
        <v>46083</v>
      </c>
      <c r="D776" s="386" t="s">
        <v>1245</v>
      </c>
      <c r="E776" s="435" t="s">
        <v>28</v>
      </c>
      <c r="F776" s="436" t="s">
        <v>165</v>
      </c>
      <c r="G776" s="92" t="s">
        <v>1253</v>
      </c>
      <c r="H776" s="27" t="s">
        <v>13</v>
      </c>
      <c r="I776" s="435" t="s">
        <v>28</v>
      </c>
      <c r="J776" s="484">
        <v>9200</v>
      </c>
      <c r="K776" s="484">
        <v>6069</v>
      </c>
      <c r="L776" s="484">
        <v>14</v>
      </c>
      <c r="M776" s="484">
        <v>9</v>
      </c>
      <c r="N776" s="435" t="s">
        <v>28</v>
      </c>
      <c r="O776" s="436" t="s">
        <v>165</v>
      </c>
      <c r="P776" s="437">
        <v>0.41666666666666669</v>
      </c>
      <c r="Q776" s="22">
        <v>0.54861111111111116</v>
      </c>
      <c r="R776" s="22">
        <v>0.625</v>
      </c>
      <c r="S776" s="22">
        <v>0.625</v>
      </c>
      <c r="T776" s="22">
        <v>0.65625</v>
      </c>
      <c r="U776" s="22">
        <v>0.74305555555555558</v>
      </c>
      <c r="V776" s="22">
        <v>0.74305555555555558</v>
      </c>
      <c r="W776" s="105">
        <f>IFERROR(IF(S776&lt;R776,100%,"100"%-(S776-R776)*1.2),"-")</f>
        <v>1</v>
      </c>
      <c r="AC776" s="105">
        <f>IFERROR(IF(Y776&lt;X776,100%,"100"%-(Y776-X776)*1.2),"-")</f>
        <v>1</v>
      </c>
    </row>
    <row r="777" spans="2:29" ht="15" thickBot="1" x14ac:dyDescent="0.35">
      <c r="B777" s="18" t="s">
        <v>1254</v>
      </c>
      <c r="C777" s="18">
        <v>46083</v>
      </c>
      <c r="D777" s="5" t="s">
        <v>1245</v>
      </c>
      <c r="E777" s="49" t="s">
        <v>14</v>
      </c>
      <c r="F777" s="435" t="s">
        <v>115</v>
      </c>
      <c r="G777" s="18" t="s">
        <v>1254</v>
      </c>
      <c r="H777" s="5" t="s">
        <v>67</v>
      </c>
      <c r="I777" s="435" t="s">
        <v>14</v>
      </c>
      <c r="J777" s="111">
        <v>8500</v>
      </c>
      <c r="K777" s="111">
        <v>1200</v>
      </c>
      <c r="L777" s="111">
        <v>14</v>
      </c>
      <c r="M777" s="111">
        <v>3</v>
      </c>
      <c r="N777" s="435" t="s">
        <v>14</v>
      </c>
      <c r="O777" s="435" t="s">
        <v>115</v>
      </c>
      <c r="P777" s="437">
        <v>0.29166666666666669</v>
      </c>
      <c r="Q777" s="22">
        <v>0.29166666666666669</v>
      </c>
      <c r="R777" s="22">
        <v>0.5</v>
      </c>
      <c r="S777" s="22">
        <v>0.35416666666666669</v>
      </c>
      <c r="T777" s="22">
        <v>0.375</v>
      </c>
      <c r="U777" s="22">
        <v>0.39583333333333331</v>
      </c>
      <c r="V777" s="22">
        <v>0.39583333333333331</v>
      </c>
      <c r="W777" s="105">
        <f>IFERROR(IF(S777&lt;R777,100%,"100"%-(S777-R777)*1.2),"-")</f>
        <v>1</v>
      </c>
      <c r="AB777" s="22">
        <f>T777-S777</f>
        <v>2.0833333333333315E-2</v>
      </c>
      <c r="AC777" s="105">
        <f>IFERROR(IF(Y777&lt;X777,100%,"100"%-(Y777-X777)*1.2),"-")</f>
        <v>1</v>
      </c>
    </row>
    <row r="778" spans="2:29" x14ac:dyDescent="0.3">
      <c r="B778" s="18" t="s">
        <v>1255</v>
      </c>
      <c r="C778" s="18">
        <v>46083</v>
      </c>
      <c r="D778" s="126" t="s">
        <v>1245</v>
      </c>
      <c r="E778" s="479" t="s">
        <v>28</v>
      </c>
      <c r="F778" s="480" t="s">
        <v>165</v>
      </c>
      <c r="G778" s="125" t="s">
        <v>1255</v>
      </c>
      <c r="H778" s="492" t="s">
        <v>22</v>
      </c>
      <c r="I778" s="479" t="s">
        <v>28</v>
      </c>
      <c r="J778" s="242">
        <v>9200</v>
      </c>
      <c r="K778" s="242">
        <v>11750</v>
      </c>
      <c r="L778" s="242">
        <v>14</v>
      </c>
      <c r="M778" s="242">
        <v>14</v>
      </c>
      <c r="N778" s="479" t="s">
        <v>28</v>
      </c>
      <c r="O778" s="480" t="s">
        <v>165</v>
      </c>
      <c r="P778" s="494">
        <v>0.29166666666666669</v>
      </c>
      <c r="Q778" s="126" t="s">
        <v>1247</v>
      </c>
      <c r="R778" s="128">
        <v>0.5</v>
      </c>
      <c r="S778" s="22">
        <v>0.4826388888888889</v>
      </c>
      <c r="T778" s="22">
        <v>0.5</v>
      </c>
      <c r="U778" s="22">
        <v>0.5625</v>
      </c>
      <c r="V778" s="22">
        <v>0.5625</v>
      </c>
      <c r="W778" s="105">
        <f>IFERROR(IF(S778&lt;R778,100%,"100"%-(S778-R778)*1.2),"-")</f>
        <v>1</v>
      </c>
      <c r="AC778" s="105">
        <f>IFERROR(IF(Y778&lt;X778,100%,"100"%-(Y778-X778)*1.2),"-")</f>
        <v>1</v>
      </c>
    </row>
    <row r="779" spans="2:29" x14ac:dyDescent="0.3">
      <c r="B779" s="18" t="s">
        <v>1256</v>
      </c>
      <c r="C779" s="125">
        <v>46083</v>
      </c>
      <c r="D779" s="5" t="s">
        <v>1245</v>
      </c>
      <c r="E779" s="433" t="s">
        <v>46</v>
      </c>
      <c r="F779" s="434" t="s">
        <v>165</v>
      </c>
      <c r="G779" s="18" t="s">
        <v>1256</v>
      </c>
      <c r="H779" s="27" t="s">
        <v>6</v>
      </c>
      <c r="I779" s="433" t="s">
        <v>46</v>
      </c>
      <c r="J779" s="111">
        <v>927</v>
      </c>
      <c r="K779" s="111">
        <v>123</v>
      </c>
      <c r="L779" s="111">
        <v>3</v>
      </c>
      <c r="M779" s="111">
        <v>1</v>
      </c>
      <c r="N779" s="433" t="s">
        <v>46</v>
      </c>
      <c r="O779" s="434" t="s">
        <v>165</v>
      </c>
      <c r="P779" s="508">
        <v>0.375</v>
      </c>
      <c r="Q779" s="22">
        <v>0.85416666666666663</v>
      </c>
      <c r="R779" s="22">
        <v>0.625</v>
      </c>
      <c r="S779" s="128">
        <v>0.92013888888888884</v>
      </c>
      <c r="T779" s="128">
        <v>0.94097222222222221</v>
      </c>
      <c r="U779" s="22">
        <v>0</v>
      </c>
      <c r="V779" s="22">
        <v>0</v>
      </c>
      <c r="W779" s="105">
        <f>IFERROR(IF(S779&lt;R779,100%,"100"%-(S779-R779)*1.2),"-")</f>
        <v>0.64583333333333348</v>
      </c>
      <c r="AC779" s="105">
        <f>IFERROR(IF(Y779&lt;X779,100%,"100"%-(Y779-X779)*1.2),"-")</f>
        <v>1</v>
      </c>
    </row>
    <row r="780" spans="2:29" x14ac:dyDescent="0.3">
      <c r="B780" s="18" t="s">
        <v>1256</v>
      </c>
      <c r="C780" s="18">
        <v>46083</v>
      </c>
      <c r="D780" s="5" t="s">
        <v>1245</v>
      </c>
      <c r="E780" s="433" t="s">
        <v>46</v>
      </c>
      <c r="F780" s="434" t="s">
        <v>165</v>
      </c>
      <c r="G780" s="18" t="s">
        <v>1256</v>
      </c>
      <c r="H780" s="27" t="s">
        <v>30</v>
      </c>
      <c r="I780" s="433" t="s">
        <v>46</v>
      </c>
      <c r="J780" s="111">
        <v>927</v>
      </c>
      <c r="K780" s="111">
        <v>230</v>
      </c>
      <c r="L780" s="111">
        <v>3</v>
      </c>
      <c r="M780" s="111">
        <v>2</v>
      </c>
      <c r="N780" s="433" t="s">
        <v>46</v>
      </c>
      <c r="O780" s="434" t="s">
        <v>165</v>
      </c>
      <c r="P780" s="508">
        <v>0.375</v>
      </c>
      <c r="Q780" s="22">
        <v>0.85416666666666663</v>
      </c>
      <c r="R780" s="22">
        <v>0.625</v>
      </c>
      <c r="S780" s="22">
        <v>0.92013888888888884</v>
      </c>
      <c r="T780" s="22">
        <v>0.96527777777777779</v>
      </c>
      <c r="U780" s="22">
        <v>0</v>
      </c>
      <c r="V780" s="22">
        <v>0</v>
      </c>
      <c r="W780" s="105">
        <f>IFERROR(IF(S780&lt;R780,100%,"100"%-(S780-R780)*1.2),"-")</f>
        <v>0.64583333333333348</v>
      </c>
      <c r="AC780" s="105">
        <f>IFERROR(IF(Y780&lt;X780,100%,"100"%-(Y780-X780)*1.2),"-")</f>
        <v>1</v>
      </c>
    </row>
    <row r="781" spans="2:29" x14ac:dyDescent="0.3">
      <c r="B781" s="18" t="s">
        <v>1256</v>
      </c>
      <c r="C781" s="18">
        <v>46083</v>
      </c>
      <c r="D781" s="126" t="s">
        <v>1245</v>
      </c>
      <c r="E781" s="525" t="s">
        <v>46</v>
      </c>
      <c r="F781" s="526" t="s">
        <v>165</v>
      </c>
      <c r="G781" s="125" t="s">
        <v>1256</v>
      </c>
      <c r="H781" s="525" t="s">
        <v>9</v>
      </c>
      <c r="I781" s="525" t="s">
        <v>46</v>
      </c>
      <c r="J781" s="111">
        <v>927</v>
      </c>
      <c r="K781" s="111">
        <v>230</v>
      </c>
      <c r="L781" s="111">
        <v>3</v>
      </c>
      <c r="M781" s="111">
        <v>2</v>
      </c>
      <c r="N781" s="433" t="s">
        <v>46</v>
      </c>
      <c r="O781" s="434" t="s">
        <v>165</v>
      </c>
      <c r="P781" s="508">
        <v>0.375</v>
      </c>
      <c r="Q781" s="22">
        <v>0.85416666666666663</v>
      </c>
      <c r="R781" s="22">
        <v>0.625</v>
      </c>
      <c r="S781" s="22">
        <v>0.92013888888888884</v>
      </c>
      <c r="T781" s="22">
        <v>0.96527777777777779</v>
      </c>
      <c r="U781" s="22">
        <v>0</v>
      </c>
      <c r="V781" s="22">
        <v>0</v>
      </c>
      <c r="W781" s="105">
        <f>IFERROR(IF(S781&lt;R781,100%,"100"%-(S781-R781)*1.2),"-")</f>
        <v>0.64583333333333348</v>
      </c>
      <c r="AC781" s="105">
        <f>IFERROR(IF(Y781&lt;X781,100%,"100"%-(Y781-X781)*1.2),"-")</f>
        <v>1</v>
      </c>
    </row>
    <row r="782" spans="2:29" x14ac:dyDescent="0.3">
      <c r="B782" s="18" t="s">
        <v>1259</v>
      </c>
      <c r="C782" s="92">
        <v>46084</v>
      </c>
      <c r="D782" s="5" t="s">
        <v>1245</v>
      </c>
      <c r="E782" s="433" t="s">
        <v>20</v>
      </c>
      <c r="F782" s="434" t="s">
        <v>179</v>
      </c>
      <c r="G782" s="18" t="s">
        <v>1259</v>
      </c>
      <c r="H782" s="27" t="s">
        <v>6</v>
      </c>
      <c r="I782" s="433" t="s">
        <v>20</v>
      </c>
      <c r="J782" s="523">
        <v>24950</v>
      </c>
      <c r="K782" s="484">
        <v>8500</v>
      </c>
      <c r="L782" s="484">
        <v>27</v>
      </c>
      <c r="M782" s="484">
        <v>9</v>
      </c>
      <c r="N782" s="433" t="s">
        <v>20</v>
      </c>
      <c r="O782" s="434" t="s">
        <v>179</v>
      </c>
      <c r="P782" s="3">
        <v>0.29166666666666669</v>
      </c>
      <c r="Q782" s="533">
        <v>0.39930555555555558</v>
      </c>
      <c r="R782" s="100">
        <v>0.625</v>
      </c>
      <c r="S782" s="100">
        <v>0.46180555555555558</v>
      </c>
      <c r="T782" s="100">
        <v>0.46875</v>
      </c>
      <c r="U782" s="22">
        <v>0.63541666666666663</v>
      </c>
      <c r="V782" s="22">
        <v>0.63541666666666663</v>
      </c>
      <c r="W782" s="105">
        <f>IFERROR(IF(S782&lt;R782,100%,"100"%-(S782-R782)*1.2),"-")</f>
        <v>1</v>
      </c>
      <c r="AC782" s="105">
        <f>IFERROR(IF(Y782&lt;X782,100%,"100"%-(Y782-X782)*1.2),"-")</f>
        <v>1</v>
      </c>
    </row>
    <row r="783" spans="2:29" x14ac:dyDescent="0.3">
      <c r="B783" s="18" t="s">
        <v>1259</v>
      </c>
      <c r="C783" s="125">
        <v>46084</v>
      </c>
      <c r="D783" s="5" t="s">
        <v>1245</v>
      </c>
      <c r="E783" s="433" t="s">
        <v>20</v>
      </c>
      <c r="F783" s="434" t="s">
        <v>179</v>
      </c>
      <c r="G783" s="18" t="s">
        <v>1259</v>
      </c>
      <c r="H783" s="8" t="s">
        <v>9</v>
      </c>
      <c r="I783" s="433" t="s">
        <v>20</v>
      </c>
      <c r="J783" s="524">
        <v>24950</v>
      </c>
      <c r="K783" s="242">
        <v>13200</v>
      </c>
      <c r="L783" s="242">
        <v>27</v>
      </c>
      <c r="M783" s="242">
        <v>15</v>
      </c>
      <c r="N783" s="433" t="s">
        <v>20</v>
      </c>
      <c r="O783" s="434" t="s">
        <v>179</v>
      </c>
      <c r="P783" s="14">
        <v>0.29166666666666669</v>
      </c>
      <c r="Q783" s="532">
        <v>0.39930555555555558</v>
      </c>
      <c r="R783" s="22">
        <v>0.625</v>
      </c>
      <c r="S783" s="22">
        <v>0.5</v>
      </c>
      <c r="T783" s="22">
        <v>0.5625</v>
      </c>
      <c r="U783" s="22">
        <v>0.63541666666666663</v>
      </c>
      <c r="V783" s="22">
        <v>0.63541666666666663</v>
      </c>
      <c r="W783" s="105">
        <f>IFERROR(IF(S783&lt;R783,100%,"100"%-(S783-R783)*1.2),"-")</f>
        <v>1</v>
      </c>
      <c r="AC783" s="105">
        <f>IFERROR(IF(Y783&lt;X783,100%,"100"%-(Y783-X783)*1.2),"-")</f>
        <v>1</v>
      </c>
    </row>
    <row r="784" spans="2:29" ht="15" thickBot="1" x14ac:dyDescent="0.35">
      <c r="B784" s="18" t="s">
        <v>1260</v>
      </c>
      <c r="C784" s="18">
        <v>46084</v>
      </c>
      <c r="D784" s="386" t="s">
        <v>1245</v>
      </c>
      <c r="E784" s="485" t="s">
        <v>56</v>
      </c>
      <c r="F784" s="517" t="s">
        <v>81</v>
      </c>
      <c r="G784" s="92" t="s">
        <v>1260</v>
      </c>
      <c r="H784" s="492" t="s">
        <v>169</v>
      </c>
      <c r="I784" s="485" t="s">
        <v>56</v>
      </c>
      <c r="J784" s="111">
        <v>8500</v>
      </c>
      <c r="K784" s="111">
        <v>1580</v>
      </c>
      <c r="L784" s="111">
        <v>14</v>
      </c>
      <c r="M784" s="111">
        <v>5</v>
      </c>
      <c r="N784" s="485" t="s">
        <v>56</v>
      </c>
      <c r="O784" s="435" t="s">
        <v>81</v>
      </c>
      <c r="P784" s="439">
        <v>0.29166666666666669</v>
      </c>
      <c r="Q784" s="22">
        <v>0.40972222222222221</v>
      </c>
      <c r="R784" s="22">
        <v>0.625</v>
      </c>
      <c r="S784" s="22">
        <v>0.44097222222222221</v>
      </c>
      <c r="T784" s="22">
        <v>0.45833333333333331</v>
      </c>
      <c r="U784" s="22">
        <v>0.78472222222222221</v>
      </c>
      <c r="V784" s="22">
        <v>0.78472222222222221</v>
      </c>
      <c r="W784" s="105">
        <f>IFERROR(IF(S784&lt;R784,100%,"100"%-(S784-R784)*1.2),"-")</f>
        <v>1</v>
      </c>
      <c r="AC784" s="105">
        <f>IFERROR(IF(Y784&lt;X784,100%,"100"%-(Y784-X784)*1.2),"-")</f>
        <v>1</v>
      </c>
    </row>
    <row r="785" spans="2:29" ht="15" thickBot="1" x14ac:dyDescent="0.35">
      <c r="B785" s="18" t="s">
        <v>1261</v>
      </c>
      <c r="C785" s="92">
        <v>46084</v>
      </c>
      <c r="D785" s="386" t="s">
        <v>1245</v>
      </c>
      <c r="E785" s="49" t="s">
        <v>14</v>
      </c>
      <c r="F785" s="435" t="s">
        <v>15</v>
      </c>
      <c r="G785" s="92" t="s">
        <v>1261</v>
      </c>
      <c r="H785" s="5" t="s">
        <v>67</v>
      </c>
      <c r="I785" s="200" t="s">
        <v>14</v>
      </c>
      <c r="J785" s="484">
        <v>8500</v>
      </c>
      <c r="K785" s="484">
        <v>11900</v>
      </c>
      <c r="L785" s="484">
        <v>14</v>
      </c>
      <c r="M785" s="484">
        <v>10</v>
      </c>
      <c r="N785" s="200" t="s">
        <v>14</v>
      </c>
      <c r="O785" s="435" t="s">
        <v>15</v>
      </c>
      <c r="P785" s="439">
        <v>0.29166666666666669</v>
      </c>
      <c r="Q785" s="22">
        <v>0.3263888888888889</v>
      </c>
      <c r="R785" s="22">
        <v>0.625</v>
      </c>
      <c r="S785" s="22">
        <v>0.34027777777777779</v>
      </c>
      <c r="T785" s="22">
        <v>0.38194444444444442</v>
      </c>
      <c r="U785" s="22">
        <v>0.39583333333333331</v>
      </c>
      <c r="V785" s="22">
        <v>0.39583333333333331</v>
      </c>
      <c r="W785" s="105">
        <f>IFERROR(IF(S785&lt;R785,100%,"100"%-(S785-R785)*1.2),"-")</f>
        <v>1</v>
      </c>
      <c r="AB785" s="22">
        <f>T785-S785</f>
        <v>4.166666666666663E-2</v>
      </c>
      <c r="AC785" s="105">
        <f>IFERROR(IF(Y785&lt;X785,100%,"100"%-(Y785-X785)*1.2),"-")</f>
        <v>1</v>
      </c>
    </row>
    <row r="786" spans="2:29" ht="15" thickBot="1" x14ac:dyDescent="0.35">
      <c r="B786" s="18" t="s">
        <v>1262</v>
      </c>
      <c r="C786" s="18">
        <v>46084</v>
      </c>
      <c r="D786" s="5" t="s">
        <v>1245</v>
      </c>
      <c r="E786" s="435" t="s">
        <v>451</v>
      </c>
      <c r="F786" s="435" t="s">
        <v>451</v>
      </c>
      <c r="G786" s="18" t="s">
        <v>1262</v>
      </c>
      <c r="H786" s="5" t="s">
        <v>107</v>
      </c>
      <c r="I786" s="435" t="s">
        <v>451</v>
      </c>
      <c r="M786" s="111">
        <v>11</v>
      </c>
      <c r="N786" s="435" t="s">
        <v>451</v>
      </c>
      <c r="O786" s="435" t="s">
        <v>451</v>
      </c>
      <c r="P786" s="206">
        <v>0.375</v>
      </c>
      <c r="W786" s="105">
        <f>IFERROR(IF(S786&lt;R786,100%,"100"%-(S786-R786)*1.2),"-")</f>
        <v>1</v>
      </c>
      <c r="AC786" s="105">
        <f>IFERROR(IF(Y786&lt;X786,100%,"100"%-(Y786-X786)*1.2),"-")</f>
        <v>1</v>
      </c>
    </row>
    <row r="787" spans="2:29" ht="15" thickBot="1" x14ac:dyDescent="0.35">
      <c r="B787" s="18" t="s">
        <v>1262</v>
      </c>
      <c r="C787" s="18">
        <v>46084</v>
      </c>
      <c r="D787" s="5" t="s">
        <v>1245</v>
      </c>
      <c r="E787" s="435" t="s">
        <v>451</v>
      </c>
      <c r="F787" s="435" t="s">
        <v>451</v>
      </c>
      <c r="G787" s="18" t="s">
        <v>1262</v>
      </c>
      <c r="H787" s="5" t="s">
        <v>80</v>
      </c>
      <c r="I787" s="435" t="s">
        <v>451</v>
      </c>
      <c r="M787" s="111">
        <v>14</v>
      </c>
      <c r="N787" s="435" t="s">
        <v>451</v>
      </c>
      <c r="O787" s="435" t="s">
        <v>451</v>
      </c>
      <c r="P787" s="206">
        <v>0.375</v>
      </c>
      <c r="W787" s="105">
        <f>IFERROR(IF(S787&lt;R787,100%,"100"%-(S787-R787)*1.2),"-")</f>
        <v>1</v>
      </c>
      <c r="AC787" s="105">
        <f>IFERROR(IF(Y787&lt;X787,100%,"100"%-(Y787-X787)*1.2),"-")</f>
        <v>1</v>
      </c>
    </row>
    <row r="788" spans="2:29" ht="15" thickBot="1" x14ac:dyDescent="0.35">
      <c r="B788" s="18" t="s">
        <v>1263</v>
      </c>
      <c r="C788" s="18">
        <v>46084</v>
      </c>
      <c r="D788" s="5" t="s">
        <v>1245</v>
      </c>
      <c r="E788" s="49" t="s">
        <v>14</v>
      </c>
      <c r="F788" s="435" t="s">
        <v>15</v>
      </c>
      <c r="G788" s="18" t="s">
        <v>1263</v>
      </c>
      <c r="H788" s="27" t="s">
        <v>22</v>
      </c>
      <c r="I788" s="200" t="s">
        <v>14</v>
      </c>
      <c r="J788" s="111">
        <v>8500</v>
      </c>
      <c r="K788" s="111">
        <v>8522</v>
      </c>
      <c r="L788" s="111">
        <v>14</v>
      </c>
      <c r="M788" s="111">
        <v>11</v>
      </c>
      <c r="N788" s="200" t="s">
        <v>14</v>
      </c>
      <c r="O788" s="435" t="s">
        <v>15</v>
      </c>
      <c r="P788" s="206">
        <v>0.41666666666666669</v>
      </c>
      <c r="Q788" s="22">
        <v>0.50347222222222221</v>
      </c>
      <c r="R788" s="22">
        <v>0.625</v>
      </c>
      <c r="S788" s="22">
        <v>0.57638888888888884</v>
      </c>
      <c r="T788" s="22">
        <v>0.61111111111111116</v>
      </c>
      <c r="U788" s="22">
        <v>0.6875</v>
      </c>
      <c r="V788" s="22">
        <v>0.6875</v>
      </c>
      <c r="W788" s="105">
        <f>IFERROR(IF(S788&lt;R788,100%,"100"%-(S788-R788)*1.2),"-")</f>
        <v>1</v>
      </c>
      <c r="AC788" s="105">
        <f>IFERROR(IF(Y788&lt;X788,100%,"100"%-(Y788-X788)*1.2),"-")</f>
        <v>1</v>
      </c>
    </row>
    <row r="789" spans="2:29" ht="15" thickBot="1" x14ac:dyDescent="0.35">
      <c r="B789" s="18" t="s">
        <v>1264</v>
      </c>
      <c r="C789" s="18">
        <v>46084</v>
      </c>
      <c r="D789" s="5" t="s">
        <v>1245</v>
      </c>
      <c r="E789" s="435" t="s">
        <v>28</v>
      </c>
      <c r="F789" s="200" t="s">
        <v>8</v>
      </c>
      <c r="G789" s="18" t="s">
        <v>1264</v>
      </c>
      <c r="H789" s="27" t="s">
        <v>35</v>
      </c>
      <c r="I789" s="435" t="s">
        <v>28</v>
      </c>
      <c r="J789" s="111">
        <v>9200</v>
      </c>
      <c r="K789" s="111">
        <v>8792</v>
      </c>
      <c r="L789" s="111">
        <v>14</v>
      </c>
      <c r="M789" s="111">
        <v>13</v>
      </c>
      <c r="N789" s="435" t="s">
        <v>28</v>
      </c>
      <c r="O789" s="200" t="s">
        <v>8</v>
      </c>
      <c r="P789" s="206">
        <v>0.29166666666666669</v>
      </c>
      <c r="Q789" s="22">
        <v>0.41666666666666669</v>
      </c>
      <c r="R789" s="22">
        <v>0.5</v>
      </c>
      <c r="S789" s="22">
        <v>0.4201388888888889</v>
      </c>
      <c r="T789" s="22">
        <v>0.4375</v>
      </c>
      <c r="U789" s="22">
        <v>0.44097222222222221</v>
      </c>
      <c r="V789" s="22">
        <v>0.44097222222222221</v>
      </c>
      <c r="W789" s="105">
        <f>IFERROR(IF(S789&lt;R789,100%,"100"%-(S789-R789)*1.2),"-")</f>
        <v>1</v>
      </c>
      <c r="AC789" s="105">
        <f>IFERROR(IF(Y789&lt;X789,100%,"100"%-(Y789-X789)*1.2),"-")</f>
        <v>1</v>
      </c>
    </row>
    <row r="790" spans="2:29" ht="15" thickBot="1" x14ac:dyDescent="0.35">
      <c r="B790" s="18" t="s">
        <v>1265</v>
      </c>
      <c r="C790" s="18">
        <v>46084</v>
      </c>
      <c r="D790" s="5" t="s">
        <v>1245</v>
      </c>
      <c r="E790" s="435" t="s">
        <v>28</v>
      </c>
      <c r="F790" s="436" t="s">
        <v>8</v>
      </c>
      <c r="G790" s="18" t="s">
        <v>1265</v>
      </c>
      <c r="H790" s="208" t="s">
        <v>36</v>
      </c>
      <c r="I790" s="479" t="s">
        <v>28</v>
      </c>
      <c r="J790" s="111">
        <v>9200</v>
      </c>
      <c r="K790" s="111">
        <v>10743</v>
      </c>
      <c r="L790" s="111">
        <v>14</v>
      </c>
      <c r="M790" s="111">
        <v>18</v>
      </c>
      <c r="N790" s="435" t="s">
        <v>28</v>
      </c>
      <c r="O790" s="436" t="s">
        <v>8</v>
      </c>
      <c r="P790" s="206">
        <v>0.45833333333333331</v>
      </c>
      <c r="Q790" s="22">
        <v>0.5</v>
      </c>
      <c r="R790" s="22">
        <v>0.625</v>
      </c>
      <c r="S790" s="22">
        <v>0.60416666666666663</v>
      </c>
      <c r="T790" s="22">
        <v>0.64583333333333337</v>
      </c>
      <c r="U790" s="22">
        <v>0.70833333333333337</v>
      </c>
      <c r="V790" s="22">
        <v>0.70833333333333337</v>
      </c>
      <c r="W790" s="105">
        <f>IFERROR(IF(S790&lt;R790,100%,"100"%-(S790-R790)*1.2),"-")</f>
        <v>1</v>
      </c>
      <c r="AC790" s="105">
        <f>IFERROR(IF(Y790&lt;X790,100%,"100"%-(Y790-X790)*1.2),"-")</f>
        <v>1</v>
      </c>
    </row>
    <row r="791" spans="2:29" ht="15" thickBot="1" x14ac:dyDescent="0.35">
      <c r="B791" s="18" t="s">
        <v>1266</v>
      </c>
      <c r="C791" s="125">
        <v>46084</v>
      </c>
      <c r="D791" s="126" t="s">
        <v>1245</v>
      </c>
      <c r="E791" s="479" t="s">
        <v>7</v>
      </c>
      <c r="F791" s="480" t="s">
        <v>1257</v>
      </c>
      <c r="G791" s="125" t="s">
        <v>1266</v>
      </c>
      <c r="H791" s="2" t="s">
        <v>16</v>
      </c>
      <c r="I791" s="433" t="s">
        <v>7</v>
      </c>
      <c r="J791" s="524">
        <v>10200</v>
      </c>
      <c r="K791" s="242">
        <v>4500</v>
      </c>
      <c r="L791" s="242">
        <v>14</v>
      </c>
      <c r="M791" s="242">
        <v>14</v>
      </c>
      <c r="N791" s="479" t="s">
        <v>7</v>
      </c>
      <c r="O791" s="436" t="s">
        <v>1257</v>
      </c>
      <c r="P791" s="206">
        <v>0.5</v>
      </c>
      <c r="Q791" s="22">
        <v>0.80555555555555558</v>
      </c>
      <c r="R791" s="22">
        <v>0.625</v>
      </c>
      <c r="S791" s="22">
        <v>0.84027777777777779</v>
      </c>
      <c r="T791" s="22">
        <v>0.875</v>
      </c>
      <c r="U791" s="22">
        <v>0.95833333333333337</v>
      </c>
      <c r="V791" s="22">
        <v>0.95833333333333337</v>
      </c>
      <c r="W791" s="105">
        <f>IFERROR(IF(S791&lt;R791,100%,"100"%-(S791-R791)*1.2),"-")</f>
        <v>0.7416666666666667</v>
      </c>
      <c r="AC791" s="105">
        <f>IFERROR(IF(Y791&lt;X791,100%,"100"%-(Y791-X791)*1.2),"-")</f>
        <v>1</v>
      </c>
    </row>
    <row r="792" spans="2:29" ht="15" thickBot="1" x14ac:dyDescent="0.35">
      <c r="B792" s="18" t="s">
        <v>1267</v>
      </c>
      <c r="C792" s="18">
        <v>46084</v>
      </c>
      <c r="D792" s="5" t="s">
        <v>1245</v>
      </c>
      <c r="E792" s="2" t="s">
        <v>56</v>
      </c>
      <c r="F792" s="434" t="s">
        <v>81</v>
      </c>
      <c r="G792" s="18" t="s">
        <v>1267</v>
      </c>
      <c r="H792" s="584" t="s">
        <v>43</v>
      </c>
      <c r="I792" s="485" t="s">
        <v>56</v>
      </c>
      <c r="J792" s="111">
        <v>8500</v>
      </c>
      <c r="K792" s="111">
        <v>4600</v>
      </c>
      <c r="L792" s="111">
        <v>14</v>
      </c>
      <c r="M792" s="111">
        <v>8</v>
      </c>
      <c r="N792" s="2" t="s">
        <v>56</v>
      </c>
      <c r="O792" s="436" t="s">
        <v>81</v>
      </c>
      <c r="P792" s="440">
        <v>0.41666666666666669</v>
      </c>
      <c r="Q792" s="22">
        <v>0.40972222222222221</v>
      </c>
      <c r="R792" s="22">
        <v>0.625</v>
      </c>
      <c r="S792" s="22">
        <v>0.65277777777777779</v>
      </c>
      <c r="T792" s="22">
        <v>0.69791666666666663</v>
      </c>
      <c r="U792" s="22">
        <v>0.78472222222222221</v>
      </c>
      <c r="V792" s="22">
        <v>0.78472222222222221</v>
      </c>
      <c r="W792" s="105">
        <f>IFERROR(IF(S792&lt;R792,100%,"100"%-(S792-R792)*1.2),"-")</f>
        <v>0.96666666666666667</v>
      </c>
      <c r="AC792" s="105">
        <f>IFERROR(IF(Y792&lt;X792,100%,"100"%-(Y792-X792)*1.2),"-")</f>
        <v>1</v>
      </c>
    </row>
    <row r="793" spans="2:29" ht="15" thickBot="1" x14ac:dyDescent="0.35">
      <c r="B793" s="18" t="s">
        <v>1267</v>
      </c>
      <c r="C793" s="18">
        <v>46084</v>
      </c>
      <c r="D793" s="5" t="s">
        <v>1245</v>
      </c>
      <c r="E793" s="2" t="s">
        <v>56</v>
      </c>
      <c r="F793" s="434" t="s">
        <v>81</v>
      </c>
      <c r="G793" s="18" t="s">
        <v>1267</v>
      </c>
      <c r="H793" s="2" t="s">
        <v>76</v>
      </c>
      <c r="I793" s="2" t="s">
        <v>56</v>
      </c>
      <c r="J793" s="111">
        <v>8500</v>
      </c>
      <c r="K793" s="111">
        <v>2630</v>
      </c>
      <c r="L793" s="111">
        <v>14</v>
      </c>
      <c r="M793" s="111">
        <v>6</v>
      </c>
      <c r="N793" s="2" t="s">
        <v>56</v>
      </c>
      <c r="O793" s="436" t="s">
        <v>81</v>
      </c>
      <c r="P793" s="206">
        <v>0.41666666666666669</v>
      </c>
      <c r="Q793" s="22">
        <v>0.40972222222222221</v>
      </c>
      <c r="R793" s="22">
        <v>0.625</v>
      </c>
      <c r="S793" s="22">
        <v>0.53472222222222221</v>
      </c>
      <c r="T793" s="22">
        <v>0.56597222222222221</v>
      </c>
      <c r="U793" s="22">
        <v>0.78472222222222221</v>
      </c>
      <c r="V793" s="22">
        <v>0.78472222222222221</v>
      </c>
      <c r="W793" s="105">
        <f>IFERROR(IF(S793&lt;R793,100%,"100"%-(S793-R793)*1.2),"-")</f>
        <v>1</v>
      </c>
      <c r="AC793" s="105">
        <f>IFERROR(IF(Y793&lt;X793,100%,"100"%-(Y793-X793)*1.2),"-")</f>
        <v>1</v>
      </c>
    </row>
    <row r="794" spans="2:29" ht="15" thickBot="1" x14ac:dyDescent="0.35">
      <c r="B794" s="18" t="s">
        <v>1268</v>
      </c>
      <c r="C794" s="92">
        <v>46084</v>
      </c>
      <c r="D794" s="386" t="s">
        <v>1245</v>
      </c>
      <c r="E794" s="200" t="s">
        <v>451</v>
      </c>
      <c r="F794" s="435" t="s">
        <v>451</v>
      </c>
      <c r="G794" s="92" t="s">
        <v>1268</v>
      </c>
      <c r="H794" s="5" t="s">
        <v>601</v>
      </c>
      <c r="I794" s="200" t="s">
        <v>451</v>
      </c>
      <c r="J794" s="484"/>
      <c r="K794" s="484"/>
      <c r="L794" s="484"/>
      <c r="M794" s="484">
        <v>18</v>
      </c>
      <c r="N794" s="200" t="s">
        <v>451</v>
      </c>
      <c r="O794" s="435" t="s">
        <v>451</v>
      </c>
      <c r="P794" s="439">
        <v>0.29166666666666669</v>
      </c>
      <c r="W794" s="105">
        <f>IFERROR(IF(S794&lt;R794,100%,"100"%-(S794-R794)*1.2),"-")</f>
        <v>1</v>
      </c>
      <c r="AC794" s="105">
        <f>IFERROR(IF(Y794&lt;X794,100%,"100"%-(Y794-X794)*1.2),"-")</f>
        <v>1</v>
      </c>
    </row>
    <row r="795" spans="2:29" ht="15" thickBot="1" x14ac:dyDescent="0.35">
      <c r="B795" s="18" t="s">
        <v>1268</v>
      </c>
      <c r="C795" s="18">
        <v>46084</v>
      </c>
      <c r="D795" s="5" t="s">
        <v>1245</v>
      </c>
      <c r="E795" s="435" t="s">
        <v>451</v>
      </c>
      <c r="F795" s="200" t="s">
        <v>451</v>
      </c>
      <c r="G795" s="18" t="s">
        <v>1268</v>
      </c>
      <c r="H795" s="200" t="s">
        <v>11</v>
      </c>
      <c r="I795" s="435" t="s">
        <v>451</v>
      </c>
      <c r="M795" s="111">
        <v>14</v>
      </c>
      <c r="N795" s="435" t="s">
        <v>451</v>
      </c>
      <c r="O795" s="200" t="s">
        <v>451</v>
      </c>
      <c r="P795" s="206">
        <v>0.29166666666666669</v>
      </c>
      <c r="W795" s="105">
        <f>IFERROR(IF(S795&lt;R795,100%,"100"%-(S795-R795)*1.2),"-")</f>
        <v>1</v>
      </c>
      <c r="AC795" s="105">
        <f>IFERROR(IF(Y795&lt;X795,100%,"100"%-(Y795-X795)*1.2),"-")</f>
        <v>1</v>
      </c>
    </row>
    <row r="796" spans="2:29" ht="15" thickBot="1" x14ac:dyDescent="0.35">
      <c r="B796" s="18" t="s">
        <v>1268</v>
      </c>
      <c r="C796" s="18">
        <v>46084</v>
      </c>
      <c r="D796" s="5" t="s">
        <v>1245</v>
      </c>
      <c r="E796" s="435" t="s">
        <v>451</v>
      </c>
      <c r="F796" s="200" t="s">
        <v>451</v>
      </c>
      <c r="G796" s="18" t="s">
        <v>1268</v>
      </c>
      <c r="H796" s="200" t="s">
        <v>164</v>
      </c>
      <c r="I796" s="435" t="s">
        <v>451</v>
      </c>
      <c r="M796" s="111">
        <v>1</v>
      </c>
      <c r="N796" s="435" t="s">
        <v>451</v>
      </c>
      <c r="O796" s="200" t="s">
        <v>451</v>
      </c>
      <c r="P796" s="206">
        <v>0.29166666666666669</v>
      </c>
      <c r="W796" s="105">
        <f>IFERROR(IF(S796&lt;R796,100%,"100"%-(S796-R796)*1.2),"-")</f>
        <v>1</v>
      </c>
      <c r="AC796" s="105">
        <f>IFERROR(IF(Y796&lt;X796,100%,"100"%-(Y796-X796)*1.2),"-")</f>
        <v>1</v>
      </c>
    </row>
    <row r="797" spans="2:29" x14ac:dyDescent="0.3">
      <c r="B797" s="18" t="s">
        <v>1269</v>
      </c>
      <c r="C797" s="18">
        <v>46084</v>
      </c>
      <c r="D797" s="5" t="s">
        <v>1245</v>
      </c>
      <c r="E797" s="5" t="s">
        <v>28</v>
      </c>
      <c r="F797" s="5" t="s">
        <v>42</v>
      </c>
      <c r="G797" s="18" t="s">
        <v>1269</v>
      </c>
      <c r="H797" s="5" t="s">
        <v>9</v>
      </c>
      <c r="I797" s="5" t="s">
        <v>28</v>
      </c>
      <c r="J797" s="111">
        <v>9200</v>
      </c>
      <c r="K797" s="111">
        <v>200</v>
      </c>
      <c r="L797" s="111">
        <v>14</v>
      </c>
      <c r="M797" s="111">
        <v>1</v>
      </c>
      <c r="N797" s="5" t="s">
        <v>28</v>
      </c>
      <c r="O797" s="5" t="s">
        <v>42</v>
      </c>
      <c r="P797" s="22">
        <v>0.16666666666666666</v>
      </c>
      <c r="Q797" s="22">
        <v>0.16666666666666666</v>
      </c>
      <c r="R797" s="22">
        <v>0.5</v>
      </c>
      <c r="S797" s="22">
        <v>0.22916666666666666</v>
      </c>
      <c r="T797" s="22">
        <v>0.25</v>
      </c>
      <c r="U797" s="22">
        <v>0.33333333333333331</v>
      </c>
      <c r="V797" s="5" t="s">
        <v>1258</v>
      </c>
      <c r="W797" s="105">
        <f>IFERROR(IF(S797&lt;R797,100%,"100"%-(S797-R797)*1.2),"-")</f>
        <v>1</v>
      </c>
      <c r="AC797" s="105">
        <f>IFERROR(IF(Y797&lt;X797,100%,"100"%-(Y797-X797)*1.2),"-")</f>
        <v>1</v>
      </c>
    </row>
    <row r="798" spans="2:29" x14ac:dyDescent="0.3">
      <c r="B798" s="18" t="s">
        <v>1269</v>
      </c>
      <c r="C798" s="18">
        <v>46084</v>
      </c>
      <c r="D798" s="5" t="s">
        <v>1245</v>
      </c>
      <c r="E798" s="5" t="s">
        <v>28</v>
      </c>
      <c r="F798" s="5" t="s">
        <v>42</v>
      </c>
      <c r="G798" s="18" t="s">
        <v>1269</v>
      </c>
      <c r="H798" s="27" t="s">
        <v>30</v>
      </c>
      <c r="I798" s="5" t="s">
        <v>28</v>
      </c>
      <c r="J798" s="111">
        <v>9200</v>
      </c>
      <c r="K798" s="111">
        <v>200</v>
      </c>
      <c r="L798" s="111">
        <v>14</v>
      </c>
      <c r="M798" s="111">
        <v>1</v>
      </c>
      <c r="N798" s="5" t="s">
        <v>28</v>
      </c>
      <c r="O798" s="5" t="s">
        <v>42</v>
      </c>
      <c r="P798" s="22">
        <v>0.16666666666666666</v>
      </c>
      <c r="Q798" s="22">
        <v>0.16666666666666666</v>
      </c>
      <c r="R798" s="22">
        <v>0.5</v>
      </c>
      <c r="S798" s="22">
        <v>0.22916666666666666</v>
      </c>
      <c r="T798" s="22">
        <v>0.25</v>
      </c>
      <c r="U798" s="22">
        <v>0.33333333333333331</v>
      </c>
      <c r="V798" s="5" t="s">
        <v>1258</v>
      </c>
      <c r="W798" s="105">
        <f>IFERROR(IF(S798&lt;R798,100%,"100"%-(S798-R798)*1.2),"-")</f>
        <v>1</v>
      </c>
      <c r="AC798" s="105">
        <f>IFERROR(IF(Y798&lt;X798,100%,"100"%-(Y798-X798)*1.2),"-")</f>
        <v>1</v>
      </c>
    </row>
    <row r="799" spans="2:29" x14ac:dyDescent="0.3">
      <c r="B799" s="18" t="s">
        <v>1269</v>
      </c>
      <c r="C799" s="125">
        <v>46084</v>
      </c>
      <c r="D799" s="126" t="s">
        <v>1245</v>
      </c>
      <c r="E799" s="126" t="s">
        <v>28</v>
      </c>
      <c r="F799" s="126" t="s">
        <v>42</v>
      </c>
      <c r="G799" s="125" t="s">
        <v>1269</v>
      </c>
      <c r="H799" s="27" t="s">
        <v>6</v>
      </c>
      <c r="I799" s="126" t="s">
        <v>28</v>
      </c>
      <c r="J799" s="242">
        <v>9200</v>
      </c>
      <c r="K799" s="242">
        <v>200</v>
      </c>
      <c r="L799" s="242">
        <v>14</v>
      </c>
      <c r="M799" s="242">
        <v>1</v>
      </c>
      <c r="N799" s="126" t="s">
        <v>28</v>
      </c>
      <c r="O799" s="126" t="s">
        <v>42</v>
      </c>
      <c r="P799" s="128">
        <v>0.16666666666666666</v>
      </c>
      <c r="Q799" s="128">
        <v>0.16666666666666666</v>
      </c>
      <c r="R799" s="128">
        <v>0.5</v>
      </c>
      <c r="S799" s="128">
        <v>0.22916666666666666</v>
      </c>
      <c r="T799" s="128">
        <v>0.25</v>
      </c>
      <c r="U799" s="22">
        <v>0.33333333333333331</v>
      </c>
      <c r="V799" s="5" t="s">
        <v>1258</v>
      </c>
      <c r="W799" s="105">
        <f>IFERROR(IF(S799&lt;R799,100%,"100"%-(S799-R799)*1.2),"-")</f>
        <v>1</v>
      </c>
      <c r="AC799" s="105">
        <f>IFERROR(IF(Y799&lt;X799,100%,"100"%-(Y799-X799)*1.2),"-")</f>
        <v>1</v>
      </c>
    </row>
    <row r="800" spans="2:29" x14ac:dyDescent="0.3">
      <c r="B800" s="18" t="s">
        <v>1270</v>
      </c>
      <c r="C800" s="18">
        <v>46084</v>
      </c>
      <c r="D800" s="5" t="s">
        <v>1245</v>
      </c>
      <c r="E800" s="5" t="s">
        <v>46</v>
      </c>
      <c r="F800" s="5" t="s">
        <v>37</v>
      </c>
      <c r="G800" s="18" t="s">
        <v>1270</v>
      </c>
      <c r="H800" s="27" t="s">
        <v>30</v>
      </c>
      <c r="I800" s="5" t="s">
        <v>46</v>
      </c>
      <c r="J800" s="111">
        <v>927</v>
      </c>
      <c r="K800" s="111">
        <v>200</v>
      </c>
      <c r="L800" s="111">
        <v>3</v>
      </c>
      <c r="M800" s="111">
        <v>1</v>
      </c>
      <c r="N800" s="5" t="s">
        <v>46</v>
      </c>
      <c r="O800" s="5" t="s">
        <v>37</v>
      </c>
      <c r="P800" s="22">
        <v>0.54166666666666663</v>
      </c>
      <c r="Q800" s="22">
        <v>0.54166666666666663</v>
      </c>
      <c r="R800" s="22">
        <v>0.625</v>
      </c>
      <c r="S800" s="22">
        <v>0.625</v>
      </c>
      <c r="W800" s="105">
        <f>IFERROR(IF(S800&lt;R800,100%,"100"%-(S800-R800)*1.2),"-")</f>
        <v>1</v>
      </c>
      <c r="AC800" s="105">
        <f>IFERROR(IF(Y800&lt;X800,100%,"100"%-(Y800-X800)*1.2),"-")</f>
        <v>1</v>
      </c>
    </row>
    <row r="801" spans="2:29" x14ac:dyDescent="0.3">
      <c r="B801" s="18" t="s">
        <v>1270</v>
      </c>
      <c r="C801" s="18">
        <v>46084</v>
      </c>
      <c r="D801" s="5" t="s">
        <v>1245</v>
      </c>
      <c r="E801" s="5" t="s">
        <v>46</v>
      </c>
      <c r="F801" s="5" t="s">
        <v>37</v>
      </c>
      <c r="G801" s="18" t="s">
        <v>1270</v>
      </c>
      <c r="H801" s="27" t="s">
        <v>30</v>
      </c>
      <c r="I801" s="5" t="s">
        <v>46</v>
      </c>
      <c r="J801" s="111">
        <v>927</v>
      </c>
      <c r="K801" s="111">
        <v>200</v>
      </c>
      <c r="L801" s="111">
        <v>3</v>
      </c>
      <c r="M801" s="111">
        <v>1</v>
      </c>
      <c r="N801" s="5" t="s">
        <v>46</v>
      </c>
      <c r="O801" s="5" t="s">
        <v>37</v>
      </c>
      <c r="P801" s="22">
        <v>0.54166666666666663</v>
      </c>
      <c r="Q801" s="22">
        <v>0.54166666666666663</v>
      </c>
      <c r="R801" s="22">
        <v>0.625</v>
      </c>
      <c r="S801" s="22">
        <v>0.60416666666666663</v>
      </c>
      <c r="W801" s="105">
        <f>IFERROR(IF(S801&lt;R801,100%,"100"%-(S801-R801)*1.2),"-")</f>
        <v>1</v>
      </c>
      <c r="AC801" s="105">
        <f>IFERROR(IF(Y801&lt;X801,100%,"100"%-(Y801-X801)*1.2),"-")</f>
        <v>1</v>
      </c>
    </row>
    <row r="802" spans="2:29" x14ac:dyDescent="0.3">
      <c r="B802" s="18" t="s">
        <v>1271</v>
      </c>
      <c r="C802" s="92">
        <v>46084</v>
      </c>
      <c r="D802" s="386" t="s">
        <v>1245</v>
      </c>
      <c r="E802" s="386" t="s">
        <v>28</v>
      </c>
      <c r="F802" s="386" t="s">
        <v>42</v>
      </c>
      <c r="G802" s="92" t="s">
        <v>1271</v>
      </c>
      <c r="H802" s="386" t="s">
        <v>1023</v>
      </c>
      <c r="I802" s="386" t="s">
        <v>28</v>
      </c>
      <c r="J802" s="484">
        <v>9200</v>
      </c>
      <c r="K802" s="484">
        <v>5000</v>
      </c>
      <c r="L802" s="484">
        <v>14</v>
      </c>
      <c r="M802" s="484">
        <v>5</v>
      </c>
      <c r="N802" s="386" t="s">
        <v>28</v>
      </c>
      <c r="O802" s="386" t="s">
        <v>42</v>
      </c>
      <c r="P802" s="100">
        <v>0</v>
      </c>
      <c r="Q802" s="100">
        <v>0</v>
      </c>
      <c r="R802" s="100">
        <v>0.625</v>
      </c>
      <c r="S802" s="100">
        <v>0.1076388888888889</v>
      </c>
      <c r="T802" s="100">
        <v>0.16666666666666666</v>
      </c>
      <c r="U802" s="22">
        <v>0.20833333333333334</v>
      </c>
      <c r="V802" s="22">
        <v>0.20833333333333334</v>
      </c>
      <c r="W802" s="105">
        <f>IFERROR(IF(S802&lt;R802,100%,"100"%-(S802-R802)*1.2),"-")</f>
        <v>1</v>
      </c>
      <c r="AC802" s="105">
        <f>IFERROR(IF(Y802&lt;X802,100%,"100"%-(Y802-X802)*1.2),"-")</f>
        <v>1</v>
      </c>
    </row>
    <row r="803" spans="2:29" x14ac:dyDescent="0.3">
      <c r="B803" s="18" t="s">
        <v>1272</v>
      </c>
      <c r="C803" s="18">
        <v>46085</v>
      </c>
      <c r="D803" s="5" t="s">
        <v>1245</v>
      </c>
      <c r="E803" s="2" t="s">
        <v>451</v>
      </c>
      <c r="F803" s="2" t="s">
        <v>451</v>
      </c>
      <c r="G803" s="18" t="s">
        <v>1272</v>
      </c>
      <c r="H803" s="27" t="s">
        <v>6</v>
      </c>
      <c r="I803" s="2" t="s">
        <v>451</v>
      </c>
      <c r="M803" s="111">
        <v>14</v>
      </c>
      <c r="N803" s="2" t="s">
        <v>451</v>
      </c>
      <c r="O803" s="2" t="s">
        <v>451</v>
      </c>
      <c r="P803" s="3">
        <v>0.29166666666666669</v>
      </c>
      <c r="W803" s="105">
        <f>IFERROR(IF(S803&lt;R803,100%,"100"%-(S803-R803)*1.2),"-")</f>
        <v>1</v>
      </c>
      <c r="AC803" s="105">
        <f>IFERROR(IF(Y803&lt;X803,100%,"100"%-(Y803-X803)*1.2),"-")</f>
        <v>1</v>
      </c>
    </row>
    <row r="804" spans="2:29" x14ac:dyDescent="0.3">
      <c r="B804" s="18" t="s">
        <v>1272</v>
      </c>
      <c r="C804" s="125">
        <v>46085</v>
      </c>
      <c r="D804" s="126" t="s">
        <v>1245</v>
      </c>
      <c r="E804" s="248" t="s">
        <v>451</v>
      </c>
      <c r="F804" s="248" t="s">
        <v>451</v>
      </c>
      <c r="G804" s="125" t="s">
        <v>1272</v>
      </c>
      <c r="H804" s="248" t="s">
        <v>9</v>
      </c>
      <c r="I804" s="248" t="s">
        <v>451</v>
      </c>
      <c r="J804" s="242"/>
      <c r="K804" s="242"/>
      <c r="L804" s="242"/>
      <c r="M804" s="242">
        <v>9</v>
      </c>
      <c r="N804" s="248" t="s">
        <v>451</v>
      </c>
      <c r="O804" s="2" t="s">
        <v>451</v>
      </c>
      <c r="P804" s="3">
        <v>0.29166666666666669</v>
      </c>
      <c r="W804" s="105">
        <f>IFERROR(IF(S804&lt;R804,100%,"100"%-(S804-R804)*1.2),"-")</f>
        <v>1</v>
      </c>
      <c r="AC804" s="105">
        <f>IFERROR(IF(Y804&lt;X804,100%,"100"%-(Y804-X804)*1.2),"-")</f>
        <v>1</v>
      </c>
    </row>
    <row r="805" spans="2:29" x14ac:dyDescent="0.3">
      <c r="B805" s="18" t="s">
        <v>1273</v>
      </c>
      <c r="C805" s="18">
        <v>46085</v>
      </c>
      <c r="D805" s="5" t="s">
        <v>1245</v>
      </c>
      <c r="E805" s="2" t="s">
        <v>56</v>
      </c>
      <c r="F805" s="2" t="s">
        <v>81</v>
      </c>
      <c r="G805" s="18" t="s">
        <v>1273</v>
      </c>
      <c r="H805" s="2" t="s">
        <v>602</v>
      </c>
      <c r="I805" s="2" t="s">
        <v>20</v>
      </c>
      <c r="J805" s="111">
        <v>8500</v>
      </c>
      <c r="K805" s="111">
        <v>404</v>
      </c>
      <c r="L805" s="111">
        <v>14</v>
      </c>
      <c r="M805" s="111">
        <v>1</v>
      </c>
      <c r="N805" s="2" t="s">
        <v>20</v>
      </c>
      <c r="O805" s="475" t="s">
        <v>21</v>
      </c>
      <c r="P805" s="3">
        <v>0.29166666666666669</v>
      </c>
      <c r="Q805" s="22">
        <v>0.34722222222222221</v>
      </c>
      <c r="R805" s="22">
        <v>0.625</v>
      </c>
      <c r="S805" s="22">
        <v>0.45833333333333331</v>
      </c>
      <c r="T805" s="22">
        <v>0.49305555555555558</v>
      </c>
      <c r="U805" s="22">
        <v>0.77777777777777779</v>
      </c>
      <c r="V805" s="22">
        <v>0.77777777777777779</v>
      </c>
      <c r="W805" s="105">
        <f>IFERROR(IF(S805&lt;R805,100%,"100"%-(S805-R805)*1.2),"-")</f>
        <v>1</v>
      </c>
      <c r="AC805" s="105">
        <f>IFERROR(IF(Y805&lt;X805,100%,"100"%-(Y805-X805)*1.2),"-")</f>
        <v>1</v>
      </c>
    </row>
    <row r="806" spans="2:29" x14ac:dyDescent="0.3">
      <c r="B806" s="18" t="s">
        <v>1273</v>
      </c>
      <c r="C806" s="18">
        <v>46085</v>
      </c>
      <c r="D806" s="5" t="s">
        <v>1245</v>
      </c>
      <c r="E806" s="2" t="s">
        <v>56</v>
      </c>
      <c r="F806" s="2" t="s">
        <v>81</v>
      </c>
      <c r="G806" s="18" t="s">
        <v>1273</v>
      </c>
      <c r="H806" s="2" t="s">
        <v>18</v>
      </c>
      <c r="I806" s="2" t="s">
        <v>56</v>
      </c>
      <c r="J806" s="111">
        <v>8500</v>
      </c>
      <c r="K806" s="111">
        <v>13555</v>
      </c>
      <c r="L806" s="111">
        <v>14</v>
      </c>
      <c r="M806" s="111">
        <v>12</v>
      </c>
      <c r="N806" s="2" t="s">
        <v>56</v>
      </c>
      <c r="O806" s="475" t="s">
        <v>81</v>
      </c>
      <c r="P806" s="3">
        <v>0.29166666666666669</v>
      </c>
      <c r="Q806" s="22">
        <v>0.34722222222222221</v>
      </c>
      <c r="R806" s="22">
        <v>0.625</v>
      </c>
      <c r="S806" s="22">
        <v>0.54166666666666663</v>
      </c>
      <c r="T806" s="22">
        <v>0.60416666666666663</v>
      </c>
      <c r="U806" s="22">
        <v>0.77777777777777779</v>
      </c>
      <c r="V806" s="22">
        <v>0.77777777777777779</v>
      </c>
      <c r="W806" s="105">
        <f>IFERROR(IF(S806&lt;R806,100%,"100"%-(S806-R806)*1.2),"-")</f>
        <v>1</v>
      </c>
      <c r="AC806" s="105">
        <f>IFERROR(IF(Y806&lt;X806,100%,"100"%-(Y806-X806)*1.2),"-")</f>
        <v>1</v>
      </c>
    </row>
    <row r="807" spans="2:29" x14ac:dyDescent="0.3">
      <c r="B807" s="18" t="s">
        <v>1274</v>
      </c>
      <c r="C807" s="92">
        <v>46085</v>
      </c>
      <c r="D807" s="386" t="s">
        <v>1245</v>
      </c>
      <c r="E807" s="49" t="s">
        <v>14</v>
      </c>
      <c r="F807" s="485" t="s">
        <v>74</v>
      </c>
      <c r="G807" s="92" t="s">
        <v>1274</v>
      </c>
      <c r="H807" s="27" t="s">
        <v>35</v>
      </c>
      <c r="I807" s="485" t="s">
        <v>14</v>
      </c>
      <c r="J807" s="484">
        <v>8500</v>
      </c>
      <c r="K807" s="484">
        <v>5000</v>
      </c>
      <c r="L807" s="484">
        <v>14</v>
      </c>
      <c r="M807" s="484">
        <v>10</v>
      </c>
      <c r="N807" s="485" t="s">
        <v>14</v>
      </c>
      <c r="O807" s="2" t="s">
        <v>74</v>
      </c>
      <c r="P807" s="3">
        <v>0.29166666666666669</v>
      </c>
      <c r="Q807" s="22">
        <v>0.29166666666666669</v>
      </c>
      <c r="R807" s="22">
        <v>0.5</v>
      </c>
      <c r="S807" s="22">
        <v>0.2951388888888889</v>
      </c>
      <c r="T807" s="22">
        <v>0.33333333333333331</v>
      </c>
      <c r="U807" s="22">
        <v>0.33680555555555558</v>
      </c>
      <c r="V807" s="22">
        <v>0.33680555555555558</v>
      </c>
      <c r="W807" s="105">
        <f>IFERROR(IF(S807&lt;R807,100%,"100"%-(S807-R807)*1.2),"-")</f>
        <v>1</v>
      </c>
      <c r="AC807" s="105">
        <f>IFERROR(IF(Y807&lt;X807,100%,"100"%-(Y807-X807)*1.2),"-")</f>
        <v>1</v>
      </c>
    </row>
    <row r="808" spans="2:29" x14ac:dyDescent="0.3">
      <c r="B808" s="18" t="s">
        <v>1275</v>
      </c>
      <c r="C808" s="18">
        <v>46085</v>
      </c>
      <c r="D808" s="5" t="s">
        <v>1245</v>
      </c>
      <c r="E808" s="49" t="s">
        <v>14</v>
      </c>
      <c r="F808" s="2" t="s">
        <v>115</v>
      </c>
      <c r="G808" s="18" t="s">
        <v>1275</v>
      </c>
      <c r="H808" s="27" t="s">
        <v>22</v>
      </c>
      <c r="I808" s="2" t="s">
        <v>14</v>
      </c>
      <c r="J808" s="111">
        <v>8500</v>
      </c>
      <c r="K808" s="111">
        <v>9062</v>
      </c>
      <c r="L808" s="111">
        <v>14</v>
      </c>
      <c r="M808" s="111">
        <v>10</v>
      </c>
      <c r="N808" s="2" t="s">
        <v>14</v>
      </c>
      <c r="O808" s="2" t="s">
        <v>115</v>
      </c>
      <c r="P808" s="3">
        <v>0.45833333333333331</v>
      </c>
      <c r="Q808" s="22">
        <v>0.5</v>
      </c>
      <c r="R808" s="22">
        <v>0.625</v>
      </c>
      <c r="S808" s="22">
        <v>0.56944444444444442</v>
      </c>
      <c r="T808" s="22">
        <v>0.58333333333333337</v>
      </c>
      <c r="U808" s="22">
        <v>0.72222222222222221</v>
      </c>
      <c r="V808" s="22">
        <v>0.72916666666666663</v>
      </c>
      <c r="W808" s="105">
        <f>IFERROR(IF(S808&lt;R808,100%,"100"%-(S808-R808)*1.2),"-")</f>
        <v>1</v>
      </c>
      <c r="AC808" s="105">
        <f>IFERROR(IF(Y808&lt;X808,100%,"100"%-(Y808-X808)*1.2),"-")</f>
        <v>1</v>
      </c>
    </row>
    <row r="809" spans="2:29" x14ac:dyDescent="0.3">
      <c r="B809" s="18" t="s">
        <v>1275</v>
      </c>
      <c r="C809" s="18">
        <v>46085</v>
      </c>
      <c r="D809" s="126" t="s">
        <v>1245</v>
      </c>
      <c r="E809" s="49" t="s">
        <v>14</v>
      </c>
      <c r="F809" s="248" t="s">
        <v>74</v>
      </c>
      <c r="G809" s="125" t="s">
        <v>1275</v>
      </c>
      <c r="H809" s="248" t="s">
        <v>36</v>
      </c>
      <c r="I809" s="248" t="s">
        <v>14</v>
      </c>
      <c r="J809" s="111">
        <v>8500</v>
      </c>
      <c r="K809" s="111">
        <v>10712</v>
      </c>
      <c r="L809" s="111">
        <v>14</v>
      </c>
      <c r="M809" s="111">
        <v>18</v>
      </c>
      <c r="N809" s="2" t="s">
        <v>14</v>
      </c>
      <c r="O809" s="2" t="s">
        <v>74</v>
      </c>
      <c r="P809" s="73">
        <v>0.45833333333333331</v>
      </c>
      <c r="Q809" s="22">
        <v>0.5</v>
      </c>
      <c r="R809" s="22">
        <v>0.625</v>
      </c>
      <c r="S809" s="22">
        <v>0.60763888888888884</v>
      </c>
      <c r="T809" s="22">
        <v>0.64583333333333337</v>
      </c>
      <c r="U809" s="22">
        <v>0.72916666666666663</v>
      </c>
      <c r="V809" s="22">
        <v>0.72916666666666663</v>
      </c>
      <c r="W809" s="105">
        <f>IFERROR(IF(S809&lt;R809,100%,"100"%-(S809-R809)*1.2),"-")</f>
        <v>1</v>
      </c>
      <c r="AC809" s="105">
        <f>IFERROR(IF(Y809&lt;X809,100%,"100"%-(Y809-X809)*1.2),"-")</f>
        <v>1</v>
      </c>
    </row>
    <row r="810" spans="2:29" x14ac:dyDescent="0.3">
      <c r="B810" s="18" t="s">
        <v>1276</v>
      </c>
      <c r="C810" s="18">
        <v>46085</v>
      </c>
      <c r="D810" s="5" t="s">
        <v>1245</v>
      </c>
      <c r="E810" s="2" t="s">
        <v>20</v>
      </c>
      <c r="F810" s="2" t="s">
        <v>21</v>
      </c>
      <c r="G810" s="18" t="s">
        <v>1276</v>
      </c>
      <c r="H810" s="2" t="s">
        <v>164</v>
      </c>
      <c r="I810" s="2" t="s">
        <v>20</v>
      </c>
      <c r="J810" s="522">
        <v>24950</v>
      </c>
      <c r="K810" s="111">
        <v>646.70000000000005</v>
      </c>
      <c r="L810" s="111">
        <v>27</v>
      </c>
      <c r="M810" s="111">
        <v>2</v>
      </c>
      <c r="N810" s="2" t="s">
        <v>20</v>
      </c>
      <c r="O810" s="2" t="s">
        <v>21</v>
      </c>
      <c r="P810" s="3">
        <v>0.29166666666666669</v>
      </c>
      <c r="Q810" s="532">
        <v>0.34722222222222221</v>
      </c>
      <c r="R810" s="22">
        <v>0.625</v>
      </c>
      <c r="S810" s="22">
        <v>0.42708333333333331</v>
      </c>
      <c r="T810" s="22">
        <v>0.44236111111111109</v>
      </c>
      <c r="U810" s="22">
        <v>0.6875</v>
      </c>
      <c r="V810" s="22">
        <v>0.6875</v>
      </c>
      <c r="W810" s="105">
        <f>IFERROR(IF(S810&lt;R810,100%,"100"%-(S810-R810)*1.2),"-")</f>
        <v>1</v>
      </c>
      <c r="AC810" s="105">
        <f>IFERROR(IF(Y810&lt;X810,100%,"100"%-(Y810-X810)*1.2),"-")</f>
        <v>1</v>
      </c>
    </row>
    <row r="811" spans="2:29" x14ac:dyDescent="0.3">
      <c r="B811" s="18" t="s">
        <v>1276</v>
      </c>
      <c r="C811" s="18">
        <v>46085</v>
      </c>
      <c r="D811" s="5" t="s">
        <v>1245</v>
      </c>
      <c r="E811" s="2" t="s">
        <v>20</v>
      </c>
      <c r="F811" s="2" t="s">
        <v>21</v>
      </c>
      <c r="G811" s="18" t="s">
        <v>1276</v>
      </c>
      <c r="H811" s="5" t="s">
        <v>601</v>
      </c>
      <c r="I811" s="2" t="s">
        <v>20</v>
      </c>
      <c r="J811" s="522">
        <v>24950</v>
      </c>
      <c r="K811" s="111">
        <v>2727</v>
      </c>
      <c r="L811" s="111">
        <v>27</v>
      </c>
      <c r="M811" s="111">
        <v>10</v>
      </c>
      <c r="N811" s="2" t="s">
        <v>20</v>
      </c>
      <c r="O811" s="2" t="s">
        <v>21</v>
      </c>
      <c r="P811" s="3">
        <v>0.29166666666666669</v>
      </c>
      <c r="Q811" s="532">
        <v>0.34722222222222221</v>
      </c>
      <c r="R811" s="22">
        <v>0.625</v>
      </c>
      <c r="S811" s="22">
        <v>0.46875</v>
      </c>
      <c r="T811" s="22">
        <v>0.47916666666666669</v>
      </c>
      <c r="U811" s="22">
        <v>0.6875</v>
      </c>
      <c r="V811" s="22">
        <v>0.6875</v>
      </c>
      <c r="W811" s="105">
        <f>IFERROR(IF(S811&lt;R811,100%,"100"%-(S811-R811)*1.2),"-")</f>
        <v>1</v>
      </c>
      <c r="AC811" s="105">
        <f>IFERROR(IF(Y811&lt;X811,100%,"100"%-(Y811-X811)*1.2),"-")</f>
        <v>1</v>
      </c>
    </row>
    <row r="812" spans="2:29" x14ac:dyDescent="0.3">
      <c r="B812" s="18" t="s">
        <v>1276</v>
      </c>
      <c r="C812" s="18">
        <v>46085</v>
      </c>
      <c r="D812" s="5" t="s">
        <v>1245</v>
      </c>
      <c r="E812" s="2" t="s">
        <v>20</v>
      </c>
      <c r="F812" s="2" t="s">
        <v>21</v>
      </c>
      <c r="G812" s="18" t="s">
        <v>1276</v>
      </c>
      <c r="H812" s="2" t="s">
        <v>19</v>
      </c>
      <c r="I812" s="2" t="s">
        <v>20</v>
      </c>
      <c r="J812" s="522">
        <v>24950</v>
      </c>
      <c r="K812" s="111">
        <v>3174</v>
      </c>
      <c r="L812" s="111">
        <v>27</v>
      </c>
      <c r="M812" s="111">
        <v>14</v>
      </c>
      <c r="N812" s="485" t="s">
        <v>20</v>
      </c>
      <c r="O812" s="485" t="s">
        <v>21</v>
      </c>
      <c r="P812" s="534">
        <v>0.29166666666666669</v>
      </c>
      <c r="Q812" s="22">
        <v>0.34722222222222221</v>
      </c>
      <c r="R812" s="22">
        <v>0.625</v>
      </c>
      <c r="S812" s="22">
        <v>0.4909722222222222</v>
      </c>
      <c r="T812" s="22">
        <v>0.55555555555555558</v>
      </c>
      <c r="U812" s="22">
        <v>0.6875</v>
      </c>
      <c r="V812" s="22">
        <v>0.6875</v>
      </c>
      <c r="W812" s="105">
        <f>IFERROR(IF(S812&lt;R812,100%,"100"%-(S812-R812)*1.2),"-")</f>
        <v>1</v>
      </c>
      <c r="AC812" s="105">
        <f>IFERROR(IF(Y812&lt;X812,100%,"100"%-(Y812-X812)*1.2),"-")</f>
        <v>1</v>
      </c>
    </row>
    <row r="813" spans="2:29" x14ac:dyDescent="0.3">
      <c r="B813" s="18" t="s">
        <v>1277</v>
      </c>
      <c r="C813" s="18">
        <v>46085</v>
      </c>
      <c r="D813" s="386" t="s">
        <v>1245</v>
      </c>
      <c r="E813" s="485" t="s">
        <v>104</v>
      </c>
      <c r="F813" s="485" t="s">
        <v>64</v>
      </c>
      <c r="G813" s="92" t="s">
        <v>1277</v>
      </c>
      <c r="H813" s="485" t="s">
        <v>16</v>
      </c>
      <c r="I813" s="485" t="s">
        <v>104</v>
      </c>
      <c r="J813" s="111">
        <v>10230</v>
      </c>
      <c r="K813" s="111">
        <v>9455</v>
      </c>
      <c r="L813" s="111">
        <v>14</v>
      </c>
      <c r="M813" s="111">
        <v>12</v>
      </c>
      <c r="N813" s="2" t="s">
        <v>104</v>
      </c>
      <c r="O813" s="2" t="s">
        <v>64</v>
      </c>
      <c r="P813" s="3">
        <v>0.83333333333333337</v>
      </c>
      <c r="Q813" s="22">
        <v>0.875</v>
      </c>
      <c r="R813" s="22">
        <v>0.625</v>
      </c>
      <c r="S813" s="22">
        <v>0.9375</v>
      </c>
      <c r="T813" s="22">
        <v>0.95833333333333337</v>
      </c>
      <c r="U813" s="22">
        <v>0</v>
      </c>
      <c r="V813" s="22">
        <v>0</v>
      </c>
      <c r="W813" s="105">
        <f>IFERROR(IF(S813&lt;R813,100%,"100"%-(S813-R813)*1.2),"-")</f>
        <v>0.625</v>
      </c>
      <c r="AC813" s="105">
        <f>IFERROR(IF(Y813&lt;X813,100%,"100"%-(Y813-X813)*1.2),"-")</f>
        <v>1</v>
      </c>
    </row>
    <row r="814" spans="2:29" x14ac:dyDescent="0.3">
      <c r="B814" s="18" t="s">
        <v>1278</v>
      </c>
      <c r="C814" s="18">
        <v>46085</v>
      </c>
      <c r="D814" s="5" t="s">
        <v>1245</v>
      </c>
      <c r="E814" s="2" t="s">
        <v>28</v>
      </c>
      <c r="F814" s="2" t="s">
        <v>42</v>
      </c>
      <c r="G814" s="18" t="s">
        <v>1278</v>
      </c>
      <c r="H814" s="2" t="s">
        <v>1023</v>
      </c>
      <c r="I814" s="2" t="s">
        <v>28</v>
      </c>
      <c r="J814" s="111">
        <v>9200</v>
      </c>
      <c r="K814" s="111">
        <v>3200</v>
      </c>
      <c r="L814" s="111">
        <v>14</v>
      </c>
      <c r="M814" s="111">
        <v>5</v>
      </c>
      <c r="N814" s="2" t="s">
        <v>28</v>
      </c>
      <c r="O814" s="2" t="s">
        <v>42</v>
      </c>
      <c r="P814" s="3">
        <v>0.91666666666666663</v>
      </c>
      <c r="Q814" s="22">
        <v>0</v>
      </c>
      <c r="R814" s="22">
        <v>0.5</v>
      </c>
      <c r="S814" s="22">
        <v>4.1666666666666664E-2</v>
      </c>
      <c r="T814" s="22">
        <v>8.3333333333333329E-2</v>
      </c>
      <c r="U814" s="22">
        <v>0.29166666666666669</v>
      </c>
      <c r="V814" s="22">
        <v>0.29166666666666669</v>
      </c>
      <c r="W814" s="105">
        <f>IFERROR(IF(S814&lt;R814,100%,"100"%-(S814-R814)*1.2),"-")</f>
        <v>1</v>
      </c>
      <c r="AC814" s="105">
        <f>IFERROR(IF(Y814&lt;X814,100%,"100"%-(Y814-X814)*1.2),"-")</f>
        <v>1</v>
      </c>
    </row>
    <row r="815" spans="2:29" x14ac:dyDescent="0.3">
      <c r="B815" s="18" t="s">
        <v>1279</v>
      </c>
      <c r="C815" s="125">
        <v>46085</v>
      </c>
      <c r="D815" s="126" t="s">
        <v>1245</v>
      </c>
      <c r="E815" s="248" t="s">
        <v>111</v>
      </c>
      <c r="F815" s="248" t="s">
        <v>111</v>
      </c>
      <c r="G815" s="125" t="s">
        <v>1279</v>
      </c>
      <c r="H815" s="5" t="s">
        <v>107</v>
      </c>
      <c r="I815" s="248" t="s">
        <v>111</v>
      </c>
      <c r="J815" s="242"/>
      <c r="K815" s="242"/>
      <c r="L815" s="242"/>
      <c r="M815" s="242">
        <v>2</v>
      </c>
      <c r="N815" s="248" t="s">
        <v>111</v>
      </c>
      <c r="O815" s="2" t="s">
        <v>111</v>
      </c>
      <c r="P815" s="3">
        <v>0.83333333333333337</v>
      </c>
      <c r="W815" s="105">
        <f>IFERROR(IF(S815&lt;R815,100%,"100"%-(S815-R815)*1.2),"-")</f>
        <v>1</v>
      </c>
      <c r="AC815" s="105">
        <f>IFERROR(IF(Y815&lt;X815,100%,"100"%-(Y815-X815)*1.2),"-")</f>
        <v>1</v>
      </c>
    </row>
    <row r="816" spans="2:29" x14ac:dyDescent="0.3">
      <c r="B816" s="18" t="s">
        <v>1280</v>
      </c>
      <c r="C816" s="18">
        <v>46086</v>
      </c>
      <c r="D816" s="5" t="s">
        <v>1245</v>
      </c>
      <c r="E816" s="21" t="s">
        <v>56</v>
      </c>
      <c r="F816" s="48" t="s">
        <v>81</v>
      </c>
      <c r="G816" s="18" t="s">
        <v>1280</v>
      </c>
      <c r="H816" s="5" t="s">
        <v>159</v>
      </c>
      <c r="I816" s="21" t="s">
        <v>56</v>
      </c>
      <c r="J816" s="111">
        <v>8500</v>
      </c>
      <c r="K816" s="111">
        <v>5000</v>
      </c>
      <c r="L816" s="111">
        <v>14</v>
      </c>
      <c r="M816" s="111">
        <v>8</v>
      </c>
      <c r="N816" s="21" t="s">
        <v>56</v>
      </c>
      <c r="O816" s="476" t="s">
        <v>81</v>
      </c>
      <c r="P816" s="21">
        <v>0.29166666666666669</v>
      </c>
      <c r="Q816" s="22">
        <v>0.3263888888888889</v>
      </c>
      <c r="R816" s="22">
        <v>0.625</v>
      </c>
      <c r="S816" s="22">
        <v>0.375</v>
      </c>
      <c r="T816" s="22">
        <v>0.41666666666666669</v>
      </c>
      <c r="U816" s="22">
        <v>0.52777777777777779</v>
      </c>
      <c r="V816" s="22">
        <v>0.52777777777777779</v>
      </c>
      <c r="W816" s="105">
        <f>IFERROR(IF(S816&lt;R816,100%,"100"%-(S816-R816)*1.2),"-")</f>
        <v>1</v>
      </c>
      <c r="AC816" s="105">
        <f>IFERROR(IF(Y816&lt;X816,100%,"100"%-(Y816-X816)*1.2),"-")</f>
        <v>1</v>
      </c>
    </row>
    <row r="817" spans="2:29" x14ac:dyDescent="0.3">
      <c r="B817" s="18" t="s">
        <v>1281</v>
      </c>
      <c r="C817" s="18">
        <v>46086</v>
      </c>
      <c r="D817" s="5" t="s">
        <v>1245</v>
      </c>
      <c r="E817" s="5" t="s">
        <v>56</v>
      </c>
      <c r="F817" s="5" t="s">
        <v>81</v>
      </c>
      <c r="G817" s="18" t="s">
        <v>1281</v>
      </c>
      <c r="H817" s="5" t="s">
        <v>1188</v>
      </c>
      <c r="I817" s="5" t="s">
        <v>56</v>
      </c>
      <c r="J817" s="111">
        <v>8500</v>
      </c>
      <c r="K817" s="111">
        <v>4200</v>
      </c>
      <c r="L817" s="111">
        <v>14</v>
      </c>
      <c r="M817" s="111">
        <v>5</v>
      </c>
      <c r="N817" s="5" t="s">
        <v>56</v>
      </c>
      <c r="O817" s="430" t="s">
        <v>81</v>
      </c>
      <c r="P817" s="22">
        <v>0.41666666666666669</v>
      </c>
      <c r="Q817" s="22">
        <v>0.3263888888888889</v>
      </c>
      <c r="R817" s="22">
        <v>0.625</v>
      </c>
      <c r="S817" s="22">
        <v>0.4513888888888889</v>
      </c>
      <c r="T817" s="22">
        <v>0.51388888888888884</v>
      </c>
      <c r="U817" s="22">
        <v>0.52777777777777779</v>
      </c>
      <c r="V817" s="22">
        <v>0.52777777777777779</v>
      </c>
      <c r="W817" s="105">
        <f>IFERROR(IF(S817&lt;R817,100%,"100"%-(S817-R817)*1.2),"-")</f>
        <v>1</v>
      </c>
      <c r="AC817" s="105">
        <f>IFERROR(IF(Y817&lt;X817,100%,"100"%-(Y817-X817)*1.2),"-")</f>
        <v>1</v>
      </c>
    </row>
    <row r="818" spans="2:29" x14ac:dyDescent="0.3">
      <c r="B818" s="18" t="s">
        <v>1282</v>
      </c>
      <c r="C818" s="125">
        <v>46086</v>
      </c>
      <c r="D818" s="126" t="s">
        <v>1245</v>
      </c>
      <c r="E818" s="193" t="s">
        <v>56</v>
      </c>
      <c r="F818" s="143" t="s">
        <v>81</v>
      </c>
      <c r="G818" s="125" t="s">
        <v>1282</v>
      </c>
      <c r="H818" s="126" t="s">
        <v>49</v>
      </c>
      <c r="I818" s="193" t="s">
        <v>56</v>
      </c>
      <c r="J818" s="242">
        <v>8500</v>
      </c>
      <c r="K818" s="242">
        <v>4500</v>
      </c>
      <c r="L818" s="242">
        <v>14</v>
      </c>
      <c r="M818" s="242">
        <v>14</v>
      </c>
      <c r="N818" s="193" t="s">
        <v>56</v>
      </c>
      <c r="O818" s="495" t="s">
        <v>81</v>
      </c>
      <c r="P818" s="193">
        <v>0.5</v>
      </c>
      <c r="Q818" s="128">
        <v>0.54166666666666663</v>
      </c>
      <c r="R818" s="128">
        <v>0.625</v>
      </c>
      <c r="S818" s="128">
        <v>0.60069444444444442</v>
      </c>
      <c r="T818" s="128">
        <v>0.69791666666666663</v>
      </c>
      <c r="U818" s="22">
        <v>0.78472222222222221</v>
      </c>
      <c r="V818" s="22">
        <v>0.78472222222222221</v>
      </c>
      <c r="W818" s="105">
        <f>IFERROR(IF(S818&lt;R818,100%,"100"%-(S818-R818)*1.2),"-")</f>
        <v>1</v>
      </c>
      <c r="AC818" s="105">
        <f>IFERROR(IF(Y818&lt;X818,100%,"100"%-(Y818-X818)*1.2),"-")</f>
        <v>1</v>
      </c>
    </row>
    <row r="819" spans="2:29" x14ac:dyDescent="0.3">
      <c r="B819" s="18" t="s">
        <v>1283</v>
      </c>
      <c r="C819" s="18">
        <v>46086</v>
      </c>
      <c r="D819" s="5" t="s">
        <v>1245</v>
      </c>
      <c r="E819" s="21" t="s">
        <v>46</v>
      </c>
      <c r="F819" s="41" t="s">
        <v>165</v>
      </c>
      <c r="G819" s="18" t="s">
        <v>1283</v>
      </c>
      <c r="H819" s="20" t="s">
        <v>161</v>
      </c>
      <c r="I819" s="21" t="s">
        <v>46</v>
      </c>
      <c r="J819" s="111">
        <v>927</v>
      </c>
      <c r="K819" s="111">
        <v>120</v>
      </c>
      <c r="L819" s="111">
        <v>3</v>
      </c>
      <c r="M819" s="111">
        <v>4</v>
      </c>
      <c r="N819" s="21" t="s">
        <v>46</v>
      </c>
      <c r="O819" s="41" t="s">
        <v>165</v>
      </c>
      <c r="P819" s="21">
        <v>0.33333333333333298</v>
      </c>
      <c r="Q819" s="22">
        <v>0.33333333333333331</v>
      </c>
      <c r="R819" s="22">
        <v>0.5</v>
      </c>
      <c r="S819" s="22">
        <v>0.3576388888888889</v>
      </c>
      <c r="T819" s="22">
        <v>0.375</v>
      </c>
      <c r="U819" s="22">
        <v>0.39583333333333331</v>
      </c>
      <c r="V819" s="22">
        <v>0.39583333333333331</v>
      </c>
      <c r="W819" s="105">
        <f>IFERROR(IF(S819&lt;R819,100%,"100"%-(S819-R819)*1.2),"-")</f>
        <v>1</v>
      </c>
      <c r="AC819" s="105">
        <f>IFERROR(IF(Y819&lt;X819,100%,"100"%-(Y819-X819)*1.2),"-")</f>
        <v>1</v>
      </c>
    </row>
    <row r="820" spans="2:29" x14ac:dyDescent="0.3">
      <c r="B820" s="18" t="s">
        <v>1284</v>
      </c>
      <c r="C820" s="92">
        <v>46086</v>
      </c>
      <c r="D820" s="386" t="s">
        <v>1245</v>
      </c>
      <c r="E820" s="501" t="s">
        <v>446</v>
      </c>
      <c r="F820" s="489" t="s">
        <v>446</v>
      </c>
      <c r="G820" s="92" t="s">
        <v>1284</v>
      </c>
      <c r="H820" s="502" t="s">
        <v>12</v>
      </c>
      <c r="I820" s="501" t="s">
        <v>446</v>
      </c>
      <c r="J820" s="484"/>
      <c r="K820" s="484"/>
      <c r="L820" s="484"/>
      <c r="M820" s="484">
        <v>23</v>
      </c>
      <c r="N820" s="501" t="s">
        <v>446</v>
      </c>
      <c r="O820" s="489" t="s">
        <v>446</v>
      </c>
      <c r="P820" s="501">
        <v>0.29166666666666702</v>
      </c>
      <c r="Q820" s="386"/>
      <c r="R820" s="386"/>
      <c r="S820" s="386"/>
      <c r="T820" s="386"/>
      <c r="W820" s="105">
        <f>IFERROR(IF(S820&lt;R820,100%,"100"%-(S820-R820)*1.2),"-")</f>
        <v>1</v>
      </c>
      <c r="AC820" s="105">
        <f>IFERROR(IF(Y820&lt;X820,100%,"100"%-(Y820-X820)*1.2),"-")</f>
        <v>1</v>
      </c>
    </row>
    <row r="821" spans="2:29" x14ac:dyDescent="0.3">
      <c r="B821" s="18" t="s">
        <v>1284</v>
      </c>
      <c r="C821" s="18">
        <v>46086</v>
      </c>
      <c r="D821" s="5" t="s">
        <v>1245</v>
      </c>
      <c r="E821" s="19" t="s">
        <v>446</v>
      </c>
      <c r="F821" s="48" t="s">
        <v>446</v>
      </c>
      <c r="G821" s="18" t="s">
        <v>1284</v>
      </c>
      <c r="H821" s="5" t="s">
        <v>51</v>
      </c>
      <c r="I821" s="19" t="s">
        <v>446</v>
      </c>
      <c r="K821" s="111">
        <v>6000</v>
      </c>
      <c r="M821" s="111">
        <v>3</v>
      </c>
      <c r="N821" s="19" t="s">
        <v>446</v>
      </c>
      <c r="O821" s="48" t="s">
        <v>446</v>
      </c>
      <c r="P821" s="19">
        <v>0.29166666666666702</v>
      </c>
      <c r="W821" s="105">
        <f>IFERROR(IF(S821&lt;R821,100%,"100"%-(S821-R821)*1.2),"-")</f>
        <v>1</v>
      </c>
      <c r="AC821" s="105">
        <f>IFERROR(IF(Y821&lt;X821,100%,"100"%-(Y821-X821)*1.2),"-")</f>
        <v>1</v>
      </c>
    </row>
    <row r="822" spans="2:29" x14ac:dyDescent="0.3">
      <c r="B822" s="18" t="s">
        <v>1285</v>
      </c>
      <c r="C822" s="18">
        <v>46086</v>
      </c>
      <c r="D822" s="5" t="s">
        <v>1245</v>
      </c>
      <c r="E822" s="49" t="s">
        <v>14</v>
      </c>
      <c r="F822" s="48" t="s">
        <v>115</v>
      </c>
      <c r="G822" s="18" t="s">
        <v>1285</v>
      </c>
      <c r="H822" s="27" t="s">
        <v>35</v>
      </c>
      <c r="I822" s="19" t="s">
        <v>14</v>
      </c>
      <c r="J822" s="111">
        <v>8500</v>
      </c>
      <c r="K822" s="111">
        <v>4284</v>
      </c>
      <c r="L822" s="111">
        <v>14</v>
      </c>
      <c r="M822" s="111">
        <v>7</v>
      </c>
      <c r="N822" s="19" t="s">
        <v>14</v>
      </c>
      <c r="O822" s="48" t="s">
        <v>115</v>
      </c>
      <c r="P822" s="19">
        <v>0.29166666666666702</v>
      </c>
      <c r="Q822" s="22">
        <v>0.29166666666666669</v>
      </c>
      <c r="R822" s="22">
        <v>0.5</v>
      </c>
      <c r="S822" s="22">
        <v>0.2951388888888889</v>
      </c>
      <c r="T822" s="22">
        <v>0.33680555555555558</v>
      </c>
      <c r="U822" s="22">
        <v>0.34027777777777779</v>
      </c>
      <c r="V822" s="22">
        <v>0.34027777777777779</v>
      </c>
      <c r="W822" s="105">
        <f>IFERROR(IF(S822&lt;R822,100%,"100"%-(S822-R822)*1.2),"-")</f>
        <v>1</v>
      </c>
      <c r="AC822" s="105">
        <f>IFERROR(IF(Y822&lt;X822,100%,"100"%-(Y822-X822)*1.2),"-")</f>
        <v>1</v>
      </c>
    </row>
    <row r="823" spans="2:29" x14ac:dyDescent="0.3">
      <c r="B823" s="18" t="s">
        <v>1286</v>
      </c>
      <c r="C823" s="18">
        <v>46086</v>
      </c>
      <c r="D823" s="5" t="s">
        <v>1245</v>
      </c>
      <c r="E823" s="49" t="s">
        <v>14</v>
      </c>
      <c r="F823" s="20" t="s">
        <v>115</v>
      </c>
      <c r="G823" s="18" t="s">
        <v>1286</v>
      </c>
      <c r="H823" s="5" t="s">
        <v>601</v>
      </c>
      <c r="I823" s="21" t="s">
        <v>14</v>
      </c>
      <c r="J823" s="111">
        <v>8500</v>
      </c>
      <c r="K823" s="111">
        <v>7000</v>
      </c>
      <c r="L823" s="111">
        <v>14</v>
      </c>
      <c r="M823" s="111">
        <v>9</v>
      </c>
      <c r="N823" s="21" t="s">
        <v>14</v>
      </c>
      <c r="O823" s="20" t="s">
        <v>115</v>
      </c>
      <c r="P823" s="21">
        <v>0.39583333333333331</v>
      </c>
      <c r="Q823" s="22">
        <v>0.41666666666666669</v>
      </c>
      <c r="R823" s="22">
        <v>0.625</v>
      </c>
      <c r="S823" s="22">
        <v>0.53125</v>
      </c>
      <c r="T823" s="22">
        <v>0.60416666666666663</v>
      </c>
      <c r="U823" s="22">
        <v>0.82291666666666663</v>
      </c>
      <c r="V823" s="22">
        <v>0.82291666666666663</v>
      </c>
      <c r="W823" s="105">
        <f>IFERROR(IF(S823&lt;R823,100%,"100"%-(S823-R823)*1.2),"-")</f>
        <v>1</v>
      </c>
      <c r="AC823" s="105">
        <f>IFERROR(IF(Y823&lt;X823,100%,"100"%-(Y823-X823)*1.2),"-")</f>
        <v>1</v>
      </c>
    </row>
    <row r="824" spans="2:29" x14ac:dyDescent="0.3">
      <c r="B824" s="18" t="s">
        <v>1287</v>
      </c>
      <c r="C824" s="18">
        <v>46086</v>
      </c>
      <c r="D824" s="126" t="s">
        <v>1245</v>
      </c>
      <c r="E824" s="193" t="s">
        <v>28</v>
      </c>
      <c r="F824" s="143" t="s">
        <v>165</v>
      </c>
      <c r="G824" s="125" t="s">
        <v>1287</v>
      </c>
      <c r="H824" s="169" t="s">
        <v>22</v>
      </c>
      <c r="I824" s="193" t="s">
        <v>28</v>
      </c>
      <c r="J824" s="242">
        <v>9200</v>
      </c>
      <c r="K824" s="242">
        <v>10000</v>
      </c>
      <c r="L824" s="242">
        <v>14</v>
      </c>
      <c r="M824" s="242">
        <v>12</v>
      </c>
      <c r="N824" s="193" t="s">
        <v>28</v>
      </c>
      <c r="O824" s="143" t="s">
        <v>165</v>
      </c>
      <c r="P824" s="193">
        <v>0.29166666666666669</v>
      </c>
      <c r="Q824" s="128">
        <v>0.47916666666666669</v>
      </c>
      <c r="R824" s="22">
        <v>0.625</v>
      </c>
      <c r="S824" s="22">
        <v>0.52430555555555558</v>
      </c>
      <c r="T824" s="22">
        <v>0.5625</v>
      </c>
      <c r="U824" s="22">
        <v>0.625</v>
      </c>
      <c r="V824" s="22">
        <v>0.625</v>
      </c>
      <c r="W824" s="105">
        <f>IFERROR(IF(S824&lt;R824,100%,"100"%-(S824-R824)*1.2),"-")</f>
        <v>1</v>
      </c>
      <c r="AC824" s="105">
        <f>IFERROR(IF(Y824&lt;X824,100%,"100"%-(Y824-X824)*1.2),"-")</f>
        <v>1</v>
      </c>
    </row>
    <row r="825" spans="2:29" x14ac:dyDescent="0.3">
      <c r="B825" s="18" t="s">
        <v>1288</v>
      </c>
      <c r="C825" s="18">
        <v>46086</v>
      </c>
      <c r="D825" s="5" t="s">
        <v>1245</v>
      </c>
      <c r="E825" s="19" t="s">
        <v>20</v>
      </c>
      <c r="F825" s="48" t="s">
        <v>179</v>
      </c>
      <c r="G825" s="18" t="s">
        <v>1288</v>
      </c>
      <c r="H825" s="5" t="s">
        <v>9</v>
      </c>
      <c r="I825" s="19" t="s">
        <v>20</v>
      </c>
      <c r="J825" s="111">
        <v>24950</v>
      </c>
      <c r="K825" s="111">
        <v>5000</v>
      </c>
      <c r="L825" s="111">
        <v>27</v>
      </c>
      <c r="M825" s="111">
        <v>9</v>
      </c>
      <c r="N825" s="19" t="s">
        <v>20</v>
      </c>
      <c r="O825" s="48" t="s">
        <v>179</v>
      </c>
      <c r="P825" s="19">
        <v>0.29166666666666702</v>
      </c>
      <c r="Q825" s="22">
        <v>0.3125</v>
      </c>
      <c r="R825" s="22">
        <v>0.625</v>
      </c>
      <c r="S825" s="22">
        <v>0.4236111111111111</v>
      </c>
      <c r="T825" s="22">
        <v>0.45833333333333331</v>
      </c>
      <c r="U825" s="22">
        <v>0.5625</v>
      </c>
      <c r="V825" s="442">
        <v>0.5625</v>
      </c>
      <c r="W825" s="105">
        <f>IFERROR(IF(S825&lt;R825,100%,"100"%-(S825-R825)*1.2),"-")</f>
        <v>1</v>
      </c>
      <c r="AC825" s="105">
        <f>IFERROR(IF(Y825&lt;X825,100%,"100"%-(Y825-X825)*1.2),"-")</f>
        <v>1</v>
      </c>
    </row>
    <row r="826" spans="2:29" x14ac:dyDescent="0.3">
      <c r="B826" s="18" t="s">
        <v>1288</v>
      </c>
      <c r="C826" s="18">
        <v>46086</v>
      </c>
      <c r="D826" s="5" t="s">
        <v>1245</v>
      </c>
      <c r="E826" s="19" t="s">
        <v>20</v>
      </c>
      <c r="F826" s="48" t="s">
        <v>179</v>
      </c>
      <c r="G826" s="18" t="s">
        <v>1288</v>
      </c>
      <c r="H826" s="27" t="s">
        <v>6</v>
      </c>
      <c r="I826" s="19" t="s">
        <v>20</v>
      </c>
      <c r="J826" s="111">
        <v>24950</v>
      </c>
      <c r="K826" s="111">
        <v>177</v>
      </c>
      <c r="L826" s="111">
        <v>27</v>
      </c>
      <c r="M826" s="111">
        <v>13</v>
      </c>
      <c r="N826" s="19" t="s">
        <v>20</v>
      </c>
      <c r="O826" s="48" t="s">
        <v>179</v>
      </c>
      <c r="P826" s="19">
        <v>0.29166666666666702</v>
      </c>
      <c r="Q826" s="22">
        <v>0.3125</v>
      </c>
      <c r="R826" s="22">
        <v>0.625</v>
      </c>
      <c r="S826" s="22">
        <v>0.45833333333333331</v>
      </c>
      <c r="T826" s="22">
        <v>0.48958333333333331</v>
      </c>
      <c r="U826" s="22">
        <v>0.5625</v>
      </c>
      <c r="V826" s="22">
        <v>0.5625</v>
      </c>
      <c r="W826" s="105">
        <f>IFERROR(IF(S826&lt;R826,100%,"100"%-(S826-R826)*1.2),"-")</f>
        <v>1</v>
      </c>
      <c r="AC826" s="105">
        <f>IFERROR(IF(Y826&lt;X826,100%,"100"%-(Y826-X826)*1.2),"-")</f>
        <v>1</v>
      </c>
    </row>
    <row r="827" spans="2:29" x14ac:dyDescent="0.3">
      <c r="B827" s="18" t="s">
        <v>1289</v>
      </c>
      <c r="C827" s="18">
        <v>46086</v>
      </c>
      <c r="D827" s="386" t="s">
        <v>1245</v>
      </c>
      <c r="E827" s="386" t="s">
        <v>104</v>
      </c>
      <c r="F827" s="386" t="s">
        <v>24</v>
      </c>
      <c r="G827" s="92" t="s">
        <v>1289</v>
      </c>
      <c r="H827" s="386" t="s">
        <v>67</v>
      </c>
      <c r="I827" s="386" t="s">
        <v>104</v>
      </c>
      <c r="J827" s="484">
        <v>10230</v>
      </c>
      <c r="K827" s="484">
        <v>4200</v>
      </c>
      <c r="L827" s="484">
        <v>14</v>
      </c>
      <c r="M827" s="484">
        <v>1</v>
      </c>
      <c r="N827" s="386" t="s">
        <v>104</v>
      </c>
      <c r="O827" s="386" t="s">
        <v>24</v>
      </c>
      <c r="P827" s="100">
        <v>0.29166666666666669</v>
      </c>
      <c r="Q827" s="100">
        <v>0.3263888888888889</v>
      </c>
      <c r="R827" s="22">
        <v>0.625</v>
      </c>
      <c r="S827" s="22">
        <v>0.3576388888888889</v>
      </c>
      <c r="T827" s="22">
        <v>0.375</v>
      </c>
      <c r="U827" s="22">
        <v>0.41666666666666669</v>
      </c>
      <c r="V827" s="22">
        <v>0.41666666666666669</v>
      </c>
      <c r="W827" s="105">
        <f>IFERROR(IF(S827&lt;R827,100%,"100"%-(S827-R827)*1.2),"-")</f>
        <v>1</v>
      </c>
      <c r="AB827" s="22">
        <f>T827-S827</f>
        <v>1.7361111111111105E-2</v>
      </c>
      <c r="AC827" s="105">
        <f>IFERROR(IF(Y827&lt;X827,100%,"100"%-(Y827-X827)*1.2),"-")</f>
        <v>1</v>
      </c>
    </row>
    <row r="828" spans="2:29" x14ac:dyDescent="0.3">
      <c r="B828" s="18" t="s">
        <v>1290</v>
      </c>
      <c r="C828" s="18">
        <v>46086</v>
      </c>
      <c r="D828" s="5" t="s">
        <v>1245</v>
      </c>
      <c r="E828" s="19" t="s">
        <v>104</v>
      </c>
      <c r="F828" s="5" t="s">
        <v>24</v>
      </c>
      <c r="G828" s="18" t="s">
        <v>1290</v>
      </c>
      <c r="H828" s="386" t="s">
        <v>33</v>
      </c>
      <c r="I828" s="19" t="s">
        <v>104</v>
      </c>
      <c r="J828" s="111">
        <v>10230</v>
      </c>
      <c r="K828" s="111">
        <v>4600</v>
      </c>
      <c r="L828" s="111">
        <v>14</v>
      </c>
      <c r="M828" s="111">
        <v>14</v>
      </c>
      <c r="N828" s="19" t="s">
        <v>104</v>
      </c>
      <c r="O828" s="5" t="s">
        <v>24</v>
      </c>
      <c r="P828" s="19">
        <v>0.41666666666666669</v>
      </c>
      <c r="Q828" s="22">
        <v>0.48958333333333331</v>
      </c>
      <c r="R828" s="22">
        <v>0.625</v>
      </c>
      <c r="S828" s="22">
        <v>0.54861111111111116</v>
      </c>
      <c r="T828" s="22">
        <v>0.58333333333333337</v>
      </c>
      <c r="U828" s="22">
        <v>0.625</v>
      </c>
      <c r="V828" s="22">
        <v>0.625</v>
      </c>
      <c r="W828" s="105">
        <f>IFERROR(IF(S828&lt;R828,100%,"100"%-(S828-R828)*1.2),"-")</f>
        <v>1</v>
      </c>
      <c r="AC828" s="105">
        <f>IFERROR(IF(Y828&lt;X828,100%,"100"%-(Y828-X828)*1.2),"-")</f>
        <v>1</v>
      </c>
    </row>
    <row r="829" spans="2:29" x14ac:dyDescent="0.3">
      <c r="B829" s="18" t="s">
        <v>1290</v>
      </c>
      <c r="C829" s="18">
        <v>46086</v>
      </c>
      <c r="D829" s="5" t="s">
        <v>1245</v>
      </c>
      <c r="E829" s="19" t="s">
        <v>104</v>
      </c>
      <c r="F829" s="48" t="s">
        <v>24</v>
      </c>
      <c r="G829" s="18" t="s">
        <v>1290</v>
      </c>
      <c r="H829" s="5" t="s">
        <v>398</v>
      </c>
      <c r="I829" s="19" t="s">
        <v>104</v>
      </c>
      <c r="J829" s="111">
        <v>10230</v>
      </c>
      <c r="K829" s="111">
        <v>1873</v>
      </c>
      <c r="L829" s="111">
        <v>14</v>
      </c>
      <c r="M829" s="111">
        <v>2</v>
      </c>
      <c r="N829" s="19" t="s">
        <v>104</v>
      </c>
      <c r="O829" s="48" t="s">
        <v>24</v>
      </c>
      <c r="P829" s="19">
        <v>0.41666666666666669</v>
      </c>
      <c r="Q829" s="22">
        <v>0.48958333333333331</v>
      </c>
      <c r="R829" s="22">
        <v>0.625</v>
      </c>
      <c r="S829" s="22">
        <v>0.53125</v>
      </c>
      <c r="T829" s="22">
        <v>0.5625</v>
      </c>
      <c r="U829" s="22">
        <v>0.625</v>
      </c>
      <c r="V829" s="22">
        <v>0.625</v>
      </c>
      <c r="W829" s="105">
        <f>IFERROR(IF(S829&lt;R829,100%,"100"%-(S829-R829)*1.2),"-")</f>
        <v>1</v>
      </c>
      <c r="AC829" s="105">
        <f>IFERROR(IF(Y829&lt;X829,100%,"100"%-(Y829-X829)*1.2),"-")</f>
        <v>1</v>
      </c>
    </row>
    <row r="830" spans="2:29" x14ac:dyDescent="0.3">
      <c r="B830" s="18" t="s">
        <v>1291</v>
      </c>
      <c r="C830" s="18">
        <v>46086</v>
      </c>
      <c r="D830" s="5" t="s">
        <v>1245</v>
      </c>
      <c r="E830" s="19" t="s">
        <v>446</v>
      </c>
      <c r="F830" s="48" t="s">
        <v>446</v>
      </c>
      <c r="G830" s="18" t="s">
        <v>1291</v>
      </c>
      <c r="H830" s="27" t="s">
        <v>13</v>
      </c>
      <c r="I830" s="19" t="s">
        <v>446</v>
      </c>
      <c r="M830" s="111">
        <v>2</v>
      </c>
      <c r="N830" s="19" t="s">
        <v>446</v>
      </c>
      <c r="O830" s="48" t="s">
        <v>446</v>
      </c>
      <c r="P830" s="19">
        <v>0.5</v>
      </c>
      <c r="W830" s="105">
        <f>IFERROR(IF(S830&lt;R830,100%,"100"%-(S830-R830)*1.2),"-")</f>
        <v>1</v>
      </c>
      <c r="AC830" s="105">
        <f>IFERROR(IF(Y830&lt;X830,100%,"100"%-(Y830-X830)*1.2),"-")</f>
        <v>1</v>
      </c>
    </row>
    <row r="831" spans="2:29" x14ac:dyDescent="0.3">
      <c r="B831" s="18" t="s">
        <v>1291</v>
      </c>
      <c r="C831" s="18">
        <v>46086</v>
      </c>
      <c r="D831" s="5" t="s">
        <v>1245</v>
      </c>
      <c r="E831" s="19" t="s">
        <v>446</v>
      </c>
      <c r="F831" s="48" t="s">
        <v>446</v>
      </c>
      <c r="G831" s="18" t="s">
        <v>1291</v>
      </c>
      <c r="H831" s="5" t="s">
        <v>25</v>
      </c>
      <c r="I831" s="19" t="s">
        <v>446</v>
      </c>
      <c r="K831" s="111">
        <v>1000</v>
      </c>
      <c r="M831" s="111">
        <v>2</v>
      </c>
      <c r="N831" s="19" t="s">
        <v>446</v>
      </c>
      <c r="O831" s="48" t="s">
        <v>446</v>
      </c>
      <c r="P831" s="19">
        <v>0.5</v>
      </c>
      <c r="W831" s="105">
        <f>IFERROR(IF(S831&lt;R831,100%,"100"%-(S831-R831)*1.2),"-")</f>
        <v>1</v>
      </c>
      <c r="AC831" s="105">
        <f>IFERROR(IF(Y831&lt;X831,100%,"100"%-(Y831-X831)*1.2),"-")</f>
        <v>1</v>
      </c>
    </row>
    <row r="832" spans="2:29" x14ac:dyDescent="0.3">
      <c r="B832" s="18" t="s">
        <v>1291</v>
      </c>
      <c r="C832" s="18">
        <v>46086</v>
      </c>
      <c r="D832" s="5" t="s">
        <v>1245</v>
      </c>
      <c r="E832" s="19" t="s">
        <v>446</v>
      </c>
      <c r="F832" s="48" t="s">
        <v>446</v>
      </c>
      <c r="G832" s="18" t="s">
        <v>1291</v>
      </c>
      <c r="H832" s="5" t="s">
        <v>17</v>
      </c>
      <c r="I832" s="19" t="s">
        <v>446</v>
      </c>
      <c r="K832" s="111">
        <v>350</v>
      </c>
      <c r="M832" s="111">
        <v>2</v>
      </c>
      <c r="N832" s="19" t="s">
        <v>446</v>
      </c>
      <c r="O832" s="48" t="s">
        <v>446</v>
      </c>
      <c r="P832" s="19">
        <v>0.5</v>
      </c>
      <c r="W832" s="105">
        <f>IFERROR(IF(S832&lt;R832,100%,"100"%-(S832-R832)*1.2),"-")</f>
        <v>1</v>
      </c>
      <c r="AC832" s="105">
        <f>IFERROR(IF(Y832&lt;X832,100%,"100"%-(Y832-X832)*1.2),"-")</f>
        <v>1</v>
      </c>
    </row>
    <row r="833" spans="2:29" x14ac:dyDescent="0.3">
      <c r="B833" s="18" t="s">
        <v>1292</v>
      </c>
      <c r="C833" s="18">
        <v>46086</v>
      </c>
      <c r="D833" s="5" t="s">
        <v>1245</v>
      </c>
      <c r="E833" s="21" t="s">
        <v>28</v>
      </c>
      <c r="F833" s="41" t="s">
        <v>165</v>
      </c>
      <c r="G833" s="18" t="s">
        <v>1292</v>
      </c>
      <c r="H833" s="20" t="s">
        <v>36</v>
      </c>
      <c r="I833" s="21" t="s">
        <v>28</v>
      </c>
      <c r="J833" s="111">
        <v>9200</v>
      </c>
      <c r="K833" s="111">
        <v>11000</v>
      </c>
      <c r="L833" s="111">
        <v>14</v>
      </c>
      <c r="M833" s="111">
        <v>19</v>
      </c>
      <c r="N833" s="21" t="s">
        <v>28</v>
      </c>
      <c r="O833" s="41" t="s">
        <v>165</v>
      </c>
      <c r="P833" s="21">
        <v>0.83333333333333337</v>
      </c>
      <c r="Q833" s="22">
        <v>0.85416666666666663</v>
      </c>
      <c r="R833" s="22">
        <v>0.91666666666666663</v>
      </c>
      <c r="S833" s="22">
        <v>0.91666666666666663</v>
      </c>
      <c r="T833" s="22">
        <v>0.98263888888888884</v>
      </c>
      <c r="U833" s="22">
        <v>0.98958333333333337</v>
      </c>
      <c r="V833" s="22">
        <v>0.98958333333333337</v>
      </c>
      <c r="W833" s="105">
        <f>IFERROR(IF(S833&lt;R833,100%,"100"%-(S833-R833)*1.2),"-")</f>
        <v>1</v>
      </c>
      <c r="AC833" s="105">
        <f>IFERROR(IF(Y833&lt;X833,100%,"100"%-(Y833-X833)*1.2),"-")</f>
        <v>1</v>
      </c>
    </row>
    <row r="834" spans="2:29" x14ac:dyDescent="0.3">
      <c r="B834" s="18" t="s">
        <v>1293</v>
      </c>
      <c r="C834" s="18">
        <v>46086</v>
      </c>
      <c r="D834" s="5" t="s">
        <v>1245</v>
      </c>
      <c r="E834" s="19" t="s">
        <v>28</v>
      </c>
      <c r="F834" s="48" t="s">
        <v>42</v>
      </c>
      <c r="G834" s="18" t="s">
        <v>1293</v>
      </c>
      <c r="H834" s="5" t="s">
        <v>80</v>
      </c>
      <c r="I834" s="19" t="s">
        <v>28</v>
      </c>
      <c r="J834" s="111">
        <v>9200</v>
      </c>
      <c r="K834" s="111">
        <v>8500</v>
      </c>
      <c r="L834" s="111">
        <v>14</v>
      </c>
      <c r="M834" s="111">
        <v>10</v>
      </c>
      <c r="N834" s="19" t="s">
        <v>28</v>
      </c>
      <c r="O834" s="48" t="s">
        <v>42</v>
      </c>
      <c r="P834" s="19">
        <v>0.83333333333333337</v>
      </c>
      <c r="W834" s="105">
        <f>IFERROR(IF(S834&lt;R834,100%,"100"%-(S834-R834)*1.2),"-")</f>
        <v>1</v>
      </c>
      <c r="AC834" s="105">
        <f>IFERROR(IF(Y834&lt;X834,100%,"100"%-(Y834-X834)*1.2),"-")</f>
        <v>1</v>
      </c>
    </row>
    <row r="835" spans="2:29" x14ac:dyDescent="0.3">
      <c r="B835" s="18" t="s">
        <v>1294</v>
      </c>
      <c r="C835" s="18">
        <v>46086</v>
      </c>
      <c r="D835" s="5" t="s">
        <v>1245</v>
      </c>
      <c r="E835" s="19" t="s">
        <v>446</v>
      </c>
      <c r="F835" s="48" t="s">
        <v>446</v>
      </c>
      <c r="G835" s="18" t="s">
        <v>1294</v>
      </c>
      <c r="H835" s="5" t="s">
        <v>9</v>
      </c>
      <c r="I835" s="19" t="s">
        <v>446</v>
      </c>
      <c r="N835" s="19" t="s">
        <v>446</v>
      </c>
      <c r="O835" s="48" t="s">
        <v>446</v>
      </c>
      <c r="P835" s="19">
        <v>0.91666666666666663</v>
      </c>
      <c r="W835" s="105">
        <f>IFERROR(IF(S835&lt;R835,100%,"100"%-(S835-R835)*1.2),"-")</f>
        <v>1</v>
      </c>
      <c r="AC835" s="105">
        <f>IFERROR(IF(Y835&lt;X835,100%,"100"%-(Y835-X835)*1.2),"-")</f>
        <v>1</v>
      </c>
    </row>
    <row r="836" spans="2:29" x14ac:dyDescent="0.3">
      <c r="B836" s="18" t="s">
        <v>1294</v>
      </c>
      <c r="C836" s="18">
        <v>46086</v>
      </c>
      <c r="D836" s="5" t="s">
        <v>1245</v>
      </c>
      <c r="E836" s="19" t="s">
        <v>446</v>
      </c>
      <c r="F836" s="48" t="s">
        <v>446</v>
      </c>
      <c r="G836" s="18" t="s">
        <v>1294</v>
      </c>
      <c r="H836" s="27" t="s">
        <v>6</v>
      </c>
      <c r="I836" s="19" t="s">
        <v>446</v>
      </c>
      <c r="N836" s="19" t="s">
        <v>446</v>
      </c>
      <c r="O836" s="48" t="s">
        <v>446</v>
      </c>
      <c r="P836" s="19">
        <v>0.91666666666666663</v>
      </c>
      <c r="W836" s="105">
        <f>IFERROR(IF(S836&lt;R836,100%,"100"%-(S836-R836)*1.2),"-")</f>
        <v>1</v>
      </c>
      <c r="AC836" s="105">
        <f>IFERROR(IF(Y836&lt;X836,100%,"100"%-(Y836-X836)*1.2),"-")</f>
        <v>1</v>
      </c>
    </row>
    <row r="837" spans="2:29" x14ac:dyDescent="0.3">
      <c r="B837" s="18" t="s">
        <v>1294</v>
      </c>
      <c r="C837" s="18">
        <v>46086</v>
      </c>
      <c r="D837" s="5" t="s">
        <v>1245</v>
      </c>
      <c r="E837" s="19" t="s">
        <v>446</v>
      </c>
      <c r="F837" s="48" t="s">
        <v>446</v>
      </c>
      <c r="G837" s="18" t="s">
        <v>1294</v>
      </c>
      <c r="H837" s="27" t="s">
        <v>30</v>
      </c>
      <c r="I837" s="19" t="s">
        <v>446</v>
      </c>
      <c r="N837" s="19" t="s">
        <v>446</v>
      </c>
      <c r="O837" s="48" t="s">
        <v>446</v>
      </c>
      <c r="P837" s="19">
        <v>0.91666666666666663</v>
      </c>
      <c r="W837" s="105">
        <f>IFERROR(IF(S837&lt;R837,100%,"100"%-(S837-R837)*1.2),"-")</f>
        <v>1</v>
      </c>
      <c r="AC837" s="105">
        <f>IFERROR(IF(Y837&lt;X837,100%,"100"%-(Y837-X837)*1.2),"-")</f>
        <v>1</v>
      </c>
    </row>
    <row r="838" spans="2:29" x14ac:dyDescent="0.3">
      <c r="B838" s="18" t="s">
        <v>1295</v>
      </c>
      <c r="C838" s="18">
        <v>46086</v>
      </c>
      <c r="D838" s="5" t="s">
        <v>1245</v>
      </c>
      <c r="E838" s="19" t="s">
        <v>28</v>
      </c>
      <c r="F838" s="48" t="s">
        <v>42</v>
      </c>
      <c r="G838" s="18" t="s">
        <v>1295</v>
      </c>
      <c r="H838" s="5" t="s">
        <v>9</v>
      </c>
      <c r="I838" s="19" t="s">
        <v>28</v>
      </c>
      <c r="J838" s="111">
        <v>9200</v>
      </c>
      <c r="K838" s="111">
        <v>200</v>
      </c>
      <c r="L838" s="111">
        <v>14</v>
      </c>
      <c r="M838" s="111">
        <v>2</v>
      </c>
      <c r="N838" s="19" t="s">
        <v>28</v>
      </c>
      <c r="O838" s="48" t="s">
        <v>42</v>
      </c>
      <c r="P838" s="19">
        <v>0.125</v>
      </c>
      <c r="Q838" s="22">
        <v>0.1111111111111111</v>
      </c>
      <c r="R838" s="22">
        <v>0.5</v>
      </c>
      <c r="S838" s="22">
        <v>0.20833333333333334</v>
      </c>
      <c r="T838" s="22">
        <v>0.20833333333333334</v>
      </c>
      <c r="U838" s="22">
        <v>0.29166666666666669</v>
      </c>
      <c r="V838" s="22">
        <v>0.29166666666666669</v>
      </c>
      <c r="W838" s="105">
        <f>IFERROR(IF(S838&lt;R838,100%,"100"%-(S838-R838)*1.2),"-")</f>
        <v>1</v>
      </c>
      <c r="AC838" s="105">
        <f>IFERROR(IF(Y838&lt;X838,100%,"100"%-(Y838-X838)*1.2),"-")</f>
        <v>1</v>
      </c>
    </row>
    <row r="839" spans="2:29" x14ac:dyDescent="0.3">
      <c r="B839" s="18" t="s">
        <v>1295</v>
      </c>
      <c r="C839" s="18">
        <v>46086</v>
      </c>
      <c r="D839" s="5" t="s">
        <v>1245</v>
      </c>
      <c r="E839" s="19" t="s">
        <v>28</v>
      </c>
      <c r="F839" s="48" t="s">
        <v>42</v>
      </c>
      <c r="G839" s="18" t="s">
        <v>1295</v>
      </c>
      <c r="H839" s="27" t="s">
        <v>6</v>
      </c>
      <c r="I839" s="19" t="s">
        <v>28</v>
      </c>
      <c r="J839" s="111">
        <v>9200</v>
      </c>
      <c r="K839" s="111">
        <v>220</v>
      </c>
      <c r="L839" s="111">
        <v>14</v>
      </c>
      <c r="M839" s="111">
        <v>2</v>
      </c>
      <c r="N839" s="19" t="s">
        <v>28</v>
      </c>
      <c r="O839" s="48" t="s">
        <v>42</v>
      </c>
      <c r="P839" s="19">
        <v>0.125</v>
      </c>
      <c r="Q839" s="22">
        <v>0.1111111111111111</v>
      </c>
      <c r="R839" s="22">
        <v>0.5</v>
      </c>
      <c r="S839" s="22">
        <v>0.14583333333333334</v>
      </c>
      <c r="T839" s="22">
        <v>0.20833333333333334</v>
      </c>
      <c r="U839" s="22">
        <v>0.29166666666666669</v>
      </c>
      <c r="V839" s="22">
        <v>0.29166666666666669</v>
      </c>
      <c r="W839" s="105">
        <f>IFERROR(IF(S839&lt;R839,100%,"100"%-(S839-R839)*1.2),"-")</f>
        <v>1</v>
      </c>
      <c r="AC839" s="105">
        <f>IFERROR(IF(Y839&lt;X839,100%,"100"%-(Y839-X839)*1.2),"-")</f>
        <v>1</v>
      </c>
    </row>
    <row r="840" spans="2:29" x14ac:dyDescent="0.3">
      <c r="B840" s="18" t="s">
        <v>1295</v>
      </c>
      <c r="C840" s="125">
        <v>46086</v>
      </c>
      <c r="D840" s="126" t="s">
        <v>1245</v>
      </c>
      <c r="E840" s="193" t="s">
        <v>28</v>
      </c>
      <c r="F840" s="143" t="s">
        <v>42</v>
      </c>
      <c r="G840" s="125" t="s">
        <v>1295</v>
      </c>
      <c r="H840" s="27" t="s">
        <v>30</v>
      </c>
      <c r="I840" s="193" t="s">
        <v>28</v>
      </c>
      <c r="J840" s="242">
        <v>9200</v>
      </c>
      <c r="K840" s="242">
        <v>220</v>
      </c>
      <c r="L840" s="242">
        <v>14</v>
      </c>
      <c r="M840" s="242">
        <v>2</v>
      </c>
      <c r="N840" s="193" t="s">
        <v>28</v>
      </c>
      <c r="O840" s="48" t="s">
        <v>42</v>
      </c>
      <c r="P840" s="19">
        <v>0.125</v>
      </c>
      <c r="Q840" s="22">
        <v>0.1111111111111111</v>
      </c>
      <c r="R840" s="22">
        <v>0.5</v>
      </c>
      <c r="S840" s="22">
        <v>0.19444444444444445</v>
      </c>
      <c r="T840" s="22">
        <v>0.20833333333333334</v>
      </c>
      <c r="U840" s="22">
        <v>0.29166666666666669</v>
      </c>
      <c r="V840" s="22">
        <v>0.29166666666666669</v>
      </c>
      <c r="W840" s="105">
        <f>IFERROR(IF(S840&lt;R840,100%,"100"%-(S840-R840)*1.2),"-")</f>
        <v>1</v>
      </c>
      <c r="AC840" s="105">
        <f>IFERROR(IF(Y840&lt;X840,100%,"100"%-(Y840-X840)*1.2),"-")</f>
        <v>1</v>
      </c>
    </row>
    <row r="841" spans="2:29" x14ac:dyDescent="0.3">
      <c r="B841" s="18" t="s">
        <v>1296</v>
      </c>
      <c r="C841" s="18">
        <v>46087</v>
      </c>
      <c r="D841" s="5" t="s">
        <v>1245</v>
      </c>
      <c r="E841" s="19" t="s">
        <v>56</v>
      </c>
      <c r="F841" s="48" t="s">
        <v>81</v>
      </c>
      <c r="G841" s="18" t="s">
        <v>1296</v>
      </c>
      <c r="H841" s="27" t="s">
        <v>6</v>
      </c>
      <c r="I841" s="19" t="s">
        <v>56</v>
      </c>
      <c r="J841" s="111">
        <v>8500</v>
      </c>
      <c r="K841" s="111">
        <v>4500</v>
      </c>
      <c r="L841" s="111">
        <v>14</v>
      </c>
      <c r="M841" s="111">
        <v>10</v>
      </c>
      <c r="N841" s="19" t="s">
        <v>56</v>
      </c>
      <c r="O841" s="476" t="s">
        <v>81</v>
      </c>
      <c r="P841" s="22">
        <v>0.52777777777777779</v>
      </c>
      <c r="Q841" s="108">
        <v>0.52777777777777779</v>
      </c>
      <c r="R841" s="22">
        <v>0.66666666666666663</v>
      </c>
      <c r="S841" s="22">
        <v>0.65972222222222221</v>
      </c>
      <c r="T841" s="22">
        <v>0.70138888888888884</v>
      </c>
      <c r="U841" s="22">
        <v>0.79166666666666663</v>
      </c>
      <c r="V841" s="22">
        <v>0.79166666666666663</v>
      </c>
      <c r="W841" s="105">
        <f>IFERROR(IF(S841&lt;R841,100%,"100"%-(S841-R841)*1.2),"-")</f>
        <v>1</v>
      </c>
      <c r="AC841" s="105">
        <f>IFERROR(IF(Y841&lt;X841,100%,"100"%-(Y841-X841)*1.2),"-")</f>
        <v>1</v>
      </c>
    </row>
    <row r="842" spans="2:29" x14ac:dyDescent="0.3">
      <c r="B842" s="18" t="s">
        <v>1296</v>
      </c>
      <c r="C842" s="18">
        <v>46087</v>
      </c>
      <c r="D842" s="5" t="s">
        <v>1245</v>
      </c>
      <c r="E842" s="19" t="s">
        <v>56</v>
      </c>
      <c r="F842" s="48" t="s">
        <v>81</v>
      </c>
      <c r="G842" s="18" t="s">
        <v>1296</v>
      </c>
      <c r="H842" s="5" t="s">
        <v>9</v>
      </c>
      <c r="I842" s="19" t="s">
        <v>56</v>
      </c>
      <c r="J842" s="111">
        <v>8500</v>
      </c>
      <c r="K842" s="111">
        <v>121</v>
      </c>
      <c r="L842" s="111">
        <v>14</v>
      </c>
      <c r="M842" s="111">
        <v>2</v>
      </c>
      <c r="N842" s="19" t="s">
        <v>56</v>
      </c>
      <c r="O842" s="476" t="s">
        <v>81</v>
      </c>
      <c r="P842" s="22">
        <v>0.52777777777777779</v>
      </c>
      <c r="Q842" s="22">
        <v>0.52777777777777779</v>
      </c>
      <c r="R842" s="22">
        <v>0.625</v>
      </c>
      <c r="S842" s="22">
        <v>0.60416666666666663</v>
      </c>
      <c r="T842" s="22">
        <v>0.65277777777777779</v>
      </c>
      <c r="U842" s="22">
        <v>0.79166666666666663</v>
      </c>
      <c r="V842" s="22">
        <v>0.79166666666666663</v>
      </c>
      <c r="W842" s="105">
        <f>IFERROR(IF(S842&lt;R842,100%,"100"%-(S842-R842)*1.2),"-")</f>
        <v>1</v>
      </c>
      <c r="AC842" s="105">
        <f>IFERROR(IF(Y842&lt;X842,100%,"100"%-(Y842-X842)*1.2),"-")</f>
        <v>1</v>
      </c>
    </row>
    <row r="843" spans="2:29" x14ac:dyDescent="0.3">
      <c r="B843" s="18" t="s">
        <v>1297</v>
      </c>
      <c r="C843" s="92">
        <v>46087</v>
      </c>
      <c r="D843" s="386" t="s">
        <v>1245</v>
      </c>
      <c r="E843" s="388" t="s">
        <v>101</v>
      </c>
      <c r="F843" s="387" t="s">
        <v>446</v>
      </c>
      <c r="G843" s="92" t="s">
        <v>1297</v>
      </c>
      <c r="H843" s="5" t="s">
        <v>601</v>
      </c>
      <c r="I843" s="388" t="s">
        <v>101</v>
      </c>
      <c r="J843" s="484"/>
      <c r="K843" s="484"/>
      <c r="L843" s="484"/>
      <c r="M843" s="484"/>
      <c r="N843" s="388" t="s">
        <v>101</v>
      </c>
      <c r="O843" s="48" t="s">
        <v>446</v>
      </c>
      <c r="W843" s="105">
        <f>IFERROR(IF(S843&lt;R843,100%,"100"%-(S843-R843)*1.2),"-")</f>
        <v>1</v>
      </c>
      <c r="AC843" s="105">
        <f>IFERROR(IF(Y843&lt;X843,100%,"100"%-(Y843-X843)*1.2),"-")</f>
        <v>1</v>
      </c>
    </row>
    <row r="844" spans="2:29" x14ac:dyDescent="0.3">
      <c r="B844" s="18" t="s">
        <v>1297</v>
      </c>
      <c r="C844" s="18">
        <v>46087</v>
      </c>
      <c r="D844" s="5" t="s">
        <v>1245</v>
      </c>
      <c r="E844" s="19" t="s">
        <v>101</v>
      </c>
      <c r="F844" s="5" t="s">
        <v>446</v>
      </c>
      <c r="G844" s="18" t="s">
        <v>1297</v>
      </c>
      <c r="H844" s="5" t="s">
        <v>18</v>
      </c>
      <c r="I844" s="19" t="s">
        <v>101</v>
      </c>
      <c r="N844" s="19" t="s">
        <v>101</v>
      </c>
      <c r="O844" s="5" t="s">
        <v>446</v>
      </c>
      <c r="W844" s="105">
        <f>IFERROR(IF(S844&lt;R844,100%,"100"%-(S844-R844)*1.2),"-")</f>
        <v>1</v>
      </c>
      <c r="AC844" s="105">
        <f>IFERROR(IF(Y844&lt;X844,100%,"100"%-(Y844-X844)*1.2),"-")</f>
        <v>1</v>
      </c>
    </row>
    <row r="845" spans="2:29" x14ac:dyDescent="0.3">
      <c r="B845" s="18" t="s">
        <v>1297</v>
      </c>
      <c r="C845" s="125">
        <v>46087</v>
      </c>
      <c r="D845" s="126" t="s">
        <v>1245</v>
      </c>
      <c r="E845" s="193" t="s">
        <v>101</v>
      </c>
      <c r="F845" s="143" t="s">
        <v>446</v>
      </c>
      <c r="G845" s="125" t="s">
        <v>1297</v>
      </c>
      <c r="H845" s="126" t="s">
        <v>11</v>
      </c>
      <c r="I845" s="193" t="s">
        <v>101</v>
      </c>
      <c r="J845" s="242"/>
      <c r="K845" s="242"/>
      <c r="L845" s="242"/>
      <c r="M845" s="242"/>
      <c r="N845" s="193" t="s">
        <v>101</v>
      </c>
      <c r="O845" s="143" t="s">
        <v>446</v>
      </c>
      <c r="P845" s="126"/>
      <c r="Q845" s="126"/>
      <c r="R845" s="126"/>
      <c r="S845" s="126"/>
      <c r="T845" s="126"/>
      <c r="W845" s="105">
        <f>IFERROR(IF(S845&lt;R845,100%,"100"%-(S845-R845)*1.2),"-")</f>
        <v>1</v>
      </c>
      <c r="AC845" s="105">
        <f>IFERROR(IF(Y845&lt;X845,100%,"100"%-(Y845-X845)*1.2),"-")</f>
        <v>1</v>
      </c>
    </row>
    <row r="846" spans="2:29" x14ac:dyDescent="0.3">
      <c r="B846" s="18" t="s">
        <v>1298</v>
      </c>
      <c r="C846" s="18">
        <v>46087</v>
      </c>
      <c r="D846" s="5" t="s">
        <v>1245</v>
      </c>
      <c r="E846" s="19" t="s">
        <v>46</v>
      </c>
      <c r="F846" s="48" t="s">
        <v>116</v>
      </c>
      <c r="G846" s="18" t="s">
        <v>1298</v>
      </c>
      <c r="H846" s="126" t="s">
        <v>43</v>
      </c>
      <c r="I846" s="193" t="s">
        <v>46</v>
      </c>
      <c r="J846" s="111">
        <v>927</v>
      </c>
      <c r="K846" s="111">
        <v>520</v>
      </c>
      <c r="L846" s="111">
        <v>3</v>
      </c>
      <c r="M846" s="111">
        <v>1</v>
      </c>
      <c r="N846" s="19" t="s">
        <v>46</v>
      </c>
      <c r="O846" s="48" t="s">
        <v>116</v>
      </c>
      <c r="P846" s="22">
        <v>0.33333333333333331</v>
      </c>
      <c r="Q846" s="22">
        <v>0.5</v>
      </c>
      <c r="R846" s="22">
        <v>0.5</v>
      </c>
      <c r="S846" s="22">
        <v>0.58333333333333337</v>
      </c>
      <c r="T846" s="22">
        <v>0.60416666666666663</v>
      </c>
      <c r="U846" s="22">
        <v>0.66666666666666663</v>
      </c>
      <c r="V846" s="22">
        <v>0.66666666666666663</v>
      </c>
      <c r="W846" s="105">
        <f>IFERROR(IF(S846&lt;R846,100%,"100"%-(S846-R846)*1.2),"-")</f>
        <v>0.89999999999999991</v>
      </c>
      <c r="AC846" s="105">
        <f>IFERROR(IF(Y846&lt;X846,100%,"100"%-(Y846-X846)*1.2),"-")</f>
        <v>1</v>
      </c>
    </row>
    <row r="847" spans="2:29" x14ac:dyDescent="0.3">
      <c r="B847" s="18" t="s">
        <v>1299</v>
      </c>
      <c r="C847" s="92">
        <v>46087</v>
      </c>
      <c r="D847" s="386" t="s">
        <v>1245</v>
      </c>
      <c r="E847" s="486" t="s">
        <v>7</v>
      </c>
      <c r="F847" s="385" t="s">
        <v>165</v>
      </c>
      <c r="G847" s="92" t="s">
        <v>1299</v>
      </c>
      <c r="H847" s="27" t="s">
        <v>35</v>
      </c>
      <c r="I847" s="21" t="s">
        <v>7</v>
      </c>
      <c r="J847" s="523">
        <v>10200</v>
      </c>
      <c r="K847" s="484">
        <v>5500</v>
      </c>
      <c r="L847" s="484">
        <v>14</v>
      </c>
      <c r="M847" s="484">
        <v>2</v>
      </c>
      <c r="N847" s="486" t="s">
        <v>7</v>
      </c>
      <c r="O847" s="385" t="s">
        <v>165</v>
      </c>
      <c r="P847" s="100">
        <v>0.29166666666666669</v>
      </c>
      <c r="Q847" s="100">
        <v>0.29166666666666669</v>
      </c>
      <c r="R847" s="100">
        <v>0.5</v>
      </c>
      <c r="S847" s="100">
        <v>0.2951388888888889</v>
      </c>
      <c r="T847" s="100">
        <v>0.33333333333333331</v>
      </c>
      <c r="U847" s="22">
        <v>0.33680555555555558</v>
      </c>
      <c r="V847" s="22">
        <v>0.33680555555555558</v>
      </c>
      <c r="W847" s="105">
        <f>IFERROR(IF(S847&lt;R847,100%,"100"%-(S847-R847)*1.2),"-")</f>
        <v>1</v>
      </c>
      <c r="AC847" s="105">
        <f>IFERROR(IF(Y847&lt;X847,100%,"100"%-(Y847-X847)*1.2),"-")</f>
        <v>1</v>
      </c>
    </row>
    <row r="848" spans="2:29" x14ac:dyDescent="0.3">
      <c r="B848" s="18" t="s">
        <v>1300</v>
      </c>
      <c r="C848" s="125">
        <v>46087</v>
      </c>
      <c r="D848" s="126" t="s">
        <v>1245</v>
      </c>
      <c r="E848" s="193" t="s">
        <v>28</v>
      </c>
      <c r="F848" s="143" t="s">
        <v>165</v>
      </c>
      <c r="G848" s="125" t="s">
        <v>1300</v>
      </c>
      <c r="H848" s="225" t="s">
        <v>36</v>
      </c>
      <c r="I848" s="226" t="s">
        <v>28</v>
      </c>
      <c r="J848" s="242">
        <v>9200</v>
      </c>
      <c r="K848" s="242">
        <v>9527.7000000000007</v>
      </c>
      <c r="L848" s="242">
        <v>14</v>
      </c>
      <c r="M848" s="242">
        <v>14</v>
      </c>
      <c r="N848" s="193" t="s">
        <v>28</v>
      </c>
      <c r="O848" s="48" t="s">
        <v>165</v>
      </c>
      <c r="P848" s="22">
        <v>0.51388888888888884</v>
      </c>
      <c r="Q848" s="22">
        <v>0.51388888888888884</v>
      </c>
      <c r="R848" s="22">
        <v>0.625</v>
      </c>
      <c r="S848" s="22">
        <v>0.625</v>
      </c>
      <c r="T848" s="22">
        <v>0.66666666666666663</v>
      </c>
      <c r="U848" s="22">
        <v>0.73958333333333337</v>
      </c>
      <c r="V848" s="22">
        <v>0.73958333333333337</v>
      </c>
      <c r="W848" s="105">
        <f>IFERROR(IF(S848&lt;R848,100%,"100"%-(S848-R848)*1.2),"-")</f>
        <v>1</v>
      </c>
      <c r="AC848" s="105">
        <f>IFERROR(IF(Y848&lt;X848,100%,"100"%-(Y848-X848)*1.2),"-")</f>
        <v>1</v>
      </c>
    </row>
    <row r="849" spans="2:29" x14ac:dyDescent="0.3">
      <c r="B849" s="18" t="s">
        <v>1301</v>
      </c>
      <c r="C849" s="18">
        <v>46087</v>
      </c>
      <c r="D849" s="5" t="s">
        <v>1245</v>
      </c>
      <c r="E849" s="19" t="s">
        <v>56</v>
      </c>
      <c r="F849" s="48" t="s">
        <v>81</v>
      </c>
      <c r="G849" s="18" t="s">
        <v>1301</v>
      </c>
      <c r="H849" s="27" t="s">
        <v>22</v>
      </c>
      <c r="I849" s="19" t="s">
        <v>56</v>
      </c>
      <c r="J849" s="111">
        <v>8500</v>
      </c>
      <c r="K849" s="111">
        <v>8000</v>
      </c>
      <c r="L849" s="111">
        <v>14</v>
      </c>
      <c r="M849" s="111">
        <v>10</v>
      </c>
      <c r="N849" s="19" t="s">
        <v>56</v>
      </c>
      <c r="O849" s="476" t="s">
        <v>81</v>
      </c>
      <c r="P849" s="22">
        <v>0.4375</v>
      </c>
      <c r="Q849" s="22">
        <v>0.625</v>
      </c>
      <c r="R849" s="22">
        <v>0.5</v>
      </c>
      <c r="S849" s="22">
        <v>0.5625</v>
      </c>
      <c r="T849" s="22">
        <v>0.625</v>
      </c>
      <c r="U849" s="22">
        <v>0.625</v>
      </c>
      <c r="V849" s="22">
        <v>0.625</v>
      </c>
      <c r="W849" s="105">
        <f>IFERROR(IF(S849&lt;R849,100%,"100"%-(S849-R849)*1.2),"-")</f>
        <v>0.92500000000000004</v>
      </c>
      <c r="AC849" s="105">
        <f>IFERROR(IF(Y849&lt;X849,100%,"100"%-(Y849-X849)*1.2),"-")</f>
        <v>1</v>
      </c>
    </row>
    <row r="850" spans="2:29" x14ac:dyDescent="0.3">
      <c r="B850" s="18" t="s">
        <v>1302</v>
      </c>
      <c r="C850" s="92">
        <v>46087</v>
      </c>
      <c r="D850" s="386" t="s">
        <v>1245</v>
      </c>
      <c r="E850" s="388" t="s">
        <v>104</v>
      </c>
      <c r="F850" s="387" t="s">
        <v>24</v>
      </c>
      <c r="G850" s="92" t="s">
        <v>1302</v>
      </c>
      <c r="H850" s="386" t="s">
        <v>76</v>
      </c>
      <c r="I850" s="388" t="s">
        <v>104</v>
      </c>
      <c r="J850" s="484">
        <v>10230</v>
      </c>
      <c r="K850" s="484">
        <v>200</v>
      </c>
      <c r="L850" s="484">
        <v>14</v>
      </c>
      <c r="M850" s="484">
        <v>2</v>
      </c>
      <c r="N850" s="226" t="s">
        <v>104</v>
      </c>
      <c r="O850" s="143" t="s">
        <v>24</v>
      </c>
      <c r="P850" s="128">
        <v>0.4375</v>
      </c>
      <c r="Q850" s="128">
        <v>0.4375</v>
      </c>
      <c r="R850" s="22">
        <v>0.625</v>
      </c>
      <c r="S850" s="22">
        <v>0.51388888888888884</v>
      </c>
      <c r="T850" s="22">
        <v>0.5625</v>
      </c>
      <c r="U850" s="22">
        <v>0.79166666666666663</v>
      </c>
      <c r="V850" s="22">
        <v>0.79166666666666663</v>
      </c>
      <c r="W850" s="105">
        <f>IFERROR(IF(S850&lt;R850,100%,"100"%-(S850-R850)*1.2),"-")</f>
        <v>1</v>
      </c>
      <c r="AC850" s="105">
        <f>IFERROR(IF(Y850&lt;X850,100%,"100"%-(Y850-X850)*1.2),"-")</f>
        <v>1</v>
      </c>
    </row>
    <row r="851" spans="2:29" x14ac:dyDescent="0.3">
      <c r="B851" s="18" t="s">
        <v>1302</v>
      </c>
      <c r="C851" s="125">
        <v>46087</v>
      </c>
      <c r="D851" s="126" t="s">
        <v>1245</v>
      </c>
      <c r="E851" s="193" t="s">
        <v>104</v>
      </c>
      <c r="F851" s="244" t="s">
        <v>24</v>
      </c>
      <c r="G851" s="125" t="s">
        <v>1302</v>
      </c>
      <c r="H851" s="126" t="s">
        <v>12</v>
      </c>
      <c r="I851" s="193" t="s">
        <v>104</v>
      </c>
      <c r="J851" s="242">
        <v>10230</v>
      </c>
      <c r="K851" s="242">
        <v>10000</v>
      </c>
      <c r="L851" s="242">
        <v>14</v>
      </c>
      <c r="M851" s="242">
        <v>10</v>
      </c>
      <c r="N851" s="19" t="s">
        <v>104</v>
      </c>
      <c r="O851" s="41" t="s">
        <v>24</v>
      </c>
      <c r="P851" s="22">
        <v>0.4375</v>
      </c>
      <c r="Q851" s="22">
        <v>0.4375</v>
      </c>
      <c r="R851" s="128">
        <v>0.625</v>
      </c>
      <c r="S851" s="128">
        <v>0.625</v>
      </c>
      <c r="T851" s="128">
        <v>0.66666666666666663</v>
      </c>
      <c r="U851" s="22">
        <v>0.79166666666666663</v>
      </c>
      <c r="V851" s="22">
        <v>0.79166666666666663</v>
      </c>
      <c r="W851" s="105">
        <f>IFERROR(IF(S851&lt;R851,100%,"100"%-(S851-R851)*1.2),"-")</f>
        <v>1</v>
      </c>
      <c r="AC851" s="105">
        <f>IFERROR(IF(Y851&lt;X851,100%,"100"%-(Y851-X851)*1.2),"-")</f>
        <v>1</v>
      </c>
    </row>
    <row r="852" spans="2:29" x14ac:dyDescent="0.3">
      <c r="B852" s="18" t="s">
        <v>1303</v>
      </c>
      <c r="C852" s="18">
        <v>46087</v>
      </c>
      <c r="D852" s="126" t="s">
        <v>1245</v>
      </c>
      <c r="E852" s="193" t="s">
        <v>46</v>
      </c>
      <c r="F852" s="143" t="s">
        <v>165</v>
      </c>
      <c r="G852" s="125" t="s">
        <v>1303</v>
      </c>
      <c r="H852" s="126" t="s">
        <v>19</v>
      </c>
      <c r="I852" s="193" t="s">
        <v>46</v>
      </c>
      <c r="J852" s="242">
        <v>927</v>
      </c>
      <c r="K852" s="242">
        <v>1099</v>
      </c>
      <c r="L852" s="242">
        <v>3</v>
      </c>
      <c r="M852" s="242">
        <v>1</v>
      </c>
      <c r="N852" s="226" t="s">
        <v>46</v>
      </c>
      <c r="O852" s="227" t="s">
        <v>165</v>
      </c>
      <c r="P852" s="527">
        <v>0.52430555555555558</v>
      </c>
      <c r="Q852" s="527">
        <v>0.52430555555555558</v>
      </c>
      <c r="R852" s="22">
        <v>0.625</v>
      </c>
      <c r="S852" s="22">
        <v>0.61458333333333337</v>
      </c>
      <c r="T852" s="22">
        <v>0.66666666666666663</v>
      </c>
      <c r="U852" s="22">
        <v>0.75</v>
      </c>
      <c r="V852" s="22">
        <v>0.75</v>
      </c>
      <c r="W852" s="105">
        <f>IFERROR(IF(S852&lt;R852,100%,"100"%-(S852-R852)*1.2),"-")</f>
        <v>1</v>
      </c>
      <c r="AC852" s="105">
        <f>IFERROR(IF(Y852&lt;X852,100%,"100"%-(Y852-X852)*1.2),"-")</f>
        <v>1</v>
      </c>
    </row>
    <row r="853" spans="2:29" x14ac:dyDescent="0.3">
      <c r="B853" s="18" t="s">
        <v>1304</v>
      </c>
      <c r="C853" s="92">
        <v>46087</v>
      </c>
      <c r="D853" s="5" t="s">
        <v>1245</v>
      </c>
      <c r="E853" s="5" t="s">
        <v>20</v>
      </c>
      <c r="F853" s="5" t="s">
        <v>179</v>
      </c>
      <c r="G853" s="18" t="s">
        <v>1304</v>
      </c>
      <c r="H853" s="5" t="s">
        <v>593</v>
      </c>
      <c r="I853" s="5" t="s">
        <v>20</v>
      </c>
      <c r="J853" s="111">
        <v>24950</v>
      </c>
      <c r="K853" s="111">
        <v>24000</v>
      </c>
      <c r="L853" s="111">
        <v>27</v>
      </c>
      <c r="M853" s="111">
        <v>22</v>
      </c>
      <c r="N853" s="5" t="s">
        <v>20</v>
      </c>
      <c r="O853" s="5" t="s">
        <v>179</v>
      </c>
      <c r="P853" s="22">
        <v>0.47222222222222221</v>
      </c>
      <c r="Q853" s="22">
        <v>0.625</v>
      </c>
      <c r="R853" s="100">
        <v>0.75</v>
      </c>
      <c r="S853" s="100">
        <v>0.60069444444444442</v>
      </c>
      <c r="T853" s="100">
        <v>0.60763888888888884</v>
      </c>
      <c r="U853" s="22">
        <v>0.73958333333333337</v>
      </c>
      <c r="V853" s="22">
        <v>0.73958333333333337</v>
      </c>
      <c r="W853" s="105">
        <f>IFERROR(IF(S853&lt;R853,100%,"100"%-(S853-R853)*1.2),"-")</f>
        <v>1</v>
      </c>
      <c r="AC853" s="105">
        <f>IFERROR(IF(Y853&lt;X853,100%,"100"%-(Y853-X853)*1.2),"-")</f>
        <v>1</v>
      </c>
    </row>
    <row r="854" spans="2:29" x14ac:dyDescent="0.3">
      <c r="B854" s="18" t="s">
        <v>1305</v>
      </c>
      <c r="C854" s="18">
        <v>46087</v>
      </c>
      <c r="D854" s="386" t="s">
        <v>1245</v>
      </c>
      <c r="E854" s="49" t="s">
        <v>14</v>
      </c>
      <c r="F854" s="386" t="s">
        <v>115</v>
      </c>
      <c r="G854" s="92" t="s">
        <v>1305</v>
      </c>
      <c r="H854" s="386" t="s">
        <v>67</v>
      </c>
      <c r="I854" s="386" t="s">
        <v>14</v>
      </c>
      <c r="J854" s="484">
        <v>8500</v>
      </c>
      <c r="K854" s="484">
        <v>10599</v>
      </c>
      <c r="L854" s="484">
        <v>14</v>
      </c>
      <c r="M854" s="484">
        <v>10</v>
      </c>
      <c r="N854" s="386" t="s">
        <v>14</v>
      </c>
      <c r="O854" s="386" t="s">
        <v>115</v>
      </c>
      <c r="P854" s="100">
        <v>0.56944444444444442</v>
      </c>
      <c r="Q854" s="100">
        <v>0.56944444444444442</v>
      </c>
      <c r="R854" s="22">
        <v>0.625</v>
      </c>
      <c r="S854" s="22">
        <v>0.59027777777777779</v>
      </c>
      <c r="T854" s="22">
        <v>0.61111111111111116</v>
      </c>
      <c r="U854" s="22">
        <v>0.63541666666666663</v>
      </c>
      <c r="V854" s="22">
        <v>0.63541666666666663</v>
      </c>
      <c r="W854" s="105">
        <f>IFERROR(IF(S854&lt;R854,100%,"100"%-(S854-R854)*1.2),"-")</f>
        <v>1</v>
      </c>
      <c r="AB854" s="22">
        <f>T854-S854</f>
        <v>2.083333333333337E-2</v>
      </c>
      <c r="AC854" s="105">
        <f>IFERROR(IF(Y854&lt;X854,100%,"100"%-(Y854-X854)*1.2),"-")</f>
        <v>1</v>
      </c>
    </row>
    <row r="855" spans="2:29" x14ac:dyDescent="0.3">
      <c r="B855" s="18" t="s">
        <v>1306</v>
      </c>
      <c r="C855" s="18">
        <v>46087</v>
      </c>
      <c r="D855" s="5" t="s">
        <v>1245</v>
      </c>
      <c r="E855" s="49" t="s">
        <v>14</v>
      </c>
      <c r="F855" s="5" t="s">
        <v>115</v>
      </c>
      <c r="G855" s="18" t="s">
        <v>1306</v>
      </c>
      <c r="H855" s="386" t="s">
        <v>9</v>
      </c>
      <c r="I855" s="5" t="s">
        <v>14</v>
      </c>
      <c r="J855" s="111">
        <v>8500</v>
      </c>
      <c r="K855" s="111">
        <v>6866</v>
      </c>
      <c r="L855" s="111">
        <v>14</v>
      </c>
      <c r="M855" s="111">
        <v>2</v>
      </c>
      <c r="N855" s="5" t="s">
        <v>14</v>
      </c>
      <c r="O855" s="5" t="s">
        <v>115</v>
      </c>
      <c r="P855" s="22">
        <v>0.56944444444444442</v>
      </c>
      <c r="Q855" s="22">
        <v>0.56944444444444442</v>
      </c>
      <c r="R855" s="22">
        <v>0.625</v>
      </c>
      <c r="S855" s="22">
        <v>0.34375</v>
      </c>
      <c r="T855" s="22">
        <v>0.36805555555555558</v>
      </c>
      <c r="U855" s="22">
        <v>0.63541666666666663</v>
      </c>
      <c r="V855" s="22">
        <v>0.63541666666666663</v>
      </c>
      <c r="W855" s="105">
        <f>IFERROR(IF(S855&lt;R855,100%,"100"%-(S855-R855)*1.2),"-")</f>
        <v>1</v>
      </c>
      <c r="AC855" s="105">
        <f>IFERROR(IF(Y855&lt;X855,100%,"100"%-(Y855-X855)*1.2),"-")</f>
        <v>1</v>
      </c>
    </row>
    <row r="856" spans="2:29" x14ac:dyDescent="0.3">
      <c r="B856" s="18" t="s">
        <v>1306</v>
      </c>
      <c r="C856" s="18">
        <v>46087</v>
      </c>
      <c r="D856" s="5" t="s">
        <v>1245</v>
      </c>
      <c r="E856" s="49" t="s">
        <v>14</v>
      </c>
      <c r="F856" s="5" t="s">
        <v>115</v>
      </c>
      <c r="G856" s="18" t="s">
        <v>1306</v>
      </c>
      <c r="H856" s="27" t="s">
        <v>22</v>
      </c>
      <c r="I856" s="5" t="s">
        <v>14</v>
      </c>
      <c r="J856" s="111">
        <v>8500</v>
      </c>
      <c r="K856" s="111">
        <v>1074</v>
      </c>
      <c r="L856" s="111">
        <v>14</v>
      </c>
      <c r="M856" s="111">
        <v>2</v>
      </c>
      <c r="N856" s="5" t="s">
        <v>14</v>
      </c>
      <c r="O856" s="5" t="s">
        <v>115</v>
      </c>
      <c r="P856" s="22">
        <v>0.15277777777777779</v>
      </c>
      <c r="Q856" s="22">
        <v>0.15277777777777779</v>
      </c>
      <c r="R856" s="22">
        <v>0.625</v>
      </c>
      <c r="S856" s="22">
        <v>0.20833333333333334</v>
      </c>
      <c r="T856" s="22">
        <v>0.22222222222222221</v>
      </c>
      <c r="U856" s="22">
        <v>0.63541666666666663</v>
      </c>
      <c r="V856" s="22">
        <v>0.63541666666666663</v>
      </c>
      <c r="W856" s="105">
        <f>IFERROR(IF(S856&lt;R856,100%,"100"%-(S856-R856)*1.2),"-")</f>
        <v>1</v>
      </c>
      <c r="AC856" s="105">
        <f>IFERROR(IF(Y856&lt;X856,100%,"100"%-(Y856-X856)*1.2),"-")</f>
        <v>1</v>
      </c>
    </row>
    <row r="857" spans="2:29" x14ac:dyDescent="0.3">
      <c r="B857" s="18" t="s">
        <v>1306</v>
      </c>
      <c r="C857" s="18">
        <v>46087</v>
      </c>
      <c r="D857" s="5" t="s">
        <v>1245</v>
      </c>
      <c r="E857" s="49" t="s">
        <v>14</v>
      </c>
      <c r="F857" s="5" t="s">
        <v>115</v>
      </c>
      <c r="G857" s="18" t="s">
        <v>1306</v>
      </c>
      <c r="H857" s="27" t="s">
        <v>6</v>
      </c>
      <c r="I857" s="5" t="s">
        <v>14</v>
      </c>
      <c r="J857" s="111">
        <v>8500</v>
      </c>
      <c r="K857" s="111">
        <v>2273.5</v>
      </c>
      <c r="L857" s="111">
        <v>14</v>
      </c>
      <c r="M857" s="111">
        <v>2</v>
      </c>
      <c r="N857" s="5" t="s">
        <v>14</v>
      </c>
      <c r="O857" s="5" t="s">
        <v>115</v>
      </c>
      <c r="P857" s="22">
        <v>0.15277777777777779</v>
      </c>
      <c r="Q857" s="22">
        <v>0.15277777777777779</v>
      </c>
      <c r="R857" s="22">
        <v>0.625</v>
      </c>
      <c r="S857" s="22">
        <v>0.30208333333333331</v>
      </c>
      <c r="T857" s="22">
        <v>0.34027777777777779</v>
      </c>
      <c r="U857" s="22">
        <v>0.63541666666666663</v>
      </c>
      <c r="V857" s="22">
        <v>0.63541666666666663</v>
      </c>
      <c r="W857" s="105">
        <f>IFERROR(IF(S857&lt;R857,100%,"100"%-(S857-R857)*1.2),"-")</f>
        <v>1</v>
      </c>
      <c r="AC857" s="105">
        <f>IFERROR(IF(Y857&lt;X857,100%,"100"%-(Y857-X857)*1.2),"-")</f>
        <v>1</v>
      </c>
    </row>
    <row r="858" spans="2:29" x14ac:dyDescent="0.3">
      <c r="B858" s="18" t="s">
        <v>1306</v>
      </c>
      <c r="C858" s="18">
        <v>46087</v>
      </c>
      <c r="D858" s="5" t="s">
        <v>1245</v>
      </c>
      <c r="E858" s="49" t="s">
        <v>14</v>
      </c>
      <c r="F858" s="5" t="s">
        <v>115</v>
      </c>
      <c r="G858" s="18" t="s">
        <v>1306</v>
      </c>
      <c r="H858" s="169" t="s">
        <v>30</v>
      </c>
      <c r="I858" s="126" t="s">
        <v>14</v>
      </c>
      <c r="J858" s="111">
        <v>8500</v>
      </c>
      <c r="K858" s="111">
        <v>243.5</v>
      </c>
      <c r="L858" s="111">
        <v>14</v>
      </c>
      <c r="M858" s="111">
        <v>2</v>
      </c>
      <c r="N858" s="5" t="s">
        <v>14</v>
      </c>
      <c r="O858" s="5" t="s">
        <v>115</v>
      </c>
      <c r="P858" s="22">
        <v>0.15277777777777779</v>
      </c>
      <c r="Q858" s="22">
        <v>0.15277777777777779</v>
      </c>
      <c r="R858" s="22">
        <v>0.625</v>
      </c>
      <c r="S858" s="22">
        <v>0.28472222222222221</v>
      </c>
      <c r="T858" s="22">
        <v>0.2986111111111111</v>
      </c>
      <c r="U858" s="22">
        <v>0.63541666666666663</v>
      </c>
      <c r="V858" s="22">
        <v>0.63541666666666663</v>
      </c>
      <c r="W858" s="105">
        <f>IFERROR(IF(S858&lt;R858,100%,"100"%-(S858-R858)*1.2),"-")</f>
        <v>1</v>
      </c>
      <c r="AC858" s="105">
        <f>IFERROR(IF(Y858&lt;X858,100%,"100"%-(Y858-X858)*1.2),"-")</f>
        <v>1</v>
      </c>
    </row>
    <row r="859" spans="2:29" x14ac:dyDescent="0.3">
      <c r="B859" s="18" t="s">
        <v>1307</v>
      </c>
      <c r="C859" s="18">
        <v>46088</v>
      </c>
      <c r="D859" s="126" t="s">
        <v>1245</v>
      </c>
      <c r="E859" s="209" t="s">
        <v>7</v>
      </c>
      <c r="F859" s="209" t="s">
        <v>165</v>
      </c>
      <c r="G859" s="125" t="s">
        <v>1307</v>
      </c>
      <c r="H859" s="27" t="s">
        <v>35</v>
      </c>
      <c r="I859" s="21" t="s">
        <v>7</v>
      </c>
      <c r="J859" s="524">
        <v>10200</v>
      </c>
      <c r="K859" s="242">
        <v>232</v>
      </c>
      <c r="L859" s="242">
        <v>14</v>
      </c>
      <c r="M859" s="242">
        <v>2</v>
      </c>
      <c r="N859" s="126" t="s">
        <v>46</v>
      </c>
      <c r="O859" s="126" t="s">
        <v>165</v>
      </c>
      <c r="P859" s="128">
        <v>0.29166666666666669</v>
      </c>
      <c r="Q859" s="128">
        <v>0.5</v>
      </c>
      <c r="R859" s="22">
        <v>0.2951388888888889</v>
      </c>
      <c r="S859" s="22">
        <v>0.33680555555555558</v>
      </c>
      <c r="T859" s="22">
        <v>0.375</v>
      </c>
      <c r="U859" s="22">
        <v>0.4201388888888889</v>
      </c>
      <c r="V859" s="22">
        <v>0.4201388888888889</v>
      </c>
      <c r="W859" s="105">
        <f>IFERROR(IF(S859&lt;R859,100%,"100"%-(S859-R859)*1.2),"-")</f>
        <v>0.95</v>
      </c>
      <c r="AC859" s="105">
        <f>IFERROR(IF(Y859&lt;X859,100%,"100"%-(Y859-X859)*1.2),"-")</f>
        <v>1</v>
      </c>
    </row>
    <row r="860" spans="2:29" x14ac:dyDescent="0.3">
      <c r="B860" s="18" t="s">
        <v>1308</v>
      </c>
      <c r="C860" s="18">
        <v>46088</v>
      </c>
      <c r="D860" s="5" t="s">
        <v>1245</v>
      </c>
      <c r="E860" s="2" t="s">
        <v>20</v>
      </c>
      <c r="F860" s="4" t="s">
        <v>97</v>
      </c>
      <c r="G860" s="18" t="s">
        <v>1308</v>
      </c>
      <c r="H860" s="492" t="s">
        <v>6</v>
      </c>
      <c r="I860" s="386" t="s">
        <v>20</v>
      </c>
      <c r="J860" s="111">
        <v>24950</v>
      </c>
      <c r="K860" s="111">
        <v>8800</v>
      </c>
      <c r="L860" s="111">
        <v>27</v>
      </c>
      <c r="M860" s="111">
        <v>10</v>
      </c>
      <c r="N860" s="5" t="s">
        <v>20</v>
      </c>
      <c r="O860" s="5" t="s">
        <v>116</v>
      </c>
      <c r="P860" s="22">
        <v>0.45833333333333331</v>
      </c>
      <c r="Q860" s="22">
        <v>0.45833333333333331</v>
      </c>
      <c r="R860" s="22">
        <v>0.625</v>
      </c>
      <c r="S860" s="22">
        <v>0.5625</v>
      </c>
      <c r="T860" s="22">
        <v>0.59722222222222221</v>
      </c>
      <c r="U860" s="22">
        <v>0.65972222222222221</v>
      </c>
      <c r="V860" s="22">
        <v>0.65972222222222221</v>
      </c>
      <c r="W860" s="105">
        <f>IFERROR(IF(S860&lt;R860,100%,"100"%-(S860-R860)*1.2),"-")</f>
        <v>1</v>
      </c>
      <c r="AC860" s="105">
        <f>IFERROR(IF(Y860&lt;X860,100%,"100"%-(Y860-X860)*1.2),"-")</f>
        <v>1</v>
      </c>
    </row>
    <row r="861" spans="2:29" x14ac:dyDescent="0.3">
      <c r="B861" s="18" t="s">
        <v>1308</v>
      </c>
      <c r="C861" s="18">
        <v>46088</v>
      </c>
      <c r="D861" s="5" t="s">
        <v>1245</v>
      </c>
      <c r="E861" s="2" t="s">
        <v>20</v>
      </c>
      <c r="F861" s="4" t="s">
        <v>97</v>
      </c>
      <c r="G861" s="18" t="s">
        <v>1308</v>
      </c>
      <c r="H861" s="4" t="s">
        <v>9</v>
      </c>
      <c r="I861" s="5" t="s">
        <v>20</v>
      </c>
      <c r="J861" s="111">
        <v>24950</v>
      </c>
      <c r="K861" s="111">
        <v>4000</v>
      </c>
      <c r="L861" s="111">
        <v>27</v>
      </c>
      <c r="M861" s="111">
        <v>10</v>
      </c>
      <c r="N861" s="22" t="s">
        <v>20</v>
      </c>
      <c r="O861" s="5" t="s">
        <v>116</v>
      </c>
      <c r="P861" s="22">
        <v>0.45833333333333331</v>
      </c>
      <c r="Q861" s="22">
        <v>0.45833333333333331</v>
      </c>
      <c r="R861" s="22">
        <v>0.625</v>
      </c>
      <c r="S861" s="22">
        <v>0.52777777777777779</v>
      </c>
      <c r="T861" s="22">
        <v>0.56388888888888888</v>
      </c>
      <c r="U861" s="22">
        <v>0.65972222222222221</v>
      </c>
      <c r="V861" s="22">
        <v>0.65972222222222221</v>
      </c>
      <c r="W861" s="105">
        <f>IFERROR(IF(S861&lt;R861,100%,"100"%-(S861-R861)*1.2),"-")</f>
        <v>1</v>
      </c>
      <c r="AC861" s="105">
        <f>IFERROR(IF(Y861&lt;X861,100%,"100"%-(Y861-X861)*1.2),"-")</f>
        <v>1</v>
      </c>
    </row>
    <row r="862" spans="2:29" x14ac:dyDescent="0.3">
      <c r="B862" s="18" t="s">
        <v>1308</v>
      </c>
      <c r="C862" s="125">
        <v>46088</v>
      </c>
      <c r="D862" s="5" t="s">
        <v>1245</v>
      </c>
      <c r="E862" s="4" t="s">
        <v>20</v>
      </c>
      <c r="F862" s="4" t="s">
        <v>97</v>
      </c>
      <c r="G862" s="18" t="s">
        <v>1308</v>
      </c>
      <c r="H862" s="4" t="s">
        <v>25</v>
      </c>
      <c r="I862" s="5" t="s">
        <v>20</v>
      </c>
      <c r="J862" s="111">
        <v>24950</v>
      </c>
      <c r="K862" s="111">
        <v>5222</v>
      </c>
      <c r="L862" s="111">
        <v>27</v>
      </c>
      <c r="M862" s="111">
        <v>10</v>
      </c>
      <c r="N862" s="5" t="s">
        <v>20</v>
      </c>
      <c r="O862" s="5" t="s">
        <v>81</v>
      </c>
      <c r="P862" s="22">
        <v>0.45833333333333331</v>
      </c>
      <c r="Q862" s="22">
        <v>0.45833333333333331</v>
      </c>
      <c r="R862" s="128">
        <v>0.625</v>
      </c>
      <c r="S862" s="128">
        <v>0.52083333333333337</v>
      </c>
      <c r="T862" s="128">
        <v>0.53125</v>
      </c>
      <c r="U862" s="22">
        <v>0.65972222222222221</v>
      </c>
      <c r="V862" s="22">
        <v>0.65972222222222221</v>
      </c>
      <c r="W862" s="105">
        <f>IFERROR(IF(S862&lt;R862,100%,"100"%-(S862-R862)*1.2),"-")</f>
        <v>1</v>
      </c>
      <c r="AC862" s="105">
        <f>IFERROR(IF(Y862&lt;X862,100%,"100"%-(Y862-X862)*1.2),"-")</f>
        <v>1</v>
      </c>
    </row>
    <row r="863" spans="2:29" x14ac:dyDescent="0.3">
      <c r="B863" s="18" t="s">
        <v>1309</v>
      </c>
      <c r="C863" s="18">
        <v>46088</v>
      </c>
      <c r="D863" s="386" t="s">
        <v>1245</v>
      </c>
      <c r="E863" s="493" t="s">
        <v>46</v>
      </c>
      <c r="F863" s="493" t="s">
        <v>165</v>
      </c>
      <c r="G863" s="92" t="s">
        <v>1309</v>
      </c>
      <c r="H863" s="493" t="s">
        <v>12</v>
      </c>
      <c r="I863" s="386" t="s">
        <v>46</v>
      </c>
      <c r="J863" s="484">
        <v>927</v>
      </c>
      <c r="K863" s="484">
        <v>626</v>
      </c>
      <c r="L863" s="484">
        <v>3</v>
      </c>
      <c r="M863" s="484">
        <v>2</v>
      </c>
      <c r="N863" s="386" t="s">
        <v>46</v>
      </c>
      <c r="O863" s="386" t="s">
        <v>15</v>
      </c>
      <c r="P863" s="100">
        <v>0.41666666666666669</v>
      </c>
      <c r="Q863" s="100">
        <v>0.4375</v>
      </c>
      <c r="R863" s="22">
        <v>0.4375</v>
      </c>
      <c r="S863" s="22">
        <v>0.625</v>
      </c>
      <c r="T863" s="22">
        <v>0.53125</v>
      </c>
      <c r="U863" s="22">
        <v>0.72916666666666663</v>
      </c>
      <c r="V863" s="22">
        <v>0.72916666666666663</v>
      </c>
      <c r="W863" s="105">
        <f>IFERROR(IF(S863&lt;R863,100%,"100"%-(S863-R863)*1.2),"-")</f>
        <v>0.77500000000000002</v>
      </c>
      <c r="AC863" s="105">
        <f>IFERROR(IF(Y863&lt;X863,100%,"100"%-(Y863-X863)*1.2),"-")</f>
        <v>1</v>
      </c>
    </row>
    <row r="864" spans="2:29" ht="15" thickBot="1" x14ac:dyDescent="0.35">
      <c r="B864" s="18" t="s">
        <v>1310</v>
      </c>
      <c r="C864" s="92">
        <v>46088</v>
      </c>
      <c r="D864" s="386" t="s">
        <v>1245</v>
      </c>
      <c r="E864" s="49" t="s">
        <v>14</v>
      </c>
      <c r="F864" s="201" t="s">
        <v>115</v>
      </c>
      <c r="G864" s="92" t="s">
        <v>1310</v>
      </c>
      <c r="H864" s="5" t="s">
        <v>601</v>
      </c>
      <c r="I864" s="386" t="s">
        <v>14</v>
      </c>
      <c r="J864" s="484">
        <v>8500</v>
      </c>
      <c r="K864" s="484">
        <v>6000</v>
      </c>
      <c r="L864" s="484">
        <v>14</v>
      </c>
      <c r="M864" s="484">
        <v>9</v>
      </c>
      <c r="N864" s="386" t="s">
        <v>14</v>
      </c>
      <c r="O864" s="386" t="s">
        <v>15</v>
      </c>
      <c r="P864" s="100">
        <v>0.41666666666666669</v>
      </c>
      <c r="Q864" s="100">
        <v>0.41666666666666669</v>
      </c>
      <c r="R864" s="100">
        <v>0.625</v>
      </c>
      <c r="S864" s="100">
        <v>0.55208333333333337</v>
      </c>
      <c r="T864" s="100">
        <v>0.59375</v>
      </c>
      <c r="U864" s="22">
        <v>0.70833333333333337</v>
      </c>
      <c r="V864" s="22">
        <v>0.70833333333333337</v>
      </c>
      <c r="W864" s="105">
        <f>IFERROR(IF(S864&lt;R864,100%,"100"%-(S864-R864)*1.2),"-")</f>
        <v>1</v>
      </c>
      <c r="AC864" s="105">
        <f>IFERROR(IF(Y864&lt;X864,100%,"100"%-(Y864-X864)*1.2),"-")</f>
        <v>1</v>
      </c>
    </row>
    <row r="865" spans="2:29" x14ac:dyDescent="0.3">
      <c r="B865" s="18" t="s">
        <v>1311</v>
      </c>
      <c r="C865" s="18">
        <v>46088</v>
      </c>
      <c r="D865" s="126" t="s">
        <v>1245</v>
      </c>
      <c r="E865" s="126" t="s">
        <v>28</v>
      </c>
      <c r="F865" s="126" t="s">
        <v>42</v>
      </c>
      <c r="G865" s="125" t="s">
        <v>1311</v>
      </c>
      <c r="H865" s="126" t="s">
        <v>1023</v>
      </c>
      <c r="I865" s="126" t="s">
        <v>28</v>
      </c>
      <c r="J865" s="242">
        <v>9200</v>
      </c>
      <c r="K865" s="242">
        <v>23000</v>
      </c>
      <c r="L865" s="242">
        <v>14</v>
      </c>
      <c r="M865" s="242">
        <v>24</v>
      </c>
      <c r="N865" s="126" t="s">
        <v>28</v>
      </c>
      <c r="O865" s="126" t="s">
        <v>42</v>
      </c>
      <c r="P865" s="128">
        <v>9.7222222222222224E-2</v>
      </c>
      <c r="Q865" s="128">
        <v>9.7222222222222224E-2</v>
      </c>
      <c r="R865" s="22">
        <v>0.625</v>
      </c>
      <c r="S865" s="22">
        <v>0.15625</v>
      </c>
      <c r="T865" s="22">
        <v>0.16666666666666666</v>
      </c>
      <c r="U865" s="22">
        <v>0.25</v>
      </c>
      <c r="V865" s="22">
        <v>0.25</v>
      </c>
      <c r="W865" s="105">
        <f>IFERROR(IF(S865&lt;R865,100%,"100"%-(S865-R865)*1.2),"-")</f>
        <v>1</v>
      </c>
      <c r="AC865" s="105">
        <f>IFERROR(IF(Y865&lt;X865,100%,"100"%-(Y865-X865)*1.2),"-")</f>
        <v>1</v>
      </c>
    </row>
    <row r="866" spans="2:29" x14ac:dyDescent="0.3">
      <c r="B866" s="18" t="s">
        <v>1337</v>
      </c>
      <c r="C866" s="18">
        <v>46090</v>
      </c>
      <c r="D866" s="5" t="s">
        <v>1245</v>
      </c>
      <c r="E866" s="2" t="s">
        <v>20</v>
      </c>
      <c r="F866" s="4" t="s">
        <v>179</v>
      </c>
      <c r="G866" s="18" t="s">
        <v>1337</v>
      </c>
      <c r="H866" s="2" t="s">
        <v>16</v>
      </c>
      <c r="I866" s="5" t="s">
        <v>20</v>
      </c>
      <c r="J866" s="111">
        <v>24950</v>
      </c>
      <c r="K866" s="111">
        <v>14369</v>
      </c>
      <c r="L866" s="111">
        <v>27</v>
      </c>
      <c r="M866" s="111">
        <v>4</v>
      </c>
      <c r="N866" s="2" t="s">
        <v>20</v>
      </c>
      <c r="O866" s="4" t="s">
        <v>179</v>
      </c>
      <c r="P866" s="3">
        <v>0.33333333333333331</v>
      </c>
      <c r="Q866" s="22">
        <v>0.5625</v>
      </c>
      <c r="R866" s="22">
        <v>0.625</v>
      </c>
      <c r="S866" s="22">
        <v>0.61805555555555558</v>
      </c>
      <c r="T866" s="22">
        <v>0.6875</v>
      </c>
      <c r="U866" s="22">
        <v>0.8125</v>
      </c>
      <c r="V866" s="22">
        <v>0.8125</v>
      </c>
      <c r="W866" s="105">
        <f>IFERROR(IF(S866&lt;R866,100%,"100"%-(S866-R866)*1.2),"-")</f>
        <v>1</v>
      </c>
      <c r="AC866" s="105">
        <f>IFERROR(IF(Y866&lt;X866,100%,"100"%-(Y866-X866)*1.2),"-")</f>
        <v>1</v>
      </c>
    </row>
    <row r="867" spans="2:29" x14ac:dyDescent="0.3">
      <c r="B867" s="18" t="s">
        <v>1337</v>
      </c>
      <c r="C867" s="18">
        <v>46090</v>
      </c>
      <c r="D867" s="386" t="s">
        <v>1245</v>
      </c>
      <c r="E867" s="515" t="s">
        <v>20</v>
      </c>
      <c r="F867" s="515" t="s">
        <v>179</v>
      </c>
      <c r="G867" s="92" t="s">
        <v>1337</v>
      </c>
      <c r="H867" s="126" t="s">
        <v>159</v>
      </c>
      <c r="I867" s="126" t="s">
        <v>20</v>
      </c>
      <c r="J867" s="111">
        <v>24950</v>
      </c>
      <c r="K867" s="111">
        <v>3587.5</v>
      </c>
      <c r="L867" s="111">
        <v>27</v>
      </c>
      <c r="M867" s="111">
        <v>4</v>
      </c>
      <c r="N867" s="189" t="s">
        <v>20</v>
      </c>
      <c r="O867" s="189" t="s">
        <v>179</v>
      </c>
      <c r="P867" s="73">
        <v>0.33333333333333331</v>
      </c>
      <c r="Q867" s="22">
        <v>0.47916666666666669</v>
      </c>
      <c r="R867" s="22">
        <v>0.625</v>
      </c>
      <c r="S867" s="22">
        <v>0.55555555555555558</v>
      </c>
      <c r="T867" s="22">
        <v>0.65972222222222221</v>
      </c>
      <c r="U867" s="22">
        <v>0.8125</v>
      </c>
      <c r="V867" s="22">
        <v>0.8125</v>
      </c>
      <c r="W867" s="105">
        <f>IFERROR(IF(S867&lt;R867,100%,"100"%-(S867-R867)*1.2),"-")</f>
        <v>1</v>
      </c>
      <c r="AC867" s="105">
        <f>IFERROR(IF(Y867&lt;X867,100%,"100"%-(Y867-X867)*1.2),"-")</f>
        <v>1</v>
      </c>
    </row>
    <row r="868" spans="2:29" ht="15" thickBot="1" x14ac:dyDescent="0.35">
      <c r="B868" s="18" t="s">
        <v>1338</v>
      </c>
      <c r="C868" s="18">
        <v>46090</v>
      </c>
      <c r="D868" s="386" t="s">
        <v>1245</v>
      </c>
      <c r="E868" s="200" t="s">
        <v>7</v>
      </c>
      <c r="F868" s="201" t="s">
        <v>165</v>
      </c>
      <c r="G868" s="92" t="s">
        <v>1338</v>
      </c>
      <c r="H868" s="27" t="s">
        <v>35</v>
      </c>
      <c r="I868" s="21" t="s">
        <v>7</v>
      </c>
      <c r="J868" s="523">
        <v>10200</v>
      </c>
      <c r="K868" s="484">
        <v>7100</v>
      </c>
      <c r="L868" s="484">
        <v>14</v>
      </c>
      <c r="M868" s="484">
        <v>10</v>
      </c>
      <c r="N868" s="200" t="s">
        <v>7</v>
      </c>
      <c r="O868" s="201" t="s">
        <v>165</v>
      </c>
      <c r="P868" s="206">
        <v>0.33333333333333331</v>
      </c>
      <c r="Q868" s="100">
        <v>0.29166666666666669</v>
      </c>
      <c r="R868" s="22">
        <v>0.5</v>
      </c>
      <c r="S868" s="22">
        <v>0.2951388888888889</v>
      </c>
      <c r="T868" s="22">
        <v>0.33680555555555558</v>
      </c>
      <c r="U868" s="22">
        <v>0.33750000000000002</v>
      </c>
      <c r="V868" s="22">
        <v>0.33750000000000002</v>
      </c>
      <c r="W868" s="105">
        <f>IFERROR(IF(S868&lt;R868,100%,"100"%-(S868-R868)*1.2),"-")</f>
        <v>1</v>
      </c>
      <c r="AC868" s="105">
        <f>IFERROR(IF(Y868&lt;X868,100%,"100"%-(Y868-X868)*1.2),"-")</f>
        <v>1</v>
      </c>
    </row>
    <row r="869" spans="2:29" ht="15" thickBot="1" x14ac:dyDescent="0.35">
      <c r="B869" s="18" t="s">
        <v>1339</v>
      </c>
      <c r="C869" s="18">
        <v>46090</v>
      </c>
      <c r="D869" s="386" t="s">
        <v>1245</v>
      </c>
      <c r="E869" s="49" t="s">
        <v>14</v>
      </c>
      <c r="F869" s="201" t="s">
        <v>115</v>
      </c>
      <c r="G869" s="18" t="s">
        <v>1339</v>
      </c>
      <c r="H869" s="386" t="s">
        <v>67</v>
      </c>
      <c r="I869" s="386" t="s">
        <v>14</v>
      </c>
      <c r="J869" s="111">
        <v>8500</v>
      </c>
      <c r="K869" s="111">
        <v>6200</v>
      </c>
      <c r="L869" s="111">
        <v>14</v>
      </c>
      <c r="M869" s="111">
        <v>4</v>
      </c>
      <c r="N869" s="200" t="s">
        <v>14</v>
      </c>
      <c r="O869" s="201" t="s">
        <v>115</v>
      </c>
      <c r="P869" s="206">
        <v>0.29166666666666669</v>
      </c>
      <c r="Q869" s="22">
        <v>0.29166666666666669</v>
      </c>
      <c r="R869" s="22">
        <v>0.625</v>
      </c>
      <c r="S869" s="22">
        <v>0.3125</v>
      </c>
      <c r="T869" s="22">
        <v>0.33333333333333331</v>
      </c>
      <c r="U869" s="22">
        <v>0.35416666666666669</v>
      </c>
      <c r="V869" s="22">
        <v>0.35416666666666669</v>
      </c>
      <c r="W869" s="105">
        <f>IFERROR(IF(S869&lt;R869,100%,"100"%-(S869-R869)*1.2),"-")</f>
        <v>1</v>
      </c>
      <c r="AB869" s="22">
        <f>T869-S869</f>
        <v>2.0833333333333315E-2</v>
      </c>
      <c r="AC869" s="105">
        <f>IFERROR(IF(Y869&lt;X869,100%,"100"%-(Y869-X869)*1.2),"-")</f>
        <v>1</v>
      </c>
    </row>
    <row r="870" spans="2:29" ht="15" thickBot="1" x14ac:dyDescent="0.35">
      <c r="B870" s="18" t="s">
        <v>1340</v>
      </c>
      <c r="C870" s="18">
        <v>46090</v>
      </c>
      <c r="D870" s="386" t="s">
        <v>1245</v>
      </c>
      <c r="E870" s="49" t="s">
        <v>14</v>
      </c>
      <c r="F870" s="201" t="s">
        <v>115</v>
      </c>
      <c r="G870" s="18" t="s">
        <v>1340</v>
      </c>
      <c r="H870" s="492" t="s">
        <v>6</v>
      </c>
      <c r="I870" s="5" t="s">
        <v>14</v>
      </c>
      <c r="J870" s="111">
        <v>8500</v>
      </c>
      <c r="K870" s="111">
        <v>6200</v>
      </c>
      <c r="L870" s="111">
        <v>14</v>
      </c>
      <c r="M870" s="111">
        <v>4</v>
      </c>
      <c r="N870" s="200" t="s">
        <v>14</v>
      </c>
      <c r="O870" s="201" t="s">
        <v>115</v>
      </c>
      <c r="P870" s="206">
        <v>0.29166666666666669</v>
      </c>
      <c r="Q870" s="22">
        <v>0.44791666666666669</v>
      </c>
      <c r="R870" s="22">
        <v>0.625</v>
      </c>
      <c r="S870" s="22">
        <v>0.52430555555555558</v>
      </c>
      <c r="T870" s="22">
        <v>0.56597222222222221</v>
      </c>
      <c r="U870" s="22">
        <v>0.72569444444444442</v>
      </c>
      <c r="V870" s="22">
        <v>0.72569444444444442</v>
      </c>
      <c r="W870" s="105">
        <f>IFERROR(IF(S870&lt;R870,100%,"100"%-(S870-R870)*1.2),"-")</f>
        <v>1</v>
      </c>
      <c r="AC870" s="105">
        <f>IFERROR(IF(Y870&lt;X870,100%,"100"%-(Y870-X870)*1.2),"-")</f>
        <v>1</v>
      </c>
    </row>
    <row r="871" spans="2:29" ht="15" thickBot="1" x14ac:dyDescent="0.35">
      <c r="B871" s="18" t="s">
        <v>1340</v>
      </c>
      <c r="C871" s="18">
        <v>46090</v>
      </c>
      <c r="D871" s="386" t="s">
        <v>1245</v>
      </c>
      <c r="E871" s="49" t="s">
        <v>14</v>
      </c>
      <c r="F871" s="201" t="s">
        <v>115</v>
      </c>
      <c r="G871" s="18" t="s">
        <v>1340</v>
      </c>
      <c r="H871" s="27" t="s">
        <v>30</v>
      </c>
      <c r="I871" s="5" t="s">
        <v>14</v>
      </c>
      <c r="J871" s="111">
        <v>8500</v>
      </c>
      <c r="K871" s="111">
        <v>2100</v>
      </c>
      <c r="L871" s="111">
        <v>14</v>
      </c>
      <c r="M871" s="111">
        <v>4</v>
      </c>
      <c r="N871" s="200" t="s">
        <v>14</v>
      </c>
      <c r="O871" s="201" t="s">
        <v>115</v>
      </c>
      <c r="P871" s="206">
        <v>0.29166666666666669</v>
      </c>
      <c r="Q871" s="22">
        <v>0.44791666666666669</v>
      </c>
      <c r="R871" s="22">
        <v>0.625</v>
      </c>
      <c r="S871" s="22">
        <v>0.56944444444444442</v>
      </c>
      <c r="T871" s="22">
        <v>0.58333333333333337</v>
      </c>
      <c r="U871" s="22">
        <v>0.72569444444444442</v>
      </c>
      <c r="V871" s="22">
        <v>0.72569444444444442</v>
      </c>
      <c r="W871" s="105">
        <f>IFERROR(IF(S871&lt;R871,100%,"100"%-(S871-R871)*1.2),"-")</f>
        <v>1</v>
      </c>
      <c r="AC871" s="105">
        <f>IFERROR(IF(Y871&lt;X871,100%,"100"%-(Y871-X871)*1.2),"-")</f>
        <v>1</v>
      </c>
    </row>
    <row r="872" spans="2:29" x14ac:dyDescent="0.3">
      <c r="B872" s="18" t="s">
        <v>1340</v>
      </c>
      <c r="C872" s="18">
        <v>46090</v>
      </c>
      <c r="D872" s="386" t="s">
        <v>1245</v>
      </c>
      <c r="E872" s="49" t="s">
        <v>14</v>
      </c>
      <c r="F872" s="209" t="s">
        <v>115</v>
      </c>
      <c r="G872" s="125" t="s">
        <v>1340</v>
      </c>
      <c r="H872" s="208" t="s">
        <v>9</v>
      </c>
      <c r="I872" s="126" t="s">
        <v>14</v>
      </c>
      <c r="J872" s="111">
        <v>8500</v>
      </c>
      <c r="K872" s="111">
        <v>3625</v>
      </c>
      <c r="L872" s="111">
        <v>14</v>
      </c>
      <c r="M872" s="111">
        <v>7</v>
      </c>
      <c r="N872" s="208" t="s">
        <v>14</v>
      </c>
      <c r="O872" s="209" t="s">
        <v>115</v>
      </c>
      <c r="P872" s="210">
        <v>0.29166666666666669</v>
      </c>
      <c r="Q872" s="128">
        <v>0.44791666666666669</v>
      </c>
      <c r="R872" s="22">
        <v>0.625</v>
      </c>
      <c r="S872" s="22">
        <v>0.50694444444444442</v>
      </c>
      <c r="T872" s="22">
        <v>0.52083333333333337</v>
      </c>
      <c r="U872" s="22">
        <v>0.72569444444444442</v>
      </c>
      <c r="V872" s="22">
        <v>0.72569444444444442</v>
      </c>
      <c r="W872" s="105">
        <f>IFERROR(IF(S872&lt;R872,100%,"100"%-(S872-R872)*1.2),"-")</f>
        <v>1</v>
      </c>
      <c r="AC872" s="105">
        <f>IFERROR(IF(Y872&lt;X872,100%,"100"%-(Y872-X872)*1.2),"-")</f>
        <v>1</v>
      </c>
    </row>
    <row r="873" spans="2:29" x14ac:dyDescent="0.3">
      <c r="B873" s="18" t="s">
        <v>1341</v>
      </c>
      <c r="C873" s="18">
        <v>46090</v>
      </c>
      <c r="D873" s="126" t="s">
        <v>1245</v>
      </c>
      <c r="E873" s="2" t="s">
        <v>104</v>
      </c>
      <c r="F873" s="4" t="s">
        <v>165</v>
      </c>
      <c r="G873" s="18" t="s">
        <v>1341</v>
      </c>
      <c r="H873" s="2" t="s">
        <v>17</v>
      </c>
      <c r="I873" s="19" t="s">
        <v>104</v>
      </c>
      <c r="J873" s="111">
        <v>10230</v>
      </c>
      <c r="K873" s="111">
        <v>936</v>
      </c>
      <c r="L873" s="111">
        <v>14</v>
      </c>
      <c r="M873" s="111">
        <v>4</v>
      </c>
      <c r="N873" s="2" t="s">
        <v>104</v>
      </c>
      <c r="O873" s="4" t="s">
        <v>165</v>
      </c>
      <c r="P873" s="3">
        <v>0.41666666666666669</v>
      </c>
      <c r="Q873" s="22">
        <v>0.38541666666666669</v>
      </c>
      <c r="R873" s="22">
        <v>0.625</v>
      </c>
      <c r="S873" s="22">
        <v>0.44444444444444442</v>
      </c>
      <c r="T873" s="22">
        <v>0.46875</v>
      </c>
      <c r="U873" s="22">
        <v>0.79166666666666663</v>
      </c>
      <c r="V873" s="22">
        <v>0.79166666666666663</v>
      </c>
      <c r="W873" s="105">
        <f>IFERROR(IF(S873&lt;R873,100%,"100"%-(S873-R873)*1.2),"-")</f>
        <v>1</v>
      </c>
      <c r="AC873" s="105">
        <f>IFERROR(IF(Y873&lt;X873,100%,"100"%-(Y873-X873)*1.2),"-")</f>
        <v>1</v>
      </c>
    </row>
    <row r="874" spans="2:29" x14ac:dyDescent="0.3">
      <c r="B874" s="18" t="s">
        <v>1341</v>
      </c>
      <c r="C874" s="18">
        <v>46090</v>
      </c>
      <c r="D874" s="126" t="s">
        <v>1245</v>
      </c>
      <c r="E874" s="2" t="s">
        <v>104</v>
      </c>
      <c r="F874" s="4" t="s">
        <v>165</v>
      </c>
      <c r="G874" s="18" t="s">
        <v>1341</v>
      </c>
      <c r="H874" s="2" t="s">
        <v>25</v>
      </c>
      <c r="I874" s="19" t="s">
        <v>104</v>
      </c>
      <c r="J874" s="111">
        <v>10230</v>
      </c>
      <c r="K874" s="111">
        <v>2000</v>
      </c>
      <c r="L874" s="111">
        <v>14</v>
      </c>
      <c r="M874" s="111">
        <v>5</v>
      </c>
      <c r="N874" s="2" t="s">
        <v>104</v>
      </c>
      <c r="O874" s="4" t="s">
        <v>165</v>
      </c>
      <c r="P874" s="3">
        <v>0.29166666666666669</v>
      </c>
      <c r="Q874" s="22">
        <v>0.38541666666666669</v>
      </c>
      <c r="R874" s="22">
        <v>0.625</v>
      </c>
      <c r="S874" s="22">
        <v>0.47916666666666669</v>
      </c>
      <c r="T874" s="22">
        <v>0.52777777777777779</v>
      </c>
      <c r="U874" s="22">
        <v>0.79166666666666663</v>
      </c>
      <c r="V874" s="22">
        <v>0.79166666666666663</v>
      </c>
      <c r="W874" s="105">
        <f>IFERROR(IF(S874&lt;R874,100%,"100"%-(S874-R874)*1.2),"-")</f>
        <v>1</v>
      </c>
      <c r="AC874" s="105">
        <f>IFERROR(IF(Y874&lt;X874,100%,"100"%-(Y874-X874)*1.2),"-")</f>
        <v>1</v>
      </c>
    </row>
    <row r="875" spans="2:29" ht="15" thickBot="1" x14ac:dyDescent="0.35">
      <c r="B875" s="18" t="s">
        <v>1342</v>
      </c>
      <c r="C875" s="18">
        <v>46090</v>
      </c>
      <c r="E875" s="200" t="s">
        <v>451</v>
      </c>
      <c r="F875" s="201" t="s">
        <v>451</v>
      </c>
      <c r="G875" s="92" t="s">
        <v>1342</v>
      </c>
      <c r="H875" s="5" t="s">
        <v>601</v>
      </c>
      <c r="I875" s="386"/>
      <c r="K875" s="111">
        <v>22303</v>
      </c>
      <c r="M875" s="111">
        <v>27</v>
      </c>
      <c r="N875" s="200" t="s">
        <v>451</v>
      </c>
      <c r="O875" s="201" t="s">
        <v>451</v>
      </c>
      <c r="P875" s="206">
        <v>0.375</v>
      </c>
      <c r="Q875" s="386"/>
      <c r="W875" s="105">
        <f>IFERROR(IF(S875&lt;R875,100%,"100"%-(S875-R875)*1.2),"-")</f>
        <v>1</v>
      </c>
      <c r="AC875" s="105">
        <f>IFERROR(IF(Y875&lt;X875,100%,"100"%-(Y875-X875)*1.2),"-")</f>
        <v>1</v>
      </c>
    </row>
    <row r="876" spans="2:29" ht="15" thickBot="1" x14ac:dyDescent="0.35">
      <c r="B876" s="18" t="s">
        <v>1342</v>
      </c>
      <c r="C876" s="18">
        <v>46090</v>
      </c>
      <c r="E876" s="200" t="s">
        <v>1336</v>
      </c>
      <c r="F876" s="441" t="s">
        <v>451</v>
      </c>
      <c r="G876" s="18" t="s">
        <v>1342</v>
      </c>
      <c r="H876" s="438" t="s">
        <v>18</v>
      </c>
      <c r="K876" s="111">
        <v>4200</v>
      </c>
      <c r="M876" s="111">
        <v>16</v>
      </c>
      <c r="N876" s="200" t="s">
        <v>1336</v>
      </c>
      <c r="O876" s="441" t="s">
        <v>451</v>
      </c>
      <c r="P876" s="206">
        <v>0.375</v>
      </c>
      <c r="W876" s="105">
        <f>IFERROR(IF(S876&lt;R876,100%,"100"%-(S876-R876)*1.2),"-")</f>
        <v>1</v>
      </c>
      <c r="AC876" s="105">
        <f>IFERROR(IF(Y876&lt;X876,100%,"100"%-(Y876-X876)*1.2),"-")</f>
        <v>1</v>
      </c>
    </row>
    <row r="877" spans="2:29" ht="15" thickBot="1" x14ac:dyDescent="0.35">
      <c r="B877" s="18" t="s">
        <v>1343</v>
      </c>
      <c r="C877" s="18">
        <v>46090</v>
      </c>
      <c r="D877" s="5" t="s">
        <v>1245</v>
      </c>
      <c r="E877" s="200" t="s">
        <v>28</v>
      </c>
      <c r="F877" s="201" t="s">
        <v>42</v>
      </c>
      <c r="G877" s="18" t="s">
        <v>1343</v>
      </c>
      <c r="H877" s="27" t="s">
        <v>13</v>
      </c>
      <c r="I877" s="5" t="s">
        <v>28</v>
      </c>
      <c r="J877" s="111">
        <v>9200</v>
      </c>
      <c r="K877" s="111">
        <v>6194</v>
      </c>
      <c r="L877" s="111">
        <v>14</v>
      </c>
      <c r="M877" s="111">
        <v>10</v>
      </c>
      <c r="N877" s="200" t="s">
        <v>28</v>
      </c>
      <c r="O877" s="201" t="s">
        <v>42</v>
      </c>
      <c r="P877" s="206">
        <v>0.5</v>
      </c>
      <c r="Q877" s="22">
        <v>0.375</v>
      </c>
      <c r="R877" s="22">
        <v>0.5</v>
      </c>
      <c r="S877" s="22">
        <v>0.4861111111111111</v>
      </c>
      <c r="T877" s="22">
        <v>0.52083333333333337</v>
      </c>
      <c r="U877" s="22">
        <v>0.79166666666666663</v>
      </c>
      <c r="V877" s="22">
        <v>0.79166666666666663</v>
      </c>
      <c r="W877" s="105">
        <f>IFERROR(IF(S877&lt;R877,100%,"100"%-(S877-R877)*1.2),"-")</f>
        <v>1</v>
      </c>
      <c r="AC877" s="105">
        <f>IFERROR(IF(Y877&lt;X877,100%,"100"%-(Y877-X877)*1.2),"-")</f>
        <v>1</v>
      </c>
    </row>
    <row r="878" spans="2:29" ht="15" thickBot="1" x14ac:dyDescent="0.35">
      <c r="B878" s="18" t="s">
        <v>1343</v>
      </c>
      <c r="C878" s="125">
        <v>46090</v>
      </c>
      <c r="D878" s="126" t="s">
        <v>1245</v>
      </c>
      <c r="E878" s="208" t="s">
        <v>28</v>
      </c>
      <c r="F878" s="209" t="s">
        <v>42</v>
      </c>
      <c r="G878" s="125" t="s">
        <v>1343</v>
      </c>
      <c r="H878" s="208" t="s">
        <v>9</v>
      </c>
      <c r="I878" s="126" t="s">
        <v>28</v>
      </c>
      <c r="J878" s="242">
        <v>9200</v>
      </c>
      <c r="K878" s="242">
        <v>200</v>
      </c>
      <c r="L878" s="242">
        <v>14</v>
      </c>
      <c r="M878" s="242">
        <v>1</v>
      </c>
      <c r="N878" s="208" t="s">
        <v>28</v>
      </c>
      <c r="O878" s="201" t="s">
        <v>42</v>
      </c>
      <c r="P878" s="206">
        <v>0.5</v>
      </c>
      <c r="Q878" s="22">
        <v>0.375</v>
      </c>
      <c r="R878" s="22">
        <v>0.5</v>
      </c>
      <c r="S878" s="22">
        <v>0.4375</v>
      </c>
      <c r="T878" s="22">
        <v>0.52083333333333337</v>
      </c>
      <c r="U878" s="22">
        <v>0.79166666666666663</v>
      </c>
      <c r="V878" s="22">
        <v>0.79166666666666663</v>
      </c>
      <c r="W878" s="105">
        <f>IFERROR(IF(S878&lt;R878,100%,"100"%-(S878-R878)*1.2),"-")</f>
        <v>1</v>
      </c>
      <c r="AC878" s="105">
        <f>IFERROR(IF(Y878&lt;X878,100%,"100"%-(Y878-X878)*1.2),"-")</f>
        <v>1</v>
      </c>
    </row>
    <row r="879" spans="2:29" ht="15" thickBot="1" x14ac:dyDescent="0.35">
      <c r="B879" s="18" t="s">
        <v>1344</v>
      </c>
      <c r="C879" s="18">
        <v>46090</v>
      </c>
      <c r="D879" s="5" t="s">
        <v>1245</v>
      </c>
      <c r="E879" s="2" t="s">
        <v>56</v>
      </c>
      <c r="F879" s="4" t="s">
        <v>81</v>
      </c>
      <c r="G879" s="18" t="s">
        <v>1344</v>
      </c>
      <c r="H879" s="433" t="s">
        <v>1237</v>
      </c>
      <c r="I879" s="19" t="s">
        <v>56</v>
      </c>
      <c r="J879" s="111">
        <v>8500</v>
      </c>
      <c r="K879" s="111">
        <v>6500</v>
      </c>
      <c r="L879" s="111">
        <v>14</v>
      </c>
      <c r="M879" s="111">
        <v>14</v>
      </c>
      <c r="N879" s="2" t="s">
        <v>56</v>
      </c>
      <c r="O879" s="201" t="s">
        <v>81</v>
      </c>
      <c r="P879" s="206">
        <v>0.25</v>
      </c>
      <c r="Q879" s="22">
        <v>0.3125</v>
      </c>
      <c r="R879" s="22">
        <v>0.625</v>
      </c>
      <c r="S879" s="22">
        <v>0.35416666666666669</v>
      </c>
      <c r="T879" s="22">
        <v>0.39583333333333331</v>
      </c>
      <c r="U879" s="22">
        <v>0.42708333333333331</v>
      </c>
      <c r="V879" s="22">
        <v>0.42708333333333331</v>
      </c>
      <c r="W879" s="105">
        <f>IFERROR(IF(S879&lt;R879,100%,"100"%-(S879-R879)*1.2),"-")</f>
        <v>1</v>
      </c>
      <c r="AC879" s="105">
        <f>IFERROR(IF(Y879&lt;X879,100%,"100"%-(Y879-X879)*1.2),"-")</f>
        <v>1</v>
      </c>
    </row>
    <row r="880" spans="2:29" ht="15" thickBot="1" x14ac:dyDescent="0.35">
      <c r="B880" s="18" t="s">
        <v>1345</v>
      </c>
      <c r="C880" s="18">
        <v>46090</v>
      </c>
      <c r="D880" s="5" t="s">
        <v>1245</v>
      </c>
      <c r="E880" s="2" t="s">
        <v>56</v>
      </c>
      <c r="F880" s="4" t="s">
        <v>81</v>
      </c>
      <c r="G880" s="18" t="s">
        <v>1345</v>
      </c>
      <c r="H880" s="27" t="s">
        <v>22</v>
      </c>
      <c r="I880" s="19" t="s">
        <v>56</v>
      </c>
      <c r="J880" s="111">
        <v>8500</v>
      </c>
      <c r="K880" s="111">
        <v>8263</v>
      </c>
      <c r="L880" s="111">
        <v>14</v>
      </c>
      <c r="M880" s="111">
        <v>10</v>
      </c>
      <c r="N880" s="2" t="s">
        <v>56</v>
      </c>
      <c r="O880" s="201" t="s">
        <v>81</v>
      </c>
      <c r="P880" s="206">
        <v>0.45833333333333331</v>
      </c>
      <c r="Q880" s="22">
        <v>0.4861111111111111</v>
      </c>
      <c r="R880" s="22">
        <v>0.625</v>
      </c>
      <c r="S880" s="22">
        <v>0.52777777777777779</v>
      </c>
      <c r="T880" s="22">
        <v>0.63541666666666663</v>
      </c>
      <c r="U880" s="22">
        <v>0.69791666666666663</v>
      </c>
      <c r="V880" s="22">
        <v>0.69791666666666663</v>
      </c>
      <c r="W880" s="105">
        <f>IFERROR(IF(S880&lt;R880,100%,"100"%-(S880-R880)*1.2),"-")</f>
        <v>1</v>
      </c>
      <c r="AC880" s="105">
        <f>IFERROR(IF(Y880&lt;X880,100%,"100"%-(Y880-X880)*1.2),"-")</f>
        <v>1</v>
      </c>
    </row>
    <row r="881" spans="2:29" ht="15" thickBot="1" x14ac:dyDescent="0.35">
      <c r="B881" s="18" t="s">
        <v>1346</v>
      </c>
      <c r="C881" s="92">
        <v>46091</v>
      </c>
      <c r="D881" s="386"/>
      <c r="E881" s="326" t="s">
        <v>101</v>
      </c>
      <c r="F881" s="326" t="s">
        <v>101</v>
      </c>
      <c r="G881" s="92" t="s">
        <v>1346</v>
      </c>
      <c r="H881" s="27" t="s">
        <v>6</v>
      </c>
      <c r="I881" s="386"/>
      <c r="J881" s="484"/>
      <c r="K881" s="484">
        <v>12657.77</v>
      </c>
      <c r="L881" s="484"/>
      <c r="M881" s="484">
        <v>10</v>
      </c>
      <c r="N881" s="326" t="s">
        <v>101</v>
      </c>
      <c r="O881" s="326" t="s">
        <v>101</v>
      </c>
      <c r="P881" s="449">
        <v>0.29166666666666669</v>
      </c>
      <c r="W881" s="105">
        <f>IFERROR(IF(S881&lt;R881,100%,"100"%-(S881-R881)*1.2),"-")</f>
        <v>1</v>
      </c>
      <c r="AC881" s="105">
        <f>IFERROR(IF(Y881&lt;X881,100%,"100"%-(Y881-X881)*1.2),"-")</f>
        <v>1</v>
      </c>
    </row>
    <row r="882" spans="2:29" ht="15" thickBot="1" x14ac:dyDescent="0.35">
      <c r="B882" s="18" t="s">
        <v>1346</v>
      </c>
      <c r="C882" s="18">
        <v>46091</v>
      </c>
      <c r="E882" s="326" t="s">
        <v>101</v>
      </c>
      <c r="F882" s="326" t="s">
        <v>101</v>
      </c>
      <c r="G882" s="18" t="s">
        <v>1346</v>
      </c>
      <c r="H882" s="448" t="s">
        <v>9</v>
      </c>
      <c r="K882" s="111">
        <v>10000</v>
      </c>
      <c r="M882" s="111">
        <v>15</v>
      </c>
      <c r="N882" s="326" t="s">
        <v>101</v>
      </c>
      <c r="O882" s="326" t="s">
        <v>101</v>
      </c>
      <c r="P882" s="449">
        <v>0.29166666666666669</v>
      </c>
      <c r="W882" s="105">
        <f>IFERROR(IF(S882&lt;R882,100%,"100"%-(S882-R882)*1.2),"-")</f>
        <v>1</v>
      </c>
      <c r="AC882" s="105">
        <f>IFERROR(IF(Y882&lt;X882,100%,"100"%-(Y882-X882)*1.2),"-")</f>
        <v>1</v>
      </c>
    </row>
    <row r="883" spans="2:29" ht="15" thickBot="1" x14ac:dyDescent="0.35">
      <c r="B883" s="18" t="s">
        <v>1347</v>
      </c>
      <c r="C883" s="18">
        <v>46091</v>
      </c>
      <c r="D883" s="5" t="s">
        <v>1245</v>
      </c>
      <c r="E883" s="448" t="s">
        <v>28</v>
      </c>
      <c r="F883" s="326" t="s">
        <v>42</v>
      </c>
      <c r="G883" s="18" t="s">
        <v>1347</v>
      </c>
      <c r="H883" s="27" t="s">
        <v>35</v>
      </c>
      <c r="I883" s="5" t="s">
        <v>28</v>
      </c>
      <c r="J883" s="111">
        <v>9200</v>
      </c>
      <c r="K883" s="111">
        <v>6899</v>
      </c>
      <c r="L883" s="111">
        <v>14</v>
      </c>
      <c r="M883" s="111">
        <v>13</v>
      </c>
      <c r="N883" s="448" t="s">
        <v>28</v>
      </c>
      <c r="O883" s="326" t="s">
        <v>42</v>
      </c>
      <c r="P883" s="449">
        <v>0.29166666666666669</v>
      </c>
      <c r="Q883" s="22">
        <v>0.29166666666666669</v>
      </c>
      <c r="R883" s="22">
        <v>0.5</v>
      </c>
      <c r="S883" s="22">
        <v>0.31944444444444442</v>
      </c>
      <c r="T883" s="22">
        <v>0.32291666666666669</v>
      </c>
      <c r="U883" s="22">
        <v>0.34027777777777779</v>
      </c>
      <c r="V883" s="22">
        <v>0.34027777777777779</v>
      </c>
      <c r="W883" s="105">
        <f>IFERROR(IF(S883&lt;R883,100%,"100"%-(S883-R883)*1.2),"-")</f>
        <v>1</v>
      </c>
      <c r="AC883" s="105">
        <f>IFERROR(IF(Y883&lt;X883,100%,"100"%-(Y883-X883)*1.2),"-")</f>
        <v>1</v>
      </c>
    </row>
    <row r="884" spans="2:29" ht="15" thickBot="1" x14ac:dyDescent="0.35">
      <c r="B884" s="18" t="s">
        <v>1348</v>
      </c>
      <c r="C884" s="18">
        <v>46091</v>
      </c>
      <c r="D884" s="5" t="s">
        <v>1245</v>
      </c>
      <c r="E884" s="448" t="s">
        <v>28</v>
      </c>
      <c r="F884" s="326" t="s">
        <v>42</v>
      </c>
      <c r="G884" s="18" t="s">
        <v>1348</v>
      </c>
      <c r="H884" s="5" t="s">
        <v>107</v>
      </c>
      <c r="I884" s="5" t="s">
        <v>28</v>
      </c>
      <c r="J884" s="111">
        <v>9200</v>
      </c>
      <c r="K884" s="111">
        <v>10000</v>
      </c>
      <c r="L884" s="111">
        <v>14</v>
      </c>
      <c r="M884" s="111">
        <v>13</v>
      </c>
      <c r="N884" s="448" t="s">
        <v>28</v>
      </c>
      <c r="O884" s="326" t="s">
        <v>42</v>
      </c>
      <c r="P884" s="449">
        <v>0.4375</v>
      </c>
      <c r="Q884" s="22">
        <v>0.5</v>
      </c>
      <c r="R884" s="22">
        <v>0.625</v>
      </c>
      <c r="S884" s="22">
        <v>0.59375</v>
      </c>
      <c r="T884" s="22">
        <v>0.66666666666666663</v>
      </c>
      <c r="U884" s="22">
        <v>0.79166666666666663</v>
      </c>
      <c r="V884" s="22">
        <v>0.79166666666666663</v>
      </c>
      <c r="W884" s="105">
        <f>IFERROR(IF(S884&lt;R884,100%,"100"%-(S884-R884)*1.2),"-")</f>
        <v>1</v>
      </c>
      <c r="AC884" s="105">
        <f>IFERROR(IF(Y884&lt;X884,100%,"100"%-(Y884-X884)*1.2),"-")</f>
        <v>1</v>
      </c>
    </row>
    <row r="885" spans="2:29" ht="15" thickBot="1" x14ac:dyDescent="0.35">
      <c r="B885" s="18" t="s">
        <v>1349</v>
      </c>
      <c r="C885" s="18">
        <v>46091</v>
      </c>
      <c r="E885" s="448" t="s">
        <v>367</v>
      </c>
      <c r="F885" s="448" t="s">
        <v>367</v>
      </c>
      <c r="G885" s="18" t="s">
        <v>1349</v>
      </c>
      <c r="H885" s="326" t="s">
        <v>12</v>
      </c>
      <c r="K885" s="111">
        <v>12600</v>
      </c>
      <c r="M885" s="111">
        <v>24</v>
      </c>
      <c r="N885" s="448" t="s">
        <v>367</v>
      </c>
      <c r="O885" s="448" t="s">
        <v>367</v>
      </c>
      <c r="P885" s="450">
        <v>0.29166666666666669</v>
      </c>
      <c r="Q885" s="22">
        <v>0.4375</v>
      </c>
      <c r="R885" s="22">
        <v>0.625</v>
      </c>
      <c r="S885" s="22">
        <v>0.54166666666666663</v>
      </c>
      <c r="T885" s="22">
        <v>0.58333333333333337</v>
      </c>
      <c r="U885" s="22">
        <v>0.80902777777777779</v>
      </c>
      <c r="V885" s="22">
        <v>0.80902777777777779</v>
      </c>
      <c r="W885" s="105">
        <f>IFERROR(IF(S885&lt;R885,100%,"100"%-(S885-R885)*1.2),"-")</f>
        <v>1</v>
      </c>
      <c r="AC885" s="105">
        <f>IFERROR(IF(Y885&lt;X885,100%,"100"%-(Y885-X885)*1.2),"-")</f>
        <v>1</v>
      </c>
    </row>
    <row r="886" spans="2:29" x14ac:dyDescent="0.3">
      <c r="B886" s="18" t="s">
        <v>1349</v>
      </c>
      <c r="C886" s="18">
        <v>46091</v>
      </c>
      <c r="D886" s="126"/>
      <c r="E886" s="481" t="s">
        <v>367</v>
      </c>
      <c r="F886" s="482" t="s">
        <v>1336</v>
      </c>
      <c r="G886" s="125" t="s">
        <v>1349</v>
      </c>
      <c r="H886" s="481" t="s">
        <v>76</v>
      </c>
      <c r="I886" s="126"/>
      <c r="J886" s="242"/>
      <c r="K886" s="242">
        <v>3000</v>
      </c>
      <c r="L886" s="242"/>
      <c r="M886" s="242">
        <v>6</v>
      </c>
      <c r="N886" s="481" t="s">
        <v>367</v>
      </c>
      <c r="O886" s="482" t="s">
        <v>1336</v>
      </c>
      <c r="P886" s="498">
        <v>0.29166666666666669</v>
      </c>
      <c r="Q886" s="128">
        <v>0.625</v>
      </c>
      <c r="R886" s="22">
        <v>0.75</v>
      </c>
      <c r="S886" s="22">
        <v>0.75</v>
      </c>
      <c r="T886" s="22">
        <v>0.72222222222222221</v>
      </c>
      <c r="U886" s="22">
        <v>0.86458333333333337</v>
      </c>
      <c r="V886" s="22">
        <v>0.86458333333333337</v>
      </c>
      <c r="W886" s="105">
        <f>IFERROR(IF(S886&lt;R886,100%,"100"%-(S886-R886)*1.2),"-")</f>
        <v>1</v>
      </c>
      <c r="AC886" s="105">
        <f>IFERROR(IF(Y886&lt;X886,100%,"100"%-(Y886-X886)*1.2),"-")</f>
        <v>1</v>
      </c>
    </row>
    <row r="887" spans="2:29" x14ac:dyDescent="0.3">
      <c r="B887" s="18" t="s">
        <v>1350</v>
      </c>
      <c r="C887" s="18">
        <v>46091</v>
      </c>
      <c r="D887" s="5" t="s">
        <v>1245</v>
      </c>
      <c r="E887" s="71" t="s">
        <v>20</v>
      </c>
      <c r="F887" s="75" t="s">
        <v>21</v>
      </c>
      <c r="G887" s="18" t="s">
        <v>1350</v>
      </c>
      <c r="H887" s="5" t="s">
        <v>80</v>
      </c>
      <c r="I887" s="5" t="s">
        <v>20</v>
      </c>
      <c r="J887" s="111">
        <v>24950</v>
      </c>
      <c r="K887" s="111">
        <v>13.222</v>
      </c>
      <c r="L887" s="111">
        <v>27</v>
      </c>
      <c r="M887" s="111">
        <v>22</v>
      </c>
      <c r="N887" s="71" t="s">
        <v>20</v>
      </c>
      <c r="O887" s="75" t="s">
        <v>21</v>
      </c>
      <c r="P887" s="72">
        <v>0.375</v>
      </c>
      <c r="W887" s="105">
        <f>IFERROR(IF(S887&lt;R887,100%,"100"%-(S887-R887)*1.2),"-")</f>
        <v>1</v>
      </c>
      <c r="AC887" s="105">
        <f>IFERROR(IF(Y887&lt;X887,100%,"100"%-(Y887-X887)*1.2),"-")</f>
        <v>1</v>
      </c>
    </row>
    <row r="888" spans="2:29" ht="15" thickBot="1" x14ac:dyDescent="0.35">
      <c r="B888" s="18" t="s">
        <v>1351</v>
      </c>
      <c r="C888" s="18">
        <v>46091</v>
      </c>
      <c r="D888" s="386" t="s">
        <v>1245</v>
      </c>
      <c r="E888" s="49" t="s">
        <v>14</v>
      </c>
      <c r="F888" s="326" t="s">
        <v>115</v>
      </c>
      <c r="G888" s="92" t="s">
        <v>1351</v>
      </c>
      <c r="H888" s="448" t="s">
        <v>105</v>
      </c>
      <c r="I888" s="386" t="s">
        <v>14</v>
      </c>
      <c r="J888" s="484">
        <v>8500</v>
      </c>
      <c r="K888" s="484">
        <v>8315</v>
      </c>
      <c r="L888" s="484">
        <v>14</v>
      </c>
      <c r="M888" s="484">
        <v>18</v>
      </c>
      <c r="N888" s="448" t="s">
        <v>14</v>
      </c>
      <c r="O888" s="326" t="s">
        <v>115</v>
      </c>
      <c r="P888" s="449">
        <v>0.25</v>
      </c>
      <c r="Q888" s="100">
        <v>0.29166666666666669</v>
      </c>
      <c r="R888" s="22">
        <v>0.625</v>
      </c>
      <c r="S888" s="22">
        <v>0.33333333333333331</v>
      </c>
      <c r="T888" s="22">
        <v>0.375</v>
      </c>
      <c r="U888" s="22">
        <v>0.41666666666666669</v>
      </c>
      <c r="V888" s="22">
        <v>0.41666666666666669</v>
      </c>
      <c r="W888" s="105">
        <f>IFERROR(IF(S888&lt;R888,100%,"100"%-(S888-R888)*1.2),"-")</f>
        <v>1</v>
      </c>
      <c r="AC888" s="105">
        <f>IFERROR(IF(Y888&lt;X888,100%,"100"%-(Y888-X888)*1.2),"-")</f>
        <v>1</v>
      </c>
    </row>
    <row r="889" spans="2:29" x14ac:dyDescent="0.3">
      <c r="B889" s="18" t="s">
        <v>1352</v>
      </c>
      <c r="C889" s="18">
        <v>46091</v>
      </c>
      <c r="D889" s="386" t="s">
        <v>1245</v>
      </c>
      <c r="E889" s="49" t="s">
        <v>14</v>
      </c>
      <c r="F889" s="482" t="s">
        <v>115</v>
      </c>
      <c r="G889" s="125" t="s">
        <v>1352</v>
      </c>
      <c r="H889" s="27" t="s">
        <v>22</v>
      </c>
      <c r="I889" s="126" t="s">
        <v>14</v>
      </c>
      <c r="J889" s="111">
        <v>8500</v>
      </c>
      <c r="K889" s="111">
        <v>9000</v>
      </c>
      <c r="L889" s="111">
        <v>14</v>
      </c>
      <c r="M889" s="111">
        <v>11</v>
      </c>
      <c r="N889" s="481" t="s">
        <v>14</v>
      </c>
      <c r="O889" s="482" t="s">
        <v>115</v>
      </c>
      <c r="P889" s="498">
        <v>0.45833333333333331</v>
      </c>
      <c r="Q889" s="128">
        <v>0.88888888888888884</v>
      </c>
      <c r="R889" s="22">
        <v>0.95833333333333337</v>
      </c>
      <c r="S889" s="22">
        <v>0.88888888888888884</v>
      </c>
      <c r="T889" s="22">
        <v>0.9375</v>
      </c>
      <c r="U889" s="22">
        <v>0.95138888888888884</v>
      </c>
      <c r="V889" s="22">
        <v>0.95138888888888884</v>
      </c>
      <c r="W889" s="105">
        <f>IFERROR(IF(S889&lt;R889,100%,"100"%-(S889-R889)*1.2),"-")</f>
        <v>1</v>
      </c>
      <c r="AC889" s="105">
        <f>IFERROR(IF(Y889&lt;X889,100%,"100"%-(Y889-X889)*1.2),"-")</f>
        <v>1</v>
      </c>
    </row>
    <row r="890" spans="2:29" x14ac:dyDescent="0.3">
      <c r="B890" s="18" t="s">
        <v>1353</v>
      </c>
      <c r="C890" s="18">
        <v>46091</v>
      </c>
      <c r="D890" s="126" t="s">
        <v>1245</v>
      </c>
      <c r="E890" s="75" t="s">
        <v>104</v>
      </c>
      <c r="F890" s="75" t="s">
        <v>8</v>
      </c>
      <c r="G890" s="18" t="s">
        <v>1353</v>
      </c>
      <c r="H890" s="71" t="s">
        <v>169</v>
      </c>
      <c r="I890" s="19" t="s">
        <v>104</v>
      </c>
      <c r="J890" s="111">
        <v>10230</v>
      </c>
      <c r="K890" s="111">
        <v>4200</v>
      </c>
      <c r="L890" s="111">
        <v>14</v>
      </c>
      <c r="M890" s="111">
        <v>4</v>
      </c>
      <c r="N890" s="75" t="s">
        <v>104</v>
      </c>
      <c r="O890" s="75" t="s">
        <v>8</v>
      </c>
      <c r="P890" s="220">
        <v>0.29166666666666669</v>
      </c>
      <c r="Q890" s="22">
        <v>0.35416666666666669</v>
      </c>
      <c r="R890" s="22">
        <v>0.625</v>
      </c>
      <c r="S890" s="22">
        <v>0.37847222222222221</v>
      </c>
      <c r="T890" s="22">
        <v>0.40625</v>
      </c>
      <c r="U890" s="22">
        <v>0.43055555555555558</v>
      </c>
      <c r="V890" s="22">
        <v>0.43055555555555558</v>
      </c>
      <c r="W890" s="105">
        <f>IFERROR(IF(S890&lt;R890,100%,"100"%-(S890-R890)*1.2),"-")</f>
        <v>1</v>
      </c>
      <c r="AC890" s="105">
        <f>IFERROR(IF(Y890&lt;X890,100%,"100"%-(Y890-X890)*1.2),"-")</f>
        <v>1</v>
      </c>
    </row>
    <row r="891" spans="2:29" x14ac:dyDescent="0.3">
      <c r="B891" s="18" t="s">
        <v>1354</v>
      </c>
      <c r="C891" s="125">
        <v>46091</v>
      </c>
      <c r="D891" s="126" t="s">
        <v>1245</v>
      </c>
      <c r="E891" s="71" t="s">
        <v>104</v>
      </c>
      <c r="F891" s="75" t="s">
        <v>8</v>
      </c>
      <c r="G891" s="18" t="s">
        <v>1354</v>
      </c>
      <c r="H891" s="5" t="s">
        <v>601</v>
      </c>
      <c r="I891" s="19" t="s">
        <v>104</v>
      </c>
      <c r="J891" s="242">
        <v>10230</v>
      </c>
      <c r="K891" s="242">
        <v>6486</v>
      </c>
      <c r="L891" s="242">
        <v>14</v>
      </c>
      <c r="M891" s="242">
        <v>10</v>
      </c>
      <c r="N891" s="71" t="s">
        <v>104</v>
      </c>
      <c r="O891" s="75" t="s">
        <v>8</v>
      </c>
      <c r="P891" s="72">
        <v>0.41666666666666669</v>
      </c>
      <c r="Q891" s="22">
        <v>0.51041666666666663</v>
      </c>
      <c r="R891" s="22">
        <v>0.625</v>
      </c>
      <c r="S891" s="22">
        <v>0.60763888888888884</v>
      </c>
      <c r="T891" s="22">
        <v>0.67361111111111116</v>
      </c>
      <c r="U891" s="22">
        <v>0.83333333333333337</v>
      </c>
      <c r="V891" s="22">
        <v>0.83333333333333337</v>
      </c>
      <c r="W891" s="105">
        <f>IFERROR(IF(S891&lt;R891,100%,"100"%-(S891-R891)*1.2),"-")</f>
        <v>1</v>
      </c>
      <c r="AC891" s="105">
        <f>IFERROR(IF(Y891&lt;X891,100%,"100"%-(Y891-X891)*1.2),"-")</f>
        <v>1</v>
      </c>
    </row>
    <row r="892" spans="2:29" ht="15" thickBot="1" x14ac:dyDescent="0.35">
      <c r="B892" s="18" t="s">
        <v>1355</v>
      </c>
      <c r="C892" s="18">
        <v>46091</v>
      </c>
      <c r="D892" s="5" t="s">
        <v>1245</v>
      </c>
      <c r="E892" s="510" t="s">
        <v>56</v>
      </c>
      <c r="F892" s="511" t="s">
        <v>81</v>
      </c>
      <c r="G892" s="92" t="s">
        <v>1355</v>
      </c>
      <c r="H892" s="510" t="s">
        <v>36</v>
      </c>
      <c r="I892" s="388" t="s">
        <v>56</v>
      </c>
      <c r="J892" s="111">
        <v>8500</v>
      </c>
      <c r="K892" s="111">
        <v>11000</v>
      </c>
      <c r="L892" s="111">
        <v>14</v>
      </c>
      <c r="M892" s="111">
        <v>18</v>
      </c>
      <c r="N892" s="510" t="s">
        <v>56</v>
      </c>
      <c r="O892" s="326" t="s">
        <v>81</v>
      </c>
      <c r="P892" s="449">
        <v>0.83333333333333337</v>
      </c>
      <c r="Q892" s="100">
        <v>0.84375</v>
      </c>
      <c r="R892" s="22">
        <v>0.91666666666666663</v>
      </c>
      <c r="S892" s="22">
        <v>0.90972222222222221</v>
      </c>
      <c r="T892" s="22">
        <v>0.96527777777777779</v>
      </c>
      <c r="U892" s="22">
        <v>2.7777777777777776E-2</v>
      </c>
      <c r="V892" s="22">
        <v>2.7777777777777776E-2</v>
      </c>
      <c r="W892" s="105">
        <f>IFERROR(IF(S892&lt;R892,100%,"100"%-(S892-R892)*1.2),"-")</f>
        <v>1</v>
      </c>
      <c r="AC892" s="105">
        <f>IFERROR(IF(Y892&lt;X892,100%,"100"%-(Y892-X892)*1.2),"-")</f>
        <v>1</v>
      </c>
    </row>
    <row r="893" spans="2:29" ht="15" thickBot="1" x14ac:dyDescent="0.35">
      <c r="B893" s="18" t="s">
        <v>1356</v>
      </c>
      <c r="C893" s="18">
        <v>46091</v>
      </c>
      <c r="D893" s="5" t="s">
        <v>1245</v>
      </c>
      <c r="E893" s="71" t="s">
        <v>56</v>
      </c>
      <c r="F893" s="75" t="s">
        <v>81</v>
      </c>
      <c r="G893" s="18" t="s">
        <v>1356</v>
      </c>
      <c r="H893" s="71" t="s">
        <v>11</v>
      </c>
      <c r="I893" s="19" t="s">
        <v>56</v>
      </c>
      <c r="J893" s="111">
        <v>8500</v>
      </c>
      <c r="K893" s="111">
        <v>6000</v>
      </c>
      <c r="L893" s="111">
        <v>14</v>
      </c>
      <c r="M893" s="111">
        <v>11</v>
      </c>
      <c r="N893" s="71" t="s">
        <v>56</v>
      </c>
      <c r="O893" s="326" t="s">
        <v>81</v>
      </c>
      <c r="P893" s="449">
        <v>0.25</v>
      </c>
      <c r="Q893" s="22">
        <v>0.35416666666666669</v>
      </c>
      <c r="R893" s="22">
        <v>0.625</v>
      </c>
      <c r="S893" s="22">
        <v>0.52430555555555558</v>
      </c>
      <c r="T893" s="22">
        <v>0.625</v>
      </c>
      <c r="U893" s="22">
        <v>0.79166666666666663</v>
      </c>
      <c r="V893" s="22">
        <v>0.79166666666666663</v>
      </c>
      <c r="W893" s="105">
        <f>IFERROR(IF(S893&lt;R893,100%,"100"%-(S893-R893)*1.2),"-")</f>
        <v>1</v>
      </c>
      <c r="AC893" s="105">
        <f>IFERROR(IF(Y893&lt;X893,100%,"100"%-(Y893-X893)*1.2),"-")</f>
        <v>1</v>
      </c>
    </row>
    <row r="894" spans="2:29" ht="15" thickBot="1" x14ac:dyDescent="0.35">
      <c r="B894" s="18" t="s">
        <v>1356</v>
      </c>
      <c r="C894" s="18">
        <v>46091</v>
      </c>
      <c r="D894" s="5" t="s">
        <v>1245</v>
      </c>
      <c r="E894" s="71" t="s">
        <v>56</v>
      </c>
      <c r="F894" s="75" t="s">
        <v>81</v>
      </c>
      <c r="G894" s="18" t="s">
        <v>1356</v>
      </c>
      <c r="H894" s="71" t="s">
        <v>164</v>
      </c>
      <c r="I894" s="19" t="s">
        <v>56</v>
      </c>
      <c r="J894" s="111">
        <v>8500</v>
      </c>
      <c r="K894" s="111">
        <v>750</v>
      </c>
      <c r="L894" s="111">
        <v>14</v>
      </c>
      <c r="M894" s="111">
        <v>1</v>
      </c>
      <c r="N894" s="71" t="s">
        <v>56</v>
      </c>
      <c r="O894" s="326" t="s">
        <v>81</v>
      </c>
      <c r="P894" s="449">
        <v>0.25</v>
      </c>
      <c r="Q894" s="22">
        <v>0.35416666666666669</v>
      </c>
      <c r="R894" s="22">
        <v>0.625</v>
      </c>
      <c r="S894" s="22">
        <v>0.4375</v>
      </c>
      <c r="T894" s="22">
        <v>0.46527777777777779</v>
      </c>
      <c r="U894" s="22">
        <v>0.79166666666666663</v>
      </c>
      <c r="V894" s="22">
        <v>0.79166666666666663</v>
      </c>
      <c r="W894" s="105">
        <f>IFERROR(IF(S894&lt;R894,100%,"100"%-(S894-R894)*1.2),"-")</f>
        <v>1</v>
      </c>
      <c r="AC894" s="105">
        <f>IFERROR(IF(Y894&lt;X894,100%,"100"%-(Y894-X894)*1.2),"-")</f>
        <v>1</v>
      </c>
    </row>
    <row r="895" spans="2:29" x14ac:dyDescent="0.3">
      <c r="B895" s="18" t="s">
        <v>1357</v>
      </c>
      <c r="C895" s="125">
        <v>46091</v>
      </c>
      <c r="D895" s="126" t="s">
        <v>1245</v>
      </c>
      <c r="E895" s="496" t="s">
        <v>56</v>
      </c>
      <c r="F895" s="497" t="s">
        <v>81</v>
      </c>
      <c r="G895" s="125" t="s">
        <v>1357</v>
      </c>
      <c r="H895" s="496" t="s">
        <v>16</v>
      </c>
      <c r="I895" s="193" t="s">
        <v>56</v>
      </c>
      <c r="J895" s="242">
        <v>8500</v>
      </c>
      <c r="K895" s="242">
        <v>11000</v>
      </c>
      <c r="L895" s="242">
        <v>14</v>
      </c>
      <c r="M895" s="242">
        <v>14</v>
      </c>
      <c r="N895" s="496" t="s">
        <v>14</v>
      </c>
      <c r="O895" s="482" t="s">
        <v>74</v>
      </c>
      <c r="P895" s="498">
        <v>0.8125</v>
      </c>
      <c r="Q895" s="128">
        <v>0.83333333333333337</v>
      </c>
      <c r="R895" s="128">
        <v>0.91666666666666663</v>
      </c>
      <c r="S895" s="128">
        <v>0.91666666666666663</v>
      </c>
      <c r="T895" s="128">
        <v>0.9375</v>
      </c>
      <c r="U895" s="22">
        <v>8.3333333333333329E-2</v>
      </c>
      <c r="V895" s="22">
        <v>8.3333333333333329E-2</v>
      </c>
      <c r="W895" s="105">
        <f>IFERROR(IF(S895&lt;R895,100%,"100"%-(S895-R895)*1.2),"-")</f>
        <v>1</v>
      </c>
      <c r="AC895" s="105">
        <f>IFERROR(IF(Y895&lt;X895,100%,"100"%-(Y895-X895)*1.2),"-")</f>
        <v>1</v>
      </c>
    </row>
    <row r="896" spans="2:29" x14ac:dyDescent="0.3">
      <c r="B896" s="18" t="s">
        <v>1358</v>
      </c>
      <c r="C896" s="18">
        <v>46091</v>
      </c>
      <c r="D896" s="5" t="s">
        <v>1245</v>
      </c>
      <c r="E896" s="5" t="s">
        <v>46</v>
      </c>
      <c r="F896" s="5" t="s">
        <v>37</v>
      </c>
      <c r="G896" s="18" t="s">
        <v>1358</v>
      </c>
      <c r="H896" s="27" t="s">
        <v>22</v>
      </c>
      <c r="I896" s="5" t="s">
        <v>46</v>
      </c>
      <c r="J896" s="111">
        <v>927</v>
      </c>
      <c r="K896" s="111">
        <v>230</v>
      </c>
      <c r="L896" s="111">
        <v>3</v>
      </c>
      <c r="M896" s="111">
        <v>1</v>
      </c>
      <c r="N896" s="5" t="s">
        <v>46</v>
      </c>
      <c r="O896" s="5" t="s">
        <v>37</v>
      </c>
      <c r="P896" s="22">
        <v>4.1666666666666664E-2</v>
      </c>
      <c r="Q896" s="22">
        <v>4.1666666666666664E-2</v>
      </c>
      <c r="R896" s="22">
        <v>0.625</v>
      </c>
      <c r="S896" s="22">
        <v>9.0277777777777776E-2</v>
      </c>
      <c r="T896" s="22">
        <v>0.10416666666666667</v>
      </c>
      <c r="U896" s="22">
        <v>0.33333333333333331</v>
      </c>
      <c r="V896" s="22">
        <v>0.33333333333333331</v>
      </c>
      <c r="W896" s="105">
        <f>IFERROR(IF(S896&lt;R896,100%,"100"%-(S896-R896)*1.2),"-")</f>
        <v>1</v>
      </c>
      <c r="AC896" s="105">
        <f>IFERROR(IF(Y896&lt;X896,100%,"100"%-(Y896-X896)*1.2),"-")</f>
        <v>1</v>
      </c>
    </row>
    <row r="897" spans="2:29" x14ac:dyDescent="0.3">
      <c r="B897" s="18" t="s">
        <v>1358</v>
      </c>
      <c r="C897" s="18">
        <v>46091</v>
      </c>
      <c r="D897" s="5" t="s">
        <v>1245</v>
      </c>
      <c r="E897" s="5" t="s">
        <v>46</v>
      </c>
      <c r="F897" s="5" t="s">
        <v>37</v>
      </c>
      <c r="G897" s="18" t="s">
        <v>1358</v>
      </c>
      <c r="H897" s="27" t="s">
        <v>30</v>
      </c>
      <c r="I897" s="5" t="s">
        <v>46</v>
      </c>
      <c r="J897" s="111">
        <v>927</v>
      </c>
      <c r="K897" s="111">
        <v>570</v>
      </c>
      <c r="L897" s="111">
        <v>3</v>
      </c>
      <c r="M897" s="111">
        <v>1</v>
      </c>
      <c r="N897" s="5" t="s">
        <v>46</v>
      </c>
      <c r="O897" s="5" t="s">
        <v>37</v>
      </c>
      <c r="P897" s="22">
        <v>4.1666666666666664E-2</v>
      </c>
      <c r="Q897" s="22">
        <v>4.1666666666666664E-2</v>
      </c>
      <c r="R897" s="22">
        <v>0.625</v>
      </c>
      <c r="S897" s="22">
        <v>0.16666666666666666</v>
      </c>
      <c r="T897" s="22">
        <v>0.1736111111111111</v>
      </c>
      <c r="U897" s="22">
        <v>0.33333333333333331</v>
      </c>
      <c r="V897" s="22">
        <v>0.33333333333333331</v>
      </c>
      <c r="W897" s="105">
        <f>IFERROR(IF(S897&lt;R897,100%,"100"%-(S897-R897)*1.2),"-")</f>
        <v>1</v>
      </c>
      <c r="AC897" s="105">
        <f>IFERROR(IF(Y897&lt;X897,100%,"100"%-(Y897-X897)*1.2),"-")</f>
        <v>1</v>
      </c>
    </row>
    <row r="898" spans="2:29" x14ac:dyDescent="0.3">
      <c r="B898" s="18" t="s">
        <v>1358</v>
      </c>
      <c r="C898" s="18">
        <v>46091</v>
      </c>
      <c r="D898" s="5" t="s">
        <v>1245</v>
      </c>
      <c r="E898" s="5" t="s">
        <v>46</v>
      </c>
      <c r="F898" s="5" t="s">
        <v>37</v>
      </c>
      <c r="G898" s="18" t="s">
        <v>1358</v>
      </c>
      <c r="H898" s="27" t="s">
        <v>6</v>
      </c>
      <c r="I898" s="5" t="s">
        <v>46</v>
      </c>
      <c r="J898" s="111">
        <v>927</v>
      </c>
      <c r="K898" s="111">
        <v>100</v>
      </c>
      <c r="L898" s="111">
        <v>3</v>
      </c>
      <c r="M898" s="111">
        <v>1</v>
      </c>
      <c r="N898" s="5" t="s">
        <v>46</v>
      </c>
      <c r="O898" s="5" t="s">
        <v>37</v>
      </c>
      <c r="P898" s="22">
        <v>4.1666666666666664E-2</v>
      </c>
      <c r="Q898" s="22">
        <v>4.1666666666666664E-2</v>
      </c>
      <c r="R898" s="22">
        <v>0.625</v>
      </c>
      <c r="S898" s="22">
        <v>0.1736111111111111</v>
      </c>
      <c r="T898" s="22">
        <v>0.17708333333333334</v>
      </c>
      <c r="U898" s="22">
        <v>0.33333333333333331</v>
      </c>
      <c r="V898" s="22">
        <v>0.33333333333333331</v>
      </c>
      <c r="W898" s="105">
        <f>IFERROR(IF(S898&lt;R898,100%,"100"%-(S898-R898)*1.2),"-")</f>
        <v>1</v>
      </c>
      <c r="AC898" s="105">
        <f>IFERROR(IF(Y898&lt;X898,100%,"100"%-(Y898-X898)*1.2),"-")</f>
        <v>1</v>
      </c>
    </row>
    <row r="899" spans="2:29" x14ac:dyDescent="0.3">
      <c r="B899" s="18" t="s">
        <v>1358</v>
      </c>
      <c r="C899" s="18">
        <v>46091</v>
      </c>
      <c r="D899" s="5" t="s">
        <v>1245</v>
      </c>
      <c r="E899" s="5" t="s">
        <v>46</v>
      </c>
      <c r="F899" s="5" t="s">
        <v>37</v>
      </c>
      <c r="G899" s="18" t="s">
        <v>1358</v>
      </c>
      <c r="H899" s="5" t="s">
        <v>9</v>
      </c>
      <c r="I899" s="5" t="s">
        <v>46</v>
      </c>
      <c r="J899" s="111">
        <v>927</v>
      </c>
      <c r="K899" s="111">
        <v>100</v>
      </c>
      <c r="L899" s="111">
        <v>3</v>
      </c>
      <c r="M899" s="111">
        <v>1</v>
      </c>
      <c r="N899" s="5" t="s">
        <v>46</v>
      </c>
      <c r="O899" s="5" t="s">
        <v>37</v>
      </c>
      <c r="P899" s="22">
        <v>4.1666666666666664E-2</v>
      </c>
      <c r="Q899" s="22">
        <v>4.1666666666666664E-2</v>
      </c>
      <c r="R899" s="22">
        <v>0.625</v>
      </c>
      <c r="S899" s="22">
        <v>0.15972222222222221</v>
      </c>
      <c r="T899" s="22">
        <v>0.16666666666666666</v>
      </c>
      <c r="U899" s="5">
        <v>800</v>
      </c>
      <c r="V899" s="22">
        <v>0.33333333333333331</v>
      </c>
      <c r="W899" s="105">
        <f>IFERROR(IF(S899&lt;R899,100%,"100"%-(S899-R899)*1.2),"-")</f>
        <v>1</v>
      </c>
      <c r="AC899" s="105">
        <f>IFERROR(IF(Y899&lt;X899,100%,"100"%-(Y899-X899)*1.2),"-")</f>
        <v>1</v>
      </c>
    </row>
    <row r="900" spans="2:29" x14ac:dyDescent="0.3">
      <c r="B900" s="18" t="s">
        <v>1359</v>
      </c>
      <c r="C900" s="92">
        <v>46092</v>
      </c>
      <c r="D900" s="386"/>
      <c r="E900" s="388" t="s">
        <v>111</v>
      </c>
      <c r="F900" s="387" t="s">
        <v>111</v>
      </c>
      <c r="G900" s="92" t="s">
        <v>1359</v>
      </c>
      <c r="H900" s="5" t="s">
        <v>107</v>
      </c>
      <c r="I900" s="386"/>
      <c r="J900" s="484"/>
      <c r="K900" s="484"/>
      <c r="L900" s="484"/>
      <c r="M900" s="484">
        <v>2</v>
      </c>
      <c r="N900" s="388" t="s">
        <v>111</v>
      </c>
      <c r="O900" s="387" t="s">
        <v>111</v>
      </c>
      <c r="P900" s="100">
        <v>0.875</v>
      </c>
      <c r="Q900" s="386"/>
      <c r="R900" s="386"/>
      <c r="S900" s="386"/>
      <c r="T900" s="386"/>
      <c r="W900" s="105">
        <f>IFERROR(IF(S900&lt;R900,100%,"100"%-(S900-R900)*1.2),"-")</f>
        <v>1</v>
      </c>
      <c r="AC900" s="105">
        <f>IFERROR(IF(Y900&lt;X900,100%,"100"%-(Y900-X900)*1.2),"-")</f>
        <v>1</v>
      </c>
    </row>
    <row r="901" spans="2:29" x14ac:dyDescent="0.3">
      <c r="B901" s="18" t="s">
        <v>1359</v>
      </c>
      <c r="C901" s="125">
        <v>46092</v>
      </c>
      <c r="D901" s="126"/>
      <c r="E901" s="193" t="s">
        <v>111</v>
      </c>
      <c r="F901" s="143" t="s">
        <v>111</v>
      </c>
      <c r="G901" s="125" t="s">
        <v>1359</v>
      </c>
      <c r="H901" s="27" t="s">
        <v>22</v>
      </c>
      <c r="I901" s="126"/>
      <c r="J901" s="242"/>
      <c r="K901" s="242"/>
      <c r="L901" s="242"/>
      <c r="M901" s="242">
        <v>2</v>
      </c>
      <c r="N901" s="193" t="s">
        <v>111</v>
      </c>
      <c r="O901" s="48" t="s">
        <v>111</v>
      </c>
      <c r="P901" s="22">
        <v>0.875</v>
      </c>
      <c r="W901" s="105">
        <f>IFERROR(IF(S901&lt;R901,100%,"100"%-(S901-R901)*1.2),"-")</f>
        <v>1</v>
      </c>
      <c r="AC901" s="105">
        <f>IFERROR(IF(Y901&lt;X901,100%,"100"%-(Y901-X901)*1.2),"-")</f>
        <v>1</v>
      </c>
    </row>
    <row r="902" spans="2:29" x14ac:dyDescent="0.3">
      <c r="B902" s="18" t="s">
        <v>1360</v>
      </c>
      <c r="C902" s="18">
        <v>46092</v>
      </c>
      <c r="D902" s="5" t="s">
        <v>1245</v>
      </c>
      <c r="E902" s="19" t="s">
        <v>56</v>
      </c>
      <c r="F902" s="48" t="s">
        <v>165</v>
      </c>
      <c r="G902" s="18" t="s">
        <v>1360</v>
      </c>
      <c r="H902" s="27" t="s">
        <v>13</v>
      </c>
      <c r="I902" s="19" t="s">
        <v>56</v>
      </c>
      <c r="J902" s="111">
        <v>8500</v>
      </c>
      <c r="K902" s="111">
        <v>200</v>
      </c>
      <c r="L902" s="111">
        <v>14</v>
      </c>
      <c r="M902" s="111">
        <v>2</v>
      </c>
      <c r="N902" s="19" t="s">
        <v>56</v>
      </c>
      <c r="O902" s="476" t="s">
        <v>165</v>
      </c>
      <c r="P902" s="22">
        <v>0.83333333333333337</v>
      </c>
      <c r="Q902" s="22">
        <v>0.95833333333333337</v>
      </c>
      <c r="R902" s="22">
        <v>0.5</v>
      </c>
      <c r="S902" s="22">
        <v>0.125</v>
      </c>
      <c r="T902" s="22">
        <v>0.1736111111111111</v>
      </c>
      <c r="U902" s="22">
        <v>0.25</v>
      </c>
      <c r="V902" s="22">
        <v>0.25</v>
      </c>
      <c r="W902" s="105">
        <f>IFERROR(IF(S902&lt;R902,100%,"100"%-(S902-R902)*1.2),"-")</f>
        <v>1</v>
      </c>
      <c r="AC902" s="105">
        <f>IFERROR(IF(Y902&lt;X902,100%,"100"%-(Y902-X902)*1.2),"-")</f>
        <v>1</v>
      </c>
    </row>
    <row r="903" spans="2:29" x14ac:dyDescent="0.3">
      <c r="B903" s="18" t="s">
        <v>1360</v>
      </c>
      <c r="C903" s="18">
        <v>46092</v>
      </c>
      <c r="D903" s="5" t="s">
        <v>1245</v>
      </c>
      <c r="E903" s="19" t="s">
        <v>56</v>
      </c>
      <c r="F903" s="48" t="s">
        <v>165</v>
      </c>
      <c r="G903" s="18" t="s">
        <v>1360</v>
      </c>
      <c r="H903" s="5" t="s">
        <v>9</v>
      </c>
      <c r="I903" s="19" t="s">
        <v>56</v>
      </c>
      <c r="J903" s="111">
        <v>8500</v>
      </c>
      <c r="K903" s="111">
        <v>200</v>
      </c>
      <c r="L903" s="111">
        <v>14</v>
      </c>
      <c r="M903" s="111">
        <v>1</v>
      </c>
      <c r="N903" s="19" t="s">
        <v>56</v>
      </c>
      <c r="O903" s="476" t="s">
        <v>165</v>
      </c>
      <c r="P903" s="22">
        <v>0.83333333333333337</v>
      </c>
      <c r="Q903" s="22">
        <v>0.95833333333333337</v>
      </c>
      <c r="R903" s="22">
        <v>0.5</v>
      </c>
      <c r="S903" s="22">
        <v>5.2083333333333336E-2</v>
      </c>
      <c r="T903" s="22">
        <v>6.9444444444444448E-2</v>
      </c>
      <c r="U903" s="22">
        <v>0.25</v>
      </c>
      <c r="V903" s="22">
        <v>0.25</v>
      </c>
      <c r="W903" s="105">
        <f>IFERROR(IF(S903&lt;R903,100%,"100"%-(S903-R903)*1.2),"-")</f>
        <v>1</v>
      </c>
      <c r="AC903" s="105">
        <f>IFERROR(IF(Y903&lt;X903,100%,"100"%-(Y903-X903)*1.2),"-")</f>
        <v>1</v>
      </c>
    </row>
    <row r="904" spans="2:29" x14ac:dyDescent="0.3">
      <c r="B904" s="18" t="s">
        <v>1361</v>
      </c>
      <c r="C904" s="92">
        <v>46092</v>
      </c>
      <c r="D904" s="386" t="s">
        <v>1245</v>
      </c>
      <c r="E904" s="49" t="s">
        <v>14</v>
      </c>
      <c r="F904" s="387" t="s">
        <v>115</v>
      </c>
      <c r="G904" s="92" t="s">
        <v>1361</v>
      </c>
      <c r="H904" s="386" t="s">
        <v>19</v>
      </c>
      <c r="I904" s="386" t="s">
        <v>14</v>
      </c>
      <c r="J904" s="484">
        <v>8500</v>
      </c>
      <c r="K904" s="484">
        <v>3503</v>
      </c>
      <c r="L904" s="484">
        <v>14</v>
      </c>
      <c r="M904" s="484">
        <v>5</v>
      </c>
      <c r="N904" s="388" t="s">
        <v>14</v>
      </c>
      <c r="O904" s="48" t="s">
        <v>115</v>
      </c>
      <c r="P904" s="22">
        <v>4.1666666666666664E-2</v>
      </c>
      <c r="Q904" s="22">
        <v>0.42708333333333331</v>
      </c>
      <c r="R904" s="22">
        <v>0.625</v>
      </c>
      <c r="S904" s="22">
        <v>0.5625</v>
      </c>
      <c r="T904" s="22">
        <v>0.625</v>
      </c>
      <c r="U904" s="22">
        <v>0.82638888888888884</v>
      </c>
      <c r="V904" s="22">
        <v>0.82638888888888884</v>
      </c>
      <c r="W904" s="105">
        <f>IFERROR(IF(S904&lt;R904,100%,"100"%-(S904-R904)*1.2),"-")</f>
        <v>1</v>
      </c>
      <c r="AC904" s="105">
        <f>IFERROR(IF(Y904&lt;X904,100%,"100"%-(Y904-X904)*1.2),"-")</f>
        <v>1</v>
      </c>
    </row>
    <row r="905" spans="2:29" x14ac:dyDescent="0.3">
      <c r="B905" s="18" t="s">
        <v>1362</v>
      </c>
      <c r="C905" s="125">
        <v>46092</v>
      </c>
      <c r="D905" s="386" t="s">
        <v>1245</v>
      </c>
      <c r="E905" s="49" t="s">
        <v>14</v>
      </c>
      <c r="F905" s="126" t="s">
        <v>74</v>
      </c>
      <c r="G905" s="125" t="s">
        <v>1362</v>
      </c>
      <c r="H905" s="169" t="s">
        <v>35</v>
      </c>
      <c r="I905" s="126" t="s">
        <v>14</v>
      </c>
      <c r="J905" s="242">
        <v>8500</v>
      </c>
      <c r="K905" s="242">
        <v>6884</v>
      </c>
      <c r="L905" s="242">
        <v>14</v>
      </c>
      <c r="M905" s="242">
        <v>10</v>
      </c>
      <c r="N905" s="126" t="s">
        <v>14</v>
      </c>
      <c r="O905" s="5" t="s">
        <v>74</v>
      </c>
      <c r="P905" s="22">
        <v>0.29166666666666669</v>
      </c>
      <c r="Q905" s="22">
        <v>0.29166666666666669</v>
      </c>
      <c r="R905" s="22">
        <v>0.5</v>
      </c>
      <c r="S905" s="22">
        <v>0.2951388888888889</v>
      </c>
      <c r="T905" s="22">
        <v>0.33680555555555558</v>
      </c>
      <c r="U905" s="22">
        <v>0.34027777777777779</v>
      </c>
      <c r="V905" s="22">
        <v>0.34027777777777779</v>
      </c>
      <c r="W905" s="105">
        <f>IFERROR(IF(S905&lt;R905,100%,"100"%-(S905-R905)*1.2),"-")</f>
        <v>1</v>
      </c>
      <c r="AC905" s="105">
        <f>IFERROR(IF(Y905&lt;X905,100%,"100"%-(Y905-X905)*1.2),"-")</f>
        <v>1</v>
      </c>
    </row>
    <row r="906" spans="2:29" x14ac:dyDescent="0.3">
      <c r="B906" s="18" t="s">
        <v>1363</v>
      </c>
      <c r="C906" s="18">
        <v>46092</v>
      </c>
      <c r="D906" s="5" t="s">
        <v>1245</v>
      </c>
      <c r="E906" s="5" t="s">
        <v>56</v>
      </c>
      <c r="F906" s="5" t="s">
        <v>81</v>
      </c>
      <c r="G906" s="18" t="s">
        <v>1363</v>
      </c>
      <c r="H906" s="5" t="s">
        <v>67</v>
      </c>
      <c r="I906" s="19" t="s">
        <v>56</v>
      </c>
      <c r="J906" s="111">
        <v>8500</v>
      </c>
      <c r="K906" s="111">
        <v>5900</v>
      </c>
      <c r="L906" s="111">
        <v>14</v>
      </c>
      <c r="M906" s="111">
        <v>10</v>
      </c>
      <c r="N906" s="5" t="s">
        <v>56</v>
      </c>
      <c r="O906" s="430" t="s">
        <v>81</v>
      </c>
      <c r="P906" s="22">
        <v>0.40277777777777779</v>
      </c>
      <c r="Q906" s="22">
        <v>0.40277777777777779</v>
      </c>
      <c r="R906" s="22">
        <v>0.625</v>
      </c>
      <c r="S906" s="22">
        <v>0.41666666666666669</v>
      </c>
      <c r="T906" s="22">
        <v>0.50694444444444442</v>
      </c>
      <c r="U906" s="22">
        <v>0.52083333333333337</v>
      </c>
      <c r="V906" s="22">
        <v>0.52083333333333337</v>
      </c>
      <c r="W906" s="105">
        <f>IFERROR(IF(S906&lt;R906,100%,"100"%-(S906-R906)*1.2),"-")</f>
        <v>1</v>
      </c>
      <c r="AB906" s="22">
        <f>T906-S906</f>
        <v>9.0277777777777735E-2</v>
      </c>
      <c r="AC906" s="105">
        <f>IFERROR(IF(Y906&lt;X906,100%,"100"%-(Y906-X906)*1.2),"-")</f>
        <v>1</v>
      </c>
    </row>
    <row r="907" spans="2:29" x14ac:dyDescent="0.3">
      <c r="B907" s="18" t="s">
        <v>1364</v>
      </c>
      <c r="C907" s="18">
        <v>46092</v>
      </c>
      <c r="D907" s="5" t="s">
        <v>1245</v>
      </c>
      <c r="E907" s="5" t="s">
        <v>56</v>
      </c>
      <c r="F907" s="5" t="s">
        <v>81</v>
      </c>
      <c r="G907" s="18" t="s">
        <v>1364</v>
      </c>
      <c r="H907" s="386" t="s">
        <v>9</v>
      </c>
      <c r="I907" s="19" t="s">
        <v>56</v>
      </c>
      <c r="J907" s="111">
        <v>8500</v>
      </c>
      <c r="K907" s="111">
        <v>228</v>
      </c>
      <c r="L907" s="111">
        <v>14</v>
      </c>
      <c r="M907" s="111">
        <v>1</v>
      </c>
      <c r="N907" s="5" t="s">
        <v>56</v>
      </c>
      <c r="O907" s="430" t="s">
        <v>81</v>
      </c>
      <c r="P907" s="22">
        <v>0.40277777777777779</v>
      </c>
      <c r="Q907" s="22">
        <v>0.5625</v>
      </c>
      <c r="R907" s="22">
        <v>0.5</v>
      </c>
      <c r="S907" s="22">
        <v>0.63541666666666663</v>
      </c>
      <c r="T907" s="22">
        <v>0.65277777777777779</v>
      </c>
      <c r="U907" s="22">
        <v>0.79166666666666663</v>
      </c>
      <c r="V907" s="22">
        <v>0.79166666666666663</v>
      </c>
      <c r="W907" s="105">
        <f>IFERROR(IF(S907&lt;R907,100%,"100"%-(S907-R907)*1.2),"-")</f>
        <v>0.83750000000000002</v>
      </c>
      <c r="AC907" s="105">
        <f>IFERROR(IF(Y907&lt;X907,100%,"100"%-(Y907-X907)*1.2),"-")</f>
        <v>1</v>
      </c>
    </row>
    <row r="908" spans="2:29" x14ac:dyDescent="0.3">
      <c r="B908" s="18" t="s">
        <v>1364</v>
      </c>
      <c r="C908" s="18">
        <v>46092</v>
      </c>
      <c r="D908" s="5" t="s">
        <v>1245</v>
      </c>
      <c r="E908" s="5" t="s">
        <v>56</v>
      </c>
      <c r="F908" s="5" t="s">
        <v>81</v>
      </c>
      <c r="G908" s="18" t="s">
        <v>1364</v>
      </c>
      <c r="H908" s="27" t="s">
        <v>6</v>
      </c>
      <c r="I908" s="19" t="s">
        <v>56</v>
      </c>
      <c r="J908" s="111">
        <v>8500</v>
      </c>
      <c r="K908" s="111">
        <v>228</v>
      </c>
      <c r="L908" s="111">
        <v>14</v>
      </c>
      <c r="M908" s="111">
        <v>2</v>
      </c>
      <c r="N908" s="5" t="s">
        <v>56</v>
      </c>
      <c r="O908" s="430" t="s">
        <v>81</v>
      </c>
      <c r="P908" s="22">
        <v>0.40277777777777779</v>
      </c>
      <c r="Q908" s="22">
        <v>0.5625</v>
      </c>
      <c r="R908" s="22">
        <v>0.5</v>
      </c>
      <c r="S908" s="22">
        <v>0.69791666666666663</v>
      </c>
      <c r="T908" s="22">
        <v>0.70833333333333337</v>
      </c>
      <c r="U908" s="22">
        <v>0.79166666666666663</v>
      </c>
      <c r="V908" s="22">
        <v>0.79166666666666663</v>
      </c>
      <c r="W908" s="105">
        <f>IFERROR(IF(S908&lt;R908,100%,"100"%-(S908-R908)*1.2),"-")</f>
        <v>0.76250000000000007</v>
      </c>
      <c r="AC908" s="105">
        <f>IFERROR(IF(Y908&lt;X908,100%,"100"%-(Y908-X908)*1.2),"-")</f>
        <v>1</v>
      </c>
    </row>
    <row r="909" spans="2:29" x14ac:dyDescent="0.3">
      <c r="B909" s="18" t="s">
        <v>1364</v>
      </c>
      <c r="C909" s="18">
        <v>46092</v>
      </c>
      <c r="D909" s="5" t="s">
        <v>1245</v>
      </c>
      <c r="E909" s="5" t="s">
        <v>56</v>
      </c>
      <c r="F909" s="5" t="s">
        <v>81</v>
      </c>
      <c r="G909" s="18" t="s">
        <v>1364</v>
      </c>
      <c r="H909" s="27" t="s">
        <v>30</v>
      </c>
      <c r="I909" s="19" t="s">
        <v>56</v>
      </c>
      <c r="J909" s="111">
        <v>8500</v>
      </c>
      <c r="K909" s="111">
        <v>228</v>
      </c>
      <c r="L909" s="111">
        <v>14</v>
      </c>
      <c r="M909" s="111">
        <v>2</v>
      </c>
      <c r="N909" s="5" t="s">
        <v>56</v>
      </c>
      <c r="O909" s="430" t="s">
        <v>81</v>
      </c>
      <c r="P909" s="22">
        <v>0.40277777777777779</v>
      </c>
      <c r="Q909" s="22">
        <v>0.5625</v>
      </c>
      <c r="R909" s="22">
        <v>0.5</v>
      </c>
      <c r="S909" s="22">
        <v>0.60416666666666663</v>
      </c>
      <c r="T909" s="22">
        <v>0.625</v>
      </c>
      <c r="U909" s="22">
        <v>0.79166666666666663</v>
      </c>
      <c r="V909" s="22">
        <v>0.79166666666666663</v>
      </c>
      <c r="W909" s="105">
        <f>IFERROR(IF(S909&lt;R909,100%,"100"%-(S909-R909)*1.2),"-")</f>
        <v>0.875</v>
      </c>
      <c r="AC909" s="105">
        <f>IFERROR(IF(Y909&lt;X909,100%,"100"%-(Y909-X909)*1.2),"-")</f>
        <v>1</v>
      </c>
    </row>
    <row r="910" spans="2:29" x14ac:dyDescent="0.3">
      <c r="B910" s="18" t="s">
        <v>1365</v>
      </c>
      <c r="C910" s="92">
        <v>46092</v>
      </c>
      <c r="D910" s="386" t="s">
        <v>1245</v>
      </c>
      <c r="E910" s="386" t="s">
        <v>28</v>
      </c>
      <c r="F910" s="386" t="s">
        <v>165</v>
      </c>
      <c r="G910" s="92" t="s">
        <v>1365</v>
      </c>
      <c r="H910" s="386" t="s">
        <v>16</v>
      </c>
      <c r="I910" s="386" t="s">
        <v>28</v>
      </c>
      <c r="J910" s="484">
        <v>9200</v>
      </c>
      <c r="K910" s="484">
        <v>2397</v>
      </c>
      <c r="L910" s="484">
        <v>14</v>
      </c>
      <c r="M910" s="484">
        <v>6</v>
      </c>
      <c r="N910" s="386" t="s">
        <v>28</v>
      </c>
      <c r="O910" s="5" t="s">
        <v>165</v>
      </c>
      <c r="P910" s="22">
        <v>0.3125</v>
      </c>
      <c r="Q910" s="22">
        <v>0.3125</v>
      </c>
      <c r="R910" s="22">
        <v>0.5</v>
      </c>
      <c r="S910" s="22">
        <v>0.36458333333333331</v>
      </c>
      <c r="T910" s="22">
        <v>0.40625</v>
      </c>
      <c r="U910" s="22">
        <v>0.54166666666666663</v>
      </c>
      <c r="V910" s="22">
        <v>0.54166666666666663</v>
      </c>
      <c r="W910" s="105">
        <f>IFERROR(IF(S910&lt;R910,100%,"100"%-(S910-R910)*1.2),"-")</f>
        <v>1</v>
      </c>
      <c r="AC910" s="105">
        <f>IFERROR(IF(Y910&lt;X910,100%,"100"%-(Y910-X910)*1.2),"-")</f>
        <v>1</v>
      </c>
    </row>
    <row r="911" spans="2:29" x14ac:dyDescent="0.3">
      <c r="B911" s="18" t="s">
        <v>1365</v>
      </c>
      <c r="C911" s="18">
        <v>46092</v>
      </c>
      <c r="D911" s="126" t="s">
        <v>1245</v>
      </c>
      <c r="E911" s="126" t="s">
        <v>28</v>
      </c>
      <c r="F911" s="126" t="s">
        <v>165</v>
      </c>
      <c r="G911" s="125" t="s">
        <v>1365</v>
      </c>
      <c r="H911" s="126" t="s">
        <v>438</v>
      </c>
      <c r="I911" s="126" t="s">
        <v>28</v>
      </c>
      <c r="J911" s="242">
        <v>9200</v>
      </c>
      <c r="K911" s="242">
        <v>300</v>
      </c>
      <c r="L911" s="242">
        <v>14</v>
      </c>
      <c r="M911" s="242">
        <v>2</v>
      </c>
      <c r="N911" s="126" t="s">
        <v>28</v>
      </c>
      <c r="O911" s="126" t="s">
        <v>165</v>
      </c>
      <c r="P911" s="128">
        <v>0.3125</v>
      </c>
      <c r="Q911" s="128">
        <v>0.3125</v>
      </c>
      <c r="R911" s="22">
        <v>0.5</v>
      </c>
      <c r="S911" s="22">
        <v>0.44097222222222221</v>
      </c>
      <c r="T911" s="22">
        <v>0.45833333333333331</v>
      </c>
      <c r="U911" s="22">
        <v>0.54166666666666663</v>
      </c>
      <c r="V911" s="22">
        <v>0.54166666666666663</v>
      </c>
      <c r="W911" s="105">
        <f>IFERROR(IF(S911&lt;R911,100%,"100"%-(S911-R911)*1.2),"-")</f>
        <v>1</v>
      </c>
      <c r="AC911" s="105">
        <f>IFERROR(IF(Y911&lt;X911,100%,"100"%-(Y911-X911)*1.2),"-")</f>
        <v>1</v>
      </c>
    </row>
    <row r="912" spans="2:29" x14ac:dyDescent="0.3">
      <c r="B912" s="18" t="s">
        <v>1366</v>
      </c>
      <c r="C912" s="125">
        <v>46092</v>
      </c>
      <c r="D912" s="5" t="s">
        <v>1245</v>
      </c>
      <c r="E912" s="5" t="s">
        <v>20</v>
      </c>
      <c r="F912" s="5" t="s">
        <v>21</v>
      </c>
      <c r="G912" s="18" t="s">
        <v>1366</v>
      </c>
      <c r="H912" s="71" t="s">
        <v>36</v>
      </c>
      <c r="I912" s="5" t="s">
        <v>20</v>
      </c>
      <c r="J912" s="111">
        <v>24950</v>
      </c>
      <c r="K912" s="111">
        <v>10539</v>
      </c>
      <c r="L912" s="111">
        <v>27</v>
      </c>
      <c r="M912" s="111">
        <v>15</v>
      </c>
      <c r="N912" s="5" t="s">
        <v>20</v>
      </c>
      <c r="O912" s="5" t="s">
        <v>21</v>
      </c>
      <c r="P912" s="22">
        <v>0.52083333333333337</v>
      </c>
      <c r="Q912" s="22">
        <v>0.51388888888888884</v>
      </c>
      <c r="R912" s="128">
        <v>0.75</v>
      </c>
      <c r="S912" s="128">
        <v>0.60416666666666663</v>
      </c>
      <c r="T912" s="128">
        <v>0.67013888888888884</v>
      </c>
      <c r="U912" s="22">
        <v>0.8125</v>
      </c>
      <c r="V912" s="22">
        <v>0.8125</v>
      </c>
      <c r="W912" s="105">
        <f>IFERROR(IF(S912&lt;R912,100%,"100"%-(S912-R912)*1.2),"-")</f>
        <v>1</v>
      </c>
      <c r="AC912" s="105">
        <f>IFERROR(IF(Y912&lt;X912,100%,"100"%-(Y912-X912)*1.2),"-")</f>
        <v>1</v>
      </c>
    </row>
    <row r="913" spans="2:29" x14ac:dyDescent="0.3">
      <c r="B913" s="18" t="s">
        <v>1367</v>
      </c>
      <c r="C913" s="18">
        <v>46092</v>
      </c>
      <c r="D913" s="386" t="s">
        <v>1245</v>
      </c>
      <c r="E913" s="386" t="s">
        <v>46</v>
      </c>
      <c r="F913" s="386" t="s">
        <v>64</v>
      </c>
      <c r="G913" s="92" t="s">
        <v>1367</v>
      </c>
      <c r="H913" s="386" t="s">
        <v>9</v>
      </c>
      <c r="I913" s="386" t="s">
        <v>46</v>
      </c>
      <c r="J913" s="484">
        <v>927</v>
      </c>
      <c r="K913" s="484">
        <v>500</v>
      </c>
      <c r="L913" s="484">
        <v>3</v>
      </c>
      <c r="M913" s="484">
        <v>2</v>
      </c>
      <c r="N913" s="386" t="s">
        <v>46</v>
      </c>
      <c r="O913" s="386" t="s">
        <v>64</v>
      </c>
      <c r="P913" s="100">
        <v>0.29166666666666669</v>
      </c>
      <c r="Q913" s="100">
        <v>0.3125</v>
      </c>
      <c r="R913" s="22">
        <v>0.41666666666666669</v>
      </c>
      <c r="S913" s="22">
        <v>0.375</v>
      </c>
      <c r="T913" s="22">
        <v>0.41666666666666669</v>
      </c>
      <c r="U913" s="22">
        <v>0.5</v>
      </c>
      <c r="V913" s="22">
        <v>0.5</v>
      </c>
      <c r="W913" s="105">
        <f>IFERROR(IF(S913&lt;R913,100%,"100"%-(S913-R913)*1.2),"-")</f>
        <v>1</v>
      </c>
      <c r="AC913" s="105">
        <f>IFERROR(IF(Y913&lt;X913,100%,"100"%-(Y913-X913)*1.2),"-")</f>
        <v>1</v>
      </c>
    </row>
    <row r="914" spans="2:29" x14ac:dyDescent="0.3">
      <c r="B914" s="18" t="s">
        <v>1368</v>
      </c>
      <c r="C914" s="503">
        <v>46092</v>
      </c>
      <c r="D914" s="225" t="s">
        <v>1245</v>
      </c>
      <c r="E914" s="225" t="s">
        <v>28</v>
      </c>
      <c r="F914" s="225" t="s">
        <v>42</v>
      </c>
      <c r="G914" s="503" t="s">
        <v>1368</v>
      </c>
      <c r="H914" s="225" t="s">
        <v>95</v>
      </c>
      <c r="I914" s="225" t="s">
        <v>28</v>
      </c>
      <c r="J914" s="504">
        <v>9200</v>
      </c>
      <c r="K914" s="504">
        <v>3200</v>
      </c>
      <c r="L914" s="504">
        <v>14</v>
      </c>
      <c r="M914" s="504">
        <v>5</v>
      </c>
      <c r="N914" s="225" t="s">
        <v>28</v>
      </c>
      <c r="O914" s="386" t="s">
        <v>42</v>
      </c>
      <c r="P914" s="100">
        <v>0.29166666666666669</v>
      </c>
      <c r="Q914" s="100">
        <v>0.3125</v>
      </c>
      <c r="R914" s="100">
        <v>0.625</v>
      </c>
      <c r="S914" s="100">
        <v>0.41666666666666669</v>
      </c>
      <c r="T914" s="100">
        <v>0.47916666666666669</v>
      </c>
      <c r="U914" s="22">
        <v>0.70833333333333337</v>
      </c>
      <c r="V914" s="22">
        <v>0.70833333333333337</v>
      </c>
      <c r="W914" s="105">
        <f>IFERROR(IF(S914&lt;R914,100%,"100"%-(S914-R914)*1.2),"-")</f>
        <v>1</v>
      </c>
      <c r="AC914" s="105">
        <f>IFERROR(IF(Y914&lt;X914,100%,"100"%-(Y914-X914)*1.2),"-")</f>
        <v>1</v>
      </c>
    </row>
    <row r="915" spans="2:29" x14ac:dyDescent="0.3">
      <c r="B915" s="18" t="s">
        <v>1369</v>
      </c>
      <c r="C915" s="18">
        <v>46093</v>
      </c>
      <c r="D915" s="5" t="s">
        <v>1245</v>
      </c>
      <c r="E915" s="19" t="s">
        <v>56</v>
      </c>
      <c r="F915" s="48" t="s">
        <v>81</v>
      </c>
      <c r="G915" s="18" t="s">
        <v>1369</v>
      </c>
      <c r="H915" s="27" t="s">
        <v>22</v>
      </c>
      <c r="I915" s="19" t="s">
        <v>56</v>
      </c>
      <c r="J915" s="111">
        <v>8500</v>
      </c>
      <c r="K915" s="111">
        <v>725</v>
      </c>
      <c r="L915" s="111">
        <v>14</v>
      </c>
      <c r="M915" s="111">
        <v>12</v>
      </c>
      <c r="N915" s="19" t="s">
        <v>56</v>
      </c>
      <c r="O915" s="476" t="s">
        <v>81</v>
      </c>
      <c r="P915" s="19">
        <v>0.29166666666666669</v>
      </c>
      <c r="Q915" s="22">
        <v>0.38194444444444442</v>
      </c>
      <c r="R915" s="22">
        <v>0.625</v>
      </c>
      <c r="S915" s="22">
        <v>0.4236111111111111</v>
      </c>
      <c r="T915" s="22">
        <v>0.47569444444444442</v>
      </c>
      <c r="U915" s="22">
        <v>0.51736111111111116</v>
      </c>
      <c r="V915" s="22">
        <v>0.51736111111111116</v>
      </c>
      <c r="W915" s="105">
        <f>IFERROR(IF(S915&lt;R915,100%,"100"%-(S915-R915)*1.2),"-")</f>
        <v>1</v>
      </c>
      <c r="AC915" s="105">
        <f>IFERROR(IF(Y915&lt;X915,100%,"100"%-(Y915-X915)*1.2),"-")</f>
        <v>1</v>
      </c>
    </row>
    <row r="916" spans="2:29" x14ac:dyDescent="0.3">
      <c r="B916" s="18" t="s">
        <v>1370</v>
      </c>
      <c r="C916" s="18">
        <v>46093</v>
      </c>
      <c r="D916" s="5" t="s">
        <v>1245</v>
      </c>
      <c r="E916" s="21" t="s">
        <v>56</v>
      </c>
      <c r="F916" s="48" t="s">
        <v>81</v>
      </c>
      <c r="G916" s="18" t="s">
        <v>1370</v>
      </c>
      <c r="H916" s="5" t="s">
        <v>159</v>
      </c>
      <c r="I916" s="19" t="s">
        <v>56</v>
      </c>
      <c r="J916" s="111">
        <v>8500</v>
      </c>
      <c r="K916" s="111">
        <v>231</v>
      </c>
      <c r="L916" s="111">
        <v>14</v>
      </c>
      <c r="M916" s="111">
        <v>2</v>
      </c>
      <c r="N916" s="21" t="s">
        <v>56</v>
      </c>
      <c r="O916" s="476" t="s">
        <v>81</v>
      </c>
      <c r="P916" s="21">
        <v>0.5</v>
      </c>
      <c r="Q916" s="22">
        <v>0.52083333333333337</v>
      </c>
      <c r="R916" s="22">
        <v>0.625</v>
      </c>
      <c r="S916" s="22">
        <v>0.625</v>
      </c>
      <c r="T916" s="22">
        <v>0.66666666666666663</v>
      </c>
      <c r="U916" s="22">
        <v>0.71527777777777779</v>
      </c>
      <c r="V916" s="22">
        <v>0.71527777777777779</v>
      </c>
      <c r="W916" s="105">
        <f>IFERROR(IF(S916&lt;R916,100%,"100"%-(S916-R916)*1.2),"-")</f>
        <v>1</v>
      </c>
      <c r="AC916" s="105">
        <f>IFERROR(IF(Y916&lt;X916,100%,"100"%-(Y916-X916)*1.2),"-")</f>
        <v>1</v>
      </c>
    </row>
    <row r="917" spans="2:29" x14ac:dyDescent="0.3">
      <c r="B917" s="18" t="s">
        <v>1370</v>
      </c>
      <c r="C917" s="18">
        <v>46093</v>
      </c>
      <c r="D917" s="5" t="s">
        <v>1245</v>
      </c>
      <c r="E917" s="19" t="s">
        <v>56</v>
      </c>
      <c r="F917" s="48" t="s">
        <v>81</v>
      </c>
      <c r="G917" s="18" t="s">
        <v>1370</v>
      </c>
      <c r="H917" s="5" t="s">
        <v>49</v>
      </c>
      <c r="I917" s="19" t="s">
        <v>56</v>
      </c>
      <c r="J917" s="111">
        <v>8500</v>
      </c>
      <c r="K917" s="111">
        <v>2500</v>
      </c>
      <c r="L917" s="111">
        <v>14</v>
      </c>
      <c r="M917" s="111">
        <v>4</v>
      </c>
      <c r="N917" s="19" t="s">
        <v>56</v>
      </c>
      <c r="O917" s="476" t="s">
        <v>81</v>
      </c>
      <c r="P917" s="19">
        <v>0.5</v>
      </c>
      <c r="Q917" s="22">
        <v>0.52083333333333337</v>
      </c>
      <c r="R917" s="22">
        <v>0.625</v>
      </c>
      <c r="S917" s="22">
        <v>0.56944444444444442</v>
      </c>
      <c r="T917" s="22">
        <v>0.59722222222222221</v>
      </c>
      <c r="U917" s="22">
        <v>0.71527777777777779</v>
      </c>
      <c r="V917" s="22">
        <v>0.71527777777777779</v>
      </c>
      <c r="W917" s="105">
        <f>IFERROR(IF(S917&lt;R917,100%,"100"%-(S917-R917)*1.2),"-")</f>
        <v>1</v>
      </c>
      <c r="AC917" s="105">
        <f>IFERROR(IF(Y917&lt;X917,100%,"100"%-(Y917-X917)*1.2),"-")</f>
        <v>1</v>
      </c>
    </row>
    <row r="918" spans="2:29" x14ac:dyDescent="0.3">
      <c r="B918" s="18" t="s">
        <v>1371</v>
      </c>
      <c r="C918" s="92">
        <v>46093</v>
      </c>
      <c r="D918" s="386"/>
      <c r="E918" s="488" t="s">
        <v>101</v>
      </c>
      <c r="F918" s="489" t="s">
        <v>101</v>
      </c>
      <c r="G918" s="92" t="s">
        <v>1371</v>
      </c>
      <c r="H918" s="489" t="s">
        <v>34</v>
      </c>
      <c r="I918" s="386"/>
      <c r="J918" s="484"/>
      <c r="K918" s="484">
        <v>200</v>
      </c>
      <c r="L918" s="484"/>
      <c r="M918" s="484">
        <v>1</v>
      </c>
      <c r="N918" s="488" t="s">
        <v>101</v>
      </c>
      <c r="O918" s="54" t="s">
        <v>101</v>
      </c>
      <c r="P918" s="191">
        <v>0.25</v>
      </c>
      <c r="W918" s="105">
        <f>IFERROR(IF(S918&lt;R918,100%,"100"%-(S918-R918)*1.2),"-")</f>
        <v>1</v>
      </c>
      <c r="AC918" s="105">
        <f>IFERROR(IF(Y918&lt;X918,100%,"100"%-(Y918-X918)*1.2),"-")</f>
        <v>1</v>
      </c>
    </row>
    <row r="919" spans="2:29" x14ac:dyDescent="0.3">
      <c r="B919" s="18" t="s">
        <v>1371</v>
      </c>
      <c r="C919" s="18">
        <v>46093</v>
      </c>
      <c r="E919" s="19" t="s">
        <v>101</v>
      </c>
      <c r="F919" s="5" t="s">
        <v>101</v>
      </c>
      <c r="G919" s="18" t="s">
        <v>1371</v>
      </c>
      <c r="H919" s="5" t="s">
        <v>33</v>
      </c>
      <c r="K919" s="111">
        <v>13200</v>
      </c>
      <c r="M919" s="111">
        <v>27</v>
      </c>
      <c r="N919" s="19" t="s">
        <v>101</v>
      </c>
      <c r="O919" s="5" t="s">
        <v>101</v>
      </c>
      <c r="P919" s="19">
        <v>0.25</v>
      </c>
      <c r="W919" s="105">
        <f>IFERROR(IF(S919&lt;R919,100%,"100"%-(S919-R919)*1.2),"-")</f>
        <v>1</v>
      </c>
      <c r="AC919" s="105">
        <f>IFERROR(IF(Y919&lt;X919,100%,"100"%-(Y919-X919)*1.2),"-")</f>
        <v>1</v>
      </c>
    </row>
    <row r="920" spans="2:29" x14ac:dyDescent="0.3">
      <c r="B920" s="18" t="s">
        <v>1372</v>
      </c>
      <c r="C920" s="18">
        <v>46093</v>
      </c>
      <c r="D920" s="386" t="s">
        <v>1245</v>
      </c>
      <c r="E920" s="49" t="s">
        <v>14</v>
      </c>
      <c r="F920" s="48" t="s">
        <v>15</v>
      </c>
      <c r="G920" s="18" t="s">
        <v>1372</v>
      </c>
      <c r="H920" s="27" t="s">
        <v>35</v>
      </c>
      <c r="I920" s="5" t="s">
        <v>14</v>
      </c>
      <c r="J920" s="111">
        <v>8500</v>
      </c>
      <c r="K920" s="111">
        <v>4728</v>
      </c>
      <c r="L920" s="111">
        <v>14</v>
      </c>
      <c r="M920" s="111">
        <v>7</v>
      </c>
      <c r="N920" s="19" t="s">
        <v>14</v>
      </c>
      <c r="O920" s="48" t="s">
        <v>15</v>
      </c>
      <c r="P920" s="19">
        <v>0.29166666666666702</v>
      </c>
      <c r="Q920" s="22">
        <v>0.41666666666666669</v>
      </c>
      <c r="R920" s="22">
        <v>0.5</v>
      </c>
      <c r="S920" s="22">
        <v>0.4201388888888889</v>
      </c>
      <c r="T920" s="22">
        <v>0.42708333333333331</v>
      </c>
      <c r="U920" s="22">
        <v>0.43055555555555558</v>
      </c>
      <c r="V920" s="22">
        <v>0.43055555555555558</v>
      </c>
      <c r="W920" s="105">
        <f>IFERROR(IF(S920&lt;R920,100%,"100"%-(S920-R920)*1.2),"-")</f>
        <v>1</v>
      </c>
      <c r="AC920" s="105">
        <f>IFERROR(IF(Y920&lt;X920,100%,"100"%-(Y920-X920)*1.2),"-")</f>
        <v>1</v>
      </c>
    </row>
    <row r="921" spans="2:29" x14ac:dyDescent="0.3">
      <c r="B921" s="18" t="s">
        <v>1373</v>
      </c>
      <c r="C921" s="18">
        <v>46093</v>
      </c>
      <c r="D921" s="386" t="s">
        <v>1245</v>
      </c>
      <c r="E921" s="49" t="s">
        <v>14</v>
      </c>
      <c r="F921" s="311" t="s">
        <v>15</v>
      </c>
      <c r="G921" s="125" t="s">
        <v>1373</v>
      </c>
      <c r="H921" s="424" t="s">
        <v>12</v>
      </c>
      <c r="I921" s="126" t="s">
        <v>14</v>
      </c>
      <c r="J921" s="111">
        <v>8500</v>
      </c>
      <c r="K921" s="111">
        <v>8009</v>
      </c>
      <c r="L921" s="111">
        <v>14</v>
      </c>
      <c r="M921" s="111">
        <v>14</v>
      </c>
      <c r="N921" s="509" t="s">
        <v>14</v>
      </c>
      <c r="O921" s="311" t="s">
        <v>15</v>
      </c>
      <c r="P921" s="509">
        <v>0.35416666666666669</v>
      </c>
      <c r="Q921" s="128">
        <v>0.41666666666666669</v>
      </c>
      <c r="R921" s="22">
        <v>0.625</v>
      </c>
      <c r="S921" s="22">
        <v>0.54166666666666663</v>
      </c>
      <c r="T921" s="22">
        <v>0.60416666666666663</v>
      </c>
      <c r="U921" s="22">
        <v>0.875</v>
      </c>
      <c r="V921" s="22">
        <v>0.875</v>
      </c>
      <c r="W921" s="105">
        <f>IFERROR(IF(S921&lt;R921,100%,"100"%-(S921-R921)*1.2),"-")</f>
        <v>1</v>
      </c>
      <c r="AC921" s="105">
        <f>IFERROR(IF(Y921&lt;X921,100%,"100"%-(Y921-X921)*1.2),"-")</f>
        <v>1</v>
      </c>
    </row>
    <row r="922" spans="2:29" x14ac:dyDescent="0.3">
      <c r="B922" s="18" t="s">
        <v>1374</v>
      </c>
      <c r="C922" s="18">
        <v>46093</v>
      </c>
      <c r="D922" s="126" t="s">
        <v>1245</v>
      </c>
      <c r="E922" s="21" t="s">
        <v>104</v>
      </c>
      <c r="F922" s="20" t="s">
        <v>24</v>
      </c>
      <c r="G922" s="18" t="s">
        <v>1374</v>
      </c>
      <c r="H922" s="126" t="s">
        <v>67</v>
      </c>
      <c r="I922" s="193" t="s">
        <v>104</v>
      </c>
      <c r="J922" s="111">
        <v>10230</v>
      </c>
      <c r="K922" s="111">
        <v>5000</v>
      </c>
      <c r="L922" s="111">
        <v>14</v>
      </c>
      <c r="M922" s="111">
        <v>5</v>
      </c>
      <c r="N922" s="21" t="s">
        <v>104</v>
      </c>
      <c r="O922" s="20" t="s">
        <v>24</v>
      </c>
      <c r="P922" s="21">
        <v>0.41666666666666669</v>
      </c>
      <c r="Q922" s="22">
        <v>0.41666666666666669</v>
      </c>
      <c r="R922" s="22">
        <v>0.625</v>
      </c>
      <c r="S922" s="22">
        <v>0.4375</v>
      </c>
      <c r="T922" s="22">
        <v>0.45833333333333331</v>
      </c>
      <c r="U922" s="22">
        <v>0.47916666666666669</v>
      </c>
      <c r="V922" s="22">
        <v>0.47916666666666669</v>
      </c>
      <c r="W922" s="105">
        <f>IFERROR(IF(S922&lt;R922,100%,"100"%-(S922-R922)*1.2),"-")</f>
        <v>1</v>
      </c>
      <c r="AB922" s="22">
        <f>T922-S922</f>
        <v>2.0833333333333315E-2</v>
      </c>
      <c r="AC922" s="105">
        <f>IFERROR(IF(Y922&lt;X922,100%,"100"%-(Y922-X922)*1.2),"-")</f>
        <v>1</v>
      </c>
    </row>
    <row r="923" spans="2:29" x14ac:dyDescent="0.3">
      <c r="B923" s="18" t="s">
        <v>1375</v>
      </c>
      <c r="C923" s="18">
        <v>46093</v>
      </c>
      <c r="D923" s="5" t="s">
        <v>1245</v>
      </c>
      <c r="E923" s="388" t="s">
        <v>7</v>
      </c>
      <c r="F923" s="387" t="s">
        <v>179</v>
      </c>
      <c r="G923" s="92" t="s">
        <v>1375</v>
      </c>
      <c r="H923" s="5" t="s">
        <v>9</v>
      </c>
      <c r="I923" s="21" t="s">
        <v>7</v>
      </c>
      <c r="J923" s="522">
        <v>10200</v>
      </c>
      <c r="K923" s="111">
        <v>2613</v>
      </c>
      <c r="L923" s="111">
        <v>14</v>
      </c>
      <c r="M923" s="111">
        <v>9</v>
      </c>
      <c r="N923" s="388" t="s">
        <v>7</v>
      </c>
      <c r="O923" s="387" t="s">
        <v>179</v>
      </c>
      <c r="P923" s="388">
        <v>0.33333333333333331</v>
      </c>
      <c r="Q923" s="100">
        <v>0.4861111111111111</v>
      </c>
      <c r="R923" s="22">
        <v>0.625</v>
      </c>
      <c r="S923" s="22">
        <v>0.875</v>
      </c>
      <c r="T923" s="22">
        <v>0.88888888888888884</v>
      </c>
      <c r="U923" s="22">
        <v>0.88888888888888884</v>
      </c>
      <c r="V923" s="22">
        <v>0.88888888888888884</v>
      </c>
      <c r="W923" s="105">
        <f>IFERROR(IF(S923&lt;R923,100%,"100"%-(S923-R923)*1.2),"-")</f>
        <v>0.7</v>
      </c>
      <c r="AC923" s="105">
        <f>IFERROR(IF(Y923&lt;X923,100%,"100"%-(Y923-X923)*1.2),"-")</f>
        <v>1</v>
      </c>
    </row>
    <row r="924" spans="2:29" x14ac:dyDescent="0.3">
      <c r="B924" s="18" t="s">
        <v>1375</v>
      </c>
      <c r="C924" s="18">
        <v>46093</v>
      </c>
      <c r="D924" s="5" t="s">
        <v>1245</v>
      </c>
      <c r="E924" s="19" t="s">
        <v>7</v>
      </c>
      <c r="F924" s="48" t="s">
        <v>179</v>
      </c>
      <c r="G924" s="18" t="s">
        <v>1375</v>
      </c>
      <c r="H924" s="5" t="s">
        <v>25</v>
      </c>
      <c r="I924" s="21" t="s">
        <v>7</v>
      </c>
      <c r="J924" s="522">
        <v>10200</v>
      </c>
      <c r="K924" s="111">
        <v>1252</v>
      </c>
      <c r="L924" s="111">
        <v>14</v>
      </c>
      <c r="M924" s="111">
        <v>2</v>
      </c>
      <c r="N924" s="19" t="s">
        <v>7</v>
      </c>
      <c r="O924" s="48" t="s">
        <v>179</v>
      </c>
      <c r="P924" s="19">
        <v>0.33333333333333331</v>
      </c>
      <c r="Q924" s="22">
        <v>0.4861111111111111</v>
      </c>
      <c r="R924" s="22">
        <v>0.625</v>
      </c>
      <c r="S924" s="22">
        <v>0.97916666666666663</v>
      </c>
      <c r="T924" s="22">
        <v>1.0416666666666666E-2</v>
      </c>
      <c r="U924" s="22">
        <v>0.125</v>
      </c>
      <c r="V924" s="22">
        <v>0.125</v>
      </c>
      <c r="W924" s="105">
        <f>IFERROR(IF(S924&lt;R924,100%,"100"%-(S924-R924)*1.2),"-")</f>
        <v>0.57500000000000007</v>
      </c>
      <c r="AC924" s="105">
        <f>IFERROR(IF(Y924&lt;X924,100%,"100"%-(Y924-X924)*1.2),"-")</f>
        <v>1</v>
      </c>
    </row>
    <row r="925" spans="2:29" x14ac:dyDescent="0.3">
      <c r="B925" s="18" t="s">
        <v>1375</v>
      </c>
      <c r="C925" s="18">
        <v>46093</v>
      </c>
      <c r="D925" s="5" t="s">
        <v>1245</v>
      </c>
      <c r="E925" s="19" t="s">
        <v>7</v>
      </c>
      <c r="F925" s="48" t="s">
        <v>179</v>
      </c>
      <c r="G925" s="18" t="s">
        <v>1375</v>
      </c>
      <c r="H925" s="27" t="s">
        <v>6</v>
      </c>
      <c r="I925" s="21" t="s">
        <v>7</v>
      </c>
      <c r="J925" s="522">
        <v>10200</v>
      </c>
      <c r="K925" s="111">
        <v>6124</v>
      </c>
      <c r="L925" s="111">
        <v>14</v>
      </c>
      <c r="M925" s="111">
        <v>11</v>
      </c>
      <c r="N925" s="19" t="s">
        <v>7</v>
      </c>
      <c r="O925" s="48" t="s">
        <v>179</v>
      </c>
      <c r="P925" s="19">
        <v>0.33333333333333331</v>
      </c>
      <c r="Q925" s="22">
        <v>0.4861111111111111</v>
      </c>
      <c r="R925" s="22">
        <v>0.625</v>
      </c>
      <c r="S925" s="22">
        <v>0.89583333333333337</v>
      </c>
      <c r="T925" s="22">
        <v>0.9375</v>
      </c>
      <c r="U925" s="22">
        <v>0.125</v>
      </c>
      <c r="V925" s="22">
        <v>0.125</v>
      </c>
      <c r="W925" s="105">
        <f>IFERROR(IF(S925&lt;R925,100%,"100"%-(S925-R925)*1.2),"-")</f>
        <v>0.67500000000000004</v>
      </c>
      <c r="AC925" s="105">
        <f>IFERROR(IF(Y925&lt;X925,100%,"100"%-(Y925-X925)*1.2),"-")</f>
        <v>1</v>
      </c>
    </row>
    <row r="926" spans="2:29" x14ac:dyDescent="0.3">
      <c r="B926" s="18" t="s">
        <v>1376</v>
      </c>
      <c r="C926" s="18">
        <v>46093</v>
      </c>
      <c r="D926" s="5" t="s">
        <v>1245</v>
      </c>
      <c r="E926" s="19" t="s">
        <v>28</v>
      </c>
      <c r="F926" s="48" t="s">
        <v>42</v>
      </c>
      <c r="G926" s="18" t="s">
        <v>1376</v>
      </c>
      <c r="H926" s="386" t="s">
        <v>19</v>
      </c>
      <c r="I926" s="386" t="s">
        <v>28</v>
      </c>
      <c r="J926" s="111">
        <v>9200</v>
      </c>
      <c r="K926" s="111">
        <v>220</v>
      </c>
      <c r="L926" s="111">
        <v>14</v>
      </c>
      <c r="M926" s="111">
        <v>4</v>
      </c>
      <c r="N926" s="19" t="s">
        <v>28</v>
      </c>
      <c r="O926" s="48" t="s">
        <v>42</v>
      </c>
      <c r="P926" s="19">
        <v>0.20833333333333334</v>
      </c>
      <c r="Q926" s="22">
        <v>0.29166666666666669</v>
      </c>
      <c r="R926" s="22">
        <v>0.625</v>
      </c>
      <c r="S926" s="22">
        <v>0.47222222222222221</v>
      </c>
      <c r="T926" s="22">
        <v>0.54166666666666663</v>
      </c>
      <c r="U926" s="22">
        <v>0.70833333333333337</v>
      </c>
      <c r="V926" s="22">
        <v>0.70833333333333337</v>
      </c>
      <c r="W926" s="105">
        <f>IFERROR(IF(S926&lt;R926,100%,"100"%-(S926-R926)*1.2),"-")</f>
        <v>1</v>
      </c>
      <c r="AC926" s="105">
        <f>IFERROR(IF(Y926&lt;X926,100%,"100"%-(Y926-X926)*1.2),"-")</f>
        <v>1</v>
      </c>
    </row>
    <row r="927" spans="2:29" x14ac:dyDescent="0.3">
      <c r="B927" s="18" t="s">
        <v>1376</v>
      </c>
      <c r="C927" s="125">
        <v>46093</v>
      </c>
      <c r="D927" s="126" t="s">
        <v>1245</v>
      </c>
      <c r="E927" s="483" t="s">
        <v>28</v>
      </c>
      <c r="F927" s="244" t="s">
        <v>42</v>
      </c>
      <c r="G927" s="125" t="s">
        <v>1376</v>
      </c>
      <c r="H927" s="5" t="s">
        <v>601</v>
      </c>
      <c r="I927" s="126" t="s">
        <v>28</v>
      </c>
      <c r="J927" s="242">
        <v>9200</v>
      </c>
      <c r="K927" s="242">
        <v>8500</v>
      </c>
      <c r="L927" s="242">
        <v>14</v>
      </c>
      <c r="M927" s="242">
        <v>10</v>
      </c>
      <c r="N927" s="483" t="s">
        <v>28</v>
      </c>
      <c r="O927" s="41" t="s">
        <v>42</v>
      </c>
      <c r="P927" s="42">
        <v>0.20833333333333334</v>
      </c>
      <c r="Q927" s="22">
        <v>0.29166666666666669</v>
      </c>
      <c r="R927" s="22">
        <v>0.625</v>
      </c>
      <c r="S927" s="22">
        <v>0.38194444444444442</v>
      </c>
      <c r="T927" s="22">
        <v>0.45833333333333331</v>
      </c>
      <c r="U927" s="22">
        <v>0.70833333333333337</v>
      </c>
      <c r="V927" s="22">
        <v>0.70833333333333337</v>
      </c>
      <c r="W927" s="105">
        <f>IFERROR(IF(S927&lt;R927,100%,"100"%-(S927-R927)*1.2),"-")</f>
        <v>1</v>
      </c>
      <c r="AC927" s="105">
        <f>IFERROR(IF(Y927&lt;X927,100%,"100"%-(Y927-X927)*1.2),"-")</f>
        <v>1</v>
      </c>
    </row>
    <row r="928" spans="2:29" x14ac:dyDescent="0.3">
      <c r="B928" s="18" t="s">
        <v>1377</v>
      </c>
      <c r="C928" s="18">
        <v>46093</v>
      </c>
      <c r="D928" s="5" t="s">
        <v>1245</v>
      </c>
      <c r="E928" s="21" t="s">
        <v>56</v>
      </c>
      <c r="F928" s="41" t="s">
        <v>81</v>
      </c>
      <c r="G928" s="18" t="s">
        <v>1377</v>
      </c>
      <c r="H928" s="20" t="s">
        <v>36</v>
      </c>
      <c r="I928" s="19" t="s">
        <v>56</v>
      </c>
      <c r="J928" s="111">
        <v>8500</v>
      </c>
      <c r="K928" s="111">
        <v>8241.7999999999993</v>
      </c>
      <c r="L928" s="111">
        <v>14</v>
      </c>
      <c r="M928" s="111">
        <v>14</v>
      </c>
      <c r="N928" s="21" t="s">
        <v>56</v>
      </c>
      <c r="O928" s="477" t="s">
        <v>81</v>
      </c>
      <c r="P928" s="21">
        <v>0.83333333333333337</v>
      </c>
      <c r="Q928" s="22">
        <v>0.92708333333333337</v>
      </c>
      <c r="R928" s="22">
        <v>0.625</v>
      </c>
      <c r="S928" s="22">
        <v>1.7361111111111112E-2</v>
      </c>
      <c r="T928" s="22">
        <v>6.25E-2</v>
      </c>
      <c r="U928" s="22">
        <v>0.375</v>
      </c>
      <c r="V928" s="22">
        <v>0.375</v>
      </c>
      <c r="W928" s="105">
        <f>IFERROR(IF(S928&lt;R928,100%,"100"%-(S928-R928)*1.2),"-")</f>
        <v>1</v>
      </c>
      <c r="AC928" s="105">
        <f>IFERROR(IF(Y928&lt;X928,100%,"100"%-(Y928-X928)*1.2),"-")</f>
        <v>1</v>
      </c>
    </row>
    <row r="929" spans="2:29" x14ac:dyDescent="0.3">
      <c r="B929" s="18" t="s">
        <v>1378</v>
      </c>
      <c r="C929" s="92">
        <v>46093</v>
      </c>
      <c r="D929" s="386"/>
      <c r="E929" s="386" t="s">
        <v>451</v>
      </c>
      <c r="F929" s="386" t="s">
        <v>451</v>
      </c>
      <c r="G929" s="92" t="s">
        <v>1378</v>
      </c>
      <c r="H929" s="5" t="s">
        <v>80</v>
      </c>
      <c r="I929" s="386"/>
      <c r="J929" s="484"/>
      <c r="K929" s="484">
        <v>4500</v>
      </c>
      <c r="L929" s="484"/>
      <c r="M929" s="484">
        <v>5</v>
      </c>
      <c r="N929" s="386" t="s">
        <v>101</v>
      </c>
      <c r="O929" s="5" t="s">
        <v>101</v>
      </c>
      <c r="P929" s="22">
        <v>0.875</v>
      </c>
      <c r="W929" s="105">
        <f>IFERROR(IF(S929&lt;R929,100%,"100"%-(S929-R929)*1.2),"-")</f>
        <v>1</v>
      </c>
      <c r="AC929" s="105">
        <f>IFERROR(IF(Y929&lt;X929,100%,"100"%-(Y929-X929)*1.2),"-")</f>
        <v>1</v>
      </c>
    </row>
    <row r="930" spans="2:29" x14ac:dyDescent="0.3">
      <c r="B930" s="18" t="s">
        <v>1378</v>
      </c>
      <c r="C930" s="18">
        <v>46093</v>
      </c>
      <c r="E930" s="126" t="s">
        <v>451</v>
      </c>
      <c r="F930" s="126" t="s">
        <v>451</v>
      </c>
      <c r="G930" s="125" t="s">
        <v>1378</v>
      </c>
      <c r="H930" s="27" t="s">
        <v>22</v>
      </c>
      <c r="I930" s="126"/>
      <c r="K930" s="111">
        <v>4500</v>
      </c>
      <c r="M930" s="111">
        <v>3</v>
      </c>
      <c r="N930" s="126" t="s">
        <v>101</v>
      </c>
      <c r="O930" s="126" t="s">
        <v>101</v>
      </c>
      <c r="P930" s="128">
        <v>0.875</v>
      </c>
      <c r="Q930" s="126"/>
      <c r="W930" s="105">
        <f>IFERROR(IF(S930&lt;R930,100%,"100"%-(S930-R930)*1.2),"-")</f>
        <v>1</v>
      </c>
      <c r="AC930" s="105">
        <f>IFERROR(IF(Y930&lt;X930,100%,"100"%-(Y930-X930)*1.2),"-")</f>
        <v>1</v>
      </c>
    </row>
    <row r="931" spans="2:29" x14ac:dyDescent="0.3">
      <c r="B931" s="18" t="s">
        <v>1379</v>
      </c>
      <c r="C931" s="18">
        <v>46093</v>
      </c>
      <c r="D931" s="126" t="s">
        <v>1245</v>
      </c>
      <c r="E931" s="5" t="s">
        <v>104</v>
      </c>
      <c r="F931" s="5" t="s">
        <v>24</v>
      </c>
      <c r="G931" s="18" t="s">
        <v>1379</v>
      </c>
      <c r="H931" s="5" t="s">
        <v>606</v>
      </c>
      <c r="I931" s="19" t="s">
        <v>104</v>
      </c>
      <c r="J931" s="111">
        <v>10230</v>
      </c>
      <c r="K931" s="111">
        <v>700</v>
      </c>
      <c r="L931" s="111">
        <v>14</v>
      </c>
      <c r="M931" s="111">
        <v>4</v>
      </c>
      <c r="N931" s="5" t="s">
        <v>104</v>
      </c>
      <c r="O931" s="5" t="s">
        <v>24</v>
      </c>
      <c r="P931" s="22">
        <v>0.91666666666666663</v>
      </c>
      <c r="Q931" s="22">
        <v>8.3333333333333329E-2</v>
      </c>
      <c r="R931" s="22">
        <v>0.5</v>
      </c>
      <c r="S931" s="22">
        <v>0.14583333333333334</v>
      </c>
      <c r="T931" s="22">
        <v>0.16666666666666666</v>
      </c>
      <c r="U931" s="22">
        <v>0.25</v>
      </c>
      <c r="V931" s="22">
        <v>0.25</v>
      </c>
      <c r="W931" s="105">
        <f>IFERROR(IF(S931&lt;R931,100%,"100"%-(S931-R931)*1.2),"-")</f>
        <v>1</v>
      </c>
      <c r="AC931" s="105">
        <f>IFERROR(IF(Y931&lt;X931,100%,"100"%-(Y931-X931)*1.2),"-")</f>
        <v>1</v>
      </c>
    </row>
    <row r="932" spans="2:29" x14ac:dyDescent="0.3">
      <c r="B932" s="18" t="s">
        <v>1380</v>
      </c>
      <c r="C932" s="18">
        <v>46093</v>
      </c>
      <c r="E932" s="386" t="s">
        <v>451</v>
      </c>
      <c r="F932" s="386" t="s">
        <v>451</v>
      </c>
      <c r="G932" s="92" t="s">
        <v>1380</v>
      </c>
      <c r="H932" s="20" t="s">
        <v>204</v>
      </c>
      <c r="I932" s="386"/>
      <c r="K932" s="111">
        <v>202</v>
      </c>
      <c r="M932" s="111">
        <v>1</v>
      </c>
      <c r="N932" s="386" t="s">
        <v>111</v>
      </c>
      <c r="O932" s="386" t="s">
        <v>111</v>
      </c>
      <c r="P932" s="100">
        <v>0</v>
      </c>
      <c r="Q932" s="386"/>
      <c r="W932" s="105">
        <f>IFERROR(IF(S932&lt;R932,100%,"100"%-(S932-R932)*1.2),"-")</f>
        <v>1</v>
      </c>
      <c r="AC932" s="105">
        <f>IFERROR(IF(Y932&lt;X932,100%,"100"%-(Y932-X932)*1.2),"-")</f>
        <v>1</v>
      </c>
    </row>
    <row r="933" spans="2:29" x14ac:dyDescent="0.3">
      <c r="B933" s="18" t="s">
        <v>1381</v>
      </c>
      <c r="C933" s="125">
        <v>46093</v>
      </c>
      <c r="D933" s="126" t="s">
        <v>1245</v>
      </c>
      <c r="E933" s="126" t="s">
        <v>28</v>
      </c>
      <c r="F933" s="126" t="s">
        <v>8</v>
      </c>
      <c r="G933" s="125" t="s">
        <v>1381</v>
      </c>
      <c r="H933" s="126" t="s">
        <v>1323</v>
      </c>
      <c r="I933" s="126" t="s">
        <v>28</v>
      </c>
      <c r="J933" s="242">
        <v>9200</v>
      </c>
      <c r="K933" s="242">
        <v>1200</v>
      </c>
      <c r="L933" s="242">
        <v>14</v>
      </c>
      <c r="M933" s="242">
        <v>2</v>
      </c>
      <c r="N933" s="126" t="s">
        <v>28</v>
      </c>
      <c r="O933" s="126" t="s">
        <v>8</v>
      </c>
      <c r="P933" s="128">
        <v>8.3333333333333329E-2</v>
      </c>
      <c r="Q933" s="126"/>
      <c r="R933" s="126"/>
      <c r="S933" s="126"/>
      <c r="T933" s="126"/>
      <c r="W933" s="105">
        <f>IFERROR(IF(S933&lt;R933,100%,"100"%-(S933-R933)*1.2),"-")</f>
        <v>1</v>
      </c>
      <c r="AC933" s="105">
        <f>IFERROR(IF(Y933&lt;X933,100%,"100"%-(Y933-X933)*1.2),"-")</f>
        <v>1</v>
      </c>
    </row>
    <row r="934" spans="2:29" x14ac:dyDescent="0.3">
      <c r="B934" s="18" t="s">
        <v>1382</v>
      </c>
      <c r="C934" s="18">
        <v>46093</v>
      </c>
      <c r="D934" s="5" t="s">
        <v>1245</v>
      </c>
      <c r="E934" s="5" t="s">
        <v>46</v>
      </c>
      <c r="F934" s="5" t="s">
        <v>86</v>
      </c>
      <c r="G934" s="18" t="s">
        <v>1382</v>
      </c>
      <c r="H934" s="27" t="s">
        <v>13</v>
      </c>
      <c r="I934" s="5" t="s">
        <v>46</v>
      </c>
      <c r="J934" s="111">
        <v>927</v>
      </c>
      <c r="K934" s="111">
        <v>20</v>
      </c>
      <c r="L934" s="111">
        <v>3</v>
      </c>
      <c r="M934" s="111">
        <v>1</v>
      </c>
      <c r="N934" s="5" t="s">
        <v>46</v>
      </c>
      <c r="O934" s="5" t="s">
        <v>86</v>
      </c>
      <c r="P934" s="22">
        <v>0.83333333333333337</v>
      </c>
      <c r="W934" s="105">
        <f>IFERROR(IF(S934&lt;R934,100%,"100"%-(S934-R934)*1.2),"-")</f>
        <v>1</v>
      </c>
      <c r="AC934" s="105">
        <f>IFERROR(IF(Y934&lt;X934,100%,"100"%-(Y934-X934)*1.2),"-")</f>
        <v>1</v>
      </c>
    </row>
    <row r="935" spans="2:29" x14ac:dyDescent="0.3">
      <c r="B935" s="18" t="s">
        <v>1383</v>
      </c>
      <c r="C935" s="92">
        <v>46094</v>
      </c>
      <c r="D935" s="386" t="s">
        <v>1245</v>
      </c>
      <c r="E935" s="505" t="s">
        <v>28</v>
      </c>
      <c r="F935" s="506" t="s">
        <v>42</v>
      </c>
      <c r="G935" s="92" t="s">
        <v>1383</v>
      </c>
      <c r="H935" s="27" t="s">
        <v>35</v>
      </c>
      <c r="I935" s="386" t="s">
        <v>28</v>
      </c>
      <c r="J935" s="484">
        <v>9200</v>
      </c>
      <c r="K935" s="484">
        <v>2179</v>
      </c>
      <c r="L935" s="484">
        <v>14</v>
      </c>
      <c r="M935" s="484">
        <v>8</v>
      </c>
      <c r="N935" s="505" t="s">
        <v>28</v>
      </c>
      <c r="O935" s="506" t="s">
        <v>42</v>
      </c>
      <c r="P935" s="505">
        <v>0.29166666666666702</v>
      </c>
      <c r="Q935" s="100">
        <v>0.3298611111111111</v>
      </c>
      <c r="R935" s="100">
        <v>0.625</v>
      </c>
      <c r="S935" s="100">
        <v>0.33333333333333331</v>
      </c>
      <c r="T935" s="100">
        <v>0.35416666666666669</v>
      </c>
      <c r="U935" s="22">
        <v>0.3576388888888889</v>
      </c>
      <c r="V935" s="22">
        <v>0.3576388888888889</v>
      </c>
      <c r="W935" s="105">
        <f>IFERROR(IF(S935&lt;R935,100%,"100"%-(S935-R935)*1.2),"-")</f>
        <v>1</v>
      </c>
      <c r="AC935" s="105">
        <f>IFERROR(IF(Y935&lt;X935,100%,"100"%-(Y935-X935)*1.2),"-")</f>
        <v>1</v>
      </c>
    </row>
    <row r="936" spans="2:29" x14ac:dyDescent="0.3">
      <c r="B936" s="18" t="s">
        <v>1384</v>
      </c>
      <c r="C936" s="18">
        <v>46094</v>
      </c>
      <c r="E936" s="49" t="s">
        <v>101</v>
      </c>
      <c r="F936" s="50" t="s">
        <v>101</v>
      </c>
      <c r="G936" s="18" t="s">
        <v>1384</v>
      </c>
      <c r="H936" s="27" t="s">
        <v>6</v>
      </c>
      <c r="M936" s="111">
        <v>6</v>
      </c>
      <c r="N936" s="49" t="s">
        <v>101</v>
      </c>
      <c r="O936" s="50" t="s">
        <v>101</v>
      </c>
      <c r="P936" s="49">
        <v>0.375</v>
      </c>
      <c r="W936" s="105">
        <f>IFERROR(IF(S936&lt;R936,100%,"100"%-(S936-R936)*1.2),"-")</f>
        <v>1</v>
      </c>
      <c r="AC936" s="105">
        <f>IFERROR(IF(Y936&lt;X936,100%,"100"%-(Y936-X936)*1.2),"-")</f>
        <v>1</v>
      </c>
    </row>
    <row r="937" spans="2:29" x14ac:dyDescent="0.3">
      <c r="B937" s="18" t="s">
        <v>1384</v>
      </c>
      <c r="C937" s="18">
        <v>46094</v>
      </c>
      <c r="E937" s="49" t="s">
        <v>101</v>
      </c>
      <c r="F937" s="50" t="s">
        <v>101</v>
      </c>
      <c r="G937" s="18" t="s">
        <v>1384</v>
      </c>
      <c r="H937" s="27" t="s">
        <v>9</v>
      </c>
      <c r="M937" s="111">
        <v>9</v>
      </c>
      <c r="N937" s="49" t="s">
        <v>101</v>
      </c>
      <c r="O937" s="50" t="s">
        <v>101</v>
      </c>
      <c r="P937" s="49">
        <v>0.375</v>
      </c>
      <c r="W937" s="105">
        <f>IFERROR(IF(S937&lt;R937,100%,"100"%-(S937-R937)*1.2),"-")</f>
        <v>1</v>
      </c>
      <c r="AC937" s="105">
        <f>IFERROR(IF(Y937&lt;X937,100%,"100"%-(Y937-X937)*1.2),"-")</f>
        <v>1</v>
      </c>
    </row>
    <row r="938" spans="2:29" x14ac:dyDescent="0.3">
      <c r="B938" s="18" t="s">
        <v>1385</v>
      </c>
      <c r="C938" s="18">
        <v>46094</v>
      </c>
      <c r="D938" s="5" t="s">
        <v>1245</v>
      </c>
      <c r="E938" s="49" t="s">
        <v>28</v>
      </c>
      <c r="F938" s="52" t="s">
        <v>42</v>
      </c>
      <c r="G938" s="18" t="s">
        <v>1385</v>
      </c>
      <c r="H938" s="27" t="s">
        <v>12</v>
      </c>
      <c r="I938" s="5" t="s">
        <v>28</v>
      </c>
      <c r="J938" s="111">
        <v>9200</v>
      </c>
      <c r="K938" s="111">
        <v>6500</v>
      </c>
      <c r="L938" s="111">
        <v>14</v>
      </c>
      <c r="M938" s="111">
        <v>18</v>
      </c>
      <c r="N938" s="49" t="s">
        <v>28</v>
      </c>
      <c r="O938" s="52" t="s">
        <v>42</v>
      </c>
      <c r="P938" s="49">
        <v>0.375</v>
      </c>
      <c r="Q938" s="22">
        <v>0.45833333333333331</v>
      </c>
      <c r="R938" s="22">
        <v>0.625</v>
      </c>
      <c r="S938" s="22">
        <v>0.5625</v>
      </c>
      <c r="T938" s="22">
        <v>0.625</v>
      </c>
      <c r="U938" s="22">
        <v>0.79166666666666663</v>
      </c>
      <c r="V938" s="22">
        <v>0.79166666666666663</v>
      </c>
      <c r="W938" s="105">
        <f>IFERROR(IF(S938&lt;R938,100%,"100"%-(S938-R938)*1.2),"-")</f>
        <v>1</v>
      </c>
      <c r="AC938" s="105">
        <f>IFERROR(IF(Y938&lt;X938,100%,"100"%-(Y938-X938)*1.2),"-")</f>
        <v>1</v>
      </c>
    </row>
    <row r="939" spans="2:29" x14ac:dyDescent="0.3">
      <c r="B939" s="18" t="s">
        <v>1385</v>
      </c>
      <c r="C939" s="18">
        <v>46094</v>
      </c>
      <c r="D939" s="5" t="s">
        <v>1245</v>
      </c>
      <c r="E939" s="49" t="s">
        <v>28</v>
      </c>
      <c r="F939" s="50" t="s">
        <v>42</v>
      </c>
      <c r="G939" s="18" t="s">
        <v>1385</v>
      </c>
      <c r="H939" s="27" t="s">
        <v>76</v>
      </c>
      <c r="I939" s="5" t="s">
        <v>28</v>
      </c>
      <c r="J939" s="111">
        <v>9200</v>
      </c>
      <c r="K939" s="111">
        <v>50</v>
      </c>
      <c r="L939" s="111">
        <v>14</v>
      </c>
      <c r="M939" s="111">
        <v>1</v>
      </c>
      <c r="N939" s="49" t="s">
        <v>28</v>
      </c>
      <c r="O939" s="50" t="s">
        <v>42</v>
      </c>
      <c r="P939" s="49">
        <v>0.33333333333333331</v>
      </c>
      <c r="Q939" s="22">
        <v>0.45833333333333331</v>
      </c>
      <c r="R939" s="22">
        <v>0.75</v>
      </c>
      <c r="S939" s="22">
        <v>0.66666666666666663</v>
      </c>
      <c r="T939" s="22">
        <v>0.70833333333333337</v>
      </c>
      <c r="U939" s="22">
        <v>0.79166666666666663</v>
      </c>
      <c r="V939" s="22">
        <v>0.79166666666666663</v>
      </c>
      <c r="W939" s="105">
        <f>IFERROR(IF(S939&lt;R939,100%,"100"%-(S939-R939)*1.2),"-")</f>
        <v>1</v>
      </c>
      <c r="AC939" s="105">
        <f>IFERROR(IF(Y939&lt;X939,100%,"100"%-(Y939-X939)*1.2),"-")</f>
        <v>1</v>
      </c>
    </row>
    <row r="940" spans="2:29" x14ac:dyDescent="0.3">
      <c r="B940" s="18" t="s">
        <v>1386</v>
      </c>
      <c r="C940" s="18">
        <v>46094</v>
      </c>
      <c r="E940" s="49" t="s">
        <v>101</v>
      </c>
      <c r="F940" s="49" t="s">
        <v>101</v>
      </c>
      <c r="G940" s="18" t="s">
        <v>1386</v>
      </c>
      <c r="H940" s="27" t="s">
        <v>19</v>
      </c>
      <c r="M940" s="111">
        <v>2</v>
      </c>
      <c r="N940" s="49" t="s">
        <v>101</v>
      </c>
      <c r="O940" s="49" t="s">
        <v>101</v>
      </c>
      <c r="P940" s="49">
        <v>0.33333333333333298</v>
      </c>
      <c r="W940" s="105">
        <f>IFERROR(IF(S940&lt;R940,100%,"100"%-(S940-R940)*1.2),"-")</f>
        <v>1</v>
      </c>
      <c r="AC940" s="105">
        <f>IFERROR(IF(Y940&lt;X940,100%,"100"%-(Y940-X940)*1.2),"-")</f>
        <v>1</v>
      </c>
    </row>
    <row r="941" spans="2:29" x14ac:dyDescent="0.3">
      <c r="B941" s="18" t="s">
        <v>1386</v>
      </c>
      <c r="C941" s="18">
        <v>46094</v>
      </c>
      <c r="E941" s="49" t="s">
        <v>101</v>
      </c>
      <c r="F941" s="49" t="s">
        <v>101</v>
      </c>
      <c r="G941" s="18" t="s">
        <v>1386</v>
      </c>
      <c r="H941" s="27" t="s">
        <v>18</v>
      </c>
      <c r="M941" s="111">
        <v>12</v>
      </c>
      <c r="N941" s="49" t="s">
        <v>101</v>
      </c>
      <c r="O941" s="49" t="s">
        <v>101</v>
      </c>
      <c r="P941" s="49">
        <v>0.33333333333333331</v>
      </c>
      <c r="W941" s="105">
        <f>IFERROR(IF(S941&lt;R941,100%,"100"%-(S941-R941)*1.2),"-")</f>
        <v>1</v>
      </c>
      <c r="AC941" s="105">
        <f>IFERROR(IF(Y941&lt;X941,100%,"100"%-(Y941-X941)*1.2),"-")</f>
        <v>1</v>
      </c>
    </row>
    <row r="942" spans="2:29" x14ac:dyDescent="0.3">
      <c r="B942" s="18" t="s">
        <v>1386</v>
      </c>
      <c r="C942" s="125">
        <v>46094</v>
      </c>
      <c r="D942" s="126"/>
      <c r="E942" s="170" t="s">
        <v>101</v>
      </c>
      <c r="F942" s="170" t="s">
        <v>101</v>
      </c>
      <c r="G942" s="125" t="s">
        <v>1386</v>
      </c>
      <c r="H942" s="5" t="s">
        <v>601</v>
      </c>
      <c r="I942" s="126"/>
      <c r="J942" s="242"/>
      <c r="K942" s="242"/>
      <c r="L942" s="242"/>
      <c r="M942" s="242">
        <v>10</v>
      </c>
      <c r="N942" s="170" t="s">
        <v>101</v>
      </c>
      <c r="O942" s="170" t="s">
        <v>101</v>
      </c>
      <c r="P942" s="170">
        <v>0.33333333333333331</v>
      </c>
      <c r="Q942" s="126"/>
      <c r="R942" s="126"/>
      <c r="S942" s="126"/>
      <c r="T942" s="126"/>
      <c r="W942" s="105">
        <f>IFERROR(IF(S942&lt;R942,100%,"100"%-(S942-R942)*1.2),"-")</f>
        <v>1</v>
      </c>
      <c r="AC942" s="105">
        <f>IFERROR(IF(Y942&lt;X942,100%,"100"%-(Y942-X942)*1.2),"-")</f>
        <v>1</v>
      </c>
    </row>
    <row r="943" spans="2:29" x14ac:dyDescent="0.3">
      <c r="B943" s="18" t="s">
        <v>1387</v>
      </c>
      <c r="C943" s="18">
        <v>46094</v>
      </c>
      <c r="D943" s="5" t="s">
        <v>1245</v>
      </c>
      <c r="E943" s="49" t="s">
        <v>46</v>
      </c>
      <c r="F943" s="50" t="s">
        <v>21</v>
      </c>
      <c r="G943" s="18" t="s">
        <v>1387</v>
      </c>
      <c r="H943" s="169" t="s">
        <v>43</v>
      </c>
      <c r="I943" s="5" t="s">
        <v>46</v>
      </c>
      <c r="J943" s="111">
        <v>927</v>
      </c>
      <c r="K943" s="111">
        <v>1452.7</v>
      </c>
      <c r="L943" s="111">
        <v>3</v>
      </c>
      <c r="M943" s="111">
        <v>2</v>
      </c>
      <c r="N943" s="49" t="s">
        <v>46</v>
      </c>
      <c r="O943" s="50" t="s">
        <v>21</v>
      </c>
      <c r="P943" s="49">
        <v>0.41666666666666669</v>
      </c>
      <c r="Q943" s="22">
        <v>0.49305555555555558</v>
      </c>
      <c r="R943" s="22">
        <v>0.625</v>
      </c>
      <c r="S943" s="22">
        <v>0.625</v>
      </c>
      <c r="T943" s="22">
        <v>0.65625</v>
      </c>
      <c r="U943" s="22">
        <v>0.83333333333333337</v>
      </c>
      <c r="V943" s="22">
        <v>0.83333333333333337</v>
      </c>
      <c r="W943" s="105">
        <f>IFERROR(IF(S943&lt;R943,100%,"100"%-(S943-R943)*1.2),"-")</f>
        <v>1</v>
      </c>
      <c r="AC943" s="105">
        <f>IFERROR(IF(Y943&lt;X943,100%,"100"%-(Y943-X943)*1.2),"-")</f>
        <v>1</v>
      </c>
    </row>
    <row r="944" spans="2:29" x14ac:dyDescent="0.3">
      <c r="B944" s="18" t="s">
        <v>1388</v>
      </c>
      <c r="C944" s="503">
        <v>46094</v>
      </c>
      <c r="D944" s="386" t="s">
        <v>1245</v>
      </c>
      <c r="E944" s="49" t="s">
        <v>14</v>
      </c>
      <c r="F944" s="225" t="s">
        <v>74</v>
      </c>
      <c r="G944" s="503" t="s">
        <v>1388</v>
      </c>
      <c r="H944" s="5" t="s">
        <v>67</v>
      </c>
      <c r="I944" s="225" t="s">
        <v>14</v>
      </c>
      <c r="J944" s="504">
        <v>8500</v>
      </c>
      <c r="K944" s="504">
        <v>12000</v>
      </c>
      <c r="L944" s="504">
        <v>14</v>
      </c>
      <c r="M944" s="504">
        <v>10</v>
      </c>
      <c r="N944" s="225" t="s">
        <v>14</v>
      </c>
      <c r="O944" s="386" t="s">
        <v>74</v>
      </c>
      <c r="P944" s="100">
        <v>0.29166666666666669</v>
      </c>
      <c r="Q944" s="100">
        <v>0.40625</v>
      </c>
      <c r="R944" s="100">
        <v>0.625</v>
      </c>
      <c r="S944" s="100">
        <v>0.4236111111111111</v>
      </c>
      <c r="T944" s="100">
        <v>0.46527777777777779</v>
      </c>
      <c r="U944" s="22">
        <v>0.4826388888888889</v>
      </c>
      <c r="V944" s="22">
        <v>0.4826388888888889</v>
      </c>
      <c r="W944" s="105">
        <f>IFERROR(IF(S944&lt;R944,100%,"100"%-(S944-R944)*1.2),"-")</f>
        <v>1</v>
      </c>
      <c r="AB944" s="22">
        <f>T944-S944</f>
        <v>4.1666666666666685E-2</v>
      </c>
      <c r="AC944" s="105">
        <f>IFERROR(IF(Y944&lt;X944,100%,"100"%-(Y944-X944)*1.2),"-")</f>
        <v>1</v>
      </c>
    </row>
    <row r="945" spans="2:29" x14ac:dyDescent="0.3">
      <c r="B945" s="18" t="s">
        <v>1389</v>
      </c>
      <c r="C945" s="18">
        <v>46094</v>
      </c>
      <c r="D945" s="5" t="s">
        <v>1245</v>
      </c>
      <c r="E945" s="49" t="s">
        <v>56</v>
      </c>
      <c r="F945" s="50" t="s">
        <v>81</v>
      </c>
      <c r="G945" s="18" t="s">
        <v>1389</v>
      </c>
      <c r="H945" s="492" t="s">
        <v>16</v>
      </c>
      <c r="I945" s="19" t="s">
        <v>56</v>
      </c>
      <c r="J945" s="111">
        <v>8500</v>
      </c>
      <c r="K945" s="111">
        <v>8800</v>
      </c>
      <c r="L945" s="111">
        <v>14</v>
      </c>
      <c r="M945" s="111">
        <v>11</v>
      </c>
      <c r="N945" s="49" t="s">
        <v>56</v>
      </c>
      <c r="O945" s="478" t="s">
        <v>81</v>
      </c>
      <c r="P945" s="49">
        <v>0.5</v>
      </c>
      <c r="Q945" s="22">
        <v>0.5</v>
      </c>
      <c r="R945" s="22">
        <v>0.625</v>
      </c>
      <c r="S945" s="22">
        <v>0.59722222222222221</v>
      </c>
      <c r="T945" s="22">
        <v>0.67708333333333337</v>
      </c>
      <c r="U945" s="22">
        <v>0.78472222222222221</v>
      </c>
      <c r="V945" s="22">
        <v>0.78472222222222221</v>
      </c>
      <c r="W945" s="105">
        <f>IFERROR(IF(S945&lt;R945,100%,"100"%-(S945-R945)*1.2),"-")</f>
        <v>1</v>
      </c>
      <c r="AC945" s="105">
        <f>IFERROR(IF(Y945&lt;X945,100%,"100"%-(Y945-X945)*1.2),"-")</f>
        <v>1</v>
      </c>
    </row>
    <row r="946" spans="2:29" x14ac:dyDescent="0.3">
      <c r="B946" s="18" t="s">
        <v>1390</v>
      </c>
      <c r="C946" s="92">
        <v>46094</v>
      </c>
      <c r="D946" s="386" t="s">
        <v>1245</v>
      </c>
      <c r="E946" s="49" t="s">
        <v>14</v>
      </c>
      <c r="F946" s="491" t="s">
        <v>115</v>
      </c>
      <c r="G946" s="92" t="s">
        <v>1390</v>
      </c>
      <c r="H946" s="492" t="s">
        <v>36</v>
      </c>
      <c r="I946" s="386" t="s">
        <v>14</v>
      </c>
      <c r="J946" s="484">
        <v>8500</v>
      </c>
      <c r="K946" s="484">
        <v>7123</v>
      </c>
      <c r="L946" s="484">
        <v>14</v>
      </c>
      <c r="M946" s="484">
        <v>14</v>
      </c>
      <c r="N946" s="490" t="s">
        <v>14</v>
      </c>
      <c r="O946" s="50" t="s">
        <v>115</v>
      </c>
      <c r="P946" s="49">
        <v>0.33333333333333331</v>
      </c>
      <c r="Q946" s="22">
        <v>0.86458333333333337</v>
      </c>
      <c r="R946" s="22">
        <v>0.83333333333333337</v>
      </c>
      <c r="S946" s="22">
        <v>0.86458333333333337</v>
      </c>
      <c r="T946" s="22">
        <v>0.97916666666666663</v>
      </c>
      <c r="U946" s="22">
        <v>0.52083333333333337</v>
      </c>
      <c r="V946" s="22">
        <v>0.52083333333333337</v>
      </c>
      <c r="W946" s="105">
        <f>IFERROR(IF(S946&lt;R946,100%,"100"%-(S946-R946)*1.2),"-")</f>
        <v>0.96250000000000002</v>
      </c>
      <c r="AC946" s="105">
        <f>IFERROR(IF(Y946&lt;X946,100%,"100"%-(Y946-X946)*1.2),"-")</f>
        <v>1</v>
      </c>
    </row>
    <row r="947" spans="2:29" x14ac:dyDescent="0.3">
      <c r="B947" s="18" t="s">
        <v>1391</v>
      </c>
      <c r="C947" s="18">
        <v>46094</v>
      </c>
      <c r="E947" s="5" t="s">
        <v>111</v>
      </c>
      <c r="F947" s="5" t="s">
        <v>111</v>
      </c>
      <c r="G947" s="18" t="s">
        <v>1391</v>
      </c>
      <c r="H947" s="27" t="s">
        <v>9</v>
      </c>
      <c r="K947" s="111">
        <v>700</v>
      </c>
      <c r="M947" s="111">
        <v>2</v>
      </c>
      <c r="N947" s="5" t="s">
        <v>111</v>
      </c>
      <c r="O947" s="5" t="s">
        <v>111</v>
      </c>
      <c r="P947" s="22">
        <v>0.875</v>
      </c>
      <c r="W947" s="105">
        <f>IFERROR(IF(S947&lt;R947,100%,"100"%-(S947-R947)*1.2),"-")</f>
        <v>1</v>
      </c>
      <c r="AC947" s="105">
        <f>IFERROR(IF(Y947&lt;X947,100%,"100"%-(Y947-X947)*1.2),"-")</f>
        <v>1</v>
      </c>
    </row>
    <row r="948" spans="2:29" x14ac:dyDescent="0.3">
      <c r="B948" s="18" t="s">
        <v>1391</v>
      </c>
      <c r="C948" s="125">
        <v>46094</v>
      </c>
      <c r="D948" s="126"/>
      <c r="E948" s="126" t="s">
        <v>111</v>
      </c>
      <c r="F948" s="126" t="s">
        <v>111</v>
      </c>
      <c r="G948" s="125" t="s">
        <v>1391</v>
      </c>
      <c r="H948" s="169" t="s">
        <v>234</v>
      </c>
      <c r="I948" s="126"/>
      <c r="J948" s="242"/>
      <c r="K948" s="242">
        <v>700</v>
      </c>
      <c r="L948" s="242"/>
      <c r="M948" s="242">
        <v>1</v>
      </c>
      <c r="N948" s="126" t="s">
        <v>111</v>
      </c>
      <c r="O948" s="5" t="s">
        <v>111</v>
      </c>
      <c r="P948" s="22">
        <v>0.875</v>
      </c>
      <c r="W948" s="105">
        <f>IFERROR(IF(S948&lt;R948,100%,"100"%-(S948-R948)*1.2),"-")</f>
        <v>1</v>
      </c>
      <c r="AC948" s="105">
        <f>IFERROR(IF(Y948&lt;X948,100%,"100"%-(Y948-X948)*1.2),"-")</f>
        <v>1</v>
      </c>
    </row>
    <row r="949" spans="2:29" x14ac:dyDescent="0.3">
      <c r="B949" s="18" t="s">
        <v>1392</v>
      </c>
      <c r="C949" s="18">
        <v>46094</v>
      </c>
      <c r="D949" s="5" t="s">
        <v>1245</v>
      </c>
      <c r="E949" s="5" t="s">
        <v>56</v>
      </c>
      <c r="F949" s="5" t="s">
        <v>81</v>
      </c>
      <c r="G949" s="18" t="s">
        <v>1392</v>
      </c>
      <c r="H949" s="5" t="s">
        <v>80</v>
      </c>
      <c r="I949" s="19" t="s">
        <v>56</v>
      </c>
      <c r="J949" s="111">
        <v>8500</v>
      </c>
      <c r="K949" s="111">
        <v>4000</v>
      </c>
      <c r="L949" s="111">
        <v>14</v>
      </c>
      <c r="M949" s="111">
        <v>5</v>
      </c>
      <c r="N949" s="5" t="s">
        <v>56</v>
      </c>
      <c r="O949" s="430" t="s">
        <v>81</v>
      </c>
      <c r="P949" s="22">
        <v>0.83333333333333337</v>
      </c>
      <c r="Q949" s="22">
        <v>0.86111111111111116</v>
      </c>
      <c r="R949" s="22">
        <v>0.625</v>
      </c>
      <c r="S949" s="22">
        <v>0.98263888888888884</v>
      </c>
      <c r="T949" s="22">
        <v>0.98263888888888884</v>
      </c>
      <c r="U949" s="22">
        <v>0.28472222222222221</v>
      </c>
      <c r="V949" s="22">
        <v>0.28472222222222221</v>
      </c>
      <c r="W949" s="105">
        <f>IFERROR(IF(S949&lt;R949,100%,"100"%-(S949-R949)*1.2),"-")</f>
        <v>0.57083333333333341</v>
      </c>
      <c r="AC949" s="105">
        <f>IFERROR(IF(Y949&lt;X949,100%,"100"%-(Y949-X949)*1.2),"-")</f>
        <v>1</v>
      </c>
    </row>
    <row r="950" spans="2:29" x14ac:dyDescent="0.3">
      <c r="B950" s="18" t="s">
        <v>1392</v>
      </c>
      <c r="C950" s="18">
        <v>46094</v>
      </c>
      <c r="D950" s="5" t="s">
        <v>1245</v>
      </c>
      <c r="E950" s="5" t="s">
        <v>56</v>
      </c>
      <c r="F950" s="5" t="s">
        <v>81</v>
      </c>
      <c r="G950" s="18" t="s">
        <v>1392</v>
      </c>
      <c r="H950" s="5" t="s">
        <v>80</v>
      </c>
      <c r="I950" s="19" t="s">
        <v>56</v>
      </c>
      <c r="J950" s="111">
        <v>8500</v>
      </c>
      <c r="K950" s="111">
        <v>4000</v>
      </c>
      <c r="L950" s="111">
        <v>14</v>
      </c>
      <c r="M950" s="111">
        <v>5</v>
      </c>
      <c r="N950" s="5" t="s">
        <v>56</v>
      </c>
      <c r="O950" s="430" t="s">
        <v>81</v>
      </c>
      <c r="P950" s="22">
        <v>0.83333333333333337</v>
      </c>
      <c r="Q950" s="22">
        <v>0.86111111111111116</v>
      </c>
      <c r="R950" s="22">
        <v>0.625</v>
      </c>
      <c r="S950" s="22">
        <v>0.98263888888888884</v>
      </c>
      <c r="T950" s="22">
        <v>0.98263888888888884</v>
      </c>
      <c r="U950" s="22">
        <v>0.28472222222222221</v>
      </c>
      <c r="V950" s="22">
        <v>0.28472222222222221</v>
      </c>
      <c r="W950" s="105">
        <f>IFERROR(IF(S950&lt;R950,100%,"100"%-(S950-R950)*1.2),"-")</f>
        <v>0.57083333333333341</v>
      </c>
      <c r="AC950" s="105">
        <f>IFERROR(IF(Y950&lt;X950,100%,"100"%-(Y950-X950)*1.2),"-")</f>
        <v>1</v>
      </c>
    </row>
    <row r="951" spans="2:29" x14ac:dyDescent="0.3">
      <c r="B951" s="18" t="s">
        <v>1392</v>
      </c>
      <c r="C951" s="18">
        <v>46094</v>
      </c>
      <c r="D951" s="5" t="s">
        <v>1245</v>
      </c>
      <c r="E951" s="5" t="s">
        <v>56</v>
      </c>
      <c r="F951" s="5" t="s">
        <v>81</v>
      </c>
      <c r="G951" s="18" t="s">
        <v>1392</v>
      </c>
      <c r="H951" s="27" t="s">
        <v>22</v>
      </c>
      <c r="I951" s="19" t="s">
        <v>56</v>
      </c>
      <c r="J951" s="111">
        <v>8500</v>
      </c>
      <c r="K951" s="111">
        <v>1100</v>
      </c>
      <c r="L951" s="111">
        <v>14</v>
      </c>
      <c r="M951" s="111">
        <v>3</v>
      </c>
      <c r="N951" s="5" t="s">
        <v>56</v>
      </c>
      <c r="O951" s="430" t="s">
        <v>81</v>
      </c>
      <c r="P951" s="22">
        <v>0.83333333333333337</v>
      </c>
      <c r="Q951" s="22">
        <v>0.86111111111111116</v>
      </c>
      <c r="R951" s="22">
        <v>0.625</v>
      </c>
      <c r="S951" s="22">
        <v>0.90625</v>
      </c>
      <c r="T951" s="22">
        <v>0.92361111111111116</v>
      </c>
      <c r="U951" s="22">
        <v>0.28472222222222221</v>
      </c>
      <c r="V951" s="22">
        <v>0.28472222222222221</v>
      </c>
      <c r="W951" s="105">
        <f>IFERROR(IF(S951&lt;R951,100%,"100"%-(S951-R951)*1.2),"-")</f>
        <v>0.66250000000000009</v>
      </c>
      <c r="AC951" s="105">
        <f>IFERROR(IF(Y951&lt;X951,100%,"100"%-(Y951-X951)*1.2),"-")</f>
        <v>1</v>
      </c>
    </row>
    <row r="952" spans="2:29" x14ac:dyDescent="0.3">
      <c r="B952" s="18" t="s">
        <v>1393</v>
      </c>
      <c r="C952" s="92">
        <v>46094</v>
      </c>
      <c r="D952" s="386"/>
      <c r="E952" s="386" t="s">
        <v>47</v>
      </c>
      <c r="F952" s="386" t="s">
        <v>86</v>
      </c>
      <c r="G952" s="92" t="s">
        <v>1393</v>
      </c>
      <c r="H952" s="5" t="s">
        <v>159</v>
      </c>
      <c r="I952" s="386"/>
      <c r="J952" s="484"/>
      <c r="K952" s="484">
        <v>23</v>
      </c>
      <c r="L952" s="484"/>
      <c r="M952" s="484">
        <v>1</v>
      </c>
      <c r="N952" s="386" t="s">
        <v>47</v>
      </c>
      <c r="O952" s="5" t="s">
        <v>86</v>
      </c>
      <c r="P952" s="22">
        <v>0.83333333333333337</v>
      </c>
      <c r="W952" s="105">
        <f>IFERROR(IF(S952&lt;R952,100%,"100"%-(S952-R952)*1.2),"-")</f>
        <v>1</v>
      </c>
      <c r="AC952" s="105">
        <f>IFERROR(IF(Y952&lt;X952,100%,"100"%-(Y952-X952)*1.2),"-")</f>
        <v>1</v>
      </c>
    </row>
    <row r="953" spans="2:29" x14ac:dyDescent="0.3">
      <c r="B953" s="18" t="s">
        <v>1394</v>
      </c>
      <c r="C953" s="18">
        <v>46094</v>
      </c>
      <c r="D953" s="5" t="s">
        <v>1245</v>
      </c>
      <c r="E953" s="5" t="s">
        <v>28</v>
      </c>
      <c r="F953" s="5" t="s">
        <v>42</v>
      </c>
      <c r="G953" s="18" t="s">
        <v>1394</v>
      </c>
      <c r="H953" s="5" t="s">
        <v>9</v>
      </c>
      <c r="I953" s="5" t="s">
        <v>28</v>
      </c>
      <c r="J953" s="111">
        <v>9200</v>
      </c>
      <c r="K953" s="111">
        <v>4500</v>
      </c>
      <c r="L953" s="111">
        <v>14</v>
      </c>
      <c r="M953" s="111">
        <v>5</v>
      </c>
      <c r="N953" s="5" t="s">
        <v>28</v>
      </c>
      <c r="O953" s="5" t="s">
        <v>165</v>
      </c>
      <c r="P953" s="22">
        <v>0.14583333333333334</v>
      </c>
      <c r="Q953" s="22">
        <v>0.14583333333333334</v>
      </c>
      <c r="R953" s="22">
        <v>0.5</v>
      </c>
      <c r="S953" s="22">
        <v>0.23958333333333334</v>
      </c>
      <c r="T953" s="22">
        <v>0.27430555555555558</v>
      </c>
      <c r="U953" s="22">
        <v>0.33333333333333331</v>
      </c>
      <c r="V953" s="22">
        <v>0.33333333333333331</v>
      </c>
      <c r="W953" s="105">
        <f>IFERROR(IF(S953&lt;R953,100%,"100"%-(S953-R953)*1.2),"-")</f>
        <v>1</v>
      </c>
      <c r="AC953" s="105">
        <f>IFERROR(IF(Y953&lt;X953,100%,"100"%-(Y953-X953)*1.2),"-")</f>
        <v>1</v>
      </c>
    </row>
    <row r="954" spans="2:29" x14ac:dyDescent="0.3">
      <c r="B954" s="18" t="s">
        <v>1395</v>
      </c>
      <c r="C954" s="125">
        <v>46094</v>
      </c>
      <c r="D954" s="126" t="s">
        <v>1245</v>
      </c>
      <c r="E954" s="126" t="s">
        <v>28</v>
      </c>
      <c r="F954" s="126" t="s">
        <v>42</v>
      </c>
      <c r="G954" s="125" t="s">
        <v>1395</v>
      </c>
      <c r="H954" s="27" t="s">
        <v>6</v>
      </c>
      <c r="I954" s="126" t="s">
        <v>28</v>
      </c>
      <c r="J954" s="242">
        <v>9200</v>
      </c>
      <c r="K954" s="242">
        <v>4500</v>
      </c>
      <c r="L954" s="242">
        <v>14</v>
      </c>
      <c r="M954" s="242">
        <v>5</v>
      </c>
      <c r="N954" s="126" t="s">
        <v>28</v>
      </c>
      <c r="O954" s="126" t="s">
        <v>165</v>
      </c>
      <c r="P954" s="128">
        <v>0.14583333333333334</v>
      </c>
      <c r="Q954" s="128">
        <v>0.14583333333333334</v>
      </c>
      <c r="R954" s="128">
        <v>0.5</v>
      </c>
      <c r="S954" s="128">
        <v>0.21180555555555555</v>
      </c>
      <c r="T954" s="128">
        <v>0.22222222222222221</v>
      </c>
      <c r="U954" s="22">
        <v>0.33333333333333331</v>
      </c>
      <c r="V954" s="22">
        <v>0.33333333333333331</v>
      </c>
      <c r="W954" s="105">
        <f>IFERROR(IF(S954&lt;R954,100%,"100"%-(S954-R954)*1.2),"-")</f>
        <v>1</v>
      </c>
      <c r="AC954" s="105">
        <f>IFERROR(IF(Y954&lt;X954,100%,"100"%-(Y954-X954)*1.2),"-")</f>
        <v>1</v>
      </c>
    </row>
    <row r="955" spans="2:29" x14ac:dyDescent="0.3">
      <c r="B955" s="18" t="s">
        <v>1396</v>
      </c>
      <c r="C955" s="18">
        <v>46094</v>
      </c>
      <c r="D955" s="5" t="s">
        <v>1245</v>
      </c>
      <c r="E955" s="5" t="s">
        <v>46</v>
      </c>
      <c r="F955" s="5" t="s">
        <v>37</v>
      </c>
      <c r="G955" s="18" t="s">
        <v>1396</v>
      </c>
      <c r="H955" s="5" t="s">
        <v>80</v>
      </c>
      <c r="I955" s="5" t="s">
        <v>46</v>
      </c>
      <c r="J955" s="111">
        <v>927</v>
      </c>
      <c r="K955" s="111">
        <v>200</v>
      </c>
      <c r="L955" s="111">
        <v>3</v>
      </c>
      <c r="M955" s="111">
        <v>1</v>
      </c>
      <c r="N955" s="5" t="s">
        <v>46</v>
      </c>
      <c r="O955" s="5" t="s">
        <v>37</v>
      </c>
      <c r="P955" s="22">
        <v>0</v>
      </c>
      <c r="Q955" s="22">
        <v>0</v>
      </c>
      <c r="R955" s="22">
        <v>0.5</v>
      </c>
      <c r="S955" s="22">
        <v>0.10416666666666667</v>
      </c>
      <c r="T955" s="5" t="s">
        <v>659</v>
      </c>
      <c r="U955" s="22">
        <v>0.33333333333333331</v>
      </c>
      <c r="V955" s="22">
        <v>0.33333333333333331</v>
      </c>
      <c r="W955" s="105">
        <f>IFERROR(IF(S955&lt;R955,100%,"100"%-(S955-R955)*1.2),"-")</f>
        <v>1</v>
      </c>
      <c r="AC955" s="105">
        <f>IFERROR(IF(Y955&lt;X955,100%,"100"%-(Y955-X955)*1.2),"-")</f>
        <v>1</v>
      </c>
    </row>
    <row r="956" spans="2:29" x14ac:dyDescent="0.3">
      <c r="B956" s="18" t="s">
        <v>1396</v>
      </c>
      <c r="C956" s="18">
        <v>46094</v>
      </c>
      <c r="D956" s="5" t="s">
        <v>1245</v>
      </c>
      <c r="E956" s="5" t="s">
        <v>46</v>
      </c>
      <c r="F956" s="5" t="s">
        <v>37</v>
      </c>
      <c r="G956" s="18" t="s">
        <v>1396</v>
      </c>
      <c r="H956" s="5" t="s">
        <v>80</v>
      </c>
      <c r="I956" s="5" t="s">
        <v>46</v>
      </c>
      <c r="J956" s="111">
        <v>927</v>
      </c>
      <c r="K956" s="111">
        <v>200</v>
      </c>
      <c r="L956" s="111">
        <v>3</v>
      </c>
      <c r="M956" s="111">
        <v>1</v>
      </c>
      <c r="N956" s="5" t="s">
        <v>46</v>
      </c>
      <c r="O956" s="5" t="s">
        <v>37</v>
      </c>
      <c r="P956" s="22">
        <v>0</v>
      </c>
      <c r="Q956" s="22">
        <v>0</v>
      </c>
      <c r="R956" s="22">
        <v>0.5</v>
      </c>
      <c r="S956" s="22">
        <v>0.15277777777777779</v>
      </c>
      <c r="T956" s="22">
        <v>0.16666666666666666</v>
      </c>
      <c r="U956" s="22">
        <v>0.33333333333333331</v>
      </c>
      <c r="V956" s="22">
        <v>0.33333333333333331</v>
      </c>
      <c r="W956" s="105">
        <f>IFERROR(IF(S956&lt;R956,100%,"100"%-(S956-R956)*1.2),"-")</f>
        <v>1</v>
      </c>
      <c r="AC956" s="105">
        <f>IFERROR(IF(Y956&lt;X956,100%,"100"%-(Y956-X956)*1.2),"-")</f>
        <v>1</v>
      </c>
    </row>
    <row r="957" spans="2:29" x14ac:dyDescent="0.3">
      <c r="B957" s="18" t="s">
        <v>1396</v>
      </c>
      <c r="C957" s="18">
        <v>46094</v>
      </c>
      <c r="D957" s="5" t="s">
        <v>1245</v>
      </c>
      <c r="E957" s="5" t="s">
        <v>46</v>
      </c>
      <c r="F957" s="5" t="s">
        <v>37</v>
      </c>
      <c r="G957" s="18" t="s">
        <v>1396</v>
      </c>
      <c r="H957" s="169" t="s">
        <v>22</v>
      </c>
      <c r="I957" s="5" t="s">
        <v>46</v>
      </c>
      <c r="J957" s="111">
        <v>927</v>
      </c>
      <c r="K957" s="111">
        <v>200</v>
      </c>
      <c r="L957" s="111">
        <v>3</v>
      </c>
      <c r="M957" s="111">
        <v>1</v>
      </c>
      <c r="N957" s="5" t="s">
        <v>46</v>
      </c>
      <c r="O957" s="5" t="s">
        <v>37</v>
      </c>
      <c r="P957" s="22">
        <v>0</v>
      </c>
      <c r="Q957" s="22">
        <v>0</v>
      </c>
      <c r="R957" s="22">
        <v>0.5</v>
      </c>
      <c r="S957" s="22">
        <v>5.2083333333333336E-2</v>
      </c>
      <c r="T957" s="22">
        <v>6.25E-2</v>
      </c>
      <c r="U957" s="22">
        <v>0.33333333333333331</v>
      </c>
      <c r="V957" s="22">
        <v>0.33333333333333331</v>
      </c>
      <c r="W957" s="105">
        <f>IFERROR(IF(S957&lt;R957,100%,"100"%-(S957-R957)*1.2),"-")</f>
        <v>1</v>
      </c>
      <c r="AC957" s="105">
        <f>IFERROR(IF(Y957&lt;X957,100%,"100"%-(Y957-X957)*1.2),"-")</f>
        <v>1</v>
      </c>
    </row>
    <row r="958" spans="2:29" x14ac:dyDescent="0.3">
      <c r="B958" s="18" t="s">
        <v>1397</v>
      </c>
      <c r="C958" s="92">
        <v>46094</v>
      </c>
      <c r="D958" s="225" t="s">
        <v>1245</v>
      </c>
      <c r="E958" s="225" t="s">
        <v>56</v>
      </c>
      <c r="F958" s="225" t="s">
        <v>97</v>
      </c>
      <c r="G958" s="503" t="s">
        <v>1397</v>
      </c>
      <c r="H958" s="126" t="s">
        <v>67</v>
      </c>
      <c r="I958" s="226" t="s">
        <v>56</v>
      </c>
      <c r="J958" s="504">
        <v>8500</v>
      </c>
      <c r="K958" s="504">
        <v>2270</v>
      </c>
      <c r="L958" s="504">
        <v>14</v>
      </c>
      <c r="M958" s="504">
        <v>5</v>
      </c>
      <c r="N958" s="225" t="s">
        <v>56</v>
      </c>
      <c r="O958" s="528" t="s">
        <v>116</v>
      </c>
      <c r="P958" s="527">
        <v>0.39930555555555558</v>
      </c>
      <c r="Q958" s="527">
        <v>0.39930555555555558</v>
      </c>
      <c r="R958" s="100">
        <v>0.625</v>
      </c>
      <c r="S958" s="100">
        <v>0.41319444444444442</v>
      </c>
      <c r="T958" s="100">
        <v>0.4375</v>
      </c>
      <c r="U958" s="22">
        <v>0.4513888888888889</v>
      </c>
      <c r="V958" s="22">
        <v>0.4513888888888889</v>
      </c>
      <c r="W958" s="105">
        <f>IFERROR(IF(S958&lt;R958,100%,"100"%-(S958-R958)*1.2),"-")</f>
        <v>1</v>
      </c>
      <c r="AB958" s="22">
        <f>T958-S958</f>
        <v>2.430555555555558E-2</v>
      </c>
      <c r="AC958" s="105">
        <f>IFERROR(IF(Y958&lt;X958,100%,"100"%-(Y958-X958)*1.2),"-")</f>
        <v>1</v>
      </c>
    </row>
    <row r="959" spans="2:29" x14ac:dyDescent="0.3">
      <c r="B959" s="18" t="s">
        <v>1399</v>
      </c>
      <c r="C959" s="92">
        <v>46095</v>
      </c>
      <c r="D959" s="5" t="s">
        <v>1245</v>
      </c>
      <c r="E959" s="2" t="s">
        <v>20</v>
      </c>
      <c r="F959" s="4" t="s">
        <v>21</v>
      </c>
      <c r="G959" s="18" t="s">
        <v>1399</v>
      </c>
      <c r="H959" s="27" t="s">
        <v>6</v>
      </c>
      <c r="I959" s="5" t="s">
        <v>20</v>
      </c>
      <c r="J959" s="111">
        <v>24950</v>
      </c>
      <c r="K959" s="111">
        <v>9681.1</v>
      </c>
      <c r="L959" s="111">
        <v>27</v>
      </c>
      <c r="M959" s="111">
        <v>10</v>
      </c>
      <c r="N959" s="2" t="s">
        <v>20</v>
      </c>
      <c r="O959" s="4" t="s">
        <v>21</v>
      </c>
      <c r="P959" s="3">
        <v>0.41666666666666669</v>
      </c>
      <c r="Q959" s="22">
        <v>0.47222222222222221</v>
      </c>
      <c r="R959" s="22">
        <v>0.625</v>
      </c>
      <c r="S959" s="22">
        <v>0.56944444444444442</v>
      </c>
      <c r="T959" s="22">
        <v>0.625</v>
      </c>
      <c r="U959" s="22">
        <v>0.70138888888888884</v>
      </c>
      <c r="V959" s="22">
        <v>0.70138888888888884</v>
      </c>
      <c r="W959" s="105">
        <f>IFERROR(IF(S959&lt;R959,100%,"100"%-(S959-R959)*1.2),"-")</f>
        <v>1</v>
      </c>
      <c r="AC959" s="105">
        <f>IFERROR(IF(Y959&lt;X959,100%,"100"%-(Y959-X959)*1.2),"-")</f>
        <v>1</v>
      </c>
    </row>
    <row r="960" spans="2:29" x14ac:dyDescent="0.3">
      <c r="B960" s="18" t="s">
        <v>1399</v>
      </c>
      <c r="C960" s="18">
        <v>46095</v>
      </c>
      <c r="D960" s="5" t="s">
        <v>1245</v>
      </c>
      <c r="E960" s="2" t="s">
        <v>20</v>
      </c>
      <c r="F960" s="4" t="s">
        <v>21</v>
      </c>
      <c r="G960" s="18" t="s">
        <v>1399</v>
      </c>
      <c r="H960" s="189" t="s">
        <v>9</v>
      </c>
      <c r="I960" s="5" t="s">
        <v>20</v>
      </c>
      <c r="J960" s="111">
        <v>24950</v>
      </c>
      <c r="K960" s="111">
        <v>4472.2</v>
      </c>
      <c r="L960" s="111">
        <v>27</v>
      </c>
      <c r="M960" s="111">
        <v>10</v>
      </c>
      <c r="N960" s="2" t="s">
        <v>20</v>
      </c>
      <c r="O960" s="4" t="s">
        <v>21</v>
      </c>
      <c r="P960" s="3">
        <v>0.41666666666666669</v>
      </c>
      <c r="Q960" s="22">
        <v>0.47222222222222221</v>
      </c>
      <c r="R960" s="22">
        <v>0.625</v>
      </c>
      <c r="S960" s="22">
        <v>0.53125</v>
      </c>
      <c r="T960" s="22">
        <v>0.56597222222222221</v>
      </c>
      <c r="U960" s="22">
        <v>0.70138888888888884</v>
      </c>
      <c r="V960" s="22">
        <v>0.70138888888888884</v>
      </c>
      <c r="W960" s="105">
        <f>IFERROR(IF(S960&lt;R960,100%,"100"%-(S960-R960)*1.2),"-")</f>
        <v>1</v>
      </c>
      <c r="AC960" s="105">
        <f>IFERROR(IF(Y960&lt;X960,100%,"100"%-(Y960-X960)*1.2),"-")</f>
        <v>1</v>
      </c>
    </row>
    <row r="961" spans="2:29" x14ac:dyDescent="0.3">
      <c r="B961" s="18" t="s">
        <v>1400</v>
      </c>
      <c r="C961" s="18">
        <v>46095</v>
      </c>
      <c r="D961" s="386" t="s">
        <v>1245</v>
      </c>
      <c r="E961" s="515" t="s">
        <v>28</v>
      </c>
      <c r="F961" s="515" t="s">
        <v>42</v>
      </c>
      <c r="G961" s="92" t="s">
        <v>1400</v>
      </c>
      <c r="H961" s="492" t="s">
        <v>35</v>
      </c>
      <c r="I961" s="386" t="s">
        <v>28</v>
      </c>
      <c r="J961" s="484">
        <v>9200</v>
      </c>
      <c r="K961" s="484">
        <v>8000</v>
      </c>
      <c r="L961" s="484">
        <v>14</v>
      </c>
      <c r="M961" s="484">
        <v>14</v>
      </c>
      <c r="N961" s="515" t="s">
        <v>28</v>
      </c>
      <c r="O961" s="515" t="s">
        <v>42</v>
      </c>
      <c r="P961" s="531">
        <v>0.29166666666666669</v>
      </c>
      <c r="Q961" s="100">
        <v>0.29166666666666669</v>
      </c>
      <c r="R961" s="22">
        <v>0.5</v>
      </c>
      <c r="S961" s="22">
        <v>0.2951388888888889</v>
      </c>
      <c r="T961" s="22">
        <v>0.33333333333333331</v>
      </c>
      <c r="U961" s="22">
        <v>0.33402777777777776</v>
      </c>
      <c r="V961" s="22">
        <v>0.33402777777777776</v>
      </c>
      <c r="W961" s="105">
        <f>IFERROR(IF(S961&lt;R961,100%,"100"%-(S961-R961)*1.2),"-")</f>
        <v>1</v>
      </c>
      <c r="AC961" s="105">
        <f>IFERROR(IF(Y961&lt;X961,100%,"100"%-(Y961-X961)*1.2),"-")</f>
        <v>1</v>
      </c>
    </row>
    <row r="962" spans="2:29" x14ac:dyDescent="0.3">
      <c r="B962" s="18" t="s">
        <v>1401</v>
      </c>
      <c r="C962" s="125">
        <v>46095</v>
      </c>
      <c r="D962" s="126" t="s">
        <v>1245</v>
      </c>
      <c r="E962" s="248" t="s">
        <v>28</v>
      </c>
      <c r="F962" s="248" t="s">
        <v>42</v>
      </c>
      <c r="G962" s="125" t="s">
        <v>1401</v>
      </c>
      <c r="H962" s="5" t="s">
        <v>601</v>
      </c>
      <c r="I962" s="126" t="s">
        <v>28</v>
      </c>
      <c r="J962" s="242">
        <v>9200</v>
      </c>
      <c r="K962" s="242">
        <v>8000</v>
      </c>
      <c r="L962" s="242">
        <v>14</v>
      </c>
      <c r="M962" s="242">
        <v>10</v>
      </c>
      <c r="N962" s="248" t="s">
        <v>28</v>
      </c>
      <c r="O962" s="248" t="s">
        <v>42</v>
      </c>
      <c r="P962" s="251">
        <v>0.35416666666666669</v>
      </c>
      <c r="Q962" s="128">
        <v>0.375</v>
      </c>
      <c r="R962" s="128">
        <v>0.625</v>
      </c>
      <c r="S962" s="128">
        <v>0.45833333333333331</v>
      </c>
      <c r="T962" s="128">
        <v>0.54166666666666663</v>
      </c>
      <c r="U962" s="22">
        <v>0.70833333333333337</v>
      </c>
      <c r="V962" s="22">
        <v>0.70833333333333337</v>
      </c>
      <c r="W962" s="105">
        <f>IFERROR(IF(S962&lt;R962,100%,"100"%-(S962-R962)*1.2),"-")</f>
        <v>1</v>
      </c>
      <c r="AC962" s="105">
        <f>IFERROR(IF(Y962&lt;X962,100%,"100"%-(Y962-X962)*1.2),"-")</f>
        <v>1</v>
      </c>
    </row>
    <row r="963" spans="2:29" x14ac:dyDescent="0.3">
      <c r="B963" s="18" t="s">
        <v>1402</v>
      </c>
      <c r="C963" s="18">
        <v>46095</v>
      </c>
      <c r="D963" s="5" t="s">
        <v>1245</v>
      </c>
      <c r="E963" s="5" t="s">
        <v>46</v>
      </c>
      <c r="F963" s="5" t="s">
        <v>165</v>
      </c>
      <c r="G963" s="18" t="s">
        <v>1402</v>
      </c>
      <c r="H963" s="5" t="s">
        <v>19</v>
      </c>
      <c r="I963" s="5" t="s">
        <v>46</v>
      </c>
      <c r="J963" s="111">
        <v>927</v>
      </c>
      <c r="K963" s="111">
        <v>520</v>
      </c>
      <c r="L963" s="111">
        <v>3</v>
      </c>
      <c r="M963" s="111">
        <v>2</v>
      </c>
      <c r="N963" s="5" t="s">
        <v>46</v>
      </c>
      <c r="O963" s="5" t="s">
        <v>165</v>
      </c>
      <c r="P963" s="22">
        <v>0.29166666666666669</v>
      </c>
      <c r="Q963" s="22">
        <v>0.29166666666666669</v>
      </c>
      <c r="R963" s="22">
        <v>0.625</v>
      </c>
      <c r="S963" s="22">
        <v>0.39930555555555558</v>
      </c>
      <c r="T963" s="22">
        <v>0.54166666666666663</v>
      </c>
      <c r="U963" s="22">
        <v>0.67708333333333337</v>
      </c>
      <c r="V963" s="22">
        <v>0.67708333333333337</v>
      </c>
      <c r="W963" s="105">
        <f>IFERROR(IF(S963&lt;R963,100%,"100"%-(S963-R963)*1.2),"-")</f>
        <v>1</v>
      </c>
      <c r="AC963" s="105">
        <f>IFERROR(IF(Y963&lt;X963,100%,"100"%-(Y963-X963)*1.2),"-")</f>
        <v>1</v>
      </c>
    </row>
    <row r="964" spans="2:29" x14ac:dyDescent="0.3">
      <c r="B964" s="18" t="s">
        <v>1403</v>
      </c>
      <c r="C964" s="92">
        <v>46096</v>
      </c>
      <c r="D964" s="386" t="s">
        <v>1245</v>
      </c>
      <c r="E964" s="49" t="s">
        <v>14</v>
      </c>
      <c r="F964" s="225" t="s">
        <v>115</v>
      </c>
      <c r="G964" s="503" t="s">
        <v>1403</v>
      </c>
      <c r="H964" s="126" t="s">
        <v>601</v>
      </c>
      <c r="I964" s="225" t="s">
        <v>14</v>
      </c>
      <c r="J964" s="504">
        <v>8500</v>
      </c>
      <c r="K964" s="504">
        <v>2878</v>
      </c>
      <c r="L964" s="504">
        <v>14</v>
      </c>
      <c r="M964" s="504">
        <v>10</v>
      </c>
      <c r="N964" s="225" t="s">
        <v>14</v>
      </c>
      <c r="O964" s="225" t="s">
        <v>15</v>
      </c>
      <c r="P964" s="527">
        <v>0.43402777777777779</v>
      </c>
      <c r="Q964" s="527">
        <v>0.43402777777777779</v>
      </c>
      <c r="R964" s="100">
        <v>0.625</v>
      </c>
      <c r="S964" s="100">
        <v>0.55208333333333337</v>
      </c>
      <c r="T964" s="100">
        <v>0.57638888888888884</v>
      </c>
      <c r="U964" s="108">
        <v>0.83333333333333337</v>
      </c>
      <c r="V964" s="22">
        <v>0.83333333333333337</v>
      </c>
      <c r="W964" s="105">
        <f>IFERROR(IF(S964&lt;R964,100%,"100"%-(S964-R964)*1.2),"-")</f>
        <v>1</v>
      </c>
      <c r="AC964" s="105">
        <f>IFERROR(IF(Y964&lt;X964,100%,"100"%-(Y964-X964)*1.2),"-")</f>
        <v>1</v>
      </c>
    </row>
    <row r="965" spans="2:29" x14ac:dyDescent="0.3">
      <c r="B965" s="18" t="s">
        <v>1404</v>
      </c>
      <c r="C965" s="18">
        <v>46097</v>
      </c>
      <c r="D965" s="5" t="s">
        <v>1245</v>
      </c>
      <c r="E965" s="17" t="s">
        <v>20</v>
      </c>
      <c r="F965" s="52" t="s">
        <v>81</v>
      </c>
      <c r="G965" s="18" t="s">
        <v>1404</v>
      </c>
      <c r="H965" s="16" t="s">
        <v>16</v>
      </c>
      <c r="I965" s="5" t="s">
        <v>20</v>
      </c>
      <c r="J965" s="111">
        <v>24950</v>
      </c>
      <c r="K965" s="111">
        <v>17100</v>
      </c>
      <c r="L965" s="111">
        <v>27</v>
      </c>
      <c r="M965" s="111">
        <v>24</v>
      </c>
      <c r="N965" s="17" t="s">
        <v>20</v>
      </c>
      <c r="O965" s="52" t="s">
        <v>81</v>
      </c>
      <c r="P965" s="17">
        <v>0.29166666666666669</v>
      </c>
      <c r="Q965" s="22">
        <v>0.3923611111111111</v>
      </c>
      <c r="R965" s="22">
        <v>0.625</v>
      </c>
      <c r="S965" s="22">
        <v>0.41666666666666669</v>
      </c>
      <c r="T965" s="22">
        <v>0.45833333333333331</v>
      </c>
      <c r="U965" s="22">
        <v>0.66666666666666663</v>
      </c>
      <c r="V965" s="22">
        <v>0.66666666666666663</v>
      </c>
      <c r="W965" s="105">
        <f>IFERROR(IF(S965&lt;R965,100%,"100"%-(S965-R965)*1.2),"-")</f>
        <v>1</v>
      </c>
      <c r="AC965" s="105">
        <f>IFERROR(IF(Y965&lt;X965,100%,"100"%-(Y965-X965)*1.2),"-")</f>
        <v>1</v>
      </c>
    </row>
    <row r="966" spans="2:29" x14ac:dyDescent="0.3">
      <c r="B966" s="18" t="s">
        <v>1404</v>
      </c>
      <c r="C966" s="125">
        <v>46097</v>
      </c>
      <c r="D966" s="5" t="s">
        <v>1245</v>
      </c>
      <c r="E966" s="110" t="s">
        <v>20</v>
      </c>
      <c r="F966" s="52" t="s">
        <v>81</v>
      </c>
      <c r="G966" s="18" t="s">
        <v>1404</v>
      </c>
      <c r="H966" s="5" t="s">
        <v>159</v>
      </c>
      <c r="I966" s="5" t="s">
        <v>20</v>
      </c>
      <c r="J966" s="111">
        <v>24950</v>
      </c>
      <c r="K966" s="111">
        <v>3200</v>
      </c>
      <c r="L966" s="111">
        <v>27</v>
      </c>
      <c r="M966" s="111">
        <v>4</v>
      </c>
      <c r="N966" s="110" t="s">
        <v>20</v>
      </c>
      <c r="O966" s="52" t="s">
        <v>81</v>
      </c>
      <c r="P966" s="110">
        <v>0.29166666666666669</v>
      </c>
      <c r="Q966" s="22">
        <v>0.3923611111111111</v>
      </c>
      <c r="R966" s="128">
        <v>0.625</v>
      </c>
      <c r="S966" s="128">
        <v>0.5</v>
      </c>
      <c r="T966" s="128">
        <v>0.58333333333333337</v>
      </c>
      <c r="U966" s="22">
        <v>0.66666666666666663</v>
      </c>
      <c r="V966" s="22">
        <v>0.66666666666666663</v>
      </c>
      <c r="W966" s="105">
        <f>IFERROR(IF(S966&lt;R966,100%,"100"%-(S966-R966)*1.2),"-")</f>
        <v>1</v>
      </c>
      <c r="AC966" s="105">
        <f>IFERROR(IF(Y966&lt;X966,100%,"100"%-(Y966-X966)*1.2),"-")</f>
        <v>1</v>
      </c>
    </row>
    <row r="967" spans="2:29" x14ac:dyDescent="0.3">
      <c r="B967" s="18" t="s">
        <v>1405</v>
      </c>
      <c r="C967" s="18">
        <v>46097</v>
      </c>
      <c r="D967" s="386" t="s">
        <v>1245</v>
      </c>
      <c r="E967" s="505" t="s">
        <v>46</v>
      </c>
      <c r="F967" s="506" t="s">
        <v>165</v>
      </c>
      <c r="G967" s="92" t="s">
        <v>1405</v>
      </c>
      <c r="H967" s="507" t="s">
        <v>33</v>
      </c>
      <c r="I967" s="386" t="s">
        <v>46</v>
      </c>
      <c r="J967" s="484">
        <v>927</v>
      </c>
      <c r="K967" s="484">
        <v>230</v>
      </c>
      <c r="L967" s="484">
        <v>3</v>
      </c>
      <c r="M967" s="484">
        <v>2</v>
      </c>
      <c r="N967" s="505" t="s">
        <v>46</v>
      </c>
      <c r="O967" s="506" t="s">
        <v>165</v>
      </c>
      <c r="P967" s="505">
        <v>0.33333333333333298</v>
      </c>
      <c r="Q967" s="100">
        <v>0.3125</v>
      </c>
      <c r="R967" s="22">
        <v>0.625</v>
      </c>
      <c r="S967" s="22">
        <v>0.3576388888888889</v>
      </c>
      <c r="T967" s="22">
        <v>0.40277777777777779</v>
      </c>
      <c r="U967" s="108">
        <v>0.46875</v>
      </c>
      <c r="V967" s="22">
        <v>0.46875</v>
      </c>
      <c r="W967" s="105">
        <f>IFERROR(IF(S967&lt;R967,100%,"100"%-(S967-R967)*1.2),"-")</f>
        <v>1</v>
      </c>
      <c r="AC967" s="105">
        <f>IFERROR(IF(Y967&lt;X967,100%,"100"%-(Y967-X967)*1.2),"-")</f>
        <v>1</v>
      </c>
    </row>
    <row r="968" spans="2:29" x14ac:dyDescent="0.3">
      <c r="B968" s="18" t="s">
        <v>1406</v>
      </c>
      <c r="C968" s="92">
        <v>46097</v>
      </c>
      <c r="D968" s="386" t="s">
        <v>1245</v>
      </c>
      <c r="E968" s="505" t="s">
        <v>56</v>
      </c>
      <c r="F968" s="506" t="s">
        <v>165</v>
      </c>
      <c r="G968" s="92" t="s">
        <v>1406</v>
      </c>
      <c r="H968" s="507" t="s">
        <v>17</v>
      </c>
      <c r="I968" s="388" t="s">
        <v>56</v>
      </c>
      <c r="J968" s="484">
        <v>8500</v>
      </c>
      <c r="K968" s="484">
        <v>4200</v>
      </c>
      <c r="L968" s="484">
        <v>14</v>
      </c>
      <c r="M968" s="484">
        <v>7</v>
      </c>
      <c r="N968" s="505" t="s">
        <v>56</v>
      </c>
      <c r="O968" s="506" t="s">
        <v>165</v>
      </c>
      <c r="P968" s="505">
        <v>0.5</v>
      </c>
      <c r="Q968" s="100">
        <v>0.5</v>
      </c>
      <c r="R968" s="100">
        <v>0.625</v>
      </c>
      <c r="S968" s="100">
        <v>0.5625</v>
      </c>
      <c r="T968" s="100">
        <v>0.60069444444444442</v>
      </c>
      <c r="U968" s="22">
        <v>0.77430555555555558</v>
      </c>
      <c r="V968" s="22">
        <v>0.77430555555555558</v>
      </c>
      <c r="W968" s="105">
        <f>IFERROR(IF(S968&lt;R968,100%,"100"%-(S968-R968)*1.2),"-")</f>
        <v>1</v>
      </c>
      <c r="AC968" s="105">
        <f>IFERROR(IF(Y968&lt;X968,100%,"100"%-(Y968-X968)*1.2),"-")</f>
        <v>1</v>
      </c>
    </row>
    <row r="969" spans="2:29" x14ac:dyDescent="0.3">
      <c r="B969" s="18" t="s">
        <v>1406</v>
      </c>
      <c r="C969" s="18">
        <v>46097</v>
      </c>
      <c r="D969" s="5" t="s">
        <v>1245</v>
      </c>
      <c r="E969" s="499" t="s">
        <v>56</v>
      </c>
      <c r="F969" s="203" t="s">
        <v>165</v>
      </c>
      <c r="G969" s="125" t="s">
        <v>1406</v>
      </c>
      <c r="H969" s="500" t="s">
        <v>25</v>
      </c>
      <c r="I969" s="193" t="s">
        <v>56</v>
      </c>
      <c r="J969" s="111">
        <v>8500</v>
      </c>
      <c r="K969" s="111">
        <v>2811</v>
      </c>
      <c r="L969" s="111">
        <v>14</v>
      </c>
      <c r="M969" s="111">
        <v>4</v>
      </c>
      <c r="N969" s="499" t="s">
        <v>56</v>
      </c>
      <c r="O969" s="203" t="s">
        <v>165</v>
      </c>
      <c r="P969" s="499">
        <v>0.5</v>
      </c>
      <c r="Q969" s="128">
        <v>0.5</v>
      </c>
      <c r="R969" s="22">
        <v>0.625</v>
      </c>
      <c r="S969" s="22">
        <v>0.60763888888888884</v>
      </c>
      <c r="T969" s="22">
        <v>0.69444444444444442</v>
      </c>
      <c r="U969" s="22">
        <v>0.77430555555555558</v>
      </c>
      <c r="V969" s="22">
        <v>0.77430555555555558</v>
      </c>
      <c r="W969" s="105">
        <f>IFERROR(IF(S969&lt;R969,100%,"100"%-(S969-R969)*1.2),"-")</f>
        <v>1</v>
      </c>
      <c r="AC969" s="105">
        <f>IFERROR(IF(Y969&lt;X969,100%,"100"%-(Y969-X969)*1.2),"-")</f>
        <v>1</v>
      </c>
    </row>
    <row r="970" spans="2:29" x14ac:dyDescent="0.3">
      <c r="B970" s="18" t="s">
        <v>1407</v>
      </c>
      <c r="C970" s="18">
        <v>46097</v>
      </c>
      <c r="D970" s="126" t="s">
        <v>1245</v>
      </c>
      <c r="E970" s="17" t="s">
        <v>104</v>
      </c>
      <c r="F970" s="52" t="s">
        <v>24</v>
      </c>
      <c r="G970" s="18" t="s">
        <v>1407</v>
      </c>
      <c r="H970" s="27" t="s">
        <v>35</v>
      </c>
      <c r="I970" s="19" t="s">
        <v>104</v>
      </c>
      <c r="J970" s="111">
        <v>10230</v>
      </c>
      <c r="K970" s="111">
        <v>4500</v>
      </c>
      <c r="L970" s="111">
        <v>14</v>
      </c>
      <c r="M970" s="111">
        <v>4</v>
      </c>
      <c r="N970" s="17" t="s">
        <v>104</v>
      </c>
      <c r="O970" s="52" t="s">
        <v>24</v>
      </c>
      <c r="P970" s="17">
        <v>0.33333333333333331</v>
      </c>
      <c r="Q970" s="22">
        <v>0.37152777777777779</v>
      </c>
      <c r="R970" s="22">
        <v>0.5</v>
      </c>
      <c r="S970" s="22">
        <v>0.375</v>
      </c>
      <c r="T970" s="22">
        <v>0.39583333333333331</v>
      </c>
      <c r="U970" s="22">
        <v>0.39930555555555558</v>
      </c>
      <c r="V970" s="22">
        <v>0.39930555555555558</v>
      </c>
      <c r="W970" s="105">
        <f>IFERROR(IF(S970&lt;R970,100%,"100"%-(S970-R970)*1.2),"-")</f>
        <v>1</v>
      </c>
      <c r="AC970" s="105">
        <f>IFERROR(IF(Y970&lt;X970,100%,"100"%-(Y970-X970)*1.2),"-")</f>
        <v>1</v>
      </c>
    </row>
    <row r="971" spans="2:29" x14ac:dyDescent="0.3">
      <c r="B971" s="18" t="s">
        <v>1408</v>
      </c>
      <c r="C971" s="18">
        <v>46097</v>
      </c>
      <c r="D971" s="126" t="s">
        <v>1245</v>
      </c>
      <c r="E971" s="17" t="s">
        <v>104</v>
      </c>
      <c r="F971" s="52" t="s">
        <v>24</v>
      </c>
      <c r="G971" s="18" t="s">
        <v>1408</v>
      </c>
      <c r="H971" s="27" t="s">
        <v>30</v>
      </c>
      <c r="I971" s="19" t="s">
        <v>104</v>
      </c>
      <c r="J971" s="111">
        <v>10230</v>
      </c>
      <c r="K971" s="111">
        <v>4220</v>
      </c>
      <c r="L971" s="111">
        <v>14</v>
      </c>
      <c r="M971" s="111">
        <v>3</v>
      </c>
      <c r="N971" s="17" t="s">
        <v>104</v>
      </c>
      <c r="O971" s="52" t="s">
        <v>24</v>
      </c>
      <c r="P971" s="17">
        <v>0.375</v>
      </c>
      <c r="Q971" s="22">
        <v>0.37152777777777779</v>
      </c>
      <c r="R971" s="22">
        <v>0.5</v>
      </c>
      <c r="S971" s="22">
        <v>0.41666666666666669</v>
      </c>
      <c r="T971" s="22">
        <v>0.5</v>
      </c>
      <c r="U971" s="22">
        <v>0.58333333333333337</v>
      </c>
      <c r="V971" s="22">
        <v>0.58333333333333337</v>
      </c>
      <c r="W971" s="105">
        <f>IFERROR(IF(S971&lt;R971,100%,"100"%-(S971-R971)*1.2),"-")</f>
        <v>1</v>
      </c>
      <c r="AC971" s="105">
        <f>IFERROR(IF(Y971&lt;X971,100%,"100"%-(Y971-X971)*1.2),"-")</f>
        <v>1</v>
      </c>
    </row>
    <row r="972" spans="2:29" x14ac:dyDescent="0.3">
      <c r="B972" s="18" t="s">
        <v>1408</v>
      </c>
      <c r="C972" s="18">
        <v>46097</v>
      </c>
      <c r="D972" s="126" t="s">
        <v>1245</v>
      </c>
      <c r="E972" s="17" t="s">
        <v>104</v>
      </c>
      <c r="F972" s="52" t="s">
        <v>24</v>
      </c>
      <c r="G972" s="18" t="s">
        <v>1408</v>
      </c>
      <c r="H972" s="16" t="s">
        <v>9</v>
      </c>
      <c r="I972" s="19" t="s">
        <v>104</v>
      </c>
      <c r="J972" s="111">
        <v>10230</v>
      </c>
      <c r="K972" s="111">
        <v>4200</v>
      </c>
      <c r="L972" s="111">
        <v>14</v>
      </c>
      <c r="M972" s="111">
        <v>5</v>
      </c>
      <c r="N972" s="505" t="s">
        <v>104</v>
      </c>
      <c r="O972" s="506" t="s">
        <v>24</v>
      </c>
      <c r="P972" s="505">
        <v>0.375</v>
      </c>
      <c r="Q972" s="100">
        <v>0.37152777777777779</v>
      </c>
      <c r="R972" s="22">
        <v>0.5</v>
      </c>
      <c r="S972" s="22">
        <v>0.45833333333333331</v>
      </c>
      <c r="T972" s="22">
        <v>0.46875</v>
      </c>
      <c r="U972" s="22">
        <v>0.58333333333333337</v>
      </c>
      <c r="V972" s="22">
        <v>0.58333333333333337</v>
      </c>
      <c r="W972" s="105">
        <f>IFERROR(IF(S972&lt;R972,100%,"100"%-(S972-R972)*1.2),"-")</f>
        <v>1</v>
      </c>
      <c r="AC972" s="105">
        <f>IFERROR(IF(Y972&lt;X972,100%,"100"%-(Y972-X972)*1.2),"-")</f>
        <v>1</v>
      </c>
    </row>
    <row r="973" spans="2:29" x14ac:dyDescent="0.3">
      <c r="B973" s="18" t="s">
        <v>1409</v>
      </c>
      <c r="C973" s="18">
        <v>46097</v>
      </c>
      <c r="E973" s="505" t="s">
        <v>101</v>
      </c>
      <c r="F973" s="506" t="s">
        <v>101</v>
      </c>
      <c r="G973" s="92" t="s">
        <v>1409</v>
      </c>
      <c r="H973" s="507" t="s">
        <v>18</v>
      </c>
      <c r="I973" s="386"/>
      <c r="K973" s="111">
        <v>24200</v>
      </c>
      <c r="M973" s="111">
        <v>27</v>
      </c>
      <c r="N973" s="17" t="s">
        <v>101</v>
      </c>
      <c r="O973" s="52" t="s">
        <v>101</v>
      </c>
      <c r="P973" s="17">
        <v>0.33333333333333331</v>
      </c>
      <c r="W973" s="105">
        <f>IFERROR(IF(S973&lt;R973,100%,"100"%-(S973-R973)*1.2),"-")</f>
        <v>1</v>
      </c>
      <c r="AC973" s="105">
        <f>IFERROR(IF(Y973&lt;X973,100%,"100"%-(Y973-X973)*1.2),"-")</f>
        <v>1</v>
      </c>
    </row>
    <row r="974" spans="2:29" x14ac:dyDescent="0.3">
      <c r="B974" s="18" t="s">
        <v>1410</v>
      </c>
      <c r="C974" s="18">
        <v>46097</v>
      </c>
      <c r="D974" s="5" t="s">
        <v>1245</v>
      </c>
      <c r="E974" s="17" t="s">
        <v>28</v>
      </c>
      <c r="F974" s="52" t="s">
        <v>42</v>
      </c>
      <c r="G974" s="18" t="s">
        <v>1410</v>
      </c>
      <c r="H974" s="27" t="s">
        <v>6</v>
      </c>
      <c r="I974" s="5" t="s">
        <v>28</v>
      </c>
      <c r="J974" s="111">
        <v>9200</v>
      </c>
      <c r="K974" s="111">
        <v>8000</v>
      </c>
      <c r="L974" s="111">
        <v>14</v>
      </c>
      <c r="M974" s="111">
        <v>12</v>
      </c>
      <c r="N974" s="17" t="s">
        <v>28</v>
      </c>
      <c r="O974" s="52" t="s">
        <v>42</v>
      </c>
      <c r="P974" s="17">
        <v>0.29166666666666702</v>
      </c>
      <c r="Q974" s="22">
        <v>0.33333333333333331</v>
      </c>
      <c r="R974" s="22">
        <v>0.5</v>
      </c>
      <c r="S974" s="22">
        <v>0.39583333333333331</v>
      </c>
      <c r="T974" s="22">
        <v>0.4375</v>
      </c>
      <c r="U974" s="22">
        <v>0.52083333333333337</v>
      </c>
      <c r="V974" s="22">
        <v>0.52083333333333337</v>
      </c>
      <c r="W974" s="105">
        <f>IFERROR(IF(S974&lt;R974,100%,"100"%-(S974-R974)*1.2),"-")</f>
        <v>1</v>
      </c>
      <c r="AC974" s="105">
        <f>IFERROR(IF(Y974&lt;X974,100%,"100"%-(Y974-X974)*1.2),"-")</f>
        <v>1</v>
      </c>
    </row>
    <row r="975" spans="2:29" x14ac:dyDescent="0.3">
      <c r="B975" s="18" t="s">
        <v>1411</v>
      </c>
      <c r="C975" s="18">
        <v>46097</v>
      </c>
      <c r="D975" s="386" t="s">
        <v>1245</v>
      </c>
      <c r="E975" s="49" t="s">
        <v>14</v>
      </c>
      <c r="F975" s="52" t="s">
        <v>115</v>
      </c>
      <c r="G975" s="18" t="s">
        <v>1411</v>
      </c>
      <c r="H975" s="27" t="s">
        <v>22</v>
      </c>
      <c r="I975" s="5" t="s">
        <v>14</v>
      </c>
      <c r="J975" s="111">
        <v>8500</v>
      </c>
      <c r="K975" s="111">
        <v>7797.2</v>
      </c>
      <c r="L975" s="111">
        <v>14</v>
      </c>
      <c r="M975" s="111">
        <v>14</v>
      </c>
      <c r="N975" s="17" t="s">
        <v>14</v>
      </c>
      <c r="O975" s="52" t="s">
        <v>115</v>
      </c>
      <c r="P975" s="17">
        <v>0.29166666666666702</v>
      </c>
      <c r="Q975" s="22">
        <v>0.37847222222222221</v>
      </c>
      <c r="R975" s="22">
        <v>0.42708333333333331</v>
      </c>
      <c r="S975" s="22">
        <v>0.48958333333333331</v>
      </c>
      <c r="T975" s="22">
        <v>0.55208333333333337</v>
      </c>
      <c r="U975" s="22">
        <v>0.55208333333333337</v>
      </c>
      <c r="V975" s="22">
        <v>0.55208333333333337</v>
      </c>
      <c r="W975" s="105">
        <f>IFERROR(IF(S975&lt;R975,100%,"100"%-(S975-R975)*1.2),"-")</f>
        <v>0.92500000000000004</v>
      </c>
      <c r="AC975" s="105">
        <f>IFERROR(IF(Y975&lt;X975,100%,"100"%-(Y975-X975)*1.2),"-")</f>
        <v>1</v>
      </c>
    </row>
    <row r="976" spans="2:29" x14ac:dyDescent="0.3">
      <c r="B976" s="18" t="s">
        <v>1412</v>
      </c>
      <c r="C976" s="18">
        <v>46097</v>
      </c>
      <c r="D976" s="386" t="s">
        <v>1245</v>
      </c>
      <c r="E976" s="49" t="s">
        <v>14</v>
      </c>
      <c r="F976" s="52" t="s">
        <v>115</v>
      </c>
      <c r="G976" s="18" t="s">
        <v>1412</v>
      </c>
      <c r="H976" s="27" t="s">
        <v>13</v>
      </c>
      <c r="I976" s="5" t="s">
        <v>14</v>
      </c>
      <c r="J976" s="111">
        <v>8500</v>
      </c>
      <c r="K976" s="111">
        <v>5843.8</v>
      </c>
      <c r="L976" s="111">
        <v>14</v>
      </c>
      <c r="M976" s="111">
        <v>13</v>
      </c>
      <c r="N976" s="17" t="s">
        <v>14</v>
      </c>
      <c r="O976" s="52" t="s">
        <v>115</v>
      </c>
      <c r="P976" s="17">
        <v>0.5</v>
      </c>
      <c r="Q976" s="22">
        <v>0.60416666666666663</v>
      </c>
      <c r="R976" s="22">
        <v>0.70833333333333337</v>
      </c>
      <c r="S976" s="22">
        <v>0.68402777777777779</v>
      </c>
      <c r="T976" s="22">
        <v>0.71875</v>
      </c>
      <c r="U976" s="22">
        <v>0.875</v>
      </c>
      <c r="V976" s="22">
        <v>0.875</v>
      </c>
      <c r="W976" s="105">
        <f>IFERROR(IF(S976&lt;R976,100%,"100"%-(S976-R976)*1.2),"-")</f>
        <v>1</v>
      </c>
      <c r="AC976" s="105">
        <f>IFERROR(IF(Y976&lt;X976,100%,"100"%-(Y976-X976)*1.2),"-")</f>
        <v>1</v>
      </c>
    </row>
    <row r="977" spans="2:29" x14ac:dyDescent="0.3">
      <c r="B977" s="18" t="s">
        <v>1413</v>
      </c>
      <c r="C977" s="18">
        <v>46097</v>
      </c>
      <c r="E977" s="17" t="s">
        <v>451</v>
      </c>
      <c r="F977" s="52" t="s">
        <v>101</v>
      </c>
      <c r="G977" s="18" t="s">
        <v>1413</v>
      </c>
      <c r="H977" s="16" t="s">
        <v>51</v>
      </c>
      <c r="I977" s="5" t="s">
        <v>101</v>
      </c>
      <c r="K977" s="111">
        <v>1200</v>
      </c>
      <c r="M977" s="111">
        <v>3</v>
      </c>
      <c r="N977" s="17" t="s">
        <v>451</v>
      </c>
      <c r="O977" s="52" t="s">
        <v>101</v>
      </c>
      <c r="P977" s="17">
        <v>0.25</v>
      </c>
      <c r="W977" s="105">
        <f>IFERROR(IF(S977&lt;R977,100%,"100"%-(S977-R977)*1.2),"-")</f>
        <v>1</v>
      </c>
      <c r="AC977" s="105">
        <f>IFERROR(IF(Y977&lt;X977,100%,"100"%-(Y977-X977)*1.2),"-")</f>
        <v>1</v>
      </c>
    </row>
    <row r="978" spans="2:29" x14ac:dyDescent="0.3">
      <c r="B978" s="18" t="s">
        <v>1413</v>
      </c>
      <c r="C978" s="18">
        <v>46097</v>
      </c>
      <c r="E978" s="17" t="s">
        <v>101</v>
      </c>
      <c r="F978" s="52" t="s">
        <v>101</v>
      </c>
      <c r="G978" s="18" t="s">
        <v>1413</v>
      </c>
      <c r="H978" s="16" t="s">
        <v>12</v>
      </c>
      <c r="K978" s="111">
        <v>12300</v>
      </c>
      <c r="M978" s="111">
        <v>27</v>
      </c>
      <c r="N978" s="17" t="s">
        <v>101</v>
      </c>
      <c r="O978" s="52" t="s">
        <v>101</v>
      </c>
      <c r="P978" s="17">
        <v>0.25</v>
      </c>
      <c r="W978" s="105">
        <f>IFERROR(IF(S978&lt;R978,100%,"100"%-(S978-R978)*1.2),"-")</f>
        <v>1</v>
      </c>
      <c r="AC978" s="105">
        <f>IFERROR(IF(Y978&lt;X978,100%,"100"%-(Y978-X978)*1.2),"-")</f>
        <v>1</v>
      </c>
    </row>
    <row r="979" spans="2:29" x14ac:dyDescent="0.3">
      <c r="B979" s="18" t="s">
        <v>1414</v>
      </c>
      <c r="C979" s="18">
        <v>46098</v>
      </c>
      <c r="D979" s="386" t="s">
        <v>1245</v>
      </c>
      <c r="E979" s="49" t="s">
        <v>14</v>
      </c>
      <c r="F979" s="52" t="s">
        <v>15</v>
      </c>
      <c r="G979" s="18" t="s">
        <v>1414</v>
      </c>
      <c r="H979" s="27" t="s">
        <v>6</v>
      </c>
      <c r="I979" s="5" t="s">
        <v>14</v>
      </c>
      <c r="J979" s="111">
        <v>8500</v>
      </c>
      <c r="K979" s="111">
        <v>2720.4</v>
      </c>
      <c r="L979" s="111">
        <v>14</v>
      </c>
      <c r="M979" s="111">
        <v>6</v>
      </c>
      <c r="N979" s="17" t="s">
        <v>14</v>
      </c>
      <c r="O979" s="52" t="s">
        <v>15</v>
      </c>
      <c r="P979" s="17">
        <v>0.29166666666666702</v>
      </c>
      <c r="Q979" s="22">
        <v>0.40277777777777779</v>
      </c>
      <c r="R979" s="22">
        <v>0.625</v>
      </c>
      <c r="S979" s="22">
        <v>0.47916666666666669</v>
      </c>
      <c r="T979" s="22">
        <v>0.50347222222222221</v>
      </c>
      <c r="U979" s="22">
        <v>0.83333333333333337</v>
      </c>
      <c r="V979" s="22">
        <v>0.83333333333333337</v>
      </c>
      <c r="W979" s="105">
        <f>IFERROR(IF(S979&lt;R979,100%,"100"%-(S979-R979)*1.2),"-")</f>
        <v>1</v>
      </c>
      <c r="AC979" s="105">
        <f>IFERROR(IF(Y979&lt;X979,100%,"100"%-(Y979-X979)*1.2),"-")</f>
        <v>1</v>
      </c>
    </row>
    <row r="980" spans="2:29" x14ac:dyDescent="0.3">
      <c r="B980" s="18" t="s">
        <v>1414</v>
      </c>
      <c r="C980" s="18">
        <v>46098</v>
      </c>
      <c r="D980" s="386" t="s">
        <v>1245</v>
      </c>
      <c r="E980" s="49" t="s">
        <v>14</v>
      </c>
      <c r="F980" s="52" t="s">
        <v>15</v>
      </c>
      <c r="G980" s="18" t="s">
        <v>1414</v>
      </c>
      <c r="H980" s="16" t="s">
        <v>9</v>
      </c>
      <c r="I980" s="5" t="s">
        <v>14</v>
      </c>
      <c r="J980" s="111">
        <v>8500</v>
      </c>
      <c r="K980" s="111">
        <v>778.5</v>
      </c>
      <c r="L980" s="111">
        <v>14</v>
      </c>
      <c r="M980" s="111">
        <v>6</v>
      </c>
      <c r="N980" s="17" t="s">
        <v>14</v>
      </c>
      <c r="O980" s="52" t="s">
        <v>15</v>
      </c>
      <c r="P980" s="17">
        <v>0.29166666666666702</v>
      </c>
      <c r="Q980" s="22">
        <v>0.40277777777777779</v>
      </c>
      <c r="R980" s="22">
        <v>0.625</v>
      </c>
      <c r="S980" s="22">
        <v>0.50694444444444442</v>
      </c>
      <c r="T980" s="22">
        <v>0.52083333333333337</v>
      </c>
      <c r="U980" s="22">
        <v>0.83333333333333337</v>
      </c>
      <c r="V980" s="22">
        <v>0.83333333333333337</v>
      </c>
      <c r="W980" s="105">
        <f>IFERROR(IF(S980&lt;R980,100%,"100"%-(S980-R980)*1.2),"-")</f>
        <v>1</v>
      </c>
      <c r="AC980" s="105">
        <f>IFERROR(IF(Y980&lt;X980,100%,"100"%-(Y980-X980)*1.2),"-")</f>
        <v>1</v>
      </c>
    </row>
    <row r="981" spans="2:29" x14ac:dyDescent="0.3">
      <c r="B981" s="18" t="s">
        <v>1415</v>
      </c>
      <c r="C981" s="18">
        <v>46098</v>
      </c>
      <c r="D981" s="5" t="s">
        <v>1245</v>
      </c>
      <c r="E981" s="499" t="s">
        <v>56</v>
      </c>
      <c r="F981" s="203" t="s">
        <v>165</v>
      </c>
      <c r="G981" s="125" t="s">
        <v>1415</v>
      </c>
      <c r="H981" s="27" t="s">
        <v>35</v>
      </c>
      <c r="I981" s="193" t="s">
        <v>56</v>
      </c>
      <c r="J981" s="111">
        <v>8500</v>
      </c>
      <c r="K981" s="111">
        <v>8800</v>
      </c>
      <c r="L981" s="111">
        <v>14</v>
      </c>
      <c r="M981" s="111">
        <v>13</v>
      </c>
      <c r="N981" s="17" t="s">
        <v>56</v>
      </c>
      <c r="O981" s="52" t="s">
        <v>165</v>
      </c>
      <c r="P981" s="17">
        <v>0.29166666666666702</v>
      </c>
      <c r="Q981" s="22">
        <v>0.29166666666666669</v>
      </c>
      <c r="R981" s="22">
        <v>0.5</v>
      </c>
      <c r="S981" s="22">
        <v>0.2951388888888889</v>
      </c>
      <c r="T981" s="22">
        <v>0.33680555555555558</v>
      </c>
      <c r="U981" s="22">
        <v>0.34027777777777779</v>
      </c>
      <c r="V981" s="22">
        <v>0.34027777777777779</v>
      </c>
      <c r="W981" s="105">
        <f>IFERROR(IF(S981&lt;R981,100%,"100"%-(S981-R981)*1.2),"-")</f>
        <v>1</v>
      </c>
      <c r="AC981" s="105">
        <f>IFERROR(IF(Y981&lt;X981,100%,"100"%-(Y981-X981)*1.2),"-")</f>
        <v>1</v>
      </c>
    </row>
    <row r="982" spans="2:29" x14ac:dyDescent="0.3">
      <c r="B982" s="18" t="s">
        <v>1416</v>
      </c>
      <c r="C982" s="18">
        <v>46098</v>
      </c>
      <c r="D982" s="126" t="s">
        <v>1245</v>
      </c>
      <c r="E982" s="52" t="s">
        <v>104</v>
      </c>
      <c r="F982" s="52" t="s">
        <v>24</v>
      </c>
      <c r="G982" s="18" t="s">
        <v>1416</v>
      </c>
      <c r="H982" s="16" t="s">
        <v>169</v>
      </c>
      <c r="I982" s="19" t="s">
        <v>104</v>
      </c>
      <c r="J982" s="111">
        <v>10230</v>
      </c>
      <c r="K982" s="111">
        <v>4514</v>
      </c>
      <c r="L982" s="111">
        <v>14</v>
      </c>
      <c r="M982" s="111">
        <v>8</v>
      </c>
      <c r="N982" s="52" t="s">
        <v>104</v>
      </c>
      <c r="O982" s="52" t="s">
        <v>24</v>
      </c>
      <c r="P982" s="199">
        <v>0.29166666666666669</v>
      </c>
      <c r="Q982" s="22">
        <v>0.3125</v>
      </c>
      <c r="R982" s="22">
        <v>0.625</v>
      </c>
      <c r="S982" s="22">
        <v>0.34722222222222221</v>
      </c>
      <c r="T982" s="22">
        <v>0.41666666666666669</v>
      </c>
      <c r="U982" s="22">
        <v>0.5</v>
      </c>
      <c r="V982" s="22">
        <v>0.5</v>
      </c>
      <c r="W982" s="105">
        <f>IFERROR(IF(S982&lt;R982,100%,"100"%-(S982-R982)*1.2),"-")</f>
        <v>1</v>
      </c>
      <c r="AC982" s="105">
        <f>IFERROR(IF(Y982&lt;X982,100%,"100"%-(Y982-X982)*1.2),"-")</f>
        <v>1</v>
      </c>
    </row>
    <row r="983" spans="2:29" x14ac:dyDescent="0.3">
      <c r="B983" s="18" t="s">
        <v>1416</v>
      </c>
      <c r="C983" s="125">
        <v>46098</v>
      </c>
      <c r="D983" s="126" t="s">
        <v>1245</v>
      </c>
      <c r="E983" s="512" t="s">
        <v>104</v>
      </c>
      <c r="F983" s="513" t="s">
        <v>24</v>
      </c>
      <c r="G983" s="503" t="s">
        <v>1416</v>
      </c>
      <c r="H983" s="27" t="s">
        <v>22</v>
      </c>
      <c r="I983" s="226" t="s">
        <v>104</v>
      </c>
      <c r="J983" s="242">
        <v>10230</v>
      </c>
      <c r="K983" s="242">
        <v>8500</v>
      </c>
      <c r="L983" s="242">
        <v>14</v>
      </c>
      <c r="M983" s="242">
        <v>11</v>
      </c>
      <c r="N983" s="499" t="s">
        <v>104</v>
      </c>
      <c r="O983" s="203" t="s">
        <v>24</v>
      </c>
      <c r="P983" s="499">
        <v>0.5</v>
      </c>
      <c r="Q983" s="128">
        <v>0.5</v>
      </c>
      <c r="R983" s="128">
        <v>0.625</v>
      </c>
      <c r="S983" s="128">
        <v>0.58333333333333337</v>
      </c>
      <c r="T983" s="128">
        <v>0.625</v>
      </c>
      <c r="U983" s="22">
        <v>0.70833333333333337</v>
      </c>
      <c r="V983" s="22">
        <v>0.70833333333333337</v>
      </c>
      <c r="W983" s="105">
        <f>IFERROR(IF(S983&lt;R983,100%,"100"%-(S983-R983)*1.2),"-")</f>
        <v>1</v>
      </c>
      <c r="AC983" s="105">
        <f>IFERROR(IF(Y983&lt;X983,100%,"100"%-(Y983-X983)*1.2),"-")</f>
        <v>1</v>
      </c>
    </row>
    <row r="984" spans="2:29" x14ac:dyDescent="0.3">
      <c r="B984" s="18" t="s">
        <v>1417</v>
      </c>
      <c r="C984" s="18">
        <v>46098</v>
      </c>
      <c r="D984" s="5" t="s">
        <v>1245</v>
      </c>
      <c r="E984" s="17" t="s">
        <v>46</v>
      </c>
      <c r="F984" s="52" t="s">
        <v>165</v>
      </c>
      <c r="G984" s="18" t="s">
        <v>1417</v>
      </c>
      <c r="H984" s="16" t="s">
        <v>161</v>
      </c>
      <c r="I984" s="5" t="s">
        <v>46</v>
      </c>
      <c r="J984" s="111">
        <v>927</v>
      </c>
      <c r="K984" s="111">
        <v>185</v>
      </c>
      <c r="L984" s="111">
        <v>3</v>
      </c>
      <c r="M984" s="111">
        <v>1</v>
      </c>
      <c r="N984" s="17" t="s">
        <v>46</v>
      </c>
      <c r="O984" s="52" t="s">
        <v>165</v>
      </c>
      <c r="P984" s="17">
        <v>0.33333333333333298</v>
      </c>
      <c r="Q984" s="22">
        <v>0.375</v>
      </c>
      <c r="R984" s="22">
        <v>0.625</v>
      </c>
      <c r="S984" s="22">
        <v>0.39930555555555558</v>
      </c>
      <c r="T984" s="22">
        <v>0.4375</v>
      </c>
      <c r="U984" s="22">
        <v>0.45833333333333331</v>
      </c>
      <c r="V984" s="22">
        <v>0.45833333333333331</v>
      </c>
      <c r="W984" s="105">
        <f>IFERROR(IF(S984&lt;R984,100%,"100"%-(S984-R984)*1.2),"-")</f>
        <v>1</v>
      </c>
      <c r="AC984" s="105">
        <f>IFERROR(IF(Y984&lt;X984,100%,"100"%-(Y984-X984)*1.2),"-")</f>
        <v>1</v>
      </c>
    </row>
    <row r="985" spans="2:29" x14ac:dyDescent="0.3">
      <c r="B985" s="18" t="s">
        <v>1418</v>
      </c>
      <c r="C985" s="92">
        <v>46098</v>
      </c>
      <c r="D985" s="386"/>
      <c r="E985" s="505" t="s">
        <v>101</v>
      </c>
      <c r="F985" s="506" t="s">
        <v>101</v>
      </c>
      <c r="G985" s="92" t="s">
        <v>1418</v>
      </c>
      <c r="H985" s="507" t="s">
        <v>18</v>
      </c>
      <c r="I985" s="386"/>
      <c r="J985" s="484"/>
      <c r="K985" s="484"/>
      <c r="L985" s="484"/>
      <c r="M985" s="484">
        <v>12</v>
      </c>
      <c r="N985" s="505" t="s">
        <v>101</v>
      </c>
      <c r="O985" s="506" t="s">
        <v>101</v>
      </c>
      <c r="P985" s="505">
        <v>0.33333333333333298</v>
      </c>
      <c r="Q985" s="386"/>
      <c r="R985" s="386"/>
      <c r="S985" s="386"/>
      <c r="T985" s="386"/>
      <c r="W985" s="105">
        <f>IFERROR(IF(S985&lt;R985,100%,"100"%-(S985-R985)*1.2),"-")</f>
        <v>1</v>
      </c>
      <c r="AC985" s="105">
        <f>IFERROR(IF(Y985&lt;X985,100%,"100"%-(Y985-X985)*1.2),"-")</f>
        <v>1</v>
      </c>
    </row>
    <row r="986" spans="2:29" x14ac:dyDescent="0.3">
      <c r="B986" s="18" t="s">
        <v>1419</v>
      </c>
      <c r="C986" s="18">
        <v>46098</v>
      </c>
      <c r="E986" s="17" t="s">
        <v>101</v>
      </c>
      <c r="F986" s="52" t="s">
        <v>101</v>
      </c>
      <c r="G986" s="18" t="s">
        <v>1419</v>
      </c>
      <c r="H986" s="126" t="s">
        <v>80</v>
      </c>
      <c r="I986" s="126"/>
      <c r="M986" s="111">
        <v>23</v>
      </c>
      <c r="N986" s="17" t="s">
        <v>101</v>
      </c>
      <c r="O986" s="52" t="s">
        <v>101</v>
      </c>
      <c r="P986" s="17">
        <v>0.375</v>
      </c>
      <c r="W986" s="105">
        <f>IFERROR(IF(S986&lt;R986,100%,"100"%-(S986-R986)*1.2),"-")</f>
        <v>1</v>
      </c>
      <c r="AC986" s="105">
        <f>IFERROR(IF(Y986&lt;X986,100%,"100"%-(Y986-X986)*1.2),"-")</f>
        <v>1</v>
      </c>
    </row>
    <row r="987" spans="2:29" x14ac:dyDescent="0.3">
      <c r="B987" s="18" t="s">
        <v>1420</v>
      </c>
      <c r="C987" s="125">
        <v>46098</v>
      </c>
      <c r="D987" s="126" t="s">
        <v>1245</v>
      </c>
      <c r="E987" s="499" t="s">
        <v>7</v>
      </c>
      <c r="F987" s="203" t="s">
        <v>165</v>
      </c>
      <c r="G987" s="125" t="s">
        <v>1420</v>
      </c>
      <c r="H987" s="5" t="s">
        <v>67</v>
      </c>
      <c r="I987" s="21" t="s">
        <v>7</v>
      </c>
      <c r="J987" s="524">
        <v>10200</v>
      </c>
      <c r="K987" s="242">
        <v>5600</v>
      </c>
      <c r="L987" s="242">
        <v>14</v>
      </c>
      <c r="M987" s="242">
        <v>10</v>
      </c>
      <c r="N987" s="499" t="s">
        <v>7</v>
      </c>
      <c r="O987" s="203" t="s">
        <v>165</v>
      </c>
      <c r="P987" s="499">
        <v>0.41666666666666669</v>
      </c>
      <c r="Q987" s="128">
        <v>0.47222222222222221</v>
      </c>
      <c r="R987" s="128">
        <v>0.625</v>
      </c>
      <c r="S987" s="128">
        <v>0.48958333333333331</v>
      </c>
      <c r="T987" s="128">
        <v>0.52430555555555558</v>
      </c>
      <c r="U987" s="22">
        <v>0.54166666666666663</v>
      </c>
      <c r="V987" s="22">
        <v>0.54166666666666663</v>
      </c>
      <c r="W987" s="105">
        <f>IFERROR(IF(S987&lt;R987,100%,"100"%-(S987-R987)*1.2),"-")</f>
        <v>1</v>
      </c>
      <c r="AB987" s="22">
        <f>T987-S987</f>
        <v>3.4722222222222265E-2</v>
      </c>
      <c r="AC987" s="105">
        <f>IFERROR(IF(Y987&lt;X987,100%,"100"%-(Y987-X987)*1.2),"-")</f>
        <v>1</v>
      </c>
    </row>
    <row r="988" spans="2:29" x14ac:dyDescent="0.3">
      <c r="B988" s="18" t="s">
        <v>1421</v>
      </c>
      <c r="C988" s="18">
        <v>46098</v>
      </c>
      <c r="D988" s="5" t="s">
        <v>1245</v>
      </c>
      <c r="E988" s="17" t="s">
        <v>46</v>
      </c>
      <c r="F988" s="52" t="s">
        <v>165</v>
      </c>
      <c r="G988" s="18" t="s">
        <v>1421</v>
      </c>
      <c r="H988" s="386" t="s">
        <v>159</v>
      </c>
      <c r="I988" s="386" t="s">
        <v>46</v>
      </c>
      <c r="J988" s="111">
        <v>927</v>
      </c>
      <c r="K988" s="111">
        <v>220</v>
      </c>
      <c r="L988" s="111">
        <v>3</v>
      </c>
      <c r="M988" s="111">
        <v>2</v>
      </c>
      <c r="N988" s="17" t="s">
        <v>46</v>
      </c>
      <c r="O988" s="52" t="s">
        <v>165</v>
      </c>
      <c r="P988" s="17">
        <v>0.29166666666666702</v>
      </c>
      <c r="Q988" s="22">
        <v>0.5625</v>
      </c>
      <c r="R988" s="22">
        <v>0.625</v>
      </c>
      <c r="S988" s="22">
        <v>0.625</v>
      </c>
      <c r="T988" s="22">
        <v>0.64583333333333337</v>
      </c>
      <c r="U988" s="22">
        <v>0.75</v>
      </c>
      <c r="V988" s="22">
        <v>0.75</v>
      </c>
      <c r="W988" s="105">
        <f>IFERROR(IF(S988&lt;R988,100%,"100"%-(S988-R988)*1.2),"-")</f>
        <v>1</v>
      </c>
      <c r="AC988" s="105">
        <f>IFERROR(IF(Y988&lt;X988,100%,"100"%-(Y988-X988)*1.2),"-")</f>
        <v>1</v>
      </c>
    </row>
    <row r="989" spans="2:29" x14ac:dyDescent="0.3">
      <c r="B989" s="18" t="s">
        <v>1421</v>
      </c>
      <c r="C989" s="18">
        <v>46098</v>
      </c>
      <c r="D989" s="126" t="s">
        <v>1245</v>
      </c>
      <c r="E989" s="499" t="s">
        <v>46</v>
      </c>
      <c r="F989" s="203" t="s">
        <v>165</v>
      </c>
      <c r="G989" s="125" t="s">
        <v>1421</v>
      </c>
      <c r="H989" s="500" t="s">
        <v>49</v>
      </c>
      <c r="I989" s="126" t="s">
        <v>46</v>
      </c>
      <c r="J989" s="242">
        <v>927</v>
      </c>
      <c r="K989" s="242">
        <v>320</v>
      </c>
      <c r="L989" s="242">
        <v>3</v>
      </c>
      <c r="M989" s="242">
        <v>1</v>
      </c>
      <c r="N989" s="499" t="s">
        <v>46</v>
      </c>
      <c r="O989" s="203" t="s">
        <v>165</v>
      </c>
      <c r="P989" s="499">
        <v>0.375</v>
      </c>
      <c r="Q989" s="128">
        <v>0.5625</v>
      </c>
      <c r="R989" s="22">
        <v>0.625</v>
      </c>
      <c r="S989" s="22">
        <v>0.59722222222222221</v>
      </c>
      <c r="T989" s="22">
        <v>0.61111111111111116</v>
      </c>
      <c r="U989" s="22">
        <v>0.75</v>
      </c>
      <c r="V989" s="22">
        <v>0.75</v>
      </c>
      <c r="W989" s="105">
        <f>IFERROR(IF(S989&lt;R989,100%,"100"%-(S989-R989)*1.2),"-")</f>
        <v>1</v>
      </c>
      <c r="AC989" s="105">
        <f>IFERROR(IF(Y989&lt;X989,100%,"100"%-(Y989-X989)*1.2),"-")</f>
        <v>1</v>
      </c>
    </row>
    <row r="990" spans="2:29" x14ac:dyDescent="0.3">
      <c r="B990" s="18" t="s">
        <v>1422</v>
      </c>
      <c r="C990" s="92">
        <v>46098</v>
      </c>
      <c r="D990" s="5" t="s">
        <v>1245</v>
      </c>
      <c r="E990" s="17" t="s">
        <v>20</v>
      </c>
      <c r="F990" s="52" t="s">
        <v>81</v>
      </c>
      <c r="G990" s="18" t="s">
        <v>1422</v>
      </c>
      <c r="H990" s="16" t="s">
        <v>76</v>
      </c>
      <c r="I990" s="5" t="s">
        <v>20</v>
      </c>
      <c r="J990" s="111">
        <v>24950</v>
      </c>
      <c r="K990" s="111">
        <v>4240</v>
      </c>
      <c r="L990" s="111">
        <v>27</v>
      </c>
      <c r="M990" s="111">
        <v>10</v>
      </c>
      <c r="N990" s="17" t="s">
        <v>20</v>
      </c>
      <c r="O990" s="52" t="s">
        <v>81</v>
      </c>
      <c r="P990" s="17">
        <v>0.29166666666666702</v>
      </c>
      <c r="Q990" s="22">
        <v>0.40972222222222221</v>
      </c>
      <c r="R990" s="100">
        <v>0.625</v>
      </c>
      <c r="S990" s="100">
        <v>0.5</v>
      </c>
      <c r="T990" s="100">
        <v>0.51388888888888884</v>
      </c>
      <c r="U990" s="22">
        <v>0.78472222222222221</v>
      </c>
      <c r="V990" s="22">
        <v>0.78472222222222221</v>
      </c>
      <c r="W990" s="105">
        <f>IFERROR(IF(S990&lt;R990,100%,"100"%-(S990-R990)*1.2),"-")</f>
        <v>1</v>
      </c>
      <c r="AC990" s="105">
        <f>IFERROR(IF(Y990&lt;X990,100%,"100"%-(Y990-X990)*1.2),"-")</f>
        <v>1</v>
      </c>
    </row>
    <row r="991" spans="2:29" x14ac:dyDescent="0.3">
      <c r="B991" s="18" t="s">
        <v>1422</v>
      </c>
      <c r="C991" s="18">
        <v>46098</v>
      </c>
      <c r="D991" s="5" t="s">
        <v>1245</v>
      </c>
      <c r="E991" s="17" t="s">
        <v>20</v>
      </c>
      <c r="F991" s="52" t="s">
        <v>81</v>
      </c>
      <c r="G991" s="18" t="s">
        <v>1422</v>
      </c>
      <c r="H991" s="16" t="s">
        <v>12</v>
      </c>
      <c r="I991" s="5" t="s">
        <v>20</v>
      </c>
      <c r="J991" s="111">
        <v>24950</v>
      </c>
      <c r="K991" s="111">
        <v>9000</v>
      </c>
      <c r="L991" s="111">
        <v>27</v>
      </c>
      <c r="M991" s="111">
        <v>19</v>
      </c>
      <c r="N991" s="17" t="s">
        <v>20</v>
      </c>
      <c r="O991" s="52" t="s">
        <v>81</v>
      </c>
      <c r="P991" s="17">
        <v>0.29166666666666669</v>
      </c>
      <c r="Q991" s="22">
        <v>0.40972222222222221</v>
      </c>
      <c r="R991" s="22">
        <v>0.5</v>
      </c>
      <c r="S991" s="22">
        <v>0.56597222222222221</v>
      </c>
      <c r="T991" s="22">
        <v>0.64583333333333337</v>
      </c>
      <c r="U991" s="22">
        <v>0.78472222222222221</v>
      </c>
      <c r="V991" s="22">
        <v>0.78472222222222221</v>
      </c>
      <c r="W991" s="105">
        <f>IFERROR(IF(S991&lt;R991,100%,"100"%-(S991-R991)*1.2),"-")</f>
        <v>0.92083333333333339</v>
      </c>
      <c r="AC991" s="105">
        <f>IFERROR(IF(Y991&lt;X991,100%,"100"%-(Y991-X991)*1.2),"-")</f>
        <v>1</v>
      </c>
    </row>
    <row r="992" spans="2:29" x14ac:dyDescent="0.3">
      <c r="B992" s="18" t="s">
        <v>1423</v>
      </c>
      <c r="C992" s="18">
        <v>46098</v>
      </c>
      <c r="D992" s="386" t="s">
        <v>1245</v>
      </c>
      <c r="E992" s="516" t="s">
        <v>28</v>
      </c>
      <c r="F992" s="506" t="s">
        <v>42</v>
      </c>
      <c r="G992" s="92" t="s">
        <v>1423</v>
      </c>
      <c r="H992" s="517" t="s">
        <v>1237</v>
      </c>
      <c r="I992" s="386" t="s">
        <v>28</v>
      </c>
      <c r="J992" s="484">
        <v>9200</v>
      </c>
      <c r="K992" s="484">
        <v>8500</v>
      </c>
      <c r="L992" s="484">
        <v>14</v>
      </c>
      <c r="M992" s="484">
        <v>12</v>
      </c>
      <c r="N992" s="516" t="s">
        <v>28</v>
      </c>
      <c r="O992" s="506" t="s">
        <v>42</v>
      </c>
      <c r="P992" s="516">
        <v>0.29166666666666669</v>
      </c>
      <c r="Q992" s="100">
        <v>0.29166666666666669</v>
      </c>
      <c r="R992" s="22">
        <v>0.625</v>
      </c>
      <c r="S992" s="22">
        <v>0.35416666666666669</v>
      </c>
      <c r="T992" s="22">
        <v>0.39583333333333331</v>
      </c>
      <c r="U992" s="22">
        <v>0.4375</v>
      </c>
      <c r="V992" s="22">
        <v>0.4375</v>
      </c>
      <c r="W992" s="105">
        <f>IFERROR(IF(S992&lt;R992,100%,"100"%-(S992-R992)*1.2),"-")</f>
        <v>1</v>
      </c>
      <c r="AC992" s="105">
        <f>IFERROR(IF(Y992&lt;X992,100%,"100"%-(Y992-X992)*1.2),"-")</f>
        <v>1</v>
      </c>
    </row>
    <row r="993" spans="2:29" x14ac:dyDescent="0.3">
      <c r="B993" s="18" t="s">
        <v>1424</v>
      </c>
      <c r="C993" s="18">
        <v>46098</v>
      </c>
      <c r="D993" s="5" t="s">
        <v>1245</v>
      </c>
      <c r="E993" s="110" t="s">
        <v>28</v>
      </c>
      <c r="F993" s="52" t="s">
        <v>42</v>
      </c>
      <c r="G993" s="18" t="s">
        <v>1424</v>
      </c>
      <c r="H993" s="52" t="s">
        <v>43</v>
      </c>
      <c r="I993" s="5" t="s">
        <v>28</v>
      </c>
      <c r="J993" s="111">
        <v>9200</v>
      </c>
      <c r="K993" s="111">
        <v>1071</v>
      </c>
      <c r="L993" s="111">
        <v>14</v>
      </c>
      <c r="M993" s="111">
        <v>5</v>
      </c>
      <c r="N993" s="110" t="s">
        <v>28</v>
      </c>
      <c r="O993" s="52" t="s">
        <v>42</v>
      </c>
      <c r="P993" s="110">
        <v>0.45833333333333331</v>
      </c>
      <c r="Q993" s="22">
        <v>0.45833333333333331</v>
      </c>
      <c r="R993" s="22">
        <v>0.625</v>
      </c>
      <c r="S993" s="22">
        <v>0.625</v>
      </c>
      <c r="T993" s="22">
        <v>0.66666666666666663</v>
      </c>
      <c r="U993" s="22">
        <v>0.79166666666666663</v>
      </c>
      <c r="V993" s="22">
        <v>0.79166666666666663</v>
      </c>
      <c r="W993" s="105">
        <f>IFERROR(IF(S993&lt;R993,100%,"100"%-(S993-R993)*1.2),"-")</f>
        <v>1</v>
      </c>
      <c r="AC993" s="105">
        <f>IFERROR(IF(Y993&lt;X993,100%,"100"%-(Y993-X993)*1.2),"-")</f>
        <v>1</v>
      </c>
    </row>
    <row r="994" spans="2:29" x14ac:dyDescent="0.3">
      <c r="B994" s="18" t="s">
        <v>1424</v>
      </c>
      <c r="C994" s="18">
        <v>46098</v>
      </c>
      <c r="D994" s="5" t="s">
        <v>1245</v>
      </c>
      <c r="E994" s="110" t="s">
        <v>28</v>
      </c>
      <c r="F994" s="52" t="s">
        <v>42</v>
      </c>
      <c r="G994" s="18" t="s">
        <v>1424</v>
      </c>
      <c r="H994" s="16" t="s">
        <v>36</v>
      </c>
      <c r="I994" s="5" t="s">
        <v>28</v>
      </c>
      <c r="J994" s="111">
        <v>9200</v>
      </c>
      <c r="K994" s="111">
        <v>4027</v>
      </c>
      <c r="L994" s="111">
        <v>14</v>
      </c>
      <c r="M994" s="111">
        <v>2</v>
      </c>
      <c r="N994" s="110" t="s">
        <v>28</v>
      </c>
      <c r="O994" s="52" t="s">
        <v>42</v>
      </c>
      <c r="P994" s="110">
        <v>0.45833333333333331</v>
      </c>
      <c r="Q994" s="22">
        <v>0.45833333333333331</v>
      </c>
      <c r="R994" s="22">
        <v>0.625</v>
      </c>
      <c r="S994" s="22">
        <v>0.54166666666666663</v>
      </c>
      <c r="T994" s="22">
        <v>0.5625</v>
      </c>
      <c r="U994" s="22">
        <v>0.79166666666666663</v>
      </c>
      <c r="V994" s="22">
        <v>0.79166666666666663</v>
      </c>
      <c r="W994" s="105">
        <f>IFERROR(IF(S994&lt;R994,100%,"100"%-(S994-R994)*1.2),"-")</f>
        <v>1</v>
      </c>
      <c r="AC994" s="105">
        <f>IFERROR(IF(Y994&lt;X994,100%,"100"%-(Y994-X994)*1.2),"-")</f>
        <v>1</v>
      </c>
    </row>
    <row r="995" spans="2:29" x14ac:dyDescent="0.3">
      <c r="B995" s="18" t="s">
        <v>1425</v>
      </c>
      <c r="C995" s="18">
        <v>46098</v>
      </c>
      <c r="D995" s="386" t="s">
        <v>1245</v>
      </c>
      <c r="E995" s="49" t="s">
        <v>14</v>
      </c>
      <c r="F995" s="203" t="s">
        <v>15</v>
      </c>
      <c r="G995" s="125" t="s">
        <v>1425</v>
      </c>
      <c r="H995" s="500" t="s">
        <v>16</v>
      </c>
      <c r="I995" s="126" t="s">
        <v>14</v>
      </c>
      <c r="J995" s="242">
        <v>8500</v>
      </c>
      <c r="K995" s="242">
        <v>12600</v>
      </c>
      <c r="L995" s="242">
        <v>14</v>
      </c>
      <c r="M995" s="242">
        <v>14</v>
      </c>
      <c r="N995" s="499" t="s">
        <v>14</v>
      </c>
      <c r="O995" s="203" t="s">
        <v>15</v>
      </c>
      <c r="P995" s="499">
        <v>0.83333333333333304</v>
      </c>
      <c r="Q995" s="128">
        <v>0.90972222222222221</v>
      </c>
      <c r="R995" s="22">
        <v>0.95833333333333337</v>
      </c>
      <c r="S995" s="22">
        <v>0.95833333333333337</v>
      </c>
      <c r="T995" s="22">
        <v>0.99305555555555558</v>
      </c>
      <c r="U995" s="22">
        <v>4.8611111111111112E-2</v>
      </c>
      <c r="V995" s="22">
        <v>4.8611111111111112E-2</v>
      </c>
      <c r="W995" s="105">
        <f>IFERROR(IF(S995&lt;R995,100%,"100"%-(S995-R995)*1.2),"-")</f>
        <v>1</v>
      </c>
      <c r="AC995" s="105">
        <f>IFERROR(IF(Y995&lt;X995,100%,"100"%-(Y995-X995)*1.2),"-")</f>
        <v>1</v>
      </c>
    </row>
    <row r="996" spans="2:29" x14ac:dyDescent="0.3">
      <c r="B996" s="18" t="s">
        <v>1426</v>
      </c>
      <c r="C996" s="18">
        <v>46098</v>
      </c>
      <c r="D996" s="5" t="s">
        <v>1245</v>
      </c>
      <c r="E996" s="17" t="s">
        <v>20</v>
      </c>
      <c r="F996" s="52" t="s">
        <v>21</v>
      </c>
      <c r="G996" s="18" t="s">
        <v>1426</v>
      </c>
      <c r="H996" s="27" t="s">
        <v>22</v>
      </c>
      <c r="I996" s="5" t="s">
        <v>20</v>
      </c>
      <c r="J996" s="111">
        <v>24950</v>
      </c>
      <c r="K996" s="111">
        <v>1200</v>
      </c>
      <c r="L996" s="111">
        <v>27</v>
      </c>
      <c r="M996" s="111">
        <v>4</v>
      </c>
      <c r="N996" s="17" t="s">
        <v>20</v>
      </c>
      <c r="O996" s="52" t="s">
        <v>21</v>
      </c>
      <c r="P996" s="17">
        <v>0.875</v>
      </c>
      <c r="Q996" s="22">
        <v>2.0833333333333332E-2</v>
      </c>
      <c r="R996" s="22">
        <v>0.5</v>
      </c>
      <c r="S996" s="22">
        <v>6.25E-2</v>
      </c>
      <c r="T996" s="22">
        <v>7.2916666666666671E-2</v>
      </c>
      <c r="U996" s="22">
        <v>0.45833333333333331</v>
      </c>
      <c r="V996" s="22">
        <v>0.45833333333333331</v>
      </c>
      <c r="W996" s="105">
        <f>IFERROR(IF(S996&lt;R996,100%,"100"%-(S996-R996)*1.2),"-")</f>
        <v>1</v>
      </c>
      <c r="AC996" s="105">
        <f>IFERROR(IF(Y996&lt;X996,100%,"100"%-(Y996-X996)*1.2),"-")</f>
        <v>1</v>
      </c>
    </row>
    <row r="997" spans="2:29" x14ac:dyDescent="0.3">
      <c r="B997" s="18" t="s">
        <v>1426</v>
      </c>
      <c r="C997" s="18">
        <v>46098</v>
      </c>
      <c r="D997" s="5" t="s">
        <v>1245</v>
      </c>
      <c r="E997" s="17" t="s">
        <v>20</v>
      </c>
      <c r="F997" s="52" t="s">
        <v>21</v>
      </c>
      <c r="G997" s="18" t="s">
        <v>1426</v>
      </c>
      <c r="H997" s="5" t="s">
        <v>80</v>
      </c>
      <c r="I997" s="5" t="s">
        <v>20</v>
      </c>
      <c r="J997" s="111">
        <v>24950</v>
      </c>
      <c r="K997" s="111">
        <v>635.6</v>
      </c>
      <c r="L997" s="111">
        <v>27</v>
      </c>
      <c r="M997" s="111">
        <v>2</v>
      </c>
      <c r="N997" s="17" t="s">
        <v>20</v>
      </c>
      <c r="O997" s="52" t="s">
        <v>21</v>
      </c>
      <c r="P997" s="17">
        <v>0.875</v>
      </c>
      <c r="Q997" s="22">
        <v>2.0833333333333332E-2</v>
      </c>
      <c r="R997" s="22">
        <v>0.83333333333333337</v>
      </c>
      <c r="S997" s="22">
        <v>0.125</v>
      </c>
      <c r="T997" s="22">
        <v>0.1388888888888889</v>
      </c>
      <c r="U997" s="22">
        <v>0.45833333333333331</v>
      </c>
      <c r="V997" s="22">
        <v>0.45833333333333331</v>
      </c>
      <c r="W997" s="105">
        <f>IFERROR(IF(S997&lt;R997,100%,"100"%-(S997-R997)*1.2),"-")</f>
        <v>1</v>
      </c>
      <c r="AC997" s="105">
        <f>IFERROR(IF(Y997&lt;X997,100%,"100"%-(Y997-X997)*1.2),"-")</f>
        <v>1</v>
      </c>
    </row>
    <row r="998" spans="2:29" x14ac:dyDescent="0.3">
      <c r="B998" s="18" t="s">
        <v>1426</v>
      </c>
      <c r="C998" s="18">
        <v>46098</v>
      </c>
      <c r="D998" s="5" t="s">
        <v>1245</v>
      </c>
      <c r="E998" s="17" t="s">
        <v>20</v>
      </c>
      <c r="F998" s="52" t="s">
        <v>21</v>
      </c>
      <c r="G998" s="18" t="s">
        <v>1426</v>
      </c>
      <c r="H998" s="5" t="s">
        <v>80</v>
      </c>
      <c r="I998" s="5" t="s">
        <v>20</v>
      </c>
      <c r="J998" s="111">
        <v>24950</v>
      </c>
      <c r="K998" s="111">
        <v>772.1</v>
      </c>
      <c r="L998" s="111">
        <v>27</v>
      </c>
      <c r="M998" s="111">
        <v>2</v>
      </c>
      <c r="N998" s="17" t="s">
        <v>20</v>
      </c>
      <c r="O998" s="52" t="s">
        <v>21</v>
      </c>
      <c r="P998" s="17">
        <v>0.875</v>
      </c>
      <c r="Q998" s="22">
        <v>2.0833333333333332E-2</v>
      </c>
      <c r="R998" s="22">
        <v>0.83333333333333337</v>
      </c>
      <c r="S998" s="22">
        <v>1.3958333333333333</v>
      </c>
      <c r="T998" s="22">
        <v>0.41666666666666669</v>
      </c>
      <c r="U998" s="22">
        <v>0.45833333333333331</v>
      </c>
      <c r="V998" s="22">
        <v>0.45833333333333331</v>
      </c>
      <c r="W998" s="105">
        <f>IFERROR(IF(S998&lt;R998,100%,"100"%-(S998-R998)*1.2),"-")</f>
        <v>0.32500000000000018</v>
      </c>
      <c r="AC998" s="105">
        <f>IFERROR(IF(Y998&lt;X998,100%,"100"%-(Y998-X998)*1.2),"-")</f>
        <v>1</v>
      </c>
    </row>
    <row r="999" spans="2:29" x14ac:dyDescent="0.3">
      <c r="B999" s="18" t="s">
        <v>1426</v>
      </c>
      <c r="C999" s="125">
        <v>46098</v>
      </c>
      <c r="D999" s="5" t="s">
        <v>1245</v>
      </c>
      <c r="E999" s="17" t="s">
        <v>20</v>
      </c>
      <c r="F999" s="52" t="s">
        <v>21</v>
      </c>
      <c r="G999" s="18" t="s">
        <v>1426</v>
      </c>
      <c r="H999" s="5" t="s">
        <v>107</v>
      </c>
      <c r="I999" s="5" t="s">
        <v>20</v>
      </c>
      <c r="J999" s="111">
        <v>24950</v>
      </c>
      <c r="K999" s="111">
        <v>5539.26</v>
      </c>
      <c r="L999" s="111">
        <v>27</v>
      </c>
      <c r="M999" s="111">
        <v>13</v>
      </c>
      <c r="N999" s="17" t="s">
        <v>20</v>
      </c>
      <c r="O999" s="52" t="s">
        <v>21</v>
      </c>
      <c r="P999" s="17">
        <v>0.875</v>
      </c>
      <c r="Q999" s="22">
        <v>2.0833333333333332E-2</v>
      </c>
      <c r="R999" s="128">
        <v>0.5</v>
      </c>
      <c r="S999" s="128">
        <v>0.21249999999999999</v>
      </c>
      <c r="T999" s="128">
        <v>0.2326388888888889</v>
      </c>
      <c r="U999" s="22">
        <v>0.45833333333333331</v>
      </c>
      <c r="V999" s="22">
        <v>0.45833333333333331</v>
      </c>
      <c r="W999" s="105">
        <f>IFERROR(IF(S999&lt;R999,100%,"100"%-(S999-R999)*1.2),"-")</f>
        <v>1</v>
      </c>
      <c r="AC999" s="105">
        <f>IFERROR(IF(Y999&lt;X999,100%,"100"%-(Y999-X999)*1.2),"-")</f>
        <v>1</v>
      </c>
    </row>
    <row r="1000" spans="2:29" x14ac:dyDescent="0.3">
      <c r="B1000" s="18" t="s">
        <v>1427</v>
      </c>
      <c r="C1000" s="18">
        <v>46098</v>
      </c>
      <c r="D1000" s="386" t="s">
        <v>1245</v>
      </c>
      <c r="E1000" s="386" t="s">
        <v>46</v>
      </c>
      <c r="F1000" s="386" t="s">
        <v>21</v>
      </c>
      <c r="G1000" s="92" t="s">
        <v>1427</v>
      </c>
      <c r="H1000" s="507" t="s">
        <v>9</v>
      </c>
      <c r="I1000" s="386" t="s">
        <v>46</v>
      </c>
      <c r="J1000" s="484">
        <v>927</v>
      </c>
      <c r="K1000" s="484">
        <v>200</v>
      </c>
      <c r="L1000" s="484">
        <v>3</v>
      </c>
      <c r="M1000" s="484">
        <v>3</v>
      </c>
      <c r="N1000" s="386" t="s">
        <v>46</v>
      </c>
      <c r="O1000" s="386" t="s">
        <v>21</v>
      </c>
      <c r="P1000" s="100">
        <v>0</v>
      </c>
      <c r="Q1000" s="100">
        <v>0</v>
      </c>
      <c r="R1000" s="22">
        <v>0.5</v>
      </c>
      <c r="S1000" s="22">
        <v>6.25E-2</v>
      </c>
      <c r="T1000" s="22">
        <v>9.375E-2</v>
      </c>
      <c r="U1000" s="22">
        <v>0.25</v>
      </c>
      <c r="V1000" s="22">
        <v>0.25</v>
      </c>
      <c r="W1000" s="105">
        <f>IFERROR(IF(S1000&lt;R1000,100%,"100"%-(S1000-R1000)*1.2),"-")</f>
        <v>1</v>
      </c>
      <c r="AC1000" s="105">
        <f>IFERROR(IF(Y1000&lt;X1000,100%,"100"%-(Y1000-X1000)*1.2),"-")</f>
        <v>1</v>
      </c>
    </row>
    <row r="1001" spans="2:29" x14ac:dyDescent="0.3">
      <c r="B1001" s="18" t="s">
        <v>1722</v>
      </c>
      <c r="C1001" s="92">
        <v>46098</v>
      </c>
      <c r="D1001" s="386" t="s">
        <v>1245</v>
      </c>
      <c r="E1001" s="388" t="s">
        <v>111</v>
      </c>
      <c r="F1001" s="387" t="s">
        <v>111</v>
      </c>
      <c r="G1001" s="92" t="s">
        <v>1722</v>
      </c>
      <c r="H1001" s="5" t="s">
        <v>9</v>
      </c>
      <c r="I1001" s="388" t="s">
        <v>56</v>
      </c>
      <c r="J1001" s="484"/>
      <c r="K1001" s="484"/>
      <c r="L1001" s="484"/>
      <c r="M1001" s="484">
        <v>1</v>
      </c>
      <c r="N1001" s="386" t="s">
        <v>111</v>
      </c>
      <c r="O1001" s="386"/>
      <c r="P1001" s="386"/>
      <c r="Q1001" s="386"/>
      <c r="R1001" s="386"/>
      <c r="S1001" s="386"/>
      <c r="T1001" s="386"/>
      <c r="W1001" s="105">
        <f>IFERROR(IF(S1001&lt;R1001,100%,"100"%-(S1001-R1001)*1.2),"-")</f>
        <v>1</v>
      </c>
      <c r="AC1001" s="105">
        <f>IFERROR(IF(Y1001&lt;X1001,100%,"100"%-(Y1001-X1001)*1.2),"-")</f>
        <v>1</v>
      </c>
    </row>
    <row r="1002" spans="2:29" x14ac:dyDescent="0.3">
      <c r="B1002" s="18" t="s">
        <v>1428</v>
      </c>
      <c r="C1002" s="18">
        <v>46099</v>
      </c>
      <c r="D1002" s="5" t="s">
        <v>1245</v>
      </c>
      <c r="E1002" s="2" t="s">
        <v>28</v>
      </c>
      <c r="F1002" s="4" t="s">
        <v>42</v>
      </c>
      <c r="G1002" s="18" t="s">
        <v>1428</v>
      </c>
      <c r="H1002" s="27" t="s">
        <v>6</v>
      </c>
      <c r="I1002" s="5" t="s">
        <v>28</v>
      </c>
      <c r="J1002" s="111">
        <v>9200</v>
      </c>
      <c r="K1002" s="111">
        <v>3200</v>
      </c>
      <c r="L1002" s="111">
        <v>14</v>
      </c>
      <c r="M1002" s="111">
        <v>5</v>
      </c>
      <c r="N1002" s="21" t="s">
        <v>28</v>
      </c>
      <c r="O1002" s="41" t="s">
        <v>42</v>
      </c>
      <c r="P1002" s="21">
        <v>0.29166666666666669</v>
      </c>
      <c r="Q1002" s="22">
        <v>0.31944444444444442</v>
      </c>
      <c r="R1002" s="22">
        <v>0.625</v>
      </c>
      <c r="S1002" s="22">
        <v>0.41666666666666669</v>
      </c>
      <c r="T1002" s="22">
        <v>0.45833333333333331</v>
      </c>
      <c r="U1002" s="22">
        <v>0.70833333333333337</v>
      </c>
      <c r="V1002" s="22">
        <v>0.70833333333333337</v>
      </c>
      <c r="W1002" s="105">
        <f>IFERROR(IF(S1002&lt;R1002,100%,"100"%-(S1002-R1002)*1.2),"-")</f>
        <v>1</v>
      </c>
      <c r="AC1002" s="105">
        <f>IFERROR(IF(Y1002&lt;X1002,100%,"100"%-(Y1002-X1002)*1.2),"-")</f>
        <v>1</v>
      </c>
    </row>
    <row r="1003" spans="2:29" x14ac:dyDescent="0.3">
      <c r="B1003" s="18" t="s">
        <v>1428</v>
      </c>
      <c r="C1003" s="18">
        <v>46099</v>
      </c>
      <c r="D1003" s="5" t="s">
        <v>1245</v>
      </c>
      <c r="E1003" s="2" t="s">
        <v>28</v>
      </c>
      <c r="F1003" s="2" t="s">
        <v>42</v>
      </c>
      <c r="G1003" s="18" t="s">
        <v>1428</v>
      </c>
      <c r="H1003" s="2" t="s">
        <v>9</v>
      </c>
      <c r="I1003" s="5" t="s">
        <v>28</v>
      </c>
      <c r="J1003" s="111">
        <v>9200</v>
      </c>
      <c r="K1003" s="111">
        <v>5170</v>
      </c>
      <c r="L1003" s="111">
        <v>14</v>
      </c>
      <c r="M1003" s="111">
        <v>8</v>
      </c>
      <c r="N1003" s="19" t="s">
        <v>28</v>
      </c>
      <c r="O1003" s="5" t="s">
        <v>42</v>
      </c>
      <c r="P1003" s="19">
        <v>0.29166666666666669</v>
      </c>
      <c r="Q1003" s="22">
        <v>0.31944444444444442</v>
      </c>
      <c r="R1003" s="22">
        <v>0.625</v>
      </c>
      <c r="S1003" s="22">
        <v>0.47916666666666669</v>
      </c>
      <c r="T1003" s="22">
        <v>0.60416666666666663</v>
      </c>
      <c r="U1003" s="22">
        <v>0.70833333333333337</v>
      </c>
      <c r="V1003" s="22">
        <v>0.70833333333333337</v>
      </c>
      <c r="W1003" s="105">
        <f>IFERROR(IF(S1003&lt;R1003,100%,"100"%-(S1003-R1003)*1.2),"-")</f>
        <v>1</v>
      </c>
      <c r="AC1003" s="105">
        <f>IFERROR(IF(Y1003&lt;X1003,100%,"100"%-(Y1003-X1003)*1.2),"-")</f>
        <v>1</v>
      </c>
    </row>
    <row r="1004" spans="2:29" ht="15.6" x14ac:dyDescent="0.3">
      <c r="B1004" s="18" t="s">
        <v>1429</v>
      </c>
      <c r="C1004" s="18">
        <v>46099</v>
      </c>
      <c r="D1004" s="386" t="s">
        <v>1245</v>
      </c>
      <c r="E1004" s="189" t="s">
        <v>7</v>
      </c>
      <c r="F1004" s="189" t="s">
        <v>8</v>
      </c>
      <c r="G1004" s="18" t="s">
        <v>1429</v>
      </c>
      <c r="H1004" s="2" t="s">
        <v>36</v>
      </c>
      <c r="I1004" s="21" t="s">
        <v>7</v>
      </c>
      <c r="J1004" s="111">
        <v>10200</v>
      </c>
      <c r="K1004" s="111">
        <v>9942.2000000000007</v>
      </c>
      <c r="L1004" s="111">
        <v>14</v>
      </c>
      <c r="M1004" s="111">
        <v>10</v>
      </c>
      <c r="N1004" s="446" t="s">
        <v>7</v>
      </c>
      <c r="O1004" s="446" t="s">
        <v>8</v>
      </c>
      <c r="P1004" s="447">
        <v>0.83333333333333337</v>
      </c>
      <c r="Q1004" s="22">
        <v>0.83333333333333337</v>
      </c>
      <c r="R1004" s="22">
        <v>0.625</v>
      </c>
      <c r="S1004" s="22">
        <v>0.89583333333333337</v>
      </c>
      <c r="W1004" s="105">
        <f>IFERROR(IF(S1004&lt;R1004,100%,"100"%-(S1004-R1004)*1.2),"-")</f>
        <v>0.67500000000000004</v>
      </c>
      <c r="AC1004" s="105">
        <f>IFERROR(IF(Y1004&lt;X1004,100%,"100"%-(Y1004-X1004)*1.2),"-")</f>
        <v>1</v>
      </c>
    </row>
    <row r="1005" spans="2:29" ht="15.6" x14ac:dyDescent="0.3">
      <c r="B1005" s="18" t="s">
        <v>1430</v>
      </c>
      <c r="C1005" s="18">
        <v>46099</v>
      </c>
      <c r="D1005" s="5" t="s">
        <v>1245</v>
      </c>
      <c r="E1005" s="49" t="s">
        <v>14</v>
      </c>
      <c r="F1005" s="189" t="s">
        <v>15</v>
      </c>
      <c r="G1005" s="18" t="s">
        <v>1430</v>
      </c>
      <c r="H1005" s="2" t="s">
        <v>36</v>
      </c>
      <c r="I1005" s="430" t="s">
        <v>14</v>
      </c>
      <c r="J1005" s="111">
        <v>8500</v>
      </c>
      <c r="K1005" s="111">
        <v>9942.2000000000007</v>
      </c>
      <c r="L1005" s="111">
        <v>14</v>
      </c>
      <c r="M1005" s="111">
        <v>10</v>
      </c>
      <c r="N1005" s="446" t="s">
        <v>14</v>
      </c>
      <c r="O1005" s="446" t="s">
        <v>15</v>
      </c>
      <c r="P1005" s="447">
        <v>0.83333333333333337</v>
      </c>
      <c r="Q1005" s="22">
        <v>9.0277777777777776E-2</v>
      </c>
      <c r="R1005" s="22">
        <v>0.625</v>
      </c>
      <c r="S1005" s="22">
        <v>0.20833333333333334</v>
      </c>
      <c r="T1005" s="22">
        <v>0.38541666666666669</v>
      </c>
      <c r="U1005" s="22">
        <v>0.44791666666666669</v>
      </c>
      <c r="V1005" s="22">
        <v>0.44791666666666669</v>
      </c>
      <c r="W1005" s="105">
        <f>IFERROR(IF(S1005&lt;R1005,100%,"100"%-(S1005-R1005)*1.2),"-")</f>
        <v>1</v>
      </c>
      <c r="AC1005" s="105">
        <f>IFERROR(IF(Y1005&lt;X1005,100%,"100"%-(Y1005-X1005)*1.2),"-")</f>
        <v>1</v>
      </c>
    </row>
    <row r="1006" spans="2:29" ht="15.6" x14ac:dyDescent="0.3">
      <c r="B1006" s="18" t="s">
        <v>1431</v>
      </c>
      <c r="C1006" s="18">
        <v>46099</v>
      </c>
      <c r="D1006" s="126"/>
      <c r="E1006" s="2" t="s">
        <v>111</v>
      </c>
      <c r="F1006" s="4" t="s">
        <v>111</v>
      </c>
      <c r="G1006" s="18" t="s">
        <v>1431</v>
      </c>
      <c r="H1006" s="20" t="s">
        <v>204</v>
      </c>
      <c r="I1006" s="126"/>
      <c r="M1006" s="111">
        <v>5</v>
      </c>
      <c r="N1006" s="446" t="s">
        <v>111</v>
      </c>
      <c r="O1006" s="446" t="s">
        <v>111</v>
      </c>
      <c r="P1006" s="447">
        <v>8.3333333333333329E-2</v>
      </c>
      <c r="W1006" s="105">
        <f>IFERROR(IF(S1006&lt;R1006,100%,"100"%-(S1006-R1006)*1.2),"-")</f>
        <v>1</v>
      </c>
      <c r="AC1006" s="105">
        <f>IFERROR(IF(Y1006&lt;X1006,100%,"100"%-(Y1006-X1006)*1.2),"-")</f>
        <v>1</v>
      </c>
    </row>
    <row r="1007" spans="2:29" x14ac:dyDescent="0.3">
      <c r="B1007" s="18" t="s">
        <v>1432</v>
      </c>
      <c r="C1007" s="18">
        <v>46099</v>
      </c>
      <c r="D1007" s="126" t="s">
        <v>1245</v>
      </c>
      <c r="E1007" s="2" t="s">
        <v>104</v>
      </c>
      <c r="F1007" s="4" t="s">
        <v>24</v>
      </c>
      <c r="G1007" s="18" t="s">
        <v>1432</v>
      </c>
      <c r="H1007" s="27" t="s">
        <v>35</v>
      </c>
      <c r="I1007" s="193" t="s">
        <v>104</v>
      </c>
      <c r="J1007" s="111">
        <v>10230</v>
      </c>
      <c r="K1007" s="111">
        <v>5200</v>
      </c>
      <c r="L1007" s="111">
        <v>14</v>
      </c>
      <c r="M1007" s="111">
        <v>3</v>
      </c>
      <c r="N1007" s="191" t="s">
        <v>104</v>
      </c>
      <c r="O1007" s="54" t="s">
        <v>24</v>
      </c>
      <c r="P1007" s="191">
        <v>0.29166666666666669</v>
      </c>
      <c r="Q1007" s="22">
        <v>0.31944444444444442</v>
      </c>
      <c r="R1007" s="22">
        <v>0.625</v>
      </c>
      <c r="S1007" s="22">
        <v>0.32291666666666669</v>
      </c>
      <c r="T1007" s="22">
        <v>0.35416666666666669</v>
      </c>
      <c r="U1007" s="22">
        <v>0.41666666666666669</v>
      </c>
      <c r="V1007" s="22">
        <v>0.41666666666666669</v>
      </c>
      <c r="W1007" s="105">
        <f>IFERROR(IF(S1007&lt;R1007,100%,"100"%-(S1007-R1007)*1.2),"-")</f>
        <v>1</v>
      </c>
      <c r="AC1007" s="105">
        <f>IFERROR(IF(Y1007&lt;X1007,100%,"100"%-(Y1007-X1007)*1.2),"-")</f>
        <v>1</v>
      </c>
    </row>
    <row r="1008" spans="2:29" ht="15.6" x14ac:dyDescent="0.3">
      <c r="B1008" s="18" t="s">
        <v>1433</v>
      </c>
      <c r="C1008" s="18">
        <v>46099</v>
      </c>
      <c r="D1008" s="5" t="s">
        <v>1245</v>
      </c>
      <c r="E1008" s="8" t="s">
        <v>104</v>
      </c>
      <c r="F1008" s="10" t="s">
        <v>24</v>
      </c>
      <c r="G1008" s="18" t="s">
        <v>1433</v>
      </c>
      <c r="H1008" s="8" t="s">
        <v>12</v>
      </c>
      <c r="I1008" s="726" t="s">
        <v>104</v>
      </c>
      <c r="J1008" s="111">
        <v>10230</v>
      </c>
      <c r="K1008" s="111">
        <v>8500</v>
      </c>
      <c r="L1008" s="111">
        <v>14</v>
      </c>
      <c r="M1008" s="111">
        <v>8</v>
      </c>
      <c r="N1008" s="446" t="s">
        <v>104</v>
      </c>
      <c r="O1008" s="446" t="s">
        <v>24</v>
      </c>
      <c r="P1008" s="447">
        <v>0.375</v>
      </c>
      <c r="Q1008" s="22">
        <v>0.42708333333333331</v>
      </c>
      <c r="R1008" s="22">
        <v>0.625</v>
      </c>
      <c r="S1008" s="22">
        <v>0.53472222222222221</v>
      </c>
      <c r="T1008" s="22">
        <v>0.58333333333333337</v>
      </c>
      <c r="U1008" s="22">
        <v>0.70833333333333337</v>
      </c>
      <c r="V1008" s="22">
        <v>0.70833333333333337</v>
      </c>
      <c r="W1008" s="105">
        <f>IFERROR(IF(S1008&lt;R1008,100%,"100"%-(S1008-R1008)*1.2),"-")</f>
        <v>1</v>
      </c>
      <c r="AC1008" s="105">
        <f>IFERROR(IF(Y1008&lt;X1008,100%,"100"%-(Y1008-X1008)*1.2),"-")</f>
        <v>1</v>
      </c>
    </row>
    <row r="1009" spans="2:29" ht="15.6" x14ac:dyDescent="0.3">
      <c r="B1009" s="18" t="s">
        <v>1434</v>
      </c>
      <c r="C1009" s="18">
        <v>46099</v>
      </c>
      <c r="D1009" s="126"/>
      <c r="E1009" s="313" t="s">
        <v>101</v>
      </c>
      <c r="F1009" s="356" t="s">
        <v>101</v>
      </c>
      <c r="G1009" s="125" t="s">
        <v>1434</v>
      </c>
      <c r="H1009" s="126" t="s">
        <v>601</v>
      </c>
      <c r="I1009" s="514"/>
      <c r="J1009" s="242"/>
      <c r="K1009" s="242"/>
      <c r="L1009" s="242"/>
      <c r="M1009" s="242">
        <v>10</v>
      </c>
      <c r="N1009" s="529" t="s">
        <v>101</v>
      </c>
      <c r="O1009" s="529" t="s">
        <v>101</v>
      </c>
      <c r="P1009" s="530">
        <v>0.33333333333333331</v>
      </c>
      <c r="Q1009" s="126"/>
      <c r="W1009" s="105">
        <f>IFERROR(IF(S1009&lt;R1009,100%,"100"%-(S1009-R1009)*1.2),"-")</f>
        <v>1</v>
      </c>
      <c r="AC1009" s="105">
        <f>IFERROR(IF(Y1009&lt;X1009,100%,"100"%-(Y1009-X1009)*1.2),"-")</f>
        <v>1</v>
      </c>
    </row>
    <row r="1010" spans="2:29" ht="15.6" x14ac:dyDescent="0.3">
      <c r="B1010" s="18" t="s">
        <v>1434</v>
      </c>
      <c r="C1010" s="18">
        <v>46099</v>
      </c>
      <c r="E1010" s="8" t="s">
        <v>101</v>
      </c>
      <c r="F1010" s="10" t="s">
        <v>101</v>
      </c>
      <c r="G1010" s="18" t="s">
        <v>1434</v>
      </c>
      <c r="H1010" s="8" t="s">
        <v>19</v>
      </c>
      <c r="M1010" s="111">
        <v>25</v>
      </c>
      <c r="N1010" s="446" t="s">
        <v>101</v>
      </c>
      <c r="O1010" s="446" t="s">
        <v>101</v>
      </c>
      <c r="P1010" s="447">
        <v>0.33333333333333331</v>
      </c>
      <c r="W1010" s="105">
        <f>IFERROR(IF(S1010&lt;R1010,100%,"100"%-(S1010-R1010)*1.2),"-")</f>
        <v>1</v>
      </c>
      <c r="AC1010" s="105">
        <f>IFERROR(IF(Y1010&lt;X1010,100%,"100"%-(Y1010-X1010)*1.2),"-")</f>
        <v>1</v>
      </c>
    </row>
    <row r="1011" spans="2:29" x14ac:dyDescent="0.3">
      <c r="B1011" s="18" t="s">
        <v>1435</v>
      </c>
      <c r="C1011" s="18">
        <v>46099</v>
      </c>
      <c r="D1011" s="386" t="s">
        <v>1245</v>
      </c>
      <c r="E1011" s="8" t="s">
        <v>20</v>
      </c>
      <c r="F1011" s="519" t="s">
        <v>81</v>
      </c>
      <c r="G1011" s="92" t="s">
        <v>1435</v>
      </c>
      <c r="H1011" s="386" t="s">
        <v>33</v>
      </c>
      <c r="I1011" s="386" t="s">
        <v>20</v>
      </c>
      <c r="J1011" s="484">
        <v>24950</v>
      </c>
      <c r="K1011" s="484">
        <v>5443</v>
      </c>
      <c r="L1011" s="484">
        <v>27</v>
      </c>
      <c r="M1011" s="484">
        <v>17</v>
      </c>
      <c r="N1011" s="386" t="s">
        <v>20</v>
      </c>
      <c r="O1011" s="386" t="s">
        <v>81</v>
      </c>
      <c r="P1011" s="100">
        <v>0.45833333333333331</v>
      </c>
      <c r="Q1011" s="100">
        <v>0.52083333333333337</v>
      </c>
      <c r="R1011" s="22">
        <v>0.75</v>
      </c>
      <c r="S1011" s="22">
        <v>0.57222222222222219</v>
      </c>
      <c r="T1011" s="22">
        <v>0.64930555555555558</v>
      </c>
      <c r="U1011" s="22">
        <v>0.73611111111111116</v>
      </c>
      <c r="V1011" s="22">
        <v>0.73611111111111116</v>
      </c>
      <c r="W1011" s="105">
        <f>IFERROR(IF(S1011&lt;R1011,100%,"100"%-(S1011-R1011)*1.2),"-")</f>
        <v>1</v>
      </c>
      <c r="AC1011" s="105">
        <f>IFERROR(IF(Y1011&lt;X1011,100%,"100"%-(Y1011-X1011)*1.2),"-")</f>
        <v>1</v>
      </c>
    </row>
    <row r="1012" spans="2:29" x14ac:dyDescent="0.3">
      <c r="B1012" s="18" t="s">
        <v>1436</v>
      </c>
      <c r="C1012" s="18">
        <v>46099</v>
      </c>
      <c r="D1012" s="386" t="s">
        <v>1245</v>
      </c>
      <c r="E1012" s="49" t="s">
        <v>14</v>
      </c>
      <c r="F1012" s="10" t="s">
        <v>15</v>
      </c>
      <c r="G1012" s="18" t="s">
        <v>1436</v>
      </c>
      <c r="H1012" s="5" t="s">
        <v>16</v>
      </c>
      <c r="I1012" s="5" t="s">
        <v>14</v>
      </c>
      <c r="J1012" s="111">
        <v>8500</v>
      </c>
      <c r="K1012" s="111">
        <v>4500</v>
      </c>
      <c r="L1012" s="111">
        <v>14</v>
      </c>
      <c r="M1012" s="111">
        <v>14</v>
      </c>
      <c r="N1012" s="5" t="s">
        <v>14</v>
      </c>
      <c r="O1012" s="5" t="s">
        <v>15</v>
      </c>
      <c r="P1012" s="22">
        <v>0.83333333333333337</v>
      </c>
      <c r="Q1012" s="22">
        <v>0.83333333333333337</v>
      </c>
      <c r="R1012" s="22">
        <v>0.91666666666666663</v>
      </c>
      <c r="S1012" s="22">
        <v>0.91666666666666663</v>
      </c>
      <c r="W1012" s="105">
        <f>IFERROR(IF(S1012&lt;R1012,100%,"100"%-(S1012-R1012)*1.2),"-")</f>
        <v>1</v>
      </c>
      <c r="AC1012" s="105">
        <f>IFERROR(IF(Y1012&lt;X1012,100%,"100"%-(Y1012-X1012)*1.2),"-")</f>
        <v>1</v>
      </c>
    </row>
    <row r="1013" spans="2:29" x14ac:dyDescent="0.3">
      <c r="B1013" s="18" t="s">
        <v>1436</v>
      </c>
      <c r="C1013" s="18">
        <v>46099</v>
      </c>
      <c r="D1013" s="5" t="s">
        <v>1245</v>
      </c>
      <c r="E1013" s="49" t="s">
        <v>14</v>
      </c>
      <c r="F1013" s="2" t="s">
        <v>15</v>
      </c>
      <c r="G1013" s="18" t="s">
        <v>1436</v>
      </c>
      <c r="H1013" s="5" t="s">
        <v>479</v>
      </c>
      <c r="I1013" s="5" t="s">
        <v>14</v>
      </c>
      <c r="J1013" s="111">
        <v>8500</v>
      </c>
      <c r="K1013" s="111">
        <v>1500</v>
      </c>
      <c r="L1013" s="111">
        <v>14</v>
      </c>
      <c r="M1013" s="111">
        <v>2</v>
      </c>
      <c r="N1013" s="5" t="s">
        <v>14</v>
      </c>
      <c r="O1013" s="5" t="s">
        <v>15</v>
      </c>
      <c r="P1013" s="22">
        <v>0.83333333333333337</v>
      </c>
      <c r="Q1013" s="22">
        <v>0.83333333333333337</v>
      </c>
      <c r="R1013" s="22">
        <v>0.91666666666666663</v>
      </c>
      <c r="S1013" s="22">
        <v>0.91666666666666663</v>
      </c>
      <c r="W1013" s="105">
        <f>IFERROR(IF(S1013&lt;R1013,100%,"100"%-(S1013-R1013)*1.2),"-")</f>
        <v>1</v>
      </c>
      <c r="AC1013" s="105">
        <f>IFERROR(IF(Y1013&lt;X1013,100%,"100"%-(Y1013-X1013)*1.2),"-")</f>
        <v>1</v>
      </c>
    </row>
    <row r="1014" spans="2:29" x14ac:dyDescent="0.3">
      <c r="B1014" s="18" t="s">
        <v>1437</v>
      </c>
      <c r="C1014" s="18">
        <v>46099</v>
      </c>
      <c r="D1014" s="5" t="s">
        <v>1245</v>
      </c>
      <c r="E1014" s="2" t="s">
        <v>56</v>
      </c>
      <c r="F1014" s="2" t="s">
        <v>15</v>
      </c>
      <c r="G1014" s="18" t="s">
        <v>1437</v>
      </c>
      <c r="H1014" s="5" t="s">
        <v>1188</v>
      </c>
      <c r="I1014" s="726" t="s">
        <v>56</v>
      </c>
      <c r="J1014" s="111">
        <v>8500</v>
      </c>
      <c r="K1014" s="111">
        <v>8212</v>
      </c>
      <c r="L1014" s="111">
        <v>14</v>
      </c>
      <c r="M1014" s="111">
        <v>10</v>
      </c>
      <c r="N1014" s="5" t="s">
        <v>56</v>
      </c>
      <c r="O1014" s="5" t="s">
        <v>15</v>
      </c>
      <c r="P1014" s="22">
        <v>0.41666666666666669</v>
      </c>
      <c r="Q1014" s="22">
        <v>0.5</v>
      </c>
      <c r="R1014" s="22">
        <v>0.625</v>
      </c>
      <c r="S1014" s="22">
        <v>0.51388888888888884</v>
      </c>
      <c r="T1014" s="22">
        <v>0.625</v>
      </c>
      <c r="U1014" s="22">
        <v>0.64583333333333337</v>
      </c>
      <c r="V1014" s="22">
        <v>0.64583333333333337</v>
      </c>
      <c r="W1014" s="105">
        <f>IFERROR(IF(S1014&lt;R1014,100%,"100"%-(S1014-R1014)*1.2),"-")</f>
        <v>1</v>
      </c>
      <c r="AC1014" s="105">
        <f>IFERROR(IF(Y1014&lt;X1014,100%,"100"%-(Y1014-X1014)*1.2),"-")</f>
        <v>1</v>
      </c>
    </row>
    <row r="1015" spans="2:29" x14ac:dyDescent="0.3">
      <c r="B1015" s="18" t="s">
        <v>1438</v>
      </c>
      <c r="C1015" s="18">
        <v>46099</v>
      </c>
      <c r="E1015" s="2" t="s">
        <v>111</v>
      </c>
      <c r="F1015" s="2" t="s">
        <v>111</v>
      </c>
      <c r="G1015" s="18" t="s">
        <v>1438</v>
      </c>
      <c r="H1015" s="27" t="s">
        <v>13</v>
      </c>
      <c r="I1015" s="430"/>
      <c r="N1015" s="5" t="s">
        <v>111</v>
      </c>
      <c r="O1015" s="5" t="s">
        <v>111</v>
      </c>
      <c r="P1015" s="22">
        <v>0.5</v>
      </c>
      <c r="W1015" s="105">
        <f>IFERROR(IF(S1015&lt;R1015,100%,"100"%-(S1015-R1015)*1.2),"-")</f>
        <v>1</v>
      </c>
      <c r="AC1015" s="105">
        <f>IFERROR(IF(Y1015&lt;X1015,100%,"100"%-(Y1015-X1015)*1.2),"-")</f>
        <v>1</v>
      </c>
    </row>
    <row r="1016" spans="2:29" x14ac:dyDescent="0.3">
      <c r="B1016" s="18" t="s">
        <v>1438</v>
      </c>
      <c r="C1016" s="125">
        <v>46099</v>
      </c>
      <c r="D1016" s="126"/>
      <c r="E1016" s="313" t="s">
        <v>111</v>
      </c>
      <c r="F1016" s="356" t="s">
        <v>111</v>
      </c>
      <c r="G1016" s="125" t="s">
        <v>1438</v>
      </c>
      <c r="H1016" s="126" t="s">
        <v>17</v>
      </c>
      <c r="I1016" s="126"/>
      <c r="J1016" s="242"/>
      <c r="K1016" s="242"/>
      <c r="L1016" s="242"/>
      <c r="M1016" s="242">
        <v>2</v>
      </c>
      <c r="N1016" s="126" t="s">
        <v>111</v>
      </c>
      <c r="O1016" s="126" t="s">
        <v>111</v>
      </c>
      <c r="P1016" s="128">
        <v>0.5</v>
      </c>
      <c r="Q1016" s="126"/>
      <c r="R1016" s="126"/>
      <c r="S1016" s="126"/>
      <c r="T1016" s="126"/>
      <c r="W1016" s="105">
        <f>IFERROR(IF(S1016&lt;R1016,100%,"100"%-(S1016-R1016)*1.2),"-")</f>
        <v>1</v>
      </c>
      <c r="AC1016" s="105">
        <f>IFERROR(IF(Y1016&lt;X1016,100%,"100"%-(Y1016-X1016)*1.2),"-")</f>
        <v>1</v>
      </c>
    </row>
    <row r="1017" spans="2:29" x14ac:dyDescent="0.3">
      <c r="B1017" s="18" t="s">
        <v>1438</v>
      </c>
      <c r="C1017" s="18">
        <v>46099</v>
      </c>
      <c r="E1017" s="2" t="s">
        <v>111</v>
      </c>
      <c r="F1017" s="4" t="s">
        <v>111</v>
      </c>
      <c r="G1017" s="18" t="s">
        <v>1438</v>
      </c>
      <c r="H1017" s="5" t="s">
        <v>25</v>
      </c>
      <c r="M1017" s="111">
        <v>3</v>
      </c>
      <c r="N1017" s="5" t="s">
        <v>111</v>
      </c>
      <c r="O1017" s="5" t="s">
        <v>111</v>
      </c>
      <c r="P1017" s="22">
        <v>0.5</v>
      </c>
      <c r="W1017" s="105">
        <f>IFERROR(IF(S1017&lt;R1017,100%,"100"%-(S1017-R1017)*1.2),"-")</f>
        <v>1</v>
      </c>
      <c r="AC1017" s="105">
        <f>IFERROR(IF(Y1017&lt;X1017,100%,"100"%-(Y1017-X1017)*1.2),"-")</f>
        <v>1</v>
      </c>
    </row>
    <row r="1018" spans="2:29" x14ac:dyDescent="0.3">
      <c r="B1018" s="18" t="s">
        <v>1439</v>
      </c>
      <c r="C1018" s="92">
        <v>46099</v>
      </c>
      <c r="D1018" s="126" t="s">
        <v>1245</v>
      </c>
      <c r="E1018" s="386" t="s">
        <v>46</v>
      </c>
      <c r="F1018" s="386" t="s">
        <v>8</v>
      </c>
      <c r="G1018" s="92" t="s">
        <v>1439</v>
      </c>
      <c r="H1018" s="386" t="s">
        <v>9</v>
      </c>
      <c r="I1018" s="126" t="s">
        <v>46</v>
      </c>
      <c r="J1018" s="484">
        <v>927</v>
      </c>
      <c r="K1018" s="484">
        <v>100</v>
      </c>
      <c r="L1018" s="484">
        <v>3</v>
      </c>
      <c r="M1018" s="484">
        <v>1</v>
      </c>
      <c r="N1018" s="386" t="s">
        <v>46</v>
      </c>
      <c r="O1018" s="386" t="s">
        <v>8</v>
      </c>
      <c r="P1018" s="100">
        <v>0.45833333333333331</v>
      </c>
      <c r="Q1018" s="100">
        <v>0.45833333333333331</v>
      </c>
      <c r="R1018" s="100">
        <v>0.625</v>
      </c>
      <c r="S1018" s="100">
        <v>0.54513888888888884</v>
      </c>
      <c r="T1018" s="100">
        <v>0.58333333333333337</v>
      </c>
      <c r="U1018" s="22">
        <v>0.67013888888888884</v>
      </c>
      <c r="V1018" s="22">
        <v>0.67013888888888884</v>
      </c>
      <c r="W1018" s="105">
        <f>IFERROR(IF(S1018&lt;R1018,100%,"100"%-(S1018-R1018)*1.2),"-")</f>
        <v>1</v>
      </c>
      <c r="AC1018" s="105">
        <f>IFERROR(IF(Y1018&lt;X1018,100%,"100"%-(Y1018-X1018)*1.2),"-")</f>
        <v>1</v>
      </c>
    </row>
    <row r="1019" spans="2:29" x14ac:dyDescent="0.3">
      <c r="B1019" s="18" t="s">
        <v>1440</v>
      </c>
      <c r="C1019" s="18">
        <v>46099</v>
      </c>
      <c r="D1019" s="126" t="s">
        <v>1245</v>
      </c>
      <c r="E1019" s="126" t="s">
        <v>104</v>
      </c>
      <c r="F1019" s="126" t="s">
        <v>24</v>
      </c>
      <c r="G1019" s="125" t="s">
        <v>1440</v>
      </c>
      <c r="H1019" s="126" t="s">
        <v>9</v>
      </c>
      <c r="I1019" s="193" t="s">
        <v>104</v>
      </c>
      <c r="J1019" s="242">
        <v>10230</v>
      </c>
      <c r="K1019" s="242">
        <v>4500</v>
      </c>
      <c r="L1019" s="242">
        <v>14</v>
      </c>
      <c r="M1019" s="242">
        <v>6</v>
      </c>
      <c r="N1019" s="126" t="s">
        <v>104</v>
      </c>
      <c r="O1019" s="126" t="s">
        <v>24</v>
      </c>
      <c r="P1019" s="128">
        <v>0.4375</v>
      </c>
      <c r="Q1019" s="128">
        <v>0.4375</v>
      </c>
      <c r="R1019" s="22">
        <v>0.625</v>
      </c>
      <c r="S1019" s="22">
        <v>2.0833333333333332E-2</v>
      </c>
      <c r="T1019" s="22">
        <v>4.1666666666666664E-2</v>
      </c>
      <c r="U1019" s="22">
        <v>0.20833333333333334</v>
      </c>
      <c r="V1019" s="22">
        <v>0.20833333333333334</v>
      </c>
      <c r="W1019" s="105">
        <f>IFERROR(IF(S1019&lt;R1019,100%,"100"%-(S1019-R1019)*1.2),"-")</f>
        <v>1</v>
      </c>
      <c r="AC1019" s="105">
        <f>IFERROR(IF(Y1019&lt;X1019,100%,"100"%-(Y1019-X1019)*1.2),"-")</f>
        <v>1</v>
      </c>
    </row>
    <row r="1020" spans="2:29" x14ac:dyDescent="0.3">
      <c r="B1020" s="18" t="s">
        <v>1440</v>
      </c>
      <c r="C1020" s="18">
        <v>46099</v>
      </c>
      <c r="D1020" s="5" t="s">
        <v>1245</v>
      </c>
      <c r="E1020" s="5" t="s">
        <v>104</v>
      </c>
      <c r="F1020" s="5" t="s">
        <v>24</v>
      </c>
      <c r="G1020" s="18" t="s">
        <v>1440</v>
      </c>
      <c r="H1020" s="27" t="s">
        <v>6</v>
      </c>
      <c r="I1020" s="19" t="s">
        <v>104</v>
      </c>
      <c r="J1020" s="111">
        <v>10230</v>
      </c>
      <c r="K1020" s="111">
        <v>2300</v>
      </c>
      <c r="L1020" s="111">
        <v>14</v>
      </c>
      <c r="M1020" s="111">
        <v>6</v>
      </c>
      <c r="N1020" s="5" t="s">
        <v>104</v>
      </c>
      <c r="O1020" s="5" t="s">
        <v>24</v>
      </c>
      <c r="P1020" s="22">
        <v>0.4375</v>
      </c>
      <c r="Q1020" s="22">
        <v>0.4375</v>
      </c>
      <c r="R1020" s="22">
        <v>0.625</v>
      </c>
      <c r="S1020" s="22">
        <v>1.3888888888888888E-2</v>
      </c>
      <c r="T1020" s="22">
        <v>2.0833333333333332E-2</v>
      </c>
      <c r="U1020" s="22">
        <v>0.20833333333333334</v>
      </c>
      <c r="V1020" s="22">
        <v>0.20833333333333334</v>
      </c>
      <c r="W1020" s="105">
        <f>IFERROR(IF(S1020&lt;R1020,100%,"100"%-(S1020-R1020)*1.2),"-")</f>
        <v>1</v>
      </c>
      <c r="AC1020" s="105">
        <f>IFERROR(IF(Y1020&lt;X1020,100%,"100"%-(Y1020-X1020)*1.2),"-")</f>
        <v>1</v>
      </c>
    </row>
    <row r="1021" spans="2:29" x14ac:dyDescent="0.3">
      <c r="B1021" s="18" t="s">
        <v>1721</v>
      </c>
      <c r="C1021" s="18">
        <v>46099</v>
      </c>
      <c r="D1021" s="5" t="s">
        <v>1245</v>
      </c>
      <c r="E1021" s="49" t="s">
        <v>14</v>
      </c>
      <c r="F1021" s="48" t="s">
        <v>115</v>
      </c>
      <c r="G1021" s="18" t="s">
        <v>1721</v>
      </c>
      <c r="H1021" s="5" t="s">
        <v>67</v>
      </c>
      <c r="I1021" s="19" t="s">
        <v>14</v>
      </c>
      <c r="J1021" s="111">
        <v>8500</v>
      </c>
      <c r="K1021" s="111">
        <v>8200</v>
      </c>
      <c r="L1021" s="111">
        <v>14</v>
      </c>
      <c r="M1021" s="111">
        <v>10</v>
      </c>
      <c r="N1021" s="5" t="s">
        <v>14</v>
      </c>
      <c r="O1021" s="5" t="s">
        <v>15</v>
      </c>
      <c r="P1021" s="22">
        <v>0.5</v>
      </c>
      <c r="Q1021" s="22">
        <v>0.5</v>
      </c>
      <c r="R1021" s="22">
        <v>0.70833333333333337</v>
      </c>
      <c r="S1021" s="22">
        <v>0.625</v>
      </c>
      <c r="T1021" s="22">
        <v>0.64583333333333337</v>
      </c>
      <c r="U1021" s="22">
        <v>0.6875</v>
      </c>
      <c r="V1021" s="22">
        <v>0.6875</v>
      </c>
      <c r="W1021" s="105">
        <f>IFERROR(IF(S1021&lt;R1021,100%,"100"%-(S1021-R1021)*1.2),"-")</f>
        <v>1</v>
      </c>
      <c r="AB1021" s="22">
        <f>T1021-S1021</f>
        <v>2.083333333333337E-2</v>
      </c>
      <c r="AC1021" s="105">
        <f>IFERROR(IF(Y1021&lt;X1021,100%,"100"%-(Y1021-X1021)*1.2),"-")</f>
        <v>1</v>
      </c>
    </row>
    <row r="1022" spans="2:29" x14ac:dyDescent="0.3">
      <c r="B1022" s="18" t="s">
        <v>1720</v>
      </c>
      <c r="C1022" s="18">
        <v>46100</v>
      </c>
      <c r="D1022" s="5" t="s">
        <v>1245</v>
      </c>
      <c r="E1022" s="49" t="s">
        <v>14</v>
      </c>
      <c r="F1022" s="48" t="s">
        <v>115</v>
      </c>
      <c r="G1022" s="18" t="s">
        <v>1720</v>
      </c>
      <c r="H1022" s="5" t="s">
        <v>67</v>
      </c>
      <c r="I1022" s="19" t="s">
        <v>14</v>
      </c>
      <c r="J1022" s="111">
        <v>8500</v>
      </c>
      <c r="K1022" s="111">
        <v>3231</v>
      </c>
      <c r="L1022" s="111">
        <v>14</v>
      </c>
      <c r="M1022" s="111">
        <v>3</v>
      </c>
      <c r="N1022" s="5" t="s">
        <v>14</v>
      </c>
      <c r="O1022" s="5" t="s">
        <v>15</v>
      </c>
      <c r="P1022" s="22">
        <v>0.84375</v>
      </c>
      <c r="Q1022" s="22">
        <v>0.84375</v>
      </c>
      <c r="R1022" s="22">
        <v>0.84375</v>
      </c>
      <c r="S1022" s="22">
        <v>0.89583333333333337</v>
      </c>
      <c r="T1022" s="22">
        <v>0.90972222222222221</v>
      </c>
      <c r="U1022" s="22">
        <v>0.90972222222222221</v>
      </c>
      <c r="V1022" s="22">
        <v>0.90972222222222221</v>
      </c>
      <c r="W1022" s="105">
        <f>IFERROR(IF(S1022&lt;R1022,100%,"100"%-(S1022-R1022)*1.2),"-")</f>
        <v>0.9375</v>
      </c>
      <c r="AB1022" s="22">
        <f>T1022-S1022</f>
        <v>1.388888888888884E-2</v>
      </c>
      <c r="AC1022" s="105">
        <f>IFERROR(IF(Y1022&lt;X1022,100%,"100"%-(Y1022-X1022)*1.2),"-")</f>
        <v>1</v>
      </c>
    </row>
    <row r="1023" spans="2:29" x14ac:dyDescent="0.3">
      <c r="B1023" s="18" t="s">
        <v>1445</v>
      </c>
      <c r="C1023" s="18">
        <v>46104</v>
      </c>
      <c r="D1023" s="5" t="s">
        <v>1245</v>
      </c>
      <c r="E1023" s="19" t="s">
        <v>20</v>
      </c>
      <c r="F1023" s="48" t="s">
        <v>21</v>
      </c>
      <c r="G1023" s="18" t="s">
        <v>1445</v>
      </c>
      <c r="H1023" s="5" t="s">
        <v>16</v>
      </c>
      <c r="I1023" s="5" t="s">
        <v>20</v>
      </c>
      <c r="J1023" s="111">
        <v>24950</v>
      </c>
      <c r="K1023" s="111">
        <v>15949</v>
      </c>
      <c r="L1023" s="111">
        <v>27</v>
      </c>
      <c r="M1023" s="111">
        <v>24</v>
      </c>
      <c r="N1023" s="19" t="s">
        <v>20</v>
      </c>
      <c r="O1023" s="48" t="s">
        <v>21</v>
      </c>
      <c r="P1023" s="19">
        <v>0.25</v>
      </c>
      <c r="Q1023" s="22">
        <v>0.27083333333333331</v>
      </c>
      <c r="R1023" s="22">
        <v>0.625</v>
      </c>
      <c r="S1023" s="22">
        <v>0.50347222222222221</v>
      </c>
      <c r="T1023" s="22">
        <v>0.54861111111111116</v>
      </c>
      <c r="U1023" s="22">
        <v>0.54861111111111116</v>
      </c>
      <c r="V1023" s="22">
        <v>0.54861111111111116</v>
      </c>
      <c r="W1023" s="105">
        <f>IFERROR(IF(S1023&lt;R1023,100%,"100"%-(S1023-R1023)*1.2),"-")</f>
        <v>1</v>
      </c>
      <c r="AC1023" s="105">
        <f>IFERROR(IF(Y1023&lt;X1023,100%,"100"%-(Y1023-X1023)*1.2),"-")</f>
        <v>1</v>
      </c>
    </row>
    <row r="1024" spans="2:29" x14ac:dyDescent="0.3">
      <c r="B1024" s="18" t="s">
        <v>1446</v>
      </c>
      <c r="C1024" s="18">
        <v>46104</v>
      </c>
      <c r="D1024" s="5" t="s">
        <v>1245</v>
      </c>
      <c r="E1024" s="19" t="s">
        <v>20</v>
      </c>
      <c r="F1024" s="48" t="s">
        <v>21</v>
      </c>
      <c r="G1024" s="18" t="s">
        <v>1446</v>
      </c>
      <c r="H1024" s="5" t="s">
        <v>17</v>
      </c>
      <c r="I1024" s="5" t="s">
        <v>20</v>
      </c>
      <c r="J1024" s="111">
        <v>24950</v>
      </c>
      <c r="K1024" s="111">
        <v>4993.3</v>
      </c>
      <c r="L1024" s="111">
        <v>27</v>
      </c>
      <c r="M1024" s="111">
        <v>7</v>
      </c>
      <c r="N1024" s="19" t="s">
        <v>20</v>
      </c>
      <c r="O1024" s="48" t="s">
        <v>21</v>
      </c>
      <c r="P1024" s="19">
        <v>0.41666666666666702</v>
      </c>
      <c r="Q1024" s="22">
        <v>0.64583333333333337</v>
      </c>
      <c r="R1024" s="22">
        <v>0.75</v>
      </c>
      <c r="S1024" s="22">
        <v>0.73263888888888884</v>
      </c>
      <c r="T1024" s="22">
        <v>0.75763888888888886</v>
      </c>
      <c r="U1024" s="22">
        <v>0.88541666666666663</v>
      </c>
      <c r="V1024" s="22">
        <v>0.88541666666666663</v>
      </c>
      <c r="W1024" s="105">
        <f>IFERROR(IF(S1024&lt;R1024,100%,"100"%-(S1024-R1024)*1.2),"-")</f>
        <v>1</v>
      </c>
      <c r="AC1024" s="105">
        <f>IFERROR(IF(Y1024&lt;X1024,100%,"100"%-(Y1024-X1024)*1.2),"-")</f>
        <v>1</v>
      </c>
    </row>
    <row r="1025" spans="2:29" x14ac:dyDescent="0.3">
      <c r="B1025" s="18" t="s">
        <v>1446</v>
      </c>
      <c r="C1025" s="18">
        <v>46104</v>
      </c>
      <c r="D1025" s="386" t="s">
        <v>1245</v>
      </c>
      <c r="E1025" s="388" t="s">
        <v>20</v>
      </c>
      <c r="F1025" s="387" t="s">
        <v>21</v>
      </c>
      <c r="G1025" s="92" t="s">
        <v>1446</v>
      </c>
      <c r="H1025" s="492" t="s">
        <v>13</v>
      </c>
      <c r="I1025" s="386" t="s">
        <v>20</v>
      </c>
      <c r="J1025" s="484">
        <v>24950</v>
      </c>
      <c r="K1025" s="484">
        <v>6558.7</v>
      </c>
      <c r="L1025" s="484">
        <v>27</v>
      </c>
      <c r="M1025" s="484">
        <v>15</v>
      </c>
      <c r="N1025" s="388" t="s">
        <v>20</v>
      </c>
      <c r="O1025" s="387" t="s">
        <v>21</v>
      </c>
      <c r="P1025" s="388">
        <v>0.41666666666666702</v>
      </c>
      <c r="Q1025" s="100">
        <v>0.64583333333333337</v>
      </c>
      <c r="R1025" s="22">
        <v>0.75</v>
      </c>
      <c r="S1025" s="22">
        <v>0.75</v>
      </c>
      <c r="T1025" s="22">
        <v>0.81597222222222221</v>
      </c>
      <c r="U1025" s="22">
        <v>0.84375</v>
      </c>
      <c r="V1025" s="22">
        <v>0.84375</v>
      </c>
      <c r="W1025" s="105">
        <f>IFERROR(IF(S1025&lt;R1025,100%,"100"%-(S1025-R1025)*1.2),"-")</f>
        <v>1</v>
      </c>
      <c r="AC1025" s="105">
        <f>IFERROR(IF(Y1025&lt;X1025,100%,"100"%-(Y1025-X1025)*1.2),"-")</f>
        <v>1</v>
      </c>
    </row>
    <row r="1026" spans="2:29" x14ac:dyDescent="0.3">
      <c r="B1026" s="18" t="s">
        <v>1446</v>
      </c>
      <c r="C1026" s="18">
        <v>46104</v>
      </c>
      <c r="D1026" s="5" t="s">
        <v>1245</v>
      </c>
      <c r="E1026" s="21" t="s">
        <v>20</v>
      </c>
      <c r="F1026" s="48" t="s">
        <v>21</v>
      </c>
      <c r="G1026" s="18" t="s">
        <v>1446</v>
      </c>
      <c r="H1026" s="20" t="s">
        <v>441</v>
      </c>
      <c r="I1026" s="5" t="s">
        <v>20</v>
      </c>
      <c r="J1026" s="111">
        <v>24950</v>
      </c>
      <c r="K1026" s="111">
        <v>108.6</v>
      </c>
      <c r="L1026" s="111">
        <v>27</v>
      </c>
      <c r="M1026" s="111">
        <v>1</v>
      </c>
      <c r="N1026" s="21" t="s">
        <v>20</v>
      </c>
      <c r="O1026" s="48" t="s">
        <v>21</v>
      </c>
      <c r="P1026" s="21">
        <v>0.29166666666666702</v>
      </c>
      <c r="Q1026" s="22">
        <v>0.64583333333333337</v>
      </c>
      <c r="R1026" s="22">
        <v>0.75</v>
      </c>
      <c r="S1026" s="22">
        <v>0.71527777777777779</v>
      </c>
      <c r="T1026" s="22">
        <v>0.73611111111111116</v>
      </c>
      <c r="U1026" s="22">
        <v>0.88541666666666663</v>
      </c>
      <c r="V1026" s="22">
        <v>0.88541666666666663</v>
      </c>
      <c r="W1026" s="105">
        <f>IFERROR(IF(S1026&lt;R1026,100%,"100"%-(S1026-R1026)*1.2),"-")</f>
        <v>1</v>
      </c>
      <c r="AC1026" s="105">
        <f>IFERROR(IF(Y1026&lt;X1026,100%,"100"%-(Y1026-X1026)*1.2),"-")</f>
        <v>1</v>
      </c>
    </row>
    <row r="1027" spans="2:29" x14ac:dyDescent="0.3">
      <c r="B1027" s="18" t="s">
        <v>1446</v>
      </c>
      <c r="C1027" s="18">
        <v>46104</v>
      </c>
      <c r="D1027" s="5" t="s">
        <v>1245</v>
      </c>
      <c r="E1027" s="19" t="s">
        <v>20</v>
      </c>
      <c r="F1027" s="48" t="s">
        <v>21</v>
      </c>
      <c r="G1027" s="18" t="s">
        <v>1446</v>
      </c>
      <c r="H1027" s="5" t="s">
        <v>25</v>
      </c>
      <c r="I1027" s="5" t="s">
        <v>20</v>
      </c>
      <c r="J1027" s="111">
        <v>24950</v>
      </c>
      <c r="K1027" s="111">
        <v>1266.9000000000001</v>
      </c>
      <c r="L1027" s="111">
        <v>27</v>
      </c>
      <c r="M1027" s="111">
        <v>6</v>
      </c>
      <c r="N1027" s="19" t="s">
        <v>20</v>
      </c>
      <c r="O1027" s="48" t="s">
        <v>21</v>
      </c>
      <c r="P1027" s="19">
        <v>0.29166666666666702</v>
      </c>
      <c r="Q1027" s="22">
        <v>0.64583333333333337</v>
      </c>
      <c r="R1027" s="22">
        <v>0.75</v>
      </c>
      <c r="S1027" s="22">
        <v>0.75</v>
      </c>
      <c r="T1027" s="22">
        <v>0.77500000000000002</v>
      </c>
      <c r="U1027" s="22">
        <v>0.88541666666666663</v>
      </c>
      <c r="V1027" s="22">
        <v>0.88541666666666663</v>
      </c>
      <c r="W1027" s="105">
        <f>IFERROR(IF(S1027&lt;R1027,100%,"100"%-(S1027-R1027)*1.2),"-")</f>
        <v>1</v>
      </c>
      <c r="AC1027" s="105">
        <f>IFERROR(IF(Y1027&lt;X1027,100%,"100"%-(Y1027-X1027)*1.2),"-")</f>
        <v>1</v>
      </c>
    </row>
    <row r="1028" spans="2:29" x14ac:dyDescent="0.3">
      <c r="B1028" s="18" t="s">
        <v>1447</v>
      </c>
      <c r="C1028" s="18">
        <v>46104</v>
      </c>
      <c r="D1028" s="386" t="s">
        <v>1245</v>
      </c>
      <c r="E1028" s="19" t="s">
        <v>28</v>
      </c>
      <c r="F1028" s="48" t="s">
        <v>42</v>
      </c>
      <c r="G1028" s="18" t="s">
        <v>1447</v>
      </c>
      <c r="H1028" s="27" t="s">
        <v>35</v>
      </c>
      <c r="I1028" s="5" t="s">
        <v>28</v>
      </c>
      <c r="J1028" s="111">
        <v>9200</v>
      </c>
      <c r="K1028" s="111">
        <v>3336</v>
      </c>
      <c r="L1028" s="111">
        <v>14</v>
      </c>
      <c r="M1028" s="111">
        <v>5</v>
      </c>
      <c r="N1028" s="19" t="s">
        <v>28</v>
      </c>
      <c r="O1028" s="48" t="s">
        <v>42</v>
      </c>
      <c r="P1028" s="19">
        <v>0.29166666666666669</v>
      </c>
      <c r="Q1028" s="22">
        <v>0.34722222222222221</v>
      </c>
      <c r="R1028" s="22">
        <v>0.625</v>
      </c>
      <c r="S1028" s="22">
        <v>0.35069444444444442</v>
      </c>
      <c r="T1028" s="22">
        <v>0.375</v>
      </c>
      <c r="U1028" s="22">
        <v>0.37847222222222221</v>
      </c>
      <c r="V1028" s="22">
        <v>0.37847222222222221</v>
      </c>
      <c r="W1028" s="105">
        <f>IFERROR(IF(S1028&lt;R1028,100%,"100"%-(S1028-R1028)*1.2),"-")</f>
        <v>1</v>
      </c>
      <c r="AC1028" s="105">
        <f>IFERROR(IF(Y1028&lt;X1028,100%,"100"%-(Y1028-X1028)*1.2),"-")</f>
        <v>1</v>
      </c>
    </row>
    <row r="1029" spans="2:29" x14ac:dyDescent="0.3">
      <c r="B1029" s="18" t="s">
        <v>1448</v>
      </c>
      <c r="C1029" s="18">
        <v>46104</v>
      </c>
      <c r="D1029" s="126" t="s">
        <v>1245</v>
      </c>
      <c r="E1029" s="19" t="s">
        <v>28</v>
      </c>
      <c r="F1029" s="48" t="s">
        <v>42</v>
      </c>
      <c r="G1029" s="18" t="s">
        <v>1448</v>
      </c>
      <c r="H1029" s="27" t="s">
        <v>30</v>
      </c>
      <c r="I1029" s="126" t="s">
        <v>28</v>
      </c>
      <c r="J1029" s="111">
        <v>9200</v>
      </c>
      <c r="K1029" s="111">
        <v>631</v>
      </c>
      <c r="L1029" s="111">
        <v>14</v>
      </c>
      <c r="M1029" s="111">
        <v>4</v>
      </c>
      <c r="N1029" s="19" t="s">
        <v>28</v>
      </c>
      <c r="O1029" s="48" t="s">
        <v>42</v>
      </c>
      <c r="P1029" s="19">
        <v>0.375</v>
      </c>
      <c r="Q1029" s="22">
        <v>0.54166666666666663</v>
      </c>
      <c r="R1029" s="22">
        <v>0.5</v>
      </c>
      <c r="S1029" s="22">
        <v>0.625</v>
      </c>
      <c r="T1029" s="22">
        <v>0.70833333333333337</v>
      </c>
      <c r="U1029" s="22">
        <v>0.83333333333333337</v>
      </c>
      <c r="V1029" s="22">
        <v>0.83333333333333337</v>
      </c>
      <c r="W1029" s="105">
        <f>IFERROR(IF(S1029&lt;R1029,100%,"100"%-(S1029-R1029)*1.2),"-")</f>
        <v>0.85</v>
      </c>
      <c r="AB1029" s="5" t="s">
        <v>1542</v>
      </c>
      <c r="AC1029" s="105">
        <f>IFERROR(IF(Y1029&lt;X1029,100%,"100"%-(Y1029-X1029)*1.2),"-")</f>
        <v>1</v>
      </c>
    </row>
    <row r="1030" spans="2:29" x14ac:dyDescent="0.3">
      <c r="B1030" s="18" t="s">
        <v>1448</v>
      </c>
      <c r="C1030" s="18">
        <v>46104</v>
      </c>
      <c r="D1030" s="126" t="s">
        <v>1245</v>
      </c>
      <c r="E1030" s="19" t="s">
        <v>28</v>
      </c>
      <c r="F1030" s="48" t="s">
        <v>42</v>
      </c>
      <c r="G1030" s="18" t="s">
        <v>1448</v>
      </c>
      <c r="H1030" s="27" t="s">
        <v>6</v>
      </c>
      <c r="I1030" s="126" t="s">
        <v>28</v>
      </c>
      <c r="J1030" s="111">
        <v>9200</v>
      </c>
      <c r="K1030" s="111">
        <v>4500</v>
      </c>
      <c r="L1030" s="111">
        <v>14</v>
      </c>
      <c r="M1030" s="111">
        <v>10</v>
      </c>
      <c r="N1030" s="19" t="s">
        <v>28</v>
      </c>
      <c r="O1030" s="48" t="s">
        <v>42</v>
      </c>
      <c r="P1030" s="19">
        <v>0.375</v>
      </c>
      <c r="Q1030" s="22">
        <v>0.54166666666666663</v>
      </c>
      <c r="R1030" s="22">
        <v>0.5</v>
      </c>
      <c r="S1030" s="22">
        <v>0.61458333333333337</v>
      </c>
      <c r="T1030" s="22">
        <v>0.625</v>
      </c>
      <c r="U1030" s="22">
        <v>0.83333333333333337</v>
      </c>
      <c r="V1030" s="22">
        <v>0.83333333333333337</v>
      </c>
      <c r="W1030" s="105">
        <f>IFERROR(IF(S1030&lt;R1030,100%,"100"%-(S1030-R1030)*1.2),"-")</f>
        <v>0.86249999999999993</v>
      </c>
      <c r="AB1030" s="5" t="s">
        <v>1542</v>
      </c>
      <c r="AC1030" s="105">
        <f>IFERROR(IF(Y1030&lt;X1030,100%,"100"%-(Y1030-X1030)*1.2),"-")</f>
        <v>1</v>
      </c>
    </row>
    <row r="1031" spans="2:29" x14ac:dyDescent="0.3">
      <c r="B1031" s="18" t="s">
        <v>1449</v>
      </c>
      <c r="C1031" s="18">
        <v>46104</v>
      </c>
      <c r="D1031" s="5" t="s">
        <v>1245</v>
      </c>
      <c r="E1031" s="49" t="s">
        <v>14</v>
      </c>
      <c r="F1031" s="48" t="s">
        <v>74</v>
      </c>
      <c r="G1031" s="18" t="s">
        <v>1449</v>
      </c>
      <c r="H1031" s="433" t="s">
        <v>1237</v>
      </c>
      <c r="I1031" s="5" t="s">
        <v>14</v>
      </c>
      <c r="J1031" s="111">
        <v>8500</v>
      </c>
      <c r="K1031" s="111">
        <v>2385</v>
      </c>
      <c r="L1031" s="111">
        <v>14</v>
      </c>
      <c r="M1031" s="111">
        <v>7</v>
      </c>
      <c r="N1031" s="19" t="s">
        <v>14</v>
      </c>
      <c r="O1031" s="48" t="s">
        <v>74</v>
      </c>
      <c r="P1031" s="19">
        <v>0.625</v>
      </c>
      <c r="Q1031" s="22">
        <v>0.70138888888888884</v>
      </c>
      <c r="R1031" s="22">
        <v>0.75</v>
      </c>
      <c r="S1031" s="22">
        <v>0.74305555555555558</v>
      </c>
      <c r="T1031" s="22">
        <v>0.76041666666666663</v>
      </c>
      <c r="U1031" s="22">
        <v>0.83333333333333337</v>
      </c>
      <c r="V1031" s="22">
        <v>0.83333333333333337</v>
      </c>
      <c r="W1031" s="105">
        <f>IFERROR(IF(S1031&lt;R1031,100%,"100"%-(S1031-R1031)*1.2),"-")</f>
        <v>1</v>
      </c>
      <c r="AC1031" s="105">
        <f>IFERROR(IF(Y1031&lt;X1031,100%,"100"%-(Y1031-X1031)*1.2),"-")</f>
        <v>1</v>
      </c>
    </row>
    <row r="1032" spans="2:29" x14ac:dyDescent="0.3">
      <c r="B1032" s="18" t="s">
        <v>1450</v>
      </c>
      <c r="C1032" s="18">
        <v>46104</v>
      </c>
      <c r="D1032" s="5" t="s">
        <v>1245</v>
      </c>
      <c r="E1032" s="19" t="s">
        <v>104</v>
      </c>
      <c r="F1032" s="48" t="s">
        <v>24</v>
      </c>
      <c r="G1032" s="18" t="s">
        <v>1450</v>
      </c>
      <c r="H1032" s="5" t="s">
        <v>9</v>
      </c>
      <c r="I1032" s="19" t="s">
        <v>104</v>
      </c>
      <c r="J1032" s="111">
        <v>10230</v>
      </c>
      <c r="K1032" s="111">
        <v>2300</v>
      </c>
      <c r="L1032" s="111">
        <v>14</v>
      </c>
      <c r="M1032" s="111">
        <v>8</v>
      </c>
      <c r="N1032" s="19" t="s">
        <v>104</v>
      </c>
      <c r="O1032" s="48" t="s">
        <v>24</v>
      </c>
      <c r="P1032" s="19">
        <v>0.375</v>
      </c>
      <c r="Q1032" s="22">
        <v>0.60416666666666663</v>
      </c>
      <c r="R1032" s="22">
        <v>0.5</v>
      </c>
      <c r="S1032" s="22">
        <v>0.6875</v>
      </c>
      <c r="T1032" s="22">
        <v>0.70833333333333337</v>
      </c>
      <c r="U1032" s="22">
        <v>0.8125</v>
      </c>
      <c r="V1032" s="22">
        <v>0.8125</v>
      </c>
      <c r="W1032" s="105">
        <f>IFERROR(IF(S1032&lt;R1032,100%,"100"%-(S1032-R1032)*1.2),"-")</f>
        <v>0.77500000000000002</v>
      </c>
      <c r="AB1032" s="5" t="s">
        <v>1542</v>
      </c>
      <c r="AC1032" s="105">
        <f>IFERROR(IF(Y1032&lt;X1032,100%,"100"%-(Y1032-X1032)*1.2),"-")</f>
        <v>1</v>
      </c>
    </row>
    <row r="1033" spans="2:29" x14ac:dyDescent="0.3">
      <c r="B1033" s="18" t="s">
        <v>1450</v>
      </c>
      <c r="C1033" s="18">
        <v>46104</v>
      </c>
      <c r="D1033" s="5" t="s">
        <v>1245</v>
      </c>
      <c r="E1033" s="19" t="s">
        <v>104</v>
      </c>
      <c r="F1033" s="48" t="s">
        <v>24</v>
      </c>
      <c r="G1033" s="18" t="s">
        <v>1450</v>
      </c>
      <c r="H1033" s="27" t="s">
        <v>30</v>
      </c>
      <c r="I1033" s="19" t="s">
        <v>104</v>
      </c>
      <c r="J1033" s="111">
        <v>10230</v>
      </c>
      <c r="K1033" s="111">
        <v>2300</v>
      </c>
      <c r="L1033" s="111">
        <v>14</v>
      </c>
      <c r="M1033" s="111">
        <v>4</v>
      </c>
      <c r="N1033" s="19" t="s">
        <v>104</v>
      </c>
      <c r="O1033" s="48" t="s">
        <v>24</v>
      </c>
      <c r="P1033" s="19">
        <v>0.375</v>
      </c>
      <c r="Q1033" s="22">
        <v>0.60416666666666663</v>
      </c>
      <c r="R1033" s="22">
        <v>0.70833333333333337</v>
      </c>
      <c r="S1033" s="22">
        <v>0.70138888888888884</v>
      </c>
      <c r="T1033" s="22">
        <v>0.70833333333333337</v>
      </c>
      <c r="U1033" s="22">
        <v>0.8125</v>
      </c>
      <c r="V1033" s="22">
        <v>0.8125</v>
      </c>
      <c r="W1033" s="105">
        <f>IFERROR(IF(S1033&lt;R1033,100%,"100"%-(S1033-R1033)*1.2),"-")</f>
        <v>1</v>
      </c>
      <c r="AC1033" s="105">
        <f>IFERROR(IF(Y1033&lt;X1033,100%,"100"%-(Y1033-X1033)*1.2),"-")</f>
        <v>1</v>
      </c>
    </row>
    <row r="1034" spans="2:29" x14ac:dyDescent="0.3">
      <c r="B1034" s="18" t="s">
        <v>1451</v>
      </c>
      <c r="C1034" s="18">
        <v>46104</v>
      </c>
      <c r="D1034" s="386"/>
      <c r="E1034" s="19" t="s">
        <v>101</v>
      </c>
      <c r="F1034" s="48" t="s">
        <v>101</v>
      </c>
      <c r="G1034" s="18" t="s">
        <v>1451</v>
      </c>
      <c r="H1034" s="5" t="s">
        <v>11</v>
      </c>
      <c r="M1034" s="111">
        <v>8</v>
      </c>
      <c r="N1034" s="19" t="s">
        <v>101</v>
      </c>
      <c r="O1034" s="48" t="s">
        <v>101</v>
      </c>
      <c r="P1034" s="19">
        <v>0.33333333333333298</v>
      </c>
      <c r="W1034" s="105">
        <f>IFERROR(IF(S1034&lt;R1034,100%,"100"%-(S1034-R1034)*1.2),"-")</f>
        <v>1</v>
      </c>
      <c r="AC1034" s="105">
        <f>IFERROR(IF(Y1034&lt;X1034,100%,"100"%-(Y1034-X1034)*1.2),"-")</f>
        <v>1</v>
      </c>
    </row>
    <row r="1035" spans="2:29" x14ac:dyDescent="0.3">
      <c r="B1035" s="18" t="s">
        <v>1451</v>
      </c>
      <c r="C1035" s="18">
        <v>46104</v>
      </c>
      <c r="D1035" s="386"/>
      <c r="E1035" s="19" t="s">
        <v>101</v>
      </c>
      <c r="F1035" s="41" t="s">
        <v>101</v>
      </c>
      <c r="G1035" s="18" t="s">
        <v>1451</v>
      </c>
      <c r="H1035" s="20" t="s">
        <v>18</v>
      </c>
      <c r="M1035" s="111">
        <v>25</v>
      </c>
      <c r="N1035" s="19" t="s">
        <v>101</v>
      </c>
      <c r="O1035" s="41" t="s">
        <v>101</v>
      </c>
      <c r="P1035" s="19">
        <v>0.29166666666666669</v>
      </c>
      <c r="W1035" s="105">
        <f>IFERROR(IF(S1035&lt;R1035,100%,"100"%-(S1035-R1035)*1.2),"-")</f>
        <v>1</v>
      </c>
      <c r="AC1035" s="105">
        <f>IFERROR(IF(Y1035&lt;X1035,100%,"100"%-(Y1035-X1035)*1.2),"-")</f>
        <v>1</v>
      </c>
    </row>
    <row r="1036" spans="2:29" x14ac:dyDescent="0.3">
      <c r="B1036" s="18" t="s">
        <v>1452</v>
      </c>
      <c r="C1036" s="18">
        <v>46104</v>
      </c>
      <c r="D1036" s="5" t="s">
        <v>1245</v>
      </c>
      <c r="E1036" s="19" t="s">
        <v>56</v>
      </c>
      <c r="F1036" s="41" t="s">
        <v>81</v>
      </c>
      <c r="G1036" s="18" t="s">
        <v>1452</v>
      </c>
      <c r="H1036" s="5" t="s">
        <v>601</v>
      </c>
      <c r="I1036" s="19" t="s">
        <v>56</v>
      </c>
      <c r="J1036" s="111">
        <v>8500</v>
      </c>
      <c r="K1036" s="111">
        <v>3800</v>
      </c>
      <c r="L1036" s="111">
        <v>14</v>
      </c>
      <c r="M1036" s="111">
        <v>8</v>
      </c>
      <c r="N1036" s="19" t="s">
        <v>56</v>
      </c>
      <c r="O1036" s="41" t="s">
        <v>81</v>
      </c>
      <c r="P1036" s="19">
        <v>0.25</v>
      </c>
      <c r="Q1036" s="22">
        <v>0.38541666666666669</v>
      </c>
      <c r="R1036" s="22">
        <v>0.625</v>
      </c>
      <c r="S1036" s="22">
        <v>0.48958333333333331</v>
      </c>
      <c r="T1036" s="22">
        <v>0.52777777777777779</v>
      </c>
      <c r="U1036" s="22">
        <v>0.67013888888888884</v>
      </c>
      <c r="V1036" s="22">
        <v>0.67013888888888884</v>
      </c>
      <c r="W1036" s="105">
        <f>IFERROR(IF(S1036&lt;R1036,100%,"100"%-(S1036-R1036)*1.2),"-")</f>
        <v>1</v>
      </c>
      <c r="AC1036" s="105">
        <f>IFERROR(IF(Y1036&lt;X1036,100%,"100"%-(Y1036-X1036)*1.2),"-")</f>
        <v>1</v>
      </c>
    </row>
    <row r="1037" spans="2:29" x14ac:dyDescent="0.3">
      <c r="B1037" s="18" t="s">
        <v>1453</v>
      </c>
      <c r="C1037" s="18">
        <v>46104</v>
      </c>
      <c r="D1037" s="386" t="s">
        <v>1245</v>
      </c>
      <c r="E1037" s="49" t="s">
        <v>14</v>
      </c>
      <c r="F1037" s="48" t="s">
        <v>115</v>
      </c>
      <c r="G1037" s="18" t="s">
        <v>1453</v>
      </c>
      <c r="H1037" s="725" t="s">
        <v>22</v>
      </c>
      <c r="I1037" s="5" t="s">
        <v>14</v>
      </c>
      <c r="J1037" s="111">
        <v>8500</v>
      </c>
      <c r="K1037" s="111">
        <v>8007</v>
      </c>
      <c r="L1037" s="111">
        <v>14</v>
      </c>
      <c r="M1037" s="111">
        <v>14</v>
      </c>
      <c r="N1037" s="19" t="s">
        <v>14</v>
      </c>
      <c r="O1037" s="48" t="s">
        <v>115</v>
      </c>
      <c r="P1037" s="19">
        <v>0.29166666666666702</v>
      </c>
      <c r="Q1037" s="22">
        <v>0.35416666666666669</v>
      </c>
      <c r="R1037" s="22">
        <v>0.5</v>
      </c>
      <c r="S1037" s="22">
        <v>0.41666666666666669</v>
      </c>
      <c r="T1037" s="22">
        <v>0.44791666666666669</v>
      </c>
      <c r="U1037" s="22">
        <v>0.65625</v>
      </c>
      <c r="V1037" s="22">
        <v>0.65625</v>
      </c>
      <c r="W1037" s="105">
        <f>IFERROR(IF(S1037&lt;R1037,100%,"100"%-(S1037-R1037)*1.2),"-")</f>
        <v>1</v>
      </c>
      <c r="AB1037" s="5" t="s">
        <v>1542</v>
      </c>
      <c r="AC1037" s="105">
        <f>IFERROR(IF(Y1037&lt;X1037,100%,"100"%-(Y1037-X1037)*1.2),"-")</f>
        <v>1</v>
      </c>
    </row>
    <row r="1038" spans="2:29" x14ac:dyDescent="0.3">
      <c r="B1038" s="18" t="s">
        <v>1453</v>
      </c>
      <c r="C1038" s="125">
        <v>46104</v>
      </c>
      <c r="D1038" s="126" t="s">
        <v>1245</v>
      </c>
      <c r="E1038" s="170" t="s">
        <v>14</v>
      </c>
      <c r="F1038" s="143" t="s">
        <v>115</v>
      </c>
      <c r="G1038" s="125" t="s">
        <v>1453</v>
      </c>
      <c r="H1038" s="5" t="s">
        <v>80</v>
      </c>
      <c r="I1038" s="126" t="s">
        <v>14</v>
      </c>
      <c r="J1038" s="242">
        <v>8500</v>
      </c>
      <c r="K1038" s="242">
        <v>1000</v>
      </c>
      <c r="L1038" s="242">
        <v>14</v>
      </c>
      <c r="M1038" s="242">
        <v>1</v>
      </c>
      <c r="N1038" s="193" t="s">
        <v>14</v>
      </c>
      <c r="O1038" s="143" t="s">
        <v>115</v>
      </c>
      <c r="P1038" s="193">
        <v>0.29166666666666702</v>
      </c>
      <c r="Q1038" s="128">
        <v>0.35416666666666669</v>
      </c>
      <c r="R1038" s="128">
        <v>0.625</v>
      </c>
      <c r="S1038" s="128">
        <v>0.41666666666666669</v>
      </c>
      <c r="T1038" s="128">
        <v>0.44791666666666669</v>
      </c>
      <c r="U1038" s="22">
        <v>0.65625</v>
      </c>
      <c r="V1038" s="22">
        <v>0.65625</v>
      </c>
      <c r="W1038" s="105">
        <f>IFERROR(IF(S1038&lt;R1038,100%,"100"%-(S1038-R1038)*1.2),"-")</f>
        <v>1</v>
      </c>
      <c r="AC1038" s="105">
        <f>IFERROR(IF(Y1038&lt;X1038,100%,"100"%-(Y1038-X1038)*1.2),"-")</f>
        <v>1</v>
      </c>
    </row>
    <row r="1039" spans="2:29" x14ac:dyDescent="0.3">
      <c r="B1039" s="18" t="s">
        <v>1454</v>
      </c>
      <c r="C1039" s="18">
        <v>46104</v>
      </c>
      <c r="D1039" s="126"/>
      <c r="E1039" s="423" t="s">
        <v>101</v>
      </c>
      <c r="F1039" s="311" t="s">
        <v>101</v>
      </c>
      <c r="G1039" s="125" t="s">
        <v>1454</v>
      </c>
      <c r="H1039" s="540" t="s">
        <v>12</v>
      </c>
      <c r="I1039" s="126"/>
      <c r="J1039" s="242"/>
      <c r="K1039" s="242"/>
      <c r="L1039" s="242"/>
      <c r="M1039" s="242">
        <v>24</v>
      </c>
      <c r="N1039" s="423" t="s">
        <v>101</v>
      </c>
      <c r="O1039" s="311" t="s">
        <v>101</v>
      </c>
      <c r="P1039" s="423">
        <v>0.25</v>
      </c>
      <c r="Q1039" s="126"/>
      <c r="W1039" s="105">
        <f>IFERROR(IF(S1039&lt;R1039,100%,"100"%-(S1039-R1039)*1.2),"-")</f>
        <v>1</v>
      </c>
      <c r="AC1039" s="105">
        <f>IFERROR(IF(Y1039&lt;X1039,100%,"100"%-(Y1039-X1039)*1.2),"-")</f>
        <v>1</v>
      </c>
    </row>
    <row r="1040" spans="2:29" x14ac:dyDescent="0.3">
      <c r="B1040" s="18" t="s">
        <v>1464</v>
      </c>
      <c r="C1040" s="92">
        <v>46104</v>
      </c>
      <c r="D1040" s="5" t="s">
        <v>1245</v>
      </c>
      <c r="E1040" s="5" t="s">
        <v>111</v>
      </c>
      <c r="F1040" s="5" t="s">
        <v>111</v>
      </c>
      <c r="G1040" s="18" t="s">
        <v>1464</v>
      </c>
      <c r="H1040" s="724" t="s">
        <v>217</v>
      </c>
      <c r="I1040" s="5" t="s">
        <v>111</v>
      </c>
      <c r="M1040" s="111">
        <v>1</v>
      </c>
      <c r="N1040" s="5" t="s">
        <v>111</v>
      </c>
      <c r="O1040" s="5" t="s">
        <v>111</v>
      </c>
      <c r="Q1040" s="22">
        <v>0.91666666666666663</v>
      </c>
      <c r="R1040" s="100">
        <v>0.5</v>
      </c>
      <c r="S1040" s="100">
        <v>0.95833333333333337</v>
      </c>
      <c r="T1040" s="386"/>
      <c r="W1040" s="105">
        <f>IFERROR(IF(S1040&lt;R1040,100%,"100"%-(S1040-R1040)*1.2),"-")</f>
        <v>0.44999999999999996</v>
      </c>
      <c r="AB1040" s="5" t="s">
        <v>1542</v>
      </c>
      <c r="AC1040" s="105">
        <f>IFERROR(IF(Y1040&lt;X1040,100%,"100"%-(Y1040-X1040)*1.2),"-")</f>
        <v>1</v>
      </c>
    </row>
    <row r="1041" spans="2:29" x14ac:dyDescent="0.3">
      <c r="B1041" s="18" t="s">
        <v>1465</v>
      </c>
      <c r="C1041" s="18">
        <v>46104</v>
      </c>
      <c r="D1041" s="5" t="s">
        <v>1245</v>
      </c>
      <c r="E1041" s="5" t="s">
        <v>56</v>
      </c>
      <c r="F1041" s="5" t="s">
        <v>81</v>
      </c>
      <c r="G1041" s="18" t="s">
        <v>1465</v>
      </c>
      <c r="H1041" s="5" t="s">
        <v>67</v>
      </c>
      <c r="I1041" s="19" t="s">
        <v>56</v>
      </c>
      <c r="J1041" s="111">
        <v>8500</v>
      </c>
      <c r="K1041" s="111">
        <v>5000</v>
      </c>
      <c r="L1041" s="111">
        <v>14</v>
      </c>
      <c r="M1041" s="111">
        <v>10</v>
      </c>
      <c r="N1041" s="5" t="s">
        <v>56</v>
      </c>
      <c r="O1041" s="5" t="s">
        <v>116</v>
      </c>
      <c r="P1041" s="22">
        <v>0.38541666666666669</v>
      </c>
      <c r="Q1041" s="22">
        <v>0.38541666666666669</v>
      </c>
      <c r="R1041" s="22">
        <v>0.70833333333333337</v>
      </c>
      <c r="S1041" s="22">
        <v>0.625</v>
      </c>
      <c r="T1041" s="22">
        <v>0.65625</v>
      </c>
      <c r="U1041" s="22">
        <v>0.66666666666666663</v>
      </c>
      <c r="V1041" s="22">
        <v>0.66666666666666663</v>
      </c>
      <c r="W1041" s="105">
        <f>IFERROR(IF(S1041&lt;R1041,100%,"100"%-(S1041-R1041)*1.2),"-")</f>
        <v>1</v>
      </c>
      <c r="AB1041" s="22">
        <f>T1041-S1041</f>
        <v>3.125E-2</v>
      </c>
      <c r="AC1041" s="105"/>
    </row>
    <row r="1042" spans="2:29" x14ac:dyDescent="0.3">
      <c r="B1042" s="18" t="s">
        <v>1466</v>
      </c>
      <c r="C1042" s="18">
        <v>46104</v>
      </c>
      <c r="D1042" s="386" t="s">
        <v>1245</v>
      </c>
      <c r="E1042" s="386" t="s">
        <v>46</v>
      </c>
      <c r="F1042" s="386" t="s">
        <v>165</v>
      </c>
      <c r="G1042" s="92" t="s">
        <v>1466</v>
      </c>
      <c r="H1042" s="386" t="s">
        <v>19</v>
      </c>
      <c r="I1042" s="386" t="s">
        <v>46</v>
      </c>
      <c r="J1042" s="484">
        <v>927</v>
      </c>
      <c r="K1042" s="484">
        <v>900</v>
      </c>
      <c r="L1042" s="484">
        <v>3</v>
      </c>
      <c r="M1042" s="484">
        <v>1</v>
      </c>
      <c r="N1042" s="386" t="s">
        <v>46</v>
      </c>
      <c r="O1042" s="386" t="s">
        <v>8</v>
      </c>
      <c r="P1042" s="100">
        <v>0.35416666666666669</v>
      </c>
      <c r="Q1042" s="100">
        <v>0.35416666666666669</v>
      </c>
      <c r="R1042" s="22">
        <v>0.625</v>
      </c>
      <c r="S1042" s="22">
        <v>0.44444444444444442</v>
      </c>
      <c r="T1042" s="22">
        <v>0.51041666666666663</v>
      </c>
      <c r="U1042" s="22">
        <v>0.77083333333333337</v>
      </c>
      <c r="V1042" s="22">
        <v>0.77083333333333337</v>
      </c>
      <c r="W1042" s="105">
        <f>IFERROR(IF(S1042&lt;R1042,100%,"100"%-(S1042-R1042)*1.2),"-")</f>
        <v>1</v>
      </c>
      <c r="AC1042" s="105">
        <f>IFERROR(IF(Y1042&lt;X1042,100%,"100"%-(Y1042-X1042)*1.2),"-")</f>
        <v>1</v>
      </c>
    </row>
    <row r="1043" spans="2:29" x14ac:dyDescent="0.3">
      <c r="B1043" s="18" t="s">
        <v>1467</v>
      </c>
      <c r="C1043" s="18">
        <v>46105</v>
      </c>
      <c r="D1043" s="5" t="s">
        <v>1245</v>
      </c>
      <c r="E1043" s="19" t="s">
        <v>20</v>
      </c>
      <c r="F1043" s="48" t="s">
        <v>21</v>
      </c>
      <c r="G1043" s="18" t="s">
        <v>1467</v>
      </c>
      <c r="H1043" s="27" t="s">
        <v>6</v>
      </c>
      <c r="I1043" s="5" t="s">
        <v>20</v>
      </c>
      <c r="J1043" s="111">
        <v>24950</v>
      </c>
      <c r="K1043" s="111">
        <v>8783</v>
      </c>
      <c r="L1043" s="111">
        <v>27</v>
      </c>
      <c r="M1043" s="111">
        <v>12</v>
      </c>
      <c r="N1043" s="19" t="s">
        <v>20</v>
      </c>
      <c r="O1043" s="48" t="s">
        <v>21</v>
      </c>
      <c r="P1043" s="19">
        <v>0.35416666666666669</v>
      </c>
      <c r="Q1043" s="22">
        <v>0.56597222222222221</v>
      </c>
      <c r="R1043" s="22">
        <v>0.5</v>
      </c>
      <c r="S1043" s="22">
        <v>0.625</v>
      </c>
      <c r="T1043" s="22">
        <v>0.6875</v>
      </c>
      <c r="U1043" s="22">
        <v>0.85069444444444442</v>
      </c>
      <c r="V1043" s="22">
        <v>0.85069444444444442</v>
      </c>
      <c r="W1043" s="105">
        <f>IFERROR(IF(S1043&lt;R1043,100%,"100"%-(S1043-R1043)*1.2),"-")</f>
        <v>0.85</v>
      </c>
      <c r="AB1043" s="5" t="s">
        <v>1542</v>
      </c>
      <c r="AC1043" s="105">
        <f>IFERROR(IF(Y1043&lt;X1043,100%,"100"%-(Y1043-X1043)*1.2),"-")</f>
        <v>1</v>
      </c>
    </row>
    <row r="1044" spans="2:29" x14ac:dyDescent="0.3">
      <c r="B1044" s="18" t="s">
        <v>1467</v>
      </c>
      <c r="C1044" s="18">
        <v>46105</v>
      </c>
      <c r="D1044" s="5" t="s">
        <v>1245</v>
      </c>
      <c r="E1044" s="21" t="s">
        <v>20</v>
      </c>
      <c r="F1044" s="41" t="s">
        <v>21</v>
      </c>
      <c r="G1044" s="18" t="s">
        <v>1467</v>
      </c>
      <c r="H1044" s="20" t="s">
        <v>9</v>
      </c>
      <c r="I1044" s="5" t="s">
        <v>20</v>
      </c>
      <c r="J1044" s="111">
        <v>24950</v>
      </c>
      <c r="K1044" s="111">
        <v>12657.77</v>
      </c>
      <c r="L1044" s="111">
        <v>27</v>
      </c>
      <c r="M1044" s="111">
        <v>15</v>
      </c>
      <c r="N1044" s="21" t="s">
        <v>20</v>
      </c>
      <c r="O1044" s="41" t="s">
        <v>21</v>
      </c>
      <c r="P1044" s="21">
        <v>0.35416666666666669</v>
      </c>
      <c r="Q1044" s="22">
        <v>0.56597222222222221</v>
      </c>
      <c r="R1044" s="22">
        <v>0.5</v>
      </c>
      <c r="S1044" s="22">
        <v>0.67847222222222225</v>
      </c>
      <c r="T1044" s="22">
        <v>0.77083333333333337</v>
      </c>
      <c r="U1044" s="22">
        <v>0.85069444444444442</v>
      </c>
      <c r="V1044" s="22">
        <v>0.85069444444444442</v>
      </c>
      <c r="W1044" s="105">
        <f>IFERROR(IF(S1044&lt;R1044,100%,"100"%-(S1044-R1044)*1.2),"-")</f>
        <v>0.78583333333333327</v>
      </c>
      <c r="AB1044" s="5" t="s">
        <v>1542</v>
      </c>
      <c r="AC1044" s="105">
        <f>IFERROR(IF(Y1044&lt;X1044,100%,"100"%-(Y1044-X1044)*1.2),"-")</f>
        <v>1</v>
      </c>
    </row>
    <row r="1045" spans="2:29" x14ac:dyDescent="0.3">
      <c r="B1045" s="18" t="s">
        <v>1468</v>
      </c>
      <c r="C1045" s="18">
        <v>46105</v>
      </c>
      <c r="E1045" s="19" t="s">
        <v>367</v>
      </c>
      <c r="F1045" s="19" t="s">
        <v>367</v>
      </c>
      <c r="G1045" s="18" t="s">
        <v>1468</v>
      </c>
      <c r="H1045" s="5" t="s">
        <v>107</v>
      </c>
      <c r="K1045" s="111">
        <v>10000</v>
      </c>
      <c r="M1045" s="111">
        <v>7</v>
      </c>
      <c r="N1045" s="19" t="s">
        <v>367</v>
      </c>
      <c r="O1045" s="19" t="s">
        <v>367</v>
      </c>
      <c r="P1045" s="19">
        <v>0.29166666666666669</v>
      </c>
      <c r="W1045" s="105">
        <f>IFERROR(IF(S1045&lt;R1045,100%,"100"%-(S1045-R1045)*1.2),"-")</f>
        <v>1</v>
      </c>
      <c r="AC1045" s="105">
        <f>IFERROR(IF(Y1045&lt;X1045,100%,"100"%-(Y1045-X1045)*1.2),"-")</f>
        <v>1</v>
      </c>
    </row>
    <row r="1046" spans="2:29" x14ac:dyDescent="0.3">
      <c r="B1046" s="18" t="s">
        <v>1468</v>
      </c>
      <c r="C1046" s="18">
        <v>46105</v>
      </c>
      <c r="E1046" s="19" t="s">
        <v>367</v>
      </c>
      <c r="F1046" s="19" t="s">
        <v>367</v>
      </c>
      <c r="G1046" s="18" t="s">
        <v>1468</v>
      </c>
      <c r="H1046" s="5" t="s">
        <v>80</v>
      </c>
      <c r="K1046" s="111">
        <v>4500</v>
      </c>
      <c r="M1046" s="111">
        <v>14</v>
      </c>
      <c r="N1046" s="19" t="s">
        <v>367</v>
      </c>
      <c r="O1046" s="19" t="s">
        <v>367</v>
      </c>
      <c r="P1046" s="19">
        <v>0.29166666666666669</v>
      </c>
      <c r="W1046" s="105">
        <f>IFERROR(IF(S1046&lt;R1046,100%,"100"%-(S1046-R1046)*1.2),"-")</f>
        <v>1</v>
      </c>
      <c r="AC1046" s="105">
        <f>IFERROR(IF(Y1046&lt;X1046,100%,"100"%-(Y1046-X1046)*1.2),"-")</f>
        <v>1</v>
      </c>
    </row>
    <row r="1047" spans="2:29" x14ac:dyDescent="0.3">
      <c r="B1047" s="18" t="s">
        <v>1468</v>
      </c>
      <c r="C1047" s="18">
        <v>46105</v>
      </c>
      <c r="E1047" s="19" t="s">
        <v>367</v>
      </c>
      <c r="F1047" s="19" t="s">
        <v>367</v>
      </c>
      <c r="G1047" s="18" t="s">
        <v>1468</v>
      </c>
      <c r="H1047" s="27" t="s">
        <v>22</v>
      </c>
      <c r="K1047" s="111">
        <v>13.222</v>
      </c>
      <c r="M1047" s="111">
        <v>11</v>
      </c>
      <c r="N1047" s="19" t="s">
        <v>367</v>
      </c>
      <c r="O1047" s="19" t="s">
        <v>367</v>
      </c>
      <c r="P1047" s="19">
        <v>0.29166666666666669</v>
      </c>
      <c r="R1047" s="22">
        <v>0.5</v>
      </c>
      <c r="W1047" s="105">
        <f>IFERROR(IF(S1047&lt;R1047,100%,"100"%-(S1047-R1047)*1.2),"-")</f>
        <v>1</v>
      </c>
      <c r="AB1047" s="5" t="s">
        <v>1542</v>
      </c>
      <c r="AC1047" s="105">
        <f>IFERROR(IF(Y1047&lt;X1047,100%,"100"%-(Y1047-X1047)*1.2),"-")</f>
        <v>1</v>
      </c>
    </row>
    <row r="1048" spans="2:29" x14ac:dyDescent="0.3">
      <c r="B1048" s="18" t="s">
        <v>1469</v>
      </c>
      <c r="C1048" s="18">
        <v>46105</v>
      </c>
      <c r="D1048" s="126" t="s">
        <v>1245</v>
      </c>
      <c r="E1048" s="191" t="s">
        <v>56</v>
      </c>
      <c r="F1048" s="54" t="s">
        <v>81</v>
      </c>
      <c r="G1048" s="18" t="s">
        <v>1469</v>
      </c>
      <c r="H1048" s="5" t="s">
        <v>159</v>
      </c>
      <c r="I1048" s="193" t="s">
        <v>56</v>
      </c>
      <c r="J1048" s="111">
        <v>8500</v>
      </c>
      <c r="K1048" s="111">
        <v>6279</v>
      </c>
      <c r="L1048" s="111">
        <v>14</v>
      </c>
      <c r="M1048" s="111">
        <v>8</v>
      </c>
      <c r="N1048" s="191" t="s">
        <v>56</v>
      </c>
      <c r="O1048" s="54" t="s">
        <v>81</v>
      </c>
      <c r="P1048" s="191">
        <v>0.29166666666666702</v>
      </c>
      <c r="Q1048" s="22">
        <v>0.40277777777777779</v>
      </c>
      <c r="R1048" s="22">
        <v>0.625</v>
      </c>
      <c r="S1048" s="22">
        <v>0.44444444444444442</v>
      </c>
      <c r="T1048" s="22">
        <v>0.46527777777777779</v>
      </c>
      <c r="U1048" s="22">
        <v>0.51388888888888884</v>
      </c>
      <c r="V1048" s="22">
        <v>0.51388888888888884</v>
      </c>
      <c r="W1048" s="105">
        <f>IFERROR(IF(S1048&lt;R1048,100%,"100"%-(S1048-R1048)*1.2),"-")</f>
        <v>1</v>
      </c>
      <c r="AC1048" s="105">
        <f>IFERROR(IF(Y1048&lt;X1048,100%,"100"%-(Y1048-X1048)*1.2),"-")</f>
        <v>1</v>
      </c>
    </row>
    <row r="1049" spans="2:29" x14ac:dyDescent="0.3">
      <c r="B1049" s="18" t="s">
        <v>1470</v>
      </c>
      <c r="C1049" s="18">
        <v>46105</v>
      </c>
      <c r="D1049" s="126" t="s">
        <v>1245</v>
      </c>
      <c r="E1049" s="51" t="s">
        <v>56</v>
      </c>
      <c r="F1049" s="48" t="s">
        <v>81</v>
      </c>
      <c r="G1049" s="18" t="s">
        <v>1470</v>
      </c>
      <c r="H1049" s="5" t="s">
        <v>169</v>
      </c>
      <c r="I1049" s="193" t="s">
        <v>56</v>
      </c>
      <c r="J1049" s="111">
        <v>8500</v>
      </c>
      <c r="K1049" s="111">
        <v>2273</v>
      </c>
      <c r="L1049" s="111">
        <v>14</v>
      </c>
      <c r="M1049" s="111">
        <v>8</v>
      </c>
      <c r="N1049" s="51" t="s">
        <v>56</v>
      </c>
      <c r="O1049" s="48" t="s">
        <v>81</v>
      </c>
      <c r="P1049" s="451">
        <v>0.5</v>
      </c>
      <c r="Q1049" s="22">
        <v>0.54861111111111116</v>
      </c>
      <c r="R1049" s="22">
        <v>0.625</v>
      </c>
      <c r="S1049" s="22">
        <v>0.58333333333333337</v>
      </c>
      <c r="T1049" s="22">
        <v>0.64236111111111116</v>
      </c>
      <c r="U1049" s="22">
        <v>0.86111111111111116</v>
      </c>
      <c r="V1049" s="22">
        <v>0.86111111111111116</v>
      </c>
      <c r="W1049" s="105">
        <f>IFERROR(IF(S1049&lt;R1049,100%,"100"%-(S1049-R1049)*1.2),"-")</f>
        <v>1</v>
      </c>
      <c r="AC1049" s="105">
        <f>IFERROR(IF(Y1049&lt;X1049,100%,"100"%-(Y1049-X1049)*1.2),"-")</f>
        <v>1</v>
      </c>
    </row>
    <row r="1050" spans="2:29" x14ac:dyDescent="0.3">
      <c r="B1050" s="18" t="s">
        <v>1470</v>
      </c>
      <c r="C1050" s="18">
        <v>46105</v>
      </c>
      <c r="D1050" s="126" t="s">
        <v>1245</v>
      </c>
      <c r="E1050" s="19" t="s">
        <v>56</v>
      </c>
      <c r="F1050" s="48" t="s">
        <v>81</v>
      </c>
      <c r="G1050" s="18" t="s">
        <v>1470</v>
      </c>
      <c r="H1050" s="5" t="s">
        <v>36</v>
      </c>
      <c r="I1050" s="193" t="s">
        <v>56</v>
      </c>
      <c r="J1050" s="111">
        <v>8500</v>
      </c>
      <c r="K1050" s="111">
        <v>6215</v>
      </c>
      <c r="L1050" s="111">
        <v>14</v>
      </c>
      <c r="M1050" s="111">
        <v>5</v>
      </c>
      <c r="N1050" s="19" t="s">
        <v>56</v>
      </c>
      <c r="O1050" s="48" t="s">
        <v>81</v>
      </c>
      <c r="P1050" s="19">
        <v>0.5</v>
      </c>
      <c r="Q1050" s="22">
        <v>0.54861111111111116</v>
      </c>
      <c r="R1050" s="22">
        <v>0.625</v>
      </c>
      <c r="S1050" s="22">
        <v>0.70138888888888884</v>
      </c>
      <c r="T1050" s="22">
        <v>0.75694444444444442</v>
      </c>
      <c r="U1050" s="22">
        <v>0.86111111111111116</v>
      </c>
      <c r="V1050" s="22">
        <v>0.86111111111111116</v>
      </c>
      <c r="W1050" s="105">
        <f>IFERROR(IF(S1050&lt;R1050,100%,"100"%-(S1050-R1050)*1.2),"-")</f>
        <v>0.90833333333333344</v>
      </c>
      <c r="AB1050" s="5" t="s">
        <v>1542</v>
      </c>
      <c r="AC1050" s="105">
        <f>IFERROR(IF(Y1050&lt;X1050,100%,"100"%-(Y1050-X1050)*1.2),"-")</f>
        <v>1</v>
      </c>
    </row>
    <row r="1051" spans="2:29" x14ac:dyDescent="0.3">
      <c r="B1051" s="18" t="s">
        <v>1471</v>
      </c>
      <c r="C1051" s="18">
        <v>46105</v>
      </c>
      <c r="D1051" s="386" t="s">
        <v>1245</v>
      </c>
      <c r="E1051" s="19" t="s">
        <v>104</v>
      </c>
      <c r="F1051" s="41" t="s">
        <v>24</v>
      </c>
      <c r="G1051" s="18" t="s">
        <v>1471</v>
      </c>
      <c r="H1051" s="169" t="s">
        <v>35</v>
      </c>
      <c r="I1051" s="19" t="s">
        <v>104</v>
      </c>
      <c r="J1051" s="111">
        <v>10230</v>
      </c>
      <c r="K1051" s="111">
        <v>11000</v>
      </c>
      <c r="L1051" s="111">
        <v>14</v>
      </c>
      <c r="M1051" s="111">
        <v>13</v>
      </c>
      <c r="N1051" s="19" t="s">
        <v>104</v>
      </c>
      <c r="O1051" s="41" t="s">
        <v>24</v>
      </c>
      <c r="P1051" s="19">
        <v>0.29166666666666702</v>
      </c>
      <c r="Q1051" s="22">
        <v>0.33333333333333331</v>
      </c>
      <c r="R1051" s="22">
        <v>0.5</v>
      </c>
      <c r="S1051" s="22">
        <v>0.33680555555555558</v>
      </c>
      <c r="T1051" s="22">
        <v>0.37847222222222221</v>
      </c>
      <c r="U1051" s="22">
        <v>0.38194444444444442</v>
      </c>
      <c r="V1051" s="22">
        <v>0.38194444444444442</v>
      </c>
      <c r="W1051" s="105">
        <f>IFERROR(IF(S1051&lt;R1051,100%,"100"%-(S1051-R1051)*1.2),"-")</f>
        <v>1</v>
      </c>
      <c r="AC1051" s="105">
        <f>IFERROR(IF(Y1051&lt;X1051,100%,"100"%-(Y1051-X1051)*1.2),"-")</f>
        <v>1</v>
      </c>
    </row>
    <row r="1052" spans="2:29" x14ac:dyDescent="0.3">
      <c r="B1052" s="18" t="s">
        <v>1472</v>
      </c>
      <c r="C1052" s="125">
        <v>46105</v>
      </c>
      <c r="D1052" s="386" t="s">
        <v>1245</v>
      </c>
      <c r="E1052" s="21" t="s">
        <v>104</v>
      </c>
      <c r="F1052" s="244" t="s">
        <v>24</v>
      </c>
      <c r="G1052" s="125" t="s">
        <v>1472</v>
      </c>
      <c r="H1052" s="20" t="s">
        <v>51</v>
      </c>
      <c r="I1052" s="193" t="s">
        <v>104</v>
      </c>
      <c r="J1052" s="242">
        <v>10230</v>
      </c>
      <c r="K1052" s="242">
        <v>200</v>
      </c>
      <c r="L1052" s="242">
        <v>14</v>
      </c>
      <c r="M1052" s="242">
        <v>2</v>
      </c>
      <c r="N1052" s="243" t="s">
        <v>104</v>
      </c>
      <c r="O1052" s="244" t="s">
        <v>24</v>
      </c>
      <c r="P1052" s="243">
        <v>0.375</v>
      </c>
      <c r="Q1052" s="128">
        <v>0.48958333333333331</v>
      </c>
      <c r="R1052" s="128">
        <v>0.70833333333333337</v>
      </c>
      <c r="S1052" s="128">
        <v>0.64236111111111116</v>
      </c>
      <c r="T1052" s="128">
        <v>0.66666666666666663</v>
      </c>
      <c r="U1052" s="22">
        <v>0.83333333333333337</v>
      </c>
      <c r="V1052" s="22">
        <v>0.83333333333333337</v>
      </c>
      <c r="W1052" s="105">
        <f>IFERROR(IF(S1052&lt;R1052,100%,"100"%-(S1052-R1052)*1.2),"-")</f>
        <v>1</v>
      </c>
      <c r="AC1052" s="105">
        <f>IFERROR(IF(Y1052&lt;X1052,100%,"100"%-(Y1052-X1052)*1.2),"-")</f>
        <v>1</v>
      </c>
    </row>
    <row r="1053" spans="2:29" x14ac:dyDescent="0.3">
      <c r="B1053" s="18" t="s">
        <v>1472</v>
      </c>
      <c r="C1053" s="18">
        <v>46105</v>
      </c>
      <c r="D1053" s="5" t="s">
        <v>1245</v>
      </c>
      <c r="E1053" s="19" t="s">
        <v>104</v>
      </c>
      <c r="F1053" s="48" t="s">
        <v>24</v>
      </c>
      <c r="G1053" s="18" t="s">
        <v>1472</v>
      </c>
      <c r="H1053" s="386" t="s">
        <v>76</v>
      </c>
      <c r="I1053" s="19" t="s">
        <v>104</v>
      </c>
      <c r="J1053" s="111">
        <v>10230</v>
      </c>
      <c r="K1053" s="111">
        <v>3000</v>
      </c>
      <c r="L1053" s="111">
        <v>14</v>
      </c>
      <c r="M1053" s="111">
        <v>4</v>
      </c>
      <c r="N1053" s="19" t="s">
        <v>104</v>
      </c>
      <c r="O1053" s="48" t="s">
        <v>24</v>
      </c>
      <c r="P1053" s="19">
        <v>0.375</v>
      </c>
      <c r="Q1053" s="22">
        <v>0.48958333333333331</v>
      </c>
      <c r="R1053" s="22">
        <v>0.70833333333333337</v>
      </c>
      <c r="S1053" s="22">
        <v>0.56597222222222221</v>
      </c>
      <c r="T1053" s="22">
        <v>0.58333333333333337</v>
      </c>
      <c r="U1053" s="22">
        <v>0.83333333333333337</v>
      </c>
      <c r="V1053" s="22">
        <v>0.83333333333333337</v>
      </c>
      <c r="W1053" s="105">
        <f>IFERROR(IF(S1053&lt;R1053,100%,"100"%-(S1053-R1053)*1.2),"-")</f>
        <v>1</v>
      </c>
      <c r="AC1053" s="105">
        <f>IFERROR(IF(Y1053&lt;X1053,100%,"100"%-(Y1053-X1053)*1.2),"-")</f>
        <v>1</v>
      </c>
    </row>
    <row r="1054" spans="2:29" x14ac:dyDescent="0.3">
      <c r="B1054" s="18" t="s">
        <v>1473</v>
      </c>
      <c r="C1054" s="92">
        <v>46105</v>
      </c>
      <c r="D1054" s="386" t="s">
        <v>1245</v>
      </c>
      <c r="E1054" s="490" t="s">
        <v>14</v>
      </c>
      <c r="F1054" s="387" t="s">
        <v>115</v>
      </c>
      <c r="G1054" s="92" t="s">
        <v>1473</v>
      </c>
      <c r="H1054" s="386" t="s">
        <v>36</v>
      </c>
      <c r="I1054" s="386" t="s">
        <v>14</v>
      </c>
      <c r="J1054" s="484">
        <v>8500</v>
      </c>
      <c r="K1054" s="484">
        <v>6215</v>
      </c>
      <c r="L1054" s="484">
        <v>14</v>
      </c>
      <c r="M1054" s="484">
        <v>14</v>
      </c>
      <c r="N1054" s="388" t="s">
        <v>14</v>
      </c>
      <c r="O1054" s="387" t="s">
        <v>115</v>
      </c>
      <c r="P1054" s="388">
        <v>0.20833333333333301</v>
      </c>
      <c r="Q1054" s="100">
        <v>0.25</v>
      </c>
      <c r="R1054" s="100">
        <v>0.625</v>
      </c>
      <c r="S1054" s="100">
        <v>0.33333333333333331</v>
      </c>
      <c r="T1054" s="100">
        <v>0.5</v>
      </c>
      <c r="U1054" s="22">
        <v>0.625</v>
      </c>
      <c r="V1054" s="22">
        <v>0.625</v>
      </c>
      <c r="W1054" s="105">
        <f>IFERROR(IF(S1054&lt;R1054,100%,"100"%-(S1054-R1054)*1.2),"-")</f>
        <v>1</v>
      </c>
      <c r="AC1054" s="105">
        <f>IFERROR(IF(Y1054&lt;X1054,100%,"100"%-(Y1054-X1054)*1.2),"-")</f>
        <v>1</v>
      </c>
    </row>
    <row r="1055" spans="2:29" x14ac:dyDescent="0.3">
      <c r="B1055" s="18" t="s">
        <v>1474</v>
      </c>
      <c r="C1055" s="18">
        <v>46105</v>
      </c>
      <c r="D1055" s="5" t="s">
        <v>1245</v>
      </c>
      <c r="E1055" s="49" t="s">
        <v>14</v>
      </c>
      <c r="F1055" s="48" t="s">
        <v>115</v>
      </c>
      <c r="G1055" s="18" t="s">
        <v>1474</v>
      </c>
      <c r="H1055" s="5" t="s">
        <v>67</v>
      </c>
      <c r="I1055" s="5" t="s">
        <v>14</v>
      </c>
      <c r="J1055" s="111">
        <v>8500</v>
      </c>
      <c r="K1055" s="111">
        <v>11000</v>
      </c>
      <c r="L1055" s="111">
        <v>14</v>
      </c>
      <c r="M1055" s="111">
        <v>14</v>
      </c>
      <c r="N1055" s="19" t="s">
        <v>14</v>
      </c>
      <c r="O1055" s="48" t="s">
        <v>115</v>
      </c>
      <c r="P1055" s="19">
        <v>0.5</v>
      </c>
      <c r="Q1055" s="22">
        <v>0.625</v>
      </c>
      <c r="R1055" s="22">
        <v>0.70833333333333337</v>
      </c>
      <c r="S1055" s="22">
        <v>0.64583333333333337</v>
      </c>
      <c r="T1055" s="22">
        <v>0.66666666666666663</v>
      </c>
      <c r="U1055" s="22">
        <v>0.6875</v>
      </c>
      <c r="V1055" s="22">
        <v>0.6875</v>
      </c>
      <c r="W1055" s="105">
        <f>IFERROR(IF(S1055&lt;R1055,100%,"100"%-(S1055-R1055)*1.2),"-")</f>
        <v>1</v>
      </c>
      <c r="AB1055" s="22">
        <f>T1055-S1055</f>
        <v>2.0833333333333259E-2</v>
      </c>
      <c r="AC1055" s="105">
        <f>IFERROR(IF(Y1055&lt;X1055,100%,"100"%-(Y1055-X1055)*1.2),"-")</f>
        <v>1</v>
      </c>
    </row>
    <row r="1056" spans="2:29" x14ac:dyDescent="0.3">
      <c r="B1056" s="18" t="s">
        <v>1475</v>
      </c>
      <c r="C1056" s="18">
        <v>46105</v>
      </c>
      <c r="D1056" s="386" t="s">
        <v>1245</v>
      </c>
      <c r="E1056" s="19" t="s">
        <v>46</v>
      </c>
      <c r="F1056" s="48" t="s">
        <v>165</v>
      </c>
      <c r="G1056" s="18" t="s">
        <v>1475</v>
      </c>
      <c r="H1056" s="5" t="s">
        <v>19</v>
      </c>
      <c r="I1056" s="5" t="s">
        <v>46</v>
      </c>
      <c r="J1056" s="111">
        <v>927</v>
      </c>
      <c r="K1056" s="111">
        <v>775</v>
      </c>
      <c r="L1056" s="111">
        <v>3</v>
      </c>
      <c r="M1056" s="111">
        <v>2</v>
      </c>
      <c r="N1056" s="19" t="s">
        <v>46</v>
      </c>
      <c r="O1056" s="48" t="s">
        <v>165</v>
      </c>
      <c r="P1056" s="19">
        <v>0.25</v>
      </c>
      <c r="Q1056" s="22">
        <v>0.25</v>
      </c>
      <c r="R1056" s="128">
        <v>0.625</v>
      </c>
      <c r="S1056" s="22">
        <v>0.34375</v>
      </c>
      <c r="T1056" s="22">
        <v>0.43055555555555558</v>
      </c>
      <c r="U1056" s="22">
        <v>0.54166666666666663</v>
      </c>
      <c r="V1056" s="22">
        <v>0.54166666666666663</v>
      </c>
      <c r="W1056" s="105">
        <f>IFERROR(IF(S1056&lt;R1056,100%,"100"%-(S1056-R1056)*1.2),"-")</f>
        <v>1</v>
      </c>
      <c r="AC1056" s="105">
        <f>IFERROR(IF(Y1056&lt;X1056,100%,"100"%-(Y1056-X1056)*1.2),"-")</f>
        <v>1</v>
      </c>
    </row>
    <row r="1057" spans="2:29" x14ac:dyDescent="0.3">
      <c r="B1057" s="18" t="s">
        <v>1476</v>
      </c>
      <c r="C1057" s="18">
        <v>46105</v>
      </c>
      <c r="D1057" s="5" t="s">
        <v>1245</v>
      </c>
      <c r="E1057" s="19" t="s">
        <v>46</v>
      </c>
      <c r="F1057" s="48" t="s">
        <v>165</v>
      </c>
      <c r="G1057" s="18" t="s">
        <v>1476</v>
      </c>
      <c r="H1057" s="386" t="s">
        <v>161</v>
      </c>
      <c r="I1057" s="5" t="s">
        <v>46</v>
      </c>
      <c r="J1057" s="111">
        <v>927</v>
      </c>
      <c r="K1057" s="111">
        <v>200</v>
      </c>
      <c r="L1057" s="111">
        <v>3</v>
      </c>
      <c r="M1057" s="111">
        <v>2</v>
      </c>
      <c r="N1057" s="19" t="s">
        <v>46</v>
      </c>
      <c r="O1057" s="48" t="s">
        <v>165</v>
      </c>
      <c r="P1057" s="19">
        <v>0.58333333333333337</v>
      </c>
      <c r="Q1057" s="22">
        <v>0.66666666666666663</v>
      </c>
      <c r="R1057" s="22">
        <v>0.75</v>
      </c>
      <c r="S1057" s="22">
        <v>0.68402777777777779</v>
      </c>
      <c r="T1057" s="22">
        <v>0.70138888888888884</v>
      </c>
      <c r="U1057" s="22">
        <v>0.72916666666666663</v>
      </c>
      <c r="V1057" s="22">
        <v>0.72916666666666663</v>
      </c>
      <c r="W1057" s="105">
        <f>IFERROR(IF(S1057&lt;R1057,100%,"100"%-(S1057-R1057)*1.2),"-")</f>
        <v>1</v>
      </c>
      <c r="AC1057" s="105">
        <f>IFERROR(IF(Y1057&lt;X1057,100%,"100"%-(Y1057-X1057)*1.2),"-")</f>
        <v>1</v>
      </c>
    </row>
    <row r="1058" spans="2:29" ht="15" thickBot="1" x14ac:dyDescent="0.35">
      <c r="B1058" s="18" t="s">
        <v>1477</v>
      </c>
      <c r="C1058" s="18">
        <v>46105</v>
      </c>
      <c r="D1058" s="5" t="s">
        <v>1245</v>
      </c>
      <c r="E1058" s="19" t="s">
        <v>28</v>
      </c>
      <c r="F1058" s="48" t="s">
        <v>42</v>
      </c>
      <c r="G1058" s="18" t="s">
        <v>1477</v>
      </c>
      <c r="H1058" s="723" t="s">
        <v>601</v>
      </c>
      <c r="I1058" s="5" t="s">
        <v>28</v>
      </c>
      <c r="J1058" s="111">
        <v>9200</v>
      </c>
      <c r="K1058" s="111">
        <v>8315</v>
      </c>
      <c r="L1058" s="111">
        <v>14</v>
      </c>
      <c r="M1058" s="111">
        <v>10</v>
      </c>
      <c r="N1058" s="19" t="s">
        <v>28</v>
      </c>
      <c r="O1058" s="48" t="s">
        <v>42</v>
      </c>
      <c r="P1058" s="19">
        <v>0.25</v>
      </c>
      <c r="Q1058" s="22">
        <v>0.27083333333333331</v>
      </c>
      <c r="R1058" s="22">
        <v>0.625</v>
      </c>
      <c r="S1058" s="22">
        <v>0.40972222222222221</v>
      </c>
      <c r="T1058" s="22">
        <v>0.4375</v>
      </c>
      <c r="U1058" s="22">
        <v>0.83333333333333337</v>
      </c>
      <c r="V1058" s="22">
        <v>0.83333333333333337</v>
      </c>
      <c r="W1058" s="105">
        <f>IFERROR(IF(S1058&lt;R1058,100%,"100"%-(S1058-R1058)*1.2),"-")</f>
        <v>1</v>
      </c>
      <c r="AC1058" s="105">
        <f>IFERROR(IF(Y1058&lt;X1058,100%,"100"%-(Y1058-X1058)*1.2),"-")</f>
        <v>1</v>
      </c>
    </row>
    <row r="1059" spans="2:29" x14ac:dyDescent="0.3">
      <c r="B1059" s="18" t="s">
        <v>1478</v>
      </c>
      <c r="C1059" s="18">
        <v>46105</v>
      </c>
      <c r="D1059" s="126" t="s">
        <v>1245</v>
      </c>
      <c r="E1059" s="170" t="s">
        <v>14</v>
      </c>
      <c r="F1059" s="126" t="s">
        <v>115</v>
      </c>
      <c r="G1059" s="125" t="s">
        <v>1478</v>
      </c>
      <c r="H1059" s="126" t="s">
        <v>67</v>
      </c>
      <c r="I1059" s="126" t="s">
        <v>14</v>
      </c>
      <c r="J1059" s="242">
        <v>8500</v>
      </c>
      <c r="K1059" s="242">
        <v>12000</v>
      </c>
      <c r="L1059" s="242">
        <v>14</v>
      </c>
      <c r="M1059" s="242">
        <v>10</v>
      </c>
      <c r="N1059" s="126" t="s">
        <v>14</v>
      </c>
      <c r="O1059" s="126" t="s">
        <v>15</v>
      </c>
      <c r="P1059" s="128">
        <v>0.69791666666666663</v>
      </c>
      <c r="Q1059" s="128">
        <v>0.69791666666666663</v>
      </c>
      <c r="R1059" s="22">
        <v>0.70833333333333337</v>
      </c>
      <c r="S1059" s="22">
        <v>0.70833333333333337</v>
      </c>
      <c r="T1059" s="22">
        <v>0.76041666666666663</v>
      </c>
      <c r="U1059" s="22">
        <v>0.77430555555555558</v>
      </c>
      <c r="V1059" s="22">
        <v>0.77430555555555558</v>
      </c>
      <c r="W1059" s="105">
        <f>IFERROR(IF(S1059&lt;R1059,100%,"100"%-(S1059-R1059)*1.2),"-")</f>
        <v>1</v>
      </c>
      <c r="AB1059" s="22">
        <f>T1059-S1059</f>
        <v>5.2083333333333259E-2</v>
      </c>
      <c r="AC1059" s="105">
        <f>IFERROR(IF(Y1059&lt;X1059,100%,"100"%-(Y1059-X1059)*1.2),"-")</f>
        <v>1</v>
      </c>
    </row>
    <row r="1060" spans="2:29" x14ac:dyDescent="0.3">
      <c r="B1060" s="18" t="s">
        <v>1479</v>
      </c>
      <c r="C1060" s="18">
        <v>46105</v>
      </c>
      <c r="D1060" s="5" t="s">
        <v>1245</v>
      </c>
      <c r="E1060" s="5" t="s">
        <v>46</v>
      </c>
      <c r="F1060" s="5" t="s">
        <v>165</v>
      </c>
      <c r="G1060" s="18" t="s">
        <v>1479</v>
      </c>
      <c r="H1060" s="27" t="s">
        <v>30</v>
      </c>
      <c r="I1060" s="5" t="s">
        <v>46</v>
      </c>
      <c r="J1060" s="111">
        <v>927</v>
      </c>
      <c r="K1060" s="111">
        <v>4500</v>
      </c>
      <c r="L1060" s="111">
        <v>3</v>
      </c>
      <c r="M1060" s="111">
        <v>2</v>
      </c>
      <c r="N1060" s="5" t="s">
        <v>46</v>
      </c>
      <c r="O1060" s="5" t="s">
        <v>165</v>
      </c>
      <c r="P1060" s="22">
        <v>0.77430555555555558</v>
      </c>
      <c r="Q1060" s="22">
        <v>0.77430555555555558</v>
      </c>
      <c r="R1060" s="22">
        <v>0.83333333333333337</v>
      </c>
      <c r="S1060" s="22">
        <v>0.83333333333333337</v>
      </c>
      <c r="T1060" s="22">
        <v>0.85763888888888884</v>
      </c>
      <c r="U1060" s="22">
        <v>0.91666666666666663</v>
      </c>
      <c r="V1060" s="22">
        <v>0.91666666666666663</v>
      </c>
      <c r="W1060" s="105">
        <f>IFERROR(IF(S1060&lt;R1060,100%,"100"%-(S1060-R1060)*1.2),"-")</f>
        <v>1</v>
      </c>
      <c r="AC1060" s="105">
        <f>IFERROR(IF(Y1060&lt;X1060,100%,"100"%-(Y1060-X1060)*1.2),"-")</f>
        <v>1</v>
      </c>
    </row>
    <row r="1061" spans="2:29" x14ac:dyDescent="0.3">
      <c r="B1061" s="18" t="s">
        <v>1481</v>
      </c>
      <c r="C1061" s="18">
        <v>46105</v>
      </c>
      <c r="E1061" s="5" t="s">
        <v>111</v>
      </c>
      <c r="F1061" s="5" t="s">
        <v>111</v>
      </c>
      <c r="G1061" s="18" t="s">
        <v>1481</v>
      </c>
      <c r="H1061" s="2" t="s">
        <v>1480</v>
      </c>
      <c r="N1061" s="5" t="s">
        <v>111</v>
      </c>
      <c r="O1061" s="5" t="s">
        <v>111</v>
      </c>
      <c r="P1061" s="19">
        <v>0.29166666666666669</v>
      </c>
      <c r="Q1061" s="22">
        <v>0.91666666666666663</v>
      </c>
      <c r="R1061" s="22">
        <v>0.5</v>
      </c>
      <c r="S1061" s="22">
        <v>0.95833333333333337</v>
      </c>
      <c r="W1061" s="105">
        <f>IFERROR(IF(S1061&lt;R1061,100%,"100"%-(S1061-R1061)*1.2),"-")</f>
        <v>0.44999999999999996</v>
      </c>
      <c r="AB1061" s="5" t="s">
        <v>1542</v>
      </c>
      <c r="AC1061" s="105">
        <f>IFERROR(IF(Y1061&lt;X1061,100%,"100"%-(Y1061-X1061)*1.2),"-")</f>
        <v>1</v>
      </c>
    </row>
    <row r="1062" spans="2:29" x14ac:dyDescent="0.3">
      <c r="B1062" s="18" t="s">
        <v>1482</v>
      </c>
      <c r="C1062" s="18">
        <v>46105</v>
      </c>
      <c r="D1062" s="386"/>
      <c r="E1062" s="386" t="s">
        <v>111</v>
      </c>
      <c r="F1062" s="386" t="s">
        <v>111</v>
      </c>
      <c r="G1062" s="92" t="s">
        <v>1482</v>
      </c>
      <c r="H1062" s="492" t="s">
        <v>22</v>
      </c>
      <c r="I1062" s="386"/>
      <c r="J1062" s="484"/>
      <c r="K1062" s="484"/>
      <c r="L1062" s="484"/>
      <c r="M1062" s="484"/>
      <c r="N1062" s="386" t="s">
        <v>111</v>
      </c>
      <c r="O1062" s="386" t="s">
        <v>111</v>
      </c>
      <c r="P1062" s="388">
        <v>0.29166666666666669</v>
      </c>
      <c r="Q1062" s="100">
        <v>0.91666666666666663</v>
      </c>
      <c r="R1062" s="22">
        <v>0.5</v>
      </c>
      <c r="S1062" s="22">
        <v>0.95833333333333337</v>
      </c>
      <c r="W1062" s="105">
        <f>IFERROR(IF(S1062&lt;R1062,100%,"100"%-(S1062-R1062)*1.2),"-")</f>
        <v>0.44999999999999996</v>
      </c>
      <c r="AB1062" s="5" t="s">
        <v>1542</v>
      </c>
      <c r="AC1062" s="105">
        <f>IFERROR(IF(Y1062&lt;X1062,100%,"100"%-(Y1062-X1062)*1.2),"-")</f>
        <v>1</v>
      </c>
    </row>
    <row r="1063" spans="2:29" x14ac:dyDescent="0.3">
      <c r="B1063" s="18" t="s">
        <v>1723</v>
      </c>
      <c r="C1063" s="18">
        <v>46105</v>
      </c>
      <c r="D1063" s="5" t="s">
        <v>1245</v>
      </c>
      <c r="E1063" s="5" t="s">
        <v>111</v>
      </c>
      <c r="F1063" s="5" t="s">
        <v>111</v>
      </c>
      <c r="G1063" s="18" t="s">
        <v>1723</v>
      </c>
      <c r="H1063" s="5" t="s">
        <v>9</v>
      </c>
      <c r="I1063" s="19" t="s">
        <v>56</v>
      </c>
      <c r="M1063" s="111">
        <v>1</v>
      </c>
      <c r="N1063" s="5" t="s">
        <v>111</v>
      </c>
      <c r="W1063" s="105">
        <f>IFERROR(IF(S1063&lt;R1063,100%,"100"%-(S1063-R1063)*1.2),"-")</f>
        <v>1</v>
      </c>
      <c r="AC1063" s="105">
        <f>IFERROR(IF(Y1063&lt;X1063,100%,"100"%-(Y1063-X1063)*1.2),"-")</f>
        <v>1</v>
      </c>
    </row>
    <row r="1064" spans="2:29" x14ac:dyDescent="0.3">
      <c r="B1064" s="18" t="s">
        <v>1483</v>
      </c>
      <c r="C1064" s="18">
        <v>46106</v>
      </c>
      <c r="D1064" s="126" t="s">
        <v>1245</v>
      </c>
      <c r="E1064" s="19" t="s">
        <v>20</v>
      </c>
      <c r="F1064" s="48" t="s">
        <v>21</v>
      </c>
      <c r="G1064" s="18" t="s">
        <v>1483</v>
      </c>
      <c r="H1064" s="27" t="s">
        <v>6</v>
      </c>
      <c r="I1064" s="126" t="s">
        <v>20</v>
      </c>
      <c r="J1064" s="111">
        <v>24950</v>
      </c>
      <c r="K1064" s="111">
        <v>7187</v>
      </c>
      <c r="L1064" s="111">
        <v>27</v>
      </c>
      <c r="M1064" s="111">
        <v>14</v>
      </c>
      <c r="N1064" s="19" t="s">
        <v>20</v>
      </c>
      <c r="O1064" s="48" t="s">
        <v>21</v>
      </c>
      <c r="P1064" s="19">
        <v>0.29166666666666669</v>
      </c>
      <c r="Q1064" s="22">
        <v>0.41666666666666669</v>
      </c>
      <c r="R1064" s="22">
        <v>0.5</v>
      </c>
      <c r="S1064" s="22">
        <v>0.4861111111111111</v>
      </c>
      <c r="T1064" s="22">
        <v>0.51388888888888884</v>
      </c>
      <c r="U1064" s="22">
        <v>0.77083333333333337</v>
      </c>
      <c r="V1064" s="22">
        <v>0.77083333333333337</v>
      </c>
      <c r="W1064" s="105">
        <f>IFERROR(IF(S1064&lt;R1064,100%,"100"%-(S1064-R1064)*1.2),"-")</f>
        <v>1</v>
      </c>
      <c r="AB1064" s="5" t="s">
        <v>1542</v>
      </c>
      <c r="AC1064" s="105">
        <f>IFERROR(IF(Y1064&lt;X1064,100%,"100"%-(Y1064-X1064)*1.2),"-")</f>
        <v>1</v>
      </c>
    </row>
    <row r="1065" spans="2:29" x14ac:dyDescent="0.3">
      <c r="B1065" s="18" t="s">
        <v>1484</v>
      </c>
      <c r="C1065" s="18">
        <v>46106</v>
      </c>
      <c r="D1065" s="126" t="s">
        <v>1245</v>
      </c>
      <c r="E1065" s="19" t="s">
        <v>20</v>
      </c>
      <c r="F1065" s="5" t="s">
        <v>21</v>
      </c>
      <c r="G1065" s="18" t="s">
        <v>1484</v>
      </c>
      <c r="H1065" s="5" t="s">
        <v>9</v>
      </c>
      <c r="I1065" s="126" t="s">
        <v>20</v>
      </c>
      <c r="J1065" s="111">
        <v>24950</v>
      </c>
      <c r="K1065" s="111">
        <v>10000</v>
      </c>
      <c r="L1065" s="111">
        <v>27</v>
      </c>
      <c r="M1065" s="111">
        <v>10</v>
      </c>
      <c r="N1065" s="19" t="s">
        <v>20</v>
      </c>
      <c r="O1065" s="5" t="s">
        <v>21</v>
      </c>
      <c r="P1065" s="19">
        <v>0.29166666666666669</v>
      </c>
      <c r="Q1065" s="22">
        <v>0.41666666666666669</v>
      </c>
      <c r="R1065" s="22">
        <v>0.5</v>
      </c>
      <c r="S1065" s="22">
        <v>0.52083333333333337</v>
      </c>
      <c r="T1065" s="22">
        <v>0.5625</v>
      </c>
      <c r="U1065" s="22">
        <v>0.77083333333333337</v>
      </c>
      <c r="V1065" s="22">
        <v>0.77083333333333337</v>
      </c>
      <c r="W1065" s="105">
        <f>IFERROR(IF(S1065&lt;R1065,100%,"100"%-(S1065-R1065)*1.2),"-")</f>
        <v>0.97499999999999998</v>
      </c>
      <c r="AB1065" s="5" t="s">
        <v>1542</v>
      </c>
      <c r="AC1065" s="105">
        <f>IFERROR(IF(Y1065&lt;X1065,100%,"100"%-(Y1065-X1065)*1.2),"-")</f>
        <v>1</v>
      </c>
    </row>
    <row r="1066" spans="2:29" x14ac:dyDescent="0.3">
      <c r="B1066" s="18" t="s">
        <v>1484</v>
      </c>
      <c r="C1066" s="18">
        <v>46106</v>
      </c>
      <c r="D1066" s="126"/>
      <c r="E1066" s="19" t="s">
        <v>101</v>
      </c>
      <c r="F1066" s="5" t="s">
        <v>101</v>
      </c>
      <c r="G1066" s="18" t="s">
        <v>1484</v>
      </c>
      <c r="H1066" s="5" t="s">
        <v>18</v>
      </c>
      <c r="I1066" s="126"/>
      <c r="K1066" s="111">
        <v>10000</v>
      </c>
      <c r="M1066" s="111">
        <v>16</v>
      </c>
      <c r="N1066" s="19" t="s">
        <v>101</v>
      </c>
      <c r="O1066" s="5" t="s">
        <v>101</v>
      </c>
      <c r="P1066" s="19">
        <v>0.29166666666666702</v>
      </c>
      <c r="W1066" s="105">
        <f>IFERROR(IF(S1066&lt;R1066,100%,"100"%-(S1066-R1066)*1.2),"-")</f>
        <v>1</v>
      </c>
      <c r="AC1066" s="105">
        <f>IFERROR(IF(Y1066&lt;X1066,100%,"100"%-(Y1066-X1066)*1.2),"-")</f>
        <v>1</v>
      </c>
    </row>
    <row r="1067" spans="2:29" x14ac:dyDescent="0.3">
      <c r="B1067" s="18" t="s">
        <v>1485</v>
      </c>
      <c r="C1067" s="18">
        <v>46106</v>
      </c>
      <c r="E1067" s="21" t="s">
        <v>101</v>
      </c>
      <c r="F1067" s="41" t="s">
        <v>101</v>
      </c>
      <c r="G1067" s="18" t="s">
        <v>1485</v>
      </c>
      <c r="H1067" s="5" t="s">
        <v>601</v>
      </c>
      <c r="K1067" s="111">
        <v>10000</v>
      </c>
      <c r="M1067" s="111">
        <v>14</v>
      </c>
      <c r="N1067" s="21" t="s">
        <v>101</v>
      </c>
      <c r="O1067" s="41" t="s">
        <v>101</v>
      </c>
      <c r="P1067" s="55">
        <v>0.29166666666666669</v>
      </c>
      <c r="W1067" s="105">
        <f>IFERROR(IF(S1067&lt;R1067,100%,"100"%-(S1067-R1067)*1.2),"-")</f>
        <v>1</v>
      </c>
      <c r="AC1067" s="105">
        <f>IFERROR(IF(Y1067&lt;X1067,100%,"100"%-(Y1067-X1067)*1.2),"-")</f>
        <v>1</v>
      </c>
    </row>
    <row r="1068" spans="2:29" x14ac:dyDescent="0.3">
      <c r="B1068" s="18" t="s">
        <v>1486</v>
      </c>
      <c r="C1068" s="18">
        <v>46106</v>
      </c>
      <c r="D1068" s="386" t="s">
        <v>1245</v>
      </c>
      <c r="E1068" s="21" t="s">
        <v>104</v>
      </c>
      <c r="F1068" s="41" t="s">
        <v>24</v>
      </c>
      <c r="G1068" s="18" t="s">
        <v>1486</v>
      </c>
      <c r="H1068" s="27" t="s">
        <v>35</v>
      </c>
      <c r="I1068" s="19" t="s">
        <v>104</v>
      </c>
      <c r="J1068" s="111">
        <v>10230</v>
      </c>
      <c r="K1068" s="111">
        <v>6500</v>
      </c>
      <c r="L1068" s="111">
        <v>14</v>
      </c>
      <c r="M1068" s="111">
        <v>7</v>
      </c>
      <c r="N1068" s="21" t="s">
        <v>104</v>
      </c>
      <c r="O1068" s="41" t="s">
        <v>24</v>
      </c>
      <c r="P1068" s="21">
        <v>0.29166666666666702</v>
      </c>
      <c r="Q1068" s="22">
        <v>0.33333333333333331</v>
      </c>
      <c r="R1068" s="22">
        <v>0.625</v>
      </c>
      <c r="S1068" s="22">
        <v>0.34722222222222221</v>
      </c>
      <c r="T1068" s="22">
        <v>0.375</v>
      </c>
      <c r="U1068" s="22">
        <v>0.37847222222222221</v>
      </c>
      <c r="V1068" s="22">
        <v>0.37847222222222221</v>
      </c>
      <c r="W1068" s="105">
        <f>IFERROR(IF(S1068&lt;R1068,100%,"100"%-(S1068-R1068)*1.2),"-")</f>
        <v>1</v>
      </c>
      <c r="AC1068" s="105">
        <f>IFERROR(IF(Y1068&lt;X1068,100%,"100"%-(Y1068-X1068)*1.2),"-")</f>
        <v>1</v>
      </c>
    </row>
    <row r="1069" spans="2:29" x14ac:dyDescent="0.3">
      <c r="B1069" s="18" t="s">
        <v>1487</v>
      </c>
      <c r="C1069" s="18">
        <v>46106</v>
      </c>
      <c r="D1069" s="386" t="s">
        <v>1245</v>
      </c>
      <c r="E1069" s="21" t="s">
        <v>104</v>
      </c>
      <c r="F1069" s="20" t="s">
        <v>24</v>
      </c>
      <c r="G1069" s="18" t="s">
        <v>1487</v>
      </c>
      <c r="H1069" s="5" t="s">
        <v>107</v>
      </c>
      <c r="I1069" s="19" t="s">
        <v>104</v>
      </c>
      <c r="J1069" s="111">
        <v>10230</v>
      </c>
      <c r="K1069" s="111">
        <v>4500</v>
      </c>
      <c r="L1069" s="111">
        <v>14</v>
      </c>
      <c r="M1069" s="111">
        <v>2</v>
      </c>
      <c r="N1069" s="21" t="s">
        <v>104</v>
      </c>
      <c r="O1069" s="20" t="s">
        <v>24</v>
      </c>
      <c r="P1069" s="21">
        <v>0.41666666666666669</v>
      </c>
      <c r="Q1069" s="22">
        <v>0.60763888888888884</v>
      </c>
      <c r="R1069" s="22">
        <v>0.625</v>
      </c>
      <c r="S1069" s="22">
        <v>0.74305555555555558</v>
      </c>
      <c r="T1069" s="22">
        <v>0.75</v>
      </c>
      <c r="U1069" s="22">
        <v>0.875</v>
      </c>
      <c r="V1069" s="22">
        <v>0.875</v>
      </c>
      <c r="W1069" s="105">
        <f>IFERROR(IF(S1069&lt;R1069,100%,"100"%-(S1069-R1069)*1.2),"-")</f>
        <v>0.85833333333333328</v>
      </c>
      <c r="AB1069" s="5" t="s">
        <v>1542</v>
      </c>
      <c r="AC1069" s="105">
        <f>IFERROR(IF(Y1069&lt;X1069,100%,"100"%-(Y1069-X1069)*1.2),"-")</f>
        <v>1</v>
      </c>
    </row>
    <row r="1070" spans="2:29" x14ac:dyDescent="0.3">
      <c r="B1070" s="18" t="s">
        <v>1487</v>
      </c>
      <c r="C1070" s="18">
        <v>46106</v>
      </c>
      <c r="D1070" s="5" t="s">
        <v>1245</v>
      </c>
      <c r="E1070" s="21" t="s">
        <v>104</v>
      </c>
      <c r="F1070" s="41" t="s">
        <v>24</v>
      </c>
      <c r="G1070" s="18" t="s">
        <v>1487</v>
      </c>
      <c r="H1070" s="5" t="s">
        <v>80</v>
      </c>
      <c r="I1070" s="19" t="s">
        <v>104</v>
      </c>
      <c r="J1070" s="111">
        <v>10230</v>
      </c>
      <c r="K1070" s="111">
        <v>4500</v>
      </c>
      <c r="L1070" s="111">
        <v>14</v>
      </c>
      <c r="M1070" s="111">
        <v>9</v>
      </c>
      <c r="N1070" s="21" t="s">
        <v>104</v>
      </c>
      <c r="O1070" s="41" t="s">
        <v>24</v>
      </c>
      <c r="P1070" s="21">
        <v>0.41666666666666669</v>
      </c>
      <c r="Q1070" s="22">
        <v>0.60763888888888884</v>
      </c>
      <c r="R1070" s="22">
        <v>0.625</v>
      </c>
      <c r="S1070" s="22">
        <v>0.6875</v>
      </c>
      <c r="T1070" s="22">
        <v>0.70833333333333337</v>
      </c>
      <c r="U1070" s="22">
        <v>0.875</v>
      </c>
      <c r="V1070" s="22">
        <v>0.875</v>
      </c>
      <c r="W1070" s="105">
        <f>IFERROR(IF(S1070&lt;R1070,100%,"100"%-(S1070-R1070)*1.2),"-")</f>
        <v>0.92500000000000004</v>
      </c>
      <c r="AB1070" s="5" t="s">
        <v>1542</v>
      </c>
      <c r="AC1070" s="105">
        <f>IFERROR(IF(Y1070&lt;X1070,100%,"100"%-(Y1070-X1070)*1.2),"-")</f>
        <v>1</v>
      </c>
    </row>
    <row r="1071" spans="2:29" x14ac:dyDescent="0.3">
      <c r="B1071" s="18" t="s">
        <v>1488</v>
      </c>
      <c r="C1071" s="18">
        <v>46106</v>
      </c>
      <c r="D1071" s="5" t="s">
        <v>1245</v>
      </c>
      <c r="E1071" s="21" t="s">
        <v>28</v>
      </c>
      <c r="F1071" s="41" t="s">
        <v>42</v>
      </c>
      <c r="G1071" s="18" t="s">
        <v>1488</v>
      </c>
      <c r="H1071" s="5" t="s">
        <v>43</v>
      </c>
      <c r="I1071" s="5" t="s">
        <v>28</v>
      </c>
      <c r="J1071" s="111">
        <v>9200</v>
      </c>
      <c r="K1071" s="111">
        <v>8500</v>
      </c>
      <c r="L1071" s="111">
        <v>14</v>
      </c>
      <c r="M1071" s="111">
        <v>4</v>
      </c>
      <c r="N1071" s="21" t="s">
        <v>28</v>
      </c>
      <c r="O1071" s="41" t="s">
        <v>42</v>
      </c>
      <c r="P1071" s="21">
        <v>0.29166666666666702</v>
      </c>
      <c r="Q1071" s="22">
        <v>0.31944444444444442</v>
      </c>
      <c r="R1071" s="22">
        <v>0.31944444444444442</v>
      </c>
      <c r="S1071" s="22">
        <v>0.625</v>
      </c>
      <c r="T1071" s="22">
        <v>0.4375</v>
      </c>
      <c r="U1071" s="22">
        <v>0.70833333333333337</v>
      </c>
      <c r="V1071" s="22">
        <v>0.70833333333333337</v>
      </c>
      <c r="W1071" s="105">
        <f>IFERROR(IF(S1071&lt;R1071,100%,"100"%-(S1071-R1071)*1.2),"-")</f>
        <v>0.6333333333333333</v>
      </c>
      <c r="AB1071" s="5" t="s">
        <v>1542</v>
      </c>
      <c r="AC1071" s="105">
        <f>IFERROR(IF(Y1071&lt;X1071,100%,"100"%-(Y1071-X1071)*1.2),"-")</f>
        <v>1</v>
      </c>
    </row>
    <row r="1072" spans="2:29" x14ac:dyDescent="0.3">
      <c r="B1072" s="18" t="s">
        <v>1489</v>
      </c>
      <c r="C1072" s="18">
        <v>46106</v>
      </c>
      <c r="D1072" s="5" t="s">
        <v>1245</v>
      </c>
      <c r="E1072" s="49" t="s">
        <v>14</v>
      </c>
      <c r="F1072" s="41" t="s">
        <v>15</v>
      </c>
      <c r="G1072" s="18" t="s">
        <v>1489</v>
      </c>
      <c r="H1072" s="51" t="s">
        <v>16</v>
      </c>
      <c r="I1072" s="5" t="s">
        <v>14</v>
      </c>
      <c r="J1072" s="111">
        <v>8500</v>
      </c>
      <c r="K1072" s="111">
        <v>11000</v>
      </c>
      <c r="L1072" s="111">
        <v>14</v>
      </c>
      <c r="M1072" s="111">
        <v>12</v>
      </c>
      <c r="N1072" s="21" t="s">
        <v>14</v>
      </c>
      <c r="O1072" s="41" t="s">
        <v>15</v>
      </c>
      <c r="P1072" s="21">
        <v>0.25</v>
      </c>
      <c r="Q1072" s="22">
        <v>0.29166666666666669</v>
      </c>
      <c r="R1072" s="22">
        <v>0.625</v>
      </c>
      <c r="S1072" s="22">
        <v>0.35416666666666669</v>
      </c>
      <c r="T1072" s="22">
        <v>0.39583333333333331</v>
      </c>
      <c r="U1072" s="22">
        <v>0.45833333333333331</v>
      </c>
      <c r="V1072" s="22">
        <v>0.45833333333333331</v>
      </c>
      <c r="W1072" s="105">
        <f>IFERROR(IF(S1072&lt;R1072,100%,"100"%-(S1072-R1072)*1.2),"-")</f>
        <v>1</v>
      </c>
      <c r="AC1072" s="105">
        <f>IFERROR(IF(Y1072&lt;X1072,100%,"100"%-(Y1072-X1072)*1.2),"-")</f>
        <v>1</v>
      </c>
    </row>
    <row r="1073" spans="2:29" x14ac:dyDescent="0.3">
      <c r="B1073" s="18" t="s">
        <v>1490</v>
      </c>
      <c r="C1073" s="18">
        <v>46106</v>
      </c>
      <c r="D1073" s="5" t="s">
        <v>1245</v>
      </c>
      <c r="E1073" s="49" t="s">
        <v>14</v>
      </c>
      <c r="F1073" s="41" t="s">
        <v>15</v>
      </c>
      <c r="G1073" s="18" t="s">
        <v>1490</v>
      </c>
      <c r="H1073" s="5" t="s">
        <v>36</v>
      </c>
      <c r="I1073" s="5" t="s">
        <v>14</v>
      </c>
      <c r="J1073" s="111">
        <v>8500</v>
      </c>
      <c r="K1073" s="111">
        <v>9696</v>
      </c>
      <c r="L1073" s="111">
        <v>14</v>
      </c>
      <c r="M1073" s="111">
        <v>14</v>
      </c>
      <c r="N1073" s="42" t="s">
        <v>14</v>
      </c>
      <c r="O1073" s="41" t="s">
        <v>15</v>
      </c>
      <c r="P1073" s="42">
        <v>0.58333333333333337</v>
      </c>
      <c r="Q1073" s="22">
        <v>0.57291666666666663</v>
      </c>
      <c r="R1073" s="22">
        <v>0.75</v>
      </c>
      <c r="S1073" s="22">
        <v>0.65972222222222221</v>
      </c>
      <c r="T1073" s="22">
        <v>0.69791666666666663</v>
      </c>
      <c r="U1073" s="22">
        <v>0.80902777777777779</v>
      </c>
      <c r="V1073" s="22">
        <v>0.80902777777777779</v>
      </c>
      <c r="W1073" s="105">
        <f>IFERROR(IF(S1073&lt;R1073,100%,"100"%-(S1073-R1073)*1.2),"-")</f>
        <v>1</v>
      </c>
      <c r="AC1073" s="105">
        <f>IFERROR(IF(Y1073&lt;X1073,100%,"100"%-(Y1073-X1073)*1.2),"-")</f>
        <v>1</v>
      </c>
    </row>
    <row r="1074" spans="2:29" x14ac:dyDescent="0.3">
      <c r="B1074" s="18" t="s">
        <v>1491</v>
      </c>
      <c r="C1074" s="18">
        <v>46106</v>
      </c>
      <c r="D1074" s="5" t="s">
        <v>1245</v>
      </c>
      <c r="E1074" s="21" t="s">
        <v>46</v>
      </c>
      <c r="F1074" s="41" t="s">
        <v>165</v>
      </c>
      <c r="G1074" s="18" t="s">
        <v>1491</v>
      </c>
      <c r="H1074" s="126" t="s">
        <v>34</v>
      </c>
      <c r="I1074" s="5" t="s">
        <v>46</v>
      </c>
      <c r="J1074" s="111">
        <v>927</v>
      </c>
      <c r="K1074" s="111">
        <v>230</v>
      </c>
      <c r="L1074" s="111">
        <v>3</v>
      </c>
      <c r="M1074" s="111">
        <v>1</v>
      </c>
      <c r="N1074" s="21" t="s">
        <v>46</v>
      </c>
      <c r="O1074" s="41" t="s">
        <v>165</v>
      </c>
      <c r="P1074" s="21">
        <v>0.25</v>
      </c>
      <c r="Q1074" s="22">
        <v>0.3125</v>
      </c>
      <c r="R1074" s="22">
        <v>0.625</v>
      </c>
      <c r="S1074" s="22">
        <v>0.44791666666666669</v>
      </c>
      <c r="T1074" s="22">
        <v>0.46875</v>
      </c>
      <c r="U1074" s="22">
        <v>0.52083333333333337</v>
      </c>
      <c r="V1074" s="22">
        <v>0.52083333333333337</v>
      </c>
      <c r="W1074" s="105">
        <f>IFERROR(IF(S1074&lt;R1074,100%,"100"%-(S1074-R1074)*1.2),"-")</f>
        <v>1</v>
      </c>
      <c r="AC1074" s="105">
        <f>IFERROR(IF(Y1074&lt;X1074,100%,"100"%-(Y1074-X1074)*1.2),"-")</f>
        <v>1</v>
      </c>
    </row>
    <row r="1075" spans="2:29" x14ac:dyDescent="0.3">
      <c r="B1075" s="18" t="s">
        <v>1492</v>
      </c>
      <c r="C1075" s="18">
        <v>46106</v>
      </c>
      <c r="D1075" s="126" t="s">
        <v>1245</v>
      </c>
      <c r="E1075" s="243" t="s">
        <v>46</v>
      </c>
      <c r="F1075" s="244" t="s">
        <v>165</v>
      </c>
      <c r="G1075" s="125" t="s">
        <v>1492</v>
      </c>
      <c r="H1075" s="126" t="s">
        <v>105</v>
      </c>
      <c r="I1075" s="126" t="s">
        <v>46</v>
      </c>
      <c r="J1075" s="242">
        <v>927</v>
      </c>
      <c r="K1075" s="242">
        <v>1200</v>
      </c>
      <c r="L1075" s="242">
        <v>3</v>
      </c>
      <c r="M1075" s="242">
        <v>3</v>
      </c>
      <c r="N1075" s="243" t="s">
        <v>46</v>
      </c>
      <c r="O1075" s="244" t="s">
        <v>165</v>
      </c>
      <c r="P1075" s="727">
        <v>0.54861111111111116</v>
      </c>
      <c r="Q1075" s="128">
        <v>0.54861111111111116</v>
      </c>
      <c r="R1075" s="128">
        <v>0.625</v>
      </c>
      <c r="S1075" s="22">
        <v>0.60763888888888884</v>
      </c>
      <c r="T1075" s="22">
        <v>0.67013888888888884</v>
      </c>
      <c r="U1075" s="22">
        <v>0.75</v>
      </c>
      <c r="V1075" s="22">
        <v>0.75</v>
      </c>
      <c r="W1075" s="105">
        <f>IFERROR(IF(S1075&lt;R1075,100%,"100"%-(S1075-R1075)*1.2),"-")</f>
        <v>1</v>
      </c>
      <c r="AC1075" s="105">
        <f>IFERROR(IF(Y1075&lt;X1075,100%,"100"%-(Y1075-X1075)*1.2),"-")</f>
        <v>1</v>
      </c>
    </row>
    <row r="1076" spans="2:29" x14ac:dyDescent="0.3">
      <c r="B1076" s="18" t="s">
        <v>1493</v>
      </c>
      <c r="C1076" s="18">
        <v>46106</v>
      </c>
      <c r="E1076" s="22" t="s">
        <v>111</v>
      </c>
      <c r="F1076" s="48" t="s">
        <v>111</v>
      </c>
      <c r="G1076" s="18" t="s">
        <v>1493</v>
      </c>
      <c r="H1076" s="20" t="s">
        <v>204</v>
      </c>
      <c r="M1076" s="111">
        <v>2</v>
      </c>
      <c r="N1076" s="22" t="s">
        <v>111</v>
      </c>
      <c r="O1076" s="48" t="s">
        <v>111</v>
      </c>
      <c r="Q1076" s="22">
        <v>0.91666666666666663</v>
      </c>
      <c r="R1076" s="128">
        <v>0.5</v>
      </c>
      <c r="S1076" s="22">
        <v>0.95833333333333337</v>
      </c>
      <c r="W1076" s="105">
        <f>IFERROR(IF(S1076&lt;R1076,100%,"100"%-(S1076-R1076)*1.2),"-")</f>
        <v>0.44999999999999996</v>
      </c>
      <c r="AB1076" s="5" t="s">
        <v>1542</v>
      </c>
      <c r="AC1076" s="105">
        <f>IFERROR(IF(Y1076&lt;X1076,100%,"100"%-(Y1076-X1076)*1.2),"-")</f>
        <v>1</v>
      </c>
    </row>
    <row r="1077" spans="2:29" x14ac:dyDescent="0.3">
      <c r="B1077" s="18" t="s">
        <v>1494</v>
      </c>
      <c r="C1077" s="18">
        <v>46106</v>
      </c>
      <c r="D1077" s="5" t="s">
        <v>1245</v>
      </c>
      <c r="E1077" s="21" t="s">
        <v>46</v>
      </c>
      <c r="F1077" s="41" t="s">
        <v>81</v>
      </c>
      <c r="G1077" s="18" t="s">
        <v>1494</v>
      </c>
      <c r="H1077" s="27" t="s">
        <v>22</v>
      </c>
      <c r="I1077" s="5" t="s">
        <v>46</v>
      </c>
      <c r="J1077" s="111">
        <v>927</v>
      </c>
      <c r="K1077" s="111">
        <v>200</v>
      </c>
      <c r="L1077" s="111">
        <v>3</v>
      </c>
      <c r="M1077" s="111">
        <v>3</v>
      </c>
      <c r="N1077" s="21" t="s">
        <v>46</v>
      </c>
      <c r="O1077" s="41" t="s">
        <v>81</v>
      </c>
      <c r="P1077" s="21">
        <v>0.75</v>
      </c>
      <c r="Q1077" s="22">
        <v>0.83333333333333337</v>
      </c>
      <c r="R1077" s="22">
        <v>0.5</v>
      </c>
      <c r="S1077" s="22">
        <v>0.86805555555555558</v>
      </c>
      <c r="T1077" s="22">
        <v>0.86805555555555558</v>
      </c>
      <c r="U1077" s="22">
        <v>0.90972222222222221</v>
      </c>
      <c r="V1077" s="22">
        <v>0.90972222222222221</v>
      </c>
      <c r="W1077" s="105">
        <f>IFERROR(IF(S1077&lt;R1077,100%,"100"%-(S1077-R1077)*1.2),"-")</f>
        <v>0.55833333333333335</v>
      </c>
      <c r="AB1077" s="5" t="s">
        <v>1542</v>
      </c>
      <c r="AC1077" s="105">
        <f>IFERROR(IF(Y1077&lt;X1077,100%,"100"%-(Y1077-X1077)*1.2),"-")</f>
        <v>1</v>
      </c>
    </row>
    <row r="1078" spans="2:29" x14ac:dyDescent="0.3">
      <c r="B1078" s="18" t="s">
        <v>1495</v>
      </c>
      <c r="C1078" s="18">
        <v>46106</v>
      </c>
      <c r="D1078" s="386"/>
      <c r="E1078" s="486" t="s">
        <v>111</v>
      </c>
      <c r="F1078" s="385" t="s">
        <v>111</v>
      </c>
      <c r="G1078" s="92" t="s">
        <v>1495</v>
      </c>
      <c r="H1078" s="386" t="s">
        <v>1331</v>
      </c>
      <c r="I1078" s="386"/>
      <c r="J1078" s="484"/>
      <c r="K1078" s="484"/>
      <c r="L1078" s="484"/>
      <c r="M1078" s="484">
        <v>9</v>
      </c>
      <c r="N1078" s="486" t="s">
        <v>111</v>
      </c>
      <c r="O1078" s="385" t="s">
        <v>111</v>
      </c>
      <c r="P1078" s="486">
        <v>0.91666666666666663</v>
      </c>
      <c r="Q1078" s="100">
        <v>0.91666666666666663</v>
      </c>
      <c r="R1078" s="22">
        <v>0.5</v>
      </c>
      <c r="S1078" s="22">
        <v>0.95833333333333337</v>
      </c>
      <c r="W1078" s="105">
        <f>IFERROR(IF(S1078&lt;R1078,100%,"100"%-(S1078-R1078)*1.2),"-")</f>
        <v>0.44999999999999996</v>
      </c>
      <c r="AB1078" s="5" t="s">
        <v>1542</v>
      </c>
      <c r="AC1078" s="105">
        <f>IFERROR(IF(Y1078&lt;X1078,100%,"100"%-(Y1078-X1078)*1.2),"-")</f>
        <v>1</v>
      </c>
    </row>
    <row r="1079" spans="2:29" x14ac:dyDescent="0.3">
      <c r="B1079" s="18" t="s">
        <v>1496</v>
      </c>
      <c r="C1079" s="18">
        <v>46106</v>
      </c>
      <c r="D1079" s="5" t="s">
        <v>1245</v>
      </c>
      <c r="E1079" s="5" t="s">
        <v>46</v>
      </c>
      <c r="F1079" s="5" t="s">
        <v>165</v>
      </c>
      <c r="G1079" s="18" t="s">
        <v>1496</v>
      </c>
      <c r="H1079" s="5" t="s">
        <v>67</v>
      </c>
      <c r="I1079" s="5" t="s">
        <v>46</v>
      </c>
      <c r="J1079" s="111">
        <v>927</v>
      </c>
      <c r="K1079" s="111">
        <v>900</v>
      </c>
      <c r="L1079" s="111">
        <v>3</v>
      </c>
      <c r="M1079" s="111">
        <v>1</v>
      </c>
      <c r="N1079" s="5" t="s">
        <v>46</v>
      </c>
      <c r="O1079" s="5" t="s">
        <v>165</v>
      </c>
      <c r="P1079" s="22">
        <v>0.3125</v>
      </c>
      <c r="Q1079" s="22">
        <v>0.3125</v>
      </c>
      <c r="R1079" s="22">
        <v>0.70833333333333337</v>
      </c>
      <c r="S1079" s="22">
        <v>0.36805555555555558</v>
      </c>
      <c r="T1079" s="22">
        <v>0.43055555555555558</v>
      </c>
      <c r="U1079" s="22">
        <v>0.45833333333333331</v>
      </c>
      <c r="V1079" s="22">
        <v>0.45833333333333331</v>
      </c>
      <c r="W1079" s="105">
        <f>IFERROR(IF(S1079&lt;R1079,100%,"100"%-(S1079-R1079)*1.2),"-")</f>
        <v>1</v>
      </c>
      <c r="AB1079" s="22">
        <f>T1079-S1079</f>
        <v>6.25E-2</v>
      </c>
      <c r="AC1079" s="105">
        <f>IFERROR(IF(Y1079&lt;X1079,100%,"100"%-(Y1079-X1079)*1.2),"-")</f>
        <v>1</v>
      </c>
    </row>
    <row r="1080" spans="2:29" x14ac:dyDescent="0.3">
      <c r="B1080" s="18" t="s">
        <v>1724</v>
      </c>
      <c r="C1080" s="18">
        <v>46106</v>
      </c>
      <c r="D1080" s="5" t="s">
        <v>1245</v>
      </c>
      <c r="E1080" s="5" t="s">
        <v>111</v>
      </c>
      <c r="F1080" s="5" t="s">
        <v>111</v>
      </c>
      <c r="G1080" s="18" t="s">
        <v>1724</v>
      </c>
      <c r="H1080" s="5" t="s">
        <v>9</v>
      </c>
      <c r="I1080" s="19" t="s">
        <v>14</v>
      </c>
      <c r="M1080" s="111">
        <v>1</v>
      </c>
      <c r="N1080" s="5" t="s">
        <v>111</v>
      </c>
      <c r="W1080" s="105">
        <f>IFERROR(IF(S1080&lt;R1080,100%,"100"%-(S1080-R1080)*1.2),"-")</f>
        <v>1</v>
      </c>
      <c r="AC1080" s="105">
        <f>IFERROR(IF(Y1080&lt;X1080,100%,"100"%-(Y1080-X1080)*1.2),"-")</f>
        <v>1</v>
      </c>
    </row>
    <row r="1081" spans="2:29" x14ac:dyDescent="0.3">
      <c r="B1081" s="18" t="s">
        <v>1497</v>
      </c>
      <c r="C1081" s="18">
        <v>46107</v>
      </c>
      <c r="D1081" s="5" t="s">
        <v>1245</v>
      </c>
      <c r="E1081" s="42" t="s">
        <v>20</v>
      </c>
      <c r="F1081" s="41" t="s">
        <v>21</v>
      </c>
      <c r="G1081" s="18" t="s">
        <v>1497</v>
      </c>
      <c r="H1081" s="5" t="s">
        <v>67</v>
      </c>
      <c r="I1081" s="5" t="s">
        <v>20</v>
      </c>
      <c r="J1081" s="111">
        <v>24950</v>
      </c>
      <c r="K1081" s="111">
        <v>14026</v>
      </c>
      <c r="L1081" s="111">
        <v>27</v>
      </c>
      <c r="M1081" s="111">
        <v>20</v>
      </c>
      <c r="N1081" s="42" t="s">
        <v>20</v>
      </c>
      <c r="O1081" s="41" t="s">
        <v>21</v>
      </c>
      <c r="P1081" s="42">
        <v>0.35416666666666669</v>
      </c>
      <c r="Q1081" s="22">
        <v>0.50347222222222221</v>
      </c>
      <c r="R1081" s="22">
        <v>0.70833333333333337</v>
      </c>
      <c r="S1081" s="22">
        <v>0.52083333333333337</v>
      </c>
      <c r="T1081" s="22">
        <v>0.62847222222222221</v>
      </c>
      <c r="U1081" s="22">
        <v>0.64236111111111116</v>
      </c>
      <c r="V1081" s="22">
        <v>0.64236111111111116</v>
      </c>
      <c r="W1081" s="105">
        <f>IFERROR(IF(S1081&lt;R1081,100%,"100"%-(S1081-R1081)*1.2),"-")</f>
        <v>1</v>
      </c>
      <c r="AB1081" s="22">
        <f>T1081-S1081</f>
        <v>0.10763888888888884</v>
      </c>
      <c r="AC1081" s="105">
        <f>IFERROR(IF(Y1081&lt;X1081,100%,"100"%-(Y1081-X1081)*1.2),"-")</f>
        <v>1</v>
      </c>
    </row>
    <row r="1082" spans="2:29" x14ac:dyDescent="0.3">
      <c r="B1082" s="18" t="s">
        <v>1498</v>
      </c>
      <c r="C1082" s="18">
        <v>46107</v>
      </c>
      <c r="D1082" s="5" t="s">
        <v>1245</v>
      </c>
      <c r="E1082" s="42" t="s">
        <v>20</v>
      </c>
      <c r="F1082" s="41" t="s">
        <v>21</v>
      </c>
      <c r="G1082" s="18" t="s">
        <v>1498</v>
      </c>
      <c r="H1082" s="27" t="s">
        <v>22</v>
      </c>
      <c r="I1082" s="5" t="s">
        <v>20</v>
      </c>
      <c r="J1082" s="111">
        <v>24950</v>
      </c>
      <c r="K1082" s="111">
        <v>10000</v>
      </c>
      <c r="L1082" s="111">
        <v>27</v>
      </c>
      <c r="M1082" s="111">
        <v>12</v>
      </c>
      <c r="N1082" s="42" t="s">
        <v>20</v>
      </c>
      <c r="O1082" s="41" t="s">
        <v>21</v>
      </c>
      <c r="P1082" s="21">
        <v>0.5</v>
      </c>
      <c r="Q1082" s="22">
        <v>0.72222222222222221</v>
      </c>
      <c r="R1082" s="22">
        <v>0.5</v>
      </c>
      <c r="S1082" s="22">
        <v>0.80208333333333337</v>
      </c>
      <c r="T1082" s="22">
        <v>0.84722222222222221</v>
      </c>
      <c r="U1082" s="22">
        <v>0.89236111111111116</v>
      </c>
      <c r="V1082" s="22">
        <v>0.89236111111111116</v>
      </c>
      <c r="W1082" s="105">
        <f>IFERROR(IF(S1082&lt;R1082,100%,"100"%-(S1082-R1082)*1.2),"-")</f>
        <v>0.63749999999999996</v>
      </c>
      <c r="AB1082" s="5" t="s">
        <v>1542</v>
      </c>
      <c r="AC1082" s="105">
        <f>IFERROR(IF(Y1082&lt;X1082,100%,"100"%-(Y1082-X1082)*1.2),"-")</f>
        <v>1</v>
      </c>
    </row>
    <row r="1083" spans="2:29" x14ac:dyDescent="0.3">
      <c r="B1083" s="18" t="s">
        <v>1499</v>
      </c>
      <c r="C1083" s="18">
        <v>46107</v>
      </c>
      <c r="D1083" s="5" t="s">
        <v>1245</v>
      </c>
      <c r="E1083" s="42" t="s">
        <v>56</v>
      </c>
      <c r="F1083" s="41" t="s">
        <v>81</v>
      </c>
      <c r="G1083" s="18" t="s">
        <v>1499</v>
      </c>
      <c r="H1083" s="54" t="s">
        <v>1188</v>
      </c>
      <c r="I1083" s="19" t="s">
        <v>56</v>
      </c>
      <c r="J1083" s="111">
        <v>8500</v>
      </c>
      <c r="K1083" s="111">
        <v>934</v>
      </c>
      <c r="L1083" s="111">
        <v>14</v>
      </c>
      <c r="M1083" s="111">
        <v>5</v>
      </c>
      <c r="N1083" s="42" t="s">
        <v>56</v>
      </c>
      <c r="O1083" s="41" t="s">
        <v>81</v>
      </c>
      <c r="P1083" s="42">
        <v>0.33333333333333331</v>
      </c>
      <c r="Q1083" s="22">
        <v>0.50694444444444442</v>
      </c>
      <c r="R1083" s="22">
        <v>0.75</v>
      </c>
      <c r="S1083" s="22">
        <v>0.52083333333333337</v>
      </c>
      <c r="T1083" s="22">
        <v>0.55555555555555558</v>
      </c>
      <c r="U1083" s="22">
        <v>0.56944444444444442</v>
      </c>
      <c r="V1083" s="22">
        <v>0.56944444444444442</v>
      </c>
      <c r="W1083" s="105">
        <f>IFERROR(IF(S1083&lt;R1083,100%,"100"%-(S1083-R1083)*1.2),"-")</f>
        <v>1</v>
      </c>
      <c r="AC1083" s="105">
        <f>IFERROR(IF(Y1083&lt;X1083,100%,"100"%-(Y1083-X1083)*1.2),"-")</f>
        <v>1</v>
      </c>
    </row>
    <row r="1084" spans="2:29" x14ac:dyDescent="0.3">
      <c r="B1084" s="18" t="s">
        <v>1500</v>
      </c>
      <c r="C1084" s="18">
        <v>46107</v>
      </c>
      <c r="D1084" s="126" t="s">
        <v>1245</v>
      </c>
      <c r="E1084" s="42" t="s">
        <v>56</v>
      </c>
      <c r="F1084" s="41" t="s">
        <v>81</v>
      </c>
      <c r="G1084" s="18" t="s">
        <v>1500</v>
      </c>
      <c r="H1084" s="27" t="s">
        <v>13</v>
      </c>
      <c r="I1084" s="193" t="s">
        <v>56</v>
      </c>
      <c r="J1084" s="111">
        <v>8500</v>
      </c>
      <c r="K1084" s="111">
        <v>2771</v>
      </c>
      <c r="L1084" s="111">
        <v>14</v>
      </c>
      <c r="M1084" s="111">
        <v>7</v>
      </c>
      <c r="N1084" s="42" t="s">
        <v>56</v>
      </c>
      <c r="O1084" s="41" t="s">
        <v>81</v>
      </c>
      <c r="P1084" s="55">
        <v>0.41666666666666669</v>
      </c>
      <c r="Q1084" s="22">
        <v>0.59722222222222221</v>
      </c>
      <c r="R1084" s="22">
        <v>0.75</v>
      </c>
      <c r="S1084" s="22">
        <v>0.72916666666666663</v>
      </c>
      <c r="T1084" s="22">
        <v>0.75</v>
      </c>
      <c r="U1084" s="22">
        <v>0.83333333333333337</v>
      </c>
      <c r="V1084" s="22">
        <v>0.83333333333333337</v>
      </c>
      <c r="W1084" s="105">
        <f>IFERROR(IF(S1084&lt;R1084,100%,"100"%-(S1084-R1084)*1.2),"-")</f>
        <v>1</v>
      </c>
      <c r="AC1084" s="105">
        <f>IFERROR(IF(Y1084&lt;X1084,100%,"100"%-(Y1084-X1084)*1.2),"-")</f>
        <v>1</v>
      </c>
    </row>
    <row r="1085" spans="2:29" x14ac:dyDescent="0.3">
      <c r="B1085" s="18" t="s">
        <v>1500</v>
      </c>
      <c r="C1085" s="18">
        <v>46107</v>
      </c>
      <c r="D1085" s="126" t="s">
        <v>1245</v>
      </c>
      <c r="E1085" s="42" t="s">
        <v>56</v>
      </c>
      <c r="F1085" s="41" t="s">
        <v>81</v>
      </c>
      <c r="G1085" s="18" t="s">
        <v>1500</v>
      </c>
      <c r="H1085" s="5" t="s">
        <v>25</v>
      </c>
      <c r="I1085" s="193" t="s">
        <v>56</v>
      </c>
      <c r="J1085" s="111">
        <v>8500</v>
      </c>
      <c r="K1085" s="111">
        <v>1000</v>
      </c>
      <c r="L1085" s="111">
        <v>14</v>
      </c>
      <c r="M1085" s="111">
        <v>2</v>
      </c>
      <c r="N1085" s="42" t="s">
        <v>56</v>
      </c>
      <c r="O1085" s="41" t="s">
        <v>81</v>
      </c>
      <c r="P1085" s="21">
        <v>0.41666666666666669</v>
      </c>
      <c r="Q1085" s="22">
        <v>0.59722222222222221</v>
      </c>
      <c r="R1085" s="22">
        <v>0.75</v>
      </c>
      <c r="S1085" s="22">
        <v>0.66666666666666663</v>
      </c>
      <c r="T1085" s="22">
        <v>0.69097222222222221</v>
      </c>
      <c r="U1085" s="22">
        <v>0.83333333333333337</v>
      </c>
      <c r="V1085" s="22">
        <v>0.83333333333333337</v>
      </c>
      <c r="W1085" s="105">
        <f>IFERROR(IF(S1085&lt;R1085,100%,"100"%-(S1085-R1085)*1.2),"-")</f>
        <v>1</v>
      </c>
      <c r="AC1085" s="105">
        <f>IFERROR(IF(Y1085&lt;X1085,100%,"100"%-(Y1085-X1085)*1.2),"-")</f>
        <v>1</v>
      </c>
    </row>
    <row r="1086" spans="2:29" x14ac:dyDescent="0.3">
      <c r="B1086" s="18" t="s">
        <v>1500</v>
      </c>
      <c r="C1086" s="18">
        <v>46107</v>
      </c>
      <c r="D1086" s="5" t="s">
        <v>1245</v>
      </c>
      <c r="E1086" s="42" t="s">
        <v>56</v>
      </c>
      <c r="F1086" s="41" t="s">
        <v>81</v>
      </c>
      <c r="G1086" s="18" t="s">
        <v>1500</v>
      </c>
      <c r="H1086" s="5" t="s">
        <v>17</v>
      </c>
      <c r="I1086" s="19" t="s">
        <v>56</v>
      </c>
      <c r="J1086" s="111">
        <v>8500</v>
      </c>
      <c r="K1086" s="111">
        <v>350</v>
      </c>
      <c r="L1086" s="111">
        <v>14</v>
      </c>
      <c r="M1086" s="111">
        <v>3</v>
      </c>
      <c r="N1086" s="42" t="s">
        <v>56</v>
      </c>
      <c r="O1086" s="41" t="s">
        <v>81</v>
      </c>
      <c r="P1086" s="21">
        <v>0.41666666666666702</v>
      </c>
      <c r="Q1086" s="22">
        <v>0.59722222222222221</v>
      </c>
      <c r="R1086" s="22">
        <v>0.75</v>
      </c>
      <c r="S1086" s="22">
        <v>0.69791666666666663</v>
      </c>
      <c r="T1086" s="22">
        <v>0.69791666666666663</v>
      </c>
      <c r="U1086" s="22">
        <v>0.83333333333333337</v>
      </c>
      <c r="V1086" s="22">
        <v>0.83333333333333337</v>
      </c>
      <c r="W1086" s="105">
        <f>IFERROR(IF(S1086&lt;R1086,100%,"100"%-(S1086-R1086)*1.2),"-")</f>
        <v>1</v>
      </c>
      <c r="AC1086" s="105">
        <f>IFERROR(IF(Y1086&lt;X1086,100%,"100"%-(Y1086-X1086)*1.2),"-")</f>
        <v>1</v>
      </c>
    </row>
    <row r="1087" spans="2:29" x14ac:dyDescent="0.3">
      <c r="B1087" s="18" t="s">
        <v>1501</v>
      </c>
      <c r="C1087" s="18">
        <v>46107</v>
      </c>
      <c r="E1087" s="21" t="s">
        <v>101</v>
      </c>
      <c r="F1087" s="41" t="s">
        <v>101</v>
      </c>
      <c r="G1087" s="18" t="s">
        <v>1501</v>
      </c>
      <c r="H1087" s="5" t="s">
        <v>9</v>
      </c>
      <c r="K1087" s="111">
        <v>5000</v>
      </c>
      <c r="M1087" s="111">
        <v>9</v>
      </c>
      <c r="N1087" s="21" t="s">
        <v>101</v>
      </c>
      <c r="O1087" s="41" t="s">
        <v>101</v>
      </c>
      <c r="P1087" s="21">
        <v>0.29166666666666702</v>
      </c>
      <c r="R1087" s="22">
        <v>0.5</v>
      </c>
      <c r="W1087" s="105">
        <f>IFERROR(IF(S1087&lt;R1087,100%,"100"%-(S1087-R1087)*1.2),"-")</f>
        <v>1</v>
      </c>
      <c r="AB1087" s="5" t="s">
        <v>1542</v>
      </c>
      <c r="AC1087" s="105">
        <f>IFERROR(IF(Y1087&lt;X1087,100%,"100"%-(Y1087-X1087)*1.2),"-")</f>
        <v>1</v>
      </c>
    </row>
    <row r="1088" spans="2:29" x14ac:dyDescent="0.3">
      <c r="B1088" s="18" t="s">
        <v>1501</v>
      </c>
      <c r="C1088" s="18">
        <v>46107</v>
      </c>
      <c r="D1088" s="386"/>
      <c r="E1088" s="21" t="s">
        <v>101</v>
      </c>
      <c r="F1088" s="41" t="s">
        <v>101</v>
      </c>
      <c r="G1088" s="18" t="s">
        <v>1501</v>
      </c>
      <c r="H1088" s="27" t="s">
        <v>6</v>
      </c>
      <c r="K1088" s="111">
        <v>177</v>
      </c>
      <c r="M1088" s="111">
        <v>13</v>
      </c>
      <c r="N1088" s="21" t="s">
        <v>101</v>
      </c>
      <c r="O1088" s="41" t="s">
        <v>101</v>
      </c>
      <c r="P1088" s="21">
        <v>0.29166666666666702</v>
      </c>
      <c r="R1088" s="22">
        <v>0.5</v>
      </c>
      <c r="W1088" s="105">
        <f>IFERROR(IF(S1088&lt;R1088,100%,"100"%-(S1088-R1088)*1.2),"-")</f>
        <v>1</v>
      </c>
      <c r="AB1088" s="5" t="s">
        <v>1542</v>
      </c>
      <c r="AC1088" s="105">
        <f>IFERROR(IF(Y1088&lt;X1088,100%,"100"%-(Y1088-X1088)*1.2),"-")</f>
        <v>1</v>
      </c>
    </row>
    <row r="1089" spans="2:29" x14ac:dyDescent="0.3">
      <c r="B1089" s="18" t="s">
        <v>1502</v>
      </c>
      <c r="C1089" s="18">
        <v>46107</v>
      </c>
      <c r="D1089" s="386" t="s">
        <v>1245</v>
      </c>
      <c r="E1089" s="21" t="s">
        <v>104</v>
      </c>
      <c r="F1089" s="41" t="s">
        <v>24</v>
      </c>
      <c r="G1089" s="18" t="s">
        <v>1502</v>
      </c>
      <c r="H1089" s="51" t="s">
        <v>12</v>
      </c>
      <c r="I1089" s="19" t="s">
        <v>104</v>
      </c>
      <c r="J1089" s="111">
        <v>10230</v>
      </c>
      <c r="K1089" s="111">
        <v>1200</v>
      </c>
      <c r="L1089" s="111">
        <v>14</v>
      </c>
      <c r="M1089" s="111">
        <v>4</v>
      </c>
      <c r="N1089" s="21" t="s">
        <v>104</v>
      </c>
      <c r="O1089" s="41" t="s">
        <v>24</v>
      </c>
      <c r="P1089" s="21">
        <v>0.29166666666666669</v>
      </c>
      <c r="Q1089" s="22">
        <v>0.38194444444444442</v>
      </c>
      <c r="R1089" s="22">
        <v>0.5</v>
      </c>
      <c r="S1089" s="22">
        <v>0.5</v>
      </c>
      <c r="T1089" s="22">
        <v>0.54166666666666663</v>
      </c>
      <c r="U1089" s="22">
        <v>0.66666666666666663</v>
      </c>
      <c r="V1089" s="22">
        <v>0.66666666666666663</v>
      </c>
      <c r="W1089" s="105">
        <f>IFERROR(IF(S1089&lt;R1089,100%,"100"%-(S1089-R1089)*1.2),"-")</f>
        <v>1</v>
      </c>
      <c r="AC1089" s="105">
        <f>IFERROR(IF(Y1089&lt;X1089,100%,"100"%-(Y1089-X1089)*1.2),"-")</f>
        <v>1</v>
      </c>
    </row>
    <row r="1090" spans="2:29" x14ac:dyDescent="0.3">
      <c r="B1090" s="18" t="s">
        <v>1502</v>
      </c>
      <c r="C1090" s="18">
        <v>46107</v>
      </c>
      <c r="D1090" s="5" t="s">
        <v>1245</v>
      </c>
      <c r="E1090" s="42" t="s">
        <v>104</v>
      </c>
      <c r="F1090" s="41" t="s">
        <v>24</v>
      </c>
      <c r="G1090" s="18" t="s">
        <v>1502</v>
      </c>
      <c r="H1090" s="41" t="s">
        <v>16</v>
      </c>
      <c r="I1090" s="19" t="s">
        <v>104</v>
      </c>
      <c r="J1090" s="111">
        <v>10230</v>
      </c>
      <c r="K1090" s="111">
        <v>8500</v>
      </c>
      <c r="L1090" s="111">
        <v>14</v>
      </c>
      <c r="M1090" s="111">
        <v>12</v>
      </c>
      <c r="N1090" s="42" t="s">
        <v>104</v>
      </c>
      <c r="O1090" s="41" t="s">
        <v>24</v>
      </c>
      <c r="P1090" s="42">
        <v>0.75</v>
      </c>
      <c r="W1090" s="105">
        <f>IFERROR(IF(S1090&lt;R1090,100%,"100"%-(S1090-R1090)*1.2),"-")</f>
        <v>1</v>
      </c>
      <c r="AC1090" s="105">
        <f>IFERROR(IF(Y1090&lt;X1090,100%,"100"%-(Y1090-X1090)*1.2),"-")</f>
        <v>1</v>
      </c>
    </row>
    <row r="1091" spans="2:29" x14ac:dyDescent="0.3">
      <c r="B1091" s="18" t="s">
        <v>1503</v>
      </c>
      <c r="C1091" s="18">
        <v>46107</v>
      </c>
      <c r="D1091" s="5" t="s">
        <v>1245</v>
      </c>
      <c r="E1091" s="21" t="s">
        <v>28</v>
      </c>
      <c r="F1091" s="20" t="s">
        <v>42</v>
      </c>
      <c r="G1091" s="18" t="s">
        <v>1503</v>
      </c>
      <c r="H1091" s="5" t="s">
        <v>601</v>
      </c>
      <c r="I1091" s="5" t="s">
        <v>28</v>
      </c>
      <c r="J1091" s="111">
        <v>9200</v>
      </c>
      <c r="K1091" s="111">
        <v>7000</v>
      </c>
      <c r="L1091" s="111">
        <v>14</v>
      </c>
      <c r="M1091" s="111">
        <v>10</v>
      </c>
      <c r="N1091" s="21" t="s">
        <v>28</v>
      </c>
      <c r="O1091" s="20" t="s">
        <v>42</v>
      </c>
      <c r="P1091" s="21">
        <v>0.25</v>
      </c>
      <c r="Q1091" s="22">
        <v>0.27083333333333331</v>
      </c>
      <c r="R1091" s="22">
        <v>0.625</v>
      </c>
      <c r="S1091" s="22">
        <v>0.3888888888888889</v>
      </c>
      <c r="T1091" s="22">
        <v>0.43055555555555558</v>
      </c>
      <c r="U1091" s="22">
        <v>0.58333333333333337</v>
      </c>
      <c r="V1091" s="22">
        <v>0.58333333333333337</v>
      </c>
      <c r="W1091" s="105">
        <f>IFERROR(IF(S1091&lt;R1091,100%,"100"%-(S1091-R1091)*1.2),"-")</f>
        <v>1</v>
      </c>
      <c r="AC1091" s="105">
        <f>IFERROR(IF(Y1091&lt;X1091,100%,"100"%-(Y1091-X1091)*1.2),"-")</f>
        <v>1</v>
      </c>
    </row>
    <row r="1092" spans="2:29" x14ac:dyDescent="0.3">
      <c r="B1092" s="18" t="s">
        <v>1504</v>
      </c>
      <c r="C1092" s="18">
        <v>46107</v>
      </c>
      <c r="D1092" s="5" t="s">
        <v>1245</v>
      </c>
      <c r="E1092" s="21" t="s">
        <v>28</v>
      </c>
      <c r="F1092" s="41" t="s">
        <v>42</v>
      </c>
      <c r="G1092" s="18" t="s">
        <v>1504</v>
      </c>
      <c r="H1092" s="5" t="s">
        <v>33</v>
      </c>
      <c r="I1092" s="5" t="s">
        <v>28</v>
      </c>
      <c r="J1092" s="111">
        <v>9200</v>
      </c>
      <c r="K1092" s="111">
        <v>4600</v>
      </c>
      <c r="L1092" s="111">
        <v>14</v>
      </c>
      <c r="M1092" s="111">
        <v>17</v>
      </c>
      <c r="N1092" s="21" t="s">
        <v>28</v>
      </c>
      <c r="O1092" s="41" t="s">
        <v>42</v>
      </c>
      <c r="P1092" s="21">
        <v>0.58333333333333337</v>
      </c>
      <c r="Q1092" s="22">
        <v>0.625</v>
      </c>
      <c r="R1092" s="22">
        <v>0.75</v>
      </c>
      <c r="S1092" s="22">
        <v>0.6875</v>
      </c>
      <c r="T1092" s="22">
        <v>0.75</v>
      </c>
      <c r="U1092" s="22">
        <v>0.83333333333333337</v>
      </c>
      <c r="V1092" s="22">
        <v>0.83333333333333337</v>
      </c>
      <c r="W1092" s="105">
        <f>IFERROR(IF(S1092&lt;R1092,100%,"100"%-(S1092-R1092)*1.2),"-")</f>
        <v>1</v>
      </c>
      <c r="AC1092" s="105">
        <f>IFERROR(IF(Y1092&lt;X1092,100%,"100"%-(Y1092-X1092)*1.2),"-")</f>
        <v>1</v>
      </c>
    </row>
    <row r="1093" spans="2:29" x14ac:dyDescent="0.3">
      <c r="B1093" s="18" t="s">
        <v>1505</v>
      </c>
      <c r="C1093" s="18">
        <v>46107</v>
      </c>
      <c r="D1093" s="5" t="s">
        <v>1245</v>
      </c>
      <c r="E1093" s="49" t="s">
        <v>14</v>
      </c>
      <c r="F1093" s="41" t="s">
        <v>15</v>
      </c>
      <c r="G1093" s="18" t="s">
        <v>1505</v>
      </c>
      <c r="H1093" s="27" t="s">
        <v>35</v>
      </c>
      <c r="I1093" s="5" t="s">
        <v>14</v>
      </c>
      <c r="J1093" s="111">
        <v>8500</v>
      </c>
      <c r="K1093" s="111">
        <v>2400</v>
      </c>
      <c r="L1093" s="111">
        <v>14</v>
      </c>
      <c r="M1093" s="111">
        <v>7</v>
      </c>
      <c r="N1093" s="21" t="s">
        <v>14</v>
      </c>
      <c r="O1093" s="41" t="s">
        <v>15</v>
      </c>
      <c r="P1093" s="21">
        <v>0.29166666666666702</v>
      </c>
      <c r="Q1093" s="22">
        <v>0.29166666666666669</v>
      </c>
      <c r="R1093" s="22">
        <v>0.5</v>
      </c>
      <c r="S1093" s="22">
        <v>0.2951388888888889</v>
      </c>
      <c r="T1093" s="22">
        <v>0.33333333333333331</v>
      </c>
      <c r="U1093" s="22">
        <v>0.33680555555555558</v>
      </c>
      <c r="V1093" s="22">
        <v>0.33680555555555558</v>
      </c>
      <c r="W1093" s="105">
        <f>IFERROR(IF(S1093&lt;R1093,100%,"100"%-(S1093-R1093)*1.2),"-")</f>
        <v>1</v>
      </c>
      <c r="AC1093" s="105">
        <f>IFERROR(IF(Y1093&lt;X1093,100%,"100"%-(Y1093-X1093)*1.2),"-")</f>
        <v>1</v>
      </c>
    </row>
    <row r="1094" spans="2:29" x14ac:dyDescent="0.3">
      <c r="B1094" s="18" t="s">
        <v>1506</v>
      </c>
      <c r="C1094" s="18">
        <v>46107</v>
      </c>
      <c r="D1094" s="386" t="s">
        <v>1245</v>
      </c>
      <c r="E1094" s="170" t="s">
        <v>14</v>
      </c>
      <c r="F1094" s="244" t="s">
        <v>15</v>
      </c>
      <c r="G1094" s="125" t="s">
        <v>1506</v>
      </c>
      <c r="H1094" s="126" t="s">
        <v>19</v>
      </c>
      <c r="I1094" s="5" t="s">
        <v>14</v>
      </c>
      <c r="J1094" s="242">
        <v>8500</v>
      </c>
      <c r="K1094" s="242">
        <v>9442</v>
      </c>
      <c r="L1094" s="242">
        <v>14</v>
      </c>
      <c r="M1094" s="242">
        <v>14</v>
      </c>
      <c r="N1094" s="243" t="s">
        <v>14</v>
      </c>
      <c r="O1094" s="244" t="s">
        <v>15</v>
      </c>
      <c r="P1094" s="243">
        <v>0.375</v>
      </c>
      <c r="Q1094" s="128">
        <v>0.4826388888888889</v>
      </c>
      <c r="R1094" s="22">
        <v>0.625</v>
      </c>
      <c r="S1094" s="22">
        <v>0.60416666666666663</v>
      </c>
      <c r="T1094" s="22">
        <v>0.73958333333333337</v>
      </c>
      <c r="U1094" s="22">
        <v>0.875</v>
      </c>
      <c r="V1094" s="22">
        <v>0.875</v>
      </c>
      <c r="W1094" s="105">
        <f>IFERROR(IF(S1094&lt;R1094,100%,"100"%-(S1094-R1094)*1.2),"-")</f>
        <v>1</v>
      </c>
      <c r="AC1094" s="105">
        <f>IFERROR(IF(Y1094&lt;X1094,100%,"100"%-(Y1094-X1094)*1.2),"-")</f>
        <v>1</v>
      </c>
    </row>
    <row r="1095" spans="2:29" x14ac:dyDescent="0.3">
      <c r="B1095" s="18" t="s">
        <v>1507</v>
      </c>
      <c r="C1095" s="18">
        <v>46107</v>
      </c>
      <c r="D1095" s="5" t="s">
        <v>1245</v>
      </c>
      <c r="E1095" s="21" t="s">
        <v>46</v>
      </c>
      <c r="F1095" s="41" t="s">
        <v>165</v>
      </c>
      <c r="G1095" s="18" t="s">
        <v>1507</v>
      </c>
      <c r="H1095" s="5" t="s">
        <v>159</v>
      </c>
      <c r="I1095" s="5" t="s">
        <v>46</v>
      </c>
      <c r="J1095" s="111">
        <v>927</v>
      </c>
      <c r="K1095" s="111">
        <v>1200</v>
      </c>
      <c r="L1095" s="111">
        <v>3</v>
      </c>
      <c r="M1095" s="111">
        <v>2</v>
      </c>
      <c r="N1095" s="21" t="s">
        <v>46</v>
      </c>
      <c r="O1095" s="41" t="s">
        <v>165</v>
      </c>
      <c r="P1095" s="21">
        <v>0.375</v>
      </c>
      <c r="Q1095" s="22">
        <v>0.45833333333333331</v>
      </c>
      <c r="R1095" s="22">
        <v>0.625</v>
      </c>
      <c r="S1095" s="22">
        <v>0.4826388888888889</v>
      </c>
      <c r="T1095" s="22">
        <v>0.50347222222222221</v>
      </c>
      <c r="U1095" s="22">
        <v>0.50347222222222221</v>
      </c>
      <c r="V1095" s="22">
        <v>0.50347222222222221</v>
      </c>
      <c r="W1095" s="105">
        <f>IFERROR(IF(S1095&lt;R1095,100%,"100"%-(S1095-R1095)*1.2),"-")</f>
        <v>1</v>
      </c>
      <c r="AC1095" s="105">
        <f>IFERROR(IF(Y1095&lt;X1095,100%,"100"%-(Y1095-X1095)*1.2),"-")</f>
        <v>1</v>
      </c>
    </row>
    <row r="1096" spans="2:29" x14ac:dyDescent="0.3">
      <c r="B1096" s="18" t="s">
        <v>1508</v>
      </c>
      <c r="C1096" s="18">
        <v>46107</v>
      </c>
      <c r="D1096" s="5" t="s">
        <v>1245</v>
      </c>
      <c r="E1096" s="21" t="s">
        <v>46</v>
      </c>
      <c r="F1096" s="41" t="s">
        <v>165</v>
      </c>
      <c r="G1096" s="18" t="s">
        <v>1508</v>
      </c>
      <c r="H1096" s="5" t="s">
        <v>107</v>
      </c>
      <c r="I1096" s="5" t="s">
        <v>46</v>
      </c>
      <c r="J1096" s="111">
        <v>927</v>
      </c>
      <c r="K1096" s="111">
        <v>800</v>
      </c>
      <c r="L1096" s="111">
        <v>3</v>
      </c>
      <c r="M1096" s="111">
        <v>1</v>
      </c>
      <c r="N1096" s="21" t="s">
        <v>46</v>
      </c>
      <c r="O1096" s="41" t="s">
        <v>165</v>
      </c>
      <c r="P1096" s="22">
        <v>0.625</v>
      </c>
      <c r="Q1096" s="22">
        <v>0.66666666666666663</v>
      </c>
      <c r="R1096" s="22">
        <v>0.75</v>
      </c>
      <c r="S1096" s="22">
        <v>0.80555555555555558</v>
      </c>
      <c r="T1096" s="22">
        <v>0.86458333333333337</v>
      </c>
      <c r="U1096" s="22">
        <v>0.9375</v>
      </c>
      <c r="V1096" s="22">
        <v>0.9375</v>
      </c>
      <c r="W1096" s="105">
        <f>IFERROR(IF(S1096&lt;R1096,100%,"100"%-(S1096-R1096)*1.2),"-")</f>
        <v>0.93333333333333335</v>
      </c>
      <c r="AB1096" s="5" t="s">
        <v>1542</v>
      </c>
      <c r="AC1096" s="105">
        <f>IFERROR(IF(Y1096&lt;X1096,100%,"100"%-(Y1096-X1096)*1.2),"-")</f>
        <v>1</v>
      </c>
    </row>
    <row r="1097" spans="2:29" x14ac:dyDescent="0.3">
      <c r="B1097" s="18" t="s">
        <v>1509</v>
      </c>
      <c r="C1097" s="18">
        <v>46107</v>
      </c>
      <c r="E1097" s="5" t="s">
        <v>111</v>
      </c>
      <c r="F1097" s="5" t="s">
        <v>111</v>
      </c>
      <c r="G1097" s="18" t="s">
        <v>1509</v>
      </c>
      <c r="H1097" s="5" t="s">
        <v>80</v>
      </c>
      <c r="N1097" s="5" t="s">
        <v>111</v>
      </c>
      <c r="O1097" s="5" t="s">
        <v>111</v>
      </c>
      <c r="P1097" s="17">
        <v>0.29166666666666669</v>
      </c>
      <c r="Q1097" s="22">
        <v>0.91666666666666663</v>
      </c>
      <c r="R1097" s="22">
        <v>0.5</v>
      </c>
      <c r="S1097" s="22">
        <v>0.95833333333333337</v>
      </c>
      <c r="W1097" s="105">
        <f>IFERROR(IF(S1097&lt;R1097,100%,"100"%-(S1097-R1097)*1.2),"-")</f>
        <v>0.44999999999999996</v>
      </c>
      <c r="AB1097" s="5" t="s">
        <v>1542</v>
      </c>
      <c r="AC1097" s="105">
        <f>IFERROR(IF(Y1097&lt;X1097,100%,"100"%-(Y1097-X1097)*1.2),"-")</f>
        <v>1</v>
      </c>
    </row>
    <row r="1098" spans="2:29" x14ac:dyDescent="0.3">
      <c r="B1098" s="18" t="s">
        <v>1510</v>
      </c>
      <c r="C1098" s="18">
        <v>46107</v>
      </c>
      <c r="D1098" s="386"/>
      <c r="E1098" s="386" t="s">
        <v>111</v>
      </c>
      <c r="F1098" s="386" t="s">
        <v>111</v>
      </c>
      <c r="G1098" s="92" t="s">
        <v>1510</v>
      </c>
      <c r="H1098" s="386" t="s">
        <v>1331</v>
      </c>
      <c r="I1098" s="386"/>
      <c r="J1098" s="484"/>
      <c r="K1098" s="484"/>
      <c r="L1098" s="484"/>
      <c r="M1098" s="484"/>
      <c r="N1098" s="386" t="s">
        <v>111</v>
      </c>
      <c r="O1098" s="386" t="s">
        <v>111</v>
      </c>
      <c r="P1098" s="505">
        <v>0.29166666666666669</v>
      </c>
      <c r="Q1098" s="100">
        <v>0.91666666666666663</v>
      </c>
      <c r="R1098" s="22">
        <v>0.5</v>
      </c>
      <c r="S1098" s="22">
        <v>0.95833333333333337</v>
      </c>
      <c r="W1098" s="105">
        <f>IFERROR(IF(S1098&lt;R1098,100%,"100"%-(S1098-R1098)*1.2),"-")</f>
        <v>0.44999999999999996</v>
      </c>
      <c r="AB1098" s="5" t="s">
        <v>1542</v>
      </c>
      <c r="AC1098" s="105">
        <f>IFERROR(IF(Y1098&lt;X1098,100%,"100"%-(Y1098-X1098)*1.2),"-")</f>
        <v>1</v>
      </c>
    </row>
    <row r="1099" spans="2:29" x14ac:dyDescent="0.3">
      <c r="B1099" s="18" t="s">
        <v>1511</v>
      </c>
      <c r="C1099" s="18">
        <v>46107</v>
      </c>
      <c r="D1099" s="5" t="s">
        <v>1245</v>
      </c>
      <c r="E1099" s="5" t="s">
        <v>111</v>
      </c>
      <c r="F1099" s="5" t="s">
        <v>111</v>
      </c>
      <c r="G1099" s="18" t="s">
        <v>1511</v>
      </c>
      <c r="H1099" s="5" t="s">
        <v>9</v>
      </c>
      <c r="I1099" s="5" t="s">
        <v>111</v>
      </c>
      <c r="M1099" s="111">
        <v>1</v>
      </c>
      <c r="N1099" s="5" t="s">
        <v>111</v>
      </c>
      <c r="O1099" s="5" t="s">
        <v>111</v>
      </c>
      <c r="P1099" s="17">
        <v>0.29166666666666669</v>
      </c>
      <c r="Q1099" s="22">
        <v>0.91666666666666663</v>
      </c>
      <c r="R1099" s="22">
        <v>0.5</v>
      </c>
      <c r="S1099" s="22">
        <v>0.95833333333333337</v>
      </c>
      <c r="W1099" s="105">
        <f>IFERROR(IF(S1099&lt;R1099,100%,"100"%-(S1099-R1099)*1.2),"-")</f>
        <v>0.44999999999999996</v>
      </c>
      <c r="AB1099" s="5" t="s">
        <v>1542</v>
      </c>
      <c r="AC1099" s="105">
        <f>IFERROR(IF(Y1099&lt;X1099,100%,"100"%-(Y1099-X1099)*1.2),"-")</f>
        <v>1</v>
      </c>
    </row>
    <row r="1100" spans="2:29" x14ac:dyDescent="0.3">
      <c r="B1100" s="18" t="s">
        <v>1512</v>
      </c>
      <c r="C1100" s="18">
        <v>46108</v>
      </c>
      <c r="D1100" s="5" t="s">
        <v>1245</v>
      </c>
      <c r="E1100" s="17" t="s">
        <v>20</v>
      </c>
      <c r="F1100" s="16" t="s">
        <v>21</v>
      </c>
      <c r="G1100" s="18" t="s">
        <v>1512</v>
      </c>
      <c r="H1100" s="16" t="s">
        <v>18</v>
      </c>
      <c r="I1100" s="5" t="s">
        <v>20</v>
      </c>
      <c r="J1100" s="111">
        <v>24950</v>
      </c>
      <c r="K1100" s="111">
        <v>156.80000000000001</v>
      </c>
      <c r="L1100" s="111">
        <v>27</v>
      </c>
      <c r="M1100" s="111">
        <v>1</v>
      </c>
      <c r="N1100" s="17" t="s">
        <v>20</v>
      </c>
      <c r="O1100" s="16" t="s">
        <v>21</v>
      </c>
      <c r="P1100" s="17">
        <v>0.29166666666666669</v>
      </c>
      <c r="Q1100" s="22">
        <v>0.48958333333333331</v>
      </c>
      <c r="R1100" s="22">
        <v>0.75</v>
      </c>
      <c r="S1100" s="22">
        <v>0.75</v>
      </c>
      <c r="T1100" s="22">
        <v>0.80208333333333337</v>
      </c>
      <c r="U1100" s="22">
        <v>0.95833333333333337</v>
      </c>
      <c r="V1100" s="22">
        <v>0.95833333333333337</v>
      </c>
      <c r="W1100" s="105">
        <f>IFERROR(IF(S1100&lt;R1100,100%,"100"%-(S1100-R1100)*1.2),"-")</f>
        <v>1</v>
      </c>
      <c r="AC1100" s="105">
        <f>IFERROR(IF(Y1100&lt;X1100,100%,"100"%-(Y1100-X1100)*1.2),"-")</f>
        <v>1</v>
      </c>
    </row>
    <row r="1101" spans="2:29" x14ac:dyDescent="0.3">
      <c r="B1101" s="18" t="s">
        <v>1512</v>
      </c>
      <c r="C1101" s="18">
        <v>46108</v>
      </c>
      <c r="D1101" s="5" t="s">
        <v>1245</v>
      </c>
      <c r="E1101" s="17" t="s">
        <v>20</v>
      </c>
      <c r="F1101" s="52" t="s">
        <v>21</v>
      </c>
      <c r="G1101" s="18" t="s">
        <v>1512</v>
      </c>
      <c r="H1101" s="5" t="s">
        <v>601</v>
      </c>
      <c r="I1101" s="5" t="s">
        <v>20</v>
      </c>
      <c r="J1101" s="111">
        <v>24950</v>
      </c>
      <c r="K1101" s="111">
        <v>6424</v>
      </c>
      <c r="L1101" s="111">
        <v>27</v>
      </c>
      <c r="M1101" s="111">
        <v>10</v>
      </c>
      <c r="N1101" s="17" t="s">
        <v>20</v>
      </c>
      <c r="O1101" s="52" t="s">
        <v>21</v>
      </c>
      <c r="P1101" s="17">
        <v>0.41666666666666669</v>
      </c>
      <c r="Q1101" s="22">
        <v>0.48958333333333331</v>
      </c>
      <c r="R1101" s="22">
        <v>0.75</v>
      </c>
      <c r="S1101" s="22">
        <v>0.64583333333333337</v>
      </c>
      <c r="T1101" s="22">
        <v>0.64583333333333337</v>
      </c>
      <c r="U1101" s="22">
        <v>0.95833333333333337</v>
      </c>
      <c r="V1101" s="22">
        <v>0.95833333333333337</v>
      </c>
      <c r="W1101" s="105">
        <f>IFERROR(IF(S1101&lt;R1101,100%,"100"%-(S1101-R1101)*1.2),"-")</f>
        <v>1</v>
      </c>
      <c r="AC1101" s="105">
        <f>IFERROR(IF(Y1101&lt;X1101,100%,"100"%-(Y1101-X1101)*1.2),"-")</f>
        <v>1</v>
      </c>
    </row>
    <row r="1102" spans="2:29" x14ac:dyDescent="0.3">
      <c r="B1102" s="18" t="s">
        <v>1512</v>
      </c>
      <c r="C1102" s="18">
        <v>46108</v>
      </c>
      <c r="D1102" s="5" t="s">
        <v>1245</v>
      </c>
      <c r="E1102" s="17" t="s">
        <v>20</v>
      </c>
      <c r="F1102" s="52" t="s">
        <v>21</v>
      </c>
      <c r="G1102" s="18" t="s">
        <v>1512</v>
      </c>
      <c r="H1102" s="16" t="s">
        <v>19</v>
      </c>
      <c r="I1102" s="5" t="s">
        <v>20</v>
      </c>
      <c r="J1102" s="111">
        <v>24950</v>
      </c>
      <c r="K1102" s="111">
        <v>173.4</v>
      </c>
      <c r="L1102" s="111">
        <v>27</v>
      </c>
      <c r="M1102" s="111">
        <v>2</v>
      </c>
      <c r="N1102" s="17" t="s">
        <v>20</v>
      </c>
      <c r="O1102" s="52" t="s">
        <v>21</v>
      </c>
      <c r="P1102" s="17">
        <v>0.29166666666666702</v>
      </c>
      <c r="Q1102" s="22">
        <v>0.48958333333333331</v>
      </c>
      <c r="R1102" s="22">
        <v>0.75</v>
      </c>
      <c r="S1102" s="22">
        <v>0.67708333333333337</v>
      </c>
      <c r="T1102" s="22">
        <v>0.71180555555555558</v>
      </c>
      <c r="U1102" s="22">
        <v>0.95833333333333337</v>
      </c>
      <c r="V1102" s="22">
        <v>0.95833333333333337</v>
      </c>
      <c r="W1102" s="105">
        <f>IFERROR(IF(S1102&lt;R1102,100%,"100"%-(S1102-R1102)*1.2),"-")</f>
        <v>1</v>
      </c>
      <c r="AC1102" s="105">
        <f>IFERROR(IF(Y1102&lt;X1102,100%,"100"%-(Y1102-X1102)*1.2),"-")</f>
        <v>1</v>
      </c>
    </row>
    <row r="1103" spans="2:29" x14ac:dyDescent="0.3">
      <c r="B1103" s="18" t="s">
        <v>1513</v>
      </c>
      <c r="C1103" s="18">
        <v>46108</v>
      </c>
      <c r="D1103" s="126" t="s">
        <v>1245</v>
      </c>
      <c r="E1103" s="17" t="s">
        <v>46</v>
      </c>
      <c r="F1103" s="52" t="s">
        <v>165</v>
      </c>
      <c r="G1103" s="18" t="s">
        <v>1513</v>
      </c>
      <c r="H1103" s="5" t="s">
        <v>159</v>
      </c>
      <c r="I1103" s="126" t="s">
        <v>46</v>
      </c>
      <c r="J1103" s="111">
        <v>927</v>
      </c>
      <c r="K1103" s="111">
        <v>122</v>
      </c>
      <c r="L1103" s="111">
        <v>3</v>
      </c>
      <c r="M1103" s="111">
        <v>2</v>
      </c>
      <c r="N1103" s="17" t="s">
        <v>46</v>
      </c>
      <c r="O1103" s="52" t="s">
        <v>165</v>
      </c>
      <c r="P1103" s="19">
        <v>0.29166666666666702</v>
      </c>
      <c r="Q1103" s="22">
        <v>0.33680555555555558</v>
      </c>
      <c r="R1103" s="22">
        <v>0.625</v>
      </c>
      <c r="S1103" s="22">
        <v>0.37847222222222221</v>
      </c>
      <c r="T1103" s="22">
        <v>0.4201388888888889</v>
      </c>
      <c r="U1103" s="22">
        <v>0.45833333333333331</v>
      </c>
      <c r="V1103" s="22">
        <v>0.45833333333333331</v>
      </c>
      <c r="W1103" s="105">
        <f>IFERROR(IF(S1103&lt;R1103,100%,"100"%-(S1103-R1103)*1.2),"-")</f>
        <v>1</v>
      </c>
      <c r="AC1103" s="105">
        <f>IFERROR(IF(Y1103&lt;X1103,100%,"100"%-(Y1103-X1103)*1.2),"-")</f>
        <v>1</v>
      </c>
    </row>
    <row r="1104" spans="2:29" x14ac:dyDescent="0.3">
      <c r="B1104" s="18" t="s">
        <v>1514</v>
      </c>
      <c r="C1104" s="18">
        <v>46108</v>
      </c>
      <c r="D1104" s="126" t="s">
        <v>1245</v>
      </c>
      <c r="E1104" s="17" t="s">
        <v>46</v>
      </c>
      <c r="F1104" s="52" t="s">
        <v>165</v>
      </c>
      <c r="G1104" s="18" t="s">
        <v>1514</v>
      </c>
      <c r="H1104" s="500" t="s">
        <v>43</v>
      </c>
      <c r="I1104" s="126" t="s">
        <v>46</v>
      </c>
      <c r="J1104" s="111">
        <v>927</v>
      </c>
      <c r="K1104" s="111">
        <v>900</v>
      </c>
      <c r="L1104" s="111">
        <v>3</v>
      </c>
      <c r="M1104" s="111">
        <v>2</v>
      </c>
      <c r="N1104" s="17" t="s">
        <v>46</v>
      </c>
      <c r="O1104" s="52" t="s">
        <v>165</v>
      </c>
      <c r="P1104" s="110">
        <v>0.54166666666666696</v>
      </c>
      <c r="Q1104" s="22">
        <v>0.5</v>
      </c>
      <c r="R1104" s="22">
        <v>0.625</v>
      </c>
      <c r="S1104" s="22">
        <v>0.60763888888888884</v>
      </c>
      <c r="T1104" s="22">
        <v>0.69791666666666663</v>
      </c>
      <c r="U1104" s="22">
        <v>0.83333333333333337</v>
      </c>
      <c r="V1104" s="22">
        <v>0.83333333333333337</v>
      </c>
      <c r="W1104" s="105">
        <f>IFERROR(IF(S1104&lt;R1104,100%,"100"%-(S1104-R1104)*1.2),"-")</f>
        <v>1</v>
      </c>
      <c r="AC1104" s="105">
        <f>IFERROR(IF(Y1104&lt;X1104,100%,"100"%-(Y1104-X1104)*1.2),"-")</f>
        <v>1</v>
      </c>
    </row>
    <row r="1105" spans="2:29" x14ac:dyDescent="0.3">
      <c r="B1105" s="18" t="s">
        <v>1515</v>
      </c>
      <c r="C1105" s="18">
        <v>46108</v>
      </c>
      <c r="D1105" s="386"/>
      <c r="E1105" s="17" t="s">
        <v>101</v>
      </c>
      <c r="F1105" s="52" t="s">
        <v>101</v>
      </c>
      <c r="G1105" s="18" t="s">
        <v>1515</v>
      </c>
      <c r="H1105" s="16" t="s">
        <v>9</v>
      </c>
      <c r="K1105" s="111">
        <v>5205.2</v>
      </c>
      <c r="M1105" s="111">
        <v>14</v>
      </c>
      <c r="N1105" s="17" t="s">
        <v>101</v>
      </c>
      <c r="O1105" s="52" t="s">
        <v>101</v>
      </c>
      <c r="P1105" s="17">
        <v>0.25</v>
      </c>
      <c r="Q1105" s="22"/>
      <c r="R1105" s="128">
        <v>0.5</v>
      </c>
      <c r="S1105" s="22"/>
      <c r="T1105" s="22"/>
      <c r="U1105" s="22"/>
      <c r="V1105" s="22"/>
      <c r="W1105" s="105">
        <f>IFERROR(IF(S1105&lt;R1105,100%,"100"%-(S1105-R1105)*1.2),"-")</f>
        <v>1</v>
      </c>
      <c r="AB1105" s="5" t="s">
        <v>1542</v>
      </c>
      <c r="AC1105" s="105">
        <f>IFERROR(IF(Y1105&lt;X1105,100%,"100"%-(Y1105-X1105)*1.2),"-")</f>
        <v>1</v>
      </c>
    </row>
    <row r="1106" spans="2:29" x14ac:dyDescent="0.3">
      <c r="B1106" s="18" t="s">
        <v>1515</v>
      </c>
      <c r="C1106" s="18">
        <v>46108</v>
      </c>
      <c r="D1106" s="386"/>
      <c r="E1106" s="19" t="s">
        <v>101</v>
      </c>
      <c r="F1106" s="48" t="s">
        <v>101</v>
      </c>
      <c r="G1106" s="18" t="s">
        <v>1515</v>
      </c>
      <c r="H1106" s="492" t="s">
        <v>6</v>
      </c>
      <c r="M1106" s="111">
        <v>9</v>
      </c>
      <c r="N1106" s="19" t="s">
        <v>101</v>
      </c>
      <c r="O1106" s="48" t="s">
        <v>101</v>
      </c>
      <c r="P1106" s="17">
        <v>0.58333333333333337</v>
      </c>
      <c r="R1106" s="22">
        <v>0.5</v>
      </c>
      <c r="W1106" s="105">
        <f>IFERROR(IF(S1106&lt;R1106,100%,"100"%-(S1106-R1106)*1.2),"-")</f>
        <v>1</v>
      </c>
      <c r="AB1106" s="5" t="s">
        <v>1542</v>
      </c>
      <c r="AC1106" s="105">
        <f>IFERROR(IF(Y1106&lt;X1106,100%,"100"%-(Y1106-X1106)*1.2),"-")</f>
        <v>1</v>
      </c>
    </row>
    <row r="1107" spans="2:29" x14ac:dyDescent="0.3">
      <c r="B1107" s="18" t="s">
        <v>1516</v>
      </c>
      <c r="C1107" s="18">
        <v>46108</v>
      </c>
      <c r="D1107" s="5" t="s">
        <v>1245</v>
      </c>
      <c r="E1107" s="110" t="s">
        <v>28</v>
      </c>
      <c r="F1107" s="52" t="s">
        <v>42</v>
      </c>
      <c r="G1107" s="18" t="s">
        <v>1516</v>
      </c>
      <c r="H1107" s="52" t="s">
        <v>16</v>
      </c>
      <c r="I1107" s="5" t="s">
        <v>28</v>
      </c>
      <c r="J1107" s="111">
        <v>9200</v>
      </c>
      <c r="K1107" s="111">
        <v>8000</v>
      </c>
      <c r="L1107" s="111">
        <v>14</v>
      </c>
      <c r="M1107" s="111">
        <v>14</v>
      </c>
      <c r="N1107" s="110" t="s">
        <v>28</v>
      </c>
      <c r="O1107" s="52" t="s">
        <v>42</v>
      </c>
      <c r="P1107" s="19">
        <v>0.5</v>
      </c>
      <c r="Q1107" s="22">
        <v>0.70833333333333337</v>
      </c>
      <c r="R1107" s="22">
        <v>0.75</v>
      </c>
      <c r="S1107" s="22">
        <v>0.79166666666666663</v>
      </c>
      <c r="T1107" s="22">
        <v>0.83333333333333337</v>
      </c>
      <c r="U1107" s="22">
        <v>0.89583333333333337</v>
      </c>
      <c r="V1107" s="22">
        <v>0.89583333333333337</v>
      </c>
      <c r="W1107" s="105">
        <f>IFERROR(IF(S1107&lt;R1107,100%,"100"%-(S1107-R1107)*1.2),"-")</f>
        <v>0.95000000000000007</v>
      </c>
      <c r="AB1107" s="5" t="s">
        <v>1542</v>
      </c>
      <c r="AC1107" s="105">
        <f>IFERROR(IF(Y1107&lt;X1107,100%,"100"%-(Y1107-X1107)*1.2),"-")</f>
        <v>1</v>
      </c>
    </row>
    <row r="1108" spans="2:29" x14ac:dyDescent="0.3">
      <c r="B1108" s="18" t="s">
        <v>1517</v>
      </c>
      <c r="C1108" s="18">
        <v>46108</v>
      </c>
      <c r="D1108" s="5" t="s">
        <v>1245</v>
      </c>
      <c r="E1108" s="17" t="s">
        <v>104</v>
      </c>
      <c r="F1108" s="52" t="s">
        <v>64</v>
      </c>
      <c r="G1108" s="18" t="s">
        <v>1517</v>
      </c>
      <c r="H1108" s="16" t="s">
        <v>36</v>
      </c>
      <c r="I1108" s="19" t="s">
        <v>104</v>
      </c>
      <c r="J1108" s="111">
        <v>10230</v>
      </c>
      <c r="K1108" s="111">
        <v>7400</v>
      </c>
      <c r="L1108" s="111">
        <v>14</v>
      </c>
      <c r="M1108" s="111">
        <v>14</v>
      </c>
      <c r="N1108" s="17" t="s">
        <v>104</v>
      </c>
      <c r="O1108" s="52" t="s">
        <v>64</v>
      </c>
      <c r="P1108" s="17">
        <v>0.58333333333333337</v>
      </c>
      <c r="Q1108" s="22">
        <v>0.3576388888888889</v>
      </c>
      <c r="R1108" s="22">
        <v>0.625</v>
      </c>
      <c r="S1108" s="22">
        <v>0.4236111111111111</v>
      </c>
      <c r="T1108" s="22">
        <v>0.5</v>
      </c>
      <c r="U1108" s="22">
        <v>0.58333333333333337</v>
      </c>
      <c r="V1108" s="22">
        <v>0.58333333333333337</v>
      </c>
      <c r="W1108" s="105">
        <f>IFERROR(IF(S1108&lt;R1108,100%,"100"%-(S1108-R1108)*1.2),"-")</f>
        <v>1</v>
      </c>
      <c r="AC1108" s="105">
        <f>IFERROR(IF(Y1108&lt;X1108,100%,"100"%-(Y1108-X1108)*1.2),"-")</f>
        <v>1</v>
      </c>
    </row>
    <row r="1109" spans="2:29" x14ac:dyDescent="0.3">
      <c r="B1109" s="18" t="s">
        <v>1517</v>
      </c>
      <c r="C1109" s="18">
        <v>46108</v>
      </c>
      <c r="D1109" s="126" t="s">
        <v>1245</v>
      </c>
      <c r="E1109" s="499" t="s">
        <v>104</v>
      </c>
      <c r="F1109" s="203" t="s">
        <v>64</v>
      </c>
      <c r="G1109" s="125" t="s">
        <v>1517</v>
      </c>
      <c r="H1109" s="126" t="s">
        <v>80</v>
      </c>
      <c r="I1109" s="193" t="s">
        <v>104</v>
      </c>
      <c r="J1109" s="242">
        <v>10230</v>
      </c>
      <c r="K1109" s="242">
        <v>4500</v>
      </c>
      <c r="L1109" s="242">
        <v>14</v>
      </c>
      <c r="M1109" s="242">
        <v>6</v>
      </c>
      <c r="N1109" s="499" t="s">
        <v>104</v>
      </c>
      <c r="O1109" s="203" t="s">
        <v>64</v>
      </c>
      <c r="P1109" s="499">
        <v>0.58333333333333337</v>
      </c>
      <c r="Q1109" s="128">
        <v>0.58333333333333337</v>
      </c>
      <c r="R1109" s="22">
        <v>0.75</v>
      </c>
      <c r="S1109" s="22">
        <v>0.64583333333333337</v>
      </c>
      <c r="T1109" s="22">
        <v>0.66666666666666663</v>
      </c>
      <c r="U1109" s="22">
        <v>0.75</v>
      </c>
      <c r="V1109" s="22">
        <v>0.75</v>
      </c>
      <c r="W1109" s="105">
        <f>IFERROR(IF(S1109&lt;R1109,100%,"100"%-(S1109-R1109)*1.2),"-")</f>
        <v>1</v>
      </c>
      <c r="AC1109" s="105">
        <f>IFERROR(IF(Y1109&lt;X1109,100%,"100"%-(Y1109-X1109)*1.2),"-")</f>
        <v>1</v>
      </c>
    </row>
    <row r="1110" spans="2:29" x14ac:dyDescent="0.3">
      <c r="B1110" s="18" t="s">
        <v>1518</v>
      </c>
      <c r="C1110" s="18">
        <v>46108</v>
      </c>
      <c r="D1110" s="5" t="s">
        <v>1245</v>
      </c>
      <c r="E1110" s="49" t="s">
        <v>14</v>
      </c>
      <c r="F1110" s="48" t="s">
        <v>115</v>
      </c>
      <c r="G1110" s="18" t="s">
        <v>1518</v>
      </c>
      <c r="H1110" s="5" t="s">
        <v>67</v>
      </c>
      <c r="I1110" s="5" t="s">
        <v>14</v>
      </c>
      <c r="J1110" s="111">
        <v>8500</v>
      </c>
      <c r="K1110" s="111">
        <v>8000</v>
      </c>
      <c r="L1110" s="111">
        <v>14</v>
      </c>
      <c r="M1110" s="111">
        <v>10</v>
      </c>
      <c r="N1110" s="19" t="s">
        <v>14</v>
      </c>
      <c r="O1110" s="48" t="s">
        <v>115</v>
      </c>
      <c r="P1110" s="21">
        <v>0.29166666666666702</v>
      </c>
      <c r="Q1110" s="22">
        <v>0.52083333333333337</v>
      </c>
      <c r="R1110" s="22">
        <v>0.70833333333333337</v>
      </c>
      <c r="S1110" s="22">
        <v>0.53472222222222221</v>
      </c>
      <c r="T1110" s="22">
        <v>0.58333333333333337</v>
      </c>
      <c r="U1110" s="22">
        <v>0.60069444444444442</v>
      </c>
      <c r="V1110" s="22">
        <v>0.60069444444444442</v>
      </c>
      <c r="W1110" s="105">
        <f>IFERROR(IF(S1110&lt;R1110,100%,"100"%-(S1110-R1110)*1.2),"-")</f>
        <v>1</v>
      </c>
      <c r="AB1110" s="22">
        <f>T1110-S1110</f>
        <v>4.861111111111116E-2</v>
      </c>
      <c r="AC1110" s="105">
        <f>IFERROR(IF(Y1110&lt;X1110,100%,"100"%-(Y1110-X1110)*1.2),"-")</f>
        <v>1</v>
      </c>
    </row>
    <row r="1111" spans="2:29" x14ac:dyDescent="0.3">
      <c r="B1111" s="18" t="s">
        <v>1519</v>
      </c>
      <c r="C1111" s="18">
        <v>46108</v>
      </c>
      <c r="D1111" s="5" t="s">
        <v>1245</v>
      </c>
      <c r="E1111" s="49" t="s">
        <v>14</v>
      </c>
      <c r="F1111" s="52" t="s">
        <v>15</v>
      </c>
      <c r="G1111" s="18" t="s">
        <v>1519</v>
      </c>
      <c r="H1111" s="16" t="s">
        <v>36</v>
      </c>
      <c r="I1111" s="5" t="s">
        <v>14</v>
      </c>
      <c r="J1111" s="111">
        <v>8500</v>
      </c>
      <c r="K1111" s="111">
        <v>4705</v>
      </c>
      <c r="L1111" s="111">
        <v>14</v>
      </c>
      <c r="M1111" s="111">
        <v>8</v>
      </c>
      <c r="N1111" s="17" t="s">
        <v>14</v>
      </c>
      <c r="O1111" s="52" t="s">
        <v>15</v>
      </c>
      <c r="P1111" s="17">
        <v>0.375</v>
      </c>
      <c r="Q1111" s="22">
        <v>0.77083333333333337</v>
      </c>
      <c r="R1111" s="22">
        <v>0.83333333333333337</v>
      </c>
      <c r="S1111" s="22">
        <v>0.83333333333333337</v>
      </c>
      <c r="T1111" s="22">
        <v>0.89930555555555558</v>
      </c>
      <c r="U1111" s="22">
        <v>0.97569444444444442</v>
      </c>
      <c r="V1111" s="22">
        <v>0.97569444444444442</v>
      </c>
      <c r="W1111" s="105">
        <f>IFERROR(IF(S1111&lt;R1111,100%,"100"%-(S1111-R1111)*1.2),"-")</f>
        <v>1</v>
      </c>
      <c r="AC1111" s="105">
        <f>IFERROR(IF(Y1111&lt;X1111,100%,"100"%-(Y1111-X1111)*1.2),"-")</f>
        <v>1</v>
      </c>
    </row>
    <row r="1112" spans="2:29" x14ac:dyDescent="0.3">
      <c r="B1112" s="18" t="s">
        <v>1520</v>
      </c>
      <c r="C1112" s="18">
        <v>46108</v>
      </c>
      <c r="D1112" s="386" t="s">
        <v>1245</v>
      </c>
      <c r="E1112" s="21" t="s">
        <v>56</v>
      </c>
      <c r="F1112" s="385" t="s">
        <v>81</v>
      </c>
      <c r="G1112" s="92" t="s">
        <v>1520</v>
      </c>
      <c r="H1112" s="492" t="s">
        <v>35</v>
      </c>
      <c r="I1112" s="388" t="s">
        <v>56</v>
      </c>
      <c r="J1112" s="484">
        <v>8500</v>
      </c>
      <c r="K1112" s="484">
        <v>4650</v>
      </c>
      <c r="L1112" s="484">
        <v>14</v>
      </c>
      <c r="M1112" s="484">
        <v>4</v>
      </c>
      <c r="N1112" s="486" t="s">
        <v>56</v>
      </c>
      <c r="O1112" s="385" t="s">
        <v>81</v>
      </c>
      <c r="P1112" s="100">
        <v>0.36805555555555558</v>
      </c>
      <c r="Q1112" s="100">
        <v>0.36805555555555558</v>
      </c>
      <c r="R1112" s="22">
        <v>0.75</v>
      </c>
      <c r="S1112" s="22">
        <v>0.37152777777777779</v>
      </c>
      <c r="T1112" s="22">
        <v>0.3923611111111111</v>
      </c>
      <c r="U1112" s="22">
        <v>0.39583333333333331</v>
      </c>
      <c r="V1112" s="22">
        <v>0.39583333333333331</v>
      </c>
      <c r="W1112" s="105">
        <f>IFERROR(IF(S1112&lt;R1112,100%,"100"%-(S1112-R1112)*1.2),"-")</f>
        <v>1</v>
      </c>
      <c r="AC1112" s="105">
        <f>IFERROR(IF(Y1112&lt;X1112,100%,"100"%-(Y1112-X1112)*1.2),"-")</f>
        <v>1</v>
      </c>
    </row>
    <row r="1113" spans="2:29" x14ac:dyDescent="0.3">
      <c r="B1113" s="18" t="s">
        <v>1521</v>
      </c>
      <c r="C1113" s="18">
        <v>46108</v>
      </c>
      <c r="D1113" s="386" t="s">
        <v>1245</v>
      </c>
      <c r="E1113" s="17" t="s">
        <v>56</v>
      </c>
      <c r="F1113" s="52" t="s">
        <v>81</v>
      </c>
      <c r="G1113" s="18" t="s">
        <v>1521</v>
      </c>
      <c r="H1113" s="16" t="s">
        <v>76</v>
      </c>
      <c r="I1113" s="19" t="s">
        <v>56</v>
      </c>
      <c r="J1113" s="111">
        <v>8500</v>
      </c>
      <c r="K1113" s="111">
        <v>460</v>
      </c>
      <c r="L1113" s="111">
        <v>14</v>
      </c>
      <c r="M1113" s="111">
        <v>1</v>
      </c>
      <c r="N1113" s="17" t="s">
        <v>56</v>
      </c>
      <c r="O1113" s="52" t="s">
        <v>81</v>
      </c>
      <c r="P1113" s="22">
        <v>0.47569444444444442</v>
      </c>
      <c r="Q1113" s="22">
        <v>0.47569444444444442</v>
      </c>
      <c r="R1113" s="22">
        <v>0.75</v>
      </c>
      <c r="S1113" s="22">
        <v>0.59027777777777779</v>
      </c>
      <c r="T1113" s="22">
        <v>0.60416666666666663</v>
      </c>
      <c r="U1113" s="22">
        <v>0.75</v>
      </c>
      <c r="V1113" s="22">
        <v>0.75</v>
      </c>
      <c r="W1113" s="105">
        <f>IFERROR(IF(S1113&lt;R1113,100%,"100"%-(S1113-R1113)*1.2),"-")</f>
        <v>1</v>
      </c>
      <c r="AC1113" s="105">
        <f>IFERROR(IF(Y1113&lt;X1113,100%,"100"%-(Y1113-X1113)*1.2),"-")</f>
        <v>1</v>
      </c>
    </row>
    <row r="1114" spans="2:29" x14ac:dyDescent="0.3">
      <c r="B1114" s="18" t="s">
        <v>1521</v>
      </c>
      <c r="C1114" s="18">
        <v>46108</v>
      </c>
      <c r="D1114" s="5" t="s">
        <v>1245</v>
      </c>
      <c r="E1114" s="17" t="s">
        <v>56</v>
      </c>
      <c r="F1114" s="52" t="s">
        <v>81</v>
      </c>
      <c r="G1114" s="18" t="s">
        <v>1521</v>
      </c>
      <c r="H1114" s="16" t="s">
        <v>12</v>
      </c>
      <c r="I1114" s="19" t="s">
        <v>56</v>
      </c>
      <c r="J1114" s="111">
        <v>8500</v>
      </c>
      <c r="K1114" s="111">
        <v>1200</v>
      </c>
      <c r="L1114" s="111">
        <v>14</v>
      </c>
      <c r="M1114" s="111">
        <v>4</v>
      </c>
      <c r="N1114" s="17" t="s">
        <v>56</v>
      </c>
      <c r="O1114" s="52" t="s">
        <v>81</v>
      </c>
      <c r="P1114" s="22">
        <v>0.47569444444444442</v>
      </c>
      <c r="Q1114" s="22">
        <v>0.47569444444444442</v>
      </c>
      <c r="R1114" s="22">
        <v>0.75</v>
      </c>
      <c r="S1114" s="22">
        <v>0.625</v>
      </c>
      <c r="T1114" s="22">
        <v>0.64583333333333337</v>
      </c>
      <c r="U1114" s="22">
        <v>0.75</v>
      </c>
      <c r="V1114" s="22">
        <v>0.75</v>
      </c>
      <c r="W1114" s="105">
        <f>IFERROR(IF(S1114&lt;R1114,100%,"100"%-(S1114-R1114)*1.2),"-")</f>
        <v>1</v>
      </c>
      <c r="AC1114" s="105">
        <f>IFERROR(IF(Y1114&lt;X1114,100%,"100"%-(Y1114-X1114)*1.2),"-")</f>
        <v>1</v>
      </c>
    </row>
    <row r="1115" spans="2:29" x14ac:dyDescent="0.3">
      <c r="B1115" s="18" t="s">
        <v>1522</v>
      </c>
      <c r="C1115" s="18">
        <v>46109</v>
      </c>
      <c r="D1115" s="5" t="s">
        <v>1245</v>
      </c>
      <c r="E1115" s="19" t="s">
        <v>20</v>
      </c>
      <c r="F1115" s="48" t="s">
        <v>21</v>
      </c>
      <c r="G1115" s="18" t="s">
        <v>1522</v>
      </c>
      <c r="H1115" s="27" t="s">
        <v>6</v>
      </c>
      <c r="I1115" s="5" t="s">
        <v>20</v>
      </c>
      <c r="J1115" s="111">
        <v>24950</v>
      </c>
      <c r="K1115" s="111">
        <v>12818</v>
      </c>
      <c r="L1115" s="111">
        <v>27</v>
      </c>
      <c r="M1115" s="111">
        <v>14</v>
      </c>
      <c r="N1115" s="19" t="s">
        <v>20</v>
      </c>
      <c r="O1115" s="48" t="s">
        <v>21</v>
      </c>
      <c r="P1115" s="19">
        <v>0.41666666666666669</v>
      </c>
      <c r="Q1115" s="22">
        <v>0.57291666666666663</v>
      </c>
      <c r="R1115" s="22">
        <v>0.5</v>
      </c>
      <c r="S1115" s="22">
        <v>0.625</v>
      </c>
      <c r="T1115" s="22">
        <v>0.66666666666666663</v>
      </c>
      <c r="U1115" s="22">
        <v>0.88194444444444442</v>
      </c>
      <c r="V1115" s="22">
        <v>0.88194444444444442</v>
      </c>
      <c r="W1115" s="105">
        <f>IFERROR(IF(S1115&lt;R1115,100%,"100"%-(S1115-R1115)*1.2),"-")</f>
        <v>0.85</v>
      </c>
      <c r="AB1115" s="5" t="s">
        <v>1542</v>
      </c>
      <c r="AC1115" s="105">
        <f>IFERROR(IF(Y1115&lt;X1115,100%,"100"%-(Y1115-X1115)*1.2),"-")</f>
        <v>1</v>
      </c>
    </row>
    <row r="1116" spans="2:29" x14ac:dyDescent="0.3">
      <c r="B1116" s="18" t="s">
        <v>1522</v>
      </c>
      <c r="C1116" s="18">
        <v>46109</v>
      </c>
      <c r="D1116" s="126" t="s">
        <v>1245</v>
      </c>
      <c r="E1116" s="193" t="s">
        <v>20</v>
      </c>
      <c r="F1116" s="143" t="s">
        <v>21</v>
      </c>
      <c r="G1116" s="125" t="s">
        <v>1522</v>
      </c>
      <c r="H1116" s="143" t="s">
        <v>9</v>
      </c>
      <c r="I1116" s="126" t="s">
        <v>20</v>
      </c>
      <c r="J1116" s="242">
        <v>24950</v>
      </c>
      <c r="K1116" s="242">
        <v>12000</v>
      </c>
      <c r="L1116" s="242">
        <v>27</v>
      </c>
      <c r="M1116" s="242">
        <v>10</v>
      </c>
      <c r="N1116" s="193" t="s">
        <v>20</v>
      </c>
      <c r="O1116" s="143" t="s">
        <v>21</v>
      </c>
      <c r="P1116" s="193">
        <v>0.41666666666666669</v>
      </c>
      <c r="Q1116" s="128">
        <v>0.57291666666666663</v>
      </c>
      <c r="R1116" s="22">
        <v>0.5</v>
      </c>
      <c r="S1116" s="22">
        <v>0.6875</v>
      </c>
      <c r="T1116" s="22">
        <v>0.70833333333333337</v>
      </c>
      <c r="U1116" s="22">
        <v>0.88194444444444442</v>
      </c>
      <c r="V1116" s="22">
        <v>0.88194444444444442</v>
      </c>
      <c r="W1116" s="105">
        <f>IFERROR(IF(S1116&lt;R1116,100%,"100"%-(S1116-R1116)*1.2),"-")</f>
        <v>0.77500000000000002</v>
      </c>
      <c r="AB1116" s="5" t="s">
        <v>1542</v>
      </c>
      <c r="AC1116" s="105">
        <f>IFERROR(IF(Y1116&lt;X1116,100%,"100"%-(Y1116-X1116)*1.2),"-")</f>
        <v>1</v>
      </c>
    </row>
    <row r="1117" spans="2:29" x14ac:dyDescent="0.3">
      <c r="B1117" s="18" t="s">
        <v>1523</v>
      </c>
      <c r="C1117" s="18">
        <v>46109</v>
      </c>
      <c r="D1117" s="5" t="s">
        <v>1245</v>
      </c>
      <c r="E1117" s="49" t="s">
        <v>14</v>
      </c>
      <c r="F1117" s="48" t="s">
        <v>115</v>
      </c>
      <c r="G1117" s="18" t="s">
        <v>1523</v>
      </c>
      <c r="H1117" s="27" t="s">
        <v>35</v>
      </c>
      <c r="I1117" s="5" t="s">
        <v>14</v>
      </c>
      <c r="J1117" s="111">
        <v>8500</v>
      </c>
      <c r="K1117" s="111">
        <v>6500</v>
      </c>
      <c r="L1117" s="111">
        <v>14</v>
      </c>
      <c r="M1117" s="111">
        <v>14</v>
      </c>
      <c r="N1117" s="192" t="s">
        <v>14</v>
      </c>
      <c r="O1117" s="48" t="s">
        <v>115</v>
      </c>
      <c r="P1117" s="192">
        <v>0.35416666666666669</v>
      </c>
      <c r="Q1117" s="22">
        <v>0.3125</v>
      </c>
      <c r="R1117" s="22">
        <v>0.625</v>
      </c>
      <c r="S1117" s="22">
        <v>0.33333333333333331</v>
      </c>
      <c r="T1117" s="22">
        <v>0.33680555555555558</v>
      </c>
      <c r="U1117" s="22">
        <v>0.34027777777777779</v>
      </c>
      <c r="V1117" s="22">
        <v>0.34027777777777779</v>
      </c>
      <c r="W1117" s="105">
        <f>IFERROR(IF(S1117&lt;R1117,100%,"100"%-(S1117-R1117)*1.2),"-")</f>
        <v>1</v>
      </c>
      <c r="AC1117" s="105">
        <f>IFERROR(IF(Y1117&lt;X1117,100%,"100"%-(Y1117-X1117)*1.2),"-")</f>
        <v>1</v>
      </c>
    </row>
    <row r="1118" spans="2:29" x14ac:dyDescent="0.3">
      <c r="B1118" s="18" t="s">
        <v>1524</v>
      </c>
      <c r="C1118" s="18">
        <v>46109</v>
      </c>
      <c r="D1118" s="225" t="s">
        <v>1245</v>
      </c>
      <c r="E1118" s="490" t="s">
        <v>14</v>
      </c>
      <c r="F1118" s="506" t="s">
        <v>115</v>
      </c>
      <c r="G1118" s="92" t="s">
        <v>1524</v>
      </c>
      <c r="H1118" s="507" t="s">
        <v>36</v>
      </c>
      <c r="I1118" s="225" t="s">
        <v>14</v>
      </c>
      <c r="J1118" s="484">
        <v>8500</v>
      </c>
      <c r="K1118" s="484">
        <v>2532</v>
      </c>
      <c r="L1118" s="484">
        <v>14</v>
      </c>
      <c r="M1118" s="484">
        <v>14</v>
      </c>
      <c r="N1118" s="505" t="s">
        <v>14</v>
      </c>
      <c r="O1118" s="506" t="s">
        <v>115</v>
      </c>
      <c r="P1118" s="505">
        <v>0.39583333333333331</v>
      </c>
      <c r="Q1118" s="100">
        <v>0.46875</v>
      </c>
      <c r="R1118" s="22">
        <v>0.75</v>
      </c>
      <c r="S1118" s="22">
        <v>0.5625</v>
      </c>
      <c r="T1118" s="22">
        <v>0.65972222222222221</v>
      </c>
      <c r="U1118" s="22">
        <v>0.76736111111111116</v>
      </c>
      <c r="V1118" s="22">
        <v>0.76736111111111116</v>
      </c>
      <c r="W1118" s="105">
        <f>IFERROR(IF(S1118&lt;R1118,100%,"100"%-(S1118-R1118)*1.2),"-")</f>
        <v>1</v>
      </c>
      <c r="AC1118" s="105">
        <f>IFERROR(IF(Y1118&lt;X1118,100%,"100"%-(Y1118-X1118)*1.2),"-")</f>
        <v>1</v>
      </c>
    </row>
    <row r="1119" spans="2:29" x14ac:dyDescent="0.3">
      <c r="B1119" s="18" t="s">
        <v>1525</v>
      </c>
      <c r="C1119" s="18">
        <v>46109</v>
      </c>
      <c r="D1119" s="126" t="s">
        <v>1245</v>
      </c>
      <c r="E1119" s="192" t="s">
        <v>56</v>
      </c>
      <c r="F1119" s="48" t="s">
        <v>81</v>
      </c>
      <c r="G1119" s="18" t="s">
        <v>1525</v>
      </c>
      <c r="H1119" s="5" t="s">
        <v>80</v>
      </c>
      <c r="I1119" s="193" t="s">
        <v>56</v>
      </c>
      <c r="J1119" s="111">
        <v>8500</v>
      </c>
      <c r="K1119" s="111">
        <v>5500</v>
      </c>
      <c r="L1119" s="111">
        <v>14</v>
      </c>
      <c r="M1119" s="111">
        <v>7</v>
      </c>
      <c r="N1119" s="192" t="s">
        <v>56</v>
      </c>
      <c r="O1119" s="48" t="s">
        <v>81</v>
      </c>
      <c r="P1119" s="192">
        <v>0.58333333333333337</v>
      </c>
      <c r="Q1119" s="22">
        <v>0.68402777777777779</v>
      </c>
      <c r="R1119" s="22">
        <v>0.75</v>
      </c>
      <c r="S1119" s="22">
        <v>0.75</v>
      </c>
      <c r="T1119" s="22">
        <v>0.79166666666666663</v>
      </c>
      <c r="U1119" s="22">
        <v>0.875</v>
      </c>
      <c r="V1119" s="22">
        <v>0.875</v>
      </c>
      <c r="W1119" s="105">
        <f>IFERROR(IF(S1119&lt;R1119,100%,"100"%-(S1119-R1119)*1.2),"-")</f>
        <v>1</v>
      </c>
      <c r="AC1119" s="105">
        <f>IFERROR(IF(Y1119&lt;X1119,100%,"100"%-(Y1119-X1119)*1.2),"-")</f>
        <v>1</v>
      </c>
    </row>
    <row r="1120" spans="2:29" x14ac:dyDescent="0.3">
      <c r="B1120" s="18" t="s">
        <v>1525</v>
      </c>
      <c r="C1120" s="18">
        <v>46109</v>
      </c>
      <c r="D1120" s="5" t="s">
        <v>1245</v>
      </c>
      <c r="E1120" s="192" t="s">
        <v>56</v>
      </c>
      <c r="F1120" s="48" t="s">
        <v>81</v>
      </c>
      <c r="G1120" s="18" t="s">
        <v>1525</v>
      </c>
      <c r="H1120" s="5" t="s">
        <v>80</v>
      </c>
      <c r="I1120" s="19" t="s">
        <v>56</v>
      </c>
      <c r="J1120" s="111">
        <v>8500</v>
      </c>
      <c r="K1120" s="111">
        <v>4500</v>
      </c>
      <c r="L1120" s="111">
        <v>14</v>
      </c>
      <c r="M1120" s="111">
        <v>7</v>
      </c>
      <c r="N1120" s="192" t="s">
        <v>56</v>
      </c>
      <c r="O1120" s="48" t="s">
        <v>81</v>
      </c>
      <c r="P1120" s="192">
        <v>0.58333333333333337</v>
      </c>
      <c r="Q1120" s="22">
        <v>0.68402777777777779</v>
      </c>
      <c r="R1120" s="22">
        <v>0.75</v>
      </c>
      <c r="S1120" s="22">
        <v>0.75</v>
      </c>
      <c r="T1120" s="22">
        <v>0.79166666666666663</v>
      </c>
      <c r="U1120" s="22">
        <v>0.875</v>
      </c>
      <c r="V1120" s="22">
        <v>0.875</v>
      </c>
      <c r="W1120" s="105">
        <f>IFERROR(IF(S1120&lt;R1120,100%,"100"%-(S1120-R1120)*1.2),"-")</f>
        <v>1</v>
      </c>
      <c r="AC1120" s="105">
        <f>IFERROR(IF(Y1120&lt;X1120,100%,"100"%-(Y1120-X1120)*1.2),"-")</f>
        <v>1</v>
      </c>
    </row>
    <row r="1121" spans="2:29" x14ac:dyDescent="0.3">
      <c r="B1121" s="18" t="s">
        <v>1526</v>
      </c>
      <c r="C1121" s="18">
        <v>46109</v>
      </c>
      <c r="D1121" s="386" t="s">
        <v>1245</v>
      </c>
      <c r="E1121" s="5" t="s">
        <v>104</v>
      </c>
      <c r="F1121" s="5" t="s">
        <v>24</v>
      </c>
      <c r="G1121" s="18" t="s">
        <v>1526</v>
      </c>
      <c r="H1121" s="5" t="s">
        <v>601</v>
      </c>
      <c r="I1121" s="19" t="s">
        <v>104</v>
      </c>
      <c r="J1121" s="111">
        <v>10230</v>
      </c>
      <c r="K1121" s="111">
        <v>8000</v>
      </c>
      <c r="L1121" s="111">
        <v>14</v>
      </c>
      <c r="M1121" s="111">
        <v>10</v>
      </c>
      <c r="N1121" s="5" t="s">
        <v>104</v>
      </c>
      <c r="O1121" s="5" t="s">
        <v>24</v>
      </c>
      <c r="P1121" s="22">
        <v>0.3125</v>
      </c>
      <c r="Q1121" s="22">
        <v>0.3611111111111111</v>
      </c>
      <c r="R1121" s="22">
        <v>0.625</v>
      </c>
      <c r="S1121" s="22">
        <v>0.46875</v>
      </c>
      <c r="T1121" s="22">
        <v>0.5</v>
      </c>
      <c r="U1121" s="22">
        <v>0.75</v>
      </c>
      <c r="V1121" s="22">
        <v>0.75</v>
      </c>
      <c r="W1121" s="105">
        <f>IFERROR(IF(S1121&lt;R1121,100%,"100"%-(S1121-R1121)*1.2),"-")</f>
        <v>1</v>
      </c>
      <c r="AC1121" s="105">
        <f>IFERROR(IF(Y1121&lt;X1121,100%,"100"%-(Y1121-X1121)*1.2),"-")</f>
        <v>1</v>
      </c>
    </row>
    <row r="1122" spans="2:29" x14ac:dyDescent="0.3">
      <c r="B1122" s="18" t="s">
        <v>1527</v>
      </c>
      <c r="C1122" s="18">
        <v>46111</v>
      </c>
      <c r="D1122" s="386" t="s">
        <v>1245</v>
      </c>
      <c r="E1122" s="19" t="s">
        <v>20</v>
      </c>
      <c r="F1122" s="48" t="s">
        <v>21</v>
      </c>
      <c r="G1122" s="18" t="s">
        <v>1527</v>
      </c>
      <c r="H1122" s="5" t="s">
        <v>16</v>
      </c>
      <c r="I1122" s="5" t="s">
        <v>20</v>
      </c>
      <c r="J1122" s="111">
        <v>24950</v>
      </c>
      <c r="K1122" s="111">
        <v>23700</v>
      </c>
      <c r="L1122" s="111">
        <v>27</v>
      </c>
      <c r="M1122" s="111">
        <v>24</v>
      </c>
      <c r="N1122" s="19" t="s">
        <v>20</v>
      </c>
      <c r="O1122" s="48" t="s">
        <v>21</v>
      </c>
      <c r="P1122" s="19">
        <v>0.33333333333333331</v>
      </c>
      <c r="Q1122" s="22">
        <v>0.375</v>
      </c>
      <c r="R1122" s="22">
        <v>0.625</v>
      </c>
      <c r="S1122" s="22">
        <v>0.43055555555555558</v>
      </c>
      <c r="T1122" s="22">
        <v>0.81597222222222221</v>
      </c>
      <c r="U1122" s="22">
        <v>0.81597222222222221</v>
      </c>
      <c r="V1122" s="22">
        <v>0.81597222222222221</v>
      </c>
      <c r="W1122" s="105">
        <f>IFERROR(IF(S1122&lt;R1122,100%,"100"%-(S1122-R1122)*1.2),"-")</f>
        <v>1</v>
      </c>
      <c r="AC1122" s="105">
        <f>IFERROR(IF(Y1122&lt;X1122,100%,"100"%-(Y1122-X1122)*1.2),"-")</f>
        <v>1</v>
      </c>
    </row>
    <row r="1123" spans="2:29" x14ac:dyDescent="0.3">
      <c r="B1123" s="18" t="s">
        <v>1528</v>
      </c>
      <c r="C1123" s="18">
        <v>46111</v>
      </c>
      <c r="D1123" s="386" t="s">
        <v>1245</v>
      </c>
      <c r="E1123" s="19" t="s">
        <v>104</v>
      </c>
      <c r="F1123" s="48" t="s">
        <v>24</v>
      </c>
      <c r="G1123" s="18" t="s">
        <v>1528</v>
      </c>
      <c r="H1123" s="5" t="s">
        <v>17</v>
      </c>
      <c r="I1123" s="19" t="s">
        <v>104</v>
      </c>
      <c r="J1123" s="111">
        <v>10230</v>
      </c>
      <c r="K1123" s="111">
        <v>4500</v>
      </c>
      <c r="L1123" s="111">
        <v>14</v>
      </c>
      <c r="M1123" s="111">
        <v>9</v>
      </c>
      <c r="N1123" s="19" t="s">
        <v>104</v>
      </c>
      <c r="O1123" s="48" t="s">
        <v>24</v>
      </c>
      <c r="P1123" s="19">
        <v>0.5</v>
      </c>
      <c r="Q1123" s="22">
        <v>0.70138888888888884</v>
      </c>
      <c r="R1123" s="22">
        <v>0.75</v>
      </c>
      <c r="S1123" s="22">
        <v>0.75</v>
      </c>
      <c r="T1123" s="22">
        <v>0.77777777777777779</v>
      </c>
      <c r="U1123" s="22">
        <v>0.91666666666666663</v>
      </c>
      <c r="V1123" s="22">
        <v>0.91666666666666663</v>
      </c>
      <c r="W1123" s="105">
        <f>IFERROR(IF(S1123&lt;R1123,100%,"100"%-(S1123-R1123)*1.2),"-")</f>
        <v>1</v>
      </c>
      <c r="AC1123" s="105">
        <f>IFERROR(IF(Y1123&lt;X1123,100%,"100"%-(Y1123-X1123)*1.2),"-")</f>
        <v>1</v>
      </c>
    </row>
    <row r="1124" spans="2:29" x14ac:dyDescent="0.3">
      <c r="B1124" s="18" t="s">
        <v>1528</v>
      </c>
      <c r="C1124" s="18">
        <v>46111</v>
      </c>
      <c r="D1124" s="126" t="s">
        <v>1245</v>
      </c>
      <c r="E1124" s="19" t="s">
        <v>104</v>
      </c>
      <c r="F1124" s="48" t="s">
        <v>24</v>
      </c>
      <c r="G1124" s="18" t="s">
        <v>1528</v>
      </c>
      <c r="H1124" s="5" t="s">
        <v>25</v>
      </c>
      <c r="I1124" s="193" t="s">
        <v>104</v>
      </c>
      <c r="J1124" s="111">
        <v>10230</v>
      </c>
      <c r="K1124" s="111">
        <v>3200</v>
      </c>
      <c r="L1124" s="111">
        <v>14</v>
      </c>
      <c r="M1124" s="111">
        <v>6</v>
      </c>
      <c r="N1124" s="19" t="s">
        <v>104</v>
      </c>
      <c r="O1124" s="48" t="s">
        <v>24</v>
      </c>
      <c r="P1124" s="19">
        <v>0.5</v>
      </c>
      <c r="Q1124" s="22">
        <v>0.70138888888888884</v>
      </c>
      <c r="R1124" s="22">
        <v>0.75</v>
      </c>
      <c r="S1124" s="22">
        <v>0.75</v>
      </c>
      <c r="T1124" s="22">
        <v>0.79166666666666663</v>
      </c>
      <c r="U1124" s="22">
        <v>0.91666666666666663</v>
      </c>
      <c r="V1124" s="22">
        <v>0.91666666666666663</v>
      </c>
      <c r="W1124" s="105">
        <f>IFERROR(IF(S1124&lt;R1124,100%,"100"%-(S1124-R1124)*1.2),"-")</f>
        <v>1</v>
      </c>
      <c r="AC1124" s="105">
        <f>IFERROR(IF(Y1124&lt;X1124,100%,"100"%-(Y1124-X1124)*1.2),"-")</f>
        <v>1</v>
      </c>
    </row>
    <row r="1125" spans="2:29" x14ac:dyDescent="0.3">
      <c r="B1125" s="18" t="s">
        <v>1529</v>
      </c>
      <c r="C1125" s="18">
        <v>46111</v>
      </c>
      <c r="D1125" s="126" t="s">
        <v>1245</v>
      </c>
      <c r="E1125" s="19" t="s">
        <v>56</v>
      </c>
      <c r="F1125" s="48" t="s">
        <v>81</v>
      </c>
      <c r="G1125" s="18" t="s">
        <v>1529</v>
      </c>
      <c r="H1125" s="27" t="s">
        <v>13</v>
      </c>
      <c r="I1125" s="193" t="s">
        <v>56</v>
      </c>
      <c r="J1125" s="111">
        <v>8500</v>
      </c>
      <c r="K1125" s="111">
        <v>4000</v>
      </c>
      <c r="L1125" s="111">
        <v>14</v>
      </c>
      <c r="M1125" s="111">
        <v>13</v>
      </c>
      <c r="N1125" s="19" t="s">
        <v>56</v>
      </c>
      <c r="O1125" s="48" t="s">
        <v>81</v>
      </c>
      <c r="P1125" s="19">
        <v>0.5</v>
      </c>
      <c r="Q1125" s="22">
        <v>0.72916666666666663</v>
      </c>
      <c r="R1125" s="22">
        <v>0.625</v>
      </c>
      <c r="S1125" s="22">
        <v>0.79166666666666663</v>
      </c>
      <c r="T1125" s="22">
        <v>0.84027777777777779</v>
      </c>
      <c r="U1125" s="22">
        <v>0.91666666666666663</v>
      </c>
      <c r="V1125" s="22">
        <v>0.91666666666666663</v>
      </c>
      <c r="W1125" s="105">
        <f>IFERROR(IF(S1125&lt;R1125,100%,"100"%-(S1125-R1125)*1.2),"-")</f>
        <v>0.8</v>
      </c>
      <c r="AB1125" s="5" t="s">
        <v>228</v>
      </c>
      <c r="AC1125" s="105">
        <f>IFERROR(IF(Y1125&lt;X1125,100%,"100"%-(Y1125-X1125)*1.2),"-")</f>
        <v>1</v>
      </c>
    </row>
    <row r="1126" spans="2:29" x14ac:dyDescent="0.3">
      <c r="B1126" s="18" t="s">
        <v>1530</v>
      </c>
      <c r="C1126" s="18">
        <v>46111</v>
      </c>
      <c r="D1126" s="5" t="s">
        <v>1245</v>
      </c>
      <c r="E1126" s="49" t="s">
        <v>14</v>
      </c>
      <c r="F1126" s="48" t="s">
        <v>115</v>
      </c>
      <c r="G1126" s="18" t="s">
        <v>1530</v>
      </c>
      <c r="H1126" s="27" t="s">
        <v>35</v>
      </c>
      <c r="I1126" s="5" t="s">
        <v>14</v>
      </c>
      <c r="J1126" s="111">
        <v>8500</v>
      </c>
      <c r="K1126" s="111">
        <v>3986</v>
      </c>
      <c r="L1126" s="111">
        <v>14</v>
      </c>
      <c r="M1126" s="111">
        <v>2</v>
      </c>
      <c r="N1126" s="19" t="s">
        <v>14</v>
      </c>
      <c r="O1126" s="48" t="s">
        <v>115</v>
      </c>
      <c r="P1126" s="19">
        <v>0.33333333333333331</v>
      </c>
      <c r="Q1126" s="22">
        <v>0.35416666666666669</v>
      </c>
      <c r="R1126" s="22">
        <v>0.5</v>
      </c>
      <c r="S1126" s="22">
        <v>0.3576388888888889</v>
      </c>
      <c r="T1126" s="22">
        <v>0.3611111111111111</v>
      </c>
      <c r="U1126" s="22">
        <v>0.375</v>
      </c>
      <c r="V1126" s="22">
        <v>0.375</v>
      </c>
      <c r="W1126" s="105">
        <f>IFERROR(IF(S1126&lt;R1126,100%,"100"%-(S1126-R1126)*1.2),"-")</f>
        <v>1</v>
      </c>
      <c r="AC1126" s="105">
        <f>IFERROR(IF(Y1126&lt;X1126,100%,"100"%-(Y1126-X1126)*1.2),"-")</f>
        <v>1</v>
      </c>
    </row>
    <row r="1127" spans="2:29" x14ac:dyDescent="0.3">
      <c r="B1127" s="18" t="s">
        <v>1531</v>
      </c>
      <c r="C1127" s="18">
        <v>46111</v>
      </c>
      <c r="D1127" s="5" t="s">
        <v>1245</v>
      </c>
      <c r="E1127" s="49" t="s">
        <v>14</v>
      </c>
      <c r="F1127" s="54" t="s">
        <v>115</v>
      </c>
      <c r="G1127" s="18" t="s">
        <v>1531</v>
      </c>
      <c r="H1127" s="5" t="s">
        <v>159</v>
      </c>
      <c r="I1127" s="5" t="s">
        <v>14</v>
      </c>
      <c r="J1127" s="111">
        <v>8500</v>
      </c>
      <c r="K1127" s="111">
        <v>2000</v>
      </c>
      <c r="L1127" s="111">
        <v>14</v>
      </c>
      <c r="M1127" s="111">
        <v>4</v>
      </c>
      <c r="N1127" s="191" t="s">
        <v>14</v>
      </c>
      <c r="O1127" s="54" t="s">
        <v>115</v>
      </c>
      <c r="P1127" s="191">
        <v>0.41666666666666669</v>
      </c>
      <c r="Q1127" s="22">
        <v>0.5</v>
      </c>
      <c r="R1127" s="22">
        <v>0.625</v>
      </c>
      <c r="S1127" s="22">
        <v>0.54861111111111116</v>
      </c>
      <c r="T1127" s="22">
        <v>0.5625</v>
      </c>
      <c r="U1127" s="22">
        <v>0.94444444444444442</v>
      </c>
      <c r="V1127" s="22">
        <v>0.94444444444444442</v>
      </c>
      <c r="W1127" s="105">
        <f>IFERROR(IF(S1127&lt;R1127,100%,"100"%-(S1127-R1127)*1.2),"-")</f>
        <v>1</v>
      </c>
      <c r="AC1127" s="105">
        <f>IFERROR(IF(Y1127&lt;X1127,100%,"100"%-(Y1127-X1127)*1.2),"-")</f>
        <v>1</v>
      </c>
    </row>
    <row r="1128" spans="2:29" x14ac:dyDescent="0.3">
      <c r="B1128" s="18" t="s">
        <v>1531</v>
      </c>
      <c r="C1128" s="18">
        <v>46111</v>
      </c>
      <c r="D1128" s="5" t="s">
        <v>1245</v>
      </c>
      <c r="E1128" s="49" t="s">
        <v>14</v>
      </c>
      <c r="F1128" s="54" t="s">
        <v>115</v>
      </c>
      <c r="G1128" s="18" t="s">
        <v>1531</v>
      </c>
      <c r="H1128" s="51" t="s">
        <v>19</v>
      </c>
      <c r="I1128" s="5" t="s">
        <v>14</v>
      </c>
      <c r="J1128" s="111">
        <v>8500</v>
      </c>
      <c r="K1128" s="111">
        <v>5173</v>
      </c>
      <c r="L1128" s="111">
        <v>14</v>
      </c>
      <c r="M1128" s="111">
        <v>14</v>
      </c>
      <c r="N1128" s="241" t="s">
        <v>14</v>
      </c>
      <c r="O1128" s="54" t="s">
        <v>115</v>
      </c>
      <c r="P1128" s="241">
        <v>0.41666666666666669</v>
      </c>
      <c r="Q1128" s="22">
        <v>0.5</v>
      </c>
      <c r="R1128" s="22">
        <v>0.66666666666666663</v>
      </c>
      <c r="S1128" s="22">
        <v>0.65625</v>
      </c>
      <c r="T1128" s="22">
        <v>0.76736111111111116</v>
      </c>
      <c r="U1128" s="22">
        <v>0.94444444444444442</v>
      </c>
      <c r="V1128" s="22">
        <v>0.94444444444444442</v>
      </c>
      <c r="W1128" s="105">
        <f>IFERROR(IF(S1128&lt;R1128,100%,"100"%-(S1128-R1128)*1.2),"-")</f>
        <v>1</v>
      </c>
      <c r="AC1128" s="105">
        <f>IFERROR(IF(Y1128&lt;X1128,100%,"100"%-(Y1128-X1128)*1.2),"-")</f>
        <v>1</v>
      </c>
    </row>
    <row r="1129" spans="2:29" x14ac:dyDescent="0.3">
      <c r="B1129" s="18" t="s">
        <v>1532</v>
      </c>
      <c r="C1129" s="18">
        <v>46111</v>
      </c>
      <c r="D1129" s="5" t="s">
        <v>1245</v>
      </c>
      <c r="E1129" s="19" t="s">
        <v>104</v>
      </c>
      <c r="F1129" s="48" t="s">
        <v>24</v>
      </c>
      <c r="G1129" s="18" t="s">
        <v>1532</v>
      </c>
      <c r="H1129" s="27" t="s">
        <v>30</v>
      </c>
      <c r="I1129" s="19" t="s">
        <v>104</v>
      </c>
      <c r="J1129" s="111">
        <v>10230</v>
      </c>
      <c r="K1129" s="111">
        <v>4000</v>
      </c>
      <c r="L1129" s="111">
        <v>14</v>
      </c>
      <c r="M1129" s="111">
        <v>8</v>
      </c>
      <c r="N1129" s="19" t="s">
        <v>104</v>
      </c>
      <c r="O1129" s="48" t="s">
        <v>24</v>
      </c>
      <c r="P1129" s="19">
        <v>0.33333333333333331</v>
      </c>
      <c r="Q1129" s="22">
        <v>0.375</v>
      </c>
      <c r="R1129" s="22">
        <v>0.5</v>
      </c>
      <c r="S1129" s="22">
        <v>0.5</v>
      </c>
      <c r="T1129" s="22">
        <v>0.54166666666666663</v>
      </c>
      <c r="U1129" s="22">
        <v>0.625</v>
      </c>
      <c r="V1129" s="22">
        <v>0.625</v>
      </c>
      <c r="W1129" s="105">
        <f>IFERROR(IF(S1129&lt;R1129,100%,"100"%-(S1129-R1129)*1.2),"-")</f>
        <v>1</v>
      </c>
      <c r="AC1129" s="105">
        <f>IFERROR(IF(Y1129&lt;X1129,100%,"100"%-(Y1129-X1129)*1.2),"-")</f>
        <v>1</v>
      </c>
    </row>
    <row r="1130" spans="2:29" x14ac:dyDescent="0.3">
      <c r="B1130" s="18" t="s">
        <v>1532</v>
      </c>
      <c r="C1130" s="18">
        <v>46111</v>
      </c>
      <c r="D1130" s="5" t="s">
        <v>1245</v>
      </c>
      <c r="E1130" s="19" t="s">
        <v>104</v>
      </c>
      <c r="F1130" s="48" t="s">
        <v>24</v>
      </c>
      <c r="G1130" s="18" t="s">
        <v>1532</v>
      </c>
      <c r="H1130" s="27" t="s">
        <v>6</v>
      </c>
      <c r="I1130" s="19" t="s">
        <v>104</v>
      </c>
      <c r="J1130" s="111">
        <v>10230</v>
      </c>
      <c r="K1130" s="111">
        <v>2000</v>
      </c>
      <c r="L1130" s="111">
        <v>14</v>
      </c>
      <c r="M1130" s="111">
        <v>5</v>
      </c>
      <c r="N1130" s="19" t="s">
        <v>104</v>
      </c>
      <c r="O1130" s="48" t="s">
        <v>24</v>
      </c>
      <c r="P1130" s="19">
        <v>0.33333333333333331</v>
      </c>
      <c r="Q1130" s="22">
        <v>0.375</v>
      </c>
      <c r="R1130" s="22">
        <v>0.5</v>
      </c>
      <c r="S1130" s="22">
        <v>0.4513888888888889</v>
      </c>
      <c r="T1130" s="22">
        <v>0.45833333333333331</v>
      </c>
      <c r="U1130" s="22">
        <v>0.625</v>
      </c>
      <c r="V1130" s="22">
        <v>0.625</v>
      </c>
      <c r="W1130" s="105">
        <f>IFERROR(IF(S1130&lt;R1130,100%,"100"%-(S1130-R1130)*1.2),"-")</f>
        <v>1</v>
      </c>
      <c r="AC1130" s="105">
        <f>IFERROR(IF(Y1130&lt;X1130,100%,"100"%-(Y1130-X1130)*1.2),"-")</f>
        <v>1</v>
      </c>
    </row>
    <row r="1131" spans="2:29" x14ac:dyDescent="0.3">
      <c r="B1131" s="18" t="s">
        <v>1533</v>
      </c>
      <c r="C1131" s="18">
        <v>46111</v>
      </c>
      <c r="E1131" s="19" t="s">
        <v>101</v>
      </c>
      <c r="F1131" s="48" t="s">
        <v>101</v>
      </c>
      <c r="G1131" s="18" t="s">
        <v>1533</v>
      </c>
      <c r="H1131" s="5" t="s">
        <v>11</v>
      </c>
      <c r="M1131" s="111">
        <v>8</v>
      </c>
      <c r="N1131" s="19" t="s">
        <v>101</v>
      </c>
      <c r="O1131" s="48" t="s">
        <v>101</v>
      </c>
      <c r="P1131" s="19">
        <v>0.33333333333333298</v>
      </c>
      <c r="W1131" s="105">
        <f>IFERROR(IF(S1131&lt;R1131,100%,"100"%-(S1131-R1131)*1.2),"-")</f>
        <v>1</v>
      </c>
      <c r="AC1131" s="105">
        <f>IFERROR(IF(Y1131&lt;X1131,100%,"100"%-(Y1131-X1131)*1.2),"-")</f>
        <v>1</v>
      </c>
    </row>
    <row r="1132" spans="2:29" x14ac:dyDescent="0.3">
      <c r="B1132" s="18" t="s">
        <v>1533</v>
      </c>
      <c r="C1132" s="18">
        <v>46111</v>
      </c>
      <c r="E1132" s="19" t="s">
        <v>101</v>
      </c>
      <c r="F1132" s="41" t="s">
        <v>101</v>
      </c>
      <c r="G1132" s="18" t="s">
        <v>1533</v>
      </c>
      <c r="H1132" s="20" t="s">
        <v>18</v>
      </c>
      <c r="M1132" s="111">
        <v>27</v>
      </c>
      <c r="N1132" s="19" t="s">
        <v>101</v>
      </c>
      <c r="O1132" s="41" t="s">
        <v>101</v>
      </c>
      <c r="P1132" s="19">
        <v>0.33333333333333331</v>
      </c>
      <c r="W1132" s="105">
        <f>IFERROR(IF(S1132&lt;R1132,100%,"100"%-(S1132-R1132)*1.2),"-")</f>
        <v>1</v>
      </c>
      <c r="AC1132" s="105">
        <f>IFERROR(IF(Y1132&lt;X1132,100%,"100"%-(Y1132-X1132)*1.2),"-")</f>
        <v>1</v>
      </c>
    </row>
    <row r="1133" spans="2:29" x14ac:dyDescent="0.3">
      <c r="B1133" s="18" t="s">
        <v>1534</v>
      </c>
      <c r="C1133" s="18">
        <v>46111</v>
      </c>
      <c r="D1133" s="5" t="s">
        <v>1245</v>
      </c>
      <c r="E1133" s="19" t="s">
        <v>28</v>
      </c>
      <c r="F1133" s="48" t="s">
        <v>42</v>
      </c>
      <c r="G1133" s="18" t="s">
        <v>1534</v>
      </c>
      <c r="H1133" s="27" t="s">
        <v>22</v>
      </c>
      <c r="I1133" s="5" t="s">
        <v>28</v>
      </c>
      <c r="J1133" s="111">
        <v>9200</v>
      </c>
      <c r="K1133" s="111">
        <v>8500</v>
      </c>
      <c r="L1133" s="111">
        <v>14</v>
      </c>
      <c r="M1133" s="111">
        <v>14</v>
      </c>
      <c r="N1133" s="19" t="s">
        <v>28</v>
      </c>
      <c r="O1133" s="48" t="s">
        <v>42</v>
      </c>
      <c r="P1133" s="19">
        <v>0.29166666666666702</v>
      </c>
      <c r="Q1133" s="22">
        <v>0.3125</v>
      </c>
      <c r="R1133" s="22">
        <v>0.625</v>
      </c>
      <c r="S1133" s="22">
        <v>0.375</v>
      </c>
      <c r="T1133" s="22">
        <v>0.45833333333333331</v>
      </c>
      <c r="U1133" s="22">
        <v>0.52083333333333337</v>
      </c>
      <c r="V1133" s="22">
        <v>0.52083333333333337</v>
      </c>
      <c r="W1133" s="105">
        <f>IFERROR(IF(S1133&lt;R1133,100%,"100"%-(S1133-R1133)*1.2),"-")</f>
        <v>1</v>
      </c>
      <c r="AC1133" s="105">
        <f>IFERROR(IF(Y1133&lt;X1133,100%,"100"%-(Y1133-X1133)*1.2),"-")</f>
        <v>1</v>
      </c>
    </row>
    <row r="1134" spans="2:29" x14ac:dyDescent="0.3">
      <c r="B1134" s="18" t="s">
        <v>1535</v>
      </c>
      <c r="C1134" s="18">
        <v>46111</v>
      </c>
      <c r="D1134" s="5" t="s">
        <v>1245</v>
      </c>
      <c r="E1134" s="19" t="s">
        <v>28</v>
      </c>
      <c r="F1134" s="48" t="s">
        <v>42</v>
      </c>
      <c r="G1134" s="18" t="s">
        <v>1535</v>
      </c>
      <c r="H1134" s="5" t="s">
        <v>9</v>
      </c>
      <c r="I1134" s="5" t="s">
        <v>28</v>
      </c>
      <c r="J1134" s="111">
        <v>9200</v>
      </c>
      <c r="K1134" s="111">
        <v>3500</v>
      </c>
      <c r="L1134" s="111">
        <v>14</v>
      </c>
      <c r="M1134" s="111">
        <v>8</v>
      </c>
      <c r="N1134" s="19" t="s">
        <v>28</v>
      </c>
      <c r="O1134" s="48" t="s">
        <v>42</v>
      </c>
      <c r="P1134" s="19">
        <v>0.58333333333333337</v>
      </c>
      <c r="Q1134" s="22">
        <v>0.58333333333333337</v>
      </c>
      <c r="R1134" s="22">
        <v>0.66666666666666663</v>
      </c>
      <c r="S1134" s="22">
        <v>0.66666666666666663</v>
      </c>
      <c r="T1134" s="22">
        <v>0.72222222222222221</v>
      </c>
      <c r="U1134" s="22">
        <v>0.83333333333333337</v>
      </c>
      <c r="V1134" s="22">
        <v>0.83333333333333337</v>
      </c>
      <c r="W1134" s="105">
        <f>IFERROR(IF(S1134&lt;R1134,100%,"100"%-(S1134-R1134)*1.2),"-")</f>
        <v>1</v>
      </c>
      <c r="AC1134" s="105">
        <f>IFERROR(IF(Y1134&lt;X1134,100%,"100"%-(Y1134-X1134)*1.2),"-")</f>
        <v>1</v>
      </c>
    </row>
    <row r="1135" spans="2:29" x14ac:dyDescent="0.3">
      <c r="B1135" s="18" t="s">
        <v>1536</v>
      </c>
      <c r="C1135" s="18">
        <v>46111</v>
      </c>
      <c r="D1135" s="5" t="s">
        <v>1245</v>
      </c>
      <c r="E1135" s="191" t="s">
        <v>46</v>
      </c>
      <c r="F1135" s="54" t="s">
        <v>165</v>
      </c>
      <c r="G1135" s="18" t="s">
        <v>1536</v>
      </c>
      <c r="H1135" s="54" t="s">
        <v>33</v>
      </c>
      <c r="I1135" s="5" t="s">
        <v>46</v>
      </c>
      <c r="J1135" s="111">
        <v>927</v>
      </c>
      <c r="K1135" s="111">
        <v>900</v>
      </c>
      <c r="L1135" s="111">
        <v>3</v>
      </c>
      <c r="M1135" s="111">
        <v>3</v>
      </c>
      <c r="N1135" s="191" t="s">
        <v>46</v>
      </c>
      <c r="O1135" s="54" t="s">
        <v>165</v>
      </c>
      <c r="P1135" s="191">
        <v>0.375</v>
      </c>
      <c r="Q1135" s="22">
        <v>0.46527777777777779</v>
      </c>
      <c r="R1135" s="22">
        <v>0.625</v>
      </c>
      <c r="S1135" s="22">
        <v>0.50694444444444442</v>
      </c>
      <c r="T1135" s="22">
        <v>0.54166666666666663</v>
      </c>
      <c r="U1135" s="22">
        <v>0.625</v>
      </c>
      <c r="V1135" s="22">
        <v>0.625</v>
      </c>
      <c r="W1135" s="105">
        <f>IFERROR(IF(S1135&lt;R1135,100%,"100"%-(S1135-R1135)*1.2),"-")</f>
        <v>1</v>
      </c>
      <c r="AC1135" s="105">
        <f>IFERROR(IF(Y1135&lt;X1135,100%,"100"%-(Y1135-X1135)*1.2),"-")</f>
        <v>1</v>
      </c>
    </row>
    <row r="1136" spans="2:29" x14ac:dyDescent="0.3">
      <c r="B1136" s="18" t="s">
        <v>1537</v>
      </c>
      <c r="C1136" s="18">
        <v>46111</v>
      </c>
      <c r="D1136" s="5" t="s">
        <v>1245</v>
      </c>
      <c r="E1136" s="19" t="s">
        <v>56</v>
      </c>
      <c r="F1136" s="48" t="s">
        <v>81</v>
      </c>
      <c r="G1136" s="18" t="s">
        <v>1537</v>
      </c>
      <c r="H1136" s="5" t="s">
        <v>1188</v>
      </c>
      <c r="I1136" s="19" t="s">
        <v>56</v>
      </c>
      <c r="J1136" s="111">
        <v>8500</v>
      </c>
      <c r="K1136" s="111">
        <v>5000</v>
      </c>
      <c r="L1136" s="111">
        <v>14</v>
      </c>
      <c r="M1136" s="111">
        <v>10</v>
      </c>
      <c r="N1136" s="19" t="s">
        <v>56</v>
      </c>
      <c r="O1136" s="48" t="s">
        <v>81</v>
      </c>
      <c r="P1136" s="22">
        <v>0.41666666666666669</v>
      </c>
      <c r="W1136" s="105">
        <f>IFERROR(IF(S1136&lt;R1136,100%,"100"%-(S1136-R1136)*1.2),"-")</f>
        <v>1</v>
      </c>
      <c r="AC1136" s="105">
        <f>IFERROR(IF(Y1136&lt;X1136,100%,"100"%-(Y1136-X1136)*1.2),"-")</f>
        <v>1</v>
      </c>
    </row>
    <row r="1137" spans="2:29" x14ac:dyDescent="0.3">
      <c r="B1137" s="18" t="s">
        <v>1538</v>
      </c>
      <c r="C1137" s="18">
        <v>46111</v>
      </c>
      <c r="D1137" s="126" t="s">
        <v>1245</v>
      </c>
      <c r="E1137" s="126" t="s">
        <v>46</v>
      </c>
      <c r="F1137" s="126" t="s">
        <v>165</v>
      </c>
      <c r="G1137" s="125" t="s">
        <v>1538</v>
      </c>
      <c r="H1137" s="169" t="s">
        <v>6</v>
      </c>
      <c r="I1137" s="126" t="s">
        <v>46</v>
      </c>
      <c r="J1137" s="242">
        <v>927</v>
      </c>
      <c r="K1137" s="242">
        <v>120</v>
      </c>
      <c r="L1137" s="242">
        <v>3</v>
      </c>
      <c r="M1137" s="242">
        <v>1</v>
      </c>
      <c r="N1137" s="126" t="s">
        <v>46</v>
      </c>
      <c r="O1137" s="126" t="s">
        <v>8</v>
      </c>
      <c r="P1137" s="128">
        <v>0.91666666666666663</v>
      </c>
      <c r="Q1137" s="128">
        <v>0.91666666666666663</v>
      </c>
      <c r="R1137" s="22">
        <v>0.5</v>
      </c>
      <c r="S1137" s="22">
        <v>0.99305555555555558</v>
      </c>
      <c r="T1137" s="22">
        <v>0.99652777777777779</v>
      </c>
      <c r="U1137" s="22">
        <v>0.16666666666666666</v>
      </c>
      <c r="V1137" s="22">
        <v>0.16666666666666666</v>
      </c>
      <c r="W1137" s="105">
        <f>IFERROR(IF(S1137&lt;R1137,100%,"100"%-(S1137-R1137)*1.2),"-")</f>
        <v>0.40833333333333333</v>
      </c>
      <c r="AB1137" s="5" t="s">
        <v>228</v>
      </c>
      <c r="AC1137" s="105">
        <f>IFERROR(IF(Y1137&lt;X1137,100%,"100"%-(Y1137-X1137)*1.2),"-")</f>
        <v>1</v>
      </c>
    </row>
    <row r="1138" spans="2:29" x14ac:dyDescent="0.3">
      <c r="B1138" s="18" t="s">
        <v>1538</v>
      </c>
      <c r="C1138" s="18">
        <v>46111</v>
      </c>
      <c r="D1138" s="5" t="s">
        <v>1245</v>
      </c>
      <c r="E1138" s="5" t="s">
        <v>46</v>
      </c>
      <c r="F1138" s="5" t="s">
        <v>165</v>
      </c>
      <c r="G1138" s="18" t="s">
        <v>1538</v>
      </c>
      <c r="H1138" s="5" t="s">
        <v>9</v>
      </c>
      <c r="I1138" s="5" t="s">
        <v>46</v>
      </c>
      <c r="J1138" s="111">
        <v>927</v>
      </c>
      <c r="K1138" s="111">
        <v>120</v>
      </c>
      <c r="L1138" s="111">
        <v>3</v>
      </c>
      <c r="M1138" s="111">
        <v>1</v>
      </c>
      <c r="N1138" s="5" t="s">
        <v>46</v>
      </c>
      <c r="O1138" s="5" t="s">
        <v>8</v>
      </c>
      <c r="P1138" s="22">
        <v>0.91666666666666663</v>
      </c>
      <c r="Q1138" s="22">
        <v>0.91666666666666663</v>
      </c>
      <c r="R1138" s="22">
        <v>0.5</v>
      </c>
      <c r="S1138" s="22">
        <v>0.99652777777777779</v>
      </c>
      <c r="T1138" s="22">
        <v>0</v>
      </c>
      <c r="U1138" s="22">
        <v>0.16666666666666666</v>
      </c>
      <c r="V1138" s="22">
        <v>0.16666666666666666</v>
      </c>
      <c r="W1138" s="105">
        <f>IFERROR(IF(S1138&lt;R1138,100%,"100"%-(S1138-R1138)*1.2),"-")</f>
        <v>0.40416666666666667</v>
      </c>
      <c r="AB1138" s="5" t="s">
        <v>228</v>
      </c>
      <c r="AC1138" s="105">
        <f>IFERROR(IF(Y1138&lt;X1138,100%,"100"%-(Y1138-X1138)*1.2),"-")</f>
        <v>1</v>
      </c>
    </row>
    <row r="1139" spans="2:29" x14ac:dyDescent="0.3">
      <c r="B1139" s="18" t="s">
        <v>1538</v>
      </c>
      <c r="C1139" s="18">
        <v>46111</v>
      </c>
      <c r="D1139" s="5" t="s">
        <v>1245</v>
      </c>
      <c r="E1139" s="5" t="s">
        <v>46</v>
      </c>
      <c r="F1139" s="5" t="s">
        <v>165</v>
      </c>
      <c r="G1139" s="18" t="s">
        <v>1538</v>
      </c>
      <c r="H1139" s="27" t="s">
        <v>30</v>
      </c>
      <c r="I1139" s="5" t="s">
        <v>46</v>
      </c>
      <c r="J1139" s="111">
        <v>927</v>
      </c>
      <c r="K1139" s="111">
        <v>120</v>
      </c>
      <c r="L1139" s="111">
        <v>3</v>
      </c>
      <c r="M1139" s="111">
        <v>1</v>
      </c>
      <c r="N1139" s="5" t="s">
        <v>46</v>
      </c>
      <c r="O1139" s="5" t="s">
        <v>8</v>
      </c>
      <c r="P1139" s="22">
        <v>0.91666666666666663</v>
      </c>
      <c r="Q1139" s="22">
        <v>0.91666666666666663</v>
      </c>
      <c r="R1139" s="22">
        <v>0.5</v>
      </c>
      <c r="S1139" s="22">
        <v>6.25E-2</v>
      </c>
      <c r="T1139" s="22">
        <v>9.375E-2</v>
      </c>
      <c r="U1139" s="22">
        <v>0.16666666666666666</v>
      </c>
      <c r="V1139" s="22">
        <v>0.16666666666666666</v>
      </c>
      <c r="W1139" s="105">
        <f>IFERROR(IF(S1139&lt;R1139,100%,"100"%-(S1139-R1139)*1.2),"-")</f>
        <v>1</v>
      </c>
      <c r="AC1139" s="105">
        <f>IFERROR(IF(Y1139&lt;X1139,100%,"100"%-(Y1139-X1139)*1.2),"-")</f>
        <v>1</v>
      </c>
    </row>
    <row r="1140" spans="2:29" x14ac:dyDescent="0.3">
      <c r="B1140" s="18" t="s">
        <v>1539</v>
      </c>
      <c r="C1140" s="18">
        <v>46112</v>
      </c>
      <c r="D1140" s="386"/>
      <c r="E1140" s="388" t="s">
        <v>101</v>
      </c>
      <c r="F1140" s="387" t="s">
        <v>101</v>
      </c>
      <c r="G1140" s="92" t="s">
        <v>1539</v>
      </c>
      <c r="H1140" s="492" t="s">
        <v>6</v>
      </c>
      <c r="I1140" s="386"/>
      <c r="J1140" s="484"/>
      <c r="K1140" s="484"/>
      <c r="L1140" s="484"/>
      <c r="M1140" s="484">
        <v>8</v>
      </c>
      <c r="N1140" s="388" t="s">
        <v>101</v>
      </c>
      <c r="O1140" s="387" t="s">
        <v>101</v>
      </c>
      <c r="P1140" s="388">
        <v>0.29166666666666702</v>
      </c>
      <c r="Q1140" s="386"/>
      <c r="W1140" s="105">
        <f>IFERROR(IF(S1140&lt;R1140,100%,"100"%-(S1140-R1140)*1.2),"-")</f>
        <v>1</v>
      </c>
      <c r="AC1140" s="105">
        <f>IFERROR(IF(Y1140&lt;X1140,100%,"100"%-(Y1140-X1140)*1.2),"-")</f>
        <v>1</v>
      </c>
    </row>
    <row r="1141" spans="2:29" x14ac:dyDescent="0.3">
      <c r="B1141" s="18" t="s">
        <v>1539</v>
      </c>
      <c r="C1141" s="18">
        <v>46112</v>
      </c>
      <c r="E1141" s="19" t="s">
        <v>101</v>
      </c>
      <c r="F1141" s="48" t="s">
        <v>101</v>
      </c>
      <c r="G1141" s="18" t="s">
        <v>1539</v>
      </c>
      <c r="H1141" s="27" t="s">
        <v>30</v>
      </c>
      <c r="M1141" s="111">
        <v>12</v>
      </c>
      <c r="N1141" s="19" t="s">
        <v>101</v>
      </c>
      <c r="O1141" s="48" t="s">
        <v>101</v>
      </c>
      <c r="P1141" s="19">
        <v>0.29166666666666669</v>
      </c>
      <c r="W1141" s="105">
        <f>IFERROR(IF(S1141&lt;R1141,100%,"100"%-(S1141-R1141)*1.2),"-")</f>
        <v>1</v>
      </c>
      <c r="AC1141" s="105">
        <f>IFERROR(IF(Y1141&lt;X1141,100%,"100"%-(Y1141-X1141)*1.2),"-")</f>
        <v>1</v>
      </c>
    </row>
    <row r="1142" spans="2:29" x14ac:dyDescent="0.3">
      <c r="B1142" s="18" t="s">
        <v>1540</v>
      </c>
      <c r="C1142" s="18">
        <v>46112</v>
      </c>
      <c r="E1142" s="21" t="s">
        <v>101</v>
      </c>
      <c r="F1142" s="41" t="s">
        <v>101</v>
      </c>
      <c r="G1142" s="18" t="s">
        <v>1540</v>
      </c>
      <c r="H1142" s="20" t="s">
        <v>9</v>
      </c>
      <c r="M1142" s="111">
        <v>15</v>
      </c>
      <c r="N1142" s="21" t="s">
        <v>101</v>
      </c>
      <c r="O1142" s="41" t="s">
        <v>101</v>
      </c>
      <c r="P1142" s="21">
        <v>0.29166666666666702</v>
      </c>
      <c r="W1142" s="105">
        <f>IFERROR(IF(S1142&lt;R1142,100%,"100"%-(S1142-R1142)*1.2),"-")</f>
        <v>1</v>
      </c>
      <c r="AC1142" s="105">
        <f>IFERROR(IF(Y1142&lt;X1142,100%,"100"%-(Y1142-X1142)*1.2),"-")</f>
        <v>1</v>
      </c>
    </row>
    <row r="1143" spans="2:29" x14ac:dyDescent="0.3">
      <c r="B1143" s="18" t="s">
        <v>1541</v>
      </c>
      <c r="C1143" s="18">
        <v>46112</v>
      </c>
      <c r="D1143" s="126" t="s">
        <v>1245</v>
      </c>
      <c r="E1143" s="19" t="s">
        <v>20</v>
      </c>
      <c r="F1143" s="48" t="s">
        <v>21</v>
      </c>
      <c r="G1143" s="18" t="s">
        <v>1541</v>
      </c>
      <c r="H1143" s="27" t="s">
        <v>22</v>
      </c>
      <c r="I1143" s="126" t="s">
        <v>20</v>
      </c>
      <c r="J1143" s="111">
        <v>24950</v>
      </c>
      <c r="K1143" s="111">
        <v>11200</v>
      </c>
      <c r="L1143" s="111">
        <v>27</v>
      </c>
      <c r="M1143" s="111">
        <v>11</v>
      </c>
      <c r="N1143" s="19" t="s">
        <v>20</v>
      </c>
      <c r="O1143" s="48" t="s">
        <v>21</v>
      </c>
      <c r="P1143" s="19">
        <v>0.41666666666666669</v>
      </c>
      <c r="W1143" s="105">
        <f>IFERROR(IF(S1143&lt;R1143,100%,"100"%-(S1143-R1143)*1.2),"-")</f>
        <v>1</v>
      </c>
      <c r="AC1143" s="105">
        <f>IFERROR(IF(Y1143&lt;X1143,100%,"100"%-(Y1143-X1143)*1.2),"-")</f>
        <v>1</v>
      </c>
    </row>
    <row r="1144" spans="2:29" x14ac:dyDescent="0.3">
      <c r="B1144" s="18" t="s">
        <v>1541</v>
      </c>
      <c r="C1144" s="18">
        <v>46112</v>
      </c>
      <c r="D1144" s="126" t="s">
        <v>1245</v>
      </c>
      <c r="E1144" s="19" t="s">
        <v>20</v>
      </c>
      <c r="F1144" s="48" t="s">
        <v>21</v>
      </c>
      <c r="G1144" s="18" t="s">
        <v>1541</v>
      </c>
      <c r="H1144" s="126" t="s">
        <v>80</v>
      </c>
      <c r="I1144" s="126" t="s">
        <v>20</v>
      </c>
      <c r="J1144" s="111">
        <v>24950</v>
      </c>
      <c r="K1144" s="111">
        <v>12300</v>
      </c>
      <c r="L1144" s="111">
        <v>27</v>
      </c>
      <c r="M1144" s="111">
        <v>14</v>
      </c>
      <c r="N1144" s="19" t="s">
        <v>20</v>
      </c>
      <c r="O1144" s="48" t="s">
        <v>21</v>
      </c>
      <c r="P1144" s="19">
        <v>0.41666666666666669</v>
      </c>
      <c r="W1144" s="105">
        <f>IFERROR(IF(S1144&lt;R1144,100%,"100"%-(S1144-R1144)*1.2),"-")</f>
        <v>1</v>
      </c>
      <c r="AC1144" s="105">
        <f>IFERROR(IF(Y1144&lt;X1144,100%,"100"%-(Y1144-X1144)*1.2),"-")</f>
        <v>1</v>
      </c>
    </row>
    <row r="1145" spans="2:29" x14ac:dyDescent="0.3">
      <c r="B1145" s="18" t="s">
        <v>1543</v>
      </c>
      <c r="C1145" s="18">
        <v>46112</v>
      </c>
      <c r="D1145" s="5" t="s">
        <v>1245</v>
      </c>
      <c r="E1145" s="19" t="s">
        <v>28</v>
      </c>
      <c r="F1145" s="41" t="s">
        <v>42</v>
      </c>
      <c r="G1145" s="18" t="s">
        <v>1543</v>
      </c>
      <c r="H1145" s="27" t="s">
        <v>35</v>
      </c>
      <c r="I1145" s="5" t="s">
        <v>28</v>
      </c>
      <c r="J1145" s="111">
        <v>9200</v>
      </c>
      <c r="K1145" s="111">
        <v>7566</v>
      </c>
      <c r="L1145" s="111">
        <v>14</v>
      </c>
      <c r="M1145" s="111">
        <v>13</v>
      </c>
      <c r="N1145" s="19" t="s">
        <v>28</v>
      </c>
      <c r="O1145" s="41" t="s">
        <v>42</v>
      </c>
      <c r="P1145" s="19">
        <v>0.33333333333333331</v>
      </c>
      <c r="Q1145" s="22">
        <v>0.34027777777777779</v>
      </c>
      <c r="R1145" s="128">
        <v>0.625</v>
      </c>
      <c r="S1145" s="22">
        <v>0.34375</v>
      </c>
      <c r="T1145" s="22">
        <v>0.3611111111111111</v>
      </c>
      <c r="U1145" s="22">
        <v>0.36458333333333331</v>
      </c>
      <c r="V1145" s="22">
        <v>0.36458333333333331</v>
      </c>
      <c r="W1145" s="105">
        <f>IFERROR(IF(S1145&lt;R1145,100%,"100"%-(S1145-R1145)*1.2),"-")</f>
        <v>1</v>
      </c>
      <c r="AC1145" s="105">
        <f>IFERROR(IF(Y1145&lt;X1145,100%,"100"%-(Y1145-X1145)*1.2),"-")</f>
        <v>1</v>
      </c>
    </row>
    <row r="1146" spans="2:29" x14ac:dyDescent="0.3">
      <c r="B1146" s="18" t="s">
        <v>1544</v>
      </c>
      <c r="C1146" s="18">
        <v>46112</v>
      </c>
      <c r="D1146" s="5" t="s">
        <v>1245</v>
      </c>
      <c r="E1146" s="21" t="s">
        <v>28</v>
      </c>
      <c r="F1146" s="41" t="s">
        <v>42</v>
      </c>
      <c r="G1146" s="18" t="s">
        <v>1544</v>
      </c>
      <c r="H1146" s="487" t="s">
        <v>51</v>
      </c>
      <c r="I1146" s="5" t="s">
        <v>28</v>
      </c>
      <c r="J1146" s="111">
        <v>9200</v>
      </c>
      <c r="K1146" s="111">
        <v>150</v>
      </c>
      <c r="L1146" s="111">
        <v>14</v>
      </c>
      <c r="M1146" s="111">
        <v>3</v>
      </c>
      <c r="N1146" s="21" t="s">
        <v>28</v>
      </c>
      <c r="O1146" s="41" t="s">
        <v>42</v>
      </c>
      <c r="P1146" s="21">
        <v>0.41666666666666669</v>
      </c>
      <c r="Q1146" s="22">
        <v>0.42708333333333331</v>
      </c>
      <c r="R1146" s="22">
        <v>0.625</v>
      </c>
      <c r="S1146" s="22">
        <v>0.52083333333333337</v>
      </c>
      <c r="T1146" s="22">
        <v>0.5625</v>
      </c>
      <c r="U1146" s="22">
        <v>0.83333333333333337</v>
      </c>
      <c r="V1146" s="22">
        <v>0.83333333333333337</v>
      </c>
      <c r="W1146" s="105">
        <f>IFERROR(IF(S1146&lt;R1146,100%,"100"%-(S1146-R1146)*1.2),"-")</f>
        <v>1</v>
      </c>
      <c r="AC1146" s="105">
        <f>IFERROR(IF(Y1146&lt;X1146,100%,"100"%-(Y1146-X1146)*1.2),"-")</f>
        <v>1</v>
      </c>
    </row>
    <row r="1147" spans="2:29" x14ac:dyDescent="0.3">
      <c r="B1147" s="18" t="s">
        <v>1544</v>
      </c>
      <c r="C1147" s="18">
        <v>46112</v>
      </c>
      <c r="D1147" s="5" t="s">
        <v>1245</v>
      </c>
      <c r="E1147" s="19" t="s">
        <v>28</v>
      </c>
      <c r="F1147" s="48" t="s">
        <v>42</v>
      </c>
      <c r="G1147" s="18" t="s">
        <v>1544</v>
      </c>
      <c r="H1147" s="5" t="s">
        <v>76</v>
      </c>
      <c r="I1147" s="5" t="s">
        <v>28</v>
      </c>
      <c r="J1147" s="111">
        <v>9200</v>
      </c>
      <c r="K1147" s="111">
        <v>3622</v>
      </c>
      <c r="L1147" s="111">
        <v>14</v>
      </c>
      <c r="M1147" s="111">
        <v>5</v>
      </c>
      <c r="N1147" s="19" t="s">
        <v>28</v>
      </c>
      <c r="O1147" s="48" t="s">
        <v>42</v>
      </c>
      <c r="P1147" s="19">
        <v>0.41666666666666669</v>
      </c>
      <c r="Q1147" s="22">
        <v>0.42708333333333331</v>
      </c>
      <c r="R1147" s="22">
        <v>0.625</v>
      </c>
      <c r="S1147" s="22">
        <v>0.54166666666666663</v>
      </c>
      <c r="T1147" s="22">
        <v>0.5625</v>
      </c>
      <c r="U1147" s="22">
        <v>0.83333333333333337</v>
      </c>
      <c r="V1147" s="22">
        <v>0.83333333333333337</v>
      </c>
      <c r="W1147" s="105">
        <f>IFERROR(IF(S1147&lt;R1147,100%,"100"%-(S1147-R1147)*1.2),"-")</f>
        <v>1</v>
      </c>
      <c r="AC1147" s="105">
        <f>IFERROR(IF(Y1147&lt;X1147,100%,"100"%-(Y1147-X1147)*1.2),"-")</f>
        <v>1</v>
      </c>
    </row>
    <row r="1148" spans="2:29" x14ac:dyDescent="0.3">
      <c r="B1148" s="18" t="s">
        <v>1545</v>
      </c>
      <c r="C1148" s="18">
        <v>46112</v>
      </c>
      <c r="D1148" s="386" t="s">
        <v>1245</v>
      </c>
      <c r="E1148" s="19" t="s">
        <v>104</v>
      </c>
      <c r="F1148" s="48" t="s">
        <v>24</v>
      </c>
      <c r="G1148" s="18" t="s">
        <v>1545</v>
      </c>
      <c r="H1148" s="5" t="s">
        <v>36</v>
      </c>
      <c r="I1148" s="19" t="s">
        <v>104</v>
      </c>
      <c r="J1148" s="111">
        <v>10230</v>
      </c>
      <c r="K1148" s="111">
        <v>8200</v>
      </c>
      <c r="L1148" s="111">
        <v>14</v>
      </c>
      <c r="M1148" s="111">
        <v>14</v>
      </c>
      <c r="N1148" s="19" t="s">
        <v>104</v>
      </c>
      <c r="O1148" s="48" t="s">
        <v>24</v>
      </c>
      <c r="P1148" s="19">
        <v>0.20833333333333301</v>
      </c>
      <c r="W1148" s="105">
        <f>IFERROR(IF(S1148&lt;R1148,100%,"100"%-(S1148-R1148)*1.2),"-")</f>
        <v>1</v>
      </c>
      <c r="AC1148" s="105">
        <f>IFERROR(IF(Y1148&lt;X1148,100%,"100"%-(Y1148-X1148)*1.2),"-")</f>
        <v>1</v>
      </c>
    </row>
    <row r="1149" spans="2:29" x14ac:dyDescent="0.3">
      <c r="B1149" s="18" t="s">
        <v>1546</v>
      </c>
      <c r="C1149" s="18">
        <v>46112</v>
      </c>
      <c r="D1149" s="386" t="s">
        <v>1245</v>
      </c>
      <c r="E1149" s="19" t="s">
        <v>104</v>
      </c>
      <c r="F1149" s="48" t="s">
        <v>24</v>
      </c>
      <c r="G1149" s="18" t="s">
        <v>1546</v>
      </c>
      <c r="H1149" s="5" t="s">
        <v>16</v>
      </c>
      <c r="I1149" s="19" t="s">
        <v>104</v>
      </c>
      <c r="J1149" s="111">
        <v>10230</v>
      </c>
      <c r="K1149" s="111">
        <v>6500</v>
      </c>
      <c r="L1149" s="111">
        <v>14</v>
      </c>
      <c r="M1149" s="111">
        <v>12</v>
      </c>
      <c r="N1149" s="19" t="s">
        <v>104</v>
      </c>
      <c r="O1149" s="48" t="s">
        <v>24</v>
      </c>
      <c r="P1149" s="19">
        <v>0.58333333333333337</v>
      </c>
      <c r="Q1149" s="22">
        <v>0.75</v>
      </c>
      <c r="R1149" s="22">
        <v>0.83333333333333337</v>
      </c>
      <c r="S1149" s="22">
        <v>0.80208333333333337</v>
      </c>
      <c r="T1149" s="22">
        <v>0.83333333333333337</v>
      </c>
      <c r="U1149" s="22">
        <v>0.91666666666666663</v>
      </c>
      <c r="V1149" s="22">
        <v>0.91666666666666663</v>
      </c>
      <c r="W1149" s="105">
        <f>IFERROR(IF(S1149&lt;R1149,100%,"100"%-(S1149-R1149)*1.2),"-")</f>
        <v>1</v>
      </c>
      <c r="AC1149" s="105">
        <f>IFERROR(IF(Y1149&lt;X1149,100%,"100"%-(Y1149-X1149)*1.2),"-")</f>
        <v>1</v>
      </c>
    </row>
    <row r="1150" spans="2:29" ht="15" thickBot="1" x14ac:dyDescent="0.35">
      <c r="B1150" s="18" t="s">
        <v>1547</v>
      </c>
      <c r="C1150" s="18">
        <v>46112</v>
      </c>
      <c r="D1150" s="5" t="s">
        <v>1245</v>
      </c>
      <c r="E1150" s="21" t="s">
        <v>56</v>
      </c>
      <c r="F1150" s="41" t="s">
        <v>81</v>
      </c>
      <c r="G1150" s="18" t="s">
        <v>1547</v>
      </c>
      <c r="H1150" s="723" t="s">
        <v>67</v>
      </c>
      <c r="I1150" s="19" t="s">
        <v>56</v>
      </c>
      <c r="J1150" s="111">
        <v>8500</v>
      </c>
      <c r="K1150" s="111">
        <v>1200</v>
      </c>
      <c r="L1150" s="111">
        <v>14</v>
      </c>
      <c r="M1150" s="111">
        <v>10</v>
      </c>
      <c r="N1150" s="21" t="s">
        <v>56</v>
      </c>
      <c r="O1150" s="41" t="s">
        <v>81</v>
      </c>
      <c r="P1150" s="21">
        <v>0.625</v>
      </c>
      <c r="Q1150" s="22">
        <v>0.60416666666666663</v>
      </c>
      <c r="R1150" s="22">
        <v>0.70833333333333337</v>
      </c>
      <c r="S1150" s="22">
        <v>0.65277777777777779</v>
      </c>
      <c r="T1150" s="22">
        <v>0.70138888888888884</v>
      </c>
      <c r="U1150" s="22">
        <v>0.79166666666666663</v>
      </c>
      <c r="V1150" s="22">
        <v>0.79166666666666663</v>
      </c>
      <c r="W1150" s="105">
        <f>IFERROR(IF(S1150&lt;R1150,100%,"100"%-(S1150-R1150)*1.2),"-")</f>
        <v>1</v>
      </c>
      <c r="AB1150" s="22">
        <f>T1150-S1150</f>
        <v>4.8611111111111049E-2</v>
      </c>
      <c r="AC1150" s="105">
        <f>IFERROR(IF(Y1150&lt;X1150,100%,"100"%-(Y1150-X1150)*1.2),"-")</f>
        <v>1</v>
      </c>
    </row>
    <row r="1151" spans="2:29" x14ac:dyDescent="0.3">
      <c r="B1151" s="18" t="s">
        <v>1548</v>
      </c>
      <c r="C1151" s="18">
        <v>46112</v>
      </c>
      <c r="D1151" s="5" t="s">
        <v>1245</v>
      </c>
      <c r="E1151" s="19" t="s">
        <v>56</v>
      </c>
      <c r="F1151" s="48" t="s">
        <v>165</v>
      </c>
      <c r="G1151" s="18" t="s">
        <v>1548</v>
      </c>
      <c r="H1151" s="5" t="s">
        <v>16</v>
      </c>
      <c r="I1151" s="19" t="s">
        <v>56</v>
      </c>
      <c r="J1151" s="111">
        <v>8500</v>
      </c>
      <c r="K1151" s="111">
        <v>6000</v>
      </c>
      <c r="L1151" s="111">
        <v>14</v>
      </c>
      <c r="M1151" s="111">
        <v>12</v>
      </c>
      <c r="N1151" s="19" t="s">
        <v>56</v>
      </c>
      <c r="O1151" s="48" t="s">
        <v>165</v>
      </c>
      <c r="P1151" s="19">
        <v>0.70833333333333337</v>
      </c>
      <c r="Q1151" s="22">
        <v>0.65277777777777779</v>
      </c>
      <c r="R1151" s="22">
        <v>0.83333333333333337</v>
      </c>
      <c r="S1151" s="22">
        <v>0.70833333333333337</v>
      </c>
      <c r="T1151" s="22">
        <v>0.75</v>
      </c>
      <c r="U1151" s="22">
        <v>0.83333333333333337</v>
      </c>
      <c r="V1151" s="22">
        <v>0.83333333333333337</v>
      </c>
      <c r="W1151" s="105">
        <f>IFERROR(IF(S1151&lt;R1151,100%,"100"%-(S1151-R1151)*1.2),"-")</f>
        <v>1</v>
      </c>
      <c r="AC1151" s="105">
        <f>IFERROR(IF(Y1151&lt;X1151,100%,"100"%-(Y1151-X1151)*1.2),"-")</f>
        <v>1</v>
      </c>
    </row>
    <row r="1152" spans="2:29" x14ac:dyDescent="0.3">
      <c r="B1152" s="18" t="s">
        <v>1549</v>
      </c>
      <c r="C1152" s="18">
        <v>46112</v>
      </c>
      <c r="D1152" s="5" t="s">
        <v>1245</v>
      </c>
      <c r="E1152" s="19" t="s">
        <v>46</v>
      </c>
      <c r="F1152" s="48" t="s">
        <v>165</v>
      </c>
      <c r="G1152" s="18" t="s">
        <v>1549</v>
      </c>
      <c r="H1152" s="5" t="s">
        <v>161</v>
      </c>
      <c r="I1152" s="5" t="s">
        <v>46</v>
      </c>
      <c r="J1152" s="111">
        <v>927</v>
      </c>
      <c r="K1152" s="111">
        <v>260</v>
      </c>
      <c r="L1152" s="111">
        <v>3</v>
      </c>
      <c r="M1152" s="111">
        <v>1</v>
      </c>
      <c r="N1152" s="19" t="s">
        <v>46</v>
      </c>
      <c r="O1152" s="48" t="s">
        <v>165</v>
      </c>
      <c r="P1152" s="19">
        <v>0.41666666666666702</v>
      </c>
      <c r="Q1152" s="22">
        <v>0.54166666666666663</v>
      </c>
      <c r="R1152" s="22">
        <v>0.625</v>
      </c>
      <c r="S1152" s="22">
        <v>0.5625</v>
      </c>
      <c r="T1152" s="22">
        <v>0.58333333333333337</v>
      </c>
      <c r="U1152" s="22">
        <v>0.64583333333333337</v>
      </c>
      <c r="V1152" s="22">
        <v>0.64583333333333337</v>
      </c>
      <c r="W1152" s="105">
        <f>IFERROR(IF(S1152&lt;R1152,100%,"100"%-(S1152-R1152)*1.2),"-")</f>
        <v>1</v>
      </c>
      <c r="AC1152" s="105">
        <f>IFERROR(IF(Y1152&lt;X1152,100%,"100"%-(Y1152-X1152)*1.2),"-")</f>
        <v>1</v>
      </c>
    </row>
    <row r="1153" spans="2:29" x14ac:dyDescent="0.3">
      <c r="B1153" s="18" t="s">
        <v>1550</v>
      </c>
      <c r="C1153" s="18">
        <v>46112</v>
      </c>
      <c r="D1153" s="5" t="s">
        <v>1245</v>
      </c>
      <c r="E1153" s="49" t="s">
        <v>14</v>
      </c>
      <c r="F1153" s="5" t="s">
        <v>15</v>
      </c>
      <c r="G1153" s="18" t="s">
        <v>1550</v>
      </c>
      <c r="H1153" s="433" t="s">
        <v>1237</v>
      </c>
      <c r="I1153" s="5" t="s">
        <v>14</v>
      </c>
      <c r="J1153" s="111">
        <v>8500</v>
      </c>
      <c r="K1153" s="111">
        <v>8000</v>
      </c>
      <c r="L1153" s="111">
        <v>14</v>
      </c>
      <c r="M1153" s="111">
        <v>10</v>
      </c>
      <c r="N1153" s="5" t="s">
        <v>14</v>
      </c>
      <c r="O1153" s="5" t="s">
        <v>15</v>
      </c>
      <c r="P1153" s="22">
        <v>0.29166666666666669</v>
      </c>
      <c r="W1153" s="105">
        <f>IFERROR(IF(S1153&lt;R1153,100%,"100"%-(S1153-R1153)*1.2),"-")</f>
        <v>1</v>
      </c>
      <c r="AC1153" s="105">
        <f>IFERROR(IF(Y1153&lt;X1153,100%,"100"%-(Y1153-X1153)*1.2),"-")</f>
        <v>1</v>
      </c>
    </row>
    <row r="1154" spans="2:29" x14ac:dyDescent="0.3">
      <c r="B1154" s="18" t="s">
        <v>1551</v>
      </c>
      <c r="C1154" s="18">
        <v>46112</v>
      </c>
      <c r="D1154" s="5" t="s">
        <v>1245</v>
      </c>
      <c r="E1154" s="49" t="s">
        <v>14</v>
      </c>
      <c r="F1154" s="48" t="s">
        <v>15</v>
      </c>
      <c r="G1154" s="18" t="s">
        <v>1551</v>
      </c>
      <c r="H1154" s="5" t="s">
        <v>601</v>
      </c>
      <c r="I1154" s="5" t="s">
        <v>14</v>
      </c>
      <c r="J1154" s="111">
        <v>8500</v>
      </c>
      <c r="K1154" s="111">
        <v>7500</v>
      </c>
      <c r="L1154" s="111">
        <v>14</v>
      </c>
      <c r="M1154" s="111">
        <v>10</v>
      </c>
      <c r="N1154" s="5" t="s">
        <v>14</v>
      </c>
      <c r="O1154" s="48" t="s">
        <v>15</v>
      </c>
      <c r="P1154" s="22">
        <v>0.45833333333333331</v>
      </c>
      <c r="W1154" s="105">
        <f>IFERROR(IF(S1154&lt;R1154,100%,"100"%-(S1154-R1154)*1.2),"-")</f>
        <v>1</v>
      </c>
      <c r="AC1154" s="105">
        <f>IFERROR(IF(Y1154&lt;X1154,100%,"100"%-(Y1154-X1154)*1.2),"-")</f>
        <v>1</v>
      </c>
    </row>
    <row r="1155" spans="2:29" x14ac:dyDescent="0.3">
      <c r="B1155" s="18" t="s">
        <v>1554</v>
      </c>
      <c r="C1155" s="18">
        <v>46112</v>
      </c>
      <c r="E1155" s="5" t="s">
        <v>111</v>
      </c>
      <c r="F1155" s="5" t="s">
        <v>111</v>
      </c>
      <c r="G1155" s="18" t="s">
        <v>1554</v>
      </c>
      <c r="H1155" s="2" t="s">
        <v>1552</v>
      </c>
      <c r="M1155" s="111">
        <v>13</v>
      </c>
      <c r="N1155" s="5" t="s">
        <v>111</v>
      </c>
      <c r="O1155" s="5" t="s">
        <v>111</v>
      </c>
      <c r="P1155" s="19">
        <v>0.41666666666666669</v>
      </c>
      <c r="W1155" s="105">
        <f>IFERROR(IF(S1155&lt;R1155,100%,"100"%-(S1155-R1155)*1.2),"-")</f>
        <v>1</v>
      </c>
      <c r="AC1155" s="105">
        <f>IFERROR(IF(Y1155&lt;X1155,100%,"100"%-(Y1155-X1155)*1.2),"-")</f>
        <v>1</v>
      </c>
    </row>
    <row r="1156" spans="2:29" x14ac:dyDescent="0.3">
      <c r="B1156" s="18" t="s">
        <v>1555</v>
      </c>
      <c r="C1156" s="18">
        <v>46112</v>
      </c>
      <c r="E1156" s="5" t="s">
        <v>111</v>
      </c>
      <c r="F1156" s="5" t="s">
        <v>111</v>
      </c>
      <c r="G1156" s="18" t="s">
        <v>1555</v>
      </c>
      <c r="H1156" s="20" t="s">
        <v>204</v>
      </c>
      <c r="M1156" s="111">
        <v>7</v>
      </c>
      <c r="N1156" s="5" t="s">
        <v>111</v>
      </c>
      <c r="O1156" s="5" t="s">
        <v>111</v>
      </c>
      <c r="P1156" s="19">
        <v>0.41666666666666669</v>
      </c>
      <c r="W1156" s="105">
        <f>IFERROR(IF(S1156&lt;R1156,100%,"100"%-(S1156-R1156)*1.2),"-")</f>
        <v>1</v>
      </c>
      <c r="AC1156" s="105">
        <f>IFERROR(IF(Y1156&lt;X1156,100%,"100"%-(Y1156-X1156)*1.2),"-")</f>
        <v>1</v>
      </c>
    </row>
    <row r="1157" spans="2:29" x14ac:dyDescent="0.3">
      <c r="B1157" s="18" t="s">
        <v>1556</v>
      </c>
      <c r="C1157" s="18">
        <v>46113</v>
      </c>
      <c r="D1157" s="5" t="s">
        <v>1710</v>
      </c>
      <c r="E1157" s="19" t="s">
        <v>20</v>
      </c>
      <c r="F1157" s="48" t="s">
        <v>21</v>
      </c>
      <c r="G1157" s="18" t="s">
        <v>1556</v>
      </c>
      <c r="H1157" s="5" t="s">
        <v>6</v>
      </c>
      <c r="I1157" s="19" t="s">
        <v>20</v>
      </c>
      <c r="J1157" s="111">
        <v>24950</v>
      </c>
      <c r="K1157" s="111">
        <v>9382</v>
      </c>
      <c r="L1157" s="111">
        <v>14</v>
      </c>
      <c r="M1157" s="111">
        <v>7</v>
      </c>
      <c r="N1157" s="19" t="s">
        <v>20</v>
      </c>
      <c r="O1157" s="48" t="s">
        <v>21</v>
      </c>
      <c r="P1157" s="19">
        <v>0.41666666666666669</v>
      </c>
      <c r="Q1157" s="22">
        <v>0.60416666666666663</v>
      </c>
      <c r="R1157" s="22">
        <v>0.70833333333333337</v>
      </c>
      <c r="S1157" s="22">
        <v>0.68055555555555558</v>
      </c>
      <c r="T1157" s="22">
        <v>0.71527777777777779</v>
      </c>
      <c r="U1157" s="22">
        <v>0.86111111111111116</v>
      </c>
      <c r="V1157" s="22">
        <v>0.86111111111111116</v>
      </c>
      <c r="W1157" s="105">
        <f>IFERROR(IF(S1157&lt;R1157,100%,"100"%-(S1157-R1157)*1.2),"-")</f>
        <v>1</v>
      </c>
      <c r="AC1157" s="105">
        <f>IFERROR(IF(Y1157&lt;X1157,100%,"100"%-(Y1157-X1157)*1.2),"-")</f>
        <v>1</v>
      </c>
    </row>
    <row r="1158" spans="2:29" x14ac:dyDescent="0.3">
      <c r="B1158" s="18" t="s">
        <v>1556</v>
      </c>
      <c r="C1158" s="18">
        <v>46113</v>
      </c>
      <c r="D1158" s="5" t="s">
        <v>1710</v>
      </c>
      <c r="E1158" s="19" t="s">
        <v>20</v>
      </c>
      <c r="F1158" s="5" t="s">
        <v>21</v>
      </c>
      <c r="G1158" s="18" t="s">
        <v>1556</v>
      </c>
      <c r="H1158" s="5" t="s">
        <v>9</v>
      </c>
      <c r="I1158" s="19" t="s">
        <v>20</v>
      </c>
      <c r="J1158" s="111">
        <v>24950</v>
      </c>
      <c r="K1158" s="111">
        <v>4348.8999999999996</v>
      </c>
      <c r="L1158" s="111">
        <v>14</v>
      </c>
      <c r="M1158" s="111">
        <v>7</v>
      </c>
      <c r="N1158" s="19" t="s">
        <v>20</v>
      </c>
      <c r="O1158" s="5" t="s">
        <v>21</v>
      </c>
      <c r="P1158" s="19">
        <v>8.3333333333333329E-2</v>
      </c>
      <c r="Q1158" s="22">
        <v>0.60416666666666663</v>
      </c>
      <c r="R1158" s="22">
        <v>0.75</v>
      </c>
      <c r="S1158" s="22">
        <v>0.71875</v>
      </c>
      <c r="T1158" s="22">
        <v>0.73611111111111116</v>
      </c>
      <c r="U1158" s="22">
        <v>0.86111111111111116</v>
      </c>
      <c r="V1158" s="22">
        <v>0.86111111111111116</v>
      </c>
      <c r="W1158" s="105">
        <f>IFERROR(IF(S1158&lt;R1158,100%,"100"%-(S1158-R1158)*1.2),"-")</f>
        <v>1</v>
      </c>
      <c r="AC1158" s="105">
        <f>IFERROR(IF(Y1158&lt;X1158,100%,"100"%-(Y1158-X1158)*1.2),"-")</f>
        <v>1</v>
      </c>
    </row>
    <row r="1159" spans="2:29" x14ac:dyDescent="0.3">
      <c r="B1159" s="18" t="s">
        <v>1556</v>
      </c>
      <c r="C1159" s="18">
        <v>46113</v>
      </c>
      <c r="D1159" s="5" t="s">
        <v>1710</v>
      </c>
      <c r="E1159" s="19" t="s">
        <v>20</v>
      </c>
      <c r="F1159" s="48" t="s">
        <v>21</v>
      </c>
      <c r="G1159" s="18" t="s">
        <v>1556</v>
      </c>
      <c r="H1159" s="5" t="s">
        <v>13</v>
      </c>
      <c r="I1159" s="19" t="s">
        <v>20</v>
      </c>
      <c r="J1159" s="111">
        <v>24950</v>
      </c>
      <c r="K1159" s="111">
        <v>1025.4000000000001</v>
      </c>
      <c r="L1159" s="111">
        <v>27</v>
      </c>
      <c r="M1159" s="111">
        <v>7</v>
      </c>
      <c r="N1159" s="19" t="s">
        <v>20</v>
      </c>
      <c r="O1159" s="48" t="s">
        <v>21</v>
      </c>
      <c r="P1159" s="192">
        <v>0.20833333333333301</v>
      </c>
      <c r="Q1159" s="22">
        <v>0.60416666666666663</v>
      </c>
      <c r="R1159" s="22">
        <v>0.625</v>
      </c>
      <c r="S1159" s="22">
        <v>0.77430555555555558</v>
      </c>
      <c r="T1159" s="22">
        <v>0.79166666666666663</v>
      </c>
      <c r="U1159" s="22">
        <v>0.86111111111111116</v>
      </c>
      <c r="V1159" s="22">
        <v>0.86111111111111116</v>
      </c>
      <c r="W1159" s="105">
        <f>IFERROR(IF(S1159&lt;R1159,100%,"100"%-(S1159-R1159)*1.2),"-")</f>
        <v>0.8208333333333333</v>
      </c>
      <c r="AB1159" s="5" t="s">
        <v>228</v>
      </c>
      <c r="AC1159" s="105">
        <f>IFERROR(IF(Y1159&lt;X1159,100%,"100"%-(Y1159-X1159)*1.2),"-")</f>
        <v>1</v>
      </c>
    </row>
    <row r="1160" spans="2:29" x14ac:dyDescent="0.3">
      <c r="B1160" s="18" t="s">
        <v>1557</v>
      </c>
      <c r="C1160" s="18">
        <v>46113</v>
      </c>
      <c r="D1160" s="5" t="s">
        <v>1710</v>
      </c>
      <c r="E1160" s="19" t="s">
        <v>111</v>
      </c>
      <c r="F1160" s="5" t="s">
        <v>111</v>
      </c>
      <c r="G1160" s="18" t="s">
        <v>1557</v>
      </c>
      <c r="H1160" s="5" t="s">
        <v>204</v>
      </c>
      <c r="I1160" s="19" t="s">
        <v>111</v>
      </c>
      <c r="M1160" s="111">
        <v>7</v>
      </c>
      <c r="N1160" s="19" t="s">
        <v>111</v>
      </c>
      <c r="O1160" s="5" t="s">
        <v>111</v>
      </c>
      <c r="P1160" s="192">
        <v>0.54166666666666663</v>
      </c>
      <c r="W1160" s="105">
        <f>IFERROR(IF(S1160&lt;R1160,100%,"100"%-(S1160-R1160)*1.2),"-")</f>
        <v>1</v>
      </c>
      <c r="AC1160" s="105">
        <f>IFERROR(IF(Y1160&lt;X1160,100%,"100"%-(Y1160-X1160)*1.2),"-")</f>
        <v>1</v>
      </c>
    </row>
    <row r="1161" spans="2:29" x14ac:dyDescent="0.3">
      <c r="B1161" s="18" t="s">
        <v>1558</v>
      </c>
      <c r="C1161" s="18">
        <v>46113</v>
      </c>
      <c r="D1161" s="5" t="s">
        <v>1710</v>
      </c>
      <c r="E1161" s="192" t="s">
        <v>104</v>
      </c>
      <c r="F1161" s="48" t="s">
        <v>24</v>
      </c>
      <c r="G1161" s="18" t="s">
        <v>1558</v>
      </c>
      <c r="H1161" s="5" t="s">
        <v>36</v>
      </c>
      <c r="I1161" s="192" t="s">
        <v>104</v>
      </c>
      <c r="J1161" s="111">
        <v>10230</v>
      </c>
      <c r="K1161" s="111">
        <v>4500</v>
      </c>
      <c r="L1161" s="111">
        <v>14</v>
      </c>
      <c r="M1161" s="111">
        <v>18</v>
      </c>
      <c r="N1161" s="192" t="s">
        <v>104</v>
      </c>
      <c r="O1161" s="48" t="s">
        <v>24</v>
      </c>
      <c r="P1161" s="19">
        <v>0.54166666666666663</v>
      </c>
      <c r="Q1161" s="22">
        <v>0.33333333333333331</v>
      </c>
      <c r="R1161" s="22">
        <v>0.625</v>
      </c>
      <c r="S1161" s="22">
        <v>0.41666666666666669</v>
      </c>
      <c r="T1161" s="22">
        <v>0.5</v>
      </c>
      <c r="U1161" s="22">
        <v>0.58333333333333337</v>
      </c>
      <c r="V1161" s="22">
        <v>0.58333333333333337</v>
      </c>
      <c r="W1161" s="105">
        <f>IFERROR(IF(S1161&lt;R1161,100%,"100"%-(S1161-R1161)*1.2),"-")</f>
        <v>1</v>
      </c>
      <c r="AC1161" s="105">
        <f>IFERROR(IF(Y1161&lt;X1161,100%,"100"%-(Y1161-X1161)*1.2),"-")</f>
        <v>1</v>
      </c>
    </row>
    <row r="1162" spans="2:29" x14ac:dyDescent="0.3">
      <c r="B1162" s="18" t="s">
        <v>1559</v>
      </c>
      <c r="C1162" s="18">
        <v>46113</v>
      </c>
      <c r="D1162" s="5" t="s">
        <v>1710</v>
      </c>
      <c r="E1162" s="19" t="s">
        <v>104</v>
      </c>
      <c r="F1162" s="48" t="s">
        <v>24</v>
      </c>
      <c r="G1162" s="18" t="s">
        <v>1559</v>
      </c>
      <c r="H1162" s="5" t="s">
        <v>16</v>
      </c>
      <c r="I1162" s="19" t="s">
        <v>104</v>
      </c>
      <c r="J1162" s="111">
        <v>10230</v>
      </c>
      <c r="K1162" s="111">
        <v>8500</v>
      </c>
      <c r="L1162" s="111">
        <v>14</v>
      </c>
      <c r="M1162" s="111">
        <v>10</v>
      </c>
      <c r="N1162" s="19" t="s">
        <v>104</v>
      </c>
      <c r="O1162" s="48" t="s">
        <v>24</v>
      </c>
      <c r="P1162" s="19">
        <v>0.33333333333333331</v>
      </c>
      <c r="Q1162" s="22">
        <v>0.64236111111111116</v>
      </c>
      <c r="R1162" s="22">
        <v>0.75</v>
      </c>
      <c r="S1162" s="22">
        <v>0.72569444444444442</v>
      </c>
      <c r="T1162" s="22">
        <v>0.75</v>
      </c>
      <c r="U1162" s="22">
        <v>0.83333333333333337</v>
      </c>
      <c r="V1162" s="22">
        <v>0.83333333333333337</v>
      </c>
      <c r="W1162" s="105">
        <f>IFERROR(IF(S1162&lt;R1162,100%,"100"%-(S1162-R1162)*1.2),"-")</f>
        <v>1</v>
      </c>
      <c r="AC1162" s="105">
        <f>IFERROR(IF(Y1162&lt;X1162,100%,"100"%-(Y1162-X1162)*1.2),"-")</f>
        <v>1</v>
      </c>
    </row>
    <row r="1163" spans="2:29" x14ac:dyDescent="0.3">
      <c r="B1163" s="18" t="s">
        <v>1559</v>
      </c>
      <c r="C1163" s="18">
        <v>46113</v>
      </c>
      <c r="D1163" s="5" t="s">
        <v>1710</v>
      </c>
      <c r="E1163" s="19" t="s">
        <v>104</v>
      </c>
      <c r="F1163" s="48" t="s">
        <v>24</v>
      </c>
      <c r="G1163" s="18" t="s">
        <v>1559</v>
      </c>
      <c r="H1163" s="5" t="s">
        <v>479</v>
      </c>
      <c r="I1163" s="19" t="s">
        <v>104</v>
      </c>
      <c r="J1163" s="111">
        <v>10230</v>
      </c>
      <c r="K1163" s="111">
        <v>1200</v>
      </c>
      <c r="L1163" s="111">
        <v>14</v>
      </c>
      <c r="M1163" s="111">
        <v>2</v>
      </c>
      <c r="N1163" s="19" t="s">
        <v>104</v>
      </c>
      <c r="O1163" s="48" t="s">
        <v>24</v>
      </c>
      <c r="P1163" s="19">
        <v>0.33333333333333331</v>
      </c>
      <c r="Q1163" s="22">
        <v>0.64236111111111116</v>
      </c>
      <c r="R1163" s="22">
        <v>0.75</v>
      </c>
      <c r="S1163" s="22">
        <v>0.68055555555555558</v>
      </c>
      <c r="T1163" s="22">
        <v>0.70833333333333337</v>
      </c>
      <c r="U1163" s="22">
        <v>0.83333333333333337</v>
      </c>
      <c r="V1163" s="22">
        <v>0.83333333333333337</v>
      </c>
      <c r="W1163" s="105">
        <f>IFERROR(IF(S1163&lt;R1163,100%,"100"%-(S1163-R1163)*1.2),"-")</f>
        <v>1</v>
      </c>
      <c r="AC1163" s="105">
        <f>IFERROR(IF(Y1163&lt;X1163,100%,"100"%-(Y1163-X1163)*1.2),"-")</f>
        <v>1</v>
      </c>
    </row>
    <row r="1164" spans="2:29" x14ac:dyDescent="0.3">
      <c r="B1164" s="18" t="s">
        <v>1560</v>
      </c>
      <c r="C1164" s="18">
        <v>46113</v>
      </c>
      <c r="D1164" s="5" t="s">
        <v>1710</v>
      </c>
      <c r="E1164" s="49" t="s">
        <v>14</v>
      </c>
      <c r="F1164" s="48" t="s">
        <v>15</v>
      </c>
      <c r="G1164" s="18" t="s">
        <v>1560</v>
      </c>
      <c r="H1164" s="5" t="s">
        <v>169</v>
      </c>
      <c r="I1164" s="19" t="s">
        <v>14</v>
      </c>
      <c r="J1164" s="111">
        <v>8500</v>
      </c>
      <c r="K1164" s="111">
        <v>3404.7</v>
      </c>
      <c r="L1164" s="111">
        <v>14</v>
      </c>
      <c r="M1164" s="111">
        <v>9</v>
      </c>
      <c r="N1164" s="19" t="s">
        <v>14</v>
      </c>
      <c r="O1164" s="48" t="s">
        <v>15</v>
      </c>
      <c r="P1164" s="19">
        <v>0.54166666666666663</v>
      </c>
      <c r="Q1164" s="22">
        <v>0.625</v>
      </c>
      <c r="R1164" s="22">
        <v>0.75</v>
      </c>
      <c r="S1164" s="22">
        <v>0.67013888888888884</v>
      </c>
      <c r="T1164" s="22">
        <v>0.69444444444444442</v>
      </c>
      <c r="U1164" s="22">
        <v>0.84375</v>
      </c>
      <c r="V1164" s="22">
        <v>0.84375</v>
      </c>
      <c r="W1164" s="105">
        <f>IFERROR(IF(S1164&lt;R1164,100%,"100"%-(S1164-R1164)*1.2),"-")</f>
        <v>1</v>
      </c>
      <c r="AC1164" s="105">
        <f>IFERROR(IF(Y1164&lt;X1164,100%,"100"%-(Y1164-X1164)*1.2),"-")</f>
        <v>1</v>
      </c>
    </row>
    <row r="1165" spans="2:29" x14ac:dyDescent="0.3">
      <c r="B1165" s="18" t="s">
        <v>1561</v>
      </c>
      <c r="C1165" s="18">
        <v>46113</v>
      </c>
      <c r="D1165" s="5" t="s">
        <v>1710</v>
      </c>
      <c r="E1165" s="49" t="s">
        <v>14</v>
      </c>
      <c r="F1165" s="48" t="s">
        <v>15</v>
      </c>
      <c r="G1165" s="18" t="s">
        <v>1561</v>
      </c>
      <c r="H1165" s="5" t="s">
        <v>22</v>
      </c>
      <c r="I1165" s="19" t="s">
        <v>14</v>
      </c>
      <c r="J1165" s="111">
        <v>8500</v>
      </c>
      <c r="K1165" s="111">
        <v>1187.44</v>
      </c>
      <c r="L1165" s="111">
        <v>14</v>
      </c>
      <c r="M1165" s="111">
        <v>3</v>
      </c>
      <c r="N1165" s="19" t="s">
        <v>14</v>
      </c>
      <c r="O1165" s="48" t="s">
        <v>15</v>
      </c>
      <c r="P1165" s="19">
        <v>0.54166666666666663</v>
      </c>
      <c r="Q1165" s="22">
        <v>0.625</v>
      </c>
      <c r="R1165" s="128">
        <v>0.75</v>
      </c>
      <c r="S1165" s="22">
        <v>0.72916666666666663</v>
      </c>
      <c r="T1165" s="22">
        <v>0.75</v>
      </c>
      <c r="U1165" s="22">
        <v>0.84375</v>
      </c>
      <c r="V1165" s="22">
        <v>0.84375</v>
      </c>
      <c r="W1165" s="105">
        <f>IFERROR(IF(S1165&lt;R1165,100%,"100"%-(S1165-R1165)*1.2),"-")</f>
        <v>1</v>
      </c>
      <c r="AC1165" s="105">
        <f>IFERROR(IF(Y1165&lt;X1165,100%,"100"%-(Y1165-X1165)*1.2),"-")</f>
        <v>1</v>
      </c>
    </row>
    <row r="1166" spans="2:29" x14ac:dyDescent="0.3">
      <c r="B1166" s="18" t="s">
        <v>1562</v>
      </c>
      <c r="C1166" s="18">
        <v>46113</v>
      </c>
      <c r="D1166" s="5" t="s">
        <v>1710</v>
      </c>
      <c r="E1166" s="19" t="s">
        <v>101</v>
      </c>
      <c r="F1166" s="48" t="s">
        <v>101</v>
      </c>
      <c r="G1166" s="18" t="s">
        <v>1562</v>
      </c>
      <c r="H1166" s="5" t="s">
        <v>80</v>
      </c>
      <c r="I1166" s="19" t="s">
        <v>101</v>
      </c>
      <c r="M1166" s="111">
        <v>9</v>
      </c>
      <c r="N1166" s="19" t="s">
        <v>101</v>
      </c>
      <c r="O1166" s="48" t="s">
        <v>101</v>
      </c>
      <c r="P1166" s="19">
        <v>0.25</v>
      </c>
      <c r="W1166" s="105">
        <f>IFERROR(IF(S1166&lt;R1166,100%,"100"%-(S1166-R1166)*1.2),"-")</f>
        <v>1</v>
      </c>
      <c r="AC1166" s="105">
        <f>IFERROR(IF(Y1166&lt;X1166,100%,"100"%-(Y1166-X1166)*1.2),"-")</f>
        <v>1</v>
      </c>
    </row>
    <row r="1167" spans="2:29" x14ac:dyDescent="0.3">
      <c r="B1167" s="18" t="s">
        <v>1562</v>
      </c>
      <c r="C1167" s="18">
        <v>46113</v>
      </c>
      <c r="D1167" s="5" t="s">
        <v>1710</v>
      </c>
      <c r="E1167" s="19" t="s">
        <v>101</v>
      </c>
      <c r="F1167" s="48" t="s">
        <v>101</v>
      </c>
      <c r="G1167" s="18" t="s">
        <v>1562</v>
      </c>
      <c r="H1167" s="5" t="s">
        <v>107</v>
      </c>
      <c r="I1167" s="19" t="s">
        <v>101</v>
      </c>
      <c r="M1167" s="111">
        <v>12</v>
      </c>
      <c r="N1167" s="19" t="s">
        <v>101</v>
      </c>
      <c r="O1167" s="48" t="s">
        <v>101</v>
      </c>
      <c r="P1167" s="19">
        <v>0.25</v>
      </c>
      <c r="W1167" s="105">
        <f>IFERROR(IF(S1167&lt;R1167,100%,"100"%-(S1167-R1167)*1.2),"-")</f>
        <v>1</v>
      </c>
      <c r="AC1167" s="105">
        <f>IFERROR(IF(Y1167&lt;X1167,100%,"100"%-(Y1167-X1167)*1.2),"-")</f>
        <v>1</v>
      </c>
    </row>
    <row r="1168" spans="2:29" x14ac:dyDescent="0.3">
      <c r="B1168" s="18" t="s">
        <v>1563</v>
      </c>
      <c r="C1168" s="18">
        <v>46113</v>
      </c>
      <c r="D1168" s="5" t="s">
        <v>1710</v>
      </c>
      <c r="E1168" s="19" t="s">
        <v>28</v>
      </c>
      <c r="F1168" s="48" t="s">
        <v>42</v>
      </c>
      <c r="G1168" s="18" t="s">
        <v>1563</v>
      </c>
      <c r="H1168" s="5" t="s">
        <v>43</v>
      </c>
      <c r="I1168" s="19" t="s">
        <v>28</v>
      </c>
      <c r="J1168" s="111">
        <v>9200</v>
      </c>
      <c r="K1168" s="111">
        <v>4878</v>
      </c>
      <c r="L1168" s="111">
        <v>14</v>
      </c>
      <c r="M1168" s="111">
        <v>4</v>
      </c>
      <c r="N1168" s="19" t="s">
        <v>28</v>
      </c>
      <c r="O1168" s="48" t="s">
        <v>42</v>
      </c>
      <c r="P1168" s="19">
        <v>0.625</v>
      </c>
      <c r="Q1168" s="22">
        <v>0.41666666666666669</v>
      </c>
      <c r="R1168" s="22">
        <v>0.625</v>
      </c>
      <c r="S1168" s="22">
        <v>0.54166666666666663</v>
      </c>
      <c r="T1168" s="22">
        <v>0.625</v>
      </c>
      <c r="U1168" s="22">
        <v>0.83333333333333337</v>
      </c>
      <c r="V1168" s="22">
        <v>0.83333333333333337</v>
      </c>
      <c r="W1168" s="105">
        <f>IFERROR(IF(S1168&lt;R1168,100%,"100"%-(S1168-R1168)*1.2),"-")</f>
        <v>1</v>
      </c>
      <c r="AC1168" s="105">
        <f>IFERROR(IF(Y1168&lt;X1168,100%,"100"%-(Y1168-X1168)*1.2),"-")</f>
        <v>1</v>
      </c>
    </row>
    <row r="1169" spans="2:29" x14ac:dyDescent="0.3">
      <c r="B1169" s="18" t="s">
        <v>1563</v>
      </c>
      <c r="C1169" s="18">
        <v>46113</v>
      </c>
      <c r="D1169" s="5" t="s">
        <v>1710</v>
      </c>
      <c r="E1169" s="19" t="s">
        <v>28</v>
      </c>
      <c r="F1169" s="48" t="s">
        <v>42</v>
      </c>
      <c r="G1169" s="18" t="s">
        <v>1563</v>
      </c>
      <c r="H1169" s="20" t="s">
        <v>1571</v>
      </c>
      <c r="I1169" s="19" t="s">
        <v>28</v>
      </c>
      <c r="J1169" s="111">
        <v>9200</v>
      </c>
      <c r="K1169" s="111">
        <v>2200</v>
      </c>
      <c r="L1169" s="111">
        <v>14</v>
      </c>
      <c r="M1169" s="111">
        <v>2</v>
      </c>
      <c r="N1169" s="19" t="s">
        <v>28</v>
      </c>
      <c r="O1169" s="48" t="s">
        <v>42</v>
      </c>
      <c r="P1169" s="19">
        <v>0.29166666666666702</v>
      </c>
      <c r="Q1169" s="22">
        <v>0.41666666666666669</v>
      </c>
      <c r="R1169" s="22">
        <v>0.625</v>
      </c>
      <c r="S1169" s="22">
        <v>0.45833333333333331</v>
      </c>
      <c r="T1169" s="22">
        <v>0.4826388888888889</v>
      </c>
      <c r="U1169" s="22">
        <v>0.83333333333333337</v>
      </c>
      <c r="V1169" s="22">
        <v>0.83333333333333337</v>
      </c>
      <c r="W1169" s="105">
        <f>IFERROR(IF(S1169&lt;R1169,100%,"100"%-(S1169-R1169)*1.2),"-")</f>
        <v>1</v>
      </c>
      <c r="AC1169" s="105">
        <f>IFERROR(IF(Y1169&lt;X1169,100%,"100"%-(Y1169-X1169)*1.2),"-")</f>
        <v>1</v>
      </c>
    </row>
    <row r="1170" spans="2:29" x14ac:dyDescent="0.3">
      <c r="B1170" s="18" t="s">
        <v>1564</v>
      </c>
      <c r="C1170" s="18">
        <v>46113</v>
      </c>
      <c r="D1170" s="5" t="s">
        <v>1710</v>
      </c>
      <c r="E1170" s="19" t="s">
        <v>56</v>
      </c>
      <c r="F1170" s="48" t="s">
        <v>81</v>
      </c>
      <c r="G1170" s="18" t="s">
        <v>1564</v>
      </c>
      <c r="H1170" s="5" t="s">
        <v>67</v>
      </c>
      <c r="I1170" s="19" t="s">
        <v>56</v>
      </c>
      <c r="J1170" s="111">
        <v>8500</v>
      </c>
      <c r="K1170" s="111">
        <v>8900</v>
      </c>
      <c r="L1170" s="111">
        <v>14</v>
      </c>
      <c r="M1170" s="111">
        <v>4</v>
      </c>
      <c r="N1170" s="19" t="s">
        <v>56</v>
      </c>
      <c r="O1170" s="48" t="s">
        <v>81</v>
      </c>
      <c r="P1170" s="19">
        <v>0.35416666666666669</v>
      </c>
      <c r="Q1170" s="22">
        <v>0.35416666666666669</v>
      </c>
      <c r="R1170" s="22">
        <v>0.70833333333333337</v>
      </c>
      <c r="S1170" s="22">
        <v>0.39583333333333331</v>
      </c>
      <c r="T1170" s="22">
        <v>0.41666666666666669</v>
      </c>
      <c r="U1170" s="22">
        <v>0.45833333333333331</v>
      </c>
      <c r="V1170" s="22">
        <v>0.45833333333333331</v>
      </c>
      <c r="W1170" s="105">
        <f>IFERROR(IF(S1170&lt;R1170,100%,"100"%-(S1170-R1170)*1.2),"-")</f>
        <v>1</v>
      </c>
      <c r="AC1170" s="105">
        <f>IFERROR(IF(Y1170&lt;X1170,100%,"100"%-(Y1170-X1170)*1.2),"-")</f>
        <v>1</v>
      </c>
    </row>
    <row r="1171" spans="2:29" x14ac:dyDescent="0.3">
      <c r="B1171" s="18" t="s">
        <v>1565</v>
      </c>
      <c r="C1171" s="18">
        <v>46113</v>
      </c>
      <c r="D1171" s="5" t="s">
        <v>1710</v>
      </c>
      <c r="E1171" s="49" t="s">
        <v>14</v>
      </c>
      <c r="F1171" s="48" t="s">
        <v>15</v>
      </c>
      <c r="G1171" s="18" t="s">
        <v>1565</v>
      </c>
      <c r="H1171" s="5" t="s">
        <v>35</v>
      </c>
      <c r="I1171" s="19" t="s">
        <v>14</v>
      </c>
      <c r="J1171" s="111">
        <v>8500</v>
      </c>
      <c r="K1171" s="111">
        <v>7651</v>
      </c>
      <c r="L1171" s="111">
        <v>14</v>
      </c>
      <c r="M1171" s="111">
        <v>7</v>
      </c>
      <c r="N1171" s="19" t="s">
        <v>14</v>
      </c>
      <c r="O1171" s="48" t="s">
        <v>15</v>
      </c>
      <c r="P1171" s="19">
        <v>0.35416666666666669</v>
      </c>
      <c r="Q1171" s="22">
        <v>0.51736111111111116</v>
      </c>
      <c r="R1171" s="22">
        <v>0.625</v>
      </c>
      <c r="S1171" s="22">
        <v>0.54166666666666663</v>
      </c>
      <c r="T1171" s="22">
        <v>0.54513888888888884</v>
      </c>
      <c r="U1171" s="22">
        <v>0.54861111111111116</v>
      </c>
      <c r="V1171" s="22">
        <v>0.54861111111111116</v>
      </c>
      <c r="W1171" s="105">
        <f>IFERROR(IF(S1171&lt;R1171,100%,"100"%-(S1171-R1171)*1.2),"-")</f>
        <v>1</v>
      </c>
      <c r="AC1171" s="105">
        <f>IFERROR(IF(Y1171&lt;X1171,100%,"100"%-(Y1171-X1171)*1.2),"-")</f>
        <v>1</v>
      </c>
    </row>
    <row r="1172" spans="2:29" x14ac:dyDescent="0.3">
      <c r="B1172" s="18" t="s">
        <v>1566</v>
      </c>
      <c r="C1172" s="18">
        <v>46113</v>
      </c>
      <c r="D1172" s="5" t="s">
        <v>1710</v>
      </c>
      <c r="E1172" s="19" t="s">
        <v>56</v>
      </c>
      <c r="F1172" s="48" t="s">
        <v>81</v>
      </c>
      <c r="G1172" s="18" t="s">
        <v>1566</v>
      </c>
      <c r="H1172" s="5" t="s">
        <v>40</v>
      </c>
      <c r="I1172" s="19" t="s">
        <v>14</v>
      </c>
      <c r="J1172" s="111">
        <v>8500</v>
      </c>
      <c r="K1172" s="111">
        <v>5000</v>
      </c>
      <c r="L1172" s="111">
        <v>14</v>
      </c>
      <c r="M1172" s="111">
        <v>10</v>
      </c>
      <c r="N1172" s="19" t="s">
        <v>14</v>
      </c>
      <c r="O1172" s="48" t="s">
        <v>15</v>
      </c>
      <c r="P1172" s="19">
        <v>0.29166666666666702</v>
      </c>
      <c r="Q1172" s="22">
        <v>0.5625</v>
      </c>
      <c r="R1172" s="22">
        <v>0.75</v>
      </c>
      <c r="S1172" s="22">
        <v>0.66666666666666663</v>
      </c>
      <c r="T1172" s="22">
        <v>0.68402777777777779</v>
      </c>
      <c r="U1172" s="22">
        <v>0.90625</v>
      </c>
      <c r="V1172" s="22">
        <v>0.90625</v>
      </c>
      <c r="W1172" s="105">
        <f>IFERROR(IF(S1172&lt;R1172,100%,"100"%-(S1172-R1172)*1.2),"-")</f>
        <v>1</v>
      </c>
      <c r="AC1172" s="105">
        <f>IFERROR(IF(Y1172&lt;X1172,100%,"100"%-(Y1172-X1172)*1.2),"-")</f>
        <v>1</v>
      </c>
    </row>
    <row r="1173" spans="2:29" x14ac:dyDescent="0.3">
      <c r="B1173" s="18" t="s">
        <v>1566</v>
      </c>
      <c r="C1173" s="18">
        <v>46113</v>
      </c>
      <c r="D1173" s="5" t="s">
        <v>1710</v>
      </c>
      <c r="E1173" s="19" t="s">
        <v>56</v>
      </c>
      <c r="F1173" s="48" t="s">
        <v>81</v>
      </c>
      <c r="G1173" s="18" t="s">
        <v>1566</v>
      </c>
      <c r="H1173" s="5" t="s">
        <v>19</v>
      </c>
      <c r="I1173" s="19" t="s">
        <v>14</v>
      </c>
      <c r="J1173" s="111">
        <v>8500</v>
      </c>
      <c r="K1173" s="111">
        <v>1370</v>
      </c>
      <c r="L1173" s="111">
        <v>14</v>
      </c>
      <c r="M1173" s="111">
        <v>7</v>
      </c>
      <c r="N1173" s="19" t="s">
        <v>14</v>
      </c>
      <c r="O1173" s="48" t="s">
        <v>15</v>
      </c>
      <c r="P1173" s="19">
        <v>0.29166666666666669</v>
      </c>
      <c r="Q1173" s="22">
        <v>0.5625</v>
      </c>
      <c r="R1173" s="22">
        <v>0.70833333333333337</v>
      </c>
      <c r="S1173" s="22">
        <v>0.70833333333333337</v>
      </c>
      <c r="T1173" s="22">
        <v>0.76736111111111116</v>
      </c>
      <c r="U1173" s="22">
        <v>0.90625</v>
      </c>
      <c r="V1173" s="22">
        <v>0.90625</v>
      </c>
      <c r="W1173" s="105">
        <f>IFERROR(IF(S1173&lt;R1173,100%,"100"%-(S1173-R1173)*1.2),"-")</f>
        <v>1</v>
      </c>
      <c r="AC1173" s="105">
        <f>IFERROR(IF(Y1173&lt;X1173,100%,"100"%-(Y1173-X1173)*1.2),"-")</f>
        <v>1</v>
      </c>
    </row>
    <row r="1174" spans="2:29" x14ac:dyDescent="0.3">
      <c r="B1174" s="18" t="s">
        <v>1567</v>
      </c>
      <c r="C1174" s="18">
        <v>46113</v>
      </c>
      <c r="D1174" s="5" t="s">
        <v>1710</v>
      </c>
      <c r="E1174" s="19" t="s">
        <v>101</v>
      </c>
      <c r="F1174" s="5" t="s">
        <v>101</v>
      </c>
      <c r="G1174" s="18" t="s">
        <v>1567</v>
      </c>
      <c r="H1174" s="5" t="s">
        <v>18</v>
      </c>
      <c r="I1174" s="19" t="s">
        <v>101</v>
      </c>
      <c r="M1174" s="111">
        <v>14</v>
      </c>
      <c r="N1174" s="19" t="s">
        <v>101</v>
      </c>
      <c r="O1174" s="5" t="s">
        <v>101</v>
      </c>
      <c r="P1174" s="19">
        <v>0.29166666666666669</v>
      </c>
      <c r="W1174" s="105">
        <f>IFERROR(IF(S1174&lt;R1174,100%,"100"%-(S1174-R1174)*1.2),"-")</f>
        <v>1</v>
      </c>
      <c r="AC1174" s="105">
        <f>IFERROR(IF(Y1174&lt;X1174,100%,"100"%-(Y1174-X1174)*1.2),"-")</f>
        <v>1</v>
      </c>
    </row>
    <row r="1175" spans="2:29" x14ac:dyDescent="0.3">
      <c r="B1175" s="18" t="s">
        <v>1567</v>
      </c>
      <c r="C1175" s="18">
        <v>46113</v>
      </c>
      <c r="D1175" s="5" t="s">
        <v>1710</v>
      </c>
      <c r="E1175" s="19" t="s">
        <v>101</v>
      </c>
      <c r="F1175" s="48" t="s">
        <v>101</v>
      </c>
      <c r="G1175" s="18" t="s">
        <v>1567</v>
      </c>
      <c r="H1175" s="5" t="s">
        <v>164</v>
      </c>
      <c r="I1175" s="19" t="s">
        <v>101</v>
      </c>
      <c r="M1175" s="111">
        <v>1</v>
      </c>
      <c r="N1175" s="19" t="s">
        <v>101</v>
      </c>
      <c r="O1175" s="48" t="s">
        <v>101</v>
      </c>
      <c r="W1175" s="105">
        <f>IFERROR(IF(S1175&lt;R1175,100%,"100"%-(S1175-R1175)*1.2),"-")</f>
        <v>1</v>
      </c>
      <c r="AC1175" s="105">
        <f>IFERROR(IF(Y1175&lt;X1175,100%,"100"%-(Y1175-X1175)*1.2),"-")</f>
        <v>1</v>
      </c>
    </row>
    <row r="1176" spans="2:29" x14ac:dyDescent="0.3">
      <c r="B1176" s="18" t="s">
        <v>1567</v>
      </c>
      <c r="C1176" s="18">
        <v>46113</v>
      </c>
      <c r="D1176" s="5" t="s">
        <v>1710</v>
      </c>
      <c r="E1176" s="19" t="s">
        <v>101</v>
      </c>
      <c r="F1176" s="48" t="s">
        <v>101</v>
      </c>
      <c r="G1176" s="18" t="s">
        <v>1567</v>
      </c>
      <c r="H1176" s="20" t="s">
        <v>11</v>
      </c>
      <c r="I1176" s="19" t="s">
        <v>101</v>
      </c>
      <c r="M1176" s="111">
        <v>12</v>
      </c>
      <c r="N1176" s="19" t="s">
        <v>101</v>
      </c>
      <c r="O1176" s="48" t="s">
        <v>101</v>
      </c>
      <c r="W1176" s="105">
        <f>IFERROR(IF(S1176&lt;R1176,100%,"100"%-(S1176-R1176)*1.2),"-")</f>
        <v>1</v>
      </c>
      <c r="AC1176" s="105">
        <f>IFERROR(IF(Y1176&lt;X1176,100%,"100"%-(Y1176-X1176)*1.2),"-")</f>
        <v>1</v>
      </c>
    </row>
    <row r="1177" spans="2:29" x14ac:dyDescent="0.3">
      <c r="B1177" s="18" t="s">
        <v>1572</v>
      </c>
      <c r="C1177" s="18">
        <v>46114</v>
      </c>
      <c r="D1177" s="5" t="s">
        <v>1710</v>
      </c>
      <c r="E1177" s="21" t="s">
        <v>111</v>
      </c>
      <c r="F1177" s="48" t="s">
        <v>111</v>
      </c>
      <c r="G1177" s="18" t="s">
        <v>1572</v>
      </c>
      <c r="H1177" s="5" t="s">
        <v>159</v>
      </c>
      <c r="I1177" s="21" t="s">
        <v>111</v>
      </c>
      <c r="M1177" s="111">
        <v>2</v>
      </c>
      <c r="N1177" s="21" t="s">
        <v>111</v>
      </c>
      <c r="O1177" s="48" t="s">
        <v>111</v>
      </c>
      <c r="P1177" s="21">
        <v>0.29166666666666669</v>
      </c>
      <c r="W1177" s="105">
        <f>IFERROR(IF(S1177&lt;R1177,100%,"100"%-(S1177-R1177)*1.2),"-")</f>
        <v>1</v>
      </c>
      <c r="AC1177" s="105">
        <f>IFERROR(IF(Y1177&lt;X1177,100%,"100"%-(Y1177-X1177)*1.2),"-")</f>
        <v>1</v>
      </c>
    </row>
    <row r="1178" spans="2:29" x14ac:dyDescent="0.3">
      <c r="B1178" s="18" t="s">
        <v>1573</v>
      </c>
      <c r="C1178" s="18">
        <v>46114</v>
      </c>
      <c r="D1178" s="5" t="s">
        <v>1710</v>
      </c>
      <c r="E1178" s="21" t="s">
        <v>28</v>
      </c>
      <c r="F1178" s="5" t="s">
        <v>42</v>
      </c>
      <c r="G1178" s="18" t="s">
        <v>1573</v>
      </c>
      <c r="H1178" s="5" t="s">
        <v>49</v>
      </c>
      <c r="I1178" s="21" t="s">
        <v>28</v>
      </c>
      <c r="J1178" s="111">
        <v>9200</v>
      </c>
      <c r="K1178" s="111">
        <v>7500</v>
      </c>
      <c r="L1178" s="111">
        <v>14</v>
      </c>
      <c r="M1178" s="111">
        <v>8</v>
      </c>
      <c r="N1178" s="21" t="s">
        <v>28</v>
      </c>
      <c r="O1178" s="5" t="s">
        <v>42</v>
      </c>
      <c r="P1178" s="21">
        <v>0.45833333333333331</v>
      </c>
      <c r="Q1178" s="22">
        <v>0.54166666666666663</v>
      </c>
      <c r="R1178" s="22">
        <v>0.625</v>
      </c>
      <c r="S1178" s="22">
        <v>0.56944444444444442</v>
      </c>
      <c r="T1178" s="22">
        <v>0.625</v>
      </c>
      <c r="U1178" s="22">
        <v>0.68055555555555558</v>
      </c>
      <c r="V1178" s="22">
        <v>0.68055555555555558</v>
      </c>
      <c r="W1178" s="105">
        <f>IFERROR(IF(S1178&lt;R1178,100%,"100"%-(S1178-R1178)*1.2),"-")</f>
        <v>1</v>
      </c>
      <c r="AC1178" s="105">
        <f>IFERROR(IF(Y1178&lt;X1178,100%,"100"%-(Y1178-X1178)*1.2),"-")</f>
        <v>1</v>
      </c>
    </row>
    <row r="1179" spans="2:29" x14ac:dyDescent="0.3">
      <c r="B1179" s="18" t="s">
        <v>1574</v>
      </c>
      <c r="C1179" s="18">
        <v>46114</v>
      </c>
      <c r="D1179" s="5" t="s">
        <v>1710</v>
      </c>
      <c r="E1179" s="19" t="s">
        <v>28</v>
      </c>
      <c r="F1179" s="48" t="s">
        <v>42</v>
      </c>
      <c r="G1179" s="18" t="s">
        <v>1574</v>
      </c>
      <c r="H1179" s="5" t="s">
        <v>17</v>
      </c>
      <c r="I1179" s="19" t="s">
        <v>28</v>
      </c>
      <c r="J1179" s="111">
        <v>9200</v>
      </c>
      <c r="K1179" s="111">
        <v>900</v>
      </c>
      <c r="L1179" s="111">
        <v>14</v>
      </c>
      <c r="M1179" s="111">
        <v>3</v>
      </c>
      <c r="N1179" s="19" t="s">
        <v>28</v>
      </c>
      <c r="O1179" s="48" t="s">
        <v>42</v>
      </c>
      <c r="P1179" s="19">
        <v>0.625</v>
      </c>
      <c r="Q1179" s="22">
        <v>0.70833333333333337</v>
      </c>
      <c r="R1179" s="22">
        <v>0.83333333333333337</v>
      </c>
      <c r="S1179" s="22">
        <v>0.79166666666666663</v>
      </c>
      <c r="T1179" s="22">
        <v>0.80555555555555558</v>
      </c>
      <c r="U1179" s="22">
        <v>0.90625</v>
      </c>
      <c r="V1179" s="22">
        <v>0.90625</v>
      </c>
      <c r="W1179" s="105">
        <f>IFERROR(IF(S1179&lt;R1179,100%,"100"%-(S1179-R1179)*1.2),"-")</f>
        <v>1</v>
      </c>
      <c r="AC1179" s="105">
        <f>IFERROR(IF(Y1179&lt;X1179,100%,"100"%-(Y1179-X1179)*1.2),"-")</f>
        <v>1</v>
      </c>
    </row>
    <row r="1180" spans="2:29" x14ac:dyDescent="0.3">
      <c r="B1180" s="18" t="s">
        <v>1574</v>
      </c>
      <c r="C1180" s="18">
        <v>46114</v>
      </c>
      <c r="D1180" s="5" t="s">
        <v>1710</v>
      </c>
      <c r="E1180" s="5" t="s">
        <v>28</v>
      </c>
      <c r="F1180" s="54" t="s">
        <v>42</v>
      </c>
      <c r="G1180" s="18" t="s">
        <v>1574</v>
      </c>
      <c r="H1180" s="5" t="s">
        <v>13</v>
      </c>
      <c r="I1180" s="5" t="s">
        <v>28</v>
      </c>
      <c r="J1180" s="111">
        <v>9200</v>
      </c>
      <c r="K1180" s="111">
        <v>4500</v>
      </c>
      <c r="L1180" s="111">
        <v>14</v>
      </c>
      <c r="M1180" s="111">
        <v>7</v>
      </c>
      <c r="N1180" s="5" t="s">
        <v>28</v>
      </c>
      <c r="O1180" s="54" t="s">
        <v>42</v>
      </c>
      <c r="P1180" s="22">
        <v>0.625</v>
      </c>
      <c r="Q1180" s="22">
        <v>0.70833333333333337</v>
      </c>
      <c r="R1180" s="22">
        <v>0.83333333333333337</v>
      </c>
      <c r="S1180" s="22">
        <v>0.79374999999999996</v>
      </c>
      <c r="T1180" s="22">
        <v>0.83333333333333337</v>
      </c>
      <c r="U1180" s="22">
        <v>0.90625</v>
      </c>
      <c r="V1180" s="22">
        <v>0.90625</v>
      </c>
      <c r="W1180" s="105">
        <f>IFERROR(IF(S1180&lt;R1180,100%,"100"%-(S1180-R1180)*1.2),"-")</f>
        <v>1</v>
      </c>
      <c r="AC1180" s="105">
        <f>IFERROR(IF(Y1180&lt;X1180,100%,"100"%-(Y1180-X1180)*1.2),"-")</f>
        <v>1</v>
      </c>
    </row>
    <row r="1181" spans="2:29" x14ac:dyDescent="0.3">
      <c r="B1181" s="18" t="s">
        <v>1575</v>
      </c>
      <c r="C1181" s="18">
        <v>46114</v>
      </c>
      <c r="D1181" s="5" t="s">
        <v>1710</v>
      </c>
      <c r="E1181" s="49" t="s">
        <v>14</v>
      </c>
      <c r="F1181" s="48" t="s">
        <v>115</v>
      </c>
      <c r="G1181" s="18" t="s">
        <v>1575</v>
      </c>
      <c r="H1181" s="5" t="s">
        <v>40</v>
      </c>
      <c r="I1181" s="19" t="s">
        <v>14</v>
      </c>
      <c r="J1181" s="111">
        <v>8500</v>
      </c>
      <c r="K1181" s="111">
        <v>9193.5</v>
      </c>
      <c r="L1181" s="111">
        <v>14</v>
      </c>
      <c r="M1181" s="111">
        <v>14</v>
      </c>
      <c r="N1181" s="19" t="s">
        <v>14</v>
      </c>
      <c r="O1181" s="48" t="s">
        <v>115</v>
      </c>
      <c r="P1181" s="19">
        <v>0.45833333333333331</v>
      </c>
      <c r="Q1181" s="22">
        <v>0.57638888888888884</v>
      </c>
      <c r="R1181" s="128">
        <v>0.75</v>
      </c>
      <c r="S1181" s="22">
        <v>0.70138888888888884</v>
      </c>
      <c r="T1181" s="22">
        <v>0.72916666666666663</v>
      </c>
      <c r="U1181" s="22">
        <v>0.875</v>
      </c>
      <c r="V1181" s="22">
        <v>0.875</v>
      </c>
      <c r="W1181" s="105">
        <f>IFERROR(IF(S1181&lt;R1181,100%,"100"%-(S1181-R1181)*1.2),"-")</f>
        <v>1</v>
      </c>
      <c r="AC1181" s="105">
        <f>IFERROR(IF(Y1181&lt;X1181,100%,"100"%-(Y1181-X1181)*1.2),"-")</f>
        <v>1</v>
      </c>
    </row>
    <row r="1182" spans="2:29" x14ac:dyDescent="0.3">
      <c r="B1182" s="18" t="s">
        <v>1576</v>
      </c>
      <c r="C1182" s="18">
        <v>46114</v>
      </c>
      <c r="D1182" s="5" t="s">
        <v>1710</v>
      </c>
      <c r="E1182" s="19" t="s">
        <v>46</v>
      </c>
      <c r="F1182" s="48" t="s">
        <v>165</v>
      </c>
      <c r="G1182" s="18" t="s">
        <v>1576</v>
      </c>
      <c r="H1182" s="5" t="s">
        <v>25</v>
      </c>
      <c r="I1182" s="19" t="s">
        <v>46</v>
      </c>
      <c r="J1182" s="111">
        <v>927</v>
      </c>
      <c r="K1182" s="111">
        <v>1049</v>
      </c>
      <c r="L1182" s="111">
        <v>3</v>
      </c>
      <c r="M1182" s="111">
        <v>2</v>
      </c>
      <c r="N1182" s="19" t="s">
        <v>46</v>
      </c>
      <c r="O1182" s="48" t="s">
        <v>165</v>
      </c>
      <c r="P1182" s="19">
        <v>0.41666666666666669</v>
      </c>
      <c r="Q1182" s="22">
        <v>0.54861111111111116</v>
      </c>
      <c r="R1182" s="22">
        <v>0.625</v>
      </c>
      <c r="S1182" s="22">
        <v>0.59375</v>
      </c>
      <c r="T1182" s="22">
        <v>0.64930555555555558</v>
      </c>
      <c r="U1182" s="22">
        <v>0.69791666666666663</v>
      </c>
      <c r="V1182" s="22">
        <v>0.69791666666666663</v>
      </c>
      <c r="W1182" s="105">
        <f>IFERROR(IF(S1182&lt;R1182,100%,"100"%-(S1182-R1182)*1.2),"-")</f>
        <v>1</v>
      </c>
      <c r="AC1182" s="105">
        <f>IFERROR(IF(Y1182&lt;X1182,100%,"100"%-(Y1182-X1182)*1.2),"-")</f>
        <v>1</v>
      </c>
    </row>
    <row r="1183" spans="2:29" x14ac:dyDescent="0.3">
      <c r="B1183" s="18" t="s">
        <v>1577</v>
      </c>
      <c r="C1183" s="18">
        <v>46114</v>
      </c>
      <c r="D1183" s="5" t="s">
        <v>1710</v>
      </c>
      <c r="E1183" s="241" t="s">
        <v>20</v>
      </c>
      <c r="F1183" s="54" t="s">
        <v>21</v>
      </c>
      <c r="G1183" s="18" t="s">
        <v>1577</v>
      </c>
      <c r="H1183" s="51" t="s">
        <v>12</v>
      </c>
      <c r="I1183" s="241" t="s">
        <v>20</v>
      </c>
      <c r="J1183" s="111">
        <v>24950</v>
      </c>
      <c r="K1183" s="111">
        <v>12300</v>
      </c>
      <c r="L1183" s="111">
        <v>27</v>
      </c>
      <c r="M1183" s="111">
        <v>24</v>
      </c>
      <c r="N1183" s="241" t="s">
        <v>20</v>
      </c>
      <c r="O1183" s="54" t="s">
        <v>21</v>
      </c>
      <c r="P1183" s="241">
        <v>0.41666666666666669</v>
      </c>
      <c r="Q1183" s="22">
        <v>0.50694444444444442</v>
      </c>
      <c r="R1183" s="22">
        <v>0.625</v>
      </c>
      <c r="S1183" s="22">
        <v>0.625</v>
      </c>
      <c r="T1183" s="22">
        <v>0.68055555555555558</v>
      </c>
      <c r="U1183" s="22">
        <v>0.83333333333333337</v>
      </c>
      <c r="V1183" s="22">
        <v>0.83333333333333337</v>
      </c>
      <c r="W1183" s="105">
        <f>IFERROR(IF(S1183&lt;R1183,100%,"100"%-(S1183-R1183)*1.2),"-")</f>
        <v>1</v>
      </c>
      <c r="AC1183" s="105">
        <f>IFERROR(IF(Y1183&lt;X1183,100%,"100"%-(Y1183-X1183)*1.2),"-")</f>
        <v>1</v>
      </c>
    </row>
    <row r="1184" spans="2:29" x14ac:dyDescent="0.3">
      <c r="B1184" s="18" t="s">
        <v>1578</v>
      </c>
      <c r="C1184" s="18">
        <v>46114</v>
      </c>
      <c r="D1184" s="5" t="s">
        <v>1710</v>
      </c>
      <c r="E1184" s="21" t="s">
        <v>101</v>
      </c>
      <c r="F1184" s="41" t="s">
        <v>101</v>
      </c>
      <c r="G1184" s="18" t="s">
        <v>1578</v>
      </c>
      <c r="H1184" s="20" t="s">
        <v>36</v>
      </c>
      <c r="I1184" s="21" t="s">
        <v>101</v>
      </c>
      <c r="K1184" s="111">
        <v>11000</v>
      </c>
      <c r="M1184" s="111">
        <v>19</v>
      </c>
      <c r="N1184" s="21" t="s">
        <v>101</v>
      </c>
      <c r="O1184" s="41" t="s">
        <v>101</v>
      </c>
      <c r="P1184" s="21">
        <v>0.41666666666666669</v>
      </c>
      <c r="W1184" s="105">
        <f>IFERROR(IF(S1184&lt;R1184,100%,"100"%-(S1184-R1184)*1.2),"-")</f>
        <v>1</v>
      </c>
      <c r="AC1184" s="105">
        <f>IFERROR(IF(Y1184&lt;X1184,100%,"100"%-(Y1184-X1184)*1.2),"-")</f>
        <v>1</v>
      </c>
    </row>
    <row r="1185" spans="2:29" x14ac:dyDescent="0.3">
      <c r="B1185" s="18" t="s">
        <v>1579</v>
      </c>
      <c r="C1185" s="18">
        <v>46114</v>
      </c>
      <c r="D1185" s="5" t="s">
        <v>1710</v>
      </c>
      <c r="E1185" s="19" t="s">
        <v>104</v>
      </c>
      <c r="F1185" s="48" t="s">
        <v>64</v>
      </c>
      <c r="G1185" s="18" t="s">
        <v>1579</v>
      </c>
      <c r="H1185" s="5" t="s">
        <v>33</v>
      </c>
      <c r="I1185" s="19" t="s">
        <v>104</v>
      </c>
      <c r="J1185" s="111">
        <v>10230</v>
      </c>
      <c r="K1185" s="111">
        <v>4600</v>
      </c>
      <c r="L1185" s="111">
        <v>14</v>
      </c>
      <c r="M1185" s="111">
        <v>17</v>
      </c>
      <c r="N1185" s="19" t="s">
        <v>104</v>
      </c>
      <c r="O1185" s="48" t="s">
        <v>64</v>
      </c>
      <c r="P1185" s="19">
        <v>0.41666666666666669</v>
      </c>
      <c r="Q1185" s="22">
        <v>0.5</v>
      </c>
      <c r="R1185" s="22">
        <v>0.625</v>
      </c>
      <c r="S1185" s="22">
        <v>0.54166666666666663</v>
      </c>
      <c r="T1185" s="22">
        <v>0.58333333333333337</v>
      </c>
      <c r="U1185" s="22">
        <v>0.64583333333333337</v>
      </c>
      <c r="V1185" s="22">
        <v>0.64583333333333337</v>
      </c>
      <c r="W1185" s="105">
        <f>IFERROR(IF(S1185&lt;R1185,100%,"100"%-(S1185-R1185)*1.2),"-")</f>
        <v>1</v>
      </c>
      <c r="AC1185" s="105">
        <f>IFERROR(IF(Y1185&lt;X1185,100%,"100"%-(Y1185-X1185)*1.2),"-")</f>
        <v>1</v>
      </c>
    </row>
    <row r="1186" spans="2:29" x14ac:dyDescent="0.3">
      <c r="B1186" s="18" t="s">
        <v>1580</v>
      </c>
      <c r="C1186" s="18">
        <v>46114</v>
      </c>
      <c r="D1186" s="5" t="s">
        <v>1710</v>
      </c>
      <c r="E1186" s="19" t="s">
        <v>104</v>
      </c>
      <c r="F1186" s="48" t="s">
        <v>64</v>
      </c>
      <c r="G1186" s="18" t="s">
        <v>1580</v>
      </c>
      <c r="H1186" s="5" t="s">
        <v>67</v>
      </c>
      <c r="I1186" s="19" t="s">
        <v>104</v>
      </c>
      <c r="J1186" s="111">
        <v>10230</v>
      </c>
      <c r="K1186" s="111">
        <v>8000</v>
      </c>
      <c r="L1186" s="111">
        <v>14</v>
      </c>
      <c r="M1186" s="111">
        <v>10</v>
      </c>
      <c r="N1186" s="19" t="s">
        <v>104</v>
      </c>
      <c r="O1186" s="48" t="s">
        <v>64</v>
      </c>
      <c r="P1186" s="19">
        <v>0.66666666666666663</v>
      </c>
      <c r="Q1186" s="22">
        <v>0.66666666666666663</v>
      </c>
      <c r="R1186" s="22">
        <v>0.70833333333333337</v>
      </c>
      <c r="S1186" s="22">
        <v>0.6875</v>
      </c>
      <c r="T1186" s="22">
        <v>0.70833333333333337</v>
      </c>
      <c r="U1186" s="22">
        <v>0.72916666666666663</v>
      </c>
      <c r="V1186" s="22">
        <v>0.72916666666666663</v>
      </c>
      <c r="W1186" s="105">
        <f>IFERROR(IF(S1186&lt;R1186,100%,"100"%-(S1186-R1186)*1.2),"-")</f>
        <v>1</v>
      </c>
      <c r="AC1186" s="105">
        <f>IFERROR(IF(Y1186&lt;X1186,100%,"100"%-(Y1186-X1186)*1.2),"-")</f>
        <v>1</v>
      </c>
    </row>
    <row r="1187" spans="2:29" x14ac:dyDescent="0.3">
      <c r="B1187" s="18" t="s">
        <v>1581</v>
      </c>
      <c r="C1187" s="18">
        <v>46114</v>
      </c>
      <c r="D1187" s="5" t="s">
        <v>1710</v>
      </c>
      <c r="E1187" s="19" t="s">
        <v>101</v>
      </c>
      <c r="F1187" s="48" t="s">
        <v>101</v>
      </c>
      <c r="G1187" s="18" t="s">
        <v>1581</v>
      </c>
      <c r="H1187" s="5" t="s">
        <v>9</v>
      </c>
      <c r="I1187" s="19" t="s">
        <v>101</v>
      </c>
      <c r="K1187" s="111">
        <v>5000</v>
      </c>
      <c r="M1187" s="111">
        <v>9</v>
      </c>
      <c r="N1187" s="19" t="s">
        <v>101</v>
      </c>
      <c r="O1187" s="48" t="s">
        <v>101</v>
      </c>
      <c r="P1187" s="19">
        <v>0.29166666666666702</v>
      </c>
      <c r="R1187" s="126"/>
      <c r="W1187" s="105">
        <f>IFERROR(IF(S1187&lt;R1187,100%,"100"%-(S1187-R1187)*1.2),"-")</f>
        <v>1</v>
      </c>
      <c r="AC1187" s="105">
        <f>IFERROR(IF(Y1187&lt;X1187,100%,"100"%-(Y1187-X1187)*1.2),"-")</f>
        <v>1</v>
      </c>
    </row>
    <row r="1188" spans="2:29" x14ac:dyDescent="0.3">
      <c r="B1188" s="18" t="s">
        <v>1581</v>
      </c>
      <c r="C1188" s="18">
        <v>46114</v>
      </c>
      <c r="D1188" s="5" t="s">
        <v>1710</v>
      </c>
      <c r="E1188" s="21" t="s">
        <v>101</v>
      </c>
      <c r="F1188" s="20" t="s">
        <v>101</v>
      </c>
      <c r="G1188" s="18" t="s">
        <v>1581</v>
      </c>
      <c r="H1188" s="20" t="s">
        <v>30</v>
      </c>
      <c r="I1188" s="21" t="s">
        <v>101</v>
      </c>
      <c r="K1188" s="111">
        <v>7000</v>
      </c>
      <c r="M1188" s="111">
        <v>11</v>
      </c>
      <c r="N1188" s="21" t="s">
        <v>101</v>
      </c>
      <c r="O1188" s="20" t="s">
        <v>101</v>
      </c>
      <c r="P1188" s="21">
        <v>0.29166666666666669</v>
      </c>
      <c r="W1188" s="105">
        <f>IFERROR(IF(S1188&lt;R1188,100%,"100"%-(S1188-R1188)*1.2),"-")</f>
        <v>1</v>
      </c>
      <c r="AC1188" s="105">
        <f>IFERROR(IF(Y1188&lt;X1188,100%,"100"%-(Y1188-X1188)*1.2),"-")</f>
        <v>1</v>
      </c>
    </row>
    <row r="1189" spans="2:29" x14ac:dyDescent="0.3">
      <c r="B1189" s="18" t="s">
        <v>1581</v>
      </c>
      <c r="C1189" s="18">
        <v>46114</v>
      </c>
      <c r="D1189" s="5" t="s">
        <v>1710</v>
      </c>
      <c r="E1189" s="19" t="s">
        <v>101</v>
      </c>
      <c r="F1189" s="48" t="s">
        <v>101</v>
      </c>
      <c r="G1189" s="18" t="s">
        <v>1581</v>
      </c>
      <c r="H1189" s="5" t="s">
        <v>6</v>
      </c>
      <c r="I1189" s="19" t="s">
        <v>101</v>
      </c>
      <c r="K1189" s="111">
        <v>177</v>
      </c>
      <c r="M1189" s="111">
        <v>13</v>
      </c>
      <c r="N1189" s="19" t="s">
        <v>101</v>
      </c>
      <c r="O1189" s="48" t="s">
        <v>101</v>
      </c>
      <c r="P1189" s="19">
        <v>0.29166666666666702</v>
      </c>
      <c r="W1189" s="105">
        <f>IFERROR(IF(S1189&lt;R1189,100%,"100"%-(S1189-R1189)*1.2),"-")</f>
        <v>1</v>
      </c>
      <c r="AC1189" s="105">
        <f>IFERROR(IF(Y1189&lt;X1189,100%,"100"%-(Y1189-X1189)*1.2),"-")</f>
        <v>1</v>
      </c>
    </row>
    <row r="1190" spans="2:29" x14ac:dyDescent="0.3">
      <c r="B1190" s="18" t="s">
        <v>1582</v>
      </c>
      <c r="C1190" s="18">
        <v>46114</v>
      </c>
      <c r="D1190" s="5" t="s">
        <v>1710</v>
      </c>
      <c r="E1190" s="19" t="s">
        <v>56</v>
      </c>
      <c r="F1190" s="48" t="s">
        <v>81</v>
      </c>
      <c r="G1190" s="18" t="s">
        <v>1582</v>
      </c>
      <c r="H1190" s="5" t="s">
        <v>35</v>
      </c>
      <c r="I1190" s="19" t="s">
        <v>56</v>
      </c>
      <c r="J1190" s="111">
        <v>8500</v>
      </c>
      <c r="K1190" s="111">
        <v>2400</v>
      </c>
      <c r="L1190" s="111">
        <v>14</v>
      </c>
      <c r="M1190" s="111">
        <v>7</v>
      </c>
      <c r="N1190" s="19" t="s">
        <v>56</v>
      </c>
      <c r="O1190" s="48" t="s">
        <v>81</v>
      </c>
      <c r="P1190" s="19">
        <v>0.41666666666666669</v>
      </c>
      <c r="Q1190" s="22">
        <v>0.5</v>
      </c>
      <c r="R1190" s="22">
        <v>0.625</v>
      </c>
      <c r="S1190" s="22">
        <v>0.50347222222222221</v>
      </c>
      <c r="T1190" s="22">
        <v>0.54166666666666663</v>
      </c>
      <c r="U1190" s="22">
        <v>0.5625</v>
      </c>
      <c r="V1190" s="22">
        <v>0.5625</v>
      </c>
      <c r="W1190" s="105">
        <f>IFERROR(IF(S1190&lt;R1190,100%,"100"%-(S1190-R1190)*1.2),"-")</f>
        <v>1</v>
      </c>
      <c r="AC1190" s="105">
        <f>IFERROR(IF(Y1190&lt;X1190,100%,"100"%-(Y1190-X1190)*1.2),"-")</f>
        <v>1</v>
      </c>
    </row>
    <row r="1191" spans="2:29" x14ac:dyDescent="0.3">
      <c r="B1191" s="18" t="s">
        <v>1583</v>
      </c>
      <c r="C1191" s="18">
        <v>46114</v>
      </c>
      <c r="D1191" s="5" t="s">
        <v>1710</v>
      </c>
      <c r="E1191" s="19" t="s">
        <v>56</v>
      </c>
      <c r="F1191" s="48" t="s">
        <v>81</v>
      </c>
      <c r="G1191" s="18" t="s">
        <v>1583</v>
      </c>
      <c r="H1191" s="5" t="s">
        <v>22</v>
      </c>
      <c r="I1191" s="19" t="s">
        <v>56</v>
      </c>
      <c r="J1191" s="111">
        <v>8500</v>
      </c>
      <c r="K1191" s="111">
        <v>10000</v>
      </c>
      <c r="L1191" s="111">
        <v>14</v>
      </c>
      <c r="M1191" s="111">
        <v>12</v>
      </c>
      <c r="N1191" s="19" t="s">
        <v>56</v>
      </c>
      <c r="O1191" s="48" t="s">
        <v>81</v>
      </c>
      <c r="P1191" s="19">
        <v>0.45833333333333331</v>
      </c>
      <c r="Q1191" s="22">
        <v>0.84722222222222221</v>
      </c>
      <c r="R1191" s="22">
        <v>0.91666666666666663</v>
      </c>
      <c r="S1191" s="22">
        <v>0.88888888888888884</v>
      </c>
      <c r="T1191" s="22">
        <v>0.90625</v>
      </c>
      <c r="U1191" s="108">
        <v>0.94444444444444442</v>
      </c>
      <c r="V1191" s="22">
        <v>0.94444444444444442</v>
      </c>
      <c r="W1191" s="105">
        <f>IFERROR(IF(S1191&lt;R1191,100%,"100"%-(S1191-R1191)*1.2),"-")</f>
        <v>1</v>
      </c>
      <c r="AC1191" s="105">
        <f>IFERROR(IF(Y1191&lt;X1191,100%,"100"%-(Y1191-X1191)*1.2),"-")</f>
        <v>1</v>
      </c>
    </row>
    <row r="1192" spans="2:29" x14ac:dyDescent="0.3">
      <c r="B1192" s="18" t="s">
        <v>1584</v>
      </c>
      <c r="C1192" s="18">
        <v>46114</v>
      </c>
      <c r="D1192" s="5" t="s">
        <v>1710</v>
      </c>
      <c r="E1192" s="5" t="s">
        <v>56</v>
      </c>
      <c r="F1192" s="5" t="s">
        <v>81</v>
      </c>
      <c r="G1192" s="18" t="s">
        <v>1584</v>
      </c>
      <c r="H1192" s="5" t="s">
        <v>67</v>
      </c>
      <c r="I1192" s="19" t="s">
        <v>56</v>
      </c>
      <c r="J1192" s="111">
        <v>8500</v>
      </c>
      <c r="K1192" s="111">
        <v>12000</v>
      </c>
      <c r="L1192" s="111">
        <v>14</v>
      </c>
      <c r="M1192" s="111">
        <v>10</v>
      </c>
      <c r="N1192" s="5" t="s">
        <v>56</v>
      </c>
      <c r="O1192" s="5" t="s">
        <v>81</v>
      </c>
      <c r="P1192" s="22">
        <v>0.63194444444444442</v>
      </c>
      <c r="Q1192" s="22">
        <v>0.63194444444444442</v>
      </c>
      <c r="R1192" s="22">
        <v>0.70833333333333337</v>
      </c>
      <c r="S1192" s="22">
        <v>0.64583333333333337</v>
      </c>
      <c r="T1192" s="22">
        <v>0.79166666666666663</v>
      </c>
      <c r="U1192" s="22">
        <v>0.80555555555555558</v>
      </c>
      <c r="V1192" s="22">
        <v>0.80555555555555558</v>
      </c>
      <c r="W1192" s="105">
        <f>IFERROR(IF(S1192&lt;R1192,100%,"100"%-(S1192-R1192)*1.2),"-")</f>
        <v>1</v>
      </c>
      <c r="AC1192" s="105">
        <f>IFERROR(IF(Y1192&lt;X1192,100%,"100"%-(Y1192-X1192)*1.2),"-")</f>
        <v>1</v>
      </c>
    </row>
    <row r="1193" spans="2:29" x14ac:dyDescent="0.3">
      <c r="B1193" s="18" t="s">
        <v>1585</v>
      </c>
      <c r="C1193" s="18">
        <v>46114</v>
      </c>
      <c r="D1193" s="5" t="s">
        <v>1710</v>
      </c>
      <c r="E1193" s="5" t="s">
        <v>46</v>
      </c>
      <c r="F1193" s="5" t="s">
        <v>165</v>
      </c>
      <c r="G1193" s="18" t="s">
        <v>1585</v>
      </c>
      <c r="H1193" s="5" t="s">
        <v>9</v>
      </c>
      <c r="I1193" s="5" t="s">
        <v>46</v>
      </c>
      <c r="J1193" s="111">
        <v>927</v>
      </c>
      <c r="K1193" s="111">
        <v>200</v>
      </c>
      <c r="L1193" s="111">
        <v>3</v>
      </c>
      <c r="M1193" s="111">
        <v>1</v>
      </c>
      <c r="N1193" s="5" t="s">
        <v>46</v>
      </c>
      <c r="O1193" s="5" t="s">
        <v>165</v>
      </c>
      <c r="P1193" s="22">
        <v>0.72916666666666663</v>
      </c>
      <c r="Q1193" s="22">
        <v>0.72916666666666663</v>
      </c>
      <c r="R1193" s="22">
        <v>0.5</v>
      </c>
      <c r="S1193" s="22">
        <v>0.78819444444444442</v>
      </c>
      <c r="T1193" s="22">
        <v>0.8125</v>
      </c>
      <c r="U1193" s="22">
        <v>0.85416666666666663</v>
      </c>
      <c r="V1193" s="22">
        <v>0.85416666666666663</v>
      </c>
      <c r="W1193" s="105">
        <f>IFERROR(IF(S1193&lt;R1193,100%,"100"%-(S1193-R1193)*1.2),"-")</f>
        <v>0.65416666666666679</v>
      </c>
      <c r="AB1193" s="5" t="s">
        <v>228</v>
      </c>
      <c r="AC1193" s="105">
        <f>IFERROR(IF(Y1193&lt;X1193,100%,"100"%-(Y1193-X1193)*1.2),"-")</f>
        <v>1</v>
      </c>
    </row>
    <row r="1194" spans="2:29" x14ac:dyDescent="0.3">
      <c r="B1194" s="18" t="s">
        <v>1586</v>
      </c>
      <c r="C1194" s="18">
        <v>46114</v>
      </c>
      <c r="D1194" s="5" t="s">
        <v>1710</v>
      </c>
      <c r="E1194" s="5" t="s">
        <v>46</v>
      </c>
      <c r="F1194" s="5" t="s">
        <v>64</v>
      </c>
      <c r="G1194" s="18" t="s">
        <v>1586</v>
      </c>
      <c r="H1194" s="5" t="s">
        <v>22</v>
      </c>
      <c r="I1194" s="5" t="s">
        <v>46</v>
      </c>
      <c r="J1194" s="111">
        <v>927</v>
      </c>
      <c r="K1194" s="111">
        <v>120</v>
      </c>
      <c r="L1194" s="111">
        <v>3</v>
      </c>
      <c r="M1194" s="111">
        <v>1</v>
      </c>
      <c r="N1194" s="5" t="s">
        <v>46</v>
      </c>
      <c r="O1194" s="5" t="s">
        <v>165</v>
      </c>
      <c r="P1194" s="22">
        <v>0.75</v>
      </c>
      <c r="Q1194" s="22">
        <v>0.75</v>
      </c>
      <c r="R1194" s="22">
        <v>0.83333333333333337</v>
      </c>
      <c r="S1194" s="22">
        <v>0.79861111111111116</v>
      </c>
      <c r="T1194" s="22">
        <v>0.83333333333333337</v>
      </c>
      <c r="U1194" s="22">
        <v>0.89583333333333337</v>
      </c>
      <c r="V1194" s="22">
        <v>0.89583333333333337</v>
      </c>
      <c r="W1194" s="105">
        <f>IFERROR(IF(S1194&lt;R1194,100%,"100"%-(S1194-R1194)*1.2),"-")</f>
        <v>1</v>
      </c>
      <c r="AC1194" s="105">
        <f>IFERROR(IF(Y1194&lt;X1194,100%,"100"%-(Y1194-X1194)*1.2),"-")</f>
        <v>1</v>
      </c>
    </row>
    <row r="1195" spans="2:29" x14ac:dyDescent="0.3">
      <c r="B1195" s="18" t="s">
        <v>1587</v>
      </c>
      <c r="C1195" s="18">
        <v>46115</v>
      </c>
      <c r="D1195" s="5" t="s">
        <v>1710</v>
      </c>
      <c r="E1195" s="21" t="s">
        <v>104</v>
      </c>
      <c r="F1195" s="41" t="s">
        <v>64</v>
      </c>
      <c r="G1195" s="18" t="s">
        <v>1587</v>
      </c>
      <c r="H1195" s="20" t="s">
        <v>35</v>
      </c>
      <c r="I1195" s="21" t="s">
        <v>104</v>
      </c>
      <c r="J1195" s="111">
        <v>10230</v>
      </c>
      <c r="K1195" s="111">
        <v>8500</v>
      </c>
      <c r="L1195" s="111">
        <v>14</v>
      </c>
      <c r="M1195" s="111">
        <v>4</v>
      </c>
      <c r="N1195" s="21" t="s">
        <v>104</v>
      </c>
      <c r="O1195" s="41" t="s">
        <v>64</v>
      </c>
      <c r="P1195" s="21">
        <v>0.29166666666666702</v>
      </c>
      <c r="Q1195" s="22">
        <v>0.29166666666666669</v>
      </c>
      <c r="R1195" s="22">
        <v>0.5</v>
      </c>
      <c r="S1195" s="22">
        <v>0.2951388888888889</v>
      </c>
      <c r="T1195" s="22">
        <v>0.33333333333333331</v>
      </c>
      <c r="U1195" s="22">
        <v>0.33680555555555558</v>
      </c>
      <c r="V1195" s="22">
        <v>0.33680555555555558</v>
      </c>
      <c r="W1195" s="105">
        <f>IFERROR(IF(S1195&lt;R1195,100%,"100"%-(S1195-R1195)*1.2),"-")</f>
        <v>1</v>
      </c>
      <c r="AC1195" s="105">
        <f>IFERROR(IF(Y1195&lt;X1195,100%,"100"%-(Y1195-X1195)*1.2),"-")</f>
        <v>1</v>
      </c>
    </row>
    <row r="1196" spans="2:29" x14ac:dyDescent="0.3">
      <c r="B1196" s="18" t="s">
        <v>1588</v>
      </c>
      <c r="C1196" s="18">
        <v>46115</v>
      </c>
      <c r="D1196" s="5" t="s">
        <v>1710</v>
      </c>
      <c r="E1196" s="19" t="s">
        <v>104</v>
      </c>
      <c r="F1196" s="48" t="s">
        <v>64</v>
      </c>
      <c r="G1196" s="18" t="s">
        <v>1588</v>
      </c>
      <c r="H1196" s="5" t="s">
        <v>6</v>
      </c>
      <c r="I1196" s="19" t="s">
        <v>104</v>
      </c>
      <c r="J1196" s="111">
        <v>10230</v>
      </c>
      <c r="K1196" s="111">
        <v>5320</v>
      </c>
      <c r="L1196" s="111">
        <v>14</v>
      </c>
      <c r="M1196" s="111">
        <v>14</v>
      </c>
      <c r="N1196" s="19" t="s">
        <v>104</v>
      </c>
      <c r="O1196" s="48" t="s">
        <v>64</v>
      </c>
      <c r="P1196" s="19">
        <v>0.35416666666666669</v>
      </c>
      <c r="Q1196" s="22">
        <v>0.3888888888888889</v>
      </c>
      <c r="R1196" s="22">
        <v>0.625</v>
      </c>
      <c r="S1196" s="22">
        <v>0.4513888888888889</v>
      </c>
      <c r="T1196" s="22">
        <v>0.47916666666666669</v>
      </c>
      <c r="U1196" s="22">
        <v>0.625</v>
      </c>
      <c r="V1196" s="22">
        <v>0.625</v>
      </c>
      <c r="W1196" s="105">
        <f>IFERROR(IF(S1196&lt;R1196,100%,"100"%-(S1196-R1196)*1.2),"-")</f>
        <v>1</v>
      </c>
      <c r="AC1196" s="105">
        <f>IFERROR(IF(Y1196&lt;X1196,100%,"100"%-(Y1196-X1196)*1.2),"-")</f>
        <v>1</v>
      </c>
    </row>
    <row r="1197" spans="2:29" x14ac:dyDescent="0.3">
      <c r="B1197" s="18" t="s">
        <v>1589</v>
      </c>
      <c r="C1197" s="18">
        <v>46115</v>
      </c>
      <c r="D1197" s="5" t="s">
        <v>1710</v>
      </c>
      <c r="E1197" s="19" t="s">
        <v>56</v>
      </c>
      <c r="F1197" s="48" t="s">
        <v>81</v>
      </c>
      <c r="G1197" s="18" t="s">
        <v>1589</v>
      </c>
      <c r="H1197" s="5" t="s">
        <v>441</v>
      </c>
      <c r="I1197" s="19" t="s">
        <v>56</v>
      </c>
      <c r="J1197" s="111">
        <v>8500</v>
      </c>
      <c r="K1197" s="111">
        <v>320</v>
      </c>
      <c r="L1197" s="111">
        <v>14</v>
      </c>
      <c r="M1197" s="111">
        <v>1</v>
      </c>
      <c r="N1197" s="19" t="s">
        <v>56</v>
      </c>
      <c r="O1197" s="48" t="s">
        <v>81</v>
      </c>
      <c r="P1197" s="22">
        <v>0.29166666666666669</v>
      </c>
      <c r="Q1197" s="22">
        <v>0.3888888888888889</v>
      </c>
      <c r="R1197" s="22">
        <v>0.625</v>
      </c>
      <c r="S1197" s="22">
        <v>0.5</v>
      </c>
      <c r="T1197" s="22">
        <v>0.52083333333333337</v>
      </c>
      <c r="U1197" s="22">
        <v>0.625</v>
      </c>
      <c r="V1197" s="22">
        <v>0.625</v>
      </c>
      <c r="W1197" s="105">
        <f>IFERROR(IF(S1197&lt;R1197,100%,"100"%-(S1197-R1197)*1.2),"-")</f>
        <v>1</v>
      </c>
      <c r="AC1197" s="105">
        <f>IFERROR(IF(Y1197&lt;X1197,100%,"100"%-(Y1197-X1197)*1.2),"-")</f>
        <v>1</v>
      </c>
    </row>
    <row r="1198" spans="2:29" x14ac:dyDescent="0.3">
      <c r="B1198" s="18" t="s">
        <v>1589</v>
      </c>
      <c r="C1198" s="18">
        <v>46115</v>
      </c>
      <c r="D1198" s="5" t="s">
        <v>1710</v>
      </c>
      <c r="E1198" s="19" t="s">
        <v>56</v>
      </c>
      <c r="F1198" s="48" t="s">
        <v>81</v>
      </c>
      <c r="G1198" s="18" t="s">
        <v>1589</v>
      </c>
      <c r="H1198" s="5" t="s">
        <v>9</v>
      </c>
      <c r="I1198" s="19" t="s">
        <v>56</v>
      </c>
      <c r="J1198" s="111">
        <v>8500</v>
      </c>
      <c r="K1198" s="111">
        <v>7300</v>
      </c>
      <c r="L1198" s="111">
        <v>14</v>
      </c>
      <c r="M1198" s="111">
        <v>9</v>
      </c>
      <c r="N1198" s="19" t="s">
        <v>56</v>
      </c>
      <c r="O1198" s="48" t="s">
        <v>81</v>
      </c>
      <c r="P1198" s="19">
        <v>0.29166666666666702</v>
      </c>
      <c r="Q1198" s="22">
        <v>0.41666666666666669</v>
      </c>
      <c r="R1198" s="22">
        <v>0.625</v>
      </c>
      <c r="S1198" s="22">
        <v>0.48958333333333331</v>
      </c>
      <c r="T1198" s="22">
        <v>0.53472222222222221</v>
      </c>
      <c r="U1198" s="22">
        <v>0.64236111111111116</v>
      </c>
      <c r="V1198" s="22">
        <v>0.64236111111111116</v>
      </c>
      <c r="W1198" s="105">
        <f>IFERROR(IF(S1198&lt;R1198,100%,"100"%-(S1198-R1198)*1.2),"-")</f>
        <v>1</v>
      </c>
      <c r="AC1198" s="105">
        <f>IFERROR(IF(Y1198&lt;X1198,100%,"100"%-(Y1198-X1198)*1.2),"-")</f>
        <v>1</v>
      </c>
    </row>
    <row r="1199" spans="2:29" x14ac:dyDescent="0.3">
      <c r="B1199" s="18" t="s">
        <v>1590</v>
      </c>
      <c r="C1199" s="18">
        <v>46115</v>
      </c>
      <c r="D1199" s="5" t="s">
        <v>1710</v>
      </c>
      <c r="E1199" s="19" t="s">
        <v>56</v>
      </c>
      <c r="F1199" s="48" t="s">
        <v>81</v>
      </c>
      <c r="G1199" s="18" t="s">
        <v>1590</v>
      </c>
      <c r="H1199" s="20" t="s">
        <v>16</v>
      </c>
      <c r="I1199" s="19" t="s">
        <v>56</v>
      </c>
      <c r="J1199" s="111">
        <v>8500</v>
      </c>
      <c r="K1199" s="111">
        <v>4550</v>
      </c>
      <c r="L1199" s="111">
        <v>14</v>
      </c>
      <c r="M1199" s="111">
        <v>6</v>
      </c>
      <c r="N1199" s="19" t="s">
        <v>56</v>
      </c>
      <c r="O1199" s="48" t="s">
        <v>81</v>
      </c>
      <c r="P1199" s="19">
        <v>0.58333333333333337</v>
      </c>
      <c r="Q1199" s="22">
        <v>0.66666666666666663</v>
      </c>
      <c r="R1199" s="22">
        <v>0.75</v>
      </c>
      <c r="S1199" s="22">
        <v>0.72222222222222221</v>
      </c>
      <c r="T1199" s="22">
        <v>0.75</v>
      </c>
      <c r="U1199" s="22">
        <v>0.79861111111111116</v>
      </c>
      <c r="V1199" s="22">
        <v>0.79861111111111116</v>
      </c>
      <c r="W1199" s="105">
        <f>IFERROR(IF(S1199&lt;R1199,100%,"100"%-(S1199-R1199)*1.2),"-")</f>
        <v>1</v>
      </c>
      <c r="AC1199" s="105">
        <f>IFERROR(IF(Y1199&lt;X1199,100%,"100"%-(Y1199-X1199)*1.2),"-")</f>
        <v>1</v>
      </c>
    </row>
    <row r="1200" spans="2:29" x14ac:dyDescent="0.3">
      <c r="B1200" s="18" t="s">
        <v>1591</v>
      </c>
      <c r="C1200" s="18">
        <v>46115</v>
      </c>
      <c r="D1200" s="5" t="s">
        <v>1710</v>
      </c>
      <c r="E1200" s="19" t="s">
        <v>20</v>
      </c>
      <c r="F1200" s="48" t="s">
        <v>21</v>
      </c>
      <c r="G1200" s="18" t="s">
        <v>1591</v>
      </c>
      <c r="H1200" s="5" t="s">
        <v>40</v>
      </c>
      <c r="I1200" s="19" t="s">
        <v>20</v>
      </c>
      <c r="J1200" s="111">
        <v>24950</v>
      </c>
      <c r="K1200" s="111">
        <v>8500</v>
      </c>
      <c r="L1200" s="111">
        <v>27</v>
      </c>
      <c r="M1200" s="111">
        <v>10</v>
      </c>
      <c r="N1200" s="19" t="s">
        <v>20</v>
      </c>
      <c r="O1200" s="48" t="s">
        <v>21</v>
      </c>
      <c r="P1200" s="19">
        <v>0.25</v>
      </c>
      <c r="Q1200" s="22">
        <v>0.39583333333333331</v>
      </c>
      <c r="R1200" s="22">
        <v>0.75</v>
      </c>
      <c r="S1200" s="22">
        <v>0.58333333333333337</v>
      </c>
      <c r="T1200" s="22">
        <v>0.625</v>
      </c>
      <c r="U1200" s="22">
        <v>0.94097222222222221</v>
      </c>
      <c r="V1200" s="22">
        <v>0.94097222222222221</v>
      </c>
      <c r="W1200" s="105">
        <f>IFERROR(IF(S1200&lt;R1200,100%,"100"%-(S1200-R1200)*1.2),"-")</f>
        <v>1</v>
      </c>
      <c r="AC1200" s="105">
        <f>IFERROR(IF(Y1200&lt;X1200,100%,"100"%-(Y1200-X1200)*1.2),"-")</f>
        <v>1</v>
      </c>
    </row>
    <row r="1201" spans="2:29" x14ac:dyDescent="0.3">
      <c r="B1201" s="18" t="s">
        <v>1591</v>
      </c>
      <c r="C1201" s="18">
        <v>46115</v>
      </c>
      <c r="D1201" s="5" t="s">
        <v>1710</v>
      </c>
      <c r="E1201" s="19" t="s">
        <v>20</v>
      </c>
      <c r="F1201" s="5" t="s">
        <v>21</v>
      </c>
      <c r="G1201" s="18" t="s">
        <v>1591</v>
      </c>
      <c r="H1201" s="5" t="s">
        <v>18</v>
      </c>
      <c r="I1201" s="19" t="s">
        <v>20</v>
      </c>
      <c r="J1201" s="111">
        <v>24950</v>
      </c>
      <c r="K1201" s="111">
        <v>13822</v>
      </c>
      <c r="L1201" s="111">
        <v>27</v>
      </c>
      <c r="M1201" s="111">
        <v>18</v>
      </c>
      <c r="N1201" s="19" t="s">
        <v>20</v>
      </c>
      <c r="O1201" s="5" t="s">
        <v>21</v>
      </c>
      <c r="P1201" s="19">
        <v>0.25</v>
      </c>
      <c r="Q1201" s="22">
        <v>0.39583333333333331</v>
      </c>
      <c r="R1201" s="22">
        <v>0.75</v>
      </c>
      <c r="S1201" s="22">
        <v>0.66666666666666663</v>
      </c>
      <c r="T1201" s="22">
        <v>0.75</v>
      </c>
      <c r="U1201" s="22">
        <v>0.94097222222222221</v>
      </c>
      <c r="V1201" s="22">
        <v>0.94097222222222221</v>
      </c>
      <c r="W1201" s="105">
        <f>IFERROR(IF(S1201&lt;R1201,100%,"100"%-(S1201-R1201)*1.2),"-")</f>
        <v>1</v>
      </c>
      <c r="AC1201" s="105">
        <f>IFERROR(IF(Y1201&lt;X1201,100%,"100"%-(Y1201-X1201)*1.2),"-")</f>
        <v>1</v>
      </c>
    </row>
    <row r="1202" spans="2:29" x14ac:dyDescent="0.3">
      <c r="B1202" s="18" t="s">
        <v>1592</v>
      </c>
      <c r="C1202" s="18">
        <v>46115</v>
      </c>
      <c r="D1202" s="5" t="s">
        <v>1710</v>
      </c>
      <c r="E1202" s="191" t="s">
        <v>111</v>
      </c>
      <c r="F1202" s="54" t="s">
        <v>111</v>
      </c>
      <c r="G1202" s="18" t="s">
        <v>1592</v>
      </c>
      <c r="H1202" s="54" t="s">
        <v>204</v>
      </c>
      <c r="I1202" s="191" t="s">
        <v>111</v>
      </c>
      <c r="M1202" s="111">
        <v>1</v>
      </c>
      <c r="N1202" s="191" t="s">
        <v>111</v>
      </c>
      <c r="O1202" s="54" t="s">
        <v>111</v>
      </c>
      <c r="P1202" s="191">
        <v>0.41666666666666702</v>
      </c>
      <c r="W1202" s="105">
        <f>IFERROR(IF(S1202&lt;R1202,100%,"100"%-(S1202-R1202)*1.2),"-")</f>
        <v>1</v>
      </c>
      <c r="AC1202" s="105">
        <f>IFERROR(IF(Y1202&lt;X1202,100%,"100"%-(Y1202-X1202)*1.2),"-")</f>
        <v>1</v>
      </c>
    </row>
    <row r="1203" spans="2:29" x14ac:dyDescent="0.3">
      <c r="B1203" s="18" t="s">
        <v>1593</v>
      </c>
      <c r="C1203" s="18">
        <v>46115</v>
      </c>
      <c r="D1203" s="5" t="s">
        <v>1710</v>
      </c>
      <c r="E1203" s="49" t="s">
        <v>14</v>
      </c>
      <c r="F1203" s="41" t="s">
        <v>115</v>
      </c>
      <c r="G1203" s="18" t="s">
        <v>1593</v>
      </c>
      <c r="H1203" s="41" t="s">
        <v>12</v>
      </c>
      <c r="I1203" s="42" t="s">
        <v>14</v>
      </c>
      <c r="J1203" s="111">
        <v>8500</v>
      </c>
      <c r="K1203" s="111">
        <v>1000</v>
      </c>
      <c r="L1203" s="111">
        <v>14</v>
      </c>
      <c r="M1203" s="111">
        <v>1</v>
      </c>
      <c r="N1203" s="42" t="s">
        <v>14</v>
      </c>
      <c r="O1203" s="41" t="s">
        <v>115</v>
      </c>
      <c r="P1203" s="42">
        <v>0.33333333333333331</v>
      </c>
      <c r="Q1203" s="22">
        <v>0.43402777777777779</v>
      </c>
      <c r="R1203" s="22">
        <v>0.75</v>
      </c>
      <c r="S1203" s="22">
        <v>0.65277777777777779</v>
      </c>
      <c r="T1203" s="22">
        <v>0.65277777777777779</v>
      </c>
      <c r="U1203" s="22">
        <v>0.94791666666666663</v>
      </c>
      <c r="V1203" s="22">
        <v>0.94791666666666663</v>
      </c>
      <c r="W1203" s="105">
        <f>IFERROR(IF(S1203&lt;R1203,100%,"100"%-(S1203-R1203)*1.2),"-")</f>
        <v>1</v>
      </c>
      <c r="AC1203" s="105">
        <f>IFERROR(IF(Y1203&lt;X1203,100%,"100"%-(Y1203-X1203)*1.2),"-")</f>
        <v>1</v>
      </c>
    </row>
    <row r="1204" spans="2:29" x14ac:dyDescent="0.3">
      <c r="B1204" s="18" t="s">
        <v>1593</v>
      </c>
      <c r="C1204" s="18">
        <v>46115</v>
      </c>
      <c r="D1204" s="5" t="s">
        <v>1710</v>
      </c>
      <c r="E1204" s="49" t="s">
        <v>14</v>
      </c>
      <c r="F1204" s="41" t="s">
        <v>115</v>
      </c>
      <c r="G1204" s="18" t="s">
        <v>1593</v>
      </c>
      <c r="H1204" s="41" t="s">
        <v>51</v>
      </c>
      <c r="I1204" s="42" t="s">
        <v>14</v>
      </c>
      <c r="J1204" s="111">
        <v>8500</v>
      </c>
      <c r="K1204" s="111">
        <v>287.8</v>
      </c>
      <c r="L1204" s="111">
        <v>14</v>
      </c>
      <c r="M1204" s="111">
        <v>1</v>
      </c>
      <c r="N1204" s="42" t="s">
        <v>14</v>
      </c>
      <c r="O1204" s="41" t="s">
        <v>115</v>
      </c>
      <c r="P1204" s="42">
        <v>0.33333333333333331</v>
      </c>
      <c r="Q1204" s="22">
        <v>0.43402777777777779</v>
      </c>
      <c r="R1204" s="22">
        <v>0.75</v>
      </c>
      <c r="S1204" s="22">
        <v>0.65277777777777779</v>
      </c>
      <c r="T1204" s="22">
        <v>0.65277777777777779</v>
      </c>
      <c r="U1204" s="22">
        <v>0.94791666666666663</v>
      </c>
      <c r="V1204" s="22">
        <v>0.94791666666666663</v>
      </c>
      <c r="W1204" s="105">
        <f>IFERROR(IF(S1204&lt;R1204,100%,"100"%-(S1204-R1204)*1.2),"-")</f>
        <v>1</v>
      </c>
      <c r="AC1204" s="105">
        <f>IFERROR(IF(Y1204&lt;X1204,100%,"100"%-(Y1204-X1204)*1.2),"-")</f>
        <v>1</v>
      </c>
    </row>
    <row r="1205" spans="2:29" x14ac:dyDescent="0.3">
      <c r="B1205" s="18" t="s">
        <v>1593</v>
      </c>
      <c r="C1205" s="18">
        <v>46115</v>
      </c>
      <c r="D1205" s="5" t="s">
        <v>1710</v>
      </c>
      <c r="E1205" s="49" t="s">
        <v>14</v>
      </c>
      <c r="F1205" s="48" t="s">
        <v>115</v>
      </c>
      <c r="G1205" s="18" t="s">
        <v>1593</v>
      </c>
      <c r="H1205" s="5" t="s">
        <v>76</v>
      </c>
      <c r="I1205" s="19" t="s">
        <v>14</v>
      </c>
      <c r="J1205" s="111">
        <v>8500</v>
      </c>
      <c r="K1205" s="111">
        <v>173.7</v>
      </c>
      <c r="L1205" s="111">
        <v>14</v>
      </c>
      <c r="M1205" s="111">
        <v>1</v>
      </c>
      <c r="N1205" s="19" t="s">
        <v>14</v>
      </c>
      <c r="O1205" s="48" t="s">
        <v>115</v>
      </c>
      <c r="P1205" s="19">
        <v>0.33333333333333331</v>
      </c>
      <c r="Q1205" s="22">
        <v>0.43402777777777779</v>
      </c>
      <c r="R1205" s="22">
        <v>0.625</v>
      </c>
      <c r="S1205" s="22">
        <v>0.59375</v>
      </c>
      <c r="T1205" s="108">
        <v>0.61458333333333337</v>
      </c>
      <c r="U1205" s="22">
        <v>0.94791666666666663</v>
      </c>
      <c r="V1205" s="22">
        <v>0.94791666666666663</v>
      </c>
      <c r="W1205" s="105">
        <f>IFERROR(IF(S1205&lt;R1205,100%,"100"%-(S1205-R1205)*1.2),"-")</f>
        <v>1</v>
      </c>
      <c r="AC1205" s="105">
        <f>IFERROR(IF(Y1205&lt;X1205,100%,"100"%-(Y1205-X1205)*1.2),"-")</f>
        <v>1</v>
      </c>
    </row>
    <row r="1206" spans="2:29" x14ac:dyDescent="0.3">
      <c r="B1206" s="18" t="s">
        <v>1593</v>
      </c>
      <c r="C1206" s="18">
        <v>46115</v>
      </c>
      <c r="D1206" s="5" t="s">
        <v>1710</v>
      </c>
      <c r="E1206" s="49" t="s">
        <v>14</v>
      </c>
      <c r="F1206" s="48" t="s">
        <v>115</v>
      </c>
      <c r="G1206" s="18" t="s">
        <v>1593</v>
      </c>
      <c r="H1206" s="5" t="s">
        <v>36</v>
      </c>
      <c r="I1206" s="19" t="s">
        <v>14</v>
      </c>
      <c r="J1206" s="111">
        <v>8500</v>
      </c>
      <c r="K1206" s="111">
        <v>2494</v>
      </c>
      <c r="L1206" s="111">
        <v>14</v>
      </c>
      <c r="M1206" s="111">
        <v>14</v>
      </c>
      <c r="N1206" s="19" t="s">
        <v>14</v>
      </c>
      <c r="O1206" s="48" t="s">
        <v>115</v>
      </c>
      <c r="P1206" s="19">
        <v>0.33333333333333331</v>
      </c>
      <c r="Q1206" s="22">
        <v>0.43402777777777779</v>
      </c>
      <c r="R1206" s="22">
        <v>0.625</v>
      </c>
      <c r="S1206" s="22">
        <v>0.52083333333333337</v>
      </c>
      <c r="T1206" s="22">
        <v>0.54861111111111116</v>
      </c>
      <c r="U1206" s="22">
        <v>0.94791666666666663</v>
      </c>
      <c r="V1206" s="22">
        <v>0.94791666666666663</v>
      </c>
      <c r="W1206" s="105">
        <f>IFERROR(IF(S1206&lt;R1206,100%,"100"%-(S1206-R1206)*1.2),"-")</f>
        <v>1</v>
      </c>
      <c r="AC1206" s="105">
        <f>IFERROR(IF(Y1206&lt;X1206,100%,"100"%-(Y1206-X1206)*1.2),"-")</f>
        <v>1</v>
      </c>
    </row>
    <row r="1207" spans="2:29" x14ac:dyDescent="0.3">
      <c r="B1207" s="18" t="s">
        <v>1594</v>
      </c>
      <c r="C1207" s="18">
        <v>46115</v>
      </c>
      <c r="D1207" s="5" t="s">
        <v>1710</v>
      </c>
      <c r="E1207" s="19" t="s">
        <v>28</v>
      </c>
      <c r="F1207" s="48" t="s">
        <v>42</v>
      </c>
      <c r="G1207" s="18" t="s">
        <v>1594</v>
      </c>
      <c r="H1207" s="5" t="s">
        <v>22</v>
      </c>
      <c r="I1207" s="19" t="s">
        <v>28</v>
      </c>
      <c r="J1207" s="111">
        <v>9200</v>
      </c>
      <c r="K1207" s="111">
        <v>200</v>
      </c>
      <c r="L1207" s="111">
        <v>14</v>
      </c>
      <c r="M1207" s="111">
        <v>2</v>
      </c>
      <c r="N1207" s="19" t="s">
        <v>28</v>
      </c>
      <c r="O1207" s="48" t="s">
        <v>42</v>
      </c>
      <c r="P1207" s="19">
        <v>0.33333333333333331</v>
      </c>
      <c r="Q1207" s="22">
        <v>0.41666666666666669</v>
      </c>
      <c r="R1207" s="22">
        <v>0.625</v>
      </c>
      <c r="S1207" s="22">
        <v>0.46527777777777779</v>
      </c>
      <c r="T1207" s="22">
        <v>0.47916666666666669</v>
      </c>
      <c r="U1207" s="22">
        <v>0.70833333333333337</v>
      </c>
      <c r="V1207" s="22">
        <v>0.70833333333333337</v>
      </c>
      <c r="W1207" s="105">
        <f>IFERROR(IF(S1207&lt;R1207,100%,"100"%-(S1207-R1207)*1.2),"-")</f>
        <v>1</v>
      </c>
      <c r="AC1207" s="105">
        <f>IFERROR(IF(Y1207&lt;X1207,100%,"100"%-(Y1207-X1207)*1.2),"-")</f>
        <v>1</v>
      </c>
    </row>
    <row r="1208" spans="2:29" x14ac:dyDescent="0.3">
      <c r="B1208" s="18" t="s">
        <v>1595</v>
      </c>
      <c r="C1208" s="18">
        <v>46115</v>
      </c>
      <c r="D1208" s="5" t="s">
        <v>1710</v>
      </c>
      <c r="E1208" s="191" t="s">
        <v>28</v>
      </c>
      <c r="F1208" s="54" t="s">
        <v>42</v>
      </c>
      <c r="G1208" s="18" t="s">
        <v>1595</v>
      </c>
      <c r="H1208" s="54" t="s">
        <v>107</v>
      </c>
      <c r="I1208" s="191" t="s">
        <v>28</v>
      </c>
      <c r="J1208" s="111">
        <v>9200</v>
      </c>
      <c r="K1208" s="111">
        <v>1000</v>
      </c>
      <c r="L1208" s="111">
        <v>14</v>
      </c>
      <c r="M1208" s="111">
        <v>4</v>
      </c>
      <c r="N1208" s="191" t="s">
        <v>28</v>
      </c>
      <c r="O1208" s="54" t="s">
        <v>42</v>
      </c>
      <c r="P1208" s="191">
        <v>0.33333333333333331</v>
      </c>
      <c r="Q1208" s="22">
        <v>0.41666666666666669</v>
      </c>
      <c r="R1208" s="128">
        <v>0.625</v>
      </c>
      <c r="S1208" s="22">
        <v>0.54166666666666663</v>
      </c>
      <c r="T1208" s="22">
        <v>0.58333333333333337</v>
      </c>
      <c r="U1208" s="22">
        <v>0.70833333333333337</v>
      </c>
      <c r="V1208" s="22">
        <v>0.70833333333333337</v>
      </c>
      <c r="W1208" s="105">
        <f>IFERROR(IF(S1208&lt;R1208,100%,"100"%-(S1208-R1208)*1.2),"-")</f>
        <v>1</v>
      </c>
      <c r="AC1208" s="105">
        <f>IFERROR(IF(Y1208&lt;X1208,100%,"100"%-(Y1208-X1208)*1.2),"-")</f>
        <v>1</v>
      </c>
    </row>
    <row r="1209" spans="2:29" x14ac:dyDescent="0.3">
      <c r="B1209" s="18" t="s">
        <v>1596</v>
      </c>
      <c r="C1209" s="18">
        <v>46116</v>
      </c>
      <c r="D1209" s="5" t="s">
        <v>1710</v>
      </c>
      <c r="E1209" s="21" t="s">
        <v>20</v>
      </c>
      <c r="F1209" s="41" t="s">
        <v>81</v>
      </c>
      <c r="G1209" s="18" t="s">
        <v>1596</v>
      </c>
      <c r="H1209" s="20" t="s">
        <v>6</v>
      </c>
      <c r="I1209" s="21" t="s">
        <v>20</v>
      </c>
      <c r="J1209" s="111">
        <v>24950</v>
      </c>
      <c r="K1209" s="111">
        <v>7123</v>
      </c>
      <c r="L1209" s="111">
        <v>27</v>
      </c>
      <c r="M1209" s="111">
        <v>10</v>
      </c>
      <c r="N1209" s="21" t="s">
        <v>20</v>
      </c>
      <c r="O1209" s="41" t="s">
        <v>81</v>
      </c>
      <c r="P1209" s="21">
        <v>0.41666666666666669</v>
      </c>
      <c r="Q1209" s="22">
        <v>0.54166666666666663</v>
      </c>
      <c r="R1209" s="128">
        <v>0.75</v>
      </c>
      <c r="S1209" s="22">
        <v>0.67361111111111116</v>
      </c>
      <c r="T1209" s="22">
        <v>0.72222222222222221</v>
      </c>
      <c r="U1209" s="22">
        <v>0.81944444444444442</v>
      </c>
      <c r="V1209" s="22">
        <v>0.81944444444444442</v>
      </c>
      <c r="W1209" s="105">
        <f>IFERROR(IF(S1209&lt;R1209,100%,"100"%-(S1209-R1209)*1.2),"-")</f>
        <v>1</v>
      </c>
      <c r="AC1209" s="105">
        <f>IFERROR(IF(Y1209&lt;X1209,100%,"100"%-(Y1209-X1209)*1.2),"-")</f>
        <v>1</v>
      </c>
    </row>
    <row r="1210" spans="2:29" x14ac:dyDescent="0.3">
      <c r="B1210" s="18" t="s">
        <v>1596</v>
      </c>
      <c r="C1210" s="18">
        <v>46116</v>
      </c>
      <c r="D1210" s="5" t="s">
        <v>1710</v>
      </c>
      <c r="E1210" s="21" t="s">
        <v>20</v>
      </c>
      <c r="F1210" s="41" t="s">
        <v>81</v>
      </c>
      <c r="G1210" s="18" t="s">
        <v>1596</v>
      </c>
      <c r="H1210" s="41" t="s">
        <v>9</v>
      </c>
      <c r="I1210" s="21" t="s">
        <v>20</v>
      </c>
      <c r="J1210" s="111">
        <v>24950</v>
      </c>
      <c r="K1210" s="111">
        <v>9100</v>
      </c>
      <c r="L1210" s="111">
        <v>27</v>
      </c>
      <c r="M1210" s="111">
        <v>10</v>
      </c>
      <c r="N1210" s="21" t="s">
        <v>20</v>
      </c>
      <c r="O1210" s="41" t="s">
        <v>81</v>
      </c>
      <c r="P1210" s="21">
        <v>0.41666666666666669</v>
      </c>
      <c r="Q1210" s="22">
        <v>0.54166666666666663</v>
      </c>
      <c r="R1210" s="22">
        <v>0.75</v>
      </c>
      <c r="S1210" s="22">
        <v>0.63888888888888884</v>
      </c>
      <c r="T1210" s="22">
        <v>0.66666666666666663</v>
      </c>
      <c r="U1210" s="22">
        <v>0.81944444444444442</v>
      </c>
      <c r="V1210" s="22">
        <v>0.81944444444444442</v>
      </c>
      <c r="W1210" s="105">
        <f>IFERROR(IF(S1210&lt;R1210,100%,"100"%-(S1210-R1210)*1.2),"-")</f>
        <v>1</v>
      </c>
      <c r="AC1210" s="105">
        <f>IFERROR(IF(Y1210&lt;X1210,100%,"100"%-(Y1210-X1210)*1.2),"-")</f>
        <v>1</v>
      </c>
    </row>
    <row r="1211" spans="2:29" x14ac:dyDescent="0.3">
      <c r="B1211" s="18" t="s">
        <v>1597</v>
      </c>
      <c r="C1211" s="18">
        <v>46116</v>
      </c>
      <c r="D1211" s="5" t="s">
        <v>1710</v>
      </c>
      <c r="E1211" s="42" t="s">
        <v>56</v>
      </c>
      <c r="F1211" s="41" t="s">
        <v>115</v>
      </c>
      <c r="G1211" s="18" t="s">
        <v>1597</v>
      </c>
      <c r="H1211" s="41" t="s">
        <v>35</v>
      </c>
      <c r="I1211" s="19" t="s">
        <v>56</v>
      </c>
      <c r="J1211" s="111">
        <v>8500</v>
      </c>
      <c r="K1211" s="111">
        <v>12123</v>
      </c>
      <c r="L1211" s="111">
        <v>14</v>
      </c>
      <c r="M1211" s="111">
        <v>14</v>
      </c>
      <c r="N1211" s="42" t="s">
        <v>56</v>
      </c>
      <c r="O1211" s="41" t="s">
        <v>21</v>
      </c>
      <c r="P1211" s="42">
        <v>0.29166666666666702</v>
      </c>
      <c r="Q1211" s="22">
        <v>0.51041666666666663</v>
      </c>
      <c r="R1211" s="22">
        <v>0.75</v>
      </c>
      <c r="S1211" s="22">
        <v>0.50694444444444442</v>
      </c>
      <c r="T1211" s="22">
        <v>0.5625</v>
      </c>
      <c r="U1211" s="22">
        <v>0.58333333333333337</v>
      </c>
      <c r="V1211" s="22">
        <v>0.58333333333333337</v>
      </c>
      <c r="W1211" s="105">
        <f>IFERROR(IF(S1211&lt;R1211,100%,"100"%-(S1211-R1211)*1.2),"-")</f>
        <v>1</v>
      </c>
      <c r="AC1211" s="105">
        <f>IFERROR(IF(Y1211&lt;X1211,100%,"100"%-(Y1211-X1211)*1.2),"-")</f>
        <v>1</v>
      </c>
    </row>
    <row r="1212" spans="2:29" x14ac:dyDescent="0.3">
      <c r="B1212" s="18" t="s">
        <v>1598</v>
      </c>
      <c r="C1212" s="18">
        <v>46116</v>
      </c>
      <c r="D1212" s="5" t="s">
        <v>1710</v>
      </c>
      <c r="E1212" s="20" t="s">
        <v>56</v>
      </c>
      <c r="F1212" s="20" t="s">
        <v>21</v>
      </c>
      <c r="G1212" s="18" t="s">
        <v>1598</v>
      </c>
      <c r="H1212" s="41" t="s">
        <v>40</v>
      </c>
      <c r="I1212" s="19" t="s">
        <v>56</v>
      </c>
      <c r="J1212" s="111">
        <v>8500</v>
      </c>
      <c r="K1212" s="111">
        <v>8500</v>
      </c>
      <c r="L1212" s="111">
        <v>14</v>
      </c>
      <c r="M1212" s="111">
        <v>10</v>
      </c>
      <c r="N1212" s="20" t="s">
        <v>56</v>
      </c>
      <c r="O1212" s="20" t="s">
        <v>21</v>
      </c>
      <c r="P1212" s="55">
        <v>0.375</v>
      </c>
      <c r="W1212" s="105">
        <f>IFERROR(IF(S1212&lt;R1212,100%,"100"%-(S1212-R1212)*1.2),"-")</f>
        <v>1</v>
      </c>
      <c r="AC1212" s="105">
        <f>IFERROR(IF(Y1212&lt;X1212,100%,"100"%-(Y1212-X1212)*1.2),"-")</f>
        <v>1</v>
      </c>
    </row>
    <row r="1213" spans="2:29" x14ac:dyDescent="0.3">
      <c r="B1213" s="18" t="s">
        <v>1599</v>
      </c>
      <c r="C1213" s="18">
        <v>46116</v>
      </c>
      <c r="D1213" s="5" t="s">
        <v>1710</v>
      </c>
      <c r="E1213" s="49" t="s">
        <v>14</v>
      </c>
      <c r="F1213" s="20" t="s">
        <v>15</v>
      </c>
      <c r="G1213" s="18" t="s">
        <v>1599</v>
      </c>
      <c r="H1213" s="41" t="s">
        <v>67</v>
      </c>
      <c r="I1213" s="20" t="s">
        <v>14</v>
      </c>
      <c r="J1213" s="111">
        <v>8500</v>
      </c>
      <c r="K1213" s="111">
        <v>11820</v>
      </c>
      <c r="L1213" s="111">
        <v>14</v>
      </c>
      <c r="M1213" s="111">
        <v>10</v>
      </c>
      <c r="N1213" s="20" t="s">
        <v>14</v>
      </c>
      <c r="O1213" s="20" t="s">
        <v>15</v>
      </c>
      <c r="P1213" s="55">
        <v>0.33333333333333331</v>
      </c>
      <c r="Q1213" s="22">
        <v>0.38541666666666669</v>
      </c>
      <c r="R1213" s="22">
        <v>0.70833333333333337</v>
      </c>
      <c r="S1213" s="22">
        <v>0.39930555555555558</v>
      </c>
      <c r="T1213" s="22">
        <v>0.4375</v>
      </c>
      <c r="U1213" s="22">
        <v>0.4513888888888889</v>
      </c>
      <c r="V1213" s="22">
        <v>0.4513888888888889</v>
      </c>
      <c r="W1213" s="105">
        <f>IFERROR(IF(S1213&lt;R1213,100%,"100"%-(S1213-R1213)*1.2),"-")</f>
        <v>1</v>
      </c>
      <c r="AC1213" s="105">
        <f>IFERROR(IF(Y1213&lt;X1213,100%,"100"%-(Y1213-X1213)*1.2),"-")</f>
        <v>1</v>
      </c>
    </row>
    <row r="1214" spans="2:29" x14ac:dyDescent="0.3">
      <c r="B1214" s="18" t="s">
        <v>1600</v>
      </c>
      <c r="C1214" s="18">
        <v>46116</v>
      </c>
      <c r="D1214" s="5" t="s">
        <v>1710</v>
      </c>
      <c r="E1214" s="49" t="s">
        <v>14</v>
      </c>
      <c r="F1214" s="41" t="s">
        <v>15</v>
      </c>
      <c r="G1214" s="18" t="s">
        <v>1600</v>
      </c>
      <c r="H1214" s="41" t="s">
        <v>67</v>
      </c>
      <c r="I1214" s="42" t="s">
        <v>14</v>
      </c>
      <c r="J1214" s="111">
        <v>8500</v>
      </c>
      <c r="K1214" s="111">
        <v>11890</v>
      </c>
      <c r="L1214" s="111">
        <v>14</v>
      </c>
      <c r="M1214" s="111">
        <v>10</v>
      </c>
      <c r="N1214" s="42" t="s">
        <v>14</v>
      </c>
      <c r="O1214" s="41" t="s">
        <v>15</v>
      </c>
      <c r="P1214" s="42">
        <v>0.41666666666666669</v>
      </c>
      <c r="Q1214" s="22">
        <v>0.51041666666666663</v>
      </c>
      <c r="R1214" s="22">
        <v>0.70833333333333337</v>
      </c>
      <c r="S1214" s="22">
        <v>0.54166666666666663</v>
      </c>
      <c r="T1214" s="22">
        <v>0.5444444444444444</v>
      </c>
      <c r="U1214" s="22">
        <v>0.58333333333333337</v>
      </c>
      <c r="V1214" s="22">
        <v>0.58333333333333337</v>
      </c>
      <c r="W1214" s="105">
        <f>IFERROR(IF(S1214&lt;R1214,100%,"100"%-(S1214-R1214)*1.2),"-")</f>
        <v>1</v>
      </c>
      <c r="AC1214" s="105">
        <f>IFERROR(IF(Y1214&lt;X1214,100%,"100"%-(Y1214-X1214)*1.2),"-")</f>
        <v>1</v>
      </c>
    </row>
    <row r="1215" spans="2:29" x14ac:dyDescent="0.3">
      <c r="B1215" s="18" t="s">
        <v>1601</v>
      </c>
      <c r="C1215" s="18">
        <v>46116</v>
      </c>
      <c r="D1215" s="5" t="s">
        <v>1710</v>
      </c>
      <c r="E1215" s="42" t="s">
        <v>28</v>
      </c>
      <c r="F1215" s="41" t="s">
        <v>42</v>
      </c>
      <c r="G1215" s="18" t="s">
        <v>1601</v>
      </c>
      <c r="H1215" s="41" t="s">
        <v>22</v>
      </c>
      <c r="I1215" s="42" t="s">
        <v>28</v>
      </c>
      <c r="J1215" s="111">
        <v>9200</v>
      </c>
      <c r="K1215" s="111">
        <v>230</v>
      </c>
      <c r="L1215" s="111">
        <v>14</v>
      </c>
      <c r="M1215" s="111">
        <v>4</v>
      </c>
      <c r="N1215" s="42" t="s">
        <v>28</v>
      </c>
      <c r="O1215" s="41" t="s">
        <v>42</v>
      </c>
      <c r="P1215" s="42">
        <v>0.41666666666666669</v>
      </c>
      <c r="Q1215" s="22">
        <v>0.50694444444444442</v>
      </c>
      <c r="R1215" s="22">
        <v>0.625</v>
      </c>
      <c r="S1215" s="22">
        <v>0.5625</v>
      </c>
      <c r="T1215" s="22">
        <v>0.58333333333333337</v>
      </c>
      <c r="U1215" s="22">
        <v>0.64583333333333337</v>
      </c>
      <c r="V1215" s="22">
        <v>0.64583333333333337</v>
      </c>
      <c r="W1215" s="105">
        <f>IFERROR(IF(S1215&lt;R1215,100%,"100"%-(S1215-R1215)*1.2),"-")</f>
        <v>1</v>
      </c>
      <c r="AC1215" s="105">
        <f>IFERROR(IF(Y1215&lt;X1215,100%,"100"%-(Y1215-X1215)*1.2),"-")</f>
        <v>1</v>
      </c>
    </row>
    <row r="1216" spans="2:29" x14ac:dyDescent="0.3">
      <c r="B1216" s="18" t="s">
        <v>1602</v>
      </c>
      <c r="C1216" s="18">
        <v>46118</v>
      </c>
      <c r="D1216" s="5" t="s">
        <v>1710</v>
      </c>
      <c r="E1216" s="19" t="s">
        <v>104</v>
      </c>
      <c r="F1216" s="48" t="s">
        <v>24</v>
      </c>
      <c r="G1216" s="18" t="s">
        <v>1602</v>
      </c>
      <c r="H1216" s="5" t="s">
        <v>13</v>
      </c>
      <c r="I1216" s="19" t="s">
        <v>104</v>
      </c>
      <c r="J1216" s="111">
        <v>10230</v>
      </c>
      <c r="K1216" s="111">
        <v>4200</v>
      </c>
      <c r="L1216" s="111">
        <v>14</v>
      </c>
      <c r="M1216" s="111">
        <v>6</v>
      </c>
      <c r="N1216" s="19" t="s">
        <v>104</v>
      </c>
      <c r="O1216" s="48" t="s">
        <v>24</v>
      </c>
      <c r="P1216" s="19">
        <v>0.29166666666666669</v>
      </c>
      <c r="W1216" s="105">
        <f>IFERROR(IF(S1216&lt;R1216,100%,"100"%-(S1216-R1216)*1.2),"-")</f>
        <v>1</v>
      </c>
      <c r="AC1216" s="105">
        <f>IFERROR(IF(Y1216&lt;X1216,100%,"100"%-(Y1216-X1216)*1.2),"-")</f>
        <v>1</v>
      </c>
    </row>
    <row r="1217" spans="2:29" x14ac:dyDescent="0.3">
      <c r="B1217" s="18" t="s">
        <v>1602</v>
      </c>
      <c r="C1217" s="18">
        <v>46118</v>
      </c>
      <c r="D1217" s="5" t="s">
        <v>1710</v>
      </c>
      <c r="E1217" s="19" t="s">
        <v>104</v>
      </c>
      <c r="F1217" s="48" t="s">
        <v>24</v>
      </c>
      <c r="G1217" s="18" t="s">
        <v>1602</v>
      </c>
      <c r="H1217" s="5" t="s">
        <v>17</v>
      </c>
      <c r="I1217" s="19" t="s">
        <v>104</v>
      </c>
      <c r="J1217" s="111">
        <v>10230</v>
      </c>
      <c r="K1217" s="111">
        <v>6690</v>
      </c>
      <c r="L1217" s="111">
        <v>14</v>
      </c>
      <c r="M1217" s="111">
        <v>4</v>
      </c>
      <c r="N1217" s="19" t="s">
        <v>104</v>
      </c>
      <c r="O1217" s="48" t="s">
        <v>24</v>
      </c>
      <c r="P1217" s="19">
        <v>0.29166666666666669</v>
      </c>
      <c r="Q1217" s="22">
        <v>0.375</v>
      </c>
      <c r="R1217" s="22">
        <v>0.625</v>
      </c>
      <c r="S1217" s="22">
        <v>0.44791666666666669</v>
      </c>
      <c r="T1217" s="22">
        <v>0.45833333333333331</v>
      </c>
      <c r="U1217" s="22">
        <v>0.58333333333333337</v>
      </c>
      <c r="V1217" s="22">
        <v>0.58333333333333337</v>
      </c>
      <c r="W1217" s="105">
        <f>IFERROR(IF(S1217&lt;R1217,100%,"100"%-(S1217-R1217)*1.2),"-")</f>
        <v>1</v>
      </c>
      <c r="AC1217" s="105">
        <f>IFERROR(IF(Y1217&lt;X1217,100%,"100"%-(Y1217-X1217)*1.2),"-")</f>
        <v>1</v>
      </c>
    </row>
    <row r="1218" spans="2:29" x14ac:dyDescent="0.3">
      <c r="B1218" s="18" t="s">
        <v>1602</v>
      </c>
      <c r="C1218" s="18">
        <v>46118</v>
      </c>
      <c r="D1218" s="5" t="s">
        <v>1710</v>
      </c>
      <c r="E1218" s="19" t="s">
        <v>104</v>
      </c>
      <c r="F1218" s="48" t="s">
        <v>24</v>
      </c>
      <c r="G1218" s="18" t="s">
        <v>1602</v>
      </c>
      <c r="H1218" s="5" t="s">
        <v>25</v>
      </c>
      <c r="I1218" s="19" t="s">
        <v>104</v>
      </c>
      <c r="J1218" s="111">
        <v>10230</v>
      </c>
      <c r="K1218" s="111">
        <v>936</v>
      </c>
      <c r="L1218" s="111">
        <v>14</v>
      </c>
      <c r="M1218" s="111">
        <v>2</v>
      </c>
      <c r="N1218" s="19" t="s">
        <v>104</v>
      </c>
      <c r="O1218" s="48" t="s">
        <v>24</v>
      </c>
      <c r="P1218" s="19">
        <v>0.29166666666666669</v>
      </c>
      <c r="Q1218" s="22">
        <v>0.375</v>
      </c>
      <c r="R1218" s="22">
        <v>0.625</v>
      </c>
      <c r="S1218" s="22">
        <v>0.43055555555555558</v>
      </c>
      <c r="T1218" s="22">
        <v>0.45833333333333331</v>
      </c>
      <c r="U1218" s="22">
        <v>0.58333333333333337</v>
      </c>
      <c r="V1218" s="22">
        <v>0.58333333333333337</v>
      </c>
      <c r="W1218" s="105">
        <f>IFERROR(IF(S1218&lt;R1218,100%,"100"%-(S1218-R1218)*1.2),"-")</f>
        <v>1</v>
      </c>
      <c r="AC1218" s="105">
        <f>IFERROR(IF(Y1218&lt;X1218,100%,"100"%-(Y1218-X1218)*1.2),"-")</f>
        <v>1</v>
      </c>
    </row>
    <row r="1219" spans="2:29" x14ac:dyDescent="0.3">
      <c r="B1219" s="18" t="s">
        <v>1603</v>
      </c>
      <c r="C1219" s="18">
        <v>46118</v>
      </c>
      <c r="D1219" s="5" t="s">
        <v>1710</v>
      </c>
      <c r="E1219" s="49" t="s">
        <v>14</v>
      </c>
      <c r="F1219" s="48" t="s">
        <v>15</v>
      </c>
      <c r="G1219" s="18" t="s">
        <v>1603</v>
      </c>
      <c r="H1219" s="5" t="s">
        <v>35</v>
      </c>
      <c r="I1219" s="19" t="s">
        <v>14</v>
      </c>
      <c r="J1219" s="111">
        <v>8500</v>
      </c>
      <c r="K1219" s="111">
        <v>4200</v>
      </c>
      <c r="L1219" s="111">
        <v>14</v>
      </c>
      <c r="M1219" s="111">
        <v>8</v>
      </c>
      <c r="N1219" s="19" t="s">
        <v>14</v>
      </c>
      <c r="O1219" s="48" t="s">
        <v>15</v>
      </c>
      <c r="P1219" s="19">
        <v>0.33333333333333331</v>
      </c>
      <c r="Q1219" s="22">
        <v>0.33333333333333331</v>
      </c>
      <c r="R1219" s="22">
        <v>0.5</v>
      </c>
      <c r="S1219" s="22">
        <v>0.33680555555555558</v>
      </c>
      <c r="T1219" s="22">
        <v>0.375</v>
      </c>
      <c r="U1219" s="22">
        <v>0.37847222222222221</v>
      </c>
      <c r="V1219" s="22">
        <v>0.37847222222222221</v>
      </c>
      <c r="W1219" s="105">
        <f>IFERROR(IF(S1219&lt;R1219,100%,"100"%-(S1219-R1219)*1.2),"-")</f>
        <v>1</v>
      </c>
      <c r="AC1219" s="105">
        <f>IFERROR(IF(Y1219&lt;X1219,100%,"100"%-(Y1219-X1219)*1.2),"-")</f>
        <v>1</v>
      </c>
    </row>
    <row r="1220" spans="2:29" x14ac:dyDescent="0.3">
      <c r="B1220" s="18" t="s">
        <v>1604</v>
      </c>
      <c r="C1220" s="18">
        <v>46118</v>
      </c>
      <c r="D1220" s="5" t="s">
        <v>1710</v>
      </c>
      <c r="E1220" s="49" t="s">
        <v>14</v>
      </c>
      <c r="F1220" s="54" t="s">
        <v>15</v>
      </c>
      <c r="G1220" s="18" t="s">
        <v>1604</v>
      </c>
      <c r="H1220" s="54" t="s">
        <v>159</v>
      </c>
      <c r="I1220" s="191" t="s">
        <v>14</v>
      </c>
      <c r="J1220" s="111">
        <v>8500</v>
      </c>
      <c r="K1220" s="111">
        <v>2128</v>
      </c>
      <c r="L1220" s="111">
        <v>14</v>
      </c>
      <c r="M1220" s="111">
        <v>4</v>
      </c>
      <c r="N1220" s="191" t="s">
        <v>14</v>
      </c>
      <c r="O1220" s="54" t="s">
        <v>15</v>
      </c>
      <c r="P1220" s="191">
        <v>0.41666666666666702</v>
      </c>
      <c r="Q1220" s="22">
        <v>0.4236111111111111</v>
      </c>
      <c r="R1220" s="22">
        <v>0.625</v>
      </c>
      <c r="S1220" s="22">
        <v>0.46527777777777779</v>
      </c>
      <c r="T1220" s="22">
        <v>0.4826388888888889</v>
      </c>
      <c r="U1220" s="22">
        <v>0.71180555555555558</v>
      </c>
      <c r="V1220" s="22">
        <v>0.71180555555555558</v>
      </c>
      <c r="W1220" s="105">
        <f>IFERROR(IF(S1220&lt;R1220,100%,"100"%-(S1220-R1220)*1.2),"-")</f>
        <v>1</v>
      </c>
      <c r="AC1220" s="105">
        <f>IFERROR(IF(Y1220&lt;X1220,100%,"100"%-(Y1220-X1220)*1.2),"-")</f>
        <v>1</v>
      </c>
    </row>
    <row r="1221" spans="2:29" x14ac:dyDescent="0.3">
      <c r="B1221" s="18" t="s">
        <v>1604</v>
      </c>
      <c r="C1221" s="18">
        <v>46118</v>
      </c>
      <c r="D1221" s="5" t="s">
        <v>1710</v>
      </c>
      <c r="E1221" s="49" t="s">
        <v>14</v>
      </c>
      <c r="F1221" s="48" t="s">
        <v>15</v>
      </c>
      <c r="G1221" s="18" t="s">
        <v>1604</v>
      </c>
      <c r="H1221" s="5" t="s">
        <v>16</v>
      </c>
      <c r="I1221" s="19" t="s">
        <v>14</v>
      </c>
      <c r="J1221" s="111">
        <v>8500</v>
      </c>
      <c r="K1221" s="111">
        <v>12000</v>
      </c>
      <c r="L1221" s="111">
        <v>14</v>
      </c>
      <c r="M1221" s="111">
        <v>10</v>
      </c>
      <c r="N1221" s="19" t="s">
        <v>14</v>
      </c>
      <c r="O1221" s="48" t="s">
        <v>15</v>
      </c>
      <c r="P1221" s="19">
        <v>0.41666666666666669</v>
      </c>
      <c r="Q1221" s="22">
        <v>0.5625</v>
      </c>
      <c r="R1221" s="128">
        <v>0.625</v>
      </c>
      <c r="S1221" s="22">
        <v>0.60763888888888884</v>
      </c>
      <c r="T1221" s="22">
        <v>0.76041666666666663</v>
      </c>
      <c r="U1221" s="22">
        <v>0.83333333333333337</v>
      </c>
      <c r="V1221" s="22">
        <v>0.83333333333333337</v>
      </c>
      <c r="W1221" s="105">
        <f>IFERROR(IF(S1221&lt;R1221,100%,"100"%-(S1221-R1221)*1.2),"-")</f>
        <v>1</v>
      </c>
      <c r="AC1221" s="105">
        <f>IFERROR(IF(Y1221&lt;X1221,100%,"100"%-(Y1221-X1221)*1.2),"-")</f>
        <v>1</v>
      </c>
    </row>
    <row r="1222" spans="2:29" x14ac:dyDescent="0.3">
      <c r="B1222" s="18" t="s">
        <v>1605</v>
      </c>
      <c r="C1222" s="18">
        <v>46118</v>
      </c>
      <c r="D1222" s="5" t="s">
        <v>1710</v>
      </c>
      <c r="E1222" s="19" t="s">
        <v>56</v>
      </c>
      <c r="F1222" s="48" t="s">
        <v>165</v>
      </c>
      <c r="G1222" s="18" t="s">
        <v>1605</v>
      </c>
      <c r="H1222" s="5" t="s">
        <v>16</v>
      </c>
      <c r="I1222" s="19" t="s">
        <v>56</v>
      </c>
      <c r="J1222" s="111">
        <v>8500</v>
      </c>
      <c r="K1222" s="111">
        <v>6500</v>
      </c>
      <c r="L1222" s="111">
        <v>14</v>
      </c>
      <c r="M1222" s="111">
        <v>12</v>
      </c>
      <c r="N1222" s="19" t="s">
        <v>56</v>
      </c>
      <c r="O1222" s="48" t="s">
        <v>165</v>
      </c>
      <c r="P1222" s="19">
        <v>0.41666666666666669</v>
      </c>
      <c r="Q1222" s="22">
        <v>0.45833333333333331</v>
      </c>
      <c r="R1222" s="22">
        <v>0.625</v>
      </c>
      <c r="S1222" s="22">
        <v>0.54166666666666663</v>
      </c>
      <c r="T1222" s="22">
        <v>0.625</v>
      </c>
      <c r="U1222" s="22">
        <v>0.70833333333333337</v>
      </c>
      <c r="V1222" s="22">
        <v>0.70833333333333337</v>
      </c>
      <c r="W1222" s="105">
        <f>IFERROR(IF(S1222&lt;R1222,100%,"100"%-(S1222-R1222)*1.2),"-")</f>
        <v>1</v>
      </c>
      <c r="AC1222" s="105">
        <f>IFERROR(IF(Y1222&lt;X1222,100%,"100"%-(Y1222-X1222)*1.2),"-")</f>
        <v>1</v>
      </c>
    </row>
    <row r="1223" spans="2:29" x14ac:dyDescent="0.3">
      <c r="B1223" s="18" t="s">
        <v>1606</v>
      </c>
      <c r="C1223" s="18">
        <v>46118</v>
      </c>
      <c r="D1223" s="5" t="s">
        <v>1710</v>
      </c>
      <c r="E1223" s="19" t="s">
        <v>20</v>
      </c>
      <c r="F1223" s="48" t="s">
        <v>81</v>
      </c>
      <c r="G1223" s="18" t="s">
        <v>1606</v>
      </c>
      <c r="H1223" s="5" t="s">
        <v>6</v>
      </c>
      <c r="I1223" s="19" t="s">
        <v>20</v>
      </c>
      <c r="J1223" s="111">
        <v>24950</v>
      </c>
      <c r="K1223" s="111">
        <v>8600</v>
      </c>
      <c r="L1223" s="111">
        <v>27</v>
      </c>
      <c r="M1223" s="111">
        <v>6</v>
      </c>
      <c r="N1223" s="19" t="s">
        <v>20</v>
      </c>
      <c r="O1223" s="48" t="s">
        <v>81</v>
      </c>
      <c r="P1223" s="19">
        <v>0.29166666666666702</v>
      </c>
      <c r="Q1223" s="22">
        <v>0.375</v>
      </c>
      <c r="R1223" s="22">
        <v>0.5</v>
      </c>
      <c r="S1223" s="22">
        <v>0.47916666666666669</v>
      </c>
      <c r="T1223" s="22">
        <v>0.50694444444444442</v>
      </c>
      <c r="U1223" s="22">
        <v>0.75</v>
      </c>
      <c r="V1223" s="22">
        <v>0.75</v>
      </c>
      <c r="W1223" s="105">
        <f>IFERROR(IF(S1223&lt;R1223,100%,"100"%-(S1223-R1223)*1.2),"-")</f>
        <v>1</v>
      </c>
      <c r="AC1223" s="105">
        <f>IFERROR(IF(Y1223&lt;X1223,100%,"100"%-(Y1223-X1223)*1.2),"-")</f>
        <v>1</v>
      </c>
    </row>
    <row r="1224" spans="2:29" x14ac:dyDescent="0.3">
      <c r="B1224" s="18" t="s">
        <v>1606</v>
      </c>
      <c r="C1224" s="18">
        <v>46118</v>
      </c>
      <c r="D1224" s="5" t="s">
        <v>1710</v>
      </c>
      <c r="E1224" s="19" t="s">
        <v>20</v>
      </c>
      <c r="F1224" s="48" t="s">
        <v>81</v>
      </c>
      <c r="G1224" s="18" t="s">
        <v>1606</v>
      </c>
      <c r="H1224" s="5" t="s">
        <v>30</v>
      </c>
      <c r="I1224" s="19" t="s">
        <v>20</v>
      </c>
      <c r="J1224" s="111">
        <v>24950</v>
      </c>
      <c r="K1224" s="111">
        <v>10200</v>
      </c>
      <c r="L1224" s="111">
        <v>27</v>
      </c>
      <c r="M1224" s="111">
        <v>12</v>
      </c>
      <c r="N1224" s="19" t="s">
        <v>20</v>
      </c>
      <c r="O1224" s="48" t="s">
        <v>81</v>
      </c>
      <c r="P1224" s="19">
        <v>0.33333333333333298</v>
      </c>
      <c r="Q1224" s="22">
        <v>0.375</v>
      </c>
      <c r="R1224" s="22">
        <v>0.5</v>
      </c>
      <c r="S1224" s="22">
        <v>0.4375</v>
      </c>
      <c r="T1224" s="22">
        <v>0.66666666666666663</v>
      </c>
      <c r="U1224" s="22">
        <v>0.75</v>
      </c>
      <c r="V1224" s="22">
        <v>0.75</v>
      </c>
      <c r="W1224" s="105">
        <f>IFERROR(IF(S1224&lt;R1224,100%,"100"%-(S1224-R1224)*1.2),"-")</f>
        <v>1</v>
      </c>
      <c r="AC1224" s="105">
        <f>IFERROR(IF(Y1224&lt;X1224,100%,"100"%-(Y1224-X1224)*1.2),"-")</f>
        <v>1</v>
      </c>
    </row>
    <row r="1225" spans="2:29" x14ac:dyDescent="0.3">
      <c r="B1225" s="18" t="s">
        <v>1606</v>
      </c>
      <c r="C1225" s="18">
        <v>46118</v>
      </c>
      <c r="D1225" s="5" t="s">
        <v>1710</v>
      </c>
      <c r="E1225" s="19" t="s">
        <v>20</v>
      </c>
      <c r="F1225" s="48" t="s">
        <v>81</v>
      </c>
      <c r="G1225" s="18" t="s">
        <v>1606</v>
      </c>
      <c r="H1225" s="5" t="s">
        <v>9</v>
      </c>
      <c r="I1225" s="19" t="s">
        <v>20</v>
      </c>
      <c r="J1225" s="111">
        <v>24950</v>
      </c>
      <c r="K1225" s="111">
        <v>4300</v>
      </c>
      <c r="L1225" s="111">
        <v>27</v>
      </c>
      <c r="M1225" s="111">
        <v>7</v>
      </c>
      <c r="N1225" s="19" t="s">
        <v>20</v>
      </c>
      <c r="O1225" s="48" t="s">
        <v>81</v>
      </c>
      <c r="P1225" s="19">
        <v>0.375</v>
      </c>
      <c r="Q1225" s="22">
        <v>0.375</v>
      </c>
      <c r="R1225" s="22">
        <v>0.5</v>
      </c>
      <c r="S1225" s="22">
        <v>0.5</v>
      </c>
      <c r="T1225" s="22">
        <v>0.54861111111111116</v>
      </c>
      <c r="U1225" s="22">
        <v>0.75</v>
      </c>
      <c r="V1225" s="22">
        <v>0.75</v>
      </c>
      <c r="W1225" s="105">
        <f>IFERROR(IF(S1225&lt;R1225,100%,"100"%-(S1225-R1225)*1.2),"-")</f>
        <v>1</v>
      </c>
      <c r="AC1225" s="105">
        <f>IFERROR(IF(Y1225&lt;X1225,100%,"100"%-(Y1225-X1225)*1.2),"-")</f>
        <v>1</v>
      </c>
    </row>
    <row r="1226" spans="2:29" x14ac:dyDescent="0.3">
      <c r="B1226" s="18" t="s">
        <v>1607</v>
      </c>
      <c r="C1226" s="18">
        <v>46118</v>
      </c>
      <c r="D1226" s="5" t="s">
        <v>1710</v>
      </c>
      <c r="E1226" s="19" t="s">
        <v>56</v>
      </c>
      <c r="F1226" s="48" t="s">
        <v>165</v>
      </c>
      <c r="G1226" s="18" t="s">
        <v>1607</v>
      </c>
      <c r="H1226" s="41" t="s">
        <v>67</v>
      </c>
      <c r="I1226" s="19" t="s">
        <v>56</v>
      </c>
      <c r="J1226" s="111">
        <v>8500</v>
      </c>
      <c r="K1226" s="111">
        <v>1000</v>
      </c>
      <c r="L1226" s="111">
        <v>14</v>
      </c>
      <c r="M1226" s="111">
        <v>5</v>
      </c>
      <c r="N1226" s="19" t="s">
        <v>56</v>
      </c>
      <c r="O1226" s="48" t="s">
        <v>165</v>
      </c>
      <c r="P1226" s="22">
        <v>0.33333333333333331</v>
      </c>
      <c r="Q1226" s="22">
        <v>0.375</v>
      </c>
      <c r="R1226" s="22">
        <v>0.70833333333333337</v>
      </c>
      <c r="S1226" s="22">
        <v>0.39583333333333331</v>
      </c>
      <c r="T1226" s="22">
        <v>0.47916666666666669</v>
      </c>
      <c r="U1226" s="22">
        <v>0.50347222222222221</v>
      </c>
      <c r="V1226" s="22">
        <v>0.50347222222222221</v>
      </c>
      <c r="W1226" s="105">
        <f>IFERROR(IF(S1226&lt;R1226,100%,"100"%-(S1226-R1226)*1.2),"-")</f>
        <v>1</v>
      </c>
      <c r="AC1226" s="105">
        <f>IFERROR(IF(Y1226&lt;X1226,100%,"100"%-(Y1226-X1226)*1.2),"-")</f>
        <v>1</v>
      </c>
    </row>
    <row r="1227" spans="2:29" x14ac:dyDescent="0.3">
      <c r="B1227" s="18" t="s">
        <v>1608</v>
      </c>
      <c r="C1227" s="18">
        <v>46118</v>
      </c>
      <c r="D1227" s="5" t="s">
        <v>1710</v>
      </c>
      <c r="E1227" s="19" t="s">
        <v>101</v>
      </c>
      <c r="F1227" s="41" t="s">
        <v>101</v>
      </c>
      <c r="G1227" s="18" t="s">
        <v>1608</v>
      </c>
      <c r="H1227" s="173" t="s">
        <v>18</v>
      </c>
      <c r="I1227" s="19" t="s">
        <v>101</v>
      </c>
      <c r="K1227" s="111">
        <v>22303</v>
      </c>
      <c r="M1227" s="111">
        <v>27</v>
      </c>
      <c r="N1227" s="19" t="s">
        <v>101</v>
      </c>
      <c r="O1227" s="41" t="s">
        <v>101</v>
      </c>
      <c r="P1227" s="19">
        <v>0.29166666666666669</v>
      </c>
      <c r="W1227" s="105">
        <f>IFERROR(IF(S1227&lt;R1227,100%,"100"%-(S1227-R1227)*1.2),"-")</f>
        <v>1</v>
      </c>
      <c r="AC1227" s="105">
        <f>IFERROR(IF(Y1227&lt;X1227,100%,"100"%-(Y1227-X1227)*1.2),"-")</f>
        <v>1</v>
      </c>
    </row>
    <row r="1228" spans="2:29" x14ac:dyDescent="0.3">
      <c r="B1228" s="18" t="s">
        <v>1608</v>
      </c>
      <c r="C1228" s="18">
        <v>46118</v>
      </c>
      <c r="D1228" s="5" t="s">
        <v>1710</v>
      </c>
      <c r="E1228" s="19" t="s">
        <v>101</v>
      </c>
      <c r="F1228" s="41" t="s">
        <v>101</v>
      </c>
      <c r="G1228" s="18" t="s">
        <v>1608</v>
      </c>
      <c r="H1228" s="20" t="s">
        <v>238</v>
      </c>
      <c r="I1228" s="19" t="s">
        <v>101</v>
      </c>
      <c r="K1228" s="111">
        <v>2330</v>
      </c>
      <c r="M1228" s="111">
        <v>6</v>
      </c>
      <c r="N1228" s="19" t="s">
        <v>101</v>
      </c>
      <c r="O1228" s="41" t="s">
        <v>101</v>
      </c>
      <c r="P1228" s="19">
        <v>0.29166666666666669</v>
      </c>
      <c r="R1228" s="126"/>
      <c r="W1228" s="105">
        <f>IFERROR(IF(S1228&lt;R1228,100%,"100"%-(S1228-R1228)*1.2),"-")</f>
        <v>1</v>
      </c>
      <c r="AC1228" s="105">
        <f>IFERROR(IF(Y1228&lt;X1228,100%,"100"%-(Y1228-X1228)*1.2),"-")</f>
        <v>1</v>
      </c>
    </row>
    <row r="1229" spans="2:29" x14ac:dyDescent="0.3">
      <c r="B1229" s="18" t="s">
        <v>1609</v>
      </c>
      <c r="C1229" s="18">
        <v>46118</v>
      </c>
      <c r="D1229" s="5" t="s">
        <v>1710</v>
      </c>
      <c r="E1229" s="19" t="s">
        <v>28</v>
      </c>
      <c r="F1229" s="48" t="s">
        <v>42</v>
      </c>
      <c r="G1229" s="18" t="s">
        <v>1609</v>
      </c>
      <c r="H1229" s="5" t="s">
        <v>175</v>
      </c>
      <c r="I1229" s="19" t="s">
        <v>28</v>
      </c>
      <c r="J1229" s="111">
        <v>9200</v>
      </c>
      <c r="K1229" s="111">
        <v>4500</v>
      </c>
      <c r="L1229" s="111">
        <v>14</v>
      </c>
      <c r="M1229" s="111">
        <v>5</v>
      </c>
      <c r="N1229" s="19" t="s">
        <v>28</v>
      </c>
      <c r="O1229" s="48" t="s">
        <v>42</v>
      </c>
      <c r="P1229" s="19">
        <v>0.29166666666666669</v>
      </c>
      <c r="Q1229" s="22">
        <v>0.29166666666666669</v>
      </c>
      <c r="R1229" s="22">
        <v>0.625</v>
      </c>
      <c r="S1229" s="22">
        <v>0.375</v>
      </c>
      <c r="T1229" s="22">
        <v>0.41666666666666669</v>
      </c>
      <c r="U1229" s="22">
        <v>0.5</v>
      </c>
      <c r="V1229" s="22">
        <v>0.5</v>
      </c>
      <c r="W1229" s="105">
        <f>IFERROR(IF(S1229&lt;R1229,100%,"100"%-(S1229-R1229)*1.2),"-")</f>
        <v>1</v>
      </c>
      <c r="AC1229" s="105">
        <f>IFERROR(IF(Y1229&lt;X1229,100%,"100"%-(Y1229-X1229)*1.2),"-")</f>
        <v>1</v>
      </c>
    </row>
    <row r="1230" spans="2:29" x14ac:dyDescent="0.3">
      <c r="B1230" s="18" t="s">
        <v>1610</v>
      </c>
      <c r="C1230" s="18">
        <v>46118</v>
      </c>
      <c r="D1230" s="5" t="s">
        <v>1710</v>
      </c>
      <c r="E1230" s="19" t="s">
        <v>202</v>
      </c>
      <c r="F1230" s="48" t="s">
        <v>42</v>
      </c>
      <c r="G1230" s="18" t="s">
        <v>1610</v>
      </c>
      <c r="H1230" s="5" t="s">
        <v>22</v>
      </c>
      <c r="I1230" s="19" t="s">
        <v>202</v>
      </c>
      <c r="J1230" s="111">
        <v>9200</v>
      </c>
      <c r="K1230" s="111">
        <v>8300</v>
      </c>
      <c r="L1230" s="111">
        <v>14</v>
      </c>
      <c r="M1230" s="111">
        <v>14</v>
      </c>
      <c r="N1230" s="19" t="s">
        <v>202</v>
      </c>
      <c r="O1230" s="48" t="s">
        <v>42</v>
      </c>
      <c r="P1230" s="19">
        <v>0.58333333333333337</v>
      </c>
      <c r="Q1230" s="22">
        <v>0.63888888888888884</v>
      </c>
      <c r="R1230" s="22">
        <v>0.70833333333333337</v>
      </c>
      <c r="S1230" s="22">
        <v>0.68402777777777779</v>
      </c>
      <c r="T1230" s="22">
        <v>0.75</v>
      </c>
      <c r="U1230" s="22">
        <v>0.80902777777777779</v>
      </c>
      <c r="V1230" s="22">
        <v>0.9375</v>
      </c>
      <c r="W1230" s="105">
        <f>IFERROR(IF(S1230&lt;R1230,100%,"100"%-(S1230-R1230)*1.2),"-")</f>
        <v>1</v>
      </c>
      <c r="AC1230" s="105">
        <f>IFERROR(IF(Y1230&lt;X1230,100%,"100"%-(Y1230-X1230)*1.2),"-")</f>
        <v>1</v>
      </c>
    </row>
    <row r="1231" spans="2:29" x14ac:dyDescent="0.3">
      <c r="B1231" s="18" t="s">
        <v>1611</v>
      </c>
      <c r="C1231" s="18">
        <v>46118</v>
      </c>
      <c r="D1231" s="5" t="s">
        <v>1710</v>
      </c>
      <c r="E1231" s="19" t="s">
        <v>46</v>
      </c>
      <c r="F1231" s="48" t="s">
        <v>24</v>
      </c>
      <c r="G1231" s="18" t="s">
        <v>1611</v>
      </c>
      <c r="H1231" s="5" t="s">
        <v>660</v>
      </c>
      <c r="I1231" s="19" t="s">
        <v>46</v>
      </c>
      <c r="J1231" s="111">
        <v>927</v>
      </c>
      <c r="K1231" s="111">
        <v>900</v>
      </c>
      <c r="L1231" s="111">
        <v>3</v>
      </c>
      <c r="M1231" s="111">
        <v>2</v>
      </c>
      <c r="N1231" s="19" t="s">
        <v>46</v>
      </c>
      <c r="O1231" s="48" t="s">
        <v>24</v>
      </c>
      <c r="P1231" s="19">
        <v>0.75</v>
      </c>
      <c r="Q1231" s="22">
        <v>0.79166666666666663</v>
      </c>
      <c r="R1231" s="22">
        <v>0.5</v>
      </c>
      <c r="S1231" s="22">
        <v>0.85416666666666663</v>
      </c>
      <c r="T1231" s="22">
        <v>0.875</v>
      </c>
      <c r="U1231" s="22">
        <v>0.9375</v>
      </c>
      <c r="V1231" s="22">
        <v>0.9375</v>
      </c>
      <c r="W1231" s="105">
        <f>IFERROR(IF(S1231&lt;R1231,100%,"100"%-(S1231-R1231)*1.2),"-")</f>
        <v>0.57500000000000007</v>
      </c>
      <c r="AB1231" s="5" t="s">
        <v>228</v>
      </c>
      <c r="AC1231" s="105">
        <f>IFERROR(IF(Y1231&lt;X1231,100%,"100"%-(Y1231-X1231)*1.2),"-")</f>
        <v>1</v>
      </c>
    </row>
    <row r="1232" spans="2:29" x14ac:dyDescent="0.3">
      <c r="B1232" s="18" t="s">
        <v>1612</v>
      </c>
      <c r="C1232" s="18">
        <v>46118</v>
      </c>
      <c r="D1232" s="5" t="s">
        <v>1710</v>
      </c>
      <c r="E1232" s="19" t="s">
        <v>111</v>
      </c>
      <c r="F1232" s="48" t="s">
        <v>111</v>
      </c>
      <c r="G1232" s="18" t="s">
        <v>1612</v>
      </c>
      <c r="H1232" s="5" t="s">
        <v>9</v>
      </c>
      <c r="I1232" s="19" t="s">
        <v>111</v>
      </c>
      <c r="K1232" s="111">
        <v>200</v>
      </c>
      <c r="M1232" s="111">
        <v>1</v>
      </c>
      <c r="N1232" s="19" t="s">
        <v>111</v>
      </c>
      <c r="O1232" s="48" t="s">
        <v>111</v>
      </c>
      <c r="P1232" s="19">
        <v>0.875</v>
      </c>
      <c r="Q1232" s="22">
        <v>0.91666666666666663</v>
      </c>
      <c r="R1232" s="22">
        <v>0.5</v>
      </c>
      <c r="S1232" s="22">
        <v>0.97916666666666663</v>
      </c>
      <c r="W1232" s="105">
        <f>IFERROR(IF(S1232&lt;R1232,100%,"100"%-(S1232-R1232)*1.2),"-")</f>
        <v>0.42500000000000004</v>
      </c>
      <c r="AB1232" s="5" t="s">
        <v>228</v>
      </c>
      <c r="AC1232" s="105">
        <f>IFERROR(IF(Y1232&lt;X1232,100%,"100"%-(Y1232-X1232)*1.2),"-")</f>
        <v>1</v>
      </c>
    </row>
    <row r="1233" spans="2:29" x14ac:dyDescent="0.3">
      <c r="B1233" s="18" t="s">
        <v>1626</v>
      </c>
      <c r="C1233" s="18">
        <v>46119</v>
      </c>
      <c r="D1233" s="5" t="s">
        <v>1710</v>
      </c>
      <c r="E1233" s="19" t="s">
        <v>20</v>
      </c>
      <c r="F1233" s="48" t="s">
        <v>21</v>
      </c>
      <c r="G1233" s="18" t="s">
        <v>1626</v>
      </c>
      <c r="H1233" s="5" t="s">
        <v>67</v>
      </c>
      <c r="I1233" s="19" t="s">
        <v>20</v>
      </c>
      <c r="J1233" s="111">
        <v>24950</v>
      </c>
      <c r="K1233" s="111">
        <v>12657.77</v>
      </c>
      <c r="L1233" s="111">
        <v>27</v>
      </c>
      <c r="M1233" s="111">
        <v>12</v>
      </c>
      <c r="N1233" s="19" t="s">
        <v>20</v>
      </c>
      <c r="O1233" s="48" t="s">
        <v>21</v>
      </c>
      <c r="P1233" s="19">
        <v>0.29166666666666669</v>
      </c>
      <c r="Q1233" s="22">
        <v>0.29166666666666669</v>
      </c>
      <c r="R1233" s="22">
        <v>0.70833333333333337</v>
      </c>
      <c r="S1233" s="22">
        <v>0.33333333333333331</v>
      </c>
      <c r="T1233" s="22">
        <v>0.375</v>
      </c>
      <c r="U1233" s="22">
        <v>0.41666666666666669</v>
      </c>
      <c r="V1233" s="22">
        <v>0.41666666666666669</v>
      </c>
      <c r="W1233" s="105">
        <f>IFERROR(IF(S1233&lt;R1233,100%,"100"%-(S1233-R1233)*1.2),"-")</f>
        <v>1</v>
      </c>
      <c r="AC1233" s="105">
        <f>IFERROR(IF(Y1233&lt;X1233,100%,"100"%-(Y1233-X1233)*1.2),"-")</f>
        <v>1</v>
      </c>
    </row>
    <row r="1234" spans="2:29" x14ac:dyDescent="0.3">
      <c r="B1234" s="18" t="s">
        <v>1627</v>
      </c>
      <c r="C1234" s="18">
        <v>46119</v>
      </c>
      <c r="D1234" s="5" t="s">
        <v>1710</v>
      </c>
      <c r="E1234" s="19" t="s">
        <v>20</v>
      </c>
      <c r="F1234" s="48" t="s">
        <v>21</v>
      </c>
      <c r="G1234" s="18" t="s">
        <v>1627</v>
      </c>
      <c r="H1234" s="5" t="s">
        <v>6</v>
      </c>
      <c r="I1234" s="19" t="s">
        <v>20</v>
      </c>
      <c r="J1234" s="111">
        <v>24950</v>
      </c>
      <c r="K1234" s="111">
        <v>12657.77</v>
      </c>
      <c r="L1234" s="111">
        <v>27</v>
      </c>
      <c r="M1234" s="111">
        <v>12</v>
      </c>
      <c r="N1234" s="19" t="s">
        <v>20</v>
      </c>
      <c r="O1234" s="48" t="s">
        <v>21</v>
      </c>
      <c r="P1234" s="19">
        <v>0.41666666666666669</v>
      </c>
      <c r="Q1234" s="22">
        <v>0.50347222222222221</v>
      </c>
      <c r="R1234" s="22">
        <v>0.625</v>
      </c>
      <c r="S1234" s="22">
        <v>0.57638888888888884</v>
      </c>
      <c r="T1234" s="22">
        <v>0.58333333333333337</v>
      </c>
      <c r="U1234" s="22">
        <v>0.83333333333333337</v>
      </c>
      <c r="V1234" s="22">
        <v>0.83333333333333337</v>
      </c>
      <c r="W1234" s="105">
        <f>IFERROR(IF(S1234&lt;R1234,100%,"100"%-(S1234-R1234)*1.2),"-")</f>
        <v>1</v>
      </c>
      <c r="AC1234" s="105">
        <f>IFERROR(IF(Y1234&lt;X1234,100%,"100"%-(Y1234-X1234)*1.2),"-")</f>
        <v>1</v>
      </c>
    </row>
    <row r="1235" spans="2:29" x14ac:dyDescent="0.3">
      <c r="B1235" s="18" t="s">
        <v>1627</v>
      </c>
      <c r="C1235" s="18">
        <v>46119</v>
      </c>
      <c r="D1235" s="5" t="s">
        <v>1710</v>
      </c>
      <c r="E1235" s="19" t="s">
        <v>20</v>
      </c>
      <c r="F1235" s="48" t="s">
        <v>21</v>
      </c>
      <c r="G1235" s="18" t="s">
        <v>1627</v>
      </c>
      <c r="H1235" s="5" t="s">
        <v>30</v>
      </c>
      <c r="I1235" s="19" t="s">
        <v>20</v>
      </c>
      <c r="J1235" s="111">
        <v>24950</v>
      </c>
      <c r="K1235" s="111">
        <v>10561</v>
      </c>
      <c r="L1235" s="111">
        <v>27</v>
      </c>
      <c r="M1235" s="111">
        <v>12</v>
      </c>
      <c r="N1235" s="19" t="s">
        <v>20</v>
      </c>
      <c r="O1235" s="48" t="s">
        <v>21</v>
      </c>
      <c r="P1235" s="19">
        <v>0.41666666666666669</v>
      </c>
      <c r="Q1235" s="22">
        <v>0.50347222222222221</v>
      </c>
      <c r="R1235" s="22">
        <v>0.625</v>
      </c>
      <c r="S1235" s="22">
        <v>0.56944444444444442</v>
      </c>
      <c r="T1235" s="22">
        <v>0.64583333333333337</v>
      </c>
      <c r="U1235" s="22">
        <v>0.83333333333333337</v>
      </c>
      <c r="V1235" s="22">
        <v>0.83333333333333337</v>
      </c>
      <c r="W1235" s="105">
        <f>IFERROR(IF(S1235&lt;R1235,100%,"100"%-(S1235-R1235)*1.2),"-")</f>
        <v>1</v>
      </c>
      <c r="AC1235" s="105">
        <f>IFERROR(IF(Y1235&lt;X1235,100%,"100"%-(Y1235-X1235)*1.2),"-")</f>
        <v>1</v>
      </c>
    </row>
    <row r="1236" spans="2:29" x14ac:dyDescent="0.3">
      <c r="B1236" s="18" t="s">
        <v>1627</v>
      </c>
      <c r="C1236" s="18">
        <v>46119</v>
      </c>
      <c r="D1236" s="5" t="s">
        <v>1710</v>
      </c>
      <c r="E1236" s="21" t="s">
        <v>20</v>
      </c>
      <c r="F1236" s="41" t="s">
        <v>21</v>
      </c>
      <c r="G1236" s="18" t="s">
        <v>1627</v>
      </c>
      <c r="H1236" s="20" t="s">
        <v>9</v>
      </c>
      <c r="I1236" s="21" t="s">
        <v>20</v>
      </c>
      <c r="J1236" s="111">
        <v>24950</v>
      </c>
      <c r="K1236" s="111">
        <v>10000</v>
      </c>
      <c r="L1236" s="111">
        <v>27</v>
      </c>
      <c r="M1236" s="111">
        <v>15</v>
      </c>
      <c r="N1236" s="21" t="s">
        <v>20</v>
      </c>
      <c r="O1236" s="41" t="s">
        <v>21</v>
      </c>
      <c r="P1236" s="21">
        <v>0.41666666666666669</v>
      </c>
      <c r="Q1236" s="22">
        <v>0.50347222222222221</v>
      </c>
      <c r="R1236" s="22">
        <v>0.625</v>
      </c>
      <c r="S1236" s="22">
        <v>0.625</v>
      </c>
      <c r="T1236" s="22">
        <v>0.76041666666666663</v>
      </c>
      <c r="U1236" s="22">
        <v>0.83333333333333337</v>
      </c>
      <c r="V1236" s="22">
        <v>0.83333333333333337</v>
      </c>
      <c r="W1236" s="105">
        <f>IFERROR(IF(S1236&lt;R1236,100%,"100"%-(S1236-R1236)*1.2),"-")</f>
        <v>1</v>
      </c>
      <c r="AC1236" s="105">
        <f>IFERROR(IF(Y1236&lt;X1236,100%,"100"%-(Y1236-X1236)*1.2),"-")</f>
        <v>1</v>
      </c>
    </row>
    <row r="1237" spans="2:29" x14ac:dyDescent="0.3">
      <c r="B1237" s="18" t="s">
        <v>1628</v>
      </c>
      <c r="C1237" s="18">
        <v>46119</v>
      </c>
      <c r="D1237" s="5" t="s">
        <v>1710</v>
      </c>
      <c r="E1237" s="19" t="s">
        <v>28</v>
      </c>
      <c r="F1237" s="48" t="s">
        <v>42</v>
      </c>
      <c r="G1237" s="18" t="s">
        <v>1628</v>
      </c>
      <c r="H1237" s="5" t="s">
        <v>43</v>
      </c>
      <c r="I1237" s="19" t="s">
        <v>28</v>
      </c>
      <c r="J1237" s="111">
        <v>9200</v>
      </c>
      <c r="K1237" s="111">
        <v>3240</v>
      </c>
      <c r="L1237" s="111">
        <v>14</v>
      </c>
      <c r="M1237" s="111">
        <v>4</v>
      </c>
      <c r="N1237" s="19" t="s">
        <v>28</v>
      </c>
      <c r="O1237" s="48" t="s">
        <v>42</v>
      </c>
      <c r="P1237" s="19">
        <v>0.25</v>
      </c>
      <c r="Q1237" s="22">
        <v>0.27083333333333331</v>
      </c>
      <c r="R1237" s="22">
        <v>0.625</v>
      </c>
      <c r="S1237" s="22">
        <v>0.375</v>
      </c>
      <c r="T1237" s="22">
        <v>0.45833333333333331</v>
      </c>
      <c r="U1237" s="22">
        <v>0.58333333333333337</v>
      </c>
      <c r="V1237" s="22">
        <v>0.58333333333333337</v>
      </c>
      <c r="W1237" s="105">
        <f>IFERROR(IF(S1237&lt;R1237,100%,"100"%-(S1237-R1237)*1.2),"-")</f>
        <v>1</v>
      </c>
      <c r="AC1237" s="105">
        <f>IFERROR(IF(Y1237&lt;X1237,100%,"100"%-(Y1237-X1237)*1.2),"-")</f>
        <v>1</v>
      </c>
    </row>
    <row r="1238" spans="2:29" x14ac:dyDescent="0.3">
      <c r="B1238" s="18" t="s">
        <v>1628</v>
      </c>
      <c r="C1238" s="18">
        <v>46119</v>
      </c>
      <c r="D1238" s="5" t="s">
        <v>1710</v>
      </c>
      <c r="E1238" s="19" t="s">
        <v>28</v>
      </c>
      <c r="F1238" s="48" t="s">
        <v>42</v>
      </c>
      <c r="G1238" s="18" t="s">
        <v>1628</v>
      </c>
      <c r="H1238" s="5" t="s">
        <v>22</v>
      </c>
      <c r="I1238" s="19" t="s">
        <v>28</v>
      </c>
      <c r="J1238" s="111">
        <v>9200</v>
      </c>
      <c r="K1238" s="111">
        <v>5750</v>
      </c>
      <c r="L1238" s="111">
        <v>14</v>
      </c>
      <c r="M1238" s="111">
        <v>14</v>
      </c>
      <c r="N1238" s="19" t="s">
        <v>28</v>
      </c>
      <c r="O1238" s="48" t="s">
        <v>42</v>
      </c>
      <c r="P1238" s="19">
        <v>0.58333333333333337</v>
      </c>
      <c r="Q1238" s="22">
        <v>0.65277777777777779</v>
      </c>
      <c r="R1238" s="22">
        <v>0.75</v>
      </c>
      <c r="S1238" s="22">
        <v>0.70833333333333337</v>
      </c>
      <c r="T1238" s="22">
        <v>0.76388888888888884</v>
      </c>
      <c r="U1238" s="22">
        <v>0.83333333333333337</v>
      </c>
      <c r="V1238" s="22">
        <v>0.83333333333333337</v>
      </c>
      <c r="W1238" s="105">
        <f>IFERROR(IF(S1238&lt;R1238,100%,"100"%-(S1238-R1238)*1.2),"-")</f>
        <v>1</v>
      </c>
      <c r="AC1238" s="105">
        <f>IFERROR(IF(Y1238&lt;X1238,100%,"100"%-(Y1238-X1238)*1.2),"-")</f>
        <v>1</v>
      </c>
    </row>
    <row r="1239" spans="2:29" x14ac:dyDescent="0.3">
      <c r="B1239" s="18" t="s">
        <v>1629</v>
      </c>
      <c r="C1239" s="18">
        <v>46119</v>
      </c>
      <c r="D1239" s="5" t="s">
        <v>1710</v>
      </c>
      <c r="E1239" s="241" t="s">
        <v>56</v>
      </c>
      <c r="F1239" s="54" t="s">
        <v>81</v>
      </c>
      <c r="G1239" s="18" t="s">
        <v>1629</v>
      </c>
      <c r="H1239" s="5" t="s">
        <v>398</v>
      </c>
      <c r="I1239" s="19" t="s">
        <v>56</v>
      </c>
      <c r="J1239" s="111">
        <v>8500</v>
      </c>
      <c r="K1239" s="111">
        <v>600</v>
      </c>
      <c r="L1239" s="111">
        <v>14</v>
      </c>
      <c r="M1239" s="111">
        <v>1</v>
      </c>
      <c r="N1239" s="241" t="s">
        <v>56</v>
      </c>
      <c r="O1239" s="54" t="s">
        <v>81</v>
      </c>
      <c r="P1239" s="241">
        <v>0.25</v>
      </c>
      <c r="Q1239" s="108">
        <v>3.3472222222222223</v>
      </c>
      <c r="R1239" s="22">
        <v>0.625</v>
      </c>
      <c r="S1239" s="22">
        <v>0.47916666666666669</v>
      </c>
      <c r="T1239" s="22">
        <v>0.54166666666666663</v>
      </c>
      <c r="U1239" s="22">
        <v>0.58333333333333337</v>
      </c>
      <c r="V1239" s="22">
        <v>0.58333333333333337</v>
      </c>
      <c r="W1239" s="105">
        <f>IFERROR(IF(S1239&lt;R1239,100%,"100"%-(S1239-R1239)*1.2),"-")</f>
        <v>1</v>
      </c>
      <c r="AC1239" s="105">
        <f>IFERROR(IF(Y1239&lt;X1239,100%,"100"%-(Y1239-X1239)*1.2),"-")</f>
        <v>1</v>
      </c>
    </row>
    <row r="1240" spans="2:29" x14ac:dyDescent="0.3">
      <c r="B1240" s="18" t="s">
        <v>1629</v>
      </c>
      <c r="C1240" s="18">
        <v>46119</v>
      </c>
      <c r="D1240" s="5" t="s">
        <v>1710</v>
      </c>
      <c r="E1240" s="19" t="s">
        <v>56</v>
      </c>
      <c r="F1240" s="48" t="s">
        <v>81</v>
      </c>
      <c r="G1240" s="18" t="s">
        <v>1629</v>
      </c>
      <c r="H1240" s="5" t="s">
        <v>75</v>
      </c>
      <c r="I1240" s="19" t="s">
        <v>56</v>
      </c>
      <c r="J1240" s="111">
        <v>8500</v>
      </c>
      <c r="K1240" s="111">
        <v>6770</v>
      </c>
      <c r="L1240" s="111">
        <v>14</v>
      </c>
      <c r="M1240" s="111">
        <v>10</v>
      </c>
      <c r="N1240" s="19" t="s">
        <v>56</v>
      </c>
      <c r="O1240" s="48" t="s">
        <v>81</v>
      </c>
      <c r="P1240" s="19">
        <v>0.25</v>
      </c>
      <c r="Q1240" s="22">
        <v>0.34722222222222221</v>
      </c>
      <c r="R1240" s="22">
        <v>0.625</v>
      </c>
      <c r="S1240" s="22">
        <v>0.39583333333333331</v>
      </c>
      <c r="T1240" s="22">
        <v>0.44791666666666669</v>
      </c>
      <c r="U1240" s="22">
        <v>0.58333333333333337</v>
      </c>
      <c r="V1240" s="22">
        <v>0.58333333333333337</v>
      </c>
      <c r="W1240" s="105">
        <f>IFERROR(IF(S1240&lt;R1240,100%,"100"%-(S1240-R1240)*1.2),"-")</f>
        <v>1</v>
      </c>
      <c r="AC1240" s="105">
        <f>IFERROR(IF(Y1240&lt;X1240,100%,"100"%-(Y1240-X1240)*1.2),"-")</f>
        <v>1</v>
      </c>
    </row>
    <row r="1241" spans="2:29" x14ac:dyDescent="0.3">
      <c r="B1241" s="18" t="s">
        <v>1630</v>
      </c>
      <c r="C1241" s="18">
        <v>46119</v>
      </c>
      <c r="D1241" s="5" t="s">
        <v>1710</v>
      </c>
      <c r="E1241" s="5" t="s">
        <v>56</v>
      </c>
      <c r="F1241" s="5" t="s">
        <v>81</v>
      </c>
      <c r="G1241" s="18" t="s">
        <v>1630</v>
      </c>
      <c r="H1241" s="5" t="s">
        <v>1188</v>
      </c>
      <c r="I1241" s="19" t="s">
        <v>56</v>
      </c>
      <c r="J1241" s="111">
        <v>8500</v>
      </c>
      <c r="K1241" s="111">
        <v>640</v>
      </c>
      <c r="L1241" s="111">
        <v>14</v>
      </c>
      <c r="M1241" s="111">
        <v>4</v>
      </c>
      <c r="N1241" s="5" t="s">
        <v>56</v>
      </c>
      <c r="O1241" s="5" t="s">
        <v>81</v>
      </c>
      <c r="P1241" s="22">
        <v>0.41666666666666669</v>
      </c>
      <c r="Q1241" s="22">
        <v>0.54166666666666663</v>
      </c>
      <c r="R1241" s="22">
        <v>0.75</v>
      </c>
      <c r="S1241" s="22">
        <v>0.55555555555555558</v>
      </c>
      <c r="T1241" s="22">
        <v>0.59722222222222221</v>
      </c>
      <c r="U1241" s="22">
        <v>0.61111111111111116</v>
      </c>
      <c r="V1241" s="22">
        <v>0.61111111111111116</v>
      </c>
      <c r="W1241" s="105">
        <f>IFERROR(IF(S1241&lt;R1241,100%,"100"%-(S1241-R1241)*1.2),"-")</f>
        <v>1</v>
      </c>
      <c r="AC1241" s="105">
        <f>IFERROR(IF(Y1241&lt;X1241,100%,"100"%-(Y1241-X1241)*1.2),"-")</f>
        <v>1</v>
      </c>
    </row>
    <row r="1242" spans="2:29" x14ac:dyDescent="0.3">
      <c r="B1242" s="18" t="s">
        <v>1631</v>
      </c>
      <c r="C1242" s="18">
        <v>46119</v>
      </c>
      <c r="D1242" s="5" t="s">
        <v>1710</v>
      </c>
      <c r="E1242" s="19" t="s">
        <v>56</v>
      </c>
      <c r="F1242" s="48" t="s">
        <v>81</v>
      </c>
      <c r="G1242" s="18" t="s">
        <v>1631</v>
      </c>
      <c r="H1242" s="5" t="s">
        <v>16</v>
      </c>
      <c r="I1242" s="19" t="s">
        <v>56</v>
      </c>
      <c r="J1242" s="111">
        <v>8500</v>
      </c>
      <c r="K1242" s="111">
        <v>11000</v>
      </c>
      <c r="L1242" s="111">
        <v>14</v>
      </c>
      <c r="M1242" s="111">
        <v>14</v>
      </c>
      <c r="N1242" s="19" t="s">
        <v>56</v>
      </c>
      <c r="O1242" s="48" t="s">
        <v>81</v>
      </c>
      <c r="P1242" s="19">
        <v>0.58333333333333337</v>
      </c>
      <c r="Q1242" s="22">
        <v>0.74305555555555558</v>
      </c>
      <c r="R1242" s="22">
        <v>0.83333333333333337</v>
      </c>
      <c r="S1242" s="22">
        <v>0.80208333333333337</v>
      </c>
      <c r="T1242" s="22">
        <v>0.83333333333333337</v>
      </c>
      <c r="U1242" s="22">
        <v>0.87847222222222221</v>
      </c>
      <c r="V1242" s="22">
        <v>0.87847222222222221</v>
      </c>
      <c r="W1242" s="105">
        <f>IFERROR(IF(S1242&lt;R1242,100%,"100"%-(S1242-R1242)*1.2),"-")</f>
        <v>1</v>
      </c>
      <c r="AC1242" s="105">
        <f>IFERROR(IF(Y1242&lt;X1242,100%,"100"%-(Y1242-X1242)*1.2),"-")</f>
        <v>1</v>
      </c>
    </row>
    <row r="1243" spans="2:29" x14ac:dyDescent="0.3">
      <c r="B1243" s="18" t="s">
        <v>1632</v>
      </c>
      <c r="C1243" s="18">
        <v>46119</v>
      </c>
      <c r="D1243" s="5" t="s">
        <v>1710</v>
      </c>
      <c r="E1243" s="19" t="s">
        <v>101</v>
      </c>
      <c r="F1243" s="48" t="s">
        <v>101</v>
      </c>
      <c r="G1243" s="18" t="s">
        <v>1632</v>
      </c>
      <c r="H1243" s="5" t="s">
        <v>80</v>
      </c>
      <c r="I1243" s="19" t="s">
        <v>101</v>
      </c>
      <c r="K1243" s="111">
        <v>13.222</v>
      </c>
      <c r="M1243" s="111">
        <v>31</v>
      </c>
      <c r="N1243" s="19" t="s">
        <v>101</v>
      </c>
      <c r="O1243" s="48" t="s">
        <v>101</v>
      </c>
      <c r="P1243" s="19">
        <v>0.29166666666666702</v>
      </c>
      <c r="W1243" s="105">
        <f>IFERROR(IF(S1243&lt;R1243,100%,"100"%-(S1243-R1243)*1.2),"-")</f>
        <v>1</v>
      </c>
      <c r="AC1243" s="105">
        <f>IFERROR(IF(Y1243&lt;X1243,100%,"100"%-(Y1243-X1243)*1.2),"-")</f>
        <v>1</v>
      </c>
    </row>
    <row r="1244" spans="2:29" x14ac:dyDescent="0.3">
      <c r="B1244" s="18" t="s">
        <v>1632</v>
      </c>
      <c r="C1244" s="18">
        <v>46119</v>
      </c>
      <c r="D1244" s="5" t="s">
        <v>1710</v>
      </c>
      <c r="E1244" s="19" t="s">
        <v>101</v>
      </c>
      <c r="F1244" s="48" t="s">
        <v>101</v>
      </c>
      <c r="G1244" s="18" t="s">
        <v>1632</v>
      </c>
      <c r="H1244" s="5" t="s">
        <v>169</v>
      </c>
      <c r="I1244" s="19" t="s">
        <v>101</v>
      </c>
      <c r="M1244" s="111">
        <v>6</v>
      </c>
      <c r="N1244" s="19" t="s">
        <v>101</v>
      </c>
      <c r="O1244" s="48" t="s">
        <v>101</v>
      </c>
      <c r="P1244" s="19">
        <v>0.29166666666666669</v>
      </c>
      <c r="W1244" s="105">
        <f>IFERROR(IF(S1244&lt;R1244,100%,"100"%-(S1244-R1244)*1.2),"-")</f>
        <v>1</v>
      </c>
      <c r="AC1244" s="105">
        <f>IFERROR(IF(Y1244&lt;X1244,100%,"100"%-(Y1244-X1244)*1.2),"-")</f>
        <v>1</v>
      </c>
    </row>
    <row r="1245" spans="2:29" x14ac:dyDescent="0.3">
      <c r="B1245" s="18" t="s">
        <v>1633</v>
      </c>
      <c r="C1245" s="18">
        <v>46119</v>
      </c>
      <c r="D1245" s="5" t="s">
        <v>1710</v>
      </c>
      <c r="E1245" s="19" t="s">
        <v>46</v>
      </c>
      <c r="F1245" s="48" t="s">
        <v>165</v>
      </c>
      <c r="G1245" s="18" t="s">
        <v>1633</v>
      </c>
      <c r="H1245" s="5" t="s">
        <v>76</v>
      </c>
      <c r="I1245" s="19" t="s">
        <v>46</v>
      </c>
      <c r="J1245" s="111">
        <v>927</v>
      </c>
      <c r="K1245" s="111">
        <v>3000</v>
      </c>
      <c r="L1245" s="111">
        <v>3</v>
      </c>
      <c r="M1245" s="111">
        <v>4</v>
      </c>
      <c r="N1245" s="19" t="s">
        <v>46</v>
      </c>
      <c r="O1245" s="48" t="s">
        <v>165</v>
      </c>
      <c r="P1245" s="19">
        <v>0.29166666666666669</v>
      </c>
      <c r="Q1245" s="22">
        <v>0.33680555555555558</v>
      </c>
      <c r="R1245" s="22">
        <v>0.625</v>
      </c>
      <c r="S1245" s="22">
        <v>0.40625</v>
      </c>
      <c r="T1245" s="22">
        <v>0.44097222222222221</v>
      </c>
      <c r="U1245" s="22">
        <v>0.51041666666666663</v>
      </c>
      <c r="V1245" s="22">
        <v>0.51041666666666663</v>
      </c>
      <c r="W1245" s="105">
        <f>IFERROR(IF(S1245&lt;R1245,100%,"100"%-(S1245-R1245)*1.2),"-")</f>
        <v>1</v>
      </c>
      <c r="AC1245" s="105">
        <f>IFERROR(IF(Y1245&lt;X1245,100%,"100"%-(Y1245-X1245)*1.2),"-")</f>
        <v>1</v>
      </c>
    </row>
    <row r="1246" spans="2:29" x14ac:dyDescent="0.3">
      <c r="B1246" s="18" t="s">
        <v>1633</v>
      </c>
      <c r="C1246" s="18">
        <v>46119</v>
      </c>
      <c r="D1246" s="5" t="s">
        <v>1710</v>
      </c>
      <c r="E1246" s="19" t="s">
        <v>46</v>
      </c>
      <c r="F1246" s="48" t="s">
        <v>165</v>
      </c>
      <c r="G1246" s="18" t="s">
        <v>1633</v>
      </c>
      <c r="H1246" s="5" t="s">
        <v>161</v>
      </c>
      <c r="I1246" s="19" t="s">
        <v>46</v>
      </c>
      <c r="J1246" s="111">
        <v>927</v>
      </c>
      <c r="K1246" s="111">
        <v>900</v>
      </c>
      <c r="L1246" s="111">
        <v>3</v>
      </c>
      <c r="M1246" s="111">
        <v>4</v>
      </c>
      <c r="N1246" s="19" t="s">
        <v>46</v>
      </c>
      <c r="O1246" s="48" t="s">
        <v>165</v>
      </c>
      <c r="P1246" s="19">
        <v>0.5</v>
      </c>
      <c r="Q1246" s="22">
        <v>0.5625</v>
      </c>
      <c r="R1246" s="22">
        <v>0.625</v>
      </c>
      <c r="S1246" s="22">
        <v>0.59027777777777779</v>
      </c>
      <c r="T1246" s="22">
        <v>0.60416666666666663</v>
      </c>
      <c r="U1246" s="22">
        <v>0.65625</v>
      </c>
      <c r="V1246" s="22">
        <v>0.65625</v>
      </c>
      <c r="W1246" s="105">
        <f>IFERROR(IF(S1246&lt;R1246,100%,"100"%-(S1246-R1246)*1.2),"-")</f>
        <v>1</v>
      </c>
      <c r="AC1246" s="105">
        <f>IFERROR(IF(Y1246&lt;X1246,100%,"100"%-(Y1246-X1246)*1.2),"-")</f>
        <v>1</v>
      </c>
    </row>
    <row r="1247" spans="2:29" x14ac:dyDescent="0.3">
      <c r="B1247" s="18" t="s">
        <v>1634</v>
      </c>
      <c r="C1247" s="18">
        <v>46119</v>
      </c>
      <c r="D1247" s="5" t="s">
        <v>1710</v>
      </c>
      <c r="E1247" s="19" t="s">
        <v>104</v>
      </c>
      <c r="F1247" s="41" t="s">
        <v>24</v>
      </c>
      <c r="G1247" s="18" t="s">
        <v>1634</v>
      </c>
      <c r="H1247" s="20" t="s">
        <v>35</v>
      </c>
      <c r="I1247" s="19" t="s">
        <v>104</v>
      </c>
      <c r="J1247" s="111">
        <v>10230</v>
      </c>
      <c r="K1247" s="111">
        <v>12000</v>
      </c>
      <c r="L1247" s="111">
        <v>14</v>
      </c>
      <c r="M1247" s="111">
        <v>13</v>
      </c>
      <c r="N1247" s="19" t="s">
        <v>104</v>
      </c>
      <c r="O1247" s="41" t="s">
        <v>24</v>
      </c>
      <c r="P1247" s="19">
        <v>0.33333333333333331</v>
      </c>
      <c r="Q1247" s="22">
        <v>0.33333333333333331</v>
      </c>
      <c r="R1247" s="22">
        <v>0.5</v>
      </c>
      <c r="S1247" s="22">
        <v>0.33680555555555558</v>
      </c>
      <c r="T1247" s="22">
        <v>0.34027777777777779</v>
      </c>
      <c r="U1247" s="22">
        <v>0.34375</v>
      </c>
      <c r="V1247" s="22">
        <v>0.34375</v>
      </c>
      <c r="W1247" s="105">
        <f>IFERROR(IF(S1247&lt;R1247,100%,"100"%-(S1247-R1247)*1.2),"-")</f>
        <v>1</v>
      </c>
      <c r="AC1247" s="105">
        <f>IFERROR(IF(Y1247&lt;X1247,100%,"100"%-(Y1247-X1247)*1.2),"-")</f>
        <v>1</v>
      </c>
    </row>
    <row r="1248" spans="2:29" x14ac:dyDescent="0.3">
      <c r="B1248" s="18" t="s">
        <v>1635</v>
      </c>
      <c r="C1248" s="18">
        <v>46119</v>
      </c>
      <c r="D1248" s="5" t="s">
        <v>1710</v>
      </c>
      <c r="E1248" s="19" t="s">
        <v>104</v>
      </c>
      <c r="F1248" s="48" t="s">
        <v>24</v>
      </c>
      <c r="G1248" s="18" t="s">
        <v>1635</v>
      </c>
      <c r="H1248" s="5" t="s">
        <v>40</v>
      </c>
      <c r="I1248" s="19" t="s">
        <v>104</v>
      </c>
      <c r="J1248" s="111">
        <v>10230</v>
      </c>
      <c r="K1248" s="111">
        <v>4000</v>
      </c>
      <c r="L1248" s="111">
        <v>14</v>
      </c>
      <c r="M1248" s="111">
        <v>10</v>
      </c>
      <c r="N1248" s="19" t="s">
        <v>104</v>
      </c>
      <c r="O1248" s="48" t="s">
        <v>24</v>
      </c>
      <c r="P1248" s="19">
        <v>0.41666666666666669</v>
      </c>
      <c r="Q1248" s="22">
        <v>0.45833333333333331</v>
      </c>
      <c r="R1248" s="22">
        <v>0.625</v>
      </c>
      <c r="S1248" s="22">
        <v>0.55555555555555558</v>
      </c>
      <c r="T1248" s="22">
        <v>0.625</v>
      </c>
      <c r="U1248" s="22">
        <v>0.83333333333333337</v>
      </c>
      <c r="V1248" s="22">
        <v>0.83333333333333337</v>
      </c>
      <c r="W1248" s="105">
        <f>IFERROR(IF(S1248&lt;R1248,100%,"100"%-(S1248-R1248)*1.2),"-")</f>
        <v>1</v>
      </c>
      <c r="AC1248" s="105">
        <f>IFERROR(IF(Y1248&lt;X1248,100%,"100"%-(Y1248-X1248)*1.2),"-")</f>
        <v>1</v>
      </c>
    </row>
    <row r="1249" spans="2:29" x14ac:dyDescent="0.3">
      <c r="B1249" s="18" t="s">
        <v>1635</v>
      </c>
      <c r="C1249" s="18">
        <v>46119</v>
      </c>
      <c r="D1249" s="5" t="s">
        <v>1710</v>
      </c>
      <c r="E1249" s="21" t="s">
        <v>104</v>
      </c>
      <c r="F1249" s="41" t="s">
        <v>24</v>
      </c>
      <c r="G1249" s="18" t="s">
        <v>1635</v>
      </c>
      <c r="H1249" s="20" t="s">
        <v>51</v>
      </c>
      <c r="I1249" s="21" t="s">
        <v>104</v>
      </c>
      <c r="J1249" s="111">
        <v>10230</v>
      </c>
      <c r="K1249" s="111">
        <v>2300</v>
      </c>
      <c r="L1249" s="111">
        <v>14</v>
      </c>
      <c r="M1249" s="111">
        <v>3</v>
      </c>
      <c r="N1249" s="21" t="s">
        <v>104</v>
      </c>
      <c r="O1249" s="41" t="s">
        <v>24</v>
      </c>
      <c r="P1249" s="21">
        <v>0.41666666666666669</v>
      </c>
      <c r="Q1249" s="22">
        <v>0.45833333333333331</v>
      </c>
      <c r="R1249" s="22">
        <v>0.625</v>
      </c>
      <c r="S1249" s="22">
        <v>0.625</v>
      </c>
      <c r="T1249" s="22">
        <v>0.66666666666666663</v>
      </c>
      <c r="U1249" s="22">
        <v>0.83333333333333337</v>
      </c>
      <c r="V1249" s="22">
        <v>0.83333333333333337</v>
      </c>
      <c r="W1249" s="105">
        <f>IFERROR(IF(S1249&lt;R1249,100%,"100"%-(S1249-R1249)*1.2),"-")</f>
        <v>1</v>
      </c>
      <c r="AC1249" s="105">
        <f>IFERROR(IF(Y1249&lt;X1249,100%,"100"%-(Y1249-X1249)*1.2),"-")</f>
        <v>1</v>
      </c>
    </row>
    <row r="1250" spans="2:29" x14ac:dyDescent="0.3">
      <c r="B1250" s="18" t="s">
        <v>1636</v>
      </c>
      <c r="C1250" s="18">
        <v>46119</v>
      </c>
      <c r="D1250" s="5" t="s">
        <v>1710</v>
      </c>
      <c r="E1250" s="49" t="s">
        <v>14</v>
      </c>
      <c r="F1250" s="54" t="s">
        <v>15</v>
      </c>
      <c r="G1250" s="18" t="s">
        <v>1636</v>
      </c>
      <c r="H1250" s="5" t="s">
        <v>36</v>
      </c>
      <c r="I1250" s="241" t="s">
        <v>14</v>
      </c>
      <c r="J1250" s="111">
        <v>8500</v>
      </c>
      <c r="K1250" s="111">
        <v>11200</v>
      </c>
      <c r="L1250" s="111">
        <v>14</v>
      </c>
      <c r="M1250" s="111">
        <v>19</v>
      </c>
      <c r="N1250" s="241" t="s">
        <v>14</v>
      </c>
      <c r="O1250" s="54" t="s">
        <v>15</v>
      </c>
      <c r="P1250" s="241">
        <v>0.20833333333333301</v>
      </c>
      <c r="Q1250" s="22">
        <v>0.20833333333333334</v>
      </c>
      <c r="R1250" s="22">
        <v>0.625</v>
      </c>
      <c r="S1250" s="22">
        <v>0.33333333333333331</v>
      </c>
      <c r="T1250" s="22">
        <v>0.41666666666666669</v>
      </c>
      <c r="U1250" s="22">
        <v>0.5</v>
      </c>
      <c r="V1250" s="22">
        <v>0.5</v>
      </c>
      <c r="W1250" s="105">
        <f>IFERROR(IF(S1250&lt;R1250,100%,"100"%-(S1250-R1250)*1.2),"-")</f>
        <v>1</v>
      </c>
      <c r="AC1250" s="105">
        <f>IFERROR(IF(Y1250&lt;X1250,100%,"100"%-(Y1250-X1250)*1.2),"-")</f>
        <v>1</v>
      </c>
    </row>
    <row r="1251" spans="2:29" x14ac:dyDescent="0.3">
      <c r="B1251" s="18" t="s">
        <v>1637</v>
      </c>
      <c r="C1251" s="18">
        <v>46119</v>
      </c>
      <c r="D1251" s="5" t="s">
        <v>1710</v>
      </c>
      <c r="E1251" s="49" t="s">
        <v>14</v>
      </c>
      <c r="F1251" s="48" t="s">
        <v>15</v>
      </c>
      <c r="G1251" s="18" t="s">
        <v>1637</v>
      </c>
      <c r="H1251" s="5" t="s">
        <v>107</v>
      </c>
      <c r="I1251" s="19" t="s">
        <v>14</v>
      </c>
      <c r="J1251" s="111">
        <v>8500</v>
      </c>
      <c r="K1251" s="111">
        <v>1557</v>
      </c>
      <c r="L1251" s="111">
        <v>14</v>
      </c>
      <c r="M1251" s="111">
        <v>14</v>
      </c>
      <c r="N1251" s="19" t="s">
        <v>14</v>
      </c>
      <c r="O1251" s="48" t="s">
        <v>15</v>
      </c>
      <c r="P1251" s="19">
        <v>0.54166666666666663</v>
      </c>
      <c r="Q1251" s="22">
        <v>0.69097222222222221</v>
      </c>
      <c r="R1251" s="22">
        <v>0.91666666666666663</v>
      </c>
      <c r="S1251" s="22">
        <v>0.90625</v>
      </c>
      <c r="T1251" s="22">
        <v>0.9375</v>
      </c>
      <c r="U1251" s="22">
        <v>2.4305555555555556E-2</v>
      </c>
      <c r="V1251" s="22">
        <v>2.4305555555555556E-2</v>
      </c>
      <c r="W1251" s="105">
        <f>IFERROR(IF(S1251&lt;R1251,100%,"100"%-(S1251-R1251)*1.2),"-")</f>
        <v>1</v>
      </c>
      <c r="AC1251" s="105">
        <f>IFERROR(IF(Y1251&lt;X1251,100%,"100"%-(Y1251-X1251)*1.2),"-")</f>
        <v>1</v>
      </c>
    </row>
    <row r="1252" spans="2:29" x14ac:dyDescent="0.3">
      <c r="B1252" s="18" t="s">
        <v>1638</v>
      </c>
      <c r="C1252" s="18">
        <v>46119</v>
      </c>
      <c r="D1252" s="5" t="s">
        <v>1710</v>
      </c>
      <c r="E1252" s="5" t="s">
        <v>46</v>
      </c>
      <c r="F1252" s="5" t="s">
        <v>165</v>
      </c>
      <c r="G1252" s="18" t="s">
        <v>1638</v>
      </c>
      <c r="H1252" s="5" t="s">
        <v>431</v>
      </c>
      <c r="I1252" s="5" t="s">
        <v>46</v>
      </c>
      <c r="J1252" s="111">
        <v>927</v>
      </c>
      <c r="K1252" s="111">
        <v>373</v>
      </c>
      <c r="L1252" s="111">
        <v>3</v>
      </c>
      <c r="M1252" s="111">
        <v>1</v>
      </c>
      <c r="N1252" s="5" t="s">
        <v>46</v>
      </c>
      <c r="O1252" s="5" t="s">
        <v>165</v>
      </c>
      <c r="P1252" s="22">
        <v>0.70833333333333337</v>
      </c>
      <c r="Q1252" s="22">
        <v>0.70833333333333337</v>
      </c>
      <c r="R1252" s="22">
        <v>0.5</v>
      </c>
      <c r="S1252" s="22">
        <v>0.78125</v>
      </c>
      <c r="T1252" s="22">
        <v>0.85416666666666663</v>
      </c>
      <c r="U1252" s="22">
        <v>0.92361111111111116</v>
      </c>
      <c r="V1252" s="22">
        <v>0.92361111111111116</v>
      </c>
      <c r="W1252" s="105">
        <f>IFERROR(IF(S1252&lt;R1252,100%,"100"%-(S1252-R1252)*1.2),"-")</f>
        <v>0.66250000000000009</v>
      </c>
      <c r="AB1252" s="5" t="s">
        <v>228</v>
      </c>
      <c r="AC1252" s="105">
        <f>IFERROR(IF(Y1252&lt;X1252,100%,"100"%-(Y1252-X1252)*1.2),"-")</f>
        <v>1</v>
      </c>
    </row>
    <row r="1253" spans="2:29" x14ac:dyDescent="0.3">
      <c r="B1253" s="18" t="s">
        <v>1639</v>
      </c>
      <c r="C1253" s="18">
        <v>46120</v>
      </c>
      <c r="D1253" s="5" t="s">
        <v>1710</v>
      </c>
      <c r="E1253" s="21" t="s">
        <v>20</v>
      </c>
      <c r="F1253" s="41" t="s">
        <v>21</v>
      </c>
      <c r="G1253" s="18" t="s">
        <v>1639</v>
      </c>
      <c r="H1253" s="20" t="s">
        <v>6</v>
      </c>
      <c r="I1253" s="21" t="s">
        <v>20</v>
      </c>
      <c r="J1253" s="111">
        <v>24950</v>
      </c>
      <c r="K1253" s="111">
        <v>6200</v>
      </c>
      <c r="L1253" s="111">
        <v>27</v>
      </c>
      <c r="M1253" s="111">
        <v>12</v>
      </c>
      <c r="N1253" s="21" t="s">
        <v>20</v>
      </c>
      <c r="O1253" s="41" t="s">
        <v>21</v>
      </c>
      <c r="P1253" s="21">
        <v>0.375</v>
      </c>
      <c r="Q1253" s="22">
        <v>0.45833333333333331</v>
      </c>
      <c r="R1253" s="22">
        <v>0.625</v>
      </c>
      <c r="S1253" s="22">
        <v>0.53125</v>
      </c>
      <c r="T1253" s="22">
        <v>0.56944444444444442</v>
      </c>
      <c r="U1253" s="22">
        <v>0.82291666666666663</v>
      </c>
      <c r="V1253" s="22">
        <v>0.82291666666666663</v>
      </c>
      <c r="W1253" s="105">
        <f>IFERROR(IF(S1253&lt;R1253,100%,"100"%-(S1253-R1253)*1.2),"-")</f>
        <v>1</v>
      </c>
      <c r="AC1253" s="105">
        <f>IFERROR(IF(Y1253&lt;X1253,100%,"100"%-(Y1253-X1253)*1.2),"-")</f>
        <v>1</v>
      </c>
    </row>
    <row r="1254" spans="2:29" x14ac:dyDescent="0.3">
      <c r="B1254" s="18" t="s">
        <v>1639</v>
      </c>
      <c r="C1254" s="18">
        <v>46120</v>
      </c>
      <c r="D1254" s="5" t="s">
        <v>1710</v>
      </c>
      <c r="E1254" s="21" t="s">
        <v>20</v>
      </c>
      <c r="F1254" s="20" t="s">
        <v>21</v>
      </c>
      <c r="G1254" s="18" t="s">
        <v>1639</v>
      </c>
      <c r="H1254" s="20" t="s">
        <v>9</v>
      </c>
      <c r="I1254" s="21" t="s">
        <v>20</v>
      </c>
      <c r="J1254" s="111">
        <v>24950</v>
      </c>
      <c r="K1254" s="111">
        <v>6116</v>
      </c>
      <c r="L1254" s="111">
        <v>27</v>
      </c>
      <c r="M1254" s="111">
        <v>7</v>
      </c>
      <c r="N1254" s="21" t="s">
        <v>20</v>
      </c>
      <c r="O1254" s="20" t="s">
        <v>21</v>
      </c>
      <c r="P1254" s="21">
        <v>0.375</v>
      </c>
      <c r="Q1254" s="22">
        <v>0.45833333333333331</v>
      </c>
      <c r="R1254" s="22">
        <v>0.625</v>
      </c>
      <c r="S1254" s="22">
        <v>0.57291666666666663</v>
      </c>
      <c r="T1254" s="22">
        <v>0.625</v>
      </c>
      <c r="U1254" s="22">
        <v>0.82291666666666663</v>
      </c>
      <c r="V1254" s="22">
        <v>0.82291666666666663</v>
      </c>
      <c r="W1254" s="105">
        <f>IFERROR(IF(S1254&lt;R1254,100%,"100"%-(S1254-R1254)*1.2),"-")</f>
        <v>1</v>
      </c>
      <c r="AC1254" s="105">
        <f>IFERROR(IF(Y1254&lt;X1254,100%,"100"%-(Y1254-X1254)*1.2),"-")</f>
        <v>1</v>
      </c>
    </row>
    <row r="1255" spans="2:29" x14ac:dyDescent="0.3">
      <c r="B1255" s="18" t="s">
        <v>1640</v>
      </c>
      <c r="C1255" s="18">
        <v>46120</v>
      </c>
      <c r="D1255" s="5" t="s">
        <v>1710</v>
      </c>
      <c r="E1255" s="21" t="s">
        <v>111</v>
      </c>
      <c r="F1255" s="20" t="s">
        <v>111</v>
      </c>
      <c r="G1255" s="18" t="s">
        <v>1640</v>
      </c>
      <c r="H1255" s="20" t="s">
        <v>204</v>
      </c>
      <c r="I1255" s="21" t="s">
        <v>111</v>
      </c>
      <c r="M1255" s="111">
        <v>7</v>
      </c>
      <c r="N1255" s="21" t="s">
        <v>111</v>
      </c>
      <c r="O1255" s="20" t="s">
        <v>111</v>
      </c>
      <c r="P1255" s="21" t="s">
        <v>111</v>
      </c>
      <c r="W1255" s="105">
        <f>IFERROR(IF(S1255&lt;R1255,100%,"100"%-(S1255-R1255)*1.2),"-")</f>
        <v>1</v>
      </c>
      <c r="AC1255" s="105">
        <f>IFERROR(IF(Y1255&lt;X1255,100%,"100"%-(Y1255-X1255)*1.2),"-")</f>
        <v>1</v>
      </c>
    </row>
    <row r="1256" spans="2:29" x14ac:dyDescent="0.3">
      <c r="B1256" s="18" t="s">
        <v>1641</v>
      </c>
      <c r="C1256" s="18">
        <v>46120</v>
      </c>
      <c r="D1256" s="5" t="s">
        <v>1710</v>
      </c>
      <c r="E1256" s="42" t="s">
        <v>56</v>
      </c>
      <c r="F1256" s="41" t="s">
        <v>81</v>
      </c>
      <c r="G1256" s="18" t="s">
        <v>1641</v>
      </c>
      <c r="H1256" s="20" t="s">
        <v>36</v>
      </c>
      <c r="I1256" s="19" t="s">
        <v>56</v>
      </c>
      <c r="J1256" s="111">
        <v>8500</v>
      </c>
      <c r="K1256" s="111">
        <v>9600</v>
      </c>
      <c r="L1256" s="111">
        <v>14</v>
      </c>
      <c r="M1256" s="111">
        <v>18</v>
      </c>
      <c r="N1256" s="42" t="s">
        <v>56</v>
      </c>
      <c r="O1256" s="41" t="s">
        <v>81</v>
      </c>
      <c r="P1256" s="42">
        <v>0.20833333333333301</v>
      </c>
      <c r="Q1256" s="22">
        <v>0.41666666666666669</v>
      </c>
      <c r="R1256" s="22">
        <v>0.625</v>
      </c>
      <c r="S1256" s="22">
        <v>0.48958333333333331</v>
      </c>
      <c r="T1256" s="22">
        <v>0.57638888888888884</v>
      </c>
      <c r="U1256" s="22">
        <v>0.70833333333333337</v>
      </c>
      <c r="V1256" s="22">
        <v>0.70833333333333337</v>
      </c>
      <c r="W1256" s="105">
        <f>IFERROR(IF(S1256&lt;R1256,100%,"100"%-(S1256-R1256)*1.2),"-")</f>
        <v>1</v>
      </c>
      <c r="AC1256" s="105">
        <f>IFERROR(IF(Y1256&lt;X1256,100%,"100"%-(Y1256-X1256)*1.2),"-")</f>
        <v>1</v>
      </c>
    </row>
    <row r="1257" spans="2:29" x14ac:dyDescent="0.3">
      <c r="B1257" s="18" t="s">
        <v>1642</v>
      </c>
      <c r="C1257" s="18">
        <v>46120</v>
      </c>
      <c r="D1257" s="5" t="s">
        <v>1710</v>
      </c>
      <c r="E1257" s="21" t="s">
        <v>46</v>
      </c>
      <c r="F1257" s="41" t="s">
        <v>165</v>
      </c>
      <c r="G1257" s="18" t="s">
        <v>1642</v>
      </c>
      <c r="H1257" s="20" t="s">
        <v>16</v>
      </c>
      <c r="I1257" s="21" t="s">
        <v>46</v>
      </c>
      <c r="J1257" s="111">
        <v>927</v>
      </c>
      <c r="K1257" s="111">
        <v>900</v>
      </c>
      <c r="L1257" s="111">
        <v>3</v>
      </c>
      <c r="M1257" s="111">
        <v>2</v>
      </c>
      <c r="N1257" s="21" t="s">
        <v>46</v>
      </c>
      <c r="O1257" s="41" t="s">
        <v>165</v>
      </c>
      <c r="P1257" s="21">
        <v>0.5</v>
      </c>
      <c r="Q1257" s="22">
        <v>0.47916666666666669</v>
      </c>
      <c r="R1257" s="22">
        <v>0.625</v>
      </c>
      <c r="S1257" s="22">
        <v>0.52430555555555558</v>
      </c>
      <c r="T1257" s="22">
        <v>0.69097222222222221</v>
      </c>
      <c r="U1257" s="22">
        <v>0.75</v>
      </c>
      <c r="V1257" s="22">
        <v>0.75</v>
      </c>
      <c r="W1257" s="105">
        <f>IFERROR(IF(S1257&lt;R1257,100%,"100"%-(S1257-R1257)*1.2),"-")</f>
        <v>1</v>
      </c>
      <c r="AC1257" s="105">
        <f>IFERROR(IF(Y1257&lt;X1257,100%,"100"%-(Y1257-X1257)*1.2),"-")</f>
        <v>1</v>
      </c>
    </row>
    <row r="1258" spans="2:29" x14ac:dyDescent="0.3">
      <c r="B1258" s="18" t="s">
        <v>1643</v>
      </c>
      <c r="C1258" s="18">
        <v>46120</v>
      </c>
      <c r="D1258" s="5" t="s">
        <v>1710</v>
      </c>
      <c r="E1258" s="21" t="s">
        <v>28</v>
      </c>
      <c r="F1258" s="41" t="s">
        <v>42</v>
      </c>
      <c r="G1258" s="18" t="s">
        <v>1643</v>
      </c>
      <c r="H1258" s="20" t="s">
        <v>479</v>
      </c>
      <c r="I1258" s="19" t="s">
        <v>28</v>
      </c>
      <c r="J1258" s="111">
        <v>9200</v>
      </c>
      <c r="K1258" s="111">
        <v>325</v>
      </c>
      <c r="L1258" s="111">
        <v>14</v>
      </c>
      <c r="M1258" s="111">
        <v>5</v>
      </c>
      <c r="N1258" s="21" t="s">
        <v>28</v>
      </c>
      <c r="O1258" s="41" t="s">
        <v>42</v>
      </c>
      <c r="P1258" s="21">
        <v>0.5</v>
      </c>
      <c r="Q1258" s="22">
        <v>0.57291666666666663</v>
      </c>
      <c r="R1258" s="22">
        <v>0.625</v>
      </c>
      <c r="S1258" s="22">
        <v>0.60416666666666663</v>
      </c>
      <c r="T1258" s="22">
        <v>0.66666666666666663</v>
      </c>
      <c r="U1258" s="22">
        <v>0.76388888888888884</v>
      </c>
      <c r="V1258" s="22">
        <v>0.76388888888888884</v>
      </c>
      <c r="W1258" s="105">
        <f>IFERROR(IF(S1258&lt;R1258,100%,"100"%-(S1258-R1258)*1.2),"-")</f>
        <v>1</v>
      </c>
      <c r="AC1258" s="105">
        <f>IFERROR(IF(Y1258&lt;X1258,100%,"100"%-(Y1258-X1258)*1.2),"-")</f>
        <v>1</v>
      </c>
    </row>
    <row r="1259" spans="2:29" x14ac:dyDescent="0.3">
      <c r="B1259" s="18" t="s">
        <v>1644</v>
      </c>
      <c r="C1259" s="18">
        <v>46120</v>
      </c>
      <c r="D1259" s="5" t="s">
        <v>1710</v>
      </c>
      <c r="E1259" s="21" t="s">
        <v>46</v>
      </c>
      <c r="F1259" s="41" t="s">
        <v>165</v>
      </c>
      <c r="G1259" s="18" t="s">
        <v>1644</v>
      </c>
      <c r="H1259" s="20" t="s">
        <v>22</v>
      </c>
      <c r="I1259" s="21" t="s">
        <v>46</v>
      </c>
      <c r="J1259" s="111">
        <v>927</v>
      </c>
      <c r="K1259" s="111">
        <v>8200</v>
      </c>
      <c r="L1259" s="111">
        <v>3</v>
      </c>
      <c r="M1259" s="111">
        <v>3</v>
      </c>
      <c r="N1259" s="21" t="s">
        <v>46</v>
      </c>
      <c r="O1259" s="41" t="s">
        <v>165</v>
      </c>
      <c r="P1259" s="21">
        <v>0.5</v>
      </c>
      <c r="Q1259" s="22">
        <v>0.83333333333333337</v>
      </c>
      <c r="R1259" s="22">
        <v>0.5</v>
      </c>
      <c r="S1259" s="22">
        <v>0.89583333333333337</v>
      </c>
      <c r="T1259" s="22">
        <v>0.91666666666666663</v>
      </c>
      <c r="U1259" s="22">
        <v>0.97916666666666663</v>
      </c>
      <c r="V1259" s="22">
        <v>0.97916666666666663</v>
      </c>
      <c r="W1259" s="105">
        <f>IFERROR(IF(S1259&lt;R1259,100%,"100"%-(S1259-R1259)*1.2),"-")</f>
        <v>0.52499999999999991</v>
      </c>
      <c r="AB1259" s="5" t="s">
        <v>228</v>
      </c>
      <c r="AC1259" s="105">
        <f>IFERROR(IF(Y1259&lt;X1259,100%,"100"%-(Y1259-X1259)*1.2),"-")</f>
        <v>1</v>
      </c>
    </row>
    <row r="1260" spans="2:29" x14ac:dyDescent="0.3">
      <c r="B1260" s="18" t="s">
        <v>1645</v>
      </c>
      <c r="C1260" s="18">
        <v>46120</v>
      </c>
      <c r="D1260" s="5" t="s">
        <v>1710</v>
      </c>
      <c r="E1260" s="21" t="s">
        <v>101</v>
      </c>
      <c r="F1260" s="20" t="s">
        <v>101</v>
      </c>
      <c r="G1260" s="18" t="s">
        <v>1645</v>
      </c>
      <c r="H1260" s="20" t="s">
        <v>18</v>
      </c>
      <c r="I1260" s="21" t="s">
        <v>101</v>
      </c>
      <c r="K1260" s="111">
        <v>10000</v>
      </c>
      <c r="M1260" s="111">
        <v>21</v>
      </c>
      <c r="N1260" s="21" t="s">
        <v>101</v>
      </c>
      <c r="O1260" s="20" t="s">
        <v>101</v>
      </c>
      <c r="P1260" s="21">
        <v>0.33333333333333331</v>
      </c>
      <c r="W1260" s="105">
        <f>IFERROR(IF(S1260&lt;R1260,100%,"100"%-(S1260-R1260)*1.2),"-")</f>
        <v>1</v>
      </c>
      <c r="AC1260" s="105">
        <f>IFERROR(IF(Y1260&lt;X1260,100%,"100"%-(Y1260-X1260)*1.2),"-")</f>
        <v>1</v>
      </c>
    </row>
    <row r="1261" spans="2:29" x14ac:dyDescent="0.3">
      <c r="B1261" s="18" t="s">
        <v>1645</v>
      </c>
      <c r="C1261" s="18">
        <v>46120</v>
      </c>
      <c r="D1261" s="5" t="s">
        <v>1710</v>
      </c>
      <c r="E1261" s="21" t="s">
        <v>101</v>
      </c>
      <c r="F1261" s="41" t="s">
        <v>101</v>
      </c>
      <c r="G1261" s="18" t="s">
        <v>1645</v>
      </c>
      <c r="H1261" s="20" t="s">
        <v>11</v>
      </c>
      <c r="I1261" s="21" t="s">
        <v>101</v>
      </c>
      <c r="M1261" s="111">
        <v>8</v>
      </c>
      <c r="N1261" s="21" t="s">
        <v>101</v>
      </c>
      <c r="O1261" s="41" t="s">
        <v>101</v>
      </c>
      <c r="P1261" s="21">
        <v>0.33333333333333298</v>
      </c>
      <c r="W1261" s="105">
        <f>IFERROR(IF(S1261&lt;R1261,100%,"100"%-(S1261-R1261)*1.2),"-")</f>
        <v>1</v>
      </c>
      <c r="AC1261" s="105">
        <f>IFERROR(IF(Y1261&lt;X1261,100%,"100"%-(Y1261-X1261)*1.2),"-")</f>
        <v>1</v>
      </c>
    </row>
    <row r="1262" spans="2:29" x14ac:dyDescent="0.3">
      <c r="B1262" s="18" t="s">
        <v>1646</v>
      </c>
      <c r="C1262" s="18">
        <v>46120</v>
      </c>
      <c r="D1262" s="5" t="s">
        <v>1710</v>
      </c>
      <c r="E1262" s="21" t="s">
        <v>104</v>
      </c>
      <c r="F1262" s="41" t="s">
        <v>64</v>
      </c>
      <c r="G1262" s="18" t="s">
        <v>1646</v>
      </c>
      <c r="H1262" s="20" t="s">
        <v>35</v>
      </c>
      <c r="I1262" s="21" t="s">
        <v>104</v>
      </c>
      <c r="J1262" s="111">
        <v>10230</v>
      </c>
      <c r="K1262" s="111">
        <v>6500</v>
      </c>
      <c r="L1262" s="111">
        <v>14</v>
      </c>
      <c r="M1262" s="111">
        <v>6</v>
      </c>
      <c r="N1262" s="21" t="s">
        <v>104</v>
      </c>
      <c r="O1262" s="41" t="s">
        <v>64</v>
      </c>
      <c r="P1262" s="21">
        <v>0.29166666666666702</v>
      </c>
      <c r="Q1262" s="22">
        <v>0.29166666666666669</v>
      </c>
      <c r="R1262" s="22">
        <v>0.5</v>
      </c>
      <c r="S1262" s="22">
        <v>0.2951388888888889</v>
      </c>
      <c r="T1262" s="22">
        <v>0.33333333333333331</v>
      </c>
      <c r="U1262" s="22">
        <v>0.34027777777777779</v>
      </c>
      <c r="V1262" s="22">
        <v>0.34027777777777779</v>
      </c>
      <c r="W1262" s="105">
        <f>IFERROR(IF(S1262&lt;R1262,100%,"100"%-(S1262-R1262)*1.2),"-")</f>
        <v>1</v>
      </c>
      <c r="AC1262" s="105">
        <f>IFERROR(IF(Y1262&lt;X1262,100%,"100"%-(Y1262-X1262)*1.2),"-")</f>
        <v>1</v>
      </c>
    </row>
    <row r="1263" spans="2:29" x14ac:dyDescent="0.3">
      <c r="B1263" s="18" t="s">
        <v>1647</v>
      </c>
      <c r="C1263" s="18">
        <v>46120</v>
      </c>
      <c r="D1263" s="5" t="s">
        <v>1710</v>
      </c>
      <c r="E1263" s="21" t="s">
        <v>104</v>
      </c>
      <c r="F1263" s="41" t="s">
        <v>64</v>
      </c>
      <c r="G1263" s="18" t="s">
        <v>1647</v>
      </c>
      <c r="H1263" s="20" t="s">
        <v>19</v>
      </c>
      <c r="I1263" s="21" t="s">
        <v>104</v>
      </c>
      <c r="J1263" s="111">
        <v>10230</v>
      </c>
      <c r="K1263" s="111">
        <v>4200</v>
      </c>
      <c r="L1263" s="111">
        <v>14</v>
      </c>
      <c r="M1263" s="111">
        <v>7</v>
      </c>
      <c r="N1263" s="21" t="s">
        <v>104</v>
      </c>
      <c r="O1263" s="41" t="s">
        <v>64</v>
      </c>
      <c r="P1263" s="21">
        <v>0.375</v>
      </c>
      <c r="Q1263" s="22">
        <v>0.41666666666666669</v>
      </c>
      <c r="R1263" s="22">
        <v>0.66666666666666663</v>
      </c>
      <c r="S1263" s="22">
        <v>0.59027777777777779</v>
      </c>
      <c r="T1263" s="22">
        <v>0.625</v>
      </c>
      <c r="U1263" s="22">
        <v>0.83333333333333337</v>
      </c>
      <c r="V1263" s="22">
        <v>0.83333333333333337</v>
      </c>
      <c r="W1263" s="105">
        <f>IFERROR(IF(S1263&lt;R1263,100%,"100"%-(S1263-R1263)*1.2),"-")</f>
        <v>1</v>
      </c>
      <c r="AC1263" s="105">
        <f>IFERROR(IF(Y1263&lt;X1263,100%,"100"%-(Y1263-X1263)*1.2),"-")</f>
        <v>1</v>
      </c>
    </row>
    <row r="1264" spans="2:29" x14ac:dyDescent="0.3">
      <c r="B1264" s="18" t="s">
        <v>1647</v>
      </c>
      <c r="C1264" s="18">
        <v>46120</v>
      </c>
      <c r="D1264" s="5" t="s">
        <v>1710</v>
      </c>
      <c r="E1264" s="21" t="s">
        <v>104</v>
      </c>
      <c r="F1264" s="41" t="s">
        <v>64</v>
      </c>
      <c r="G1264" s="18" t="s">
        <v>1647</v>
      </c>
      <c r="H1264" s="20" t="s">
        <v>40</v>
      </c>
      <c r="I1264" s="21" t="s">
        <v>104</v>
      </c>
      <c r="J1264" s="111">
        <v>10230</v>
      </c>
      <c r="K1264" s="111">
        <v>7800</v>
      </c>
      <c r="L1264" s="111">
        <v>14</v>
      </c>
      <c r="M1264" s="111">
        <v>8</v>
      </c>
      <c r="N1264" s="21" t="s">
        <v>104</v>
      </c>
      <c r="O1264" s="41" t="s">
        <v>64</v>
      </c>
      <c r="P1264" s="21">
        <v>0.375</v>
      </c>
      <c r="Q1264" s="22">
        <v>0.41666666666666669</v>
      </c>
      <c r="R1264" s="22">
        <v>0.66666666666666663</v>
      </c>
      <c r="S1264" s="22">
        <v>0.54166666666666663</v>
      </c>
      <c r="T1264" s="22">
        <v>0.57291666666666663</v>
      </c>
      <c r="U1264" s="22">
        <v>0.83333333333333337</v>
      </c>
      <c r="V1264" s="22">
        <v>0.83333333333333337</v>
      </c>
      <c r="W1264" s="105">
        <f>IFERROR(IF(S1264&lt;R1264,100%,"100"%-(S1264-R1264)*1.2),"-")</f>
        <v>1</v>
      </c>
      <c r="AC1264" s="105">
        <f>IFERROR(IF(Y1264&lt;X1264,100%,"100"%-(Y1264-X1264)*1.2),"-")</f>
        <v>1</v>
      </c>
    </row>
    <row r="1265" spans="2:29" x14ac:dyDescent="0.3">
      <c r="B1265" s="18" t="s">
        <v>1648</v>
      </c>
      <c r="C1265" s="18">
        <v>46120</v>
      </c>
      <c r="D1265" s="5" t="s">
        <v>1710</v>
      </c>
      <c r="E1265" s="49" t="s">
        <v>14</v>
      </c>
      <c r="F1265" s="41" t="s">
        <v>15</v>
      </c>
      <c r="G1265" s="18" t="s">
        <v>1648</v>
      </c>
      <c r="H1265" s="20" t="s">
        <v>12</v>
      </c>
      <c r="I1265" s="21" t="s">
        <v>14</v>
      </c>
      <c r="J1265" s="111">
        <v>8500</v>
      </c>
      <c r="K1265" s="111">
        <v>7873</v>
      </c>
      <c r="L1265" s="111">
        <v>14</v>
      </c>
      <c r="M1265" s="111">
        <v>14</v>
      </c>
      <c r="N1265" s="21" t="s">
        <v>14</v>
      </c>
      <c r="O1265" s="41" t="s">
        <v>15</v>
      </c>
      <c r="P1265" s="21">
        <v>0.33333333333333331</v>
      </c>
      <c r="Q1265" s="22">
        <v>0.40625</v>
      </c>
      <c r="R1265" s="22">
        <v>0.58333333333333337</v>
      </c>
      <c r="S1265" s="22">
        <v>0.55208333333333337</v>
      </c>
      <c r="T1265" s="22">
        <v>0.66666666666666663</v>
      </c>
      <c r="U1265" s="22">
        <v>0.82638888888888884</v>
      </c>
      <c r="V1265" s="22">
        <v>0.82638888888888884</v>
      </c>
      <c r="W1265" s="105">
        <f>IFERROR(IF(S1265&lt;R1265,100%,"100"%-(S1265-R1265)*1.2),"-")</f>
        <v>1</v>
      </c>
      <c r="AC1265" s="105">
        <f>IFERROR(IF(Y1265&lt;X1265,100%,"100"%-(Y1265-X1265)*1.2),"-")</f>
        <v>1</v>
      </c>
    </row>
    <row r="1266" spans="2:29" x14ac:dyDescent="0.3">
      <c r="B1266" s="18" t="s">
        <v>1649</v>
      </c>
      <c r="C1266" s="18">
        <v>46121</v>
      </c>
      <c r="D1266" s="5" t="s">
        <v>1710</v>
      </c>
      <c r="E1266" s="19" t="s">
        <v>56</v>
      </c>
      <c r="F1266" s="48" t="s">
        <v>81</v>
      </c>
      <c r="G1266" s="18" t="s">
        <v>1649</v>
      </c>
      <c r="H1266" s="5" t="s">
        <v>159</v>
      </c>
      <c r="I1266" s="19" t="s">
        <v>56</v>
      </c>
      <c r="J1266" s="111">
        <v>8500</v>
      </c>
      <c r="K1266" s="111">
        <v>850</v>
      </c>
      <c r="L1266" s="111">
        <v>14</v>
      </c>
      <c r="M1266" s="111">
        <v>3</v>
      </c>
      <c r="N1266" s="19" t="s">
        <v>56</v>
      </c>
      <c r="O1266" s="48" t="s">
        <v>81</v>
      </c>
      <c r="P1266" s="21">
        <v>0.33333333333333331</v>
      </c>
      <c r="Q1266" s="22">
        <v>0.41666666666666669</v>
      </c>
      <c r="R1266" s="22">
        <v>0.625</v>
      </c>
      <c r="S1266" s="22">
        <v>0.46527777777777779</v>
      </c>
      <c r="T1266" s="22">
        <v>0.47222222222222221</v>
      </c>
      <c r="U1266" s="22">
        <v>0.54166666666666663</v>
      </c>
      <c r="V1266" s="22">
        <v>0.54166666666666663</v>
      </c>
      <c r="W1266" s="105">
        <f>IFERROR(IF(S1266&lt;R1266,100%,"100"%-(S1266-R1266)*1.2),"-")</f>
        <v>1</v>
      </c>
      <c r="AC1266" s="105">
        <f>IFERROR(IF(Y1266&lt;X1266,100%,"100"%-(Y1266-X1266)*1.2),"-")</f>
        <v>1</v>
      </c>
    </row>
    <row r="1267" spans="2:29" x14ac:dyDescent="0.3">
      <c r="B1267" s="18" t="s">
        <v>1649</v>
      </c>
      <c r="C1267" s="18">
        <v>46121</v>
      </c>
      <c r="D1267" s="5" t="s">
        <v>1710</v>
      </c>
      <c r="E1267" s="19" t="s">
        <v>56</v>
      </c>
      <c r="F1267" s="48" t="s">
        <v>81</v>
      </c>
      <c r="G1267" s="18" t="s">
        <v>1649</v>
      </c>
      <c r="H1267" s="5" t="s">
        <v>49</v>
      </c>
      <c r="I1267" s="19" t="s">
        <v>56</v>
      </c>
      <c r="J1267" s="111">
        <v>8500</v>
      </c>
      <c r="K1267" s="111">
        <v>861</v>
      </c>
      <c r="L1267" s="111">
        <v>14</v>
      </c>
      <c r="M1267" s="111">
        <v>1</v>
      </c>
      <c r="N1267" s="19" t="s">
        <v>56</v>
      </c>
      <c r="O1267" s="48" t="s">
        <v>81</v>
      </c>
      <c r="P1267" s="21">
        <v>0.33333333333333331</v>
      </c>
      <c r="Q1267" s="22">
        <v>0.41666666666666669</v>
      </c>
      <c r="R1267" s="22">
        <v>0.5</v>
      </c>
      <c r="S1267" s="22">
        <v>0.5</v>
      </c>
      <c r="T1267" s="22">
        <v>0.51041666666666663</v>
      </c>
      <c r="U1267" s="22">
        <v>0.54166666666666663</v>
      </c>
      <c r="V1267" s="22">
        <v>0.54166666666666663</v>
      </c>
      <c r="W1267" s="105">
        <f>IFERROR(IF(S1267&lt;R1267,100%,"100"%-(S1267-R1267)*1.2),"-")</f>
        <v>1</v>
      </c>
      <c r="AC1267" s="105">
        <f>IFERROR(IF(Y1267&lt;X1267,100%,"100"%-(Y1267-X1267)*1.2),"-")</f>
        <v>1</v>
      </c>
    </row>
    <row r="1268" spans="2:29" x14ac:dyDescent="0.3">
      <c r="B1268" s="18" t="s">
        <v>1650</v>
      </c>
      <c r="C1268" s="18">
        <v>46121</v>
      </c>
      <c r="D1268" s="5" t="s">
        <v>1710</v>
      </c>
      <c r="E1268" s="19" t="s">
        <v>56</v>
      </c>
      <c r="F1268" s="48" t="s">
        <v>81</v>
      </c>
      <c r="G1268" s="18" t="s">
        <v>1650</v>
      </c>
      <c r="H1268" s="5" t="s">
        <v>25</v>
      </c>
      <c r="I1268" s="19" t="s">
        <v>56</v>
      </c>
      <c r="J1268" s="111">
        <v>8500</v>
      </c>
      <c r="K1268" s="111">
        <v>1289</v>
      </c>
      <c r="L1268" s="111">
        <v>14</v>
      </c>
      <c r="M1268" s="111">
        <v>3</v>
      </c>
      <c r="N1268" s="19" t="s">
        <v>56</v>
      </c>
      <c r="O1268" s="48" t="s">
        <v>81</v>
      </c>
      <c r="P1268" s="19">
        <v>0.5</v>
      </c>
      <c r="Q1268" s="22">
        <v>0.61111111111111116</v>
      </c>
      <c r="R1268" s="22">
        <v>0.75</v>
      </c>
      <c r="S1268" s="22">
        <v>0.72222222222222221</v>
      </c>
      <c r="T1268" s="22">
        <v>0.76388888888888884</v>
      </c>
      <c r="U1268" s="22">
        <v>0.85416666666666663</v>
      </c>
      <c r="V1268" s="22">
        <v>0.85416666666666663</v>
      </c>
      <c r="W1268" s="105">
        <f>IFERROR(IF(S1268&lt;R1268,100%,"100"%-(S1268-R1268)*1.2),"-")</f>
        <v>1</v>
      </c>
      <c r="AC1268" s="105">
        <f>IFERROR(IF(Y1268&lt;X1268,100%,"100"%-(Y1268-X1268)*1.2),"-")</f>
        <v>1</v>
      </c>
    </row>
    <row r="1269" spans="2:29" x14ac:dyDescent="0.3">
      <c r="B1269" s="18" t="s">
        <v>1650</v>
      </c>
      <c r="C1269" s="18">
        <v>46121</v>
      </c>
      <c r="D1269" s="5" t="s">
        <v>1710</v>
      </c>
      <c r="E1269" s="19" t="s">
        <v>56</v>
      </c>
      <c r="F1269" s="48" t="s">
        <v>81</v>
      </c>
      <c r="G1269" s="18" t="s">
        <v>1650</v>
      </c>
      <c r="H1269" s="5" t="s">
        <v>17</v>
      </c>
      <c r="I1269" s="19" t="s">
        <v>56</v>
      </c>
      <c r="J1269" s="111">
        <v>8500</v>
      </c>
      <c r="K1269" s="111">
        <v>942</v>
      </c>
      <c r="L1269" s="111">
        <v>14</v>
      </c>
      <c r="M1269" s="111">
        <v>3</v>
      </c>
      <c r="N1269" s="19" t="s">
        <v>56</v>
      </c>
      <c r="O1269" s="48" t="s">
        <v>81</v>
      </c>
      <c r="P1269" s="19">
        <v>0.5</v>
      </c>
      <c r="Q1269" s="22">
        <v>0.61111111111111116</v>
      </c>
      <c r="R1269" s="22">
        <v>0.75</v>
      </c>
      <c r="S1269" s="22">
        <v>0.68055555555555558</v>
      </c>
      <c r="T1269" s="22">
        <v>0.70833333333333337</v>
      </c>
      <c r="U1269" s="22">
        <v>0.85416666666666663</v>
      </c>
      <c r="V1269" s="22">
        <v>0.85416666666666663</v>
      </c>
      <c r="W1269" s="105">
        <f>IFERROR(IF(S1269&lt;R1269,100%,"100"%-(S1269-R1269)*1.2),"-")</f>
        <v>1</v>
      </c>
      <c r="AC1269" s="105">
        <f>IFERROR(IF(Y1269&lt;X1269,100%,"100"%-(Y1269-X1269)*1.2),"-")</f>
        <v>1</v>
      </c>
    </row>
    <row r="1270" spans="2:29" x14ac:dyDescent="0.3">
      <c r="B1270" s="18" t="s">
        <v>1651</v>
      </c>
      <c r="C1270" s="18">
        <v>46121</v>
      </c>
      <c r="D1270" s="5" t="s">
        <v>1710</v>
      </c>
      <c r="E1270" s="19" t="s">
        <v>104</v>
      </c>
      <c r="F1270" s="48" t="s">
        <v>64</v>
      </c>
      <c r="G1270" s="18" t="s">
        <v>1651</v>
      </c>
      <c r="H1270" s="5" t="s">
        <v>35</v>
      </c>
      <c r="I1270" s="19" t="s">
        <v>104</v>
      </c>
      <c r="J1270" s="111">
        <v>10230</v>
      </c>
      <c r="K1270" s="111">
        <v>2400</v>
      </c>
      <c r="L1270" s="111">
        <v>14</v>
      </c>
      <c r="M1270" s="111">
        <v>7</v>
      </c>
      <c r="N1270" s="19" t="s">
        <v>104</v>
      </c>
      <c r="O1270" s="48" t="s">
        <v>64</v>
      </c>
      <c r="P1270" s="19">
        <v>0.29166666666666702</v>
      </c>
      <c r="Q1270" s="22">
        <v>0.37152777777777779</v>
      </c>
      <c r="R1270" s="22">
        <v>0.5</v>
      </c>
      <c r="S1270" s="22">
        <v>0.375</v>
      </c>
      <c r="T1270" s="22">
        <v>0.41666666666666669</v>
      </c>
      <c r="U1270" s="22">
        <v>0.4201388888888889</v>
      </c>
      <c r="V1270" s="22">
        <v>0.4201388888888889</v>
      </c>
      <c r="W1270" s="105">
        <f>IFERROR(IF(S1270&lt;R1270,100%,"100"%-(S1270-R1270)*1.2),"-")</f>
        <v>1</v>
      </c>
      <c r="AC1270" s="105">
        <f>IFERROR(IF(Y1270&lt;X1270,100%,"100"%-(Y1270-X1270)*1.2),"-")</f>
        <v>1</v>
      </c>
    </row>
    <row r="1271" spans="2:29" x14ac:dyDescent="0.3">
      <c r="B1271" s="18" t="s">
        <v>1652</v>
      </c>
      <c r="C1271" s="18">
        <v>46121</v>
      </c>
      <c r="D1271" s="5" t="s">
        <v>1710</v>
      </c>
      <c r="E1271" s="241" t="s">
        <v>28</v>
      </c>
      <c r="F1271" s="54" t="s">
        <v>42</v>
      </c>
      <c r="G1271" s="18" t="s">
        <v>1652</v>
      </c>
      <c r="H1271" s="51" t="s">
        <v>40</v>
      </c>
      <c r="I1271" s="19" t="s">
        <v>28</v>
      </c>
      <c r="J1271" s="111">
        <v>9200</v>
      </c>
      <c r="K1271" s="111">
        <v>5000</v>
      </c>
      <c r="L1271" s="111">
        <v>14</v>
      </c>
      <c r="M1271" s="111">
        <v>10</v>
      </c>
      <c r="N1271" s="241" t="s">
        <v>28</v>
      </c>
      <c r="O1271" s="54" t="s">
        <v>42</v>
      </c>
      <c r="P1271" s="241">
        <v>0.20833333333333334</v>
      </c>
      <c r="Q1271" s="22">
        <v>0.25</v>
      </c>
      <c r="R1271" s="22">
        <v>0.625</v>
      </c>
      <c r="S1271" s="22">
        <v>0.3888888888888889</v>
      </c>
      <c r="T1271" s="22">
        <v>0.66666666666666663</v>
      </c>
      <c r="U1271" s="22">
        <v>0.79166666666666663</v>
      </c>
      <c r="V1271" s="22">
        <v>0.79166666666666663</v>
      </c>
      <c r="W1271" s="105">
        <f>IFERROR(IF(S1271&lt;R1271,100%,"100"%-(S1271-R1271)*1.2),"-")</f>
        <v>1</v>
      </c>
      <c r="AC1271" s="105">
        <f>IFERROR(IF(Y1271&lt;X1271,100%,"100"%-(Y1271-X1271)*1.2),"-")</f>
        <v>1</v>
      </c>
    </row>
    <row r="1272" spans="2:29" x14ac:dyDescent="0.3">
      <c r="B1272" s="18" t="s">
        <v>1652</v>
      </c>
      <c r="C1272" s="18">
        <v>46121</v>
      </c>
      <c r="D1272" s="5" t="s">
        <v>1710</v>
      </c>
      <c r="E1272" s="19" t="s">
        <v>28</v>
      </c>
      <c r="F1272" s="48" t="s">
        <v>42</v>
      </c>
      <c r="G1272" s="18" t="s">
        <v>1652</v>
      </c>
      <c r="H1272" s="5" t="s">
        <v>18</v>
      </c>
      <c r="I1272" s="19" t="s">
        <v>28</v>
      </c>
      <c r="J1272" s="111">
        <v>9200</v>
      </c>
      <c r="K1272" s="111">
        <v>2021</v>
      </c>
      <c r="L1272" s="111">
        <v>14</v>
      </c>
      <c r="M1272" s="111">
        <v>3</v>
      </c>
      <c r="N1272" s="19" t="s">
        <v>28</v>
      </c>
      <c r="O1272" s="48" t="s">
        <v>42</v>
      </c>
      <c r="P1272" s="19">
        <v>0.20833333333333334</v>
      </c>
      <c r="Q1272" s="22">
        <v>0.25</v>
      </c>
      <c r="R1272" s="22">
        <v>0.625</v>
      </c>
      <c r="S1272" s="22">
        <v>0.41666666666666669</v>
      </c>
      <c r="T1272" s="22">
        <v>0.5</v>
      </c>
      <c r="U1272" s="22">
        <v>0.79166666666666663</v>
      </c>
      <c r="V1272" s="22">
        <v>0.79166666666666663</v>
      </c>
      <c r="W1272" s="105">
        <f>IFERROR(IF(S1272&lt;R1272,100%,"100"%-(S1272-R1272)*1.2),"-")</f>
        <v>1</v>
      </c>
      <c r="AC1272" s="105">
        <f>IFERROR(IF(Y1272&lt;X1272,100%,"100"%-(Y1272-X1272)*1.2),"-")</f>
        <v>1</v>
      </c>
    </row>
    <row r="1273" spans="2:29" x14ac:dyDescent="0.3">
      <c r="B1273" s="18" t="s">
        <v>1653</v>
      </c>
      <c r="C1273" s="18">
        <v>46121</v>
      </c>
      <c r="D1273" s="5" t="s">
        <v>1710</v>
      </c>
      <c r="E1273" s="19" t="s">
        <v>46</v>
      </c>
      <c r="F1273" s="54" t="s">
        <v>165</v>
      </c>
      <c r="G1273" s="18" t="s">
        <v>1653</v>
      </c>
      <c r="H1273" s="5" t="s">
        <v>169</v>
      </c>
      <c r="I1273" s="19" t="s">
        <v>46</v>
      </c>
      <c r="J1273" s="111">
        <v>927</v>
      </c>
      <c r="K1273" s="111">
        <v>922</v>
      </c>
      <c r="L1273" s="111">
        <v>3</v>
      </c>
      <c r="M1273" s="111">
        <v>2</v>
      </c>
      <c r="N1273" s="19" t="s">
        <v>46</v>
      </c>
      <c r="O1273" s="54" t="s">
        <v>165</v>
      </c>
      <c r="P1273" s="19">
        <v>0.29166666666666669</v>
      </c>
      <c r="Q1273" s="22">
        <v>0.34375</v>
      </c>
      <c r="R1273" s="22">
        <v>0.625</v>
      </c>
      <c r="S1273" s="22">
        <v>0.375</v>
      </c>
      <c r="T1273" s="22">
        <v>0.4375</v>
      </c>
      <c r="U1273" s="22">
        <v>0.45833333333333331</v>
      </c>
      <c r="V1273" s="22">
        <v>0.45833333333333331</v>
      </c>
      <c r="W1273" s="105">
        <f>IFERROR(IF(S1273&lt;R1273,100%,"100"%-(S1273-R1273)*1.2),"-")</f>
        <v>1</v>
      </c>
      <c r="AC1273" s="105">
        <f>IFERROR(IF(Y1273&lt;X1273,100%,"100"%-(Y1273-X1273)*1.2),"-")</f>
        <v>1</v>
      </c>
    </row>
    <row r="1274" spans="2:29" x14ac:dyDescent="0.3">
      <c r="B1274" s="18" t="s">
        <v>1653</v>
      </c>
      <c r="C1274" s="18">
        <v>46121</v>
      </c>
      <c r="D1274" s="5" t="s">
        <v>1710</v>
      </c>
      <c r="E1274" s="21" t="s">
        <v>46</v>
      </c>
      <c r="F1274" s="20" t="s">
        <v>165</v>
      </c>
      <c r="G1274" s="18" t="s">
        <v>1653</v>
      </c>
      <c r="H1274" s="20" t="s">
        <v>76</v>
      </c>
      <c r="I1274" s="21" t="s">
        <v>46</v>
      </c>
      <c r="J1274" s="111">
        <v>927</v>
      </c>
      <c r="K1274" s="111">
        <v>7000</v>
      </c>
      <c r="L1274" s="111">
        <v>3</v>
      </c>
      <c r="M1274" s="111">
        <v>1</v>
      </c>
      <c r="N1274" s="21" t="s">
        <v>46</v>
      </c>
      <c r="O1274" s="20" t="s">
        <v>165</v>
      </c>
      <c r="P1274" s="21">
        <v>0.33333333333333331</v>
      </c>
      <c r="Q1274" s="22">
        <v>0.34375</v>
      </c>
      <c r="R1274" s="22">
        <v>0.625</v>
      </c>
      <c r="S1274" s="22">
        <v>0.51041666666666663</v>
      </c>
      <c r="T1274" s="22">
        <v>0.5625</v>
      </c>
      <c r="U1274" s="22">
        <v>0.63541666666666663</v>
      </c>
      <c r="V1274" s="22">
        <v>0.63541666666666663</v>
      </c>
      <c r="W1274" s="105">
        <f>IFERROR(IF(S1274&lt;R1274,100%,"100"%-(S1274-R1274)*1.2),"-")</f>
        <v>1</v>
      </c>
      <c r="AC1274" s="105">
        <f>IFERROR(IF(Y1274&lt;X1274,100%,"100"%-(Y1274-X1274)*1.2),"-")</f>
        <v>1</v>
      </c>
    </row>
    <row r="1275" spans="2:29" x14ac:dyDescent="0.3">
      <c r="B1275" s="18" t="s">
        <v>1654</v>
      </c>
      <c r="C1275" s="18">
        <v>46121</v>
      </c>
      <c r="D1275" s="5" t="s">
        <v>1710</v>
      </c>
      <c r="E1275" s="49" t="s">
        <v>14</v>
      </c>
      <c r="F1275" s="41" t="s">
        <v>115</v>
      </c>
      <c r="G1275" s="18" t="s">
        <v>1654</v>
      </c>
      <c r="H1275" s="20" t="s">
        <v>36</v>
      </c>
      <c r="I1275" s="21" t="s">
        <v>14</v>
      </c>
      <c r="J1275" s="111">
        <v>8500</v>
      </c>
      <c r="K1275" s="111">
        <v>11000</v>
      </c>
      <c r="L1275" s="111">
        <v>14</v>
      </c>
      <c r="M1275" s="111">
        <v>19</v>
      </c>
      <c r="N1275" s="21" t="s">
        <v>14</v>
      </c>
      <c r="O1275" s="41" t="s">
        <v>115</v>
      </c>
      <c r="P1275" s="21">
        <v>0.33333333333333331</v>
      </c>
      <c r="Q1275" s="22">
        <v>0.33333333333333331</v>
      </c>
      <c r="R1275" s="22">
        <v>0.625</v>
      </c>
      <c r="S1275" s="22">
        <v>0.41666666666666669</v>
      </c>
      <c r="T1275" s="22">
        <v>0.45833333333333331</v>
      </c>
      <c r="U1275" s="22">
        <v>0.54166666666666663</v>
      </c>
      <c r="V1275" s="22">
        <v>0.54166666666666663</v>
      </c>
      <c r="W1275" s="105">
        <f>IFERROR(IF(S1275&lt;R1275,100%,"100"%-(S1275-R1275)*1.2),"-")</f>
        <v>1</v>
      </c>
      <c r="AC1275" s="105">
        <f>IFERROR(IF(Y1275&lt;X1275,100%,"100"%-(Y1275-X1275)*1.2),"-")</f>
        <v>1</v>
      </c>
    </row>
    <row r="1276" spans="2:29" x14ac:dyDescent="0.3">
      <c r="B1276" s="18" t="s">
        <v>1655</v>
      </c>
      <c r="C1276" s="18">
        <v>46121</v>
      </c>
      <c r="D1276" s="5" t="s">
        <v>1710</v>
      </c>
      <c r="E1276" s="19" t="s">
        <v>101</v>
      </c>
      <c r="F1276" s="48" t="s">
        <v>101</v>
      </c>
      <c r="G1276" s="18" t="s">
        <v>1655</v>
      </c>
      <c r="H1276" s="5" t="s">
        <v>6</v>
      </c>
      <c r="I1276" s="19" t="s">
        <v>101</v>
      </c>
      <c r="K1276" s="111">
        <v>5000</v>
      </c>
      <c r="M1276" s="111">
        <v>10</v>
      </c>
      <c r="N1276" s="19" t="s">
        <v>101</v>
      </c>
      <c r="O1276" s="48" t="s">
        <v>101</v>
      </c>
      <c r="P1276" s="19">
        <v>0.29166666666666702</v>
      </c>
      <c r="W1276" s="105">
        <f>IFERROR(IF(S1276&lt;R1276,100%,"100"%-(S1276-R1276)*1.2),"-")</f>
        <v>1</v>
      </c>
      <c r="AC1276" s="105">
        <f>IFERROR(IF(Y1276&lt;X1276,100%,"100"%-(Y1276-X1276)*1.2),"-")</f>
        <v>1</v>
      </c>
    </row>
    <row r="1277" spans="2:29" x14ac:dyDescent="0.3">
      <c r="B1277" s="18" t="s">
        <v>1655</v>
      </c>
      <c r="C1277" s="18">
        <v>46121</v>
      </c>
      <c r="D1277" s="5" t="s">
        <v>1710</v>
      </c>
      <c r="E1277" s="19" t="s">
        <v>101</v>
      </c>
      <c r="F1277" s="48" t="s">
        <v>101</v>
      </c>
      <c r="G1277" s="18" t="s">
        <v>1655</v>
      </c>
      <c r="H1277" s="5" t="s">
        <v>9</v>
      </c>
      <c r="I1277" s="19" t="s">
        <v>101</v>
      </c>
      <c r="K1277" s="111">
        <v>5000</v>
      </c>
      <c r="M1277" s="111">
        <v>12</v>
      </c>
      <c r="N1277" s="19" t="s">
        <v>101</v>
      </c>
      <c r="O1277" s="48" t="s">
        <v>101</v>
      </c>
      <c r="P1277" s="19">
        <v>0.29166666666666702</v>
      </c>
      <c r="W1277" s="105">
        <f>IFERROR(IF(S1277&lt;R1277,100%,"100"%-(S1277-R1277)*1.2),"-")</f>
        <v>1</v>
      </c>
      <c r="AC1277" s="105">
        <f>IFERROR(IF(Y1277&lt;X1277,100%,"100"%-(Y1277-X1277)*1.2),"-")</f>
        <v>1</v>
      </c>
    </row>
    <row r="1278" spans="2:29" x14ac:dyDescent="0.3">
      <c r="B1278" s="18" t="s">
        <v>1656</v>
      </c>
      <c r="C1278" s="18">
        <v>46121</v>
      </c>
      <c r="D1278" s="5" t="s">
        <v>1710</v>
      </c>
      <c r="E1278" s="49" t="s">
        <v>14</v>
      </c>
      <c r="F1278" s="48" t="s">
        <v>115</v>
      </c>
      <c r="G1278" s="18" t="s">
        <v>1656</v>
      </c>
      <c r="H1278" s="5" t="s">
        <v>80</v>
      </c>
      <c r="I1278" s="19" t="s">
        <v>14</v>
      </c>
      <c r="J1278" s="111">
        <v>8500</v>
      </c>
      <c r="K1278" s="111">
        <v>2982</v>
      </c>
      <c r="L1278" s="111">
        <v>14</v>
      </c>
      <c r="M1278" s="111">
        <v>12</v>
      </c>
      <c r="N1278" s="19" t="s">
        <v>14</v>
      </c>
      <c r="O1278" s="48" t="s">
        <v>115</v>
      </c>
      <c r="P1278" s="19">
        <v>0.625</v>
      </c>
      <c r="Q1278" s="22">
        <v>0.76041666666666663</v>
      </c>
      <c r="R1278" s="22">
        <v>0.625</v>
      </c>
      <c r="S1278" s="22">
        <v>0.83333333333333337</v>
      </c>
      <c r="T1278" s="22">
        <v>0.86458333333333337</v>
      </c>
      <c r="U1278" s="22">
        <v>0.9375</v>
      </c>
      <c r="V1278" s="22">
        <v>0.9375</v>
      </c>
      <c r="W1278" s="105">
        <f>IFERROR(IF(S1278&lt;R1278,100%,"100"%-(S1278-R1278)*1.2),"-")</f>
        <v>0.75</v>
      </c>
      <c r="AB1278" s="5" t="s">
        <v>228</v>
      </c>
      <c r="AC1278" s="105">
        <f>IFERROR(IF(Y1278&lt;X1278,100%,"100"%-(Y1278-X1278)*1.2),"-")</f>
        <v>1</v>
      </c>
    </row>
    <row r="1279" spans="2:29" x14ac:dyDescent="0.3">
      <c r="B1279" s="18" t="s">
        <v>1657</v>
      </c>
      <c r="C1279" s="18">
        <v>46121</v>
      </c>
      <c r="D1279" s="5" t="s">
        <v>1710</v>
      </c>
      <c r="E1279" s="19" t="s">
        <v>20</v>
      </c>
      <c r="F1279" s="48" t="s">
        <v>21</v>
      </c>
      <c r="G1279" s="18" t="s">
        <v>1657</v>
      </c>
      <c r="H1279" s="5" t="s">
        <v>22</v>
      </c>
      <c r="I1279" s="19" t="s">
        <v>20</v>
      </c>
      <c r="J1279" s="111">
        <v>24950</v>
      </c>
      <c r="K1279" s="111">
        <v>17794</v>
      </c>
      <c r="L1279" s="111">
        <v>27</v>
      </c>
      <c r="M1279" s="111">
        <v>22</v>
      </c>
      <c r="N1279" s="19" t="s">
        <v>20</v>
      </c>
      <c r="O1279" s="48" t="s">
        <v>21</v>
      </c>
      <c r="P1279" s="19">
        <v>0.41666666666666669</v>
      </c>
      <c r="Q1279" s="22">
        <v>0.52083333333333337</v>
      </c>
      <c r="R1279" s="22">
        <v>0.75</v>
      </c>
      <c r="S1279" s="22">
        <v>0.60416666666666663</v>
      </c>
      <c r="T1279" s="22">
        <v>0.6875</v>
      </c>
      <c r="U1279" s="22">
        <v>0.77083333333333337</v>
      </c>
      <c r="V1279" s="22">
        <v>0.77083333333333337</v>
      </c>
      <c r="W1279" s="105">
        <f>IFERROR(IF(S1279&lt;R1279,100%,"100"%-(S1279-R1279)*1.2),"-")</f>
        <v>1</v>
      </c>
      <c r="AC1279" s="105">
        <f>IFERROR(IF(Y1279&lt;X1279,100%,"100"%-(Y1279-X1279)*1.2),"-")</f>
        <v>1</v>
      </c>
    </row>
    <row r="1280" spans="2:29" x14ac:dyDescent="0.3">
      <c r="B1280" s="18" t="s">
        <v>1658</v>
      </c>
      <c r="C1280" s="18">
        <v>46121</v>
      </c>
      <c r="D1280" s="5" t="s">
        <v>1710</v>
      </c>
      <c r="E1280" s="5" t="s">
        <v>104</v>
      </c>
      <c r="F1280" s="5" t="s">
        <v>64</v>
      </c>
      <c r="G1280" s="18" t="s">
        <v>1658</v>
      </c>
      <c r="H1280" s="5" t="s">
        <v>33</v>
      </c>
      <c r="I1280" s="5" t="s">
        <v>104</v>
      </c>
      <c r="J1280" s="111">
        <v>10230</v>
      </c>
      <c r="K1280" s="111">
        <v>8270</v>
      </c>
      <c r="L1280" s="111">
        <v>14</v>
      </c>
      <c r="M1280" s="111">
        <v>14</v>
      </c>
      <c r="N1280" s="5" t="s">
        <v>104</v>
      </c>
      <c r="O1280" s="5" t="s">
        <v>64</v>
      </c>
      <c r="P1280" s="19">
        <v>0.52430555555555558</v>
      </c>
      <c r="Q1280" s="22">
        <v>0.52430555555555558</v>
      </c>
      <c r="R1280" s="128">
        <v>0.625</v>
      </c>
      <c r="S1280" s="22">
        <v>0.57638888888888884</v>
      </c>
      <c r="T1280" s="22">
        <v>0.60416666666666663</v>
      </c>
      <c r="U1280" s="22">
        <v>0.66666666666666663</v>
      </c>
      <c r="V1280" s="22">
        <v>0.66666666666666663</v>
      </c>
      <c r="W1280" s="105">
        <f>IFERROR(IF(S1280&lt;R1280,100%,"100"%-(S1280-R1280)*1.2),"-")</f>
        <v>1</v>
      </c>
      <c r="AC1280" s="105">
        <f>IFERROR(IF(Y1280&lt;X1280,100%,"100"%-(Y1280-X1280)*1.2),"-")</f>
        <v>1</v>
      </c>
    </row>
    <row r="1281" spans="2:29" x14ac:dyDescent="0.3">
      <c r="B1281" s="18" t="s">
        <v>1659</v>
      </c>
      <c r="C1281" s="18">
        <v>46121</v>
      </c>
      <c r="D1281" s="5" t="s">
        <v>1710</v>
      </c>
      <c r="E1281" s="5" t="s">
        <v>46</v>
      </c>
      <c r="F1281" s="5" t="s">
        <v>165</v>
      </c>
      <c r="G1281" s="18" t="s">
        <v>1659</v>
      </c>
      <c r="H1281" s="5" t="s">
        <v>431</v>
      </c>
      <c r="I1281" s="5" t="s">
        <v>46</v>
      </c>
      <c r="J1281" s="111">
        <v>927</v>
      </c>
      <c r="K1281" s="111">
        <v>230</v>
      </c>
      <c r="L1281" s="111">
        <v>3</v>
      </c>
      <c r="M1281" s="111">
        <v>1</v>
      </c>
      <c r="N1281" s="5" t="s">
        <v>46</v>
      </c>
      <c r="O1281" s="5" t="s">
        <v>165</v>
      </c>
      <c r="P1281" s="22">
        <v>0.5</v>
      </c>
      <c r="Q1281" s="22">
        <v>0.70833333333333337</v>
      </c>
      <c r="R1281" s="22">
        <v>0.625</v>
      </c>
      <c r="S1281" s="22">
        <v>0.75</v>
      </c>
      <c r="T1281" s="22">
        <v>0.84722222222222221</v>
      </c>
      <c r="U1281" s="22">
        <v>0.91666666666666663</v>
      </c>
      <c r="V1281" s="22">
        <v>0.91666666666666663</v>
      </c>
      <c r="W1281" s="105">
        <f>IFERROR(IF(S1281&lt;R1281,100%,"100"%-(S1281-R1281)*1.2),"-")</f>
        <v>0.85</v>
      </c>
      <c r="AB1281" s="5" t="s">
        <v>228</v>
      </c>
      <c r="AC1281" s="105">
        <f>IFERROR(IF(Y1281&lt;X1281,100%,"100"%-(Y1281-X1281)*1.2),"-")</f>
        <v>1</v>
      </c>
    </row>
    <row r="1282" spans="2:29" x14ac:dyDescent="0.3">
      <c r="B1282" s="18" t="s">
        <v>1661</v>
      </c>
      <c r="C1282" s="18">
        <v>46122</v>
      </c>
      <c r="D1282" s="5" t="s">
        <v>1710</v>
      </c>
      <c r="E1282" s="49" t="s">
        <v>14</v>
      </c>
      <c r="F1282" s="41" t="s">
        <v>115</v>
      </c>
      <c r="G1282" s="18" t="s">
        <v>1661</v>
      </c>
      <c r="H1282" s="20" t="s">
        <v>35</v>
      </c>
      <c r="I1282" s="21" t="s">
        <v>14</v>
      </c>
      <c r="J1282" s="111">
        <v>8500</v>
      </c>
      <c r="K1282" s="111">
        <v>5647</v>
      </c>
      <c r="L1282" s="111">
        <v>14</v>
      </c>
      <c r="M1282" s="111">
        <v>4</v>
      </c>
      <c r="N1282" s="21" t="s">
        <v>14</v>
      </c>
      <c r="O1282" s="41" t="s">
        <v>115</v>
      </c>
      <c r="P1282" s="21">
        <v>0.29166666666666702</v>
      </c>
      <c r="Q1282" s="22">
        <v>0.29166666666666669</v>
      </c>
      <c r="R1282" s="22">
        <v>0.5</v>
      </c>
      <c r="S1282" s="22">
        <v>0.2951388888888889</v>
      </c>
      <c r="T1282" s="22">
        <v>0.33680555555555558</v>
      </c>
      <c r="U1282" s="22">
        <v>0.33680555555555558</v>
      </c>
      <c r="V1282" s="22">
        <v>0.33680555555555558</v>
      </c>
      <c r="W1282" s="105">
        <f>IFERROR(IF(S1282&lt;R1282,100%,"100"%-(S1282-R1282)*1.2),"-")</f>
        <v>1</v>
      </c>
      <c r="AC1282" s="105">
        <f>IFERROR(IF(Y1282&lt;X1282,100%,"100"%-(Y1282-X1282)*1.2),"-")</f>
        <v>1</v>
      </c>
    </row>
    <row r="1283" spans="2:29" x14ac:dyDescent="0.3">
      <c r="B1283" s="18" t="s">
        <v>1662</v>
      </c>
      <c r="C1283" s="18">
        <v>46122</v>
      </c>
      <c r="D1283" s="5" t="s">
        <v>1710</v>
      </c>
      <c r="E1283" s="49" t="s">
        <v>14</v>
      </c>
      <c r="F1283" s="48" t="s">
        <v>115</v>
      </c>
      <c r="G1283" s="18" t="s">
        <v>1662</v>
      </c>
      <c r="H1283" s="5" t="s">
        <v>6</v>
      </c>
      <c r="I1283" s="19" t="s">
        <v>14</v>
      </c>
      <c r="J1283" s="111">
        <v>8500</v>
      </c>
      <c r="K1283" s="111">
        <v>6456</v>
      </c>
      <c r="L1283" s="111">
        <v>14</v>
      </c>
      <c r="M1283" s="111">
        <v>8</v>
      </c>
      <c r="N1283" s="19" t="s">
        <v>14</v>
      </c>
      <c r="O1283" s="48" t="s">
        <v>115</v>
      </c>
      <c r="P1283" s="19">
        <v>0.375</v>
      </c>
      <c r="Q1283" s="22">
        <v>0.625</v>
      </c>
      <c r="R1283" s="22">
        <v>0.625</v>
      </c>
      <c r="S1283" s="22">
        <v>0.54513888888888884</v>
      </c>
      <c r="T1283" s="22">
        <v>0.57638888888888884</v>
      </c>
      <c r="U1283" s="22">
        <v>0.79166666666666663</v>
      </c>
      <c r="V1283" s="22">
        <v>0.79166666666666663</v>
      </c>
      <c r="W1283" s="105">
        <f>IFERROR(IF(S1283&lt;R1283,100%,"100"%-(S1283-R1283)*1.2),"-")</f>
        <v>1</v>
      </c>
      <c r="AC1283" s="105">
        <f>IFERROR(IF(Y1283&lt;X1283,100%,"100"%-(Y1283-X1283)*1.2),"-")</f>
        <v>1</v>
      </c>
    </row>
    <row r="1284" spans="2:29" x14ac:dyDescent="0.3">
      <c r="B1284" s="18" t="s">
        <v>1662</v>
      </c>
      <c r="C1284" s="18">
        <v>46122</v>
      </c>
      <c r="D1284" s="5" t="s">
        <v>1710</v>
      </c>
      <c r="E1284" s="49" t="s">
        <v>14</v>
      </c>
      <c r="F1284" s="48" t="s">
        <v>115</v>
      </c>
      <c r="G1284" s="18" t="s">
        <v>1662</v>
      </c>
      <c r="H1284" s="5" t="s">
        <v>30</v>
      </c>
      <c r="I1284" s="19" t="s">
        <v>14</v>
      </c>
      <c r="J1284" s="111">
        <v>8500</v>
      </c>
      <c r="K1284" s="111">
        <v>1839.9</v>
      </c>
      <c r="L1284" s="111">
        <v>14</v>
      </c>
      <c r="M1284" s="111">
        <v>2</v>
      </c>
      <c r="N1284" s="19" t="s">
        <v>14</v>
      </c>
      <c r="O1284" s="48" t="s">
        <v>115</v>
      </c>
      <c r="P1284" s="19">
        <v>0.375</v>
      </c>
      <c r="Q1284" s="22">
        <v>0.625</v>
      </c>
      <c r="R1284" s="22" t="s">
        <v>1678</v>
      </c>
      <c r="S1284" s="22">
        <v>0.54166666666666663</v>
      </c>
      <c r="T1284" s="22">
        <v>0.72916666666666663</v>
      </c>
      <c r="U1284" s="22">
        <v>0.79166666666666663</v>
      </c>
      <c r="V1284" s="22">
        <v>0.79166666666666663</v>
      </c>
      <c r="W1284" s="105">
        <f>IFERROR(IF(S1284&lt;R1284,100%,"100"%-(S1284-R1284)*1.2),"-")</f>
        <v>1</v>
      </c>
      <c r="AC1284" s="105">
        <f>IFERROR(IF(Y1284&lt;X1284,100%,"100"%-(Y1284-X1284)*1.2),"-")</f>
        <v>1</v>
      </c>
    </row>
    <row r="1285" spans="2:29" x14ac:dyDescent="0.3">
      <c r="B1285" s="18" t="s">
        <v>1663</v>
      </c>
      <c r="C1285" s="18">
        <v>46122</v>
      </c>
      <c r="D1285" s="5" t="s">
        <v>1710</v>
      </c>
      <c r="E1285" s="19" t="s">
        <v>56</v>
      </c>
      <c r="F1285" s="48" t="s">
        <v>81</v>
      </c>
      <c r="G1285" s="18" t="s">
        <v>1663</v>
      </c>
      <c r="H1285" s="5" t="s">
        <v>67</v>
      </c>
      <c r="I1285" s="19" t="s">
        <v>56</v>
      </c>
      <c r="J1285" s="111">
        <v>8500</v>
      </c>
      <c r="K1285" s="111">
        <v>3078</v>
      </c>
      <c r="L1285" s="111">
        <v>14</v>
      </c>
      <c r="M1285" s="111">
        <v>5</v>
      </c>
      <c r="N1285" s="19" t="s">
        <v>56</v>
      </c>
      <c r="O1285" s="48" t="s">
        <v>81</v>
      </c>
      <c r="P1285" s="19">
        <v>0.625</v>
      </c>
      <c r="Q1285" s="22">
        <v>0.625</v>
      </c>
      <c r="R1285" s="22">
        <v>0.70833333333333337</v>
      </c>
      <c r="S1285" s="22">
        <v>0.63888888888888884</v>
      </c>
      <c r="T1285" s="22">
        <v>0.68055555555555558</v>
      </c>
      <c r="U1285" s="22">
        <v>0.70833333333333337</v>
      </c>
      <c r="V1285" s="22">
        <v>0.70833333333333337</v>
      </c>
      <c r="W1285" s="105">
        <f>IFERROR(IF(S1285&lt;R1285,100%,"100"%-(S1285-R1285)*1.2),"-")</f>
        <v>1</v>
      </c>
      <c r="AC1285" s="105">
        <f>IFERROR(IF(Y1285&lt;X1285,100%,"100"%-(Y1285-X1285)*1.2),"-")</f>
        <v>1</v>
      </c>
    </row>
    <row r="1286" spans="2:29" x14ac:dyDescent="0.3">
      <c r="B1286" s="18" t="s">
        <v>1664</v>
      </c>
      <c r="C1286" s="18">
        <v>46122</v>
      </c>
      <c r="D1286" s="5" t="s">
        <v>1710</v>
      </c>
      <c r="E1286" s="241" t="s">
        <v>20</v>
      </c>
      <c r="F1286" s="54" t="s">
        <v>21</v>
      </c>
      <c r="G1286" s="18" t="s">
        <v>1664</v>
      </c>
      <c r="H1286" s="51" t="s">
        <v>12</v>
      </c>
      <c r="I1286" s="241" t="s">
        <v>20</v>
      </c>
      <c r="J1286" s="111">
        <v>24950</v>
      </c>
      <c r="K1286" s="111">
        <v>10585.5</v>
      </c>
      <c r="L1286" s="111">
        <v>27</v>
      </c>
      <c r="M1286" s="111">
        <v>24</v>
      </c>
      <c r="N1286" s="241" t="s">
        <v>20</v>
      </c>
      <c r="O1286" s="54" t="s">
        <v>21</v>
      </c>
      <c r="P1286" s="241">
        <v>0.33333333333333331</v>
      </c>
      <c r="Q1286" s="22">
        <v>0.38541666666666669</v>
      </c>
      <c r="R1286" s="22">
        <v>0.5</v>
      </c>
      <c r="S1286" s="22">
        <v>0.5</v>
      </c>
      <c r="T1286" s="22">
        <v>0.6875</v>
      </c>
      <c r="U1286" s="22">
        <v>0.85416666666666663</v>
      </c>
      <c r="V1286" s="22">
        <v>0.85416666666666663</v>
      </c>
      <c r="W1286" s="105">
        <f>IFERROR(IF(S1286&lt;R1286,100%,"100"%-(S1286-R1286)*1.2),"-")</f>
        <v>1</v>
      </c>
      <c r="AC1286" s="105">
        <f>IFERROR(IF(Y1286&lt;X1286,100%,"100"%-(Y1286-X1286)*1.2),"-")</f>
        <v>1</v>
      </c>
    </row>
    <row r="1287" spans="2:29" x14ac:dyDescent="0.3">
      <c r="B1287" s="18" t="s">
        <v>1664</v>
      </c>
      <c r="C1287" s="18">
        <v>46122</v>
      </c>
      <c r="D1287" s="5" t="s">
        <v>1710</v>
      </c>
      <c r="E1287" s="42" t="s">
        <v>20</v>
      </c>
      <c r="F1287" s="41" t="s">
        <v>21</v>
      </c>
      <c r="G1287" s="18" t="s">
        <v>1664</v>
      </c>
      <c r="H1287" s="41" t="s">
        <v>51</v>
      </c>
      <c r="I1287" s="42" t="s">
        <v>20</v>
      </c>
      <c r="J1287" s="111">
        <v>24950</v>
      </c>
      <c r="K1287" s="111">
        <v>441.1</v>
      </c>
      <c r="L1287" s="111">
        <v>27</v>
      </c>
      <c r="M1287" s="111">
        <v>1</v>
      </c>
      <c r="N1287" s="42" t="s">
        <v>20</v>
      </c>
      <c r="O1287" s="41" t="s">
        <v>21</v>
      </c>
      <c r="P1287" s="42">
        <v>0.33333333333333331</v>
      </c>
      <c r="Q1287" s="22">
        <v>0.38541666666666669</v>
      </c>
      <c r="R1287" s="22">
        <v>0.625</v>
      </c>
      <c r="S1287" s="22">
        <v>0.48958333333333331</v>
      </c>
      <c r="T1287" s="22">
        <v>0.51041666666666663</v>
      </c>
      <c r="U1287" s="22">
        <v>0.85416666666666663</v>
      </c>
      <c r="V1287" s="22">
        <v>0.85416666666666663</v>
      </c>
      <c r="W1287" s="105">
        <f>IFERROR(IF(S1287&lt;R1287,100%,"100"%-(S1287-R1287)*1.2),"-")</f>
        <v>1</v>
      </c>
      <c r="AC1287" s="105">
        <f>IFERROR(IF(Y1287&lt;X1287,100%,"100"%-(Y1287-X1287)*1.2),"-")</f>
        <v>1</v>
      </c>
    </row>
    <row r="1288" spans="2:29" x14ac:dyDescent="0.3">
      <c r="B1288" s="18" t="s">
        <v>1665</v>
      </c>
      <c r="C1288" s="18">
        <v>46122</v>
      </c>
      <c r="D1288" s="5" t="s">
        <v>1710</v>
      </c>
      <c r="E1288" s="191" t="s">
        <v>104</v>
      </c>
      <c r="F1288" s="54" t="s">
        <v>24</v>
      </c>
      <c r="G1288" s="18" t="s">
        <v>1665</v>
      </c>
      <c r="H1288" s="54" t="s">
        <v>40</v>
      </c>
      <c r="I1288" s="191" t="s">
        <v>104</v>
      </c>
      <c r="J1288" s="111">
        <v>10230</v>
      </c>
      <c r="K1288" s="111">
        <v>6500</v>
      </c>
      <c r="L1288" s="111">
        <v>14</v>
      </c>
      <c r="M1288" s="111">
        <v>10</v>
      </c>
      <c r="N1288" s="191" t="s">
        <v>104</v>
      </c>
      <c r="O1288" s="54" t="s">
        <v>24</v>
      </c>
      <c r="P1288" s="191">
        <v>0.29166666666666669</v>
      </c>
      <c r="Q1288" s="22">
        <v>0.29166666666666669</v>
      </c>
      <c r="R1288" s="22">
        <v>0.625</v>
      </c>
      <c r="S1288" s="22">
        <v>0.41666666666666669</v>
      </c>
      <c r="T1288" s="22">
        <v>0.45833333333333331</v>
      </c>
      <c r="U1288" s="22">
        <v>0.66666666666666663</v>
      </c>
      <c r="V1288" s="22">
        <v>0.66666666666666663</v>
      </c>
      <c r="W1288" s="105">
        <f>IFERROR(IF(S1288&lt;R1288,100%,"100"%-(S1288-R1288)*1.2),"-")</f>
        <v>1</v>
      </c>
      <c r="AC1288" s="105">
        <f>IFERROR(IF(Y1288&lt;X1288,100%,"100"%-(Y1288-X1288)*1.2),"-")</f>
        <v>1</v>
      </c>
    </row>
    <row r="1289" spans="2:29" x14ac:dyDescent="0.3">
      <c r="B1289" s="18" t="s">
        <v>1665</v>
      </c>
      <c r="C1289" s="18">
        <v>46122</v>
      </c>
      <c r="D1289" s="5" t="s">
        <v>1710</v>
      </c>
      <c r="E1289" s="19" t="s">
        <v>104</v>
      </c>
      <c r="F1289" s="48" t="s">
        <v>24</v>
      </c>
      <c r="G1289" s="18" t="s">
        <v>1665</v>
      </c>
      <c r="H1289" s="5" t="s">
        <v>11</v>
      </c>
      <c r="I1289" s="19" t="s">
        <v>104</v>
      </c>
      <c r="J1289" s="111">
        <v>10230</v>
      </c>
      <c r="K1289" s="111">
        <v>2300</v>
      </c>
      <c r="L1289" s="111">
        <v>14</v>
      </c>
      <c r="M1289" s="111">
        <v>3</v>
      </c>
      <c r="N1289" s="19" t="s">
        <v>104</v>
      </c>
      <c r="O1289" s="48" t="s">
        <v>24</v>
      </c>
      <c r="P1289" s="19">
        <v>0.29166666666666702</v>
      </c>
      <c r="Q1289" s="22">
        <v>0.29166666666666669</v>
      </c>
      <c r="R1289" s="128">
        <v>0.625</v>
      </c>
      <c r="S1289" s="22">
        <v>0.46527777777777779</v>
      </c>
      <c r="T1289" s="22">
        <v>0.5</v>
      </c>
      <c r="U1289" s="22">
        <v>0.66666666666666663</v>
      </c>
      <c r="V1289" s="22">
        <v>0.66666666666666663</v>
      </c>
      <c r="W1289" s="105">
        <f>IFERROR(IF(S1289&lt;R1289,100%,"100"%-(S1289-R1289)*1.2),"-")</f>
        <v>1</v>
      </c>
      <c r="AC1289" s="105">
        <f>IFERROR(IF(Y1289&lt;X1289,100%,"100"%-(Y1289-X1289)*1.2),"-")</f>
        <v>1</v>
      </c>
    </row>
    <row r="1290" spans="2:29" x14ac:dyDescent="0.3">
      <c r="B1290" s="18" t="s">
        <v>1666</v>
      </c>
      <c r="C1290" s="18">
        <v>46122</v>
      </c>
      <c r="D1290" s="5" t="s">
        <v>1710</v>
      </c>
      <c r="E1290" s="19" t="s">
        <v>28</v>
      </c>
      <c r="F1290" s="48" t="s">
        <v>42</v>
      </c>
      <c r="G1290" s="18" t="s">
        <v>1666</v>
      </c>
      <c r="H1290" s="5" t="s">
        <v>9</v>
      </c>
      <c r="I1290" s="19" t="s">
        <v>28</v>
      </c>
      <c r="J1290" s="111">
        <v>9200</v>
      </c>
      <c r="K1290" s="111">
        <v>9000</v>
      </c>
      <c r="L1290" s="111">
        <v>14</v>
      </c>
      <c r="M1290" s="111">
        <v>14</v>
      </c>
      <c r="N1290" s="19" t="s">
        <v>28</v>
      </c>
      <c r="O1290" s="48" t="s">
        <v>42</v>
      </c>
      <c r="P1290" s="19">
        <v>0.29166666666666702</v>
      </c>
      <c r="Q1290" s="22">
        <v>0.3125</v>
      </c>
      <c r="R1290" s="22">
        <v>0.625</v>
      </c>
      <c r="S1290" s="22">
        <v>0.41666666666666669</v>
      </c>
      <c r="T1290" s="22">
        <v>0.47916666666666669</v>
      </c>
      <c r="U1290" s="22">
        <v>0.59722222222222221</v>
      </c>
      <c r="V1290" s="22">
        <v>0.59722222222222221</v>
      </c>
      <c r="W1290" s="105">
        <f>IFERROR(IF(S1290&lt;R1290,100%,"100"%-(S1290-R1290)*1.2),"-")</f>
        <v>1</v>
      </c>
      <c r="AC1290" s="105">
        <f>IFERROR(IF(Y1290&lt;X1290,100%,"100"%-(Y1290-X1290)*1.2),"-")</f>
        <v>1</v>
      </c>
    </row>
    <row r="1291" spans="2:29" x14ac:dyDescent="0.3">
      <c r="B1291" s="18" t="s">
        <v>1667</v>
      </c>
      <c r="C1291" s="18">
        <v>46122</v>
      </c>
      <c r="D1291" s="5" t="s">
        <v>1710</v>
      </c>
      <c r="E1291" s="19" t="s">
        <v>28</v>
      </c>
      <c r="F1291" s="48" t="s">
        <v>42</v>
      </c>
      <c r="G1291" s="18" t="s">
        <v>1667</v>
      </c>
      <c r="H1291" s="5" t="s">
        <v>36</v>
      </c>
      <c r="I1291" s="19" t="s">
        <v>28</v>
      </c>
      <c r="J1291" s="111">
        <v>9200</v>
      </c>
      <c r="K1291" s="111">
        <v>2589</v>
      </c>
      <c r="L1291" s="111">
        <v>14</v>
      </c>
      <c r="M1291" s="111">
        <v>14</v>
      </c>
      <c r="N1291" s="19" t="s">
        <v>28</v>
      </c>
      <c r="O1291" s="48" t="s">
        <v>42</v>
      </c>
      <c r="P1291" s="19">
        <v>0.58333333333333337</v>
      </c>
      <c r="Q1291" s="22">
        <v>0.625</v>
      </c>
      <c r="R1291" s="22">
        <v>0.75</v>
      </c>
      <c r="S1291" s="22">
        <v>0.70833333333333337</v>
      </c>
      <c r="T1291" s="22">
        <v>0.75</v>
      </c>
      <c r="U1291" s="22">
        <v>0.83333333333333337</v>
      </c>
      <c r="V1291" s="22">
        <v>0.83333333333333337</v>
      </c>
      <c r="W1291" s="105">
        <f>IFERROR(IF(S1291&lt;R1291,100%,"100"%-(S1291-R1291)*1.2),"-")</f>
        <v>1</v>
      </c>
      <c r="AC1291" s="105">
        <f>IFERROR(IF(Y1291&lt;X1291,100%,"100"%-(Y1291-X1291)*1.2),"-")</f>
        <v>1</v>
      </c>
    </row>
    <row r="1292" spans="2:29" x14ac:dyDescent="0.3">
      <c r="B1292" s="18" t="s">
        <v>1668</v>
      </c>
      <c r="C1292" s="18">
        <v>46122</v>
      </c>
      <c r="D1292" s="5" t="s">
        <v>1710</v>
      </c>
      <c r="E1292" s="19" t="s">
        <v>46</v>
      </c>
      <c r="F1292" s="48" t="s">
        <v>165</v>
      </c>
      <c r="G1292" s="18" t="s">
        <v>1668</v>
      </c>
      <c r="H1292" s="5" t="s">
        <v>1660</v>
      </c>
      <c r="I1292" s="19" t="s">
        <v>46</v>
      </c>
      <c r="J1292" s="111">
        <v>927</v>
      </c>
      <c r="K1292" s="111">
        <v>500</v>
      </c>
      <c r="L1292" s="111">
        <v>3</v>
      </c>
      <c r="M1292" s="111">
        <v>2</v>
      </c>
      <c r="N1292" s="19" t="s">
        <v>46</v>
      </c>
      <c r="O1292" s="48" t="s">
        <v>165</v>
      </c>
      <c r="P1292" s="19">
        <v>0.45833333333333298</v>
      </c>
      <c r="Q1292" s="22">
        <v>0.44097222222222221</v>
      </c>
      <c r="R1292" s="22">
        <v>0.625</v>
      </c>
      <c r="S1292" s="22">
        <v>0.92013888888888884</v>
      </c>
      <c r="T1292" s="22">
        <v>0.9375</v>
      </c>
      <c r="U1292" s="22">
        <v>0.99305555555555558</v>
      </c>
      <c r="V1292" s="22">
        <v>0.99305555555555558</v>
      </c>
      <c r="W1292" s="105">
        <f>IFERROR(IF(S1292&lt;R1292,100%,"100"%-(S1292-R1292)*1.2),"-")</f>
        <v>0.64583333333333348</v>
      </c>
      <c r="AB1292" s="5" t="s">
        <v>228</v>
      </c>
      <c r="AC1292" s="105">
        <f>IFERROR(IF(Y1292&lt;X1292,100%,"100"%-(Y1292-X1292)*1.2),"-")</f>
        <v>1</v>
      </c>
    </row>
    <row r="1293" spans="2:29" x14ac:dyDescent="0.3">
      <c r="B1293" s="18" t="s">
        <v>1669</v>
      </c>
      <c r="C1293" s="18">
        <v>46122</v>
      </c>
      <c r="D1293" s="5" t="s">
        <v>1710</v>
      </c>
      <c r="E1293" s="19" t="s">
        <v>56</v>
      </c>
      <c r="F1293" s="48" t="s">
        <v>81</v>
      </c>
      <c r="G1293" s="18" t="s">
        <v>1669</v>
      </c>
      <c r="H1293" s="20" t="s">
        <v>16</v>
      </c>
      <c r="I1293" s="19" t="s">
        <v>56</v>
      </c>
      <c r="J1293" s="111">
        <v>8500</v>
      </c>
      <c r="K1293" s="111">
        <v>4500</v>
      </c>
      <c r="L1293" s="111">
        <v>14</v>
      </c>
      <c r="M1293" s="111">
        <v>6</v>
      </c>
      <c r="N1293" s="19" t="s">
        <v>56</v>
      </c>
      <c r="O1293" s="48" t="s">
        <v>81</v>
      </c>
      <c r="P1293" s="19">
        <v>0.41666666666666702</v>
      </c>
      <c r="Q1293" s="22">
        <v>0.70833333333333337</v>
      </c>
      <c r="R1293" s="22">
        <v>0.625</v>
      </c>
      <c r="S1293" s="22">
        <v>0.75902777777777775</v>
      </c>
      <c r="T1293" s="22">
        <v>0.78125</v>
      </c>
      <c r="U1293" s="22">
        <v>0.8125</v>
      </c>
      <c r="V1293" s="22">
        <v>0.8125</v>
      </c>
      <c r="W1293" s="105">
        <f>IFERROR(IF(S1293&lt;R1293,100%,"100"%-(S1293-R1293)*1.2),"-")</f>
        <v>0.83916666666666673</v>
      </c>
      <c r="AB1293" s="5" t="s">
        <v>228</v>
      </c>
      <c r="AC1293" s="105">
        <f>IFERROR(IF(Y1293&lt;X1293,100%,"100"%-(Y1293-X1293)*1.2),"-")</f>
        <v>1</v>
      </c>
    </row>
    <row r="1294" spans="2:29" x14ac:dyDescent="0.3">
      <c r="B1294" s="18" t="s">
        <v>1670</v>
      </c>
      <c r="C1294" s="18">
        <v>46122</v>
      </c>
      <c r="D1294" s="5" t="s">
        <v>1710</v>
      </c>
      <c r="E1294" s="722" t="s">
        <v>14</v>
      </c>
      <c r="F1294" s="667" t="s">
        <v>115</v>
      </c>
      <c r="G1294" s="18" t="s">
        <v>1670</v>
      </c>
      <c r="H1294" s="225" t="s">
        <v>67</v>
      </c>
      <c r="I1294" s="667" t="s">
        <v>14</v>
      </c>
      <c r="J1294" s="111">
        <v>8500</v>
      </c>
      <c r="K1294" s="111">
        <v>11641</v>
      </c>
      <c r="L1294" s="111">
        <v>14</v>
      </c>
      <c r="M1294" s="111">
        <v>10</v>
      </c>
      <c r="N1294" s="667" t="s">
        <v>14</v>
      </c>
      <c r="O1294" s="667" t="s">
        <v>115</v>
      </c>
      <c r="P1294" s="717">
        <v>0.45833333333333331</v>
      </c>
      <c r="Q1294" s="22">
        <v>0.625</v>
      </c>
      <c r="R1294" s="22">
        <v>0.70833333333333337</v>
      </c>
      <c r="S1294" s="22">
        <v>0.68055555555555558</v>
      </c>
      <c r="T1294" s="22">
        <v>0.70833333333333337</v>
      </c>
      <c r="U1294" s="22">
        <v>0.72916666666666663</v>
      </c>
      <c r="V1294" s="22">
        <v>0.72916666666666663</v>
      </c>
      <c r="W1294" s="105">
        <f>IFERROR(IF(S1294&lt;R1294,100%,"100"%-(S1294-R1294)*1.2),"-")</f>
        <v>1</v>
      </c>
      <c r="AC1294" s="105">
        <f>IFERROR(IF(Y1294&lt;X1294,100%,"100"%-(Y1294-X1294)*1.2),"-")</f>
        <v>1</v>
      </c>
    </row>
    <row r="1295" spans="2:29" x14ac:dyDescent="0.3">
      <c r="B1295" s="18" t="s">
        <v>1672</v>
      </c>
      <c r="C1295" s="18">
        <v>46123</v>
      </c>
      <c r="D1295" s="5" t="s">
        <v>1710</v>
      </c>
      <c r="E1295" s="19" t="s">
        <v>20</v>
      </c>
      <c r="F1295" s="48" t="s">
        <v>21</v>
      </c>
      <c r="G1295" s="18" t="s">
        <v>1672</v>
      </c>
      <c r="H1295" s="5" t="s">
        <v>6</v>
      </c>
      <c r="I1295" s="19" t="s">
        <v>20</v>
      </c>
      <c r="J1295" s="111">
        <v>24950</v>
      </c>
      <c r="K1295" s="111">
        <v>10585.5</v>
      </c>
      <c r="L1295" s="111">
        <v>27</v>
      </c>
      <c r="M1295" s="111">
        <v>14</v>
      </c>
      <c r="N1295" s="19" t="s">
        <v>20</v>
      </c>
      <c r="O1295" s="48" t="s">
        <v>21</v>
      </c>
      <c r="P1295" s="19">
        <v>0.41666666666666669</v>
      </c>
      <c r="W1295" s="105">
        <f>IFERROR(IF(S1295&lt;R1295,100%,"100"%-(S1295-R1295)*1.2),"-")</f>
        <v>1</v>
      </c>
      <c r="AC1295" s="105">
        <f>IFERROR(IF(Y1295&lt;X1295,100%,"100"%-(Y1295-X1295)*1.2),"-")</f>
        <v>1</v>
      </c>
    </row>
    <row r="1296" spans="2:29" x14ac:dyDescent="0.3">
      <c r="B1296" s="18" t="s">
        <v>1672</v>
      </c>
      <c r="C1296" s="18">
        <v>46123</v>
      </c>
      <c r="D1296" s="5" t="s">
        <v>1710</v>
      </c>
      <c r="E1296" s="19" t="s">
        <v>20</v>
      </c>
      <c r="F1296" s="48" t="s">
        <v>21</v>
      </c>
      <c r="G1296" s="18" t="s">
        <v>1672</v>
      </c>
      <c r="H1296" s="54" t="s">
        <v>9</v>
      </c>
      <c r="I1296" s="19" t="s">
        <v>20</v>
      </c>
      <c r="J1296" s="111">
        <v>24950</v>
      </c>
      <c r="K1296" s="111">
        <v>10585.5</v>
      </c>
      <c r="L1296" s="111">
        <v>27</v>
      </c>
      <c r="M1296" s="111">
        <v>10</v>
      </c>
      <c r="N1296" s="19" t="s">
        <v>20</v>
      </c>
      <c r="O1296" s="48" t="s">
        <v>21</v>
      </c>
      <c r="P1296" s="19">
        <v>0.41666666666666669</v>
      </c>
      <c r="W1296" s="105">
        <f>IFERROR(IF(S1296&lt;R1296,100%,"100"%-(S1296-R1296)*1.2),"-")</f>
        <v>1</v>
      </c>
      <c r="AC1296" s="105">
        <f>IFERROR(IF(Y1296&lt;X1296,100%,"100"%-(Y1296-X1296)*1.2),"-")</f>
        <v>1</v>
      </c>
    </row>
    <row r="1297" spans="2:29" x14ac:dyDescent="0.3">
      <c r="B1297" s="18" t="s">
        <v>1673</v>
      </c>
      <c r="C1297" s="18">
        <v>46123</v>
      </c>
      <c r="D1297" s="5" t="s">
        <v>1710</v>
      </c>
      <c r="E1297" s="191" t="s">
        <v>28</v>
      </c>
      <c r="F1297" s="54" t="s">
        <v>165</v>
      </c>
      <c r="G1297" s="18" t="s">
        <v>1673</v>
      </c>
      <c r="H1297" s="54" t="s">
        <v>35</v>
      </c>
      <c r="I1297" s="19" t="s">
        <v>28</v>
      </c>
      <c r="J1297" s="111">
        <v>9200</v>
      </c>
      <c r="K1297" s="111">
        <v>8000</v>
      </c>
      <c r="L1297" s="111">
        <v>14</v>
      </c>
      <c r="M1297" s="111">
        <v>14</v>
      </c>
      <c r="N1297" s="191" t="s">
        <v>28</v>
      </c>
      <c r="O1297" s="54" t="s">
        <v>165</v>
      </c>
      <c r="P1297" s="191">
        <v>0.33333333333333331</v>
      </c>
      <c r="W1297" s="105">
        <f>IFERROR(IF(S1297&lt;R1297,100%,"100"%-(S1297-R1297)*1.2),"-")</f>
        <v>1</v>
      </c>
      <c r="AC1297" s="105">
        <f>IFERROR(IF(Y1297&lt;X1297,100%,"100"%-(Y1297-X1297)*1.2),"-")</f>
        <v>1</v>
      </c>
    </row>
    <row r="1298" spans="2:29" x14ac:dyDescent="0.3">
      <c r="B1298" s="18" t="s">
        <v>1674</v>
      </c>
      <c r="C1298" s="18">
        <v>46123</v>
      </c>
      <c r="D1298" s="5" t="s">
        <v>1710</v>
      </c>
      <c r="E1298" s="49" t="s">
        <v>14</v>
      </c>
      <c r="F1298" s="54" t="s">
        <v>115</v>
      </c>
      <c r="G1298" s="18" t="s">
        <v>1674</v>
      </c>
      <c r="H1298" s="54" t="s">
        <v>36</v>
      </c>
      <c r="I1298" s="191" t="s">
        <v>14</v>
      </c>
      <c r="J1298" s="111">
        <v>8500</v>
      </c>
      <c r="K1298" s="111">
        <v>8500</v>
      </c>
      <c r="L1298" s="111">
        <v>14</v>
      </c>
      <c r="M1298" s="111">
        <v>15</v>
      </c>
      <c r="N1298" s="191" t="s">
        <v>14</v>
      </c>
      <c r="O1298" s="54" t="s">
        <v>115</v>
      </c>
      <c r="P1298" s="191">
        <v>0.41666666666666702</v>
      </c>
      <c r="W1298" s="105">
        <f>IFERROR(IF(S1298&lt;R1298,100%,"100"%-(S1298-R1298)*1.2),"-")</f>
        <v>1</v>
      </c>
      <c r="AC1298" s="105">
        <f>IFERROR(IF(Y1298&lt;X1298,100%,"100"%-(Y1298-X1298)*1.2),"-")</f>
        <v>1</v>
      </c>
    </row>
    <row r="1299" spans="2:29" x14ac:dyDescent="0.3">
      <c r="B1299" s="18" t="s">
        <v>1675</v>
      </c>
      <c r="C1299" s="18">
        <v>46123</v>
      </c>
      <c r="D1299" s="5" t="s">
        <v>1710</v>
      </c>
      <c r="E1299" s="5" t="s">
        <v>104</v>
      </c>
      <c r="F1299" s="5" t="s">
        <v>24</v>
      </c>
      <c r="G1299" s="18" t="s">
        <v>1675</v>
      </c>
      <c r="H1299" s="54" t="s">
        <v>40</v>
      </c>
      <c r="I1299" s="5" t="s">
        <v>104</v>
      </c>
      <c r="J1299" s="111">
        <v>10230</v>
      </c>
      <c r="K1299" s="111">
        <v>8500</v>
      </c>
      <c r="L1299" s="111">
        <v>14</v>
      </c>
      <c r="M1299" s="111">
        <v>10</v>
      </c>
      <c r="N1299" s="5" t="s">
        <v>104</v>
      </c>
      <c r="O1299" s="5" t="s">
        <v>24</v>
      </c>
      <c r="P1299" s="22">
        <v>0.25</v>
      </c>
      <c r="W1299" s="105">
        <f>IFERROR(IF(S1299&lt;R1299,100%,"100"%-(S1299-R1299)*1.2),"-")</f>
        <v>1</v>
      </c>
      <c r="AC1299" s="105">
        <f>IFERROR(IF(Y1299&lt;X1299,100%,"100"%-(Y1299-X1299)*1.2),"-")</f>
        <v>1</v>
      </c>
    </row>
    <row r="1300" spans="2:29" x14ac:dyDescent="0.3">
      <c r="B1300" s="18" t="s">
        <v>1679</v>
      </c>
      <c r="C1300" s="18">
        <v>46125</v>
      </c>
      <c r="D1300" s="5" t="s">
        <v>1710</v>
      </c>
      <c r="E1300" s="19" t="s">
        <v>46</v>
      </c>
      <c r="F1300" s="48" t="s">
        <v>165</v>
      </c>
      <c r="G1300" s="18" t="s">
        <v>1679</v>
      </c>
      <c r="H1300" s="5" t="s">
        <v>35</v>
      </c>
      <c r="I1300" s="19" t="s">
        <v>46</v>
      </c>
      <c r="J1300" s="111">
        <v>927</v>
      </c>
      <c r="K1300" s="111">
        <v>4500</v>
      </c>
      <c r="L1300" s="111">
        <v>3</v>
      </c>
      <c r="M1300" s="111">
        <v>4</v>
      </c>
      <c r="N1300" s="19" t="s">
        <v>46</v>
      </c>
      <c r="O1300" s="48" t="s">
        <v>165</v>
      </c>
      <c r="P1300" s="19">
        <v>0.33333333333333298</v>
      </c>
      <c r="Q1300" s="22">
        <v>0.33333333333333331</v>
      </c>
      <c r="R1300" s="22">
        <v>0.5</v>
      </c>
      <c r="S1300" s="22">
        <v>0.33680555555555558</v>
      </c>
      <c r="T1300" s="22">
        <v>0.33680555555555558</v>
      </c>
      <c r="U1300" s="22">
        <v>0.34027777777777779</v>
      </c>
      <c r="V1300" s="22">
        <v>0.34027777777777779</v>
      </c>
      <c r="W1300" s="105">
        <f>IFERROR(IF(S1300&lt;R1300,100%,"100"%-(S1300-R1300)*1.2),"-")</f>
        <v>1</v>
      </c>
      <c r="AC1300" s="105">
        <f>IFERROR(IF(Y1300&lt;X1300,100%,"100"%-(Y1300-X1300)*1.2),"-")</f>
        <v>1</v>
      </c>
    </row>
    <row r="1301" spans="2:29" x14ac:dyDescent="0.3">
      <c r="B1301" s="18" t="s">
        <v>1680</v>
      </c>
      <c r="C1301" s="18">
        <v>46125</v>
      </c>
      <c r="D1301" s="5" t="s">
        <v>1710</v>
      </c>
      <c r="E1301" s="49" t="s">
        <v>14</v>
      </c>
      <c r="F1301" s="48" t="s">
        <v>15</v>
      </c>
      <c r="G1301" s="18" t="s">
        <v>1680</v>
      </c>
      <c r="H1301" s="5" t="s">
        <v>30</v>
      </c>
      <c r="I1301" s="19" t="s">
        <v>1625</v>
      </c>
      <c r="K1301" s="111">
        <v>639.9</v>
      </c>
      <c r="M1301" s="111">
        <v>4</v>
      </c>
      <c r="N1301" s="19" t="s">
        <v>1625</v>
      </c>
      <c r="O1301" s="48" t="s">
        <v>15</v>
      </c>
      <c r="P1301" s="19">
        <v>0.29375000000000001</v>
      </c>
      <c r="Q1301" s="22">
        <v>0.375</v>
      </c>
      <c r="R1301" s="22">
        <v>0.5</v>
      </c>
      <c r="S1301" s="22">
        <v>0.47916666666666669</v>
      </c>
      <c r="T1301" s="22">
        <v>0.4861111111111111</v>
      </c>
      <c r="U1301" s="22">
        <v>0.59027777777777779</v>
      </c>
      <c r="V1301" s="22">
        <v>0.59027777777777779</v>
      </c>
      <c r="W1301" s="105">
        <f>IFERROR(IF(S1301&lt;R1301,100%,"100"%-(S1301-R1301)*1.2),"-")</f>
        <v>1</v>
      </c>
      <c r="AC1301" s="105">
        <f>IFERROR(IF(Y1301&lt;X1301,100%,"100"%-(Y1301-X1301)*1.2),"-")</f>
        <v>1</v>
      </c>
    </row>
    <row r="1302" spans="2:29" x14ac:dyDescent="0.3">
      <c r="B1302" s="18" t="s">
        <v>1680</v>
      </c>
      <c r="C1302" s="18">
        <v>46125</v>
      </c>
      <c r="D1302" s="5" t="s">
        <v>1710</v>
      </c>
      <c r="E1302" s="49" t="s">
        <v>14</v>
      </c>
      <c r="F1302" s="48" t="s">
        <v>15</v>
      </c>
      <c r="G1302" s="18" t="s">
        <v>1680</v>
      </c>
      <c r="H1302" s="5" t="s">
        <v>9</v>
      </c>
      <c r="I1302" s="19" t="s">
        <v>14</v>
      </c>
      <c r="J1302" s="111">
        <v>8500</v>
      </c>
      <c r="K1302" s="111">
        <v>1149</v>
      </c>
      <c r="L1302" s="111">
        <v>14</v>
      </c>
      <c r="M1302" s="111">
        <v>5</v>
      </c>
      <c r="N1302" s="19" t="s">
        <v>14</v>
      </c>
      <c r="O1302" s="48" t="s">
        <v>15</v>
      </c>
      <c r="P1302" s="19">
        <v>0.3125</v>
      </c>
      <c r="Q1302" s="22">
        <v>0.375</v>
      </c>
      <c r="R1302" s="22">
        <v>0.5</v>
      </c>
      <c r="S1302" s="22">
        <v>0.48958333333333331</v>
      </c>
      <c r="T1302" s="22">
        <v>0.53125</v>
      </c>
      <c r="U1302" s="22">
        <v>0.59027777777777779</v>
      </c>
      <c r="V1302" s="22">
        <v>0.59027777777777779</v>
      </c>
      <c r="W1302" s="105">
        <f>IFERROR(IF(S1302&lt;R1302,100%,"100"%-(S1302-R1302)*1.2),"-")</f>
        <v>1</v>
      </c>
      <c r="AC1302" s="105">
        <f>IFERROR(IF(Y1302&lt;X1302,100%,"100"%-(Y1302-X1302)*1.2),"-")</f>
        <v>1</v>
      </c>
    </row>
    <row r="1303" spans="2:29" x14ac:dyDescent="0.3">
      <c r="B1303" s="18" t="s">
        <v>1681</v>
      </c>
      <c r="C1303" s="18">
        <v>46125</v>
      </c>
      <c r="D1303" s="5" t="s">
        <v>1710</v>
      </c>
      <c r="E1303" s="49" t="s">
        <v>14</v>
      </c>
      <c r="F1303" s="48" t="s">
        <v>15</v>
      </c>
      <c r="G1303" s="18" t="s">
        <v>1681</v>
      </c>
      <c r="H1303" s="5" t="s">
        <v>16</v>
      </c>
      <c r="I1303" s="19" t="s">
        <v>14</v>
      </c>
      <c r="J1303" s="111">
        <v>8500</v>
      </c>
      <c r="K1303" s="111">
        <v>23000</v>
      </c>
      <c r="L1303" s="111">
        <v>14</v>
      </c>
      <c r="M1303" s="111">
        <v>14</v>
      </c>
      <c r="N1303" s="19" t="s">
        <v>14</v>
      </c>
      <c r="O1303" s="48" t="s">
        <v>15</v>
      </c>
      <c r="P1303" s="19">
        <v>0.625</v>
      </c>
      <c r="W1303" s="105">
        <f>IFERROR(IF(S1303&lt;R1303,100%,"100"%-(S1303-R1303)*1.2),"-")</f>
        <v>1</v>
      </c>
      <c r="AC1303" s="105">
        <f>IFERROR(IF(Y1303&lt;X1303,100%,"100"%-(Y1303-X1303)*1.2),"-")</f>
        <v>1</v>
      </c>
    </row>
    <row r="1304" spans="2:29" x14ac:dyDescent="0.3">
      <c r="B1304" s="18" t="s">
        <v>1682</v>
      </c>
      <c r="C1304" s="18">
        <v>46125</v>
      </c>
      <c r="D1304" s="5" t="s">
        <v>1710</v>
      </c>
      <c r="E1304" s="19" t="s">
        <v>104</v>
      </c>
      <c r="F1304" s="48" t="s">
        <v>24</v>
      </c>
      <c r="G1304" s="18" t="s">
        <v>1682</v>
      </c>
      <c r="H1304" s="5" t="s">
        <v>169</v>
      </c>
      <c r="I1304" s="19" t="s">
        <v>104</v>
      </c>
      <c r="J1304" s="111">
        <v>10230</v>
      </c>
      <c r="K1304" s="111">
        <v>4500</v>
      </c>
      <c r="L1304" s="111">
        <v>14</v>
      </c>
      <c r="M1304" s="111">
        <v>6</v>
      </c>
      <c r="N1304" s="19" t="s">
        <v>104</v>
      </c>
      <c r="O1304" s="48" t="s">
        <v>24</v>
      </c>
      <c r="P1304" s="19">
        <v>0.29166666666666669</v>
      </c>
      <c r="Q1304" s="22">
        <v>0.3125</v>
      </c>
      <c r="R1304" s="22">
        <v>0.625</v>
      </c>
      <c r="S1304" s="22">
        <v>0.34027777777777779</v>
      </c>
      <c r="T1304" s="22">
        <v>0.375</v>
      </c>
      <c r="U1304" s="22">
        <v>0.41666666666666669</v>
      </c>
      <c r="V1304" s="22">
        <v>0.41666666666666669</v>
      </c>
      <c r="W1304" s="105">
        <f>IFERROR(IF(S1304&lt;R1304,100%,"100"%-(S1304-R1304)*1.2),"-")</f>
        <v>1</v>
      </c>
      <c r="AC1304" s="105">
        <f>IFERROR(IF(Y1304&lt;X1304,100%,"100"%-(Y1304-X1304)*1.2),"-")</f>
        <v>1</v>
      </c>
    </row>
    <row r="1305" spans="2:29" x14ac:dyDescent="0.3">
      <c r="B1305" s="18" t="s">
        <v>1683</v>
      </c>
      <c r="C1305" s="18">
        <v>46125</v>
      </c>
      <c r="D1305" s="5" t="s">
        <v>1710</v>
      </c>
      <c r="E1305" s="19" t="s">
        <v>20</v>
      </c>
      <c r="F1305" s="41" t="s">
        <v>21</v>
      </c>
      <c r="G1305" s="18" t="s">
        <v>1683</v>
      </c>
      <c r="H1305" s="20" t="s">
        <v>18</v>
      </c>
      <c r="I1305" s="19" t="s">
        <v>20</v>
      </c>
      <c r="J1305" s="111">
        <v>24950</v>
      </c>
      <c r="K1305" s="111">
        <v>22303</v>
      </c>
      <c r="L1305" s="111">
        <v>27</v>
      </c>
      <c r="M1305" s="111">
        <v>26</v>
      </c>
      <c r="N1305" s="19" t="s">
        <v>20</v>
      </c>
      <c r="O1305" s="41" t="s">
        <v>21</v>
      </c>
      <c r="P1305" s="19">
        <v>0.16666666666666666</v>
      </c>
      <c r="Q1305" s="22">
        <v>0.22569444444444445</v>
      </c>
      <c r="R1305" s="22">
        <v>0.625</v>
      </c>
      <c r="S1305" s="22">
        <v>0.39583333333333331</v>
      </c>
      <c r="T1305" s="22">
        <v>0.47916666666666669</v>
      </c>
      <c r="U1305" s="22">
        <v>0.60416666666666663</v>
      </c>
      <c r="V1305" s="22">
        <v>0.60416666666666663</v>
      </c>
      <c r="W1305" s="105">
        <f>IFERROR(IF(S1305&lt;R1305,100%,"100"%-(S1305-R1305)*1.2),"-")</f>
        <v>1</v>
      </c>
      <c r="AC1305" s="105">
        <f>IFERROR(IF(Y1305&lt;X1305,100%,"100"%-(Y1305-X1305)*1.2),"-")</f>
        <v>1</v>
      </c>
    </row>
    <row r="1306" spans="2:29" x14ac:dyDescent="0.3">
      <c r="B1306" s="18" t="s">
        <v>1683</v>
      </c>
      <c r="C1306" s="18">
        <v>46125</v>
      </c>
      <c r="D1306" s="5" t="s">
        <v>1710</v>
      </c>
      <c r="E1306" s="19" t="s">
        <v>20</v>
      </c>
      <c r="F1306" s="41" t="s">
        <v>21</v>
      </c>
      <c r="G1306" s="18" t="s">
        <v>1683</v>
      </c>
      <c r="H1306" s="20" t="s">
        <v>40</v>
      </c>
      <c r="I1306" s="19" t="s">
        <v>20</v>
      </c>
      <c r="J1306" s="111">
        <v>24950</v>
      </c>
      <c r="K1306" s="111">
        <v>300</v>
      </c>
      <c r="L1306" s="111">
        <v>27</v>
      </c>
      <c r="M1306" s="111">
        <v>1</v>
      </c>
      <c r="N1306" s="19" t="s">
        <v>20</v>
      </c>
      <c r="O1306" s="41" t="s">
        <v>21</v>
      </c>
      <c r="P1306" s="19">
        <v>0.16666666666666666</v>
      </c>
      <c r="Q1306" s="22">
        <v>0.22569444444444445</v>
      </c>
      <c r="R1306" s="22">
        <v>0.625</v>
      </c>
      <c r="S1306" s="22">
        <v>0.39583333333333331</v>
      </c>
      <c r="T1306" s="22">
        <v>0.47916666666666669</v>
      </c>
      <c r="U1306" s="22">
        <v>0.60416666666666663</v>
      </c>
      <c r="V1306" s="22">
        <v>0.60416666666666663</v>
      </c>
      <c r="W1306" s="105">
        <f>IFERROR(IF(S1306&lt;R1306,100%,"100"%-(S1306-R1306)*1.2),"-")</f>
        <v>1</v>
      </c>
      <c r="AC1306" s="105">
        <f>IFERROR(IF(Y1306&lt;X1306,100%,"100"%-(Y1306-X1306)*1.2),"-")</f>
        <v>1</v>
      </c>
    </row>
    <row r="1307" spans="2:29" x14ac:dyDescent="0.3">
      <c r="B1307" s="18" t="s">
        <v>1684</v>
      </c>
      <c r="C1307" s="18">
        <v>46125</v>
      </c>
      <c r="D1307" s="5" t="s">
        <v>1710</v>
      </c>
      <c r="E1307" s="19" t="s">
        <v>104</v>
      </c>
      <c r="F1307" s="48" t="s">
        <v>24</v>
      </c>
      <c r="G1307" s="18" t="s">
        <v>1684</v>
      </c>
      <c r="H1307" s="5" t="s">
        <v>17</v>
      </c>
      <c r="I1307" s="19" t="s">
        <v>104</v>
      </c>
      <c r="J1307" s="111">
        <v>10230</v>
      </c>
      <c r="K1307" s="111">
        <v>6690</v>
      </c>
      <c r="L1307" s="111">
        <v>14</v>
      </c>
      <c r="M1307" s="111">
        <v>9</v>
      </c>
      <c r="N1307" s="19" t="s">
        <v>104</v>
      </c>
      <c r="O1307" s="48" t="s">
        <v>24</v>
      </c>
      <c r="P1307" s="19">
        <v>0.5</v>
      </c>
      <c r="Q1307" s="22">
        <v>0.53819444444444442</v>
      </c>
      <c r="R1307" s="22">
        <v>0.625</v>
      </c>
      <c r="S1307" s="22">
        <v>0.625</v>
      </c>
      <c r="T1307" s="22">
        <v>0.66666666666666663</v>
      </c>
      <c r="U1307" s="22">
        <v>0.75</v>
      </c>
      <c r="V1307" s="22">
        <v>0.75</v>
      </c>
      <c r="W1307" s="105">
        <f>IFERROR(IF(S1307&lt;R1307,100%,"100"%-(S1307-R1307)*1.2),"-")</f>
        <v>1</v>
      </c>
      <c r="AC1307" s="105">
        <f>IFERROR(IF(Y1307&lt;X1307,100%,"100"%-(Y1307-X1307)*1.2),"-")</f>
        <v>1</v>
      </c>
    </row>
    <row r="1308" spans="2:29" x14ac:dyDescent="0.3">
      <c r="B1308" s="18" t="s">
        <v>1684</v>
      </c>
      <c r="C1308" s="18">
        <v>46125</v>
      </c>
      <c r="D1308" s="5" t="s">
        <v>1710</v>
      </c>
      <c r="E1308" s="19" t="s">
        <v>104</v>
      </c>
      <c r="F1308" s="48" t="s">
        <v>24</v>
      </c>
      <c r="G1308" s="18" t="s">
        <v>1684</v>
      </c>
      <c r="H1308" s="5" t="s">
        <v>25</v>
      </c>
      <c r="I1308" s="19" t="s">
        <v>104</v>
      </c>
      <c r="J1308" s="111">
        <v>10230</v>
      </c>
      <c r="K1308" s="111">
        <v>936</v>
      </c>
      <c r="L1308" s="111">
        <v>14</v>
      </c>
      <c r="M1308" s="111">
        <v>6</v>
      </c>
      <c r="N1308" s="19" t="s">
        <v>104</v>
      </c>
      <c r="O1308" s="48" t="s">
        <v>24</v>
      </c>
      <c r="P1308" s="19">
        <v>0.5</v>
      </c>
      <c r="Q1308" s="22">
        <v>0.53819444444444442</v>
      </c>
      <c r="R1308" s="108">
        <v>0.625</v>
      </c>
      <c r="S1308" s="22">
        <v>0.58680555555555558</v>
      </c>
      <c r="T1308" s="22">
        <v>0.625</v>
      </c>
      <c r="U1308" s="22">
        <v>0.75</v>
      </c>
      <c r="V1308" s="22">
        <v>0.75</v>
      </c>
      <c r="W1308" s="105">
        <f>IFERROR(IF(S1308&lt;R1308,100%,"100"%-(S1308-R1308)*1.2),"-")</f>
        <v>1</v>
      </c>
      <c r="AC1308" s="105">
        <f>IFERROR(IF(Y1308&lt;X1308,100%,"100"%-(Y1308-X1308)*1.2),"-")</f>
        <v>1</v>
      </c>
    </row>
    <row r="1309" spans="2:29" x14ac:dyDescent="0.3">
      <c r="B1309" s="18" t="s">
        <v>1685</v>
      </c>
      <c r="C1309" s="18">
        <v>46125</v>
      </c>
      <c r="D1309" s="5" t="s">
        <v>1710</v>
      </c>
      <c r="E1309" s="19" t="s">
        <v>56</v>
      </c>
      <c r="F1309" s="48" t="s">
        <v>81</v>
      </c>
      <c r="G1309" s="18" t="s">
        <v>1685</v>
      </c>
      <c r="H1309" s="5" t="s">
        <v>6</v>
      </c>
      <c r="I1309" s="19" t="s">
        <v>56</v>
      </c>
      <c r="J1309" s="111">
        <v>8500</v>
      </c>
      <c r="K1309" s="111">
        <v>7100</v>
      </c>
      <c r="L1309" s="111">
        <v>14</v>
      </c>
      <c r="M1309" s="111">
        <v>12</v>
      </c>
      <c r="N1309" s="19" t="s">
        <v>56</v>
      </c>
      <c r="O1309" s="48" t="s">
        <v>81</v>
      </c>
      <c r="P1309" s="19">
        <v>0.29166666666666702</v>
      </c>
      <c r="W1309" s="105">
        <f>IFERROR(IF(S1309&lt;R1309,100%,"100"%-(S1309-R1309)*1.2),"-")</f>
        <v>1</v>
      </c>
      <c r="AC1309" s="105">
        <f>IFERROR(IF(Y1309&lt;X1309,100%,"100"%-(Y1309-X1309)*1.2),"-")</f>
        <v>1</v>
      </c>
    </row>
    <row r="1310" spans="2:29" x14ac:dyDescent="0.3">
      <c r="B1310" s="18" t="s">
        <v>1686</v>
      </c>
      <c r="C1310" s="18">
        <v>46125</v>
      </c>
      <c r="D1310" s="5" t="s">
        <v>1710</v>
      </c>
      <c r="E1310" s="19" t="s">
        <v>56</v>
      </c>
      <c r="F1310" s="48" t="s">
        <v>81</v>
      </c>
      <c r="G1310" s="18" t="s">
        <v>1686</v>
      </c>
      <c r="H1310" s="5" t="s">
        <v>13</v>
      </c>
      <c r="I1310" s="19" t="s">
        <v>56</v>
      </c>
      <c r="J1310" s="111">
        <v>8500</v>
      </c>
      <c r="K1310" s="111">
        <v>4200</v>
      </c>
      <c r="L1310" s="111">
        <v>14</v>
      </c>
      <c r="M1310" s="111">
        <v>9</v>
      </c>
      <c r="N1310" s="19" t="s">
        <v>56</v>
      </c>
      <c r="O1310" s="48" t="s">
        <v>81</v>
      </c>
      <c r="P1310" s="19">
        <v>0.54166666666666663</v>
      </c>
      <c r="W1310" s="105">
        <f>IFERROR(IF(S1310&lt;R1310,100%,"100"%-(S1310-R1310)*1.2),"-")</f>
        <v>1</v>
      </c>
      <c r="AC1310" s="105">
        <f>IFERROR(IF(Y1310&lt;X1310,100%,"100"%-(Y1310-X1310)*1.2),"-")</f>
        <v>1</v>
      </c>
    </row>
    <row r="1311" spans="2:29" x14ac:dyDescent="0.3">
      <c r="B1311" s="18" t="s">
        <v>1687</v>
      </c>
      <c r="C1311" s="18">
        <v>46125</v>
      </c>
      <c r="D1311" s="5" t="s">
        <v>1710</v>
      </c>
      <c r="E1311" s="19" t="s">
        <v>28</v>
      </c>
      <c r="F1311" s="48" t="s">
        <v>42</v>
      </c>
      <c r="G1311" s="18" t="s">
        <v>1687</v>
      </c>
      <c r="H1311" s="5" t="s">
        <v>22</v>
      </c>
      <c r="I1311" s="19" t="s">
        <v>28</v>
      </c>
      <c r="J1311" s="111">
        <v>9200</v>
      </c>
      <c r="K1311" s="111">
        <v>6500</v>
      </c>
      <c r="L1311" s="111">
        <v>14</v>
      </c>
      <c r="M1311" s="111">
        <v>14</v>
      </c>
      <c r="N1311" s="19" t="s">
        <v>28</v>
      </c>
      <c r="O1311" s="48" t="s">
        <v>42</v>
      </c>
      <c r="P1311" s="19">
        <v>0.29166666666666702</v>
      </c>
      <c r="Q1311" s="22">
        <v>0.3125</v>
      </c>
      <c r="R1311" s="22">
        <v>0.625</v>
      </c>
      <c r="S1311" s="22">
        <v>0.375</v>
      </c>
      <c r="T1311" s="22">
        <v>0.45833333333333331</v>
      </c>
      <c r="U1311" s="22">
        <v>0.50694444444444442</v>
      </c>
      <c r="V1311" s="22">
        <v>0.50694444444444442</v>
      </c>
      <c r="W1311" s="105">
        <f>IFERROR(IF(S1311&lt;R1311,100%,"100"%-(S1311-R1311)*1.2),"-")</f>
        <v>1</v>
      </c>
      <c r="AC1311" s="105">
        <f>IFERROR(IF(Y1311&lt;X1311,100%,"100"%-(Y1311-X1311)*1.2),"-")</f>
        <v>1</v>
      </c>
    </row>
    <row r="1312" spans="2:29" x14ac:dyDescent="0.3">
      <c r="B1312" s="18" t="s">
        <v>1688</v>
      </c>
      <c r="C1312" s="18">
        <v>46125</v>
      </c>
      <c r="D1312" s="5" t="s">
        <v>1710</v>
      </c>
      <c r="E1312" s="19" t="s">
        <v>28</v>
      </c>
      <c r="F1312" s="48" t="s">
        <v>42</v>
      </c>
      <c r="G1312" s="18" t="s">
        <v>1688</v>
      </c>
      <c r="H1312" s="5" t="s">
        <v>479</v>
      </c>
      <c r="I1312" s="19" t="s">
        <v>28</v>
      </c>
      <c r="J1312" s="111">
        <v>9200</v>
      </c>
      <c r="K1312" s="111">
        <v>462</v>
      </c>
      <c r="L1312" s="111">
        <v>14</v>
      </c>
      <c r="M1312" s="111">
        <v>3</v>
      </c>
      <c r="N1312" s="19" t="s">
        <v>28</v>
      </c>
      <c r="O1312" s="48" t="s">
        <v>42</v>
      </c>
      <c r="P1312" s="19">
        <v>0.54166666666666696</v>
      </c>
      <c r="Q1312" s="22">
        <v>0.70833333333333337</v>
      </c>
      <c r="R1312" s="22">
        <v>0.75</v>
      </c>
      <c r="S1312" s="22">
        <v>0.72916666666666663</v>
      </c>
      <c r="T1312" s="22">
        <v>0.75</v>
      </c>
      <c r="U1312" s="22">
        <v>0.83333333333333337</v>
      </c>
      <c r="V1312" s="22">
        <v>0.83333333333333337</v>
      </c>
      <c r="W1312" s="105">
        <f>IFERROR(IF(S1312&lt;R1312,100%,"100"%-(S1312-R1312)*1.2),"-")</f>
        <v>1</v>
      </c>
      <c r="AC1312" s="105">
        <f>IFERROR(IF(Y1312&lt;X1312,100%,"100"%-(Y1312-X1312)*1.2),"-")</f>
        <v>1</v>
      </c>
    </row>
    <row r="1313" spans="2:29" x14ac:dyDescent="0.3">
      <c r="B1313" s="18" t="s">
        <v>1688</v>
      </c>
      <c r="C1313" s="18">
        <v>46125</v>
      </c>
      <c r="D1313" s="5" t="s">
        <v>1710</v>
      </c>
      <c r="E1313" s="191" t="s">
        <v>28</v>
      </c>
      <c r="F1313" s="54" t="s">
        <v>42</v>
      </c>
      <c r="G1313" s="18" t="s">
        <v>1688</v>
      </c>
      <c r="H1313" s="54" t="s">
        <v>159</v>
      </c>
      <c r="I1313" s="19" t="s">
        <v>28</v>
      </c>
      <c r="J1313" s="111">
        <v>9200</v>
      </c>
      <c r="K1313" s="111">
        <v>4659</v>
      </c>
      <c r="L1313" s="111">
        <v>14</v>
      </c>
      <c r="M1313" s="111">
        <v>4</v>
      </c>
      <c r="N1313" s="191" t="s">
        <v>28</v>
      </c>
      <c r="O1313" s="54" t="s">
        <v>42</v>
      </c>
      <c r="P1313" s="191">
        <v>0.54166666666666663</v>
      </c>
      <c r="Q1313" s="22">
        <v>0.70833333333333337</v>
      </c>
      <c r="R1313" s="22">
        <v>0.79166666666666663</v>
      </c>
      <c r="S1313" s="22">
        <v>0.77083333333333337</v>
      </c>
      <c r="T1313" s="22">
        <v>0.79166666666666663</v>
      </c>
      <c r="U1313" s="22">
        <v>0.83333333333333337</v>
      </c>
      <c r="V1313" s="22">
        <v>0.83333333333333337</v>
      </c>
      <c r="W1313" s="105">
        <f>IFERROR(IF(S1313&lt;R1313,100%,"100"%-(S1313-R1313)*1.2),"-")</f>
        <v>1</v>
      </c>
      <c r="AC1313" s="105">
        <f>IFERROR(IF(Y1313&lt;X1313,100%,"100"%-(Y1313-X1313)*1.2),"-")</f>
        <v>1</v>
      </c>
    </row>
    <row r="1314" spans="2:29" x14ac:dyDescent="0.3">
      <c r="B1314" s="18" t="s">
        <v>1689</v>
      </c>
      <c r="C1314" s="18">
        <v>46125</v>
      </c>
      <c r="D1314" s="5" t="s">
        <v>1710</v>
      </c>
      <c r="E1314" s="5" t="s">
        <v>46</v>
      </c>
      <c r="F1314" s="5" t="s">
        <v>165</v>
      </c>
      <c r="G1314" s="18" t="s">
        <v>1689</v>
      </c>
      <c r="H1314" s="5" t="s">
        <v>406</v>
      </c>
      <c r="I1314" s="5" t="s">
        <v>46</v>
      </c>
      <c r="J1314" s="111">
        <v>927</v>
      </c>
      <c r="K1314" s="111">
        <v>20</v>
      </c>
      <c r="L1314" s="111">
        <v>3</v>
      </c>
      <c r="M1314" s="111">
        <v>1</v>
      </c>
      <c r="N1314" s="5" t="s">
        <v>46</v>
      </c>
      <c r="O1314" s="5" t="s">
        <v>165</v>
      </c>
      <c r="P1314" s="22">
        <v>0.79166666666666663</v>
      </c>
      <c r="Q1314" s="22">
        <v>0.79166666666666663</v>
      </c>
      <c r="R1314" s="22">
        <v>0.625</v>
      </c>
      <c r="S1314" s="22">
        <v>0.86805555555555558</v>
      </c>
      <c r="T1314" s="22">
        <v>0.88194444444444442</v>
      </c>
      <c r="U1314" s="22">
        <v>0.99305555555555558</v>
      </c>
      <c r="V1314" s="22">
        <v>0.99305555555555558</v>
      </c>
      <c r="W1314" s="105">
        <f>IFERROR(IF(S1314&lt;R1314,100%,"100"%-(S1314-R1314)*1.2),"-")</f>
        <v>0.70833333333333326</v>
      </c>
      <c r="AB1314" s="5" t="s">
        <v>228</v>
      </c>
      <c r="AC1314" s="105">
        <f>IFERROR(IF(Y1314&lt;X1314,100%,"100"%-(Y1314-X1314)*1.2),"-")</f>
        <v>1</v>
      </c>
    </row>
    <row r="1315" spans="2:29" x14ac:dyDescent="0.3">
      <c r="B1315" s="18" t="s">
        <v>1690</v>
      </c>
      <c r="C1315" s="18">
        <v>46125</v>
      </c>
      <c r="D1315" s="5" t="s">
        <v>1710</v>
      </c>
      <c r="E1315" s="5" t="s">
        <v>46</v>
      </c>
      <c r="F1315" s="5" t="s">
        <v>165</v>
      </c>
      <c r="G1315" s="18" t="s">
        <v>1690</v>
      </c>
      <c r="H1315" s="5" t="s">
        <v>9</v>
      </c>
      <c r="I1315" s="5" t="s">
        <v>46</v>
      </c>
      <c r="J1315" s="111">
        <v>927</v>
      </c>
      <c r="K1315" s="111">
        <v>100</v>
      </c>
      <c r="L1315" s="111">
        <v>3</v>
      </c>
      <c r="M1315" s="111">
        <v>1</v>
      </c>
      <c r="N1315" s="5" t="s">
        <v>46</v>
      </c>
      <c r="O1315" s="5" t="s">
        <v>165</v>
      </c>
      <c r="P1315" s="22">
        <v>0.79166666666666663</v>
      </c>
      <c r="Q1315" s="22">
        <v>0.79166666666666663</v>
      </c>
      <c r="R1315" s="22">
        <v>0.625</v>
      </c>
      <c r="S1315" s="22">
        <v>0.89236111111111116</v>
      </c>
      <c r="T1315" s="22">
        <v>0.93055555555555558</v>
      </c>
      <c r="U1315" s="22">
        <v>0.99305555555555558</v>
      </c>
      <c r="V1315" s="22">
        <v>0.99305555555555558</v>
      </c>
      <c r="W1315" s="105">
        <f>IFERROR(IF(S1315&lt;R1315,100%,"100"%-(S1315-R1315)*1.2),"-")</f>
        <v>0.6791666666666667</v>
      </c>
      <c r="AB1315" s="5" t="s">
        <v>228</v>
      </c>
      <c r="AC1315" s="105">
        <f>IFERROR(IF(Y1315&lt;X1315,100%,"100"%-(Y1315-X1315)*1.2),"-")</f>
        <v>1</v>
      </c>
    </row>
    <row r="1316" spans="2:29" x14ac:dyDescent="0.3">
      <c r="B1316" s="18" t="s">
        <v>1691</v>
      </c>
      <c r="C1316" s="18">
        <v>46125</v>
      </c>
      <c r="D1316" s="5" t="s">
        <v>1710</v>
      </c>
      <c r="E1316" s="5" t="s">
        <v>104</v>
      </c>
      <c r="F1316" s="5" t="s">
        <v>24</v>
      </c>
      <c r="G1316" s="18" t="s">
        <v>1691</v>
      </c>
      <c r="H1316" s="5" t="s">
        <v>1677</v>
      </c>
      <c r="I1316" s="5" t="s">
        <v>104</v>
      </c>
      <c r="J1316" s="111">
        <v>10230</v>
      </c>
      <c r="K1316" s="111">
        <v>200</v>
      </c>
      <c r="L1316" s="111">
        <v>14</v>
      </c>
      <c r="M1316" s="111">
        <v>1</v>
      </c>
      <c r="N1316" s="5" t="s">
        <v>104</v>
      </c>
      <c r="O1316" s="5" t="s">
        <v>24</v>
      </c>
      <c r="P1316" s="22">
        <v>0.91666666666666663</v>
      </c>
      <c r="Q1316" s="22">
        <v>0.91666666666666663</v>
      </c>
      <c r="R1316" s="22">
        <v>0.97916666666666663</v>
      </c>
      <c r="S1316" s="22">
        <v>0.9375</v>
      </c>
      <c r="T1316" s="22">
        <v>0.98263888888888884</v>
      </c>
      <c r="U1316" s="22">
        <v>0.99305555555555558</v>
      </c>
      <c r="V1316" s="22">
        <v>0.99305555555555558</v>
      </c>
      <c r="W1316" s="105">
        <f>IFERROR(IF(S1316&lt;R1316,100%,"100"%-(S1316-R1316)*1.2),"-")</f>
        <v>1</v>
      </c>
      <c r="AC1316" s="105">
        <f>IFERROR(IF(Y1316&lt;X1316,100%,"100"%-(Y1316-X1316)*1.2),"-")</f>
        <v>1</v>
      </c>
    </row>
    <row r="1317" spans="2:29" x14ac:dyDescent="0.3">
      <c r="B1317" s="18" t="s">
        <v>1693</v>
      </c>
      <c r="C1317" s="18">
        <v>46126</v>
      </c>
      <c r="D1317" s="5" t="s">
        <v>1710</v>
      </c>
      <c r="E1317" s="19" t="s">
        <v>101</v>
      </c>
      <c r="F1317" s="48" t="s">
        <v>101</v>
      </c>
      <c r="G1317" s="18" t="s">
        <v>1693</v>
      </c>
      <c r="H1317" s="5" t="s">
        <v>6</v>
      </c>
      <c r="I1317" s="19" t="s">
        <v>101</v>
      </c>
      <c r="K1317" s="111">
        <v>12657.77</v>
      </c>
      <c r="M1317" s="111">
        <v>9</v>
      </c>
      <c r="N1317" s="19" t="s">
        <v>101</v>
      </c>
      <c r="O1317" s="48" t="s">
        <v>101</v>
      </c>
      <c r="P1317" s="19">
        <v>0.29166666666666702</v>
      </c>
      <c r="R1317" s="22">
        <v>0.5</v>
      </c>
      <c r="S1317" s="22">
        <v>0.64583333333333337</v>
      </c>
      <c r="W1317" s="105">
        <f>IFERROR(IF(S1317&lt;R1317,100%,"100"%-(S1317-R1317)*1.2),"-")</f>
        <v>0.82499999999999996</v>
      </c>
      <c r="AB1317" s="5" t="s">
        <v>1707</v>
      </c>
      <c r="AC1317" s="105">
        <f>IFERROR(IF(Y1317&lt;X1317,100%,"100"%-(Y1317-X1317)*1.2),"-")</f>
        <v>1</v>
      </c>
    </row>
    <row r="1318" spans="2:29" x14ac:dyDescent="0.3">
      <c r="B1318" s="18" t="s">
        <v>1693</v>
      </c>
      <c r="C1318" s="18">
        <v>46126</v>
      </c>
      <c r="D1318" s="5" t="s">
        <v>1710</v>
      </c>
      <c r="E1318" s="21" t="s">
        <v>101</v>
      </c>
      <c r="F1318" s="41" t="s">
        <v>101</v>
      </c>
      <c r="G1318" s="18" t="s">
        <v>1693</v>
      </c>
      <c r="H1318" s="20" t="s">
        <v>9</v>
      </c>
      <c r="I1318" s="21" t="s">
        <v>101</v>
      </c>
      <c r="K1318" s="111">
        <v>9000</v>
      </c>
      <c r="M1318" s="111">
        <v>17</v>
      </c>
      <c r="N1318" s="21" t="s">
        <v>101</v>
      </c>
      <c r="O1318" s="41" t="s">
        <v>101</v>
      </c>
      <c r="P1318" s="21">
        <v>0.29166666666666702</v>
      </c>
      <c r="R1318" s="22">
        <v>0.5</v>
      </c>
      <c r="S1318" s="22">
        <v>0.66666666666666663</v>
      </c>
      <c r="W1318" s="105">
        <f>IFERROR(IF(S1318&lt;R1318,100%,"100"%-(S1318-R1318)*1.2),"-")</f>
        <v>0.8</v>
      </c>
      <c r="AB1318" s="5" t="s">
        <v>1707</v>
      </c>
      <c r="AC1318" s="105">
        <f>IFERROR(IF(Y1318&lt;X1318,100%,"100"%-(Y1318-X1318)*1.2),"-")</f>
        <v>1</v>
      </c>
    </row>
    <row r="1319" spans="2:29" x14ac:dyDescent="0.3">
      <c r="B1319" s="18" t="s">
        <v>1694</v>
      </c>
      <c r="C1319" s="18">
        <v>46126</v>
      </c>
      <c r="D1319" s="5" t="s">
        <v>1710</v>
      </c>
      <c r="E1319" s="241" t="s">
        <v>101</v>
      </c>
      <c r="F1319" s="54" t="s">
        <v>101</v>
      </c>
      <c r="G1319" s="18" t="s">
        <v>1694</v>
      </c>
      <c r="H1319" s="51" t="s">
        <v>12</v>
      </c>
      <c r="I1319" s="241" t="s">
        <v>101</v>
      </c>
      <c r="K1319" s="111">
        <v>1000</v>
      </c>
      <c r="M1319" s="111">
        <v>24</v>
      </c>
      <c r="N1319" s="241" t="s">
        <v>101</v>
      </c>
      <c r="O1319" s="54" t="s">
        <v>101</v>
      </c>
      <c r="P1319" s="241">
        <v>0.33333333333333331</v>
      </c>
      <c r="R1319" s="22">
        <v>0.5</v>
      </c>
      <c r="S1319" s="22">
        <v>0.625</v>
      </c>
      <c r="W1319" s="105">
        <f>IFERROR(IF(S1319&lt;R1319,100%,"100"%-(S1319-R1319)*1.2),"-")</f>
        <v>0.85</v>
      </c>
      <c r="AB1319" s="5" t="s">
        <v>1707</v>
      </c>
      <c r="AC1319" s="105">
        <f>IFERROR(IF(Y1319&lt;X1319,100%,"100"%-(Y1319-X1319)*1.2),"-")</f>
        <v>1</v>
      </c>
    </row>
    <row r="1320" spans="2:29" x14ac:dyDescent="0.3">
      <c r="B1320" s="18" t="s">
        <v>1694</v>
      </c>
      <c r="C1320" s="18">
        <v>46126</v>
      </c>
      <c r="D1320" s="5" t="s">
        <v>1710</v>
      </c>
      <c r="E1320" s="19" t="s">
        <v>101</v>
      </c>
      <c r="F1320" s="48" t="s">
        <v>101</v>
      </c>
      <c r="G1320" s="18" t="s">
        <v>1694</v>
      </c>
      <c r="H1320" s="5" t="s">
        <v>76</v>
      </c>
      <c r="I1320" s="19" t="s">
        <v>101</v>
      </c>
      <c r="K1320" s="111">
        <v>3000</v>
      </c>
      <c r="M1320" s="111">
        <v>4</v>
      </c>
      <c r="N1320" s="19" t="s">
        <v>101</v>
      </c>
      <c r="O1320" s="48" t="s">
        <v>101</v>
      </c>
      <c r="P1320" s="19">
        <v>0.33333333333333331</v>
      </c>
      <c r="R1320" s="22">
        <v>0.625</v>
      </c>
      <c r="S1320" s="22">
        <v>0.5</v>
      </c>
      <c r="W1320" s="105">
        <f>IFERROR(IF(S1320&lt;R1320,100%,"100"%-(S1320-R1320)*1.2),"-")</f>
        <v>1</v>
      </c>
      <c r="AC1320" s="105">
        <f>IFERROR(IF(Y1320&lt;X1320,100%,"100"%-(Y1320-X1320)*1.2),"-")</f>
        <v>1</v>
      </c>
    </row>
    <row r="1321" spans="2:29" x14ac:dyDescent="0.3">
      <c r="B1321" s="18" t="s">
        <v>1695</v>
      </c>
      <c r="C1321" s="18">
        <v>46126</v>
      </c>
      <c r="D1321" s="5" t="s">
        <v>1710</v>
      </c>
      <c r="E1321" s="19" t="s">
        <v>20</v>
      </c>
      <c r="F1321" s="48" t="s">
        <v>21</v>
      </c>
      <c r="G1321" s="18" t="s">
        <v>1695</v>
      </c>
      <c r="H1321" s="5" t="s">
        <v>80</v>
      </c>
      <c r="I1321" s="19" t="s">
        <v>20</v>
      </c>
      <c r="J1321" s="111">
        <v>24950</v>
      </c>
      <c r="K1321" s="111">
        <v>13200</v>
      </c>
      <c r="L1321" s="111">
        <v>27</v>
      </c>
      <c r="M1321" s="111">
        <v>27</v>
      </c>
      <c r="N1321" s="19" t="s">
        <v>20</v>
      </c>
      <c r="O1321" s="48" t="s">
        <v>21</v>
      </c>
      <c r="P1321" s="19">
        <v>0.5</v>
      </c>
      <c r="Q1321" s="22">
        <v>0.70833333333333337</v>
      </c>
      <c r="R1321" s="22">
        <v>0.83333333333333337</v>
      </c>
      <c r="S1321" s="22">
        <v>0.79166666666666663</v>
      </c>
      <c r="T1321" s="22">
        <v>0.83333333333333337</v>
      </c>
      <c r="U1321" s="22">
        <v>0.95833333333333337</v>
      </c>
      <c r="V1321" s="22">
        <v>0.95833333333333337</v>
      </c>
      <c r="W1321" s="105">
        <f>IFERROR(IF(S1321&lt;R1321,100%,"100"%-(S1321-R1321)*1.2),"-")</f>
        <v>1</v>
      </c>
      <c r="AC1321" s="105">
        <f>IFERROR(IF(Y1321&lt;X1321,100%,"100"%-(Y1321-X1321)*1.2),"-")</f>
        <v>1</v>
      </c>
    </row>
    <row r="1322" spans="2:29" x14ac:dyDescent="0.3">
      <c r="B1322" s="18" t="s">
        <v>1696</v>
      </c>
      <c r="C1322" s="18">
        <v>46126</v>
      </c>
      <c r="D1322" s="5" t="s">
        <v>1710</v>
      </c>
      <c r="E1322" s="19" t="s">
        <v>46</v>
      </c>
      <c r="F1322" s="48" t="s">
        <v>165</v>
      </c>
      <c r="G1322" s="18" t="s">
        <v>1696</v>
      </c>
      <c r="H1322" s="5" t="s">
        <v>1677</v>
      </c>
      <c r="I1322" s="19" t="s">
        <v>46</v>
      </c>
      <c r="J1322" s="111">
        <v>927</v>
      </c>
      <c r="K1322" s="111">
        <v>352</v>
      </c>
      <c r="L1322" s="111">
        <v>3</v>
      </c>
      <c r="M1322" s="111">
        <v>3</v>
      </c>
      <c r="N1322" s="19" t="s">
        <v>46</v>
      </c>
      <c r="O1322" s="48" t="s">
        <v>165</v>
      </c>
      <c r="P1322" s="19">
        <v>0.375</v>
      </c>
      <c r="Q1322" s="22">
        <v>0.4375</v>
      </c>
      <c r="R1322" s="22">
        <v>0.625</v>
      </c>
      <c r="S1322" s="22">
        <v>0.45833333333333331</v>
      </c>
      <c r="T1322" s="22">
        <v>0.47916666666666669</v>
      </c>
      <c r="U1322" s="22">
        <v>0.50347222222222221</v>
      </c>
      <c r="V1322" s="22">
        <v>0.50347222222222221</v>
      </c>
      <c r="W1322" s="105">
        <f>IFERROR(IF(S1322&lt;R1322,100%,"100"%-(S1322-R1322)*1.2),"-")</f>
        <v>1</v>
      </c>
      <c r="AC1322" s="105">
        <f>IFERROR(IF(Y1322&lt;X1322,100%,"100"%-(Y1322-X1322)*1.2),"-")</f>
        <v>1</v>
      </c>
    </row>
    <row r="1323" spans="2:29" x14ac:dyDescent="0.3">
      <c r="B1323" s="18" t="s">
        <v>1697</v>
      </c>
      <c r="C1323" s="18">
        <v>46126</v>
      </c>
      <c r="D1323" s="5" t="s">
        <v>1710</v>
      </c>
      <c r="E1323" s="19" t="s">
        <v>46</v>
      </c>
      <c r="F1323" s="48" t="s">
        <v>165</v>
      </c>
      <c r="G1323" s="18" t="s">
        <v>1697</v>
      </c>
      <c r="H1323" s="5" t="s">
        <v>161</v>
      </c>
      <c r="I1323" s="19" t="s">
        <v>46</v>
      </c>
      <c r="J1323" s="111">
        <v>927</v>
      </c>
      <c r="K1323" s="111">
        <v>325</v>
      </c>
      <c r="L1323" s="111">
        <v>3</v>
      </c>
      <c r="M1323" s="111">
        <v>3</v>
      </c>
      <c r="N1323" s="19" t="s">
        <v>46</v>
      </c>
      <c r="O1323" s="48" t="s">
        <v>165</v>
      </c>
      <c r="P1323" s="19">
        <v>0.5</v>
      </c>
      <c r="Q1323" s="22">
        <v>0.54861111111111116</v>
      </c>
      <c r="R1323" s="22">
        <v>0.625</v>
      </c>
      <c r="S1323" s="22">
        <v>0.57291666666666663</v>
      </c>
      <c r="T1323" s="22">
        <v>0.60416666666666663</v>
      </c>
      <c r="U1323" s="22">
        <v>0.63541666666666663</v>
      </c>
      <c r="V1323" s="22">
        <v>0.63541666666666663</v>
      </c>
      <c r="W1323" s="105">
        <f>IFERROR(IF(S1323&lt;R1323,100%,"100"%-(S1323-R1323)*1.2),"-")</f>
        <v>1</v>
      </c>
      <c r="AC1323" s="105">
        <f>IFERROR(IF(Y1323&lt;X1323,100%,"100"%-(Y1323-X1323)*1.2),"-")</f>
        <v>1</v>
      </c>
    </row>
    <row r="1324" spans="2:29" x14ac:dyDescent="0.3">
      <c r="B1324" s="18" t="s">
        <v>1698</v>
      </c>
      <c r="C1324" s="18">
        <v>46126</v>
      </c>
      <c r="D1324" s="5" t="s">
        <v>1710</v>
      </c>
      <c r="E1324" s="19" t="s">
        <v>104</v>
      </c>
      <c r="F1324" s="48" t="s">
        <v>24</v>
      </c>
      <c r="G1324" s="18" t="s">
        <v>1698</v>
      </c>
      <c r="H1324" s="5" t="s">
        <v>40</v>
      </c>
      <c r="I1324" s="19" t="s">
        <v>104</v>
      </c>
      <c r="J1324" s="111">
        <v>10230</v>
      </c>
      <c r="K1324" s="111">
        <v>4500</v>
      </c>
      <c r="L1324" s="111">
        <v>14</v>
      </c>
      <c r="M1324" s="111">
        <v>10</v>
      </c>
      <c r="N1324" s="19" t="s">
        <v>104</v>
      </c>
      <c r="O1324" s="48" t="s">
        <v>24</v>
      </c>
      <c r="P1324" s="19">
        <v>0.20833333333333334</v>
      </c>
      <c r="Q1324" s="22">
        <v>0.25</v>
      </c>
      <c r="R1324" s="22">
        <v>0.625</v>
      </c>
      <c r="S1324" s="22">
        <v>0.38194444444444442</v>
      </c>
      <c r="T1324" s="22">
        <v>0.45833333333333331</v>
      </c>
      <c r="U1324" s="22">
        <v>0.5625</v>
      </c>
      <c r="V1324" s="22">
        <v>0.5625</v>
      </c>
      <c r="W1324" s="105">
        <f>IFERROR(IF(S1324&lt;R1324,100%,"100"%-(S1324-R1324)*1.2),"-")</f>
        <v>1</v>
      </c>
      <c r="AC1324" s="105">
        <f>IFERROR(IF(Y1324&lt;X1324,100%,"100"%-(Y1324-X1324)*1.2),"-")</f>
        <v>1</v>
      </c>
    </row>
    <row r="1325" spans="2:29" x14ac:dyDescent="0.3">
      <c r="B1325" s="18" t="s">
        <v>1699</v>
      </c>
      <c r="C1325" s="18">
        <v>46126</v>
      </c>
      <c r="D1325" s="5" t="s">
        <v>1710</v>
      </c>
      <c r="E1325" s="19" t="s">
        <v>202</v>
      </c>
      <c r="F1325" s="41" t="s">
        <v>42</v>
      </c>
      <c r="G1325" s="18" t="s">
        <v>1699</v>
      </c>
      <c r="H1325" s="20" t="s">
        <v>35</v>
      </c>
      <c r="I1325" s="19" t="s">
        <v>28</v>
      </c>
      <c r="J1325" s="111">
        <v>9200</v>
      </c>
      <c r="K1325" s="111">
        <v>12000</v>
      </c>
      <c r="L1325" s="111">
        <v>14</v>
      </c>
      <c r="M1325" s="111">
        <v>13</v>
      </c>
      <c r="N1325" s="19" t="s">
        <v>202</v>
      </c>
      <c r="O1325" s="41" t="s">
        <v>42</v>
      </c>
      <c r="P1325" s="19">
        <v>0.29166666666666669</v>
      </c>
      <c r="Q1325" s="22">
        <v>0.29166666666666669</v>
      </c>
      <c r="R1325" s="22">
        <v>0.5</v>
      </c>
      <c r="S1325" s="22">
        <v>0.2951388888888889</v>
      </c>
      <c r="T1325" s="22">
        <v>0.33680555555555558</v>
      </c>
      <c r="U1325" s="22">
        <v>0.34027777777777779</v>
      </c>
      <c r="V1325" s="22">
        <v>0.34027777777777779</v>
      </c>
      <c r="W1325" s="105">
        <f>IFERROR(IF(S1325&lt;R1325,100%,"100"%-(S1325-R1325)*1.2),"-")</f>
        <v>1</v>
      </c>
      <c r="AC1325" s="105">
        <f>IFERROR(IF(Y1325&lt;X1325,100%,"100"%-(Y1325-X1325)*1.2),"-")</f>
        <v>1</v>
      </c>
    </row>
    <row r="1326" spans="2:29" x14ac:dyDescent="0.3">
      <c r="B1326" s="18" t="s">
        <v>1700</v>
      </c>
      <c r="C1326" s="18">
        <v>46126</v>
      </c>
      <c r="D1326" s="5" t="s">
        <v>1710</v>
      </c>
      <c r="E1326" s="19" t="s">
        <v>202</v>
      </c>
      <c r="F1326" s="48" t="s">
        <v>42</v>
      </c>
      <c r="G1326" s="18" t="s">
        <v>1700</v>
      </c>
      <c r="H1326" s="5" t="s">
        <v>107</v>
      </c>
      <c r="I1326" s="19" t="s">
        <v>28</v>
      </c>
      <c r="J1326" s="111">
        <v>9200</v>
      </c>
      <c r="K1326" s="111">
        <v>200</v>
      </c>
      <c r="L1326" s="111">
        <v>14</v>
      </c>
      <c r="M1326" s="111">
        <v>2</v>
      </c>
      <c r="N1326" s="19" t="s">
        <v>202</v>
      </c>
      <c r="O1326" s="48" t="s">
        <v>42</v>
      </c>
      <c r="P1326" s="19">
        <v>0.375</v>
      </c>
      <c r="Q1326" s="22">
        <v>0.58333333333333337</v>
      </c>
      <c r="R1326" s="128">
        <v>0.75</v>
      </c>
      <c r="S1326" s="22">
        <v>0.68402777777777779</v>
      </c>
      <c r="T1326" s="22">
        <v>0.70833333333333337</v>
      </c>
      <c r="U1326" s="22">
        <v>0.83333333333333337</v>
      </c>
      <c r="V1326" s="22">
        <v>0.83333333333333337</v>
      </c>
      <c r="W1326" s="105">
        <f>IFERROR(IF(S1326&lt;R1326,100%,"100"%-(S1326-R1326)*1.2),"-")</f>
        <v>1</v>
      </c>
      <c r="AC1326" s="105">
        <f>IFERROR(IF(Y1326&lt;X1326,100%,"100"%-(Y1326-X1326)*1.2),"-")</f>
        <v>1</v>
      </c>
    </row>
    <row r="1327" spans="2:29" x14ac:dyDescent="0.3">
      <c r="B1327" s="18" t="s">
        <v>1700</v>
      </c>
      <c r="C1327" s="18">
        <v>46126</v>
      </c>
      <c r="D1327" s="5" t="s">
        <v>1710</v>
      </c>
      <c r="E1327" s="19" t="s">
        <v>202</v>
      </c>
      <c r="F1327" s="48" t="s">
        <v>42</v>
      </c>
      <c r="G1327" s="18" t="s">
        <v>1700</v>
      </c>
      <c r="H1327" s="5" t="s">
        <v>1692</v>
      </c>
      <c r="I1327" s="19" t="s">
        <v>28</v>
      </c>
      <c r="J1327" s="111">
        <v>9200</v>
      </c>
      <c r="K1327" s="111">
        <v>2550</v>
      </c>
      <c r="L1327" s="111">
        <v>14</v>
      </c>
      <c r="M1327" s="111">
        <v>10</v>
      </c>
      <c r="N1327" s="19" t="s">
        <v>202</v>
      </c>
      <c r="O1327" s="48" t="s">
        <v>42</v>
      </c>
      <c r="P1327" s="19">
        <v>0.375</v>
      </c>
      <c r="Q1327" s="22">
        <v>0.58333333333333337</v>
      </c>
      <c r="R1327" s="22">
        <v>0.75</v>
      </c>
      <c r="S1327" s="22">
        <v>0.70833333333333337</v>
      </c>
      <c r="T1327" s="22">
        <v>0.72916666666666663</v>
      </c>
      <c r="U1327" s="22">
        <v>0.83333333333333337</v>
      </c>
      <c r="V1327" s="22">
        <v>0.83333333333333337</v>
      </c>
      <c r="W1327" s="105">
        <f>IFERROR(IF(S1327&lt;R1327,100%,"100"%-(S1327-R1327)*1.2),"-")</f>
        <v>1</v>
      </c>
      <c r="AC1327" s="105">
        <f>IFERROR(IF(Y1327&lt;X1327,100%,"100"%-(Y1327-X1327)*1.2),"-")</f>
        <v>1</v>
      </c>
    </row>
    <row r="1328" spans="2:29" x14ac:dyDescent="0.3">
      <c r="B1328" s="18" t="s">
        <v>1701</v>
      </c>
      <c r="C1328" s="18">
        <v>46126</v>
      </c>
      <c r="D1328" s="5" t="s">
        <v>1710</v>
      </c>
      <c r="E1328" s="49" t="s">
        <v>14</v>
      </c>
      <c r="F1328" s="54" t="s">
        <v>15</v>
      </c>
      <c r="G1328" s="18" t="s">
        <v>1701</v>
      </c>
      <c r="H1328" s="5" t="s">
        <v>36</v>
      </c>
      <c r="I1328" s="241" t="s">
        <v>14</v>
      </c>
      <c r="J1328" s="111">
        <v>8500</v>
      </c>
      <c r="K1328" s="111">
        <v>7080</v>
      </c>
      <c r="L1328" s="111">
        <v>14</v>
      </c>
      <c r="M1328" s="111">
        <v>10</v>
      </c>
      <c r="N1328" s="241" t="s">
        <v>14</v>
      </c>
      <c r="O1328" s="54" t="s">
        <v>15</v>
      </c>
      <c r="P1328" s="241">
        <v>0.29166666666666669</v>
      </c>
      <c r="Q1328" s="22">
        <v>0.41666666666666669</v>
      </c>
      <c r="R1328" s="22">
        <v>0.625</v>
      </c>
      <c r="S1328" s="22">
        <v>0.46527777777777779</v>
      </c>
      <c r="T1328" s="22">
        <v>0.49305555555555558</v>
      </c>
      <c r="U1328" s="22">
        <v>0.58333333333333337</v>
      </c>
      <c r="V1328" s="22">
        <v>0.58333333333333337</v>
      </c>
      <c r="W1328" s="105">
        <f>IFERROR(IF(S1328&lt;R1328,100%,"100"%-(S1328-R1328)*1.2),"-")</f>
        <v>1</v>
      </c>
      <c r="AC1328" s="105">
        <f>IFERROR(IF(Y1328&lt;X1328,100%,"100"%-(Y1328-X1328)*1.2),"-")</f>
        <v>1</v>
      </c>
    </row>
    <row r="1329" spans="2:29" x14ac:dyDescent="0.3">
      <c r="B1329" s="18" t="s">
        <v>1702</v>
      </c>
      <c r="C1329" s="18">
        <v>46126</v>
      </c>
      <c r="D1329" s="5" t="s">
        <v>1710</v>
      </c>
      <c r="E1329" s="49" t="s">
        <v>14</v>
      </c>
      <c r="F1329" s="48" t="s">
        <v>15</v>
      </c>
      <c r="G1329" s="18" t="s">
        <v>1702</v>
      </c>
      <c r="H1329" s="5" t="s">
        <v>16</v>
      </c>
      <c r="I1329" s="19" t="s">
        <v>14</v>
      </c>
      <c r="J1329" s="111">
        <v>8500</v>
      </c>
      <c r="K1329" s="111">
        <v>11000</v>
      </c>
      <c r="L1329" s="111">
        <v>14</v>
      </c>
      <c r="M1329" s="111">
        <v>14</v>
      </c>
      <c r="N1329" s="19" t="s">
        <v>14</v>
      </c>
      <c r="O1329" s="48" t="s">
        <v>15</v>
      </c>
      <c r="P1329" s="19">
        <v>0.66666666666666663</v>
      </c>
      <c r="Q1329" s="22">
        <v>0.70833333333333337</v>
      </c>
      <c r="R1329" s="22">
        <v>0.83333333333333337</v>
      </c>
      <c r="S1329" s="22">
        <v>0.79166666666666663</v>
      </c>
      <c r="T1329" s="22">
        <v>0.83333333333333337</v>
      </c>
      <c r="U1329" s="22">
        <v>0.91666666666666663</v>
      </c>
      <c r="V1329" s="22">
        <v>0.91666666666666663</v>
      </c>
      <c r="W1329" s="105">
        <f>IFERROR(IF(S1329&lt;R1329,100%,"100"%-(S1329-R1329)*1.2),"-")</f>
        <v>1</v>
      </c>
      <c r="AC1329" s="105">
        <f>IFERROR(IF(Y1329&lt;X1329,100%,"100"%-(Y1329-X1329)*1.2),"-")</f>
        <v>1</v>
      </c>
    </row>
    <row r="1330" spans="2:29" x14ac:dyDescent="0.3">
      <c r="B1330" s="18" t="s">
        <v>1703</v>
      </c>
      <c r="C1330" s="18">
        <v>46126</v>
      </c>
      <c r="D1330" s="5" t="s">
        <v>1710</v>
      </c>
      <c r="E1330" s="19" t="s">
        <v>56</v>
      </c>
      <c r="F1330" s="48" t="s">
        <v>81</v>
      </c>
      <c r="G1330" s="18" t="s">
        <v>1703</v>
      </c>
      <c r="H1330" s="5" t="s">
        <v>75</v>
      </c>
      <c r="I1330" s="19" t="s">
        <v>56</v>
      </c>
      <c r="J1330" s="111">
        <v>8500</v>
      </c>
      <c r="K1330" s="111">
        <v>11000</v>
      </c>
      <c r="L1330" s="111">
        <v>14</v>
      </c>
      <c r="M1330" s="111">
        <v>10</v>
      </c>
      <c r="N1330" s="19" t="s">
        <v>56</v>
      </c>
      <c r="O1330" s="48" t="s">
        <v>81</v>
      </c>
      <c r="P1330" s="19">
        <v>0.25</v>
      </c>
      <c r="Q1330" s="22">
        <v>0.41666666666666669</v>
      </c>
      <c r="R1330" s="22">
        <v>0.5</v>
      </c>
      <c r="S1330" s="22">
        <v>0.45833333333333331</v>
      </c>
      <c r="T1330" s="22">
        <v>0.47916666666666669</v>
      </c>
      <c r="U1330" s="22">
        <v>0.59027777777777779</v>
      </c>
      <c r="V1330" s="22">
        <v>0.59027777777777779</v>
      </c>
      <c r="W1330" s="105">
        <f>IFERROR(IF(S1330&lt;R1330,100%,"100"%-(S1330-R1330)*1.2),"-")</f>
        <v>1</v>
      </c>
      <c r="AC1330" s="105">
        <f>IFERROR(IF(Y1330&lt;X1330,100%,"100"%-(Y1330-X1330)*1.2),"-")</f>
        <v>1</v>
      </c>
    </row>
    <row r="1331" spans="2:29" x14ac:dyDescent="0.3">
      <c r="B1331" s="18" t="s">
        <v>1704</v>
      </c>
      <c r="C1331" s="18">
        <v>46126</v>
      </c>
      <c r="D1331" s="5" t="s">
        <v>1710</v>
      </c>
      <c r="E1331" s="5" t="s">
        <v>56</v>
      </c>
      <c r="F1331" s="5" t="s">
        <v>81</v>
      </c>
      <c r="G1331" s="18" t="s">
        <v>1704</v>
      </c>
      <c r="H1331" s="5" t="s">
        <v>67</v>
      </c>
      <c r="I1331" s="19" t="s">
        <v>56</v>
      </c>
      <c r="J1331" s="111">
        <v>8500</v>
      </c>
      <c r="K1331" s="111">
        <v>2098</v>
      </c>
      <c r="L1331" s="111">
        <v>14</v>
      </c>
      <c r="M1331" s="111">
        <v>5</v>
      </c>
      <c r="N1331" s="5" t="s">
        <v>56</v>
      </c>
      <c r="O1331" s="5" t="s">
        <v>81</v>
      </c>
      <c r="P1331" s="22">
        <v>0.41666666666666669</v>
      </c>
      <c r="Q1331" s="22">
        <v>0.45833333333333331</v>
      </c>
      <c r="R1331" s="22">
        <v>0.70833333333333337</v>
      </c>
      <c r="S1331" s="108">
        <v>0.52777777777777779</v>
      </c>
      <c r="T1331" s="22">
        <v>0.57638888888888884</v>
      </c>
      <c r="U1331" s="22">
        <v>0.59027777777777779</v>
      </c>
      <c r="V1331" s="22">
        <v>0.59027777777777779</v>
      </c>
      <c r="W1331" s="105">
        <f>IFERROR(IF(S1331&lt;R1331,100%,"100"%-(S1331-R1331)*1.2),"-")</f>
        <v>1</v>
      </c>
      <c r="AC1331" s="105">
        <f>IFERROR(IF(Y1331&lt;X1331,100%,"100"%-(Y1331-X1331)*1.2),"-")</f>
        <v>1</v>
      </c>
    </row>
    <row r="1332" spans="2:29" x14ac:dyDescent="0.3">
      <c r="B1332" s="18" t="s">
        <v>1705</v>
      </c>
      <c r="C1332" s="18">
        <v>46126</v>
      </c>
      <c r="D1332" s="5" t="s">
        <v>1710</v>
      </c>
      <c r="E1332" s="19" t="s">
        <v>56</v>
      </c>
      <c r="F1332" s="48" t="s">
        <v>81</v>
      </c>
      <c r="G1332" s="18" t="s">
        <v>1705</v>
      </c>
      <c r="H1332" s="5" t="s">
        <v>22</v>
      </c>
      <c r="I1332" s="19" t="s">
        <v>56</v>
      </c>
      <c r="J1332" s="111">
        <v>8500</v>
      </c>
      <c r="K1332" s="111">
        <v>9000</v>
      </c>
      <c r="L1332" s="111">
        <v>14</v>
      </c>
      <c r="M1332" s="111">
        <v>14</v>
      </c>
      <c r="N1332" s="19" t="s">
        <v>56</v>
      </c>
      <c r="O1332" s="48" t="s">
        <v>81</v>
      </c>
      <c r="P1332" s="19">
        <v>0.5</v>
      </c>
      <c r="Q1332" s="22">
        <v>0.69444444444444442</v>
      </c>
      <c r="R1332" s="22">
        <v>0.75</v>
      </c>
      <c r="S1332" s="22">
        <v>0.74305555555555558</v>
      </c>
      <c r="T1332" s="22">
        <v>0.78125</v>
      </c>
      <c r="U1332" s="22">
        <v>0.82291666666666663</v>
      </c>
      <c r="V1332" s="22">
        <v>0.82291666666666663</v>
      </c>
      <c r="W1332" s="105">
        <f>IFERROR(IF(S1332&lt;R1332,100%,"100"%-(S1332-R1332)*1.2),"-")</f>
        <v>1</v>
      </c>
      <c r="AC1332" s="105">
        <f>IFERROR(IF(Y1332&lt;X1332,100%,"100"%-(Y1332-X1332)*1.2),"-")</f>
        <v>1</v>
      </c>
    </row>
    <row r="1333" spans="2:29" x14ac:dyDescent="0.3">
      <c r="B1333" s="18" t="s">
        <v>1706</v>
      </c>
      <c r="C1333" s="18">
        <v>46126</v>
      </c>
      <c r="D1333" s="5" t="s">
        <v>1710</v>
      </c>
      <c r="E1333" s="5" t="s">
        <v>46</v>
      </c>
      <c r="F1333" s="5" t="s">
        <v>165</v>
      </c>
      <c r="G1333" s="18" t="s">
        <v>1706</v>
      </c>
      <c r="H1333" s="5" t="s">
        <v>431</v>
      </c>
      <c r="I1333" s="5" t="s">
        <v>46</v>
      </c>
      <c r="J1333" s="111">
        <v>927</v>
      </c>
      <c r="K1333" s="111">
        <v>200</v>
      </c>
      <c r="L1333" s="111">
        <v>3</v>
      </c>
      <c r="M1333" s="111">
        <v>1</v>
      </c>
      <c r="N1333" s="5" t="s">
        <v>46</v>
      </c>
      <c r="O1333" s="5" t="s">
        <v>165</v>
      </c>
      <c r="P1333" s="22">
        <v>0.75</v>
      </c>
      <c r="Q1333" s="22">
        <v>0.75</v>
      </c>
      <c r="R1333" s="22">
        <v>0.5</v>
      </c>
      <c r="S1333" s="22">
        <v>0.85069444444444442</v>
      </c>
      <c r="T1333" s="22">
        <v>0.875</v>
      </c>
      <c r="U1333" s="22">
        <v>0.9375</v>
      </c>
      <c r="V1333" s="22">
        <v>0.9375</v>
      </c>
      <c r="W1333" s="105">
        <f>IFERROR(IF(S1333&lt;R1333,100%,"100"%-(S1333-R1333)*1.2),"-")</f>
        <v>0.57916666666666672</v>
      </c>
      <c r="AB1333" s="5" t="s">
        <v>228</v>
      </c>
      <c r="AC1333" s="105">
        <f>IFERROR(IF(Y1333&lt;X1333,100%,"100"%-(Y1333-X1333)*1.2),"-")</f>
        <v>1</v>
      </c>
    </row>
    <row r="1334" spans="2:29" x14ac:dyDescent="0.3">
      <c r="B1334" s="18" t="s">
        <v>1706</v>
      </c>
      <c r="C1334" s="18">
        <v>46126</v>
      </c>
      <c r="D1334" s="5" t="s">
        <v>1710</v>
      </c>
      <c r="E1334" s="5" t="s">
        <v>46</v>
      </c>
      <c r="F1334" s="5" t="s">
        <v>165</v>
      </c>
      <c r="G1334" s="18" t="s">
        <v>1706</v>
      </c>
      <c r="H1334" s="5" t="s">
        <v>406</v>
      </c>
      <c r="I1334" s="5" t="s">
        <v>46</v>
      </c>
      <c r="J1334" s="111">
        <v>927</v>
      </c>
      <c r="K1334" s="111">
        <v>200</v>
      </c>
      <c r="L1334" s="111">
        <v>3</v>
      </c>
      <c r="M1334" s="111">
        <v>1</v>
      </c>
      <c r="N1334" s="5" t="s">
        <v>46</v>
      </c>
      <c r="O1334" s="5" t="s">
        <v>165</v>
      </c>
      <c r="P1334" s="22">
        <v>0.75</v>
      </c>
      <c r="Q1334" s="22">
        <v>0.75</v>
      </c>
      <c r="R1334" s="22">
        <v>0.5</v>
      </c>
      <c r="S1334" s="22">
        <v>0.82291666666666663</v>
      </c>
      <c r="T1334" s="22">
        <v>0.84027777777777779</v>
      </c>
      <c r="U1334" s="22">
        <v>0.9375</v>
      </c>
      <c r="V1334" s="22">
        <v>0.9375</v>
      </c>
      <c r="W1334" s="105">
        <f>IFERROR(IF(S1334&lt;R1334,100%,"100"%-(S1334-R1334)*1.2),"-")</f>
        <v>0.61250000000000004</v>
      </c>
      <c r="AB1334" s="5" t="s">
        <v>228</v>
      </c>
      <c r="AC1334" s="105">
        <f>IFERROR(IF(Y1334&lt;X1334,100%,"100"%-(Y1334-X1334)*1.2),"-")</f>
        <v>1</v>
      </c>
    </row>
    <row r="1335" spans="2:29" x14ac:dyDescent="0.3">
      <c r="B1335" s="18" t="s">
        <v>2151</v>
      </c>
      <c r="C1335" s="18">
        <v>46126</v>
      </c>
      <c r="D1335" s="5" t="s">
        <v>1710</v>
      </c>
      <c r="E1335" s="5" t="s">
        <v>7</v>
      </c>
      <c r="F1335" s="5" t="s">
        <v>81</v>
      </c>
      <c r="G1335" s="18" t="s">
        <v>2151</v>
      </c>
      <c r="H1335" s="2" t="s">
        <v>539</v>
      </c>
      <c r="W1335" s="105">
        <f>IFERROR(IF(S1335&lt;R1335,100%,"100"%-(S1335-R1335)*1.2),"-")</f>
        <v>1</v>
      </c>
    </row>
    <row r="1336" spans="2:29" x14ac:dyDescent="0.3">
      <c r="B1336" s="18" t="s">
        <v>1711</v>
      </c>
      <c r="C1336" s="18">
        <v>46127</v>
      </c>
      <c r="D1336" s="5" t="s">
        <v>1710</v>
      </c>
      <c r="E1336" s="19" t="s">
        <v>20</v>
      </c>
      <c r="F1336" s="48" t="s">
        <v>21</v>
      </c>
      <c r="G1336" s="18" t="s">
        <v>1711</v>
      </c>
      <c r="H1336" s="5" t="s">
        <v>6</v>
      </c>
      <c r="I1336" s="19" t="s">
        <v>20</v>
      </c>
      <c r="J1336" s="111">
        <v>24950</v>
      </c>
      <c r="K1336" s="111">
        <v>6200</v>
      </c>
      <c r="L1336" s="111">
        <v>27</v>
      </c>
      <c r="M1336" s="111">
        <v>12</v>
      </c>
      <c r="N1336" s="19" t="s">
        <v>20</v>
      </c>
      <c r="O1336" s="48" t="s">
        <v>21</v>
      </c>
      <c r="P1336" s="19">
        <v>0.33333333333333331</v>
      </c>
      <c r="Q1336" s="22">
        <v>0.44791666666666669</v>
      </c>
      <c r="R1336" s="22">
        <v>0.625</v>
      </c>
      <c r="S1336" s="22">
        <v>0.5625</v>
      </c>
      <c r="T1336" s="22">
        <v>0.58333333333333337</v>
      </c>
      <c r="U1336" s="22">
        <v>0.75</v>
      </c>
      <c r="V1336" s="22">
        <v>0.75</v>
      </c>
      <c r="W1336" s="105">
        <f>IFERROR(IF(S1336&lt;R1336,100%,"100"%-(S1336-R1336)*1.2),"-")</f>
        <v>1</v>
      </c>
      <c r="AC1336" s="105">
        <f>IFERROR(IF(Y1336&lt;X1336,100%,"100"%-(Y1336-X1336)*1.2),"-")</f>
        <v>1</v>
      </c>
    </row>
    <row r="1337" spans="2:29" x14ac:dyDescent="0.3">
      <c r="B1337" s="18" t="s">
        <v>1711</v>
      </c>
      <c r="C1337" s="18">
        <v>46127</v>
      </c>
      <c r="D1337" s="5" t="s">
        <v>1710</v>
      </c>
      <c r="E1337" s="19" t="s">
        <v>20</v>
      </c>
      <c r="F1337" s="48" t="s">
        <v>21</v>
      </c>
      <c r="G1337" s="18" t="s">
        <v>1711</v>
      </c>
      <c r="H1337" s="5" t="s">
        <v>1709</v>
      </c>
      <c r="I1337" s="19" t="s">
        <v>20</v>
      </c>
      <c r="J1337" s="111">
        <v>24950</v>
      </c>
      <c r="K1337" s="111">
        <v>961.1</v>
      </c>
      <c r="L1337" s="111">
        <v>27</v>
      </c>
      <c r="M1337" s="111">
        <v>3</v>
      </c>
      <c r="N1337" s="19" t="s">
        <v>20</v>
      </c>
      <c r="O1337" s="48" t="s">
        <v>21</v>
      </c>
      <c r="P1337" s="19">
        <v>0.33333333333333331</v>
      </c>
      <c r="Q1337" s="22">
        <v>0.44791666666666669</v>
      </c>
      <c r="R1337" s="22">
        <v>0.625</v>
      </c>
      <c r="S1337" s="22">
        <v>0.54861111111111116</v>
      </c>
      <c r="T1337" s="22">
        <v>0.65972222222222221</v>
      </c>
      <c r="U1337" s="22">
        <v>0.75</v>
      </c>
      <c r="V1337" s="22">
        <v>0.75</v>
      </c>
      <c r="W1337" s="105">
        <f>IFERROR(IF(S1337&lt;R1337,100%,"100"%-(S1337-R1337)*1.2),"-")</f>
        <v>1</v>
      </c>
      <c r="AC1337" s="105">
        <f>IFERROR(IF(Y1337&lt;X1337,100%,"100"%-(Y1337-X1337)*1.2),"-")</f>
        <v>1</v>
      </c>
    </row>
    <row r="1338" spans="2:29" x14ac:dyDescent="0.3">
      <c r="B1338" s="18" t="s">
        <v>1711</v>
      </c>
      <c r="C1338" s="18">
        <v>46127</v>
      </c>
      <c r="D1338" s="5" t="s">
        <v>1710</v>
      </c>
      <c r="E1338" s="19" t="s">
        <v>20</v>
      </c>
      <c r="F1338" s="5" t="s">
        <v>21</v>
      </c>
      <c r="G1338" s="18" t="s">
        <v>1711</v>
      </c>
      <c r="H1338" s="5" t="s">
        <v>9</v>
      </c>
      <c r="I1338" s="19" t="s">
        <v>20</v>
      </c>
      <c r="J1338" s="111">
        <v>24950</v>
      </c>
      <c r="K1338" s="111">
        <v>5021.1000000000004</v>
      </c>
      <c r="L1338" s="111">
        <v>27</v>
      </c>
      <c r="M1338" s="111">
        <v>6</v>
      </c>
      <c r="N1338" s="19" t="s">
        <v>20</v>
      </c>
      <c r="O1338" s="5" t="s">
        <v>21</v>
      </c>
      <c r="P1338" s="19">
        <v>0.33333333333333331</v>
      </c>
      <c r="Q1338" s="22">
        <v>0.44791666666666669</v>
      </c>
      <c r="R1338" s="22">
        <v>0.625</v>
      </c>
      <c r="S1338" s="22">
        <v>0.52083333333333337</v>
      </c>
      <c r="T1338" s="22">
        <v>0.57013888888888886</v>
      </c>
      <c r="U1338" s="22">
        <v>0.75</v>
      </c>
      <c r="V1338" s="22">
        <v>0.75</v>
      </c>
      <c r="W1338" s="105">
        <f>IFERROR(IF(S1338&lt;R1338,100%,"100"%-(S1338-R1338)*1.2),"-")</f>
        <v>1</v>
      </c>
      <c r="AC1338" s="105">
        <f>IFERROR(IF(Y1338&lt;X1338,100%,"100"%-(Y1338-X1338)*1.2),"-")</f>
        <v>1</v>
      </c>
    </row>
    <row r="1339" spans="2:29" x14ac:dyDescent="0.3">
      <c r="B1339" s="18" t="s">
        <v>1712</v>
      </c>
      <c r="C1339" s="18">
        <v>46127</v>
      </c>
      <c r="D1339" s="5" t="s">
        <v>1710</v>
      </c>
      <c r="E1339" s="19" t="s">
        <v>111</v>
      </c>
      <c r="F1339" s="5" t="s">
        <v>111</v>
      </c>
      <c r="G1339" s="18" t="s">
        <v>1712</v>
      </c>
      <c r="H1339" s="5" t="s">
        <v>204</v>
      </c>
      <c r="I1339" s="19" t="s">
        <v>111</v>
      </c>
      <c r="M1339" s="111">
        <v>4</v>
      </c>
      <c r="N1339" s="19" t="s">
        <v>111</v>
      </c>
      <c r="O1339" s="5" t="s">
        <v>111</v>
      </c>
      <c r="P1339" s="19">
        <v>8.3333333333333329E-2</v>
      </c>
      <c r="W1339" s="105">
        <f>IFERROR(IF(S1339&lt;R1339,100%,"100"%-(S1339-R1339)*1.2),"-")</f>
        <v>1</v>
      </c>
      <c r="AC1339" s="105">
        <f>IFERROR(IF(Y1339&lt;X1339,100%,"100"%-(Y1339-X1339)*1.2),"-")</f>
        <v>1</v>
      </c>
    </row>
    <row r="1340" spans="2:29" x14ac:dyDescent="0.3">
      <c r="B1340" s="18" t="s">
        <v>1713</v>
      </c>
      <c r="C1340" s="18">
        <v>46127</v>
      </c>
      <c r="D1340" s="5" t="s">
        <v>1710</v>
      </c>
      <c r="E1340" s="19" t="s">
        <v>101</v>
      </c>
      <c r="F1340" s="5" t="s">
        <v>101</v>
      </c>
      <c r="G1340" s="18" t="s">
        <v>1713</v>
      </c>
      <c r="H1340" s="5" t="s">
        <v>18</v>
      </c>
      <c r="I1340" s="19" t="s">
        <v>101</v>
      </c>
      <c r="K1340" s="111">
        <v>10000</v>
      </c>
      <c r="M1340" s="111">
        <v>33</v>
      </c>
      <c r="N1340" s="19" t="s">
        <v>101</v>
      </c>
      <c r="O1340" s="5" t="s">
        <v>101</v>
      </c>
      <c r="P1340" s="19">
        <v>0.33333333333333331</v>
      </c>
      <c r="W1340" s="105">
        <f>IFERROR(IF(S1340&lt;R1340,100%,"100"%-(S1340-R1340)*1.2),"-")</f>
        <v>1</v>
      </c>
      <c r="AC1340" s="105">
        <f>IFERROR(IF(Y1340&lt;X1340,100%,"100"%-(Y1340-X1340)*1.2),"-")</f>
        <v>1</v>
      </c>
    </row>
    <row r="1341" spans="2:29" x14ac:dyDescent="0.3">
      <c r="B1341" s="18" t="s">
        <v>1714</v>
      </c>
      <c r="C1341" s="18">
        <v>46127</v>
      </c>
      <c r="D1341" s="5" t="s">
        <v>1710</v>
      </c>
      <c r="E1341" s="49" t="s">
        <v>14</v>
      </c>
      <c r="F1341" s="48" t="s">
        <v>15</v>
      </c>
      <c r="G1341" s="18" t="s">
        <v>1714</v>
      </c>
      <c r="H1341" s="5" t="s">
        <v>40</v>
      </c>
      <c r="I1341" s="19" t="s">
        <v>14</v>
      </c>
      <c r="J1341" s="111">
        <v>8500</v>
      </c>
      <c r="K1341" s="111">
        <v>6500</v>
      </c>
      <c r="L1341" s="111">
        <v>14</v>
      </c>
      <c r="M1341" s="111">
        <v>10</v>
      </c>
      <c r="N1341" s="19" t="s">
        <v>14</v>
      </c>
      <c r="O1341" s="48" t="s">
        <v>15</v>
      </c>
      <c r="P1341" s="19">
        <v>0.25</v>
      </c>
      <c r="Q1341" s="22">
        <v>0.2638888888888889</v>
      </c>
      <c r="R1341" s="22">
        <v>0.625</v>
      </c>
      <c r="S1341" s="22">
        <v>0.41666666666666669</v>
      </c>
      <c r="T1341" s="22">
        <v>0.44097222222222221</v>
      </c>
      <c r="U1341" s="22">
        <v>0.82638888888888884</v>
      </c>
      <c r="V1341" s="22">
        <v>0.82638888888888884</v>
      </c>
      <c r="W1341" s="105">
        <f>IFERROR(IF(S1341&lt;R1341,100%,"100"%-(S1341-R1341)*1.2),"-")</f>
        <v>1</v>
      </c>
      <c r="AC1341" s="105">
        <f>IFERROR(IF(Y1341&lt;X1341,100%,"100"%-(Y1341-X1341)*1.2),"-")</f>
        <v>1</v>
      </c>
    </row>
    <row r="1342" spans="2:29" x14ac:dyDescent="0.3">
      <c r="B1342" s="18" t="s">
        <v>1714</v>
      </c>
      <c r="C1342" s="18">
        <v>46127</v>
      </c>
      <c r="D1342" s="5" t="s">
        <v>1710</v>
      </c>
      <c r="E1342" s="49" t="s">
        <v>14</v>
      </c>
      <c r="F1342" s="54" t="s">
        <v>15</v>
      </c>
      <c r="G1342" s="18" t="s">
        <v>1714</v>
      </c>
      <c r="H1342" s="51" t="s">
        <v>19</v>
      </c>
      <c r="I1342" s="19" t="s">
        <v>14</v>
      </c>
      <c r="J1342" s="111">
        <v>8500</v>
      </c>
      <c r="K1342" s="111">
        <v>3500</v>
      </c>
      <c r="L1342" s="111">
        <v>14</v>
      </c>
      <c r="M1342" s="111">
        <v>4</v>
      </c>
      <c r="N1342" s="241" t="s">
        <v>14</v>
      </c>
      <c r="O1342" s="54" t="s">
        <v>15</v>
      </c>
      <c r="P1342" s="241">
        <v>0.25</v>
      </c>
      <c r="Q1342" s="22">
        <v>0.2638888888888889</v>
      </c>
      <c r="R1342" s="22">
        <v>0.625</v>
      </c>
      <c r="S1342" s="22">
        <v>0.47222222222222221</v>
      </c>
      <c r="T1342" s="22">
        <v>0.51041666666666663</v>
      </c>
      <c r="U1342" s="22">
        <v>0.82638888888888884</v>
      </c>
      <c r="V1342" s="22">
        <v>0.82638888888888884</v>
      </c>
      <c r="W1342" s="105">
        <f>IFERROR(IF(S1342&lt;R1342,100%,"100"%-(S1342-R1342)*1.2),"-")</f>
        <v>1</v>
      </c>
      <c r="AC1342" s="105">
        <f>IFERROR(IF(Y1342&lt;X1342,100%,"100"%-(Y1342-X1342)*1.2),"-")</f>
        <v>1</v>
      </c>
    </row>
    <row r="1343" spans="2:29" x14ac:dyDescent="0.3">
      <c r="B1343" s="18" t="s">
        <v>1715</v>
      </c>
      <c r="C1343" s="18">
        <v>46127</v>
      </c>
      <c r="D1343" s="5" t="s">
        <v>1710</v>
      </c>
      <c r="E1343" s="191" t="s">
        <v>104</v>
      </c>
      <c r="F1343" s="54" t="s">
        <v>24</v>
      </c>
      <c r="G1343" s="18" t="s">
        <v>1715</v>
      </c>
      <c r="H1343" s="5" t="s">
        <v>36</v>
      </c>
      <c r="I1343" s="191" t="s">
        <v>104</v>
      </c>
      <c r="J1343" s="111">
        <v>10230</v>
      </c>
      <c r="K1343" s="111">
        <v>9860</v>
      </c>
      <c r="L1343" s="111">
        <v>14</v>
      </c>
      <c r="M1343" s="111">
        <v>18</v>
      </c>
      <c r="N1343" s="191" t="s">
        <v>104</v>
      </c>
      <c r="O1343" s="54" t="s">
        <v>24</v>
      </c>
      <c r="P1343" s="191">
        <v>0.16666666666666666</v>
      </c>
      <c r="Q1343" s="22">
        <v>0.33333333333333331</v>
      </c>
      <c r="R1343" s="22">
        <v>0.625</v>
      </c>
      <c r="S1343" s="22">
        <v>0.41666666666666669</v>
      </c>
      <c r="T1343" s="22">
        <v>0.5</v>
      </c>
      <c r="U1343" s="22">
        <v>0.58333333333333337</v>
      </c>
      <c r="V1343" s="22">
        <v>0.58333333333333337</v>
      </c>
      <c r="W1343" s="105">
        <f>IFERROR(IF(S1343&lt;R1343,100%,"100"%-(S1343-R1343)*1.2),"-")</f>
        <v>1</v>
      </c>
      <c r="AC1343" s="105">
        <f>IFERROR(IF(Y1343&lt;X1343,100%,"100"%-(Y1343-X1343)*1.2),"-")</f>
        <v>1</v>
      </c>
    </row>
    <row r="1344" spans="2:29" x14ac:dyDescent="0.3">
      <c r="B1344" s="18" t="s">
        <v>1716</v>
      </c>
      <c r="C1344" s="18">
        <v>46127</v>
      </c>
      <c r="D1344" s="5" t="s">
        <v>1710</v>
      </c>
      <c r="E1344" s="19" t="s">
        <v>46</v>
      </c>
      <c r="F1344" s="48" t="s">
        <v>165</v>
      </c>
      <c r="G1344" s="18" t="s">
        <v>1716</v>
      </c>
      <c r="H1344" s="5" t="s">
        <v>22</v>
      </c>
      <c r="I1344" s="19" t="s">
        <v>46</v>
      </c>
      <c r="J1344" s="111">
        <v>927</v>
      </c>
      <c r="K1344" s="111">
        <v>200</v>
      </c>
      <c r="L1344" s="111">
        <v>3</v>
      </c>
      <c r="M1344" s="111">
        <v>1</v>
      </c>
      <c r="N1344" s="19" t="s">
        <v>46</v>
      </c>
      <c r="O1344" s="48" t="s">
        <v>165</v>
      </c>
      <c r="P1344" s="19">
        <v>0.70833333333333337</v>
      </c>
      <c r="Q1344" s="22">
        <v>0.625</v>
      </c>
      <c r="R1344" s="22">
        <v>0.75</v>
      </c>
      <c r="S1344" s="22">
        <v>0.6875</v>
      </c>
      <c r="T1344" s="22">
        <v>0.70833333333333337</v>
      </c>
      <c r="U1344" s="22">
        <v>0.75</v>
      </c>
      <c r="V1344" s="22">
        <v>0.75</v>
      </c>
      <c r="W1344" s="105">
        <f>IFERROR(IF(S1344&lt;R1344,100%,"100"%-(S1344-R1344)*1.2),"-")</f>
        <v>1</v>
      </c>
      <c r="AC1344" s="105">
        <f>IFERROR(IF(Y1344&lt;X1344,100%,"100"%-(Y1344-X1344)*1.2),"-")</f>
        <v>1</v>
      </c>
    </row>
    <row r="1345" spans="2:29" x14ac:dyDescent="0.3">
      <c r="B1345" s="18" t="s">
        <v>1716</v>
      </c>
      <c r="C1345" s="18">
        <v>46127</v>
      </c>
      <c r="D1345" s="5" t="s">
        <v>1710</v>
      </c>
      <c r="E1345" s="241" t="s">
        <v>46</v>
      </c>
      <c r="F1345" s="54" t="s">
        <v>165</v>
      </c>
      <c r="G1345" s="18" t="s">
        <v>1716</v>
      </c>
      <c r="H1345" s="5" t="s">
        <v>51</v>
      </c>
      <c r="I1345" s="19" t="s">
        <v>46</v>
      </c>
      <c r="J1345" s="111">
        <v>927</v>
      </c>
      <c r="K1345" s="111">
        <v>200</v>
      </c>
      <c r="L1345" s="111">
        <v>3</v>
      </c>
      <c r="M1345" s="111">
        <v>1</v>
      </c>
      <c r="N1345" s="241" t="s">
        <v>46</v>
      </c>
      <c r="O1345" s="54" t="s">
        <v>165</v>
      </c>
      <c r="P1345" s="241">
        <v>0.29166666666666702</v>
      </c>
      <c r="Q1345" s="22">
        <v>0.29166666666666669</v>
      </c>
      <c r="R1345" s="22">
        <v>0.625</v>
      </c>
      <c r="S1345" s="22">
        <v>0.5</v>
      </c>
      <c r="T1345" s="22">
        <v>0.52083333333333337</v>
      </c>
      <c r="U1345" s="22">
        <v>0.625</v>
      </c>
      <c r="V1345" s="22">
        <v>0.625</v>
      </c>
      <c r="W1345" s="105">
        <f>IFERROR(IF(S1345&lt;R1345,100%,"100"%-(S1345-R1345)*1.2),"-")</f>
        <v>1</v>
      </c>
      <c r="AC1345" s="105">
        <f>IFERROR(IF(Y1345&lt;X1345,100%,"100"%-(Y1345-X1345)*1.2),"-")</f>
        <v>1</v>
      </c>
    </row>
    <row r="1346" spans="2:29" x14ac:dyDescent="0.3">
      <c r="B1346" s="18" t="s">
        <v>1716</v>
      </c>
      <c r="C1346" s="18">
        <v>46127</v>
      </c>
      <c r="D1346" s="5" t="s">
        <v>1710</v>
      </c>
      <c r="E1346" s="191" t="s">
        <v>46</v>
      </c>
      <c r="F1346" s="54" t="s">
        <v>165</v>
      </c>
      <c r="G1346" s="18" t="s">
        <v>1716</v>
      </c>
      <c r="H1346" s="311" t="s">
        <v>34</v>
      </c>
      <c r="I1346" s="19" t="s">
        <v>46</v>
      </c>
      <c r="J1346" s="111">
        <v>927</v>
      </c>
      <c r="K1346" s="111">
        <v>200</v>
      </c>
      <c r="L1346" s="111">
        <v>3</v>
      </c>
      <c r="M1346" s="111">
        <v>1</v>
      </c>
      <c r="N1346" s="191" t="s">
        <v>46</v>
      </c>
      <c r="O1346" s="54" t="s">
        <v>165</v>
      </c>
      <c r="P1346" s="191">
        <v>0.29166666666666669</v>
      </c>
      <c r="Q1346" s="22">
        <v>0.29166666666666669</v>
      </c>
      <c r="R1346" s="22">
        <v>0.625</v>
      </c>
      <c r="S1346" s="22">
        <v>0.38194444444444442</v>
      </c>
      <c r="T1346" s="22">
        <v>0.41666666666666669</v>
      </c>
      <c r="U1346" s="22">
        <v>0.625</v>
      </c>
      <c r="V1346" s="22">
        <v>0.625</v>
      </c>
      <c r="W1346" s="105">
        <f>IFERROR(IF(S1346&lt;R1346,100%,"100"%-(S1346-R1346)*1.2),"-")</f>
        <v>1</v>
      </c>
      <c r="AC1346" s="105">
        <f>IFERROR(IF(Y1346&lt;X1346,100%,"100"%-(Y1346-X1346)*1.2),"-")</f>
        <v>1</v>
      </c>
    </row>
    <row r="1347" spans="2:29" x14ac:dyDescent="0.3">
      <c r="B1347" s="18" t="s">
        <v>1717</v>
      </c>
      <c r="C1347" s="18">
        <v>46127</v>
      </c>
      <c r="D1347" s="5" t="s">
        <v>1710</v>
      </c>
      <c r="E1347" s="19" t="s">
        <v>28</v>
      </c>
      <c r="F1347" s="48" t="s">
        <v>42</v>
      </c>
      <c r="G1347" s="18" t="s">
        <v>1717</v>
      </c>
      <c r="H1347" s="5" t="s">
        <v>35</v>
      </c>
      <c r="I1347" s="19" t="s">
        <v>28</v>
      </c>
      <c r="J1347" s="111">
        <v>9200</v>
      </c>
      <c r="K1347" s="111">
        <v>6500</v>
      </c>
      <c r="L1347" s="111">
        <v>14</v>
      </c>
      <c r="M1347" s="111">
        <v>6</v>
      </c>
      <c r="N1347" s="19" t="s">
        <v>28</v>
      </c>
      <c r="O1347" s="48" t="s">
        <v>42</v>
      </c>
      <c r="P1347" s="19">
        <v>0.33333333333333331</v>
      </c>
      <c r="Q1347" s="22">
        <v>0.29166666666666669</v>
      </c>
      <c r="R1347" s="22">
        <v>0.5</v>
      </c>
      <c r="S1347" s="22">
        <v>0.2951388888888889</v>
      </c>
      <c r="T1347" s="22">
        <v>0.34027777777777779</v>
      </c>
      <c r="U1347" s="22">
        <v>0.35416666666666669</v>
      </c>
      <c r="V1347" s="22">
        <v>0.35416666666666669</v>
      </c>
      <c r="W1347" s="105">
        <f>IFERROR(IF(S1347&lt;R1347,100%,"100"%-(S1347-R1347)*1.2),"-")</f>
        <v>1</v>
      </c>
      <c r="AC1347" s="105">
        <f>IFERROR(IF(Y1347&lt;X1347,100%,"100"%-(Y1347-X1347)*1.2),"-")</f>
        <v>1</v>
      </c>
    </row>
    <row r="1348" spans="2:29" x14ac:dyDescent="0.3">
      <c r="B1348" s="18" t="s">
        <v>1718</v>
      </c>
      <c r="C1348" s="18">
        <v>46127</v>
      </c>
      <c r="D1348" s="5" t="s">
        <v>1710</v>
      </c>
      <c r="E1348" s="21" t="s">
        <v>56</v>
      </c>
      <c r="F1348" s="41" t="s">
        <v>81</v>
      </c>
      <c r="G1348" s="18" t="s">
        <v>1718</v>
      </c>
      <c r="H1348" s="20" t="s">
        <v>1188</v>
      </c>
      <c r="I1348" s="19" t="s">
        <v>56</v>
      </c>
      <c r="J1348" s="111">
        <v>8500</v>
      </c>
      <c r="K1348" s="111">
        <v>11000</v>
      </c>
      <c r="L1348" s="111">
        <v>14</v>
      </c>
      <c r="M1348" s="111">
        <v>10</v>
      </c>
      <c r="N1348" s="21" t="s">
        <v>56</v>
      </c>
      <c r="O1348" s="41" t="s">
        <v>81</v>
      </c>
      <c r="P1348" s="21">
        <v>0.41666666666666669</v>
      </c>
      <c r="Q1348" s="22">
        <v>0.58333333333333337</v>
      </c>
      <c r="R1348" s="22">
        <v>0.75</v>
      </c>
      <c r="S1348" s="22">
        <v>0.64583333333333337</v>
      </c>
      <c r="T1348" s="22">
        <v>0.66666666666666663</v>
      </c>
      <c r="U1348" s="22">
        <v>0.70833333333333337</v>
      </c>
      <c r="V1348" s="22">
        <v>0.70833333333333337</v>
      </c>
      <c r="W1348" s="105">
        <f>IFERROR(IF(S1348&lt;R1348,100%,"100"%-(S1348-R1348)*1.2),"-")</f>
        <v>1</v>
      </c>
      <c r="AC1348" s="105">
        <f>IFERROR(IF(Y1348&lt;X1348,100%,"100"%-(Y1348-X1348)*1.2),"-")</f>
        <v>1</v>
      </c>
    </row>
    <row r="1349" spans="2:29" x14ac:dyDescent="0.3">
      <c r="B1349" s="18" t="s">
        <v>1719</v>
      </c>
      <c r="C1349" s="18">
        <v>46127</v>
      </c>
      <c r="D1349" s="5" t="s">
        <v>1710</v>
      </c>
      <c r="E1349" s="5" t="s">
        <v>104</v>
      </c>
      <c r="F1349" s="5" t="s">
        <v>24</v>
      </c>
      <c r="G1349" s="18" t="s">
        <v>1719</v>
      </c>
      <c r="H1349" s="5" t="s">
        <v>431</v>
      </c>
      <c r="I1349" s="19" t="s">
        <v>104</v>
      </c>
      <c r="J1349" s="111">
        <v>10230</v>
      </c>
      <c r="K1349" s="111">
        <v>8500</v>
      </c>
      <c r="L1349" s="111">
        <v>14</v>
      </c>
      <c r="M1349" s="111">
        <v>14</v>
      </c>
      <c r="N1349" s="5" t="s">
        <v>104</v>
      </c>
      <c r="O1349" s="5" t="s">
        <v>24</v>
      </c>
      <c r="P1349" s="22">
        <v>0.75</v>
      </c>
      <c r="Q1349" s="22">
        <v>0.75</v>
      </c>
      <c r="R1349" s="22">
        <v>0.80902777777777779</v>
      </c>
      <c r="S1349" s="22">
        <v>0.80902777777777779</v>
      </c>
      <c r="T1349" s="22">
        <v>0.83333333333333337</v>
      </c>
      <c r="U1349" s="22">
        <v>0.89583333333333337</v>
      </c>
      <c r="V1349" s="22">
        <v>0.89583333333333337</v>
      </c>
      <c r="W1349" s="105">
        <f>IFERROR(IF(S1349&lt;R1349,100%,"100"%-(S1349-R1349)*1.2),"-")</f>
        <v>1</v>
      </c>
      <c r="AC1349" s="105">
        <f>IFERROR(IF(Y1349&lt;X1349,100%,"100"%-(Y1349-X1349)*1.2),"-")</f>
        <v>1</v>
      </c>
    </row>
    <row r="1350" spans="2:29" x14ac:dyDescent="0.3">
      <c r="B1350" s="18" t="s">
        <v>1725</v>
      </c>
      <c r="C1350" s="18">
        <v>46127</v>
      </c>
      <c r="D1350" s="5" t="s">
        <v>1710</v>
      </c>
      <c r="E1350" s="5" t="s">
        <v>104</v>
      </c>
      <c r="F1350" s="5" t="s">
        <v>64</v>
      </c>
      <c r="G1350" s="18" t="s">
        <v>1725</v>
      </c>
      <c r="H1350" s="5" t="s">
        <v>67</v>
      </c>
      <c r="I1350" s="19" t="s">
        <v>104</v>
      </c>
      <c r="J1350" s="111">
        <v>10230</v>
      </c>
      <c r="K1350" s="111">
        <v>11000</v>
      </c>
      <c r="L1350" s="111">
        <v>14</v>
      </c>
      <c r="M1350" s="111">
        <v>10</v>
      </c>
      <c r="N1350" s="5" t="s">
        <v>104</v>
      </c>
      <c r="O1350" s="5" t="s">
        <v>64</v>
      </c>
      <c r="P1350" s="22">
        <v>0.41666666666666669</v>
      </c>
      <c r="Q1350" s="22">
        <v>0.625</v>
      </c>
      <c r="R1350" s="22">
        <v>0.70833333333333337</v>
      </c>
      <c r="S1350" s="22">
        <v>0.64583333333333337</v>
      </c>
      <c r="T1350" s="22">
        <v>0.66666666666666663</v>
      </c>
      <c r="U1350" s="22">
        <v>0.70833333333333337</v>
      </c>
      <c r="V1350" s="22">
        <v>0.70833333333333337</v>
      </c>
      <c r="W1350" s="105">
        <f>IFERROR(IF(S1350&lt;R1350,100%,"100"%-(S1350-R1350)*1.2),"-")</f>
        <v>1</v>
      </c>
      <c r="AC1350" s="105">
        <f>IFERROR(IF(Y1350&lt;X1350,100%,"100"%-(Y1350-X1350)*1.2),"-")</f>
        <v>1</v>
      </c>
    </row>
    <row r="1351" spans="2:29" x14ac:dyDescent="0.3">
      <c r="B1351" s="18" t="s">
        <v>1726</v>
      </c>
      <c r="C1351" s="18">
        <v>46127</v>
      </c>
      <c r="D1351" s="5" t="s">
        <v>1710</v>
      </c>
      <c r="E1351" s="5" t="s">
        <v>111</v>
      </c>
      <c r="F1351" s="5" t="s">
        <v>111</v>
      </c>
      <c r="G1351" s="18" t="s">
        <v>1726</v>
      </c>
      <c r="H1351" s="5" t="s">
        <v>62</v>
      </c>
      <c r="I1351" s="19" t="s">
        <v>14</v>
      </c>
      <c r="N1351" s="5" t="s">
        <v>111</v>
      </c>
      <c r="O1351" s="5" t="s">
        <v>111</v>
      </c>
      <c r="P1351" s="22">
        <v>0.70833333333333337</v>
      </c>
      <c r="Q1351" s="22">
        <v>0.70833333333333337</v>
      </c>
      <c r="R1351" s="22">
        <v>0.79166666666666663</v>
      </c>
      <c r="S1351" s="22">
        <v>0.79166666666666663</v>
      </c>
      <c r="W1351" s="105">
        <f>IFERROR(IF(S1351&lt;R1351,100%,"100"%-(S1351-R1351)*1.2),"-")</f>
        <v>1</v>
      </c>
      <c r="AC1351" s="105">
        <f>IFERROR(IF(Y1351&lt;X1351,100%,"100"%-(Y1351-X1351)*1.2),"-")</f>
        <v>1</v>
      </c>
    </row>
    <row r="1352" spans="2:29" x14ac:dyDescent="0.3">
      <c r="B1352" s="18" t="s">
        <v>1729</v>
      </c>
      <c r="C1352" s="18">
        <v>46128</v>
      </c>
      <c r="D1352" s="5" t="s">
        <v>1710</v>
      </c>
      <c r="E1352" s="19" t="s">
        <v>56</v>
      </c>
      <c r="F1352" s="48" t="s">
        <v>81</v>
      </c>
      <c r="G1352" s="18" t="s">
        <v>1729</v>
      </c>
      <c r="H1352" s="5" t="s">
        <v>9</v>
      </c>
      <c r="I1352" s="19" t="s">
        <v>56</v>
      </c>
      <c r="J1352" s="111">
        <v>8500</v>
      </c>
      <c r="K1352" s="111">
        <v>5000</v>
      </c>
      <c r="L1352" s="111">
        <v>14</v>
      </c>
      <c r="M1352" s="111">
        <v>9</v>
      </c>
      <c r="N1352" s="19" t="s">
        <v>56</v>
      </c>
      <c r="O1352" s="48" t="s">
        <v>165</v>
      </c>
      <c r="P1352" s="19">
        <v>0.29166666666666669</v>
      </c>
      <c r="Q1352" s="22">
        <v>0.3576388888888889</v>
      </c>
      <c r="R1352" s="22">
        <v>0.625</v>
      </c>
      <c r="S1352" s="22">
        <v>0.42708333333333331</v>
      </c>
      <c r="T1352" s="22">
        <v>0.44791666666666669</v>
      </c>
      <c r="U1352" s="22">
        <v>0.58333333333333337</v>
      </c>
      <c r="V1352" s="22">
        <v>0.58333333333333337</v>
      </c>
      <c r="W1352" s="105">
        <f>IFERROR(IF(S1352&lt;R1352,100%,"100"%-(S1352-R1352)*1.2),"-")</f>
        <v>1</v>
      </c>
    </row>
    <row r="1353" spans="2:29" x14ac:dyDescent="0.3">
      <c r="B1353" s="18" t="s">
        <v>1730</v>
      </c>
      <c r="C1353" s="18">
        <v>46128</v>
      </c>
      <c r="D1353" s="5" t="s">
        <v>1710</v>
      </c>
      <c r="E1353" s="19" t="s">
        <v>56</v>
      </c>
      <c r="F1353" s="48" t="s">
        <v>165</v>
      </c>
      <c r="G1353" s="18" t="s">
        <v>1730</v>
      </c>
      <c r="H1353" s="5" t="s">
        <v>6</v>
      </c>
      <c r="I1353" s="19" t="s">
        <v>56</v>
      </c>
      <c r="J1353" s="111">
        <v>8500</v>
      </c>
      <c r="K1353" s="111">
        <v>7137</v>
      </c>
      <c r="L1353" s="111">
        <v>14</v>
      </c>
      <c r="M1353" s="111">
        <v>9</v>
      </c>
      <c r="N1353" s="19" t="s">
        <v>56</v>
      </c>
      <c r="O1353" s="48" t="s">
        <v>165</v>
      </c>
      <c r="P1353" s="19">
        <v>0.29166666666666669</v>
      </c>
      <c r="Q1353" s="22">
        <v>0.35416666666666669</v>
      </c>
      <c r="R1353" s="22">
        <v>0.5</v>
      </c>
      <c r="S1353" s="22">
        <v>0.41666666666666669</v>
      </c>
      <c r="T1353" s="22">
        <v>0.53125</v>
      </c>
      <c r="U1353" s="22">
        <v>0.625</v>
      </c>
      <c r="V1353" s="22">
        <v>0.625</v>
      </c>
      <c r="W1353" s="105">
        <f>IFERROR(IF(S1353&lt;R1353,100%,"100"%-(S1353-R1353)*1.2),"-")</f>
        <v>1</v>
      </c>
    </row>
    <row r="1354" spans="2:29" x14ac:dyDescent="0.3">
      <c r="B1354" s="18" t="s">
        <v>1731</v>
      </c>
      <c r="C1354" s="18">
        <v>46128</v>
      </c>
      <c r="D1354" s="5" t="s">
        <v>1710</v>
      </c>
      <c r="E1354" s="49" t="s">
        <v>14</v>
      </c>
      <c r="F1354" s="48" t="s">
        <v>15</v>
      </c>
      <c r="G1354" s="18" t="s">
        <v>1731</v>
      </c>
      <c r="H1354" s="5" t="s">
        <v>16</v>
      </c>
      <c r="I1354" s="19" t="s">
        <v>14</v>
      </c>
      <c r="J1354" s="111">
        <v>8500</v>
      </c>
      <c r="K1354" s="111">
        <v>4349</v>
      </c>
      <c r="L1354" s="111">
        <v>14</v>
      </c>
      <c r="M1354" s="111">
        <v>3</v>
      </c>
      <c r="N1354" s="19" t="s">
        <v>14</v>
      </c>
      <c r="O1354" s="48" t="s">
        <v>15</v>
      </c>
      <c r="P1354" s="19">
        <v>0.5</v>
      </c>
      <c r="Q1354" s="22">
        <v>0.70138888888888884</v>
      </c>
      <c r="R1354" s="22">
        <v>0.875</v>
      </c>
      <c r="S1354" s="22">
        <v>0.86111111111111116</v>
      </c>
      <c r="T1354" s="22">
        <v>0.88194444444444442</v>
      </c>
      <c r="U1354" s="22">
        <v>0.92708333333333337</v>
      </c>
      <c r="V1354" s="22">
        <v>0.92708333333333337</v>
      </c>
      <c r="W1354" s="105">
        <f>IFERROR(IF(S1354&lt;R1354,100%,"100"%-(S1354-R1354)*1.2),"-")</f>
        <v>1</v>
      </c>
    </row>
    <row r="1355" spans="2:29" x14ac:dyDescent="0.3">
      <c r="B1355" s="18" t="s">
        <v>1731</v>
      </c>
      <c r="C1355" s="18">
        <v>46128</v>
      </c>
      <c r="D1355" s="5" t="s">
        <v>1710</v>
      </c>
      <c r="E1355" s="49" t="s">
        <v>14</v>
      </c>
      <c r="F1355" s="48" t="s">
        <v>15</v>
      </c>
      <c r="G1355" s="18" t="s">
        <v>1731</v>
      </c>
      <c r="H1355" s="5" t="s">
        <v>159</v>
      </c>
      <c r="I1355" s="19" t="s">
        <v>14</v>
      </c>
      <c r="J1355" s="111">
        <v>8500</v>
      </c>
      <c r="K1355" s="111">
        <v>3200</v>
      </c>
      <c r="L1355" s="111">
        <v>14</v>
      </c>
      <c r="M1355" s="111">
        <v>3</v>
      </c>
      <c r="N1355" s="19" t="s">
        <v>14</v>
      </c>
      <c r="O1355" s="48" t="s">
        <v>15</v>
      </c>
      <c r="P1355" s="19">
        <v>0.5</v>
      </c>
      <c r="Q1355" s="22">
        <v>0.70138888888888884</v>
      </c>
      <c r="R1355" s="22">
        <v>0.875</v>
      </c>
      <c r="S1355" s="22">
        <v>0.76736111111111116</v>
      </c>
      <c r="T1355" s="22">
        <v>0.78472222222222221</v>
      </c>
      <c r="U1355" s="22">
        <v>0.92708333333333337</v>
      </c>
      <c r="V1355" s="22">
        <v>0.92708333333333337</v>
      </c>
      <c r="W1355" s="105">
        <f>IFERROR(IF(S1355&lt;R1355,100%,"100"%-(S1355-R1355)*1.2),"-")</f>
        <v>1</v>
      </c>
    </row>
    <row r="1356" spans="2:29" x14ac:dyDescent="0.3">
      <c r="B1356" s="18" t="s">
        <v>1731</v>
      </c>
      <c r="C1356" s="18">
        <v>46128</v>
      </c>
      <c r="D1356" s="5" t="s">
        <v>1710</v>
      </c>
      <c r="E1356" s="49" t="s">
        <v>14</v>
      </c>
      <c r="F1356" s="48" t="s">
        <v>15</v>
      </c>
      <c r="G1356" s="18" t="s">
        <v>1731</v>
      </c>
      <c r="H1356" s="5" t="s">
        <v>49</v>
      </c>
      <c r="I1356" s="19" t="s">
        <v>14</v>
      </c>
      <c r="J1356" s="111">
        <v>8500</v>
      </c>
      <c r="K1356" s="111">
        <v>1266</v>
      </c>
      <c r="L1356" s="111">
        <v>14</v>
      </c>
      <c r="M1356" s="111">
        <v>3</v>
      </c>
      <c r="N1356" s="19" t="s">
        <v>14</v>
      </c>
      <c r="O1356" s="48" t="s">
        <v>15</v>
      </c>
      <c r="P1356" s="19">
        <v>0.5</v>
      </c>
      <c r="Q1356" s="22">
        <v>0.70138888888888884</v>
      </c>
      <c r="R1356" s="22">
        <v>0.875</v>
      </c>
      <c r="S1356" s="22">
        <v>0.81944444444444442</v>
      </c>
      <c r="T1356" s="22">
        <v>0.83333333333333337</v>
      </c>
      <c r="U1356" s="22">
        <v>0.92708333333333337</v>
      </c>
      <c r="V1356" s="22">
        <v>0.92708333333333337</v>
      </c>
      <c r="W1356" s="105">
        <f>IFERROR(IF(S1356&lt;R1356,100%,"100"%-(S1356-R1356)*1.2),"-")</f>
        <v>1</v>
      </c>
    </row>
    <row r="1357" spans="2:29" x14ac:dyDescent="0.3">
      <c r="B1357" s="18" t="s">
        <v>1732</v>
      </c>
      <c r="C1357" s="18">
        <v>46128</v>
      </c>
      <c r="D1357" s="5" t="s">
        <v>1710</v>
      </c>
      <c r="E1357" s="19" t="s">
        <v>20</v>
      </c>
      <c r="F1357" s="48" t="s">
        <v>81</v>
      </c>
      <c r="G1357" s="18" t="s">
        <v>1732</v>
      </c>
      <c r="H1357" s="5" t="s">
        <v>33</v>
      </c>
      <c r="I1357" s="19" t="s">
        <v>20</v>
      </c>
      <c r="J1357" s="111">
        <v>24950</v>
      </c>
      <c r="K1357" s="111">
        <v>20300</v>
      </c>
      <c r="L1357" s="111">
        <v>27</v>
      </c>
      <c r="M1357" s="111">
        <v>25</v>
      </c>
      <c r="N1357" s="19" t="s">
        <v>20</v>
      </c>
      <c r="O1357" s="48" t="s">
        <v>81</v>
      </c>
      <c r="P1357" s="19">
        <v>0.29166666666666669</v>
      </c>
      <c r="Q1357" s="22">
        <v>0.29166666666666669</v>
      </c>
      <c r="R1357" s="22">
        <v>0.625</v>
      </c>
      <c r="S1357" s="22">
        <v>0.375</v>
      </c>
      <c r="T1357" s="22">
        <v>0.41666666666666669</v>
      </c>
      <c r="U1357" s="22">
        <v>0.45833333333333331</v>
      </c>
      <c r="V1357" s="22">
        <v>0.45833333333333331</v>
      </c>
      <c r="W1357" s="105">
        <f>IFERROR(IF(S1357&lt;R1357,100%,"100"%-(S1357-R1357)*1.2),"-")</f>
        <v>1</v>
      </c>
    </row>
    <row r="1358" spans="2:29" x14ac:dyDescent="0.3">
      <c r="B1358" s="18" t="s">
        <v>1733</v>
      </c>
      <c r="C1358" s="18">
        <v>46128</v>
      </c>
      <c r="D1358" s="5" t="s">
        <v>1710</v>
      </c>
      <c r="E1358" s="19" t="s">
        <v>104</v>
      </c>
      <c r="F1358" s="48" t="s">
        <v>64</v>
      </c>
      <c r="G1358" s="18" t="s">
        <v>1733</v>
      </c>
      <c r="H1358" s="5" t="s">
        <v>22</v>
      </c>
      <c r="I1358" s="19" t="s">
        <v>104</v>
      </c>
      <c r="J1358" s="111">
        <v>10230</v>
      </c>
      <c r="K1358" s="111">
        <v>10000</v>
      </c>
      <c r="L1358" s="111">
        <v>14</v>
      </c>
      <c r="M1358" s="111">
        <v>16</v>
      </c>
      <c r="N1358" s="19" t="s">
        <v>104</v>
      </c>
      <c r="O1358" s="48" t="s">
        <v>64</v>
      </c>
      <c r="P1358" s="19">
        <v>0.5</v>
      </c>
      <c r="Q1358" s="22">
        <v>0.83333333333333337</v>
      </c>
      <c r="R1358" s="22">
        <v>0.91666666666666663</v>
      </c>
      <c r="S1358" s="22">
        <v>0.88888888888888884</v>
      </c>
      <c r="T1358" s="22">
        <v>0.91666666666666663</v>
      </c>
      <c r="U1358" s="22">
        <v>0.97916666666666663</v>
      </c>
      <c r="V1358" s="22">
        <v>0.97916666666666663</v>
      </c>
      <c r="W1358" s="105">
        <f>IFERROR(IF(S1358&lt;R1358,100%,"100"%-(S1358-R1358)*1.2),"-")</f>
        <v>1</v>
      </c>
    </row>
    <row r="1359" spans="2:29" x14ac:dyDescent="0.3">
      <c r="B1359" s="18" t="s">
        <v>1734</v>
      </c>
      <c r="C1359" s="18">
        <v>46128</v>
      </c>
      <c r="D1359" s="5" t="s">
        <v>1710</v>
      </c>
      <c r="E1359" s="19" t="s">
        <v>20</v>
      </c>
      <c r="F1359" s="48" t="s">
        <v>81</v>
      </c>
      <c r="G1359" s="18" t="s">
        <v>1734</v>
      </c>
      <c r="H1359" s="5" t="s">
        <v>80</v>
      </c>
      <c r="I1359" s="19" t="s">
        <v>20</v>
      </c>
      <c r="J1359" s="111">
        <v>24950</v>
      </c>
      <c r="K1359" s="111">
        <v>3700</v>
      </c>
      <c r="L1359" s="111">
        <v>27</v>
      </c>
      <c r="M1359" s="111">
        <v>11</v>
      </c>
      <c r="N1359" s="19" t="s">
        <v>20</v>
      </c>
      <c r="O1359" s="48" t="s">
        <v>81</v>
      </c>
      <c r="P1359" s="19">
        <v>0.5</v>
      </c>
      <c r="Q1359" s="22">
        <v>0.84027777777777779</v>
      </c>
      <c r="R1359" s="22">
        <v>0.91666666666666663</v>
      </c>
      <c r="S1359" s="22">
        <v>0.91666666666666663</v>
      </c>
      <c r="T1359" s="22">
        <v>1.3888888888888888E-2</v>
      </c>
      <c r="U1359" s="22">
        <v>0.28472222222222221</v>
      </c>
      <c r="V1359" s="22">
        <v>0.28472222222222221</v>
      </c>
      <c r="W1359" s="105">
        <f>IFERROR(IF(S1359&lt;R1359,100%,"100"%-(S1359-R1359)*1.2),"-")</f>
        <v>1</v>
      </c>
    </row>
    <row r="1360" spans="2:29" x14ac:dyDescent="0.3">
      <c r="B1360" s="18" t="s">
        <v>1735</v>
      </c>
      <c r="C1360" s="18">
        <v>46128</v>
      </c>
      <c r="D1360" s="5" t="s">
        <v>1710</v>
      </c>
      <c r="E1360" s="19" t="s">
        <v>56</v>
      </c>
      <c r="F1360" s="48" t="s">
        <v>165</v>
      </c>
      <c r="G1360" s="18" t="s">
        <v>1735</v>
      </c>
      <c r="H1360" s="5" t="s">
        <v>1708</v>
      </c>
      <c r="I1360" s="19" t="s">
        <v>56</v>
      </c>
      <c r="J1360" s="111">
        <v>8500</v>
      </c>
      <c r="K1360" s="111">
        <v>1000</v>
      </c>
      <c r="L1360" s="111">
        <v>14</v>
      </c>
      <c r="M1360" s="111">
        <v>10</v>
      </c>
      <c r="N1360" s="19" t="s">
        <v>56</v>
      </c>
      <c r="O1360" s="48" t="s">
        <v>165</v>
      </c>
      <c r="P1360" s="19">
        <v>0.5</v>
      </c>
      <c r="Q1360" s="22">
        <v>0.3576388888888889</v>
      </c>
      <c r="R1360" s="22">
        <v>0.625</v>
      </c>
      <c r="S1360" s="22">
        <v>0.61111111111111116</v>
      </c>
      <c r="T1360" s="22">
        <v>0.55208333333333337</v>
      </c>
      <c r="U1360" s="22">
        <v>0.58333333333333337</v>
      </c>
      <c r="V1360" s="22">
        <v>0.58333333333333337</v>
      </c>
      <c r="W1360" s="105">
        <f>IFERROR(IF(S1360&lt;R1360,100%,"100"%-(S1360-R1360)*1.2),"-")</f>
        <v>1</v>
      </c>
    </row>
    <row r="1361" spans="2:23" x14ac:dyDescent="0.3">
      <c r="B1361" s="18" t="s">
        <v>1736</v>
      </c>
      <c r="C1361" s="18">
        <v>46128</v>
      </c>
      <c r="D1361" s="5" t="s">
        <v>1710</v>
      </c>
      <c r="E1361" s="19" t="s">
        <v>56</v>
      </c>
      <c r="F1361" s="48" t="s">
        <v>165</v>
      </c>
      <c r="G1361" s="18" t="s">
        <v>1736</v>
      </c>
      <c r="H1361" s="5" t="s">
        <v>13</v>
      </c>
      <c r="I1361" s="19" t="s">
        <v>56</v>
      </c>
      <c r="J1361" s="111">
        <v>8500</v>
      </c>
      <c r="K1361" s="111">
        <v>329</v>
      </c>
      <c r="L1361" s="111">
        <v>14</v>
      </c>
      <c r="M1361" s="111">
        <v>4</v>
      </c>
      <c r="N1361" s="19" t="s">
        <v>56</v>
      </c>
      <c r="O1361" s="48" t="s">
        <v>165</v>
      </c>
      <c r="P1361" s="19">
        <v>0.5</v>
      </c>
      <c r="Q1361" s="22">
        <v>0.64583333333333337</v>
      </c>
      <c r="R1361" s="22">
        <v>0.75</v>
      </c>
      <c r="S1361" s="22">
        <v>0.72569444444444442</v>
      </c>
      <c r="T1361" s="22">
        <v>0.75</v>
      </c>
      <c r="U1361" s="22">
        <v>0.88541666666666663</v>
      </c>
      <c r="V1361" s="22">
        <v>0.88541666666666663</v>
      </c>
      <c r="W1361" s="105">
        <f>IFERROR(IF(S1361&lt;R1361,100%,"100"%-(S1361-R1361)*1.2),"-")</f>
        <v>1</v>
      </c>
    </row>
    <row r="1362" spans="2:23" x14ac:dyDescent="0.3">
      <c r="B1362" s="18" t="s">
        <v>1736</v>
      </c>
      <c r="C1362" s="18">
        <v>46128</v>
      </c>
      <c r="D1362" s="5" t="s">
        <v>1710</v>
      </c>
      <c r="E1362" s="19" t="s">
        <v>56</v>
      </c>
      <c r="F1362" s="48" t="s">
        <v>165</v>
      </c>
      <c r="G1362" s="18" t="s">
        <v>1736</v>
      </c>
      <c r="H1362" s="5" t="s">
        <v>441</v>
      </c>
      <c r="I1362" s="19" t="s">
        <v>56</v>
      </c>
      <c r="J1362" s="111">
        <v>8500</v>
      </c>
      <c r="K1362" s="111">
        <v>341</v>
      </c>
      <c r="L1362" s="111">
        <v>14</v>
      </c>
      <c r="M1362" s="111">
        <v>1</v>
      </c>
      <c r="N1362" s="19" t="s">
        <v>56</v>
      </c>
      <c r="O1362" s="48" t="s">
        <v>165</v>
      </c>
      <c r="P1362" s="19">
        <v>0.5</v>
      </c>
      <c r="Q1362" s="22">
        <v>0.64583333333333337</v>
      </c>
      <c r="R1362" s="22">
        <v>0.75</v>
      </c>
      <c r="S1362" s="22">
        <v>0.69097222222222221</v>
      </c>
      <c r="T1362" s="22">
        <v>0.71180555555555558</v>
      </c>
      <c r="U1362" s="22">
        <v>0.88541666666666663</v>
      </c>
      <c r="V1362" s="22">
        <v>0.88541666666666663</v>
      </c>
      <c r="W1362" s="105">
        <f>IFERROR(IF(S1362&lt;R1362,100%,"100"%-(S1362-R1362)*1.2),"-")</f>
        <v>1</v>
      </c>
    </row>
    <row r="1363" spans="2:23" x14ac:dyDescent="0.3">
      <c r="B1363" s="18" t="s">
        <v>1736</v>
      </c>
      <c r="C1363" s="18">
        <v>46128</v>
      </c>
      <c r="D1363" s="5" t="s">
        <v>1710</v>
      </c>
      <c r="E1363" s="19" t="s">
        <v>56</v>
      </c>
      <c r="F1363" s="48" t="s">
        <v>165</v>
      </c>
      <c r="G1363" s="18" t="s">
        <v>1736</v>
      </c>
      <c r="H1363" s="5" t="s">
        <v>25</v>
      </c>
      <c r="I1363" s="19" t="s">
        <v>56</v>
      </c>
      <c r="J1363" s="111">
        <v>8500</v>
      </c>
      <c r="K1363" s="111">
        <v>254</v>
      </c>
      <c r="L1363" s="111">
        <v>14</v>
      </c>
      <c r="M1363" s="111">
        <v>5</v>
      </c>
      <c r="N1363" s="19" t="s">
        <v>56</v>
      </c>
      <c r="O1363" s="48" t="s">
        <v>165</v>
      </c>
      <c r="P1363" s="19">
        <v>0.5</v>
      </c>
      <c r="Q1363" s="22">
        <v>0.64583333333333337</v>
      </c>
      <c r="R1363" s="108">
        <v>0.83333333333333337</v>
      </c>
      <c r="S1363" s="22">
        <v>0.80208333333333337</v>
      </c>
      <c r="T1363" s="22">
        <v>0.83333333333333337</v>
      </c>
      <c r="U1363" s="22">
        <v>0.88541666666666663</v>
      </c>
      <c r="V1363" s="22">
        <v>0.88541666666666663</v>
      </c>
      <c r="W1363" s="105">
        <f>IFERROR(IF(S1363&lt;R1363,100%,"100"%-(S1363-R1363)*1.2),"-")</f>
        <v>1</v>
      </c>
    </row>
    <row r="1364" spans="2:23" x14ac:dyDescent="0.3">
      <c r="B1364" s="18" t="s">
        <v>1736</v>
      </c>
      <c r="C1364" s="18">
        <v>46128</v>
      </c>
      <c r="D1364" s="5" t="s">
        <v>1710</v>
      </c>
      <c r="E1364" s="19" t="s">
        <v>56</v>
      </c>
      <c r="F1364" s="48" t="s">
        <v>165</v>
      </c>
      <c r="G1364" s="18" t="s">
        <v>1736</v>
      </c>
      <c r="H1364" s="5" t="s">
        <v>17</v>
      </c>
      <c r="I1364" s="19" t="s">
        <v>56</v>
      </c>
      <c r="J1364" s="111">
        <v>8500</v>
      </c>
      <c r="K1364" s="111">
        <v>350</v>
      </c>
      <c r="L1364" s="111">
        <v>14</v>
      </c>
      <c r="M1364" s="111">
        <v>1</v>
      </c>
      <c r="N1364" s="19" t="s">
        <v>56</v>
      </c>
      <c r="O1364" s="48" t="s">
        <v>165</v>
      </c>
      <c r="P1364" s="19">
        <v>0.5</v>
      </c>
      <c r="Q1364" s="22">
        <v>0.64583333333333337</v>
      </c>
      <c r="R1364" s="22">
        <v>0.83333333333333337</v>
      </c>
      <c r="S1364" s="22">
        <v>0.76041666666666663</v>
      </c>
      <c r="U1364" s="22">
        <v>0.78125</v>
      </c>
      <c r="V1364" s="22">
        <v>0.78125</v>
      </c>
      <c r="W1364" s="105">
        <f>IFERROR(IF(S1364&lt;R1364,100%,"100"%-(S1364-R1364)*1.2),"-")</f>
        <v>1</v>
      </c>
    </row>
    <row r="1365" spans="2:23" x14ac:dyDescent="0.3">
      <c r="B1365" s="18" t="s">
        <v>1737</v>
      </c>
      <c r="C1365" s="18">
        <v>46128</v>
      </c>
      <c r="D1365" s="5" t="s">
        <v>1710</v>
      </c>
      <c r="E1365" s="19" t="s">
        <v>28</v>
      </c>
      <c r="F1365" s="48" t="s">
        <v>42</v>
      </c>
      <c r="G1365" s="18" t="s">
        <v>1737</v>
      </c>
      <c r="H1365" s="5" t="s">
        <v>35</v>
      </c>
      <c r="I1365" s="19" t="s">
        <v>28</v>
      </c>
      <c r="J1365" s="111">
        <v>9200</v>
      </c>
      <c r="K1365" s="111">
        <v>6241</v>
      </c>
      <c r="L1365" s="111">
        <v>14</v>
      </c>
      <c r="M1365" s="111">
        <v>7</v>
      </c>
      <c r="N1365" s="19" t="s">
        <v>28</v>
      </c>
      <c r="O1365" s="48" t="s">
        <v>42</v>
      </c>
      <c r="P1365" s="19">
        <v>0.33333333333333331</v>
      </c>
      <c r="Q1365" s="22">
        <v>0.34722222222222221</v>
      </c>
      <c r="R1365" s="22">
        <v>0.5</v>
      </c>
      <c r="S1365" s="22">
        <v>0.35069444444444442</v>
      </c>
      <c r="T1365" s="22">
        <v>0.375</v>
      </c>
      <c r="U1365" s="22">
        <v>0.37847222222222221</v>
      </c>
      <c r="V1365" s="22">
        <v>0.37847222222222221</v>
      </c>
      <c r="W1365" s="105">
        <f>IFERROR(IF(S1365&lt;R1365,100%,"100"%-(S1365-R1365)*1.2),"-")</f>
        <v>1</v>
      </c>
    </row>
    <row r="1366" spans="2:23" x14ac:dyDescent="0.3">
      <c r="B1366" s="18" t="s">
        <v>1738</v>
      </c>
      <c r="C1366" s="18">
        <v>46128</v>
      </c>
      <c r="D1366" s="5" t="s">
        <v>1710</v>
      </c>
      <c r="E1366" s="19" t="s">
        <v>28</v>
      </c>
      <c r="F1366" s="48" t="s">
        <v>42</v>
      </c>
      <c r="G1366" s="18" t="s">
        <v>1738</v>
      </c>
      <c r="H1366" s="5" t="s">
        <v>40</v>
      </c>
      <c r="I1366" s="19" t="s">
        <v>28</v>
      </c>
      <c r="J1366" s="111">
        <v>9200</v>
      </c>
      <c r="K1366" s="111">
        <v>8500</v>
      </c>
      <c r="L1366" s="111">
        <v>14</v>
      </c>
      <c r="M1366" s="111">
        <v>10</v>
      </c>
      <c r="N1366" s="19" t="s">
        <v>28</v>
      </c>
      <c r="O1366" s="48" t="s">
        <v>42</v>
      </c>
      <c r="P1366" s="19">
        <v>0.39583333333333331</v>
      </c>
      <c r="Q1366" s="22">
        <v>0.4236111111111111</v>
      </c>
      <c r="R1366" s="22">
        <v>0.625</v>
      </c>
      <c r="S1366" s="22">
        <v>0.5625</v>
      </c>
      <c r="T1366" s="22">
        <v>0.60416666666666663</v>
      </c>
      <c r="U1366" s="22">
        <v>0.70833333333333337</v>
      </c>
      <c r="V1366" s="22">
        <v>0.70833333333333337</v>
      </c>
      <c r="W1366" s="105">
        <f>IFERROR(IF(S1366&lt;R1366,100%,"100"%-(S1366-R1366)*1.2),"-")</f>
        <v>1</v>
      </c>
    </row>
    <row r="1367" spans="2:23" x14ac:dyDescent="0.3">
      <c r="B1367" s="18" t="s">
        <v>1739</v>
      </c>
      <c r="C1367" s="18">
        <v>46128</v>
      </c>
      <c r="D1367" s="5" t="s">
        <v>1710</v>
      </c>
      <c r="E1367" s="19" t="s">
        <v>104</v>
      </c>
      <c r="F1367" s="48" t="s">
        <v>64</v>
      </c>
      <c r="G1367" s="18" t="s">
        <v>1739</v>
      </c>
      <c r="H1367" s="5" t="s">
        <v>12</v>
      </c>
      <c r="I1367" s="19" t="s">
        <v>104</v>
      </c>
      <c r="J1367" s="111">
        <v>10230</v>
      </c>
      <c r="K1367" s="111">
        <v>4500</v>
      </c>
      <c r="L1367" s="111">
        <v>14</v>
      </c>
      <c r="M1367" s="111">
        <v>14</v>
      </c>
      <c r="N1367" s="19" t="s">
        <v>104</v>
      </c>
      <c r="O1367" s="48" t="s">
        <v>64</v>
      </c>
      <c r="P1367" s="19">
        <v>0.25</v>
      </c>
      <c r="Q1367" s="22">
        <v>0.2638888888888889</v>
      </c>
      <c r="R1367" s="22">
        <v>0.5</v>
      </c>
      <c r="S1367" s="22">
        <v>0.40277777777777779</v>
      </c>
      <c r="T1367" s="22">
        <v>0.5</v>
      </c>
      <c r="U1367" s="22">
        <v>0.66666666666666663</v>
      </c>
      <c r="V1367" s="22">
        <v>0.66666666666666663</v>
      </c>
      <c r="W1367" s="105">
        <f>IFERROR(IF(S1367&lt;R1367,100%,"100"%-(S1367-R1367)*1.2),"-")</f>
        <v>1</v>
      </c>
    </row>
    <row r="1368" spans="2:23" x14ac:dyDescent="0.3">
      <c r="B1368" s="18" t="s">
        <v>1740</v>
      </c>
      <c r="C1368" s="18">
        <v>46128</v>
      </c>
      <c r="D1368" s="5" t="s">
        <v>1710</v>
      </c>
      <c r="E1368" s="5" t="s">
        <v>101</v>
      </c>
      <c r="F1368" s="5" t="s">
        <v>101</v>
      </c>
      <c r="G1368" s="18" t="s">
        <v>1740</v>
      </c>
      <c r="H1368" s="5" t="s">
        <v>175</v>
      </c>
      <c r="I1368" s="19" t="s">
        <v>104</v>
      </c>
      <c r="M1368" s="111">
        <v>33</v>
      </c>
      <c r="N1368" s="5" t="s">
        <v>101</v>
      </c>
      <c r="O1368" s="5" t="s">
        <v>101</v>
      </c>
      <c r="P1368" s="22">
        <v>0.33333333333333331</v>
      </c>
      <c r="W1368" s="105">
        <f>IFERROR(IF(S1368&lt;R1368,100%,"100"%-(S1368-R1368)*1.2),"-")</f>
        <v>1</v>
      </c>
    </row>
    <row r="1369" spans="2:23" x14ac:dyDescent="0.3">
      <c r="B1369" s="18" t="s">
        <v>1750</v>
      </c>
      <c r="C1369" s="18">
        <v>46128</v>
      </c>
      <c r="D1369" s="5" t="s">
        <v>1710</v>
      </c>
      <c r="E1369" s="5" t="s">
        <v>111</v>
      </c>
      <c r="F1369" s="5" t="s">
        <v>111</v>
      </c>
      <c r="G1369" s="18" t="s">
        <v>1750</v>
      </c>
      <c r="H1369" s="5" t="s">
        <v>6</v>
      </c>
      <c r="I1369" s="19" t="s">
        <v>56</v>
      </c>
      <c r="N1369" s="5" t="s">
        <v>111</v>
      </c>
      <c r="O1369" s="5" t="s">
        <v>111</v>
      </c>
      <c r="W1369" s="105">
        <f>IFERROR(IF(S1369&lt;R1369,100%,"100"%-(S1369-R1369)*1.2),"-")</f>
        <v>1</v>
      </c>
    </row>
    <row r="1370" spans="2:23" x14ac:dyDescent="0.3">
      <c r="B1370" s="18" t="s">
        <v>1751</v>
      </c>
      <c r="C1370" s="18">
        <v>46128</v>
      </c>
      <c r="D1370" s="5" t="s">
        <v>1710</v>
      </c>
      <c r="E1370" s="5" t="s">
        <v>111</v>
      </c>
      <c r="F1370" s="5" t="s">
        <v>111</v>
      </c>
      <c r="G1370" s="18" t="s">
        <v>1751</v>
      </c>
      <c r="H1370" s="5" t="s">
        <v>36</v>
      </c>
      <c r="I1370" s="19" t="s">
        <v>28</v>
      </c>
      <c r="K1370" s="111">
        <v>8000</v>
      </c>
      <c r="M1370" s="111">
        <v>10</v>
      </c>
      <c r="N1370" s="5" t="s">
        <v>111</v>
      </c>
      <c r="O1370" s="5" t="s">
        <v>111</v>
      </c>
      <c r="W1370" s="105">
        <f>IFERROR(IF(S1370&lt;R1370,100%,"100"%-(S1370-R1370)*1.2),"-")</f>
        <v>1</v>
      </c>
    </row>
    <row r="1371" spans="2:23" x14ac:dyDescent="0.3">
      <c r="B1371" s="18" t="s">
        <v>2152</v>
      </c>
      <c r="C1371" s="18">
        <v>46128</v>
      </c>
      <c r="D1371" s="5" t="s">
        <v>1710</v>
      </c>
      <c r="E1371" s="5" t="s">
        <v>7</v>
      </c>
      <c r="F1371" s="5" t="s">
        <v>81</v>
      </c>
      <c r="G1371" s="18" t="s">
        <v>2152</v>
      </c>
      <c r="H1371" s="2" t="s">
        <v>539</v>
      </c>
      <c r="W1371" s="105">
        <f>IFERROR(IF(S1371&lt;R1371,100%,"100"%-(S1371-R1371)*1.2),"-")</f>
        <v>1</v>
      </c>
    </row>
    <row r="1372" spans="2:23" x14ac:dyDescent="0.3">
      <c r="B1372" s="18" t="s">
        <v>2153</v>
      </c>
      <c r="C1372" s="18">
        <v>46128</v>
      </c>
      <c r="D1372" s="5" t="s">
        <v>1710</v>
      </c>
      <c r="E1372" s="5" t="s">
        <v>7</v>
      </c>
      <c r="F1372" s="5" t="s">
        <v>81</v>
      </c>
      <c r="G1372" s="18" t="s">
        <v>2153</v>
      </c>
      <c r="H1372" s="2" t="s">
        <v>539</v>
      </c>
      <c r="W1372" s="105">
        <f>IFERROR(IF(S1372&lt;R1372,100%,"100"%-(S1372-R1372)*1.2),"-")</f>
        <v>1</v>
      </c>
    </row>
    <row r="1373" spans="2:23" x14ac:dyDescent="0.3">
      <c r="B1373" s="18" t="s">
        <v>1741</v>
      </c>
      <c r="C1373" s="18">
        <v>46129</v>
      </c>
      <c r="D1373" s="5" t="s">
        <v>1710</v>
      </c>
      <c r="E1373" s="19" t="s">
        <v>101</v>
      </c>
      <c r="F1373" s="48" t="s">
        <v>101</v>
      </c>
      <c r="G1373" s="18" t="s">
        <v>1741</v>
      </c>
      <c r="H1373" s="5" t="s">
        <v>6</v>
      </c>
      <c r="I1373" s="19" t="s">
        <v>101</v>
      </c>
      <c r="K1373" s="111">
        <v>7300</v>
      </c>
      <c r="M1373" s="111">
        <v>9</v>
      </c>
      <c r="N1373" s="19" t="s">
        <v>101</v>
      </c>
      <c r="O1373" s="48" t="s">
        <v>101</v>
      </c>
      <c r="P1373" s="19">
        <v>0.29166666666666702</v>
      </c>
      <c r="W1373" s="105">
        <f>IFERROR(IF(S1373&lt;R1373,100%,"100"%-(S1373-R1373)*1.2),"-")</f>
        <v>1</v>
      </c>
    </row>
    <row r="1374" spans="2:23" x14ac:dyDescent="0.3">
      <c r="B1374" s="18" t="s">
        <v>1741</v>
      </c>
      <c r="C1374" s="18">
        <v>46129</v>
      </c>
      <c r="D1374" s="5" t="s">
        <v>1710</v>
      </c>
      <c r="E1374" s="19" t="s">
        <v>101</v>
      </c>
      <c r="F1374" s="48" t="s">
        <v>101</v>
      </c>
      <c r="G1374" s="18" t="s">
        <v>1741</v>
      </c>
      <c r="H1374" s="5" t="s">
        <v>9</v>
      </c>
      <c r="I1374" s="19" t="s">
        <v>101</v>
      </c>
      <c r="K1374" s="111">
        <v>3000</v>
      </c>
      <c r="M1374" s="111">
        <v>14</v>
      </c>
      <c r="N1374" s="19" t="s">
        <v>101</v>
      </c>
      <c r="O1374" s="48" t="s">
        <v>101</v>
      </c>
      <c r="P1374" s="19">
        <v>0.29166666666666702</v>
      </c>
      <c r="W1374" s="105">
        <f>IFERROR(IF(S1374&lt;R1374,100%,"100"%-(S1374-R1374)*1.2),"-")</f>
        <v>1</v>
      </c>
    </row>
    <row r="1375" spans="2:23" x14ac:dyDescent="0.3">
      <c r="B1375" s="18" t="s">
        <v>1742</v>
      </c>
      <c r="C1375" s="18">
        <v>46129</v>
      </c>
      <c r="D1375" s="5" t="s">
        <v>1710</v>
      </c>
      <c r="E1375" s="19" t="s">
        <v>56</v>
      </c>
      <c r="F1375" s="48" t="s">
        <v>165</v>
      </c>
      <c r="G1375" s="18" t="s">
        <v>1742</v>
      </c>
      <c r="H1375" s="5" t="s">
        <v>43</v>
      </c>
      <c r="I1375" s="19" t="s">
        <v>56</v>
      </c>
      <c r="J1375" s="111">
        <v>8500</v>
      </c>
      <c r="K1375" s="111">
        <v>4500</v>
      </c>
      <c r="L1375" s="111">
        <v>14</v>
      </c>
      <c r="M1375" s="111">
        <v>7</v>
      </c>
      <c r="N1375" s="19" t="s">
        <v>56</v>
      </c>
      <c r="O1375" s="48" t="s">
        <v>165</v>
      </c>
      <c r="P1375" s="19">
        <v>0.41666666666666669</v>
      </c>
      <c r="W1375" s="105">
        <f>IFERROR(IF(S1375&lt;R1375,100%,"100"%-(S1375-R1375)*1.2),"-")</f>
        <v>1</v>
      </c>
    </row>
    <row r="1376" spans="2:23" x14ac:dyDescent="0.3">
      <c r="B1376" s="18" t="s">
        <v>1743</v>
      </c>
      <c r="C1376" s="18">
        <v>46129</v>
      </c>
      <c r="D1376" s="5" t="s">
        <v>1710</v>
      </c>
      <c r="E1376" s="19" t="s">
        <v>104</v>
      </c>
      <c r="F1376" s="48" t="s">
        <v>64</v>
      </c>
      <c r="G1376" s="18" t="s">
        <v>1743</v>
      </c>
      <c r="H1376" s="5" t="s">
        <v>40</v>
      </c>
      <c r="I1376" s="19" t="s">
        <v>104</v>
      </c>
      <c r="J1376" s="111">
        <v>10230</v>
      </c>
      <c r="K1376" s="111">
        <v>4500</v>
      </c>
      <c r="L1376" s="111">
        <v>14</v>
      </c>
      <c r="M1376" s="111">
        <v>10</v>
      </c>
      <c r="N1376" s="19" t="s">
        <v>104</v>
      </c>
      <c r="O1376" s="48" t="s">
        <v>64</v>
      </c>
      <c r="P1376" s="19">
        <v>0.20833333333333334</v>
      </c>
      <c r="Q1376" s="22">
        <v>0.25</v>
      </c>
      <c r="R1376" s="22">
        <v>0.625</v>
      </c>
      <c r="S1376" s="22">
        <v>0.38194444444444442</v>
      </c>
      <c r="T1376" s="22">
        <v>0.41666666666666669</v>
      </c>
      <c r="U1376" s="22">
        <v>0.52083333333333337</v>
      </c>
      <c r="V1376" s="22">
        <v>0.52083333333333337</v>
      </c>
      <c r="W1376" s="105">
        <f>IFERROR(IF(S1376&lt;R1376,100%,"100"%-(S1376-R1376)*1.2),"-")</f>
        <v>1</v>
      </c>
    </row>
    <row r="1377" spans="2:23" x14ac:dyDescent="0.3">
      <c r="B1377" s="18" t="s">
        <v>1743</v>
      </c>
      <c r="C1377" s="18">
        <v>46129</v>
      </c>
      <c r="D1377" s="5" t="s">
        <v>1710</v>
      </c>
      <c r="E1377" s="19" t="s">
        <v>104</v>
      </c>
      <c r="F1377" s="5" t="s">
        <v>64</v>
      </c>
      <c r="G1377" s="18" t="s">
        <v>1743</v>
      </c>
      <c r="H1377" s="5" t="s">
        <v>19</v>
      </c>
      <c r="I1377" s="19" t="s">
        <v>104</v>
      </c>
      <c r="J1377" s="111">
        <v>10230</v>
      </c>
      <c r="K1377" s="111">
        <v>4200</v>
      </c>
      <c r="L1377" s="111">
        <v>14</v>
      </c>
      <c r="M1377" s="111">
        <v>6</v>
      </c>
      <c r="N1377" s="19" t="s">
        <v>104</v>
      </c>
      <c r="O1377" s="5" t="s">
        <v>64</v>
      </c>
      <c r="P1377" s="19">
        <v>0.20833333333333301</v>
      </c>
      <c r="Q1377" s="22">
        <v>0.25</v>
      </c>
      <c r="R1377" s="22">
        <v>0.625</v>
      </c>
      <c r="S1377" s="22">
        <v>0.4236111111111111</v>
      </c>
      <c r="T1377" s="22">
        <v>0.45833333333333331</v>
      </c>
      <c r="U1377" s="22">
        <v>0.52083333333333337</v>
      </c>
      <c r="V1377" s="22">
        <v>0.52083333333333337</v>
      </c>
      <c r="W1377" s="105">
        <f>IFERROR(IF(S1377&lt;R1377,100%,"100"%-(S1377-R1377)*1.2),"-")</f>
        <v>1</v>
      </c>
    </row>
    <row r="1378" spans="2:23" x14ac:dyDescent="0.3">
      <c r="B1378" s="18" t="s">
        <v>1744</v>
      </c>
      <c r="C1378" s="18">
        <v>46129</v>
      </c>
      <c r="D1378" s="5" t="s">
        <v>1710</v>
      </c>
      <c r="E1378" s="19" t="s">
        <v>101</v>
      </c>
      <c r="F1378" s="48" t="s">
        <v>101</v>
      </c>
      <c r="G1378" s="18" t="s">
        <v>1744</v>
      </c>
      <c r="H1378" s="5" t="s">
        <v>18</v>
      </c>
      <c r="I1378" s="19" t="s">
        <v>14</v>
      </c>
      <c r="K1378" s="111">
        <v>11000</v>
      </c>
      <c r="M1378" s="111">
        <v>16</v>
      </c>
      <c r="N1378" s="19" t="s">
        <v>101</v>
      </c>
      <c r="O1378" s="48" t="s">
        <v>101</v>
      </c>
      <c r="P1378" s="19">
        <v>0.33333333333333298</v>
      </c>
      <c r="W1378" s="105">
        <f>IFERROR(IF(S1378&lt;R1378,100%,"100"%-(S1378-R1378)*1.2),"-")</f>
        <v>1</v>
      </c>
    </row>
    <row r="1379" spans="2:23" x14ac:dyDescent="0.3">
      <c r="B1379" s="18" t="s">
        <v>1744</v>
      </c>
      <c r="C1379" s="18">
        <v>46129</v>
      </c>
      <c r="D1379" s="5" t="s">
        <v>1710</v>
      </c>
      <c r="E1379" s="19" t="s">
        <v>101</v>
      </c>
      <c r="F1379" s="48" t="s">
        <v>101</v>
      </c>
      <c r="G1379" s="18" t="s">
        <v>1744</v>
      </c>
      <c r="H1379" s="5" t="s">
        <v>11</v>
      </c>
      <c r="I1379" s="19" t="s">
        <v>14</v>
      </c>
      <c r="M1379" s="111">
        <v>6</v>
      </c>
      <c r="N1379" s="19" t="s">
        <v>101</v>
      </c>
      <c r="O1379" s="48" t="s">
        <v>101</v>
      </c>
      <c r="P1379" s="19">
        <v>0.33333333333333331</v>
      </c>
      <c r="W1379" s="105">
        <f>IFERROR(IF(S1379&lt;R1379,100%,"100"%-(S1379-R1379)*1.2),"-")</f>
        <v>1</v>
      </c>
    </row>
    <row r="1380" spans="2:23" x14ac:dyDescent="0.3">
      <c r="B1380" s="18" t="s">
        <v>1745</v>
      </c>
      <c r="C1380" s="18">
        <v>46129</v>
      </c>
      <c r="D1380" s="5" t="s">
        <v>1710</v>
      </c>
      <c r="E1380" s="19" t="s">
        <v>28</v>
      </c>
      <c r="F1380" s="48" t="s">
        <v>42</v>
      </c>
      <c r="G1380" s="18" t="s">
        <v>1745</v>
      </c>
      <c r="H1380" s="5" t="s">
        <v>35</v>
      </c>
      <c r="I1380" s="19" t="s">
        <v>28</v>
      </c>
      <c r="J1380" s="111">
        <v>9200</v>
      </c>
      <c r="K1380" s="111">
        <v>6214</v>
      </c>
      <c r="L1380" s="111">
        <v>14</v>
      </c>
      <c r="M1380" s="111">
        <v>7</v>
      </c>
      <c r="N1380" s="19" t="s">
        <v>28</v>
      </c>
      <c r="O1380" s="48" t="s">
        <v>42</v>
      </c>
      <c r="P1380" s="19">
        <v>0.29166666666666702</v>
      </c>
      <c r="Q1380" s="22">
        <v>0.29166666666666669</v>
      </c>
      <c r="R1380" s="22">
        <v>0.5</v>
      </c>
      <c r="S1380" s="22">
        <v>0.3125</v>
      </c>
      <c r="T1380" s="22">
        <v>0.33333333333333331</v>
      </c>
      <c r="U1380" s="22">
        <v>0.33680555555555558</v>
      </c>
      <c r="V1380" s="22">
        <v>0.33680555555555558</v>
      </c>
      <c r="W1380" s="105">
        <f>IFERROR(IF(S1380&lt;R1380,100%,"100"%-(S1380-R1380)*1.2),"-")</f>
        <v>1</v>
      </c>
    </row>
    <row r="1381" spans="2:23" x14ac:dyDescent="0.3">
      <c r="B1381" s="18" t="s">
        <v>1746</v>
      </c>
      <c r="C1381" s="18">
        <v>46129</v>
      </c>
      <c r="D1381" s="5" t="s">
        <v>1710</v>
      </c>
      <c r="E1381" s="19" t="s">
        <v>28</v>
      </c>
      <c r="F1381" s="48" t="s">
        <v>42</v>
      </c>
      <c r="G1381" s="18" t="s">
        <v>1746</v>
      </c>
      <c r="H1381" s="5" t="s">
        <v>12</v>
      </c>
      <c r="I1381" s="19" t="s">
        <v>28</v>
      </c>
      <c r="J1381" s="111">
        <v>9200</v>
      </c>
      <c r="K1381" s="111">
        <v>4500</v>
      </c>
      <c r="L1381" s="111">
        <v>14</v>
      </c>
      <c r="M1381" s="111">
        <v>11</v>
      </c>
      <c r="N1381" s="19" t="s">
        <v>28</v>
      </c>
      <c r="O1381" s="48" t="s">
        <v>42</v>
      </c>
      <c r="P1381" s="19">
        <v>0.35416666666666669</v>
      </c>
      <c r="Q1381" s="22">
        <v>0.5</v>
      </c>
      <c r="R1381" s="22">
        <v>0.625</v>
      </c>
      <c r="S1381" s="22">
        <v>0.625</v>
      </c>
      <c r="T1381" s="22">
        <v>0.66666666666666663</v>
      </c>
      <c r="U1381" s="22">
        <v>0.83333333333333337</v>
      </c>
      <c r="V1381" s="22">
        <v>0.83333333333333337</v>
      </c>
      <c r="W1381" s="105">
        <f>IFERROR(IF(S1381&lt;R1381,100%,"100"%-(S1381-R1381)*1.2),"-")</f>
        <v>1</v>
      </c>
    </row>
    <row r="1382" spans="2:23" x14ac:dyDescent="0.3">
      <c r="B1382" s="18" t="s">
        <v>1746</v>
      </c>
      <c r="C1382" s="18">
        <v>46129</v>
      </c>
      <c r="D1382" s="5" t="s">
        <v>1710</v>
      </c>
      <c r="E1382" s="192" t="s">
        <v>28</v>
      </c>
      <c r="F1382" s="48" t="s">
        <v>42</v>
      </c>
      <c r="G1382" s="18" t="s">
        <v>1746</v>
      </c>
      <c r="H1382" s="48" t="s">
        <v>51</v>
      </c>
      <c r="I1382" s="19" t="s">
        <v>28</v>
      </c>
      <c r="J1382" s="111">
        <v>9200</v>
      </c>
      <c r="K1382" s="111">
        <v>3200</v>
      </c>
      <c r="L1382" s="111">
        <v>14</v>
      </c>
      <c r="M1382" s="111">
        <v>1</v>
      </c>
      <c r="N1382" s="192" t="s">
        <v>28</v>
      </c>
      <c r="O1382" s="48" t="s">
        <v>42</v>
      </c>
      <c r="P1382" s="192">
        <v>0.35416666666666669</v>
      </c>
      <c r="Q1382" s="22">
        <v>0.5</v>
      </c>
      <c r="R1382" s="22">
        <v>0.625</v>
      </c>
      <c r="S1382" s="22">
        <v>0.51388888888888884</v>
      </c>
      <c r="T1382" s="22">
        <v>0.54166666666666663</v>
      </c>
      <c r="U1382" s="22">
        <v>0.83333333333333337</v>
      </c>
      <c r="V1382" s="22">
        <v>0.83333333333333337</v>
      </c>
      <c r="W1382" s="105">
        <f>IFERROR(IF(S1382&lt;R1382,100%,"100"%-(S1382-R1382)*1.2),"-")</f>
        <v>1</v>
      </c>
    </row>
    <row r="1383" spans="2:23" x14ac:dyDescent="0.3">
      <c r="B1383" s="18" t="s">
        <v>1747</v>
      </c>
      <c r="C1383" s="18">
        <v>46129</v>
      </c>
      <c r="D1383" s="5" t="s">
        <v>1710</v>
      </c>
      <c r="E1383" s="49" t="s">
        <v>14</v>
      </c>
      <c r="F1383" s="48" t="s">
        <v>115</v>
      </c>
      <c r="G1383" s="18" t="s">
        <v>1747</v>
      </c>
      <c r="H1383" s="5" t="s">
        <v>36</v>
      </c>
      <c r="I1383" s="19" t="s">
        <v>14</v>
      </c>
      <c r="J1383" s="111">
        <v>8500</v>
      </c>
      <c r="K1383" s="111">
        <v>10230</v>
      </c>
      <c r="L1383" s="111">
        <v>14</v>
      </c>
      <c r="M1383" s="111">
        <v>14</v>
      </c>
      <c r="N1383" s="19" t="s">
        <v>14</v>
      </c>
      <c r="O1383" s="48" t="s">
        <v>115</v>
      </c>
      <c r="P1383" s="19">
        <v>0.5</v>
      </c>
      <c r="W1383" s="105">
        <f>IFERROR(IF(S1383&lt;R1383,100%,"100"%-(S1383-R1383)*1.2),"-")</f>
        <v>1</v>
      </c>
    </row>
    <row r="1384" spans="2:23" x14ac:dyDescent="0.3">
      <c r="B1384" s="18" t="s">
        <v>1748</v>
      </c>
      <c r="C1384" s="18">
        <v>46129</v>
      </c>
      <c r="D1384" s="5" t="s">
        <v>1710</v>
      </c>
      <c r="E1384" s="49" t="s">
        <v>14</v>
      </c>
      <c r="F1384" s="48" t="s">
        <v>115</v>
      </c>
      <c r="G1384" s="18" t="s">
        <v>1748</v>
      </c>
      <c r="H1384" s="5" t="s">
        <v>22</v>
      </c>
      <c r="I1384" s="19" t="s">
        <v>14</v>
      </c>
      <c r="J1384" s="111">
        <v>8500</v>
      </c>
      <c r="K1384" s="111">
        <v>1763</v>
      </c>
      <c r="L1384" s="111">
        <v>14</v>
      </c>
      <c r="M1384" s="111">
        <v>3</v>
      </c>
      <c r="N1384" s="19" t="s">
        <v>14</v>
      </c>
      <c r="O1384" s="48" t="s">
        <v>115</v>
      </c>
      <c r="P1384" s="19">
        <v>0.5</v>
      </c>
      <c r="Q1384" s="22">
        <v>0.61805555555555558</v>
      </c>
      <c r="R1384" s="22">
        <v>0.75</v>
      </c>
      <c r="S1384" s="22">
        <v>0.69444444444444442</v>
      </c>
      <c r="T1384" s="22">
        <v>0.70833333333333337</v>
      </c>
      <c r="U1384" s="22">
        <v>0.84027777777777779</v>
      </c>
      <c r="V1384" s="22">
        <v>0.84027777777777779</v>
      </c>
      <c r="W1384" s="105">
        <f>IFERROR(IF(S1384&lt;R1384,100%,"100"%-(S1384-R1384)*1.2),"-")</f>
        <v>1</v>
      </c>
    </row>
    <row r="1385" spans="2:23" x14ac:dyDescent="0.3">
      <c r="B1385" s="18" t="s">
        <v>1748</v>
      </c>
      <c r="C1385" s="18">
        <v>46129</v>
      </c>
      <c r="D1385" s="5" t="s">
        <v>1710</v>
      </c>
      <c r="E1385" s="49" t="s">
        <v>14</v>
      </c>
      <c r="F1385" s="48" t="s">
        <v>115</v>
      </c>
      <c r="G1385" s="18" t="s">
        <v>1748</v>
      </c>
      <c r="H1385" s="5" t="s">
        <v>169</v>
      </c>
      <c r="I1385" s="19" t="s">
        <v>14</v>
      </c>
      <c r="J1385" s="111">
        <v>8500</v>
      </c>
      <c r="K1385" s="111">
        <v>2030</v>
      </c>
      <c r="L1385" s="111">
        <v>14</v>
      </c>
      <c r="M1385" s="111">
        <v>4</v>
      </c>
      <c r="N1385" s="19" t="s">
        <v>14</v>
      </c>
      <c r="O1385" s="48" t="s">
        <v>115</v>
      </c>
      <c r="P1385" s="19">
        <v>0.5</v>
      </c>
      <c r="Q1385" s="22">
        <v>0.61805555555555558</v>
      </c>
      <c r="R1385" s="22">
        <v>0.75</v>
      </c>
      <c r="S1385" s="22">
        <v>0.64930555555555558</v>
      </c>
      <c r="T1385" s="22">
        <v>0.65972222222222221</v>
      </c>
      <c r="U1385" s="22">
        <v>0.84027777777777779</v>
      </c>
      <c r="V1385" s="22">
        <v>0.84027777777777779</v>
      </c>
      <c r="W1385" s="105">
        <f>IFERROR(IF(S1385&lt;R1385,100%,"100"%-(S1385-R1385)*1.2),"-")</f>
        <v>1</v>
      </c>
    </row>
    <row r="1386" spans="2:23" x14ac:dyDescent="0.3">
      <c r="B1386" s="18" t="s">
        <v>1749</v>
      </c>
      <c r="C1386" s="18">
        <v>46129</v>
      </c>
      <c r="D1386" s="5" t="s">
        <v>1710</v>
      </c>
      <c r="E1386" s="19" t="s">
        <v>20</v>
      </c>
      <c r="F1386" s="48" t="s">
        <v>81</v>
      </c>
      <c r="G1386" s="18" t="s">
        <v>1749</v>
      </c>
      <c r="H1386" s="5" t="s">
        <v>67</v>
      </c>
      <c r="I1386" s="19" t="s">
        <v>20</v>
      </c>
      <c r="J1386" s="111">
        <v>24950</v>
      </c>
      <c r="K1386" s="111">
        <v>20000</v>
      </c>
      <c r="L1386" s="111">
        <v>27</v>
      </c>
      <c r="M1386" s="111">
        <v>20</v>
      </c>
      <c r="N1386" s="19" t="s">
        <v>20</v>
      </c>
      <c r="O1386" s="48" t="s">
        <v>81</v>
      </c>
      <c r="P1386" s="22">
        <v>0.41666666666666669</v>
      </c>
      <c r="Q1386" s="22">
        <v>0.5</v>
      </c>
      <c r="R1386" s="22">
        <v>0.70833333333333337</v>
      </c>
      <c r="S1386" s="22">
        <v>0.53125</v>
      </c>
      <c r="T1386" s="22">
        <v>0.5625</v>
      </c>
      <c r="U1386" s="22">
        <v>0.58333333333333337</v>
      </c>
      <c r="V1386" s="22">
        <v>0.58333333333333337</v>
      </c>
      <c r="W1386" s="105">
        <f>IFERROR(IF(S1386&lt;R1386,100%,"100"%-(S1386-R1386)*1.2),"-")</f>
        <v>1</v>
      </c>
    </row>
    <row r="1387" spans="2:23" x14ac:dyDescent="0.3">
      <c r="B1387" s="18" t="s">
        <v>2154</v>
      </c>
      <c r="C1387" s="18">
        <v>46129</v>
      </c>
      <c r="D1387" s="5" t="s">
        <v>1710</v>
      </c>
      <c r="E1387" s="5" t="s">
        <v>14</v>
      </c>
      <c r="F1387" s="5" t="s">
        <v>15</v>
      </c>
      <c r="G1387" s="18" t="s">
        <v>2154</v>
      </c>
      <c r="H1387" s="2" t="s">
        <v>539</v>
      </c>
      <c r="W1387" s="105">
        <f>IFERROR(IF(S1387&lt;R1387,100%,"100"%-(S1387-R1387)*1.2),"-")</f>
        <v>1</v>
      </c>
    </row>
    <row r="1388" spans="2:23" x14ac:dyDescent="0.3">
      <c r="B1388" s="18" t="s">
        <v>2155</v>
      </c>
      <c r="C1388" s="18">
        <v>46129</v>
      </c>
      <c r="D1388" s="5" t="s">
        <v>1710</v>
      </c>
      <c r="E1388" s="5" t="s">
        <v>7</v>
      </c>
      <c r="F1388" s="5" t="s">
        <v>81</v>
      </c>
      <c r="G1388" s="18" t="s">
        <v>2155</v>
      </c>
      <c r="H1388" s="2" t="s">
        <v>539</v>
      </c>
      <c r="W1388" s="105">
        <f>IFERROR(IF(S1388&lt;R1388,100%,"100"%-(S1388-R1388)*1.2),"-")</f>
        <v>1</v>
      </c>
    </row>
    <row r="1389" spans="2:23" x14ac:dyDescent="0.3">
      <c r="B1389" s="18" t="s">
        <v>1752</v>
      </c>
      <c r="C1389" s="18">
        <v>46130</v>
      </c>
      <c r="D1389" s="5" t="s">
        <v>1710</v>
      </c>
      <c r="E1389" s="19" t="s">
        <v>20</v>
      </c>
      <c r="F1389" s="48" t="s">
        <v>81</v>
      </c>
      <c r="G1389" s="18" t="s">
        <v>1752</v>
      </c>
      <c r="H1389" s="5" t="s">
        <v>6</v>
      </c>
      <c r="I1389" s="19" t="s">
        <v>20</v>
      </c>
      <c r="J1389" s="111">
        <v>24950</v>
      </c>
      <c r="K1389" s="111">
        <v>6500</v>
      </c>
      <c r="L1389" s="111">
        <v>27</v>
      </c>
      <c r="M1389" s="111">
        <v>13</v>
      </c>
      <c r="N1389" s="19" t="s">
        <v>20</v>
      </c>
      <c r="O1389" s="48" t="s">
        <v>81</v>
      </c>
      <c r="P1389" s="19">
        <v>0.41666666666666669</v>
      </c>
      <c r="Q1389" s="22">
        <v>0.52430555555555558</v>
      </c>
      <c r="R1389" s="22">
        <v>0.625</v>
      </c>
      <c r="S1389" s="22">
        <v>0.625</v>
      </c>
      <c r="T1389" s="22">
        <v>0.67361111111111116</v>
      </c>
      <c r="U1389" s="22">
        <v>0.82638888888888884</v>
      </c>
      <c r="V1389" s="22">
        <v>0.82638888888888884</v>
      </c>
      <c r="W1389" s="105">
        <f>IFERROR(IF(S1389&lt;R1389,100%,"100"%-(S1389-R1389)*1.2),"-")</f>
        <v>1</v>
      </c>
    </row>
    <row r="1390" spans="2:23" x14ac:dyDescent="0.3">
      <c r="B1390" s="18" t="s">
        <v>1752</v>
      </c>
      <c r="C1390" s="18">
        <v>46130</v>
      </c>
      <c r="D1390" s="5" t="s">
        <v>1710</v>
      </c>
      <c r="E1390" s="19" t="s">
        <v>20</v>
      </c>
      <c r="F1390" s="48" t="s">
        <v>81</v>
      </c>
      <c r="G1390" s="18" t="s">
        <v>1752</v>
      </c>
      <c r="H1390" s="48" t="s">
        <v>9</v>
      </c>
      <c r="I1390" s="19" t="s">
        <v>20</v>
      </c>
      <c r="J1390" s="111">
        <v>24950</v>
      </c>
      <c r="K1390" s="111">
        <v>13200</v>
      </c>
      <c r="L1390" s="111">
        <v>27</v>
      </c>
      <c r="M1390" s="111">
        <v>10</v>
      </c>
      <c r="N1390" s="19" t="s">
        <v>20</v>
      </c>
      <c r="O1390" s="48" t="s">
        <v>81</v>
      </c>
      <c r="P1390" s="19">
        <v>0.41666666666666669</v>
      </c>
      <c r="Q1390" s="22">
        <v>0.52430555555555558</v>
      </c>
      <c r="R1390" s="22">
        <v>0.625</v>
      </c>
      <c r="S1390" s="22">
        <v>0.60416666666666663</v>
      </c>
      <c r="T1390" s="22">
        <v>0.65277777777777779</v>
      </c>
      <c r="U1390" s="22">
        <v>0.82638888888888884</v>
      </c>
      <c r="V1390" s="22">
        <v>0.82638888888888884</v>
      </c>
      <c r="W1390" s="105">
        <f>IFERROR(IF(S1390&lt;R1390,100%,"100"%-(S1390-R1390)*1.2),"-")</f>
        <v>1</v>
      </c>
    </row>
    <row r="1391" spans="2:23" x14ac:dyDescent="0.3">
      <c r="B1391" s="18" t="s">
        <v>1753</v>
      </c>
      <c r="C1391" s="18">
        <v>46130</v>
      </c>
      <c r="D1391" s="5" t="s">
        <v>1710</v>
      </c>
      <c r="E1391" s="192" t="s">
        <v>56</v>
      </c>
      <c r="F1391" s="48" t="s">
        <v>165</v>
      </c>
      <c r="G1391" s="18" t="s">
        <v>1753</v>
      </c>
      <c r="H1391" s="48" t="s">
        <v>35</v>
      </c>
      <c r="I1391" s="19" t="s">
        <v>56</v>
      </c>
      <c r="J1391" s="111">
        <v>8500</v>
      </c>
      <c r="K1391" s="111">
        <v>8500</v>
      </c>
      <c r="L1391" s="111">
        <v>14</v>
      </c>
      <c r="M1391" s="111">
        <v>14</v>
      </c>
      <c r="N1391" s="192" t="s">
        <v>56</v>
      </c>
      <c r="O1391" s="48" t="s">
        <v>165</v>
      </c>
      <c r="P1391" s="192">
        <v>0.29166666666666702</v>
      </c>
      <c r="Q1391" s="22">
        <v>0.34722222222222221</v>
      </c>
      <c r="R1391" s="22">
        <v>0.625</v>
      </c>
      <c r="S1391" s="22">
        <v>0.3347222222222222</v>
      </c>
      <c r="T1391" s="22">
        <v>0.34027777777777779</v>
      </c>
      <c r="U1391" s="22">
        <v>0.34375</v>
      </c>
      <c r="V1391" s="22">
        <v>0.34375</v>
      </c>
      <c r="W1391" s="105">
        <f>IFERROR(IF(S1391&lt;R1391,100%,"100"%-(S1391-R1391)*1.2),"-")</f>
        <v>1</v>
      </c>
    </row>
    <row r="1392" spans="2:23" x14ac:dyDescent="0.3">
      <c r="B1392" s="18" t="s">
        <v>1754</v>
      </c>
      <c r="C1392" s="18">
        <v>46130</v>
      </c>
      <c r="D1392" s="5" t="s">
        <v>1710</v>
      </c>
      <c r="E1392" s="192" t="s">
        <v>56</v>
      </c>
      <c r="F1392" s="48" t="s">
        <v>165</v>
      </c>
      <c r="G1392" s="18" t="s">
        <v>1754</v>
      </c>
      <c r="H1392" s="48" t="s">
        <v>453</v>
      </c>
      <c r="I1392" s="19" t="s">
        <v>56</v>
      </c>
      <c r="J1392" s="111">
        <v>8500</v>
      </c>
      <c r="K1392" s="111">
        <v>8212</v>
      </c>
      <c r="L1392" s="111">
        <v>14</v>
      </c>
      <c r="M1392" s="111">
        <v>10</v>
      </c>
      <c r="N1392" s="192" t="s">
        <v>56</v>
      </c>
      <c r="O1392" s="48" t="s">
        <v>165</v>
      </c>
      <c r="P1392" s="192">
        <v>0.375</v>
      </c>
      <c r="Q1392" s="22">
        <v>0.5</v>
      </c>
      <c r="R1392" s="22">
        <v>0.625</v>
      </c>
      <c r="S1392" s="22">
        <v>0.51388888888888884</v>
      </c>
      <c r="T1392" s="22">
        <v>0.625</v>
      </c>
      <c r="U1392" s="22">
        <v>0.64583333333333337</v>
      </c>
      <c r="V1392" s="22">
        <v>0.64583333333333337</v>
      </c>
      <c r="W1392" s="105">
        <f>IFERROR(IF(S1392&lt;R1392,100%,"100"%-(S1392-R1392)*1.2),"-")</f>
        <v>1</v>
      </c>
    </row>
    <row r="1393" spans="2:23" x14ac:dyDescent="0.3">
      <c r="B1393" s="18" t="s">
        <v>1755</v>
      </c>
      <c r="C1393" s="18">
        <v>46130</v>
      </c>
      <c r="D1393" s="5" t="s">
        <v>1710</v>
      </c>
      <c r="E1393" s="22" t="s">
        <v>28</v>
      </c>
      <c r="F1393" s="5" t="s">
        <v>42</v>
      </c>
      <c r="G1393" s="18" t="s">
        <v>1755</v>
      </c>
      <c r="H1393" s="5" t="s">
        <v>40</v>
      </c>
      <c r="I1393" s="19" t="s">
        <v>28</v>
      </c>
      <c r="J1393" s="111">
        <v>9200</v>
      </c>
      <c r="K1393" s="111">
        <v>8000</v>
      </c>
      <c r="L1393" s="111">
        <v>14</v>
      </c>
      <c r="M1393" s="111">
        <v>10</v>
      </c>
      <c r="N1393" s="22" t="s">
        <v>28</v>
      </c>
      <c r="O1393" s="5" t="s">
        <v>42</v>
      </c>
      <c r="P1393" s="22">
        <v>0.33333333333333331</v>
      </c>
      <c r="Q1393" s="22">
        <v>0.34722222222222221</v>
      </c>
      <c r="R1393" s="22">
        <v>0.625</v>
      </c>
      <c r="S1393" s="22">
        <v>0.47569444444444442</v>
      </c>
      <c r="T1393" s="22">
        <v>0.54166666666666663</v>
      </c>
      <c r="U1393" s="22">
        <v>0.70833333333333337</v>
      </c>
      <c r="V1393" s="22">
        <v>0.70833333333333337</v>
      </c>
      <c r="W1393" s="105">
        <f>IFERROR(IF(S1393&lt;R1393,100%,"100"%-(S1393-R1393)*1.2),"-")</f>
        <v>1</v>
      </c>
    </row>
    <row r="1394" spans="2:23" x14ac:dyDescent="0.3">
      <c r="B1394" s="18" t="s">
        <v>1756</v>
      </c>
      <c r="C1394" s="18">
        <v>46130</v>
      </c>
      <c r="D1394" s="5" t="s">
        <v>1710</v>
      </c>
      <c r="E1394" s="49" t="s">
        <v>14</v>
      </c>
      <c r="F1394" s="48" t="s">
        <v>115</v>
      </c>
      <c r="G1394" s="18" t="s">
        <v>1756</v>
      </c>
      <c r="H1394" s="48" t="s">
        <v>175</v>
      </c>
      <c r="I1394" s="19" t="s">
        <v>14</v>
      </c>
      <c r="J1394" s="111">
        <v>8500</v>
      </c>
      <c r="K1394" s="111">
        <v>8500</v>
      </c>
      <c r="L1394" s="111">
        <v>14</v>
      </c>
      <c r="M1394" s="111">
        <v>13</v>
      </c>
      <c r="N1394" s="5" t="s">
        <v>73</v>
      </c>
      <c r="O1394" s="48" t="s">
        <v>115</v>
      </c>
      <c r="P1394" s="22">
        <v>0.375</v>
      </c>
      <c r="Q1394" s="22">
        <v>0.5</v>
      </c>
      <c r="R1394" s="22">
        <v>0.75</v>
      </c>
      <c r="S1394" s="22">
        <v>0.64583333333333337</v>
      </c>
      <c r="T1394" s="22">
        <v>0.6875</v>
      </c>
      <c r="U1394" s="22">
        <v>0.83333333333333337</v>
      </c>
      <c r="V1394" s="22">
        <v>0.83333333333333337</v>
      </c>
      <c r="W1394" s="105">
        <f>IFERROR(IF(S1394&lt;R1394,100%,"100"%-(S1394-R1394)*1.2),"-")</f>
        <v>1</v>
      </c>
    </row>
    <row r="1395" spans="2:23" x14ac:dyDescent="0.3">
      <c r="B1395" s="18" t="s">
        <v>1756</v>
      </c>
      <c r="C1395" s="18">
        <v>46130</v>
      </c>
      <c r="D1395" s="5" t="s">
        <v>1710</v>
      </c>
      <c r="E1395" s="49" t="s">
        <v>14</v>
      </c>
      <c r="F1395" s="48" t="s">
        <v>115</v>
      </c>
      <c r="G1395" s="18" t="s">
        <v>1756</v>
      </c>
      <c r="H1395" s="5" t="s">
        <v>22</v>
      </c>
      <c r="I1395" s="19" t="s">
        <v>14</v>
      </c>
      <c r="J1395" s="111">
        <v>8500</v>
      </c>
      <c r="K1395" s="111">
        <v>120</v>
      </c>
      <c r="L1395" s="111">
        <v>14</v>
      </c>
      <c r="M1395" s="111">
        <v>1</v>
      </c>
      <c r="N1395" s="5" t="s">
        <v>14</v>
      </c>
      <c r="O1395" s="5" t="s">
        <v>115</v>
      </c>
      <c r="P1395" s="22">
        <v>0.375</v>
      </c>
      <c r="Q1395" s="22">
        <v>0.5</v>
      </c>
      <c r="R1395" s="22">
        <v>0.625</v>
      </c>
      <c r="S1395" s="22">
        <v>0.5625</v>
      </c>
      <c r="T1395" s="22">
        <v>0.60416666666666663</v>
      </c>
      <c r="U1395" s="22">
        <v>0.83333333333333337</v>
      </c>
      <c r="V1395" s="22">
        <v>0.83333333333333337</v>
      </c>
      <c r="W1395" s="105">
        <f>IFERROR(IF(S1395&lt;R1395,100%,"100"%-(S1395-R1395)*1.2),"-")</f>
        <v>1</v>
      </c>
    </row>
    <row r="1396" spans="2:23" x14ac:dyDescent="0.3">
      <c r="B1396" s="18" t="s">
        <v>1757</v>
      </c>
      <c r="C1396" s="18">
        <v>46130</v>
      </c>
      <c r="D1396" s="5" t="s">
        <v>1710</v>
      </c>
      <c r="E1396" s="5" t="s">
        <v>111</v>
      </c>
      <c r="F1396" s="5" t="s">
        <v>111</v>
      </c>
      <c r="G1396" s="18" t="s">
        <v>1757</v>
      </c>
      <c r="H1396" s="5" t="s">
        <v>6</v>
      </c>
      <c r="I1396" s="19" t="s">
        <v>104</v>
      </c>
      <c r="N1396" s="5" t="s">
        <v>111</v>
      </c>
      <c r="O1396" s="5" t="s">
        <v>111</v>
      </c>
      <c r="P1396" s="22">
        <v>0.75</v>
      </c>
      <c r="Q1396" s="22">
        <v>0.75</v>
      </c>
      <c r="W1396" s="105">
        <f>IFERROR(IF(S1396&lt;R1396,100%,"100"%-(S1396-R1396)*1.2),"-")</f>
        <v>1</v>
      </c>
    </row>
    <row r="1397" spans="2:23" x14ac:dyDescent="0.3">
      <c r="B1397" s="18" t="s">
        <v>1758</v>
      </c>
      <c r="C1397" s="18">
        <v>46132</v>
      </c>
      <c r="D1397" s="5" t="s">
        <v>1710</v>
      </c>
      <c r="E1397" s="49" t="s">
        <v>14</v>
      </c>
      <c r="F1397" s="48" t="s">
        <v>115</v>
      </c>
      <c r="G1397" s="18" t="s">
        <v>1758</v>
      </c>
      <c r="H1397" s="5" t="s">
        <v>16</v>
      </c>
      <c r="I1397" s="19" t="s">
        <v>14</v>
      </c>
      <c r="J1397" s="111">
        <v>8500</v>
      </c>
      <c r="K1397" s="111">
        <v>12809</v>
      </c>
      <c r="L1397" s="111">
        <v>14</v>
      </c>
      <c r="M1397" s="111">
        <v>16</v>
      </c>
      <c r="N1397" s="19" t="s">
        <v>73</v>
      </c>
      <c r="O1397" s="48" t="s">
        <v>115</v>
      </c>
      <c r="P1397" s="19">
        <v>0.25</v>
      </c>
      <c r="Q1397" s="22">
        <v>0.29166666666666669</v>
      </c>
      <c r="R1397" s="22">
        <v>0.625</v>
      </c>
      <c r="S1397" s="22">
        <v>0.35069444444444442</v>
      </c>
      <c r="T1397" s="22">
        <v>0.5625</v>
      </c>
      <c r="U1397" s="22">
        <v>0.61805555555555558</v>
      </c>
      <c r="V1397" s="22">
        <v>0.61805555555555558</v>
      </c>
      <c r="W1397" s="105">
        <f>IFERROR(IF(S1397&lt;R1397,100%,"100"%-(S1397-R1397)*1.2),"-")</f>
        <v>1</v>
      </c>
    </row>
    <row r="1398" spans="2:23" x14ac:dyDescent="0.3">
      <c r="B1398" s="18" t="s">
        <v>1760</v>
      </c>
      <c r="C1398" s="18">
        <v>46132</v>
      </c>
      <c r="D1398" s="5" t="s">
        <v>1710</v>
      </c>
      <c r="E1398" s="49" t="s">
        <v>14</v>
      </c>
      <c r="F1398" s="48" t="s">
        <v>115</v>
      </c>
      <c r="G1398" s="18" t="s">
        <v>1760</v>
      </c>
      <c r="H1398" s="5" t="s">
        <v>13</v>
      </c>
      <c r="I1398" s="19" t="s">
        <v>14</v>
      </c>
      <c r="J1398" s="111">
        <v>8500</v>
      </c>
      <c r="K1398" s="111">
        <v>4200</v>
      </c>
      <c r="L1398" s="111">
        <v>14</v>
      </c>
      <c r="M1398" s="111">
        <v>9</v>
      </c>
      <c r="N1398" s="19" t="s">
        <v>14</v>
      </c>
      <c r="O1398" s="48" t="s">
        <v>115</v>
      </c>
      <c r="P1398" s="19">
        <v>0.5</v>
      </c>
      <c r="Q1398" s="22">
        <v>0.69097222222222221</v>
      </c>
      <c r="R1398" s="22">
        <v>0.83333333333333337</v>
      </c>
      <c r="S1398" s="22">
        <v>0.79166666666666663</v>
      </c>
      <c r="T1398" s="22">
        <v>0.83333333333333337</v>
      </c>
      <c r="U1398" s="22">
        <v>0.89583333333333337</v>
      </c>
      <c r="V1398" s="22">
        <v>0.89583333333333337</v>
      </c>
      <c r="W1398" s="105">
        <f>IFERROR(IF(S1398&lt;R1398,100%,"100"%-(S1398-R1398)*1.2),"-")</f>
        <v>1</v>
      </c>
    </row>
    <row r="1399" spans="2:23" x14ac:dyDescent="0.3">
      <c r="B1399" s="18" t="s">
        <v>1761</v>
      </c>
      <c r="C1399" s="18">
        <v>46132</v>
      </c>
      <c r="D1399" s="5" t="s">
        <v>1710</v>
      </c>
      <c r="E1399" s="19" t="s">
        <v>46</v>
      </c>
      <c r="F1399" s="48" t="s">
        <v>165</v>
      </c>
      <c r="G1399" s="18" t="s">
        <v>1761</v>
      </c>
      <c r="H1399" s="5" t="s">
        <v>35</v>
      </c>
      <c r="I1399" s="19" t="s">
        <v>46</v>
      </c>
      <c r="J1399" s="111">
        <v>927</v>
      </c>
      <c r="K1399" s="111">
        <v>120</v>
      </c>
      <c r="L1399" s="111">
        <v>3</v>
      </c>
      <c r="M1399" s="111">
        <v>1</v>
      </c>
      <c r="N1399" s="19" t="s">
        <v>46</v>
      </c>
      <c r="O1399" s="48" t="s">
        <v>165</v>
      </c>
      <c r="P1399" s="19">
        <v>0.33333333333333298</v>
      </c>
      <c r="W1399" s="105">
        <f>IFERROR(IF(S1399&lt;R1399,100%,"100"%-(S1399-R1399)*1.2),"-")</f>
        <v>1</v>
      </c>
    </row>
    <row r="1400" spans="2:23" x14ac:dyDescent="0.3">
      <c r="B1400" s="18" t="s">
        <v>1762</v>
      </c>
      <c r="C1400" s="18">
        <v>46132</v>
      </c>
      <c r="D1400" s="5" t="s">
        <v>1710</v>
      </c>
      <c r="E1400" s="19" t="s">
        <v>104</v>
      </c>
      <c r="F1400" s="48" t="s">
        <v>24</v>
      </c>
      <c r="G1400" s="18" t="s">
        <v>1762</v>
      </c>
      <c r="H1400" s="5" t="s">
        <v>30</v>
      </c>
      <c r="I1400" s="19" t="s">
        <v>104</v>
      </c>
      <c r="J1400" s="111">
        <v>10230</v>
      </c>
      <c r="K1400" s="111">
        <v>6200</v>
      </c>
      <c r="L1400" s="111">
        <v>14</v>
      </c>
      <c r="M1400" s="111">
        <v>4</v>
      </c>
      <c r="N1400" s="19" t="s">
        <v>104</v>
      </c>
      <c r="O1400" s="48" t="s">
        <v>24</v>
      </c>
      <c r="P1400" s="19">
        <v>0.33333333333333298</v>
      </c>
      <c r="Q1400" s="22">
        <v>0.31944444444444442</v>
      </c>
      <c r="R1400" s="22">
        <v>0.5</v>
      </c>
      <c r="S1400" s="22">
        <v>0.44097222222222221</v>
      </c>
      <c r="T1400" s="22">
        <v>0.45833333333333331</v>
      </c>
      <c r="U1400" s="22">
        <v>0.52083333333333337</v>
      </c>
      <c r="V1400" s="22">
        <v>0.52083333333333337</v>
      </c>
      <c r="W1400" s="105">
        <f>IFERROR(IF(S1400&lt;R1400,100%,"100"%-(S1400-R1400)*1.2),"-")</f>
        <v>1</v>
      </c>
    </row>
    <row r="1401" spans="2:23" x14ac:dyDescent="0.3">
      <c r="B1401" s="18" t="s">
        <v>1762</v>
      </c>
      <c r="C1401" s="18">
        <v>46132</v>
      </c>
      <c r="D1401" s="5" t="s">
        <v>1710</v>
      </c>
      <c r="E1401" s="19" t="s">
        <v>104</v>
      </c>
      <c r="F1401" s="48" t="s">
        <v>24</v>
      </c>
      <c r="G1401" s="18" t="s">
        <v>1762</v>
      </c>
      <c r="H1401" s="5" t="s">
        <v>6</v>
      </c>
      <c r="I1401" s="19" t="s">
        <v>104</v>
      </c>
      <c r="J1401" s="111">
        <v>10230</v>
      </c>
      <c r="K1401" s="111">
        <v>7100</v>
      </c>
      <c r="L1401" s="111">
        <v>14</v>
      </c>
      <c r="M1401" s="111">
        <v>13</v>
      </c>
      <c r="N1401" s="19" t="s">
        <v>104</v>
      </c>
      <c r="O1401" s="48" t="s">
        <v>24</v>
      </c>
      <c r="P1401" s="19">
        <v>0.33333333333333331</v>
      </c>
      <c r="Q1401" s="22">
        <v>0.31944444444444442</v>
      </c>
      <c r="R1401" s="22">
        <v>0.5</v>
      </c>
      <c r="S1401" s="22">
        <v>0.38194444444444442</v>
      </c>
      <c r="T1401" s="22">
        <v>0.4375</v>
      </c>
      <c r="U1401" s="22">
        <v>0.52083333333333337</v>
      </c>
      <c r="V1401" s="22">
        <v>0.52083333333333337</v>
      </c>
      <c r="W1401" s="105">
        <f>IFERROR(IF(S1401&lt;R1401,100%,"100"%-(S1401-R1401)*1.2),"-")</f>
        <v>1</v>
      </c>
    </row>
    <row r="1402" spans="2:23" x14ac:dyDescent="0.3">
      <c r="B1402" s="18" t="s">
        <v>1763</v>
      </c>
      <c r="C1402" s="18">
        <v>46132</v>
      </c>
      <c r="D1402" s="5" t="s">
        <v>1710</v>
      </c>
      <c r="E1402" s="19" t="s">
        <v>104</v>
      </c>
      <c r="F1402" s="48" t="s">
        <v>24</v>
      </c>
      <c r="G1402" s="18" t="s">
        <v>1763</v>
      </c>
      <c r="H1402" s="5" t="s">
        <v>17</v>
      </c>
      <c r="I1402" s="19" t="s">
        <v>104</v>
      </c>
      <c r="J1402" s="111">
        <v>10230</v>
      </c>
      <c r="K1402" s="111">
        <v>6690</v>
      </c>
      <c r="L1402" s="111">
        <v>14</v>
      </c>
      <c r="M1402" s="111">
        <v>9</v>
      </c>
      <c r="N1402" s="19" t="s">
        <v>104</v>
      </c>
      <c r="O1402" s="48" t="s">
        <v>24</v>
      </c>
      <c r="P1402" s="19">
        <v>0.5</v>
      </c>
      <c r="Q1402" s="22">
        <v>0.57291666666666663</v>
      </c>
      <c r="R1402" s="22">
        <v>0.75</v>
      </c>
      <c r="S1402" s="22">
        <v>0.65625</v>
      </c>
      <c r="T1402" s="22">
        <v>0.66666666666666663</v>
      </c>
      <c r="U1402" s="22">
        <v>0.83333333333333337</v>
      </c>
      <c r="V1402" s="22">
        <v>0.83333333333333337</v>
      </c>
      <c r="W1402" s="105">
        <f>IFERROR(IF(S1402&lt;R1402,100%,"100"%-(S1402-R1402)*1.2),"-")</f>
        <v>1</v>
      </c>
    </row>
    <row r="1403" spans="2:23" x14ac:dyDescent="0.3">
      <c r="B1403" s="18" t="s">
        <v>1763</v>
      </c>
      <c r="C1403" s="18">
        <v>46132</v>
      </c>
      <c r="D1403" s="5" t="s">
        <v>1710</v>
      </c>
      <c r="E1403" s="19" t="s">
        <v>104</v>
      </c>
      <c r="F1403" s="48" t="s">
        <v>24</v>
      </c>
      <c r="G1403" s="18" t="s">
        <v>1763</v>
      </c>
      <c r="H1403" s="5" t="s">
        <v>25</v>
      </c>
      <c r="I1403" s="19" t="s">
        <v>104</v>
      </c>
      <c r="J1403" s="111">
        <v>10230</v>
      </c>
      <c r="K1403" s="111">
        <v>936</v>
      </c>
      <c r="L1403" s="111">
        <v>14</v>
      </c>
      <c r="M1403" s="111">
        <v>6</v>
      </c>
      <c r="N1403" s="19" t="s">
        <v>104</v>
      </c>
      <c r="O1403" s="48" t="s">
        <v>24</v>
      </c>
      <c r="P1403" s="19">
        <v>0.5</v>
      </c>
      <c r="Q1403" s="22">
        <v>0.57291666666666663</v>
      </c>
      <c r="R1403" s="22">
        <v>0.75</v>
      </c>
      <c r="S1403" s="22">
        <v>0.63888888888888884</v>
      </c>
      <c r="T1403" s="22">
        <v>0.70833333333333337</v>
      </c>
      <c r="U1403" s="22">
        <v>0.83333333333333337</v>
      </c>
      <c r="V1403" s="22">
        <v>0.83333333333333337</v>
      </c>
      <c r="W1403" s="105">
        <f>IFERROR(IF(S1403&lt;R1403,100%,"100"%-(S1403-R1403)*1.2),"-")</f>
        <v>1</v>
      </c>
    </row>
    <row r="1404" spans="2:23" x14ac:dyDescent="0.3">
      <c r="B1404" s="18" t="s">
        <v>1764</v>
      </c>
      <c r="C1404" s="18">
        <v>46132</v>
      </c>
      <c r="D1404" s="5" t="s">
        <v>1710</v>
      </c>
      <c r="E1404" s="19" t="s">
        <v>56</v>
      </c>
      <c r="F1404" s="48" t="s">
        <v>81</v>
      </c>
      <c r="G1404" s="18" t="s">
        <v>1764</v>
      </c>
      <c r="H1404" s="5" t="s">
        <v>9</v>
      </c>
      <c r="I1404" s="19" t="s">
        <v>56</v>
      </c>
      <c r="J1404" s="111">
        <v>8500</v>
      </c>
      <c r="K1404" s="111">
        <v>8000</v>
      </c>
      <c r="L1404" s="111">
        <v>14</v>
      </c>
      <c r="M1404" s="111">
        <v>10</v>
      </c>
      <c r="N1404" s="19" t="s">
        <v>56</v>
      </c>
      <c r="O1404" s="48" t="s">
        <v>81</v>
      </c>
      <c r="P1404" s="19">
        <v>0.375</v>
      </c>
      <c r="Q1404" s="22">
        <v>0.40277777777777779</v>
      </c>
      <c r="R1404" s="22">
        <v>0.5</v>
      </c>
      <c r="S1404" s="22">
        <v>0.47569444444444442</v>
      </c>
      <c r="T1404" s="22">
        <v>0.54166666666666663</v>
      </c>
      <c r="U1404" s="22">
        <v>0.625</v>
      </c>
      <c r="V1404" s="22">
        <v>0.625</v>
      </c>
      <c r="W1404" s="105">
        <f>IFERROR(IF(S1404&lt;R1404,100%,"100"%-(S1404-R1404)*1.2),"-")</f>
        <v>1</v>
      </c>
    </row>
    <row r="1405" spans="2:23" x14ac:dyDescent="0.3">
      <c r="B1405" s="18" t="s">
        <v>1765</v>
      </c>
      <c r="C1405" s="18">
        <v>46132</v>
      </c>
      <c r="D1405" s="5" t="s">
        <v>1710</v>
      </c>
      <c r="E1405" s="191" t="s">
        <v>56</v>
      </c>
      <c r="F1405" s="54" t="s">
        <v>81</v>
      </c>
      <c r="G1405" s="18" t="s">
        <v>1765</v>
      </c>
      <c r="H1405" s="54" t="s">
        <v>159</v>
      </c>
      <c r="I1405" s="19" t="s">
        <v>56</v>
      </c>
      <c r="J1405" s="111">
        <v>8500</v>
      </c>
      <c r="K1405" s="111">
        <v>3620</v>
      </c>
      <c r="L1405" s="111">
        <v>14</v>
      </c>
      <c r="M1405" s="111">
        <v>4</v>
      </c>
      <c r="N1405" s="191" t="s">
        <v>56</v>
      </c>
      <c r="O1405" s="54" t="s">
        <v>81</v>
      </c>
      <c r="P1405" s="191">
        <v>0.5</v>
      </c>
      <c r="Q1405" s="22">
        <v>0.72222222222222221</v>
      </c>
      <c r="R1405" s="22">
        <v>0.79166666666666663</v>
      </c>
      <c r="S1405" s="22">
        <v>0.77083333333333337</v>
      </c>
      <c r="T1405" s="22">
        <v>0.81944444444444442</v>
      </c>
      <c r="U1405" s="22">
        <v>0.87152777777777779</v>
      </c>
      <c r="V1405" s="22">
        <v>0.87152777777777779</v>
      </c>
      <c r="W1405" s="105">
        <f>IFERROR(IF(S1405&lt;R1405,100%,"100"%-(S1405-R1405)*1.2),"-")</f>
        <v>1</v>
      </c>
    </row>
    <row r="1406" spans="2:23" x14ac:dyDescent="0.3">
      <c r="B1406" s="18" t="s">
        <v>1766</v>
      </c>
      <c r="C1406" s="18">
        <v>46132</v>
      </c>
      <c r="D1406" s="5" t="s">
        <v>1710</v>
      </c>
      <c r="E1406" s="19" t="s">
        <v>20</v>
      </c>
      <c r="F1406" s="41" t="s">
        <v>21</v>
      </c>
      <c r="G1406" s="18" t="s">
        <v>1766</v>
      </c>
      <c r="H1406" s="20" t="s">
        <v>18</v>
      </c>
      <c r="I1406" s="19" t="s">
        <v>20</v>
      </c>
      <c r="J1406" s="111">
        <v>24950</v>
      </c>
      <c r="K1406" s="111">
        <v>22303</v>
      </c>
      <c r="L1406" s="111">
        <v>27</v>
      </c>
      <c r="M1406" s="111">
        <v>23</v>
      </c>
      <c r="N1406" s="19" t="s">
        <v>20</v>
      </c>
      <c r="O1406" s="41" t="s">
        <v>21</v>
      </c>
      <c r="P1406" s="19">
        <v>0.25</v>
      </c>
      <c r="Q1406" s="22">
        <v>0.25</v>
      </c>
      <c r="R1406" s="22">
        <v>0.625</v>
      </c>
      <c r="S1406" s="22">
        <v>0.375</v>
      </c>
      <c r="T1406" s="22">
        <v>0.41666666666666669</v>
      </c>
      <c r="U1406" s="22">
        <v>0.625</v>
      </c>
      <c r="V1406" s="22">
        <v>0.625</v>
      </c>
      <c r="W1406" s="105">
        <f>IFERROR(IF(S1406&lt;R1406,100%,"100"%-(S1406-R1406)*1.2),"-")</f>
        <v>1</v>
      </c>
    </row>
    <row r="1407" spans="2:23" x14ac:dyDescent="0.3">
      <c r="B1407" s="18" t="s">
        <v>1766</v>
      </c>
      <c r="C1407" s="18">
        <v>46132</v>
      </c>
      <c r="D1407" s="5" t="s">
        <v>1710</v>
      </c>
      <c r="E1407" s="19" t="s">
        <v>20</v>
      </c>
      <c r="F1407" s="41" t="s">
        <v>21</v>
      </c>
      <c r="G1407" s="18" t="s">
        <v>1766</v>
      </c>
      <c r="H1407" s="20" t="s">
        <v>238</v>
      </c>
      <c r="I1407" s="19" t="s">
        <v>20</v>
      </c>
      <c r="J1407" s="111">
        <v>24950</v>
      </c>
      <c r="K1407" s="111">
        <v>2300</v>
      </c>
      <c r="L1407" s="111">
        <v>27</v>
      </c>
      <c r="M1407" s="111">
        <v>4</v>
      </c>
      <c r="N1407" s="19" t="s">
        <v>20</v>
      </c>
      <c r="O1407" s="41" t="s">
        <v>21</v>
      </c>
      <c r="P1407" s="19">
        <v>0.25</v>
      </c>
      <c r="Q1407" s="22">
        <v>0.25</v>
      </c>
      <c r="R1407" s="22">
        <v>0.625</v>
      </c>
      <c r="S1407" s="22">
        <v>0.4201388888888889</v>
      </c>
      <c r="T1407" s="22">
        <v>0.45833333333333331</v>
      </c>
      <c r="U1407" s="22">
        <v>0.625</v>
      </c>
      <c r="V1407" s="22">
        <v>0.625</v>
      </c>
      <c r="W1407" s="105">
        <f>IFERROR(IF(S1407&lt;R1407,100%,"100"%-(S1407-R1407)*1.2),"-")</f>
        <v>1</v>
      </c>
    </row>
    <row r="1408" spans="2:23" x14ac:dyDescent="0.3">
      <c r="B1408" s="18" t="s">
        <v>1767</v>
      </c>
      <c r="C1408" s="18">
        <v>46132</v>
      </c>
      <c r="D1408" s="5" t="s">
        <v>1710</v>
      </c>
      <c r="E1408" s="19" t="s">
        <v>28</v>
      </c>
      <c r="F1408" s="48" t="s">
        <v>42</v>
      </c>
      <c r="G1408" s="18" t="s">
        <v>1767</v>
      </c>
      <c r="H1408" s="5" t="s">
        <v>51</v>
      </c>
      <c r="I1408" s="19" t="s">
        <v>28</v>
      </c>
      <c r="J1408" s="111">
        <v>9200</v>
      </c>
      <c r="K1408" s="111">
        <v>6290</v>
      </c>
      <c r="L1408" s="111">
        <v>14</v>
      </c>
      <c r="M1408" s="111">
        <v>9</v>
      </c>
      <c r="N1408" s="19" t="s">
        <v>28</v>
      </c>
      <c r="O1408" s="48" t="s">
        <v>42</v>
      </c>
      <c r="P1408" s="19">
        <v>0.33333333333333331</v>
      </c>
      <c r="Q1408" s="22">
        <v>0.35416666666666669</v>
      </c>
      <c r="R1408" s="22">
        <v>0.625</v>
      </c>
      <c r="S1408" s="22">
        <v>0.5</v>
      </c>
      <c r="T1408" s="22">
        <v>0.58333333333333337</v>
      </c>
      <c r="U1408" s="22">
        <v>0.75</v>
      </c>
      <c r="V1408" s="22">
        <v>0.75</v>
      </c>
      <c r="W1408" s="105">
        <f>IFERROR(IF(S1408&lt;R1408,100%,"100"%-(S1408-R1408)*1.2),"-")</f>
        <v>1</v>
      </c>
    </row>
    <row r="1409" spans="2:23" x14ac:dyDescent="0.3">
      <c r="B1409" s="18" t="s">
        <v>1768</v>
      </c>
      <c r="C1409" s="18">
        <v>46132</v>
      </c>
      <c r="D1409" s="5" t="s">
        <v>1710</v>
      </c>
      <c r="E1409" s="19" t="s">
        <v>101</v>
      </c>
      <c r="F1409" s="48" t="s">
        <v>101</v>
      </c>
      <c r="G1409" s="18" t="s">
        <v>1768</v>
      </c>
      <c r="H1409" s="5" t="s">
        <v>80</v>
      </c>
      <c r="I1409" s="19" t="s">
        <v>46</v>
      </c>
      <c r="M1409" s="111">
        <v>14</v>
      </c>
      <c r="N1409" s="19" t="s">
        <v>101</v>
      </c>
      <c r="O1409" s="48" t="s">
        <v>101</v>
      </c>
      <c r="P1409" s="19">
        <v>0.41666666666666702</v>
      </c>
      <c r="W1409" s="105">
        <f>IFERROR(IF(S1409&lt;R1409,100%,"100"%-(S1409-R1409)*1.2),"-")</f>
        <v>1</v>
      </c>
    </row>
    <row r="1410" spans="2:23" x14ac:dyDescent="0.3">
      <c r="B1410" s="18" t="s">
        <v>1768</v>
      </c>
      <c r="C1410" s="18">
        <v>46132</v>
      </c>
      <c r="D1410" s="5" t="s">
        <v>1710</v>
      </c>
      <c r="E1410" s="19" t="s">
        <v>101</v>
      </c>
      <c r="F1410" s="48" t="s">
        <v>101</v>
      </c>
      <c r="G1410" s="18" t="s">
        <v>1768</v>
      </c>
      <c r="H1410" s="5" t="s">
        <v>22</v>
      </c>
      <c r="I1410" s="19" t="s">
        <v>56</v>
      </c>
      <c r="K1410" s="111">
        <v>6500</v>
      </c>
      <c r="M1410" s="111">
        <v>14</v>
      </c>
      <c r="N1410" s="19" t="s">
        <v>101</v>
      </c>
      <c r="O1410" s="48" t="s">
        <v>101</v>
      </c>
      <c r="P1410" s="19">
        <v>0.41666666666666669</v>
      </c>
      <c r="W1410" s="105">
        <f>IFERROR(IF(S1410&lt;R1410,100%,"100"%-(S1410-R1410)*1.2),"-")</f>
        <v>1</v>
      </c>
    </row>
    <row r="1411" spans="2:23" x14ac:dyDescent="0.3">
      <c r="B1411" s="18" t="s">
        <v>1768</v>
      </c>
      <c r="C1411" s="18">
        <v>46132</v>
      </c>
      <c r="D1411" s="5" t="s">
        <v>1710</v>
      </c>
      <c r="E1411" s="241" t="s">
        <v>101</v>
      </c>
      <c r="F1411" s="54" t="s">
        <v>101</v>
      </c>
      <c r="G1411" s="18" t="s">
        <v>1768</v>
      </c>
      <c r="H1411" s="51" t="s">
        <v>169</v>
      </c>
      <c r="I1411" s="19" t="s">
        <v>104</v>
      </c>
      <c r="M1411" s="111">
        <v>6</v>
      </c>
      <c r="N1411" s="241" t="s">
        <v>101</v>
      </c>
      <c r="O1411" s="54" t="s">
        <v>101</v>
      </c>
      <c r="P1411" s="241">
        <v>0.41666666666666669</v>
      </c>
      <c r="W1411" s="105">
        <f>IFERROR(IF(S1411&lt;R1411,100%,"100"%-(S1411-R1411)*1.2),"-")</f>
        <v>1</v>
      </c>
    </row>
    <row r="1412" spans="2:23" x14ac:dyDescent="0.3">
      <c r="B1412" s="18" t="s">
        <v>1769</v>
      </c>
      <c r="C1412" s="18">
        <v>46132</v>
      </c>
      <c r="D1412" s="5" t="s">
        <v>1710</v>
      </c>
      <c r="E1412" s="21" t="s">
        <v>46</v>
      </c>
      <c r="F1412" s="20" t="s">
        <v>165</v>
      </c>
      <c r="G1412" s="18" t="s">
        <v>1769</v>
      </c>
      <c r="H1412" s="20" t="s">
        <v>398</v>
      </c>
      <c r="I1412" s="19" t="s">
        <v>46</v>
      </c>
      <c r="J1412" s="111">
        <v>927</v>
      </c>
      <c r="K1412" s="111">
        <v>170</v>
      </c>
      <c r="L1412" s="111">
        <v>3</v>
      </c>
      <c r="M1412" s="111">
        <v>1</v>
      </c>
      <c r="N1412" s="21" t="s">
        <v>46</v>
      </c>
      <c r="O1412" s="20" t="s">
        <v>165</v>
      </c>
      <c r="P1412" s="21">
        <v>0.33333333333333298</v>
      </c>
      <c r="Q1412" s="22">
        <v>0.37847222222222221</v>
      </c>
      <c r="R1412" s="22">
        <v>0.5</v>
      </c>
      <c r="S1412" s="22">
        <v>0.4236111111111111</v>
      </c>
      <c r="T1412" s="22">
        <v>0.45833333333333331</v>
      </c>
      <c r="U1412" s="22">
        <v>0.5</v>
      </c>
      <c r="V1412" s="22">
        <v>0.5</v>
      </c>
      <c r="W1412" s="105">
        <f>IFERROR(IF(S1412&lt;R1412,100%,"100"%-(S1412-R1412)*1.2),"-")</f>
        <v>1</v>
      </c>
    </row>
    <row r="1413" spans="2:23" x14ac:dyDescent="0.3">
      <c r="B1413" s="18" t="s">
        <v>1770</v>
      </c>
      <c r="C1413" s="18">
        <v>46132</v>
      </c>
      <c r="D1413" s="5" t="s">
        <v>1710</v>
      </c>
      <c r="E1413" s="5" t="s">
        <v>46</v>
      </c>
      <c r="F1413" s="5" t="s">
        <v>165</v>
      </c>
      <c r="G1413" s="18" t="s">
        <v>1770</v>
      </c>
      <c r="H1413" s="5" t="s">
        <v>406</v>
      </c>
      <c r="I1413" s="19" t="s">
        <v>46</v>
      </c>
      <c r="J1413" s="111">
        <v>927</v>
      </c>
      <c r="K1413" s="111">
        <v>120</v>
      </c>
      <c r="L1413" s="111">
        <v>3</v>
      </c>
      <c r="M1413" s="111">
        <v>1</v>
      </c>
      <c r="N1413" s="5" t="s">
        <v>46</v>
      </c>
      <c r="O1413" s="5" t="s">
        <v>165</v>
      </c>
      <c r="P1413" s="22">
        <v>0.95833333333333337</v>
      </c>
      <c r="Q1413" s="22">
        <v>0.95833333333333337</v>
      </c>
      <c r="R1413" s="22">
        <v>0.99930555555555556</v>
      </c>
      <c r="S1413" s="22">
        <v>0.96180555555555558</v>
      </c>
      <c r="T1413" s="22">
        <v>0.95833333333333337</v>
      </c>
      <c r="U1413" s="22">
        <v>8.3333333333333329E-2</v>
      </c>
      <c r="V1413" s="22">
        <v>8.3333333333333329E-2</v>
      </c>
      <c r="W1413" s="105">
        <f>IFERROR(IF(S1413&lt;R1413,100%,"100"%-(S1413-R1413)*1.2),"-")</f>
        <v>1</v>
      </c>
    </row>
    <row r="1414" spans="2:23" x14ac:dyDescent="0.3">
      <c r="B1414" s="18" t="s">
        <v>1770</v>
      </c>
      <c r="C1414" s="18">
        <v>46132</v>
      </c>
      <c r="D1414" s="5" t="s">
        <v>1710</v>
      </c>
      <c r="E1414" s="5" t="s">
        <v>46</v>
      </c>
      <c r="F1414" s="5" t="s">
        <v>165</v>
      </c>
      <c r="G1414" s="18" t="s">
        <v>1770</v>
      </c>
      <c r="H1414" s="5" t="s">
        <v>9</v>
      </c>
      <c r="I1414" s="19" t="s">
        <v>46</v>
      </c>
      <c r="J1414" s="111">
        <v>927</v>
      </c>
      <c r="K1414" s="111">
        <v>120</v>
      </c>
      <c r="L1414" s="111">
        <v>3</v>
      </c>
      <c r="M1414" s="111">
        <v>1</v>
      </c>
      <c r="N1414" s="5" t="s">
        <v>46</v>
      </c>
      <c r="O1414" s="5" t="s">
        <v>165</v>
      </c>
      <c r="P1414" s="22">
        <v>0.95833333333333337</v>
      </c>
      <c r="Q1414" s="22">
        <v>0.95833333333333337</v>
      </c>
      <c r="R1414" s="22">
        <v>0.99930555555555556</v>
      </c>
      <c r="S1414" s="22">
        <v>0.96527777777777779</v>
      </c>
      <c r="U1414" s="22">
        <v>8.3333333333333329E-2</v>
      </c>
      <c r="V1414" s="22">
        <v>8.3333333333333329E-2</v>
      </c>
      <c r="W1414" s="105">
        <f>IFERROR(IF(S1414&lt;R1414,100%,"100"%-(S1414-R1414)*1.2),"-")</f>
        <v>1</v>
      </c>
    </row>
    <row r="1415" spans="2:23" x14ac:dyDescent="0.3">
      <c r="B1415" s="18" t="s">
        <v>1771</v>
      </c>
      <c r="C1415" s="18">
        <v>46132</v>
      </c>
      <c r="D1415" s="5" t="s">
        <v>1710</v>
      </c>
      <c r="E1415" s="19" t="s">
        <v>56</v>
      </c>
      <c r="F1415" s="48" t="s">
        <v>81</v>
      </c>
      <c r="G1415" s="18" t="s">
        <v>1771</v>
      </c>
      <c r="H1415" s="5" t="s">
        <v>67</v>
      </c>
      <c r="I1415" s="19" t="s">
        <v>56</v>
      </c>
      <c r="J1415" s="111">
        <v>8500</v>
      </c>
      <c r="K1415" s="111">
        <v>2600</v>
      </c>
      <c r="L1415" s="111">
        <v>14</v>
      </c>
      <c r="M1415" s="111">
        <v>10</v>
      </c>
      <c r="N1415" s="19" t="s">
        <v>56</v>
      </c>
      <c r="O1415" s="48" t="s">
        <v>81</v>
      </c>
      <c r="P1415" s="19">
        <v>0.375</v>
      </c>
      <c r="Q1415" s="22">
        <v>0.63888888888888884</v>
      </c>
      <c r="R1415" s="22">
        <v>0.75</v>
      </c>
      <c r="S1415" s="22">
        <v>0.65277777777777779</v>
      </c>
      <c r="T1415" s="22">
        <v>0.6875</v>
      </c>
      <c r="U1415" s="22">
        <v>0.70138888888888884</v>
      </c>
      <c r="V1415" s="22">
        <v>0.70138888888888884</v>
      </c>
      <c r="W1415" s="105">
        <f>IFERROR(IF(S1415&lt;R1415,100%,"100"%-(S1415-R1415)*1.2),"-")</f>
        <v>1</v>
      </c>
    </row>
    <row r="1416" spans="2:23" x14ac:dyDescent="0.3">
      <c r="B1416" s="18" t="s">
        <v>1773</v>
      </c>
      <c r="C1416" s="18">
        <v>46133</v>
      </c>
      <c r="D1416" s="5" t="s">
        <v>1710</v>
      </c>
      <c r="E1416" s="19" t="s">
        <v>104</v>
      </c>
      <c r="F1416" s="48" t="s">
        <v>24</v>
      </c>
      <c r="G1416" s="18" t="s">
        <v>1773</v>
      </c>
      <c r="H1416" s="5" t="s">
        <v>6</v>
      </c>
      <c r="I1416" s="19" t="s">
        <v>104</v>
      </c>
      <c r="J1416" s="111">
        <v>10230</v>
      </c>
      <c r="K1416" s="111">
        <v>12657.77</v>
      </c>
      <c r="L1416" s="111">
        <v>14</v>
      </c>
      <c r="M1416" s="111">
        <v>11</v>
      </c>
      <c r="N1416" s="19" t="s">
        <v>104</v>
      </c>
      <c r="O1416" s="48" t="s">
        <v>24</v>
      </c>
      <c r="P1416" s="19">
        <v>0.29166666666666702</v>
      </c>
      <c r="Q1416" s="22">
        <v>0.29166666666666669</v>
      </c>
      <c r="R1416" s="22">
        <v>0.625</v>
      </c>
      <c r="S1416" s="22">
        <v>0.375</v>
      </c>
      <c r="T1416" s="22">
        <v>0.41666666666666669</v>
      </c>
      <c r="U1416" s="22">
        <v>0.5</v>
      </c>
      <c r="V1416" s="22">
        <v>0.5</v>
      </c>
      <c r="W1416" s="105">
        <f>IFERROR(IF(S1416&lt;R1416,100%,"100"%-(S1416-R1416)*1.2),"-")</f>
        <v>1</v>
      </c>
    </row>
    <row r="1417" spans="2:23" x14ac:dyDescent="0.3">
      <c r="B1417" s="18" t="s">
        <v>1774</v>
      </c>
      <c r="C1417" s="18">
        <v>46133</v>
      </c>
      <c r="D1417" s="5" t="s">
        <v>1710</v>
      </c>
      <c r="E1417" s="19" t="s">
        <v>101</v>
      </c>
      <c r="F1417" s="48" t="s">
        <v>101</v>
      </c>
      <c r="G1417" s="18" t="s">
        <v>1774</v>
      </c>
      <c r="H1417" s="5" t="s">
        <v>107</v>
      </c>
      <c r="I1417" s="19" t="s">
        <v>101</v>
      </c>
      <c r="M1417" s="111">
        <v>14</v>
      </c>
      <c r="N1417" s="19" t="s">
        <v>101</v>
      </c>
      <c r="O1417" s="48" t="s">
        <v>101</v>
      </c>
      <c r="P1417" s="19">
        <v>0.54166666666666663</v>
      </c>
      <c r="W1417" s="105">
        <f>IFERROR(IF(S1417&lt;R1417,100%,"100"%-(S1417-R1417)*1.2),"-")</f>
        <v>1</v>
      </c>
    </row>
    <row r="1418" spans="2:23" x14ac:dyDescent="0.3">
      <c r="B1418" s="18" t="s">
        <v>1774</v>
      </c>
      <c r="C1418" s="18">
        <v>46133</v>
      </c>
      <c r="D1418" s="5" t="s">
        <v>1710</v>
      </c>
      <c r="E1418" s="19" t="s">
        <v>101</v>
      </c>
      <c r="F1418" s="48" t="s">
        <v>101</v>
      </c>
      <c r="G1418" s="18" t="s">
        <v>1774</v>
      </c>
      <c r="H1418" s="5" t="s">
        <v>80</v>
      </c>
      <c r="I1418" s="19" t="s">
        <v>46</v>
      </c>
      <c r="K1418" s="111">
        <v>13.222</v>
      </c>
      <c r="M1418" s="111">
        <v>20</v>
      </c>
      <c r="N1418" s="19" t="s">
        <v>101</v>
      </c>
      <c r="O1418" s="48" t="s">
        <v>101</v>
      </c>
      <c r="P1418" s="19">
        <v>0.375</v>
      </c>
      <c r="W1418" s="105">
        <f>IFERROR(IF(S1418&lt;R1418,100%,"100"%-(S1418-R1418)*1.2),"-")</f>
        <v>1</v>
      </c>
    </row>
    <row r="1419" spans="2:23" x14ac:dyDescent="0.3">
      <c r="B1419" s="18" t="s">
        <v>1775</v>
      </c>
      <c r="C1419" s="18">
        <v>46133</v>
      </c>
      <c r="D1419" s="5" t="s">
        <v>1710</v>
      </c>
      <c r="E1419" s="19" t="s">
        <v>56</v>
      </c>
      <c r="F1419" s="41" t="s">
        <v>81</v>
      </c>
      <c r="G1419" s="18" t="s">
        <v>1775</v>
      </c>
      <c r="H1419" s="20" t="s">
        <v>35</v>
      </c>
      <c r="I1419" s="19" t="s">
        <v>56</v>
      </c>
      <c r="J1419" s="111">
        <v>8500</v>
      </c>
      <c r="K1419" s="111">
        <v>4000</v>
      </c>
      <c r="L1419" s="111">
        <v>14</v>
      </c>
      <c r="M1419" s="111">
        <v>13</v>
      </c>
      <c r="N1419" s="19" t="s">
        <v>56</v>
      </c>
      <c r="O1419" s="41" t="s">
        <v>81</v>
      </c>
      <c r="P1419" s="19">
        <v>0.29166666666666702</v>
      </c>
      <c r="Q1419" s="22">
        <v>0.39583333333333331</v>
      </c>
      <c r="R1419" s="22">
        <v>0.625</v>
      </c>
      <c r="S1419" s="22">
        <v>0.39930555555555558</v>
      </c>
      <c r="T1419" s="22">
        <v>0.4513888888888889</v>
      </c>
      <c r="U1419" s="22">
        <v>0.4548611111111111</v>
      </c>
      <c r="V1419" s="22">
        <v>0.4548611111111111</v>
      </c>
      <c r="W1419" s="105">
        <f>IFERROR(IF(S1419&lt;R1419,100%,"100"%-(S1419-R1419)*1.2),"-")</f>
        <v>1</v>
      </c>
    </row>
    <row r="1420" spans="2:23" x14ac:dyDescent="0.3">
      <c r="B1420" s="18" t="s">
        <v>1776</v>
      </c>
      <c r="C1420" s="18">
        <v>46133</v>
      </c>
      <c r="D1420" s="5" t="s">
        <v>1710</v>
      </c>
      <c r="E1420" s="5" t="s">
        <v>101</v>
      </c>
      <c r="F1420" s="48" t="s">
        <v>101</v>
      </c>
      <c r="G1420" s="18" t="s">
        <v>1776</v>
      </c>
      <c r="H1420" s="5" t="s">
        <v>238</v>
      </c>
      <c r="I1420" s="19" t="s">
        <v>20</v>
      </c>
      <c r="M1420" s="111">
        <v>14</v>
      </c>
      <c r="N1420" s="5" t="s">
        <v>101</v>
      </c>
      <c r="O1420" s="48" t="s">
        <v>101</v>
      </c>
      <c r="P1420" s="22">
        <v>0.29166666666666669</v>
      </c>
      <c r="W1420" s="105">
        <f>IFERROR(IF(S1420&lt;R1420,100%,"100"%-(S1420-R1420)*1.2),"-")</f>
        <v>1</v>
      </c>
    </row>
    <row r="1421" spans="2:23" x14ac:dyDescent="0.3">
      <c r="B1421" s="18" t="s">
        <v>1776</v>
      </c>
      <c r="C1421" s="18">
        <v>46133</v>
      </c>
      <c r="D1421" s="5" t="s">
        <v>1710</v>
      </c>
      <c r="E1421" s="5" t="s">
        <v>101</v>
      </c>
      <c r="F1421" s="48" t="s">
        <v>101</v>
      </c>
      <c r="G1421" s="18" t="s">
        <v>1776</v>
      </c>
      <c r="H1421" s="5" t="s">
        <v>18</v>
      </c>
      <c r="I1421" s="19" t="s">
        <v>20</v>
      </c>
      <c r="M1421" s="111">
        <v>15</v>
      </c>
      <c r="N1421" s="5" t="s">
        <v>101</v>
      </c>
      <c r="O1421" s="48" t="s">
        <v>101</v>
      </c>
      <c r="P1421" s="22">
        <v>0.29166666666666669</v>
      </c>
      <c r="W1421" s="105">
        <f>IFERROR(IF(S1421&lt;R1421,100%,"100"%-(S1421-R1421)*1.2),"-")</f>
        <v>1</v>
      </c>
    </row>
    <row r="1422" spans="2:23" x14ac:dyDescent="0.3">
      <c r="B1422" s="18" t="s">
        <v>1777</v>
      </c>
      <c r="C1422" s="18">
        <v>46133</v>
      </c>
      <c r="D1422" s="5" t="s">
        <v>1710</v>
      </c>
      <c r="E1422" s="19" t="s">
        <v>28</v>
      </c>
      <c r="F1422" s="48" t="s">
        <v>42</v>
      </c>
      <c r="G1422" s="18" t="s">
        <v>1777</v>
      </c>
      <c r="H1422" s="5" t="s">
        <v>22</v>
      </c>
      <c r="I1422" s="19" t="s">
        <v>28</v>
      </c>
      <c r="J1422" s="111">
        <v>9200</v>
      </c>
      <c r="K1422" s="111">
        <v>9000</v>
      </c>
      <c r="L1422" s="111">
        <v>14</v>
      </c>
      <c r="M1422" s="111">
        <v>14</v>
      </c>
      <c r="N1422" s="19" t="s">
        <v>101</v>
      </c>
      <c r="O1422" s="48" t="s">
        <v>101</v>
      </c>
      <c r="P1422" s="19">
        <v>0.375</v>
      </c>
      <c r="Q1422" s="22">
        <v>0.625</v>
      </c>
      <c r="R1422" s="22">
        <v>0.70833333333333337</v>
      </c>
      <c r="S1422" s="22">
        <v>0.70833333333333337</v>
      </c>
      <c r="T1422" s="22">
        <v>0.83333333333333337</v>
      </c>
      <c r="U1422" s="22">
        <v>0.89583333333333337</v>
      </c>
      <c r="V1422" s="108">
        <v>0.89583333333333337</v>
      </c>
      <c r="W1422" s="105">
        <f>IFERROR(IF(S1422&lt;R1422,100%,"100"%-(S1422-R1422)*1.2),"-")</f>
        <v>1</v>
      </c>
    </row>
    <row r="1423" spans="2:23" x14ac:dyDescent="0.3">
      <c r="B1423" s="18" t="s">
        <v>1778</v>
      </c>
      <c r="C1423" s="18">
        <v>46133</v>
      </c>
      <c r="D1423" s="5" t="s">
        <v>1710</v>
      </c>
      <c r="E1423" s="19" t="s">
        <v>46</v>
      </c>
      <c r="F1423" s="48" t="s">
        <v>165</v>
      </c>
      <c r="G1423" s="18" t="s">
        <v>1778</v>
      </c>
      <c r="H1423" s="5" t="s">
        <v>161</v>
      </c>
      <c r="I1423" s="19" t="s">
        <v>46</v>
      </c>
      <c r="J1423" s="111">
        <v>927</v>
      </c>
      <c r="K1423" s="111">
        <v>315</v>
      </c>
      <c r="L1423" s="111">
        <v>3</v>
      </c>
      <c r="M1423" s="111">
        <v>2</v>
      </c>
      <c r="N1423" s="19" t="s">
        <v>46</v>
      </c>
      <c r="O1423" s="48" t="s">
        <v>165</v>
      </c>
      <c r="P1423" s="19">
        <v>0.41666666666666702</v>
      </c>
      <c r="Q1423" s="22">
        <v>0.54166666666666663</v>
      </c>
      <c r="R1423" s="22">
        <v>0.625</v>
      </c>
      <c r="S1423" s="22">
        <v>0.56597222222222221</v>
      </c>
      <c r="T1423" s="22">
        <v>0.58680555555555558</v>
      </c>
      <c r="U1423" s="22">
        <v>0.60763888888888884</v>
      </c>
      <c r="V1423" s="22">
        <v>0.60763888888888884</v>
      </c>
      <c r="W1423" s="105">
        <f>IFERROR(IF(S1423&lt;R1423,100%,"100"%-(S1423-R1423)*1.2),"-")</f>
        <v>1</v>
      </c>
    </row>
    <row r="1424" spans="2:23" x14ac:dyDescent="0.3">
      <c r="B1424" s="18" t="s">
        <v>1779</v>
      </c>
      <c r="C1424" s="18">
        <v>46133</v>
      </c>
      <c r="D1424" s="5" t="s">
        <v>1710</v>
      </c>
      <c r="E1424" s="19" t="s">
        <v>20</v>
      </c>
      <c r="F1424" s="48" t="s">
        <v>21</v>
      </c>
      <c r="G1424" s="18" t="s">
        <v>1779</v>
      </c>
      <c r="H1424" s="5" t="s">
        <v>76</v>
      </c>
      <c r="I1424" s="19" t="s">
        <v>20</v>
      </c>
      <c r="J1424" s="111">
        <v>24950</v>
      </c>
      <c r="K1424" s="111">
        <v>1733.2</v>
      </c>
      <c r="L1424" s="111">
        <v>27</v>
      </c>
      <c r="M1424" s="111">
        <v>4</v>
      </c>
      <c r="N1424" s="19" t="s">
        <v>20</v>
      </c>
      <c r="O1424" s="48" t="s">
        <v>21</v>
      </c>
      <c r="P1424" s="19">
        <v>0.33333333333333331</v>
      </c>
      <c r="Q1424" s="22">
        <v>0.39583333333333331</v>
      </c>
      <c r="R1424" s="22">
        <v>0.625</v>
      </c>
      <c r="S1424" s="22">
        <v>0.49305555555555558</v>
      </c>
      <c r="T1424" s="22">
        <v>0.50694444444444442</v>
      </c>
      <c r="U1424" s="22">
        <v>0.89583333333333337</v>
      </c>
      <c r="V1424" s="22">
        <v>0.88541666666666663</v>
      </c>
      <c r="W1424" s="105">
        <f>IFERROR(IF(S1424&lt;R1424,100%,"100"%-(S1424-R1424)*1.2),"-")</f>
        <v>1</v>
      </c>
    </row>
    <row r="1425" spans="2:23" x14ac:dyDescent="0.3">
      <c r="B1425" s="18" t="s">
        <v>1779</v>
      </c>
      <c r="C1425" s="18">
        <v>46133</v>
      </c>
      <c r="D1425" s="5" t="s">
        <v>1710</v>
      </c>
      <c r="E1425" s="19" t="s">
        <v>20</v>
      </c>
      <c r="F1425" s="48" t="s">
        <v>21</v>
      </c>
      <c r="G1425" s="18" t="s">
        <v>1779</v>
      </c>
      <c r="H1425" s="5" t="s">
        <v>51</v>
      </c>
      <c r="I1425" s="19" t="s">
        <v>20</v>
      </c>
      <c r="J1425" s="111">
        <v>24950</v>
      </c>
      <c r="K1425" s="111">
        <v>823.2</v>
      </c>
      <c r="L1425" s="111">
        <v>27</v>
      </c>
      <c r="M1425" s="111">
        <v>1</v>
      </c>
      <c r="N1425" s="19" t="s">
        <v>20</v>
      </c>
      <c r="O1425" s="48" t="s">
        <v>21</v>
      </c>
      <c r="P1425" s="19">
        <v>0.33333333333333298</v>
      </c>
      <c r="Q1425" s="22">
        <v>0.39583333333333331</v>
      </c>
      <c r="R1425" s="22">
        <v>0.625</v>
      </c>
      <c r="S1425" s="22">
        <v>0.56597222222222221</v>
      </c>
      <c r="T1425" s="22">
        <v>0.60416666666666663</v>
      </c>
      <c r="U1425" s="22">
        <v>0.88541666666666663</v>
      </c>
      <c r="V1425" s="22">
        <v>0.88541666666666663</v>
      </c>
      <c r="W1425" s="105">
        <f>IFERROR(IF(S1425&lt;R1425,100%,"100"%-(S1425-R1425)*1.2),"-")</f>
        <v>1</v>
      </c>
    </row>
    <row r="1426" spans="2:23" x14ac:dyDescent="0.3">
      <c r="B1426" s="18" t="s">
        <v>1779</v>
      </c>
      <c r="C1426" s="18">
        <v>46133</v>
      </c>
      <c r="D1426" s="5" t="s">
        <v>1710</v>
      </c>
      <c r="E1426" s="19" t="s">
        <v>20</v>
      </c>
      <c r="F1426" s="48" t="s">
        <v>21</v>
      </c>
      <c r="G1426" s="18" t="s">
        <v>1779</v>
      </c>
      <c r="H1426" s="5" t="s">
        <v>12</v>
      </c>
      <c r="I1426" s="19" t="s">
        <v>20</v>
      </c>
      <c r="J1426" s="111">
        <v>24950</v>
      </c>
      <c r="K1426" s="111">
        <v>18200</v>
      </c>
      <c r="L1426" s="111">
        <v>27</v>
      </c>
      <c r="M1426" s="111">
        <v>24</v>
      </c>
      <c r="N1426" s="19" t="s">
        <v>20</v>
      </c>
      <c r="O1426" s="48" t="s">
        <v>21</v>
      </c>
      <c r="P1426" s="19">
        <v>0.33333333333333331</v>
      </c>
      <c r="W1426" s="105">
        <f>IFERROR(IF(S1426&lt;R1426,100%,"100"%-(S1426-R1426)*1.2),"-")</f>
        <v>1</v>
      </c>
    </row>
    <row r="1427" spans="2:23" x14ac:dyDescent="0.3">
      <c r="B1427" s="18" t="s">
        <v>1780</v>
      </c>
      <c r="C1427" s="18">
        <v>46133</v>
      </c>
      <c r="D1427" s="5" t="s">
        <v>1710</v>
      </c>
      <c r="E1427" s="21" t="s">
        <v>202</v>
      </c>
      <c r="F1427" s="41" t="s">
        <v>42</v>
      </c>
      <c r="G1427" s="18" t="s">
        <v>1780</v>
      </c>
      <c r="H1427" s="20" t="s">
        <v>9</v>
      </c>
      <c r="I1427" s="19" t="s">
        <v>28</v>
      </c>
      <c r="J1427" s="111">
        <v>9200</v>
      </c>
      <c r="K1427" s="111">
        <v>9000</v>
      </c>
      <c r="L1427" s="111">
        <v>14</v>
      </c>
      <c r="M1427" s="111">
        <v>15</v>
      </c>
      <c r="N1427" s="21" t="s">
        <v>202</v>
      </c>
      <c r="O1427" s="41" t="s">
        <v>42</v>
      </c>
      <c r="P1427" s="21">
        <v>0.29166666666666702</v>
      </c>
      <c r="W1427" s="105">
        <f>IFERROR(IF(S1427&lt;R1427,100%,"100"%-(S1427-R1427)*1.2),"-")</f>
        <v>1</v>
      </c>
    </row>
    <row r="1428" spans="2:23" x14ac:dyDescent="0.3">
      <c r="B1428" s="18" t="s">
        <v>1781</v>
      </c>
      <c r="C1428" s="18">
        <v>46133</v>
      </c>
      <c r="D1428" s="5" t="s">
        <v>1710</v>
      </c>
      <c r="E1428" s="49" t="s">
        <v>14</v>
      </c>
      <c r="F1428" s="48" t="s">
        <v>15</v>
      </c>
      <c r="G1428" s="18" t="s">
        <v>1781</v>
      </c>
      <c r="H1428" s="5" t="s">
        <v>67</v>
      </c>
      <c r="I1428" s="19" t="s">
        <v>14</v>
      </c>
      <c r="J1428" s="111">
        <v>8500</v>
      </c>
      <c r="K1428" s="111">
        <v>12000</v>
      </c>
      <c r="L1428" s="111">
        <v>14</v>
      </c>
      <c r="M1428" s="111">
        <v>10</v>
      </c>
      <c r="N1428" s="22" t="s">
        <v>14</v>
      </c>
      <c r="O1428" s="48" t="s">
        <v>15</v>
      </c>
      <c r="P1428" s="22">
        <v>0.29166666666666669</v>
      </c>
      <c r="Q1428" s="22">
        <v>0.34375</v>
      </c>
      <c r="R1428" s="22">
        <v>0.625</v>
      </c>
      <c r="S1428" s="22">
        <v>0.3576388888888889</v>
      </c>
      <c r="T1428" s="22">
        <v>0.44097222222222221</v>
      </c>
      <c r="U1428" s="22">
        <v>0.45833333333333331</v>
      </c>
      <c r="V1428" s="22">
        <v>0.45833333333333331</v>
      </c>
      <c r="W1428" s="105">
        <f>IFERROR(IF(S1428&lt;R1428,100%,"100"%-(S1428-R1428)*1.2),"-")</f>
        <v>1</v>
      </c>
    </row>
    <row r="1429" spans="2:23" x14ac:dyDescent="0.3">
      <c r="B1429" s="18" t="s">
        <v>1782</v>
      </c>
      <c r="C1429" s="18">
        <v>46133</v>
      </c>
      <c r="D1429" s="5" t="s">
        <v>1710</v>
      </c>
      <c r="E1429" s="49" t="s">
        <v>14</v>
      </c>
      <c r="F1429" s="54" t="s">
        <v>15</v>
      </c>
      <c r="G1429" s="18" t="s">
        <v>1782</v>
      </c>
      <c r="H1429" s="5" t="s">
        <v>36</v>
      </c>
      <c r="I1429" s="19" t="s">
        <v>14</v>
      </c>
      <c r="J1429" s="111">
        <v>8500</v>
      </c>
      <c r="K1429" s="111">
        <v>8599.7999999999993</v>
      </c>
      <c r="L1429" s="111">
        <v>14</v>
      </c>
      <c r="M1429" s="111">
        <v>19</v>
      </c>
      <c r="N1429" s="241" t="s">
        <v>14</v>
      </c>
      <c r="O1429" s="54" t="s">
        <v>15</v>
      </c>
      <c r="P1429" s="241">
        <v>0.41666666666666669</v>
      </c>
      <c r="Q1429" s="22">
        <v>0.625</v>
      </c>
      <c r="R1429" s="22">
        <v>0.75</v>
      </c>
      <c r="S1429" s="22">
        <v>0.72569444444444442</v>
      </c>
      <c r="T1429" s="22">
        <v>0.76736111111111116</v>
      </c>
      <c r="U1429" s="22">
        <v>0.86805555555555558</v>
      </c>
      <c r="V1429" s="22">
        <v>0.86805555555555558</v>
      </c>
      <c r="W1429" s="105">
        <f>IFERROR(IF(S1429&lt;R1429,100%,"100"%-(S1429-R1429)*1.2),"-")</f>
        <v>1</v>
      </c>
    </row>
    <row r="1430" spans="2:23" x14ac:dyDescent="0.3">
      <c r="B1430" s="18" t="s">
        <v>1783</v>
      </c>
      <c r="C1430" s="18">
        <v>46133</v>
      </c>
      <c r="D1430" s="5" t="s">
        <v>1710</v>
      </c>
      <c r="E1430" s="19" t="s">
        <v>46</v>
      </c>
      <c r="F1430" s="48" t="s">
        <v>165</v>
      </c>
      <c r="G1430" s="18" t="s">
        <v>1783</v>
      </c>
      <c r="H1430" s="5" t="s">
        <v>1772</v>
      </c>
      <c r="I1430" s="19" t="s">
        <v>46</v>
      </c>
      <c r="J1430" s="111">
        <v>927</v>
      </c>
      <c r="K1430" s="111">
        <v>120</v>
      </c>
      <c r="L1430" s="111">
        <v>3</v>
      </c>
      <c r="M1430" s="111">
        <v>4</v>
      </c>
      <c r="N1430" s="19" t="s">
        <v>46</v>
      </c>
      <c r="O1430" s="48" t="s">
        <v>165</v>
      </c>
      <c r="P1430" s="19">
        <v>0.5</v>
      </c>
      <c r="Q1430" s="22">
        <v>0.67708333333333337</v>
      </c>
      <c r="R1430" s="22">
        <v>0.75</v>
      </c>
      <c r="S1430" s="22">
        <v>0.75</v>
      </c>
      <c r="T1430" s="22">
        <v>0.76736111111111116</v>
      </c>
      <c r="U1430" s="22">
        <v>0.83333333333333337</v>
      </c>
      <c r="V1430" s="22">
        <v>0.83333333333333337</v>
      </c>
      <c r="W1430" s="105">
        <f>IFERROR(IF(S1430&lt;R1430,100%,"100"%-(S1430-R1430)*1.2),"-")</f>
        <v>1</v>
      </c>
    </row>
    <row r="1431" spans="2:23" x14ac:dyDescent="0.3">
      <c r="B1431" s="18" t="s">
        <v>2156</v>
      </c>
      <c r="C1431" s="18">
        <v>46133</v>
      </c>
      <c r="D1431" s="5" t="s">
        <v>1710</v>
      </c>
      <c r="E1431" s="5" t="s">
        <v>7</v>
      </c>
      <c r="F1431" s="5" t="s">
        <v>81</v>
      </c>
      <c r="G1431" s="18" t="s">
        <v>2156</v>
      </c>
      <c r="H1431" s="2" t="s">
        <v>539</v>
      </c>
      <c r="W1431" s="105">
        <f>IFERROR(IF(S1431&lt;R1431,100%,"100"%-(S1431-R1431)*1.2),"-")</f>
        <v>1</v>
      </c>
    </row>
    <row r="1432" spans="2:23" x14ac:dyDescent="0.3">
      <c r="B1432" s="18" t="s">
        <v>2157</v>
      </c>
      <c r="C1432" s="18">
        <v>46133</v>
      </c>
      <c r="D1432" s="5" t="s">
        <v>1710</v>
      </c>
      <c r="E1432" s="5" t="s">
        <v>14</v>
      </c>
      <c r="F1432" s="5" t="s">
        <v>15</v>
      </c>
      <c r="G1432" s="18" t="s">
        <v>2157</v>
      </c>
      <c r="H1432" s="2" t="s">
        <v>539</v>
      </c>
      <c r="W1432" s="105">
        <f>IFERROR(IF(S1432&lt;R1432,100%,"100"%-(S1432-R1432)*1.2),"-")</f>
        <v>1</v>
      </c>
    </row>
    <row r="1433" spans="2:23" x14ac:dyDescent="0.3">
      <c r="B1433" s="18" t="s">
        <v>1855</v>
      </c>
      <c r="C1433" s="18">
        <v>46134</v>
      </c>
      <c r="D1433" s="5" t="s">
        <v>1710</v>
      </c>
      <c r="E1433" s="19" t="s">
        <v>104</v>
      </c>
      <c r="F1433" s="48" t="s">
        <v>24</v>
      </c>
      <c r="G1433" s="18" t="s">
        <v>1855</v>
      </c>
      <c r="H1433" s="5" t="s">
        <v>35</v>
      </c>
      <c r="I1433" s="19" t="s">
        <v>104</v>
      </c>
      <c r="J1433" s="111">
        <v>10230</v>
      </c>
      <c r="K1433" s="111">
        <v>10000</v>
      </c>
      <c r="L1433" s="111">
        <v>14</v>
      </c>
      <c r="M1433" s="111">
        <v>8</v>
      </c>
      <c r="N1433" s="19" t="s">
        <v>104</v>
      </c>
      <c r="O1433" s="48" t="s">
        <v>24</v>
      </c>
      <c r="P1433" s="19">
        <v>0.29166666666666702</v>
      </c>
      <c r="Q1433" s="22">
        <v>0.29166666666666669</v>
      </c>
      <c r="R1433" s="22">
        <v>0.5</v>
      </c>
      <c r="S1433" s="22">
        <v>0.2951388888888889</v>
      </c>
      <c r="T1433" s="22">
        <v>0.33333333333333331</v>
      </c>
      <c r="U1433" s="22">
        <v>0.34027777777777779</v>
      </c>
      <c r="V1433" s="22">
        <v>0.34027777777777779</v>
      </c>
      <c r="W1433" s="105">
        <f>IFERROR(IF(S1433&lt;R1433,100%,"100"%-(S1433-R1433)*1.2),"-")</f>
        <v>1</v>
      </c>
    </row>
    <row r="1434" spans="2:23" x14ac:dyDescent="0.3">
      <c r="B1434" s="18" t="s">
        <v>1856</v>
      </c>
      <c r="C1434" s="18">
        <v>46134</v>
      </c>
      <c r="D1434" s="5" t="s">
        <v>1710</v>
      </c>
      <c r="E1434" s="19" t="s">
        <v>104</v>
      </c>
      <c r="F1434" s="48" t="s">
        <v>24</v>
      </c>
      <c r="G1434" s="18" t="s">
        <v>1856</v>
      </c>
      <c r="H1434" s="5" t="s">
        <v>6</v>
      </c>
      <c r="I1434" s="19" t="s">
        <v>104</v>
      </c>
      <c r="J1434" s="111">
        <v>10230</v>
      </c>
      <c r="K1434" s="111">
        <v>8000</v>
      </c>
      <c r="L1434" s="111">
        <v>14</v>
      </c>
      <c r="M1434" s="111">
        <v>12</v>
      </c>
      <c r="N1434" s="19" t="s">
        <v>104</v>
      </c>
      <c r="O1434" s="48" t="s">
        <v>24</v>
      </c>
      <c r="P1434" s="19">
        <v>0.375</v>
      </c>
      <c r="Q1434" s="22">
        <v>0.75</v>
      </c>
      <c r="R1434" s="22">
        <v>0.83333333333333337</v>
      </c>
      <c r="S1434" s="22">
        <v>0.80902777777777779</v>
      </c>
      <c r="T1434" s="22">
        <v>0.83333333333333337</v>
      </c>
      <c r="U1434" s="22">
        <v>0.91666666666666663</v>
      </c>
      <c r="V1434" s="22">
        <v>0.91666666666666663</v>
      </c>
      <c r="W1434" s="105">
        <f>IFERROR(IF(S1434&lt;R1434,100%,"100"%-(S1434-R1434)*1.2),"-")</f>
        <v>1</v>
      </c>
    </row>
    <row r="1435" spans="2:23" x14ac:dyDescent="0.3">
      <c r="B1435" s="18" t="s">
        <v>1856</v>
      </c>
      <c r="C1435" s="18">
        <v>46134</v>
      </c>
      <c r="D1435" s="5" t="s">
        <v>1710</v>
      </c>
      <c r="E1435" s="19" t="s">
        <v>104</v>
      </c>
      <c r="F1435" s="48" t="s">
        <v>24</v>
      </c>
      <c r="G1435" s="18" t="s">
        <v>1856</v>
      </c>
      <c r="H1435" s="5" t="s">
        <v>6</v>
      </c>
      <c r="I1435" s="19" t="s">
        <v>104</v>
      </c>
      <c r="J1435" s="111">
        <v>10230</v>
      </c>
      <c r="K1435" s="111">
        <v>2000</v>
      </c>
      <c r="L1435" s="111">
        <v>14</v>
      </c>
      <c r="M1435" s="111">
        <v>4</v>
      </c>
      <c r="N1435" s="19" t="s">
        <v>104</v>
      </c>
      <c r="O1435" s="48" t="s">
        <v>24</v>
      </c>
      <c r="P1435" s="19">
        <v>0.625</v>
      </c>
      <c r="Q1435" s="22">
        <v>0.43402777777777779</v>
      </c>
      <c r="R1435" s="22">
        <v>0.625</v>
      </c>
      <c r="S1435" s="22">
        <v>0.51388888888888884</v>
      </c>
      <c r="T1435" s="22">
        <v>0.5625</v>
      </c>
      <c r="U1435" s="22">
        <v>0.625</v>
      </c>
      <c r="V1435" s="22">
        <v>0.625</v>
      </c>
      <c r="W1435" s="105">
        <f>IFERROR(IF(S1435&lt;R1435,100%,"100"%-(S1435-R1435)*1.2),"-")</f>
        <v>1</v>
      </c>
    </row>
    <row r="1436" spans="2:23" x14ac:dyDescent="0.3">
      <c r="B1436" s="18" t="s">
        <v>1857</v>
      </c>
      <c r="C1436" s="18">
        <v>46134</v>
      </c>
      <c r="D1436" s="5" t="s">
        <v>1710</v>
      </c>
      <c r="E1436" s="19" t="s">
        <v>56</v>
      </c>
      <c r="F1436" s="5" t="s">
        <v>81</v>
      </c>
      <c r="G1436" s="18" t="s">
        <v>1857</v>
      </c>
      <c r="H1436" s="5" t="s">
        <v>9</v>
      </c>
      <c r="I1436" s="19" t="s">
        <v>56</v>
      </c>
      <c r="J1436" s="111">
        <v>8500</v>
      </c>
      <c r="K1436" s="111">
        <v>8000</v>
      </c>
      <c r="L1436" s="111">
        <v>14</v>
      </c>
      <c r="M1436" s="111">
        <v>9</v>
      </c>
      <c r="N1436" s="19" t="s">
        <v>56</v>
      </c>
      <c r="O1436" s="5" t="s">
        <v>81</v>
      </c>
      <c r="P1436" s="19">
        <v>0.375</v>
      </c>
      <c r="Q1436" s="22">
        <v>0.5</v>
      </c>
      <c r="R1436" s="22">
        <v>0.625</v>
      </c>
      <c r="S1436" s="22">
        <v>0.56944444444444442</v>
      </c>
      <c r="T1436" s="22">
        <v>0.59027777777777779</v>
      </c>
      <c r="U1436" s="22">
        <v>0.74305555555555558</v>
      </c>
      <c r="V1436" s="22">
        <v>0.74305555555555558</v>
      </c>
      <c r="W1436" s="105">
        <f>IFERROR(IF(S1436&lt;R1436,100%,"100"%-(S1436-R1436)*1.2),"-")</f>
        <v>1</v>
      </c>
    </row>
    <row r="1437" spans="2:23" x14ac:dyDescent="0.3">
      <c r="B1437" s="18" t="s">
        <v>1858</v>
      </c>
      <c r="C1437" s="18">
        <v>46134</v>
      </c>
      <c r="D1437" s="5" t="s">
        <v>1710</v>
      </c>
      <c r="E1437" s="19" t="s">
        <v>111</v>
      </c>
      <c r="F1437" s="5" t="s">
        <v>111</v>
      </c>
      <c r="G1437" s="18" t="s">
        <v>1858</v>
      </c>
      <c r="H1437" s="5" t="s">
        <v>204</v>
      </c>
      <c r="I1437" s="19" t="s">
        <v>46</v>
      </c>
      <c r="M1437" s="111">
        <v>3</v>
      </c>
      <c r="N1437" s="19" t="s">
        <v>111</v>
      </c>
      <c r="O1437" s="5" t="s">
        <v>111</v>
      </c>
      <c r="P1437" s="19">
        <v>8.3333333333333329E-2</v>
      </c>
      <c r="W1437" s="105">
        <f>IFERROR(IF(S1437&lt;R1437,100%,"100"%-(S1437-R1437)*1.2),"-")</f>
        <v>1</v>
      </c>
    </row>
    <row r="1438" spans="2:23" x14ac:dyDescent="0.3">
      <c r="B1438" s="18" t="s">
        <v>1859</v>
      </c>
      <c r="C1438" s="18">
        <v>46134</v>
      </c>
      <c r="D1438" s="5" t="s">
        <v>1710</v>
      </c>
      <c r="E1438" s="19" t="s">
        <v>28</v>
      </c>
      <c r="F1438" s="5" t="s">
        <v>42</v>
      </c>
      <c r="G1438" s="18" t="s">
        <v>1859</v>
      </c>
      <c r="H1438" s="5" t="s">
        <v>238</v>
      </c>
      <c r="I1438" s="19" t="s">
        <v>28</v>
      </c>
      <c r="J1438" s="111">
        <v>9200</v>
      </c>
      <c r="K1438" s="111">
        <v>7500</v>
      </c>
      <c r="L1438" s="111">
        <v>14</v>
      </c>
      <c r="M1438" s="111">
        <v>10</v>
      </c>
      <c r="N1438" s="19" t="s">
        <v>28</v>
      </c>
      <c r="O1438" s="5" t="s">
        <v>42</v>
      </c>
      <c r="P1438" s="19">
        <v>0.29166666666666669</v>
      </c>
      <c r="Q1438" s="22">
        <v>0.30555555555555558</v>
      </c>
      <c r="R1438" s="22">
        <v>0.625</v>
      </c>
      <c r="S1438" s="22">
        <v>0.4513888888888889</v>
      </c>
      <c r="T1438" s="22">
        <v>0.66666666666666663</v>
      </c>
      <c r="U1438" s="22">
        <v>0.83333333333333337</v>
      </c>
      <c r="V1438" s="22">
        <v>0.83333333333333337</v>
      </c>
      <c r="W1438" s="105">
        <f>IFERROR(IF(S1438&lt;R1438,100%,"100"%-(S1438-R1438)*1.2),"-")</f>
        <v>1</v>
      </c>
    </row>
    <row r="1439" spans="2:23" x14ac:dyDescent="0.3">
      <c r="B1439" s="18" t="s">
        <v>1859</v>
      </c>
      <c r="C1439" s="18">
        <v>46134</v>
      </c>
      <c r="D1439" s="5" t="s">
        <v>1710</v>
      </c>
      <c r="E1439" s="19" t="s">
        <v>28</v>
      </c>
      <c r="F1439" s="5" t="s">
        <v>42</v>
      </c>
      <c r="G1439" s="18" t="s">
        <v>1859</v>
      </c>
      <c r="H1439" s="5" t="s">
        <v>18</v>
      </c>
      <c r="I1439" s="19" t="s">
        <v>28</v>
      </c>
      <c r="J1439" s="111">
        <v>9200</v>
      </c>
      <c r="K1439" s="111">
        <v>1500</v>
      </c>
      <c r="L1439" s="111">
        <v>14</v>
      </c>
      <c r="M1439" s="111">
        <v>1</v>
      </c>
      <c r="N1439" s="19" t="s">
        <v>28</v>
      </c>
      <c r="O1439" s="5" t="s">
        <v>42</v>
      </c>
      <c r="P1439" s="19">
        <v>0.29166666666666702</v>
      </c>
      <c r="Q1439" s="22">
        <v>0.30555555555555558</v>
      </c>
      <c r="R1439" s="22">
        <v>0.625</v>
      </c>
      <c r="S1439" s="22">
        <v>0.52777777777777779</v>
      </c>
      <c r="T1439" s="22">
        <v>0.625</v>
      </c>
      <c r="U1439" s="22">
        <v>0.83333333333333337</v>
      </c>
      <c r="V1439" s="22">
        <v>0.83333333333333337</v>
      </c>
      <c r="W1439" s="105">
        <f>IFERROR(IF(S1439&lt;R1439,100%,"100"%-(S1439-R1439)*1.2),"-")</f>
        <v>1</v>
      </c>
    </row>
    <row r="1440" spans="2:23" x14ac:dyDescent="0.3">
      <c r="B1440" s="18" t="s">
        <v>1859</v>
      </c>
      <c r="C1440" s="18">
        <v>46134</v>
      </c>
      <c r="D1440" s="5" t="s">
        <v>1710</v>
      </c>
      <c r="E1440" s="19" t="s">
        <v>28</v>
      </c>
      <c r="F1440" s="48" t="s">
        <v>42</v>
      </c>
      <c r="G1440" s="18" t="s">
        <v>1859</v>
      </c>
      <c r="H1440" s="48" t="s">
        <v>11</v>
      </c>
      <c r="I1440" s="19" t="s">
        <v>28</v>
      </c>
      <c r="J1440" s="111">
        <v>9200</v>
      </c>
      <c r="K1440" s="111">
        <v>1200</v>
      </c>
      <c r="L1440" s="111">
        <v>14</v>
      </c>
      <c r="M1440" s="111">
        <v>2</v>
      </c>
      <c r="N1440" s="19" t="s">
        <v>28</v>
      </c>
      <c r="O1440" s="48" t="s">
        <v>42</v>
      </c>
      <c r="P1440" s="19">
        <v>0.29166666666666702</v>
      </c>
      <c r="Q1440" s="22">
        <v>0.30555555555555558</v>
      </c>
      <c r="R1440" s="22">
        <v>0.75</v>
      </c>
      <c r="S1440" s="22">
        <v>0.6875</v>
      </c>
      <c r="T1440" s="22">
        <v>0.70833333333333337</v>
      </c>
      <c r="U1440" s="22">
        <v>0.83333333333333337</v>
      </c>
      <c r="V1440" s="22">
        <v>0.83333333333333337</v>
      </c>
      <c r="W1440" s="105">
        <f>IFERROR(IF(S1440&lt;R1440,100%,"100"%-(S1440-R1440)*1.2),"-")</f>
        <v>1</v>
      </c>
    </row>
    <row r="1441" spans="2:23" x14ac:dyDescent="0.3">
      <c r="B1441" s="18" t="s">
        <v>1860</v>
      </c>
      <c r="C1441" s="18">
        <v>46134</v>
      </c>
      <c r="D1441" s="5" t="s">
        <v>1710</v>
      </c>
      <c r="E1441" s="19" t="s">
        <v>46</v>
      </c>
      <c r="F1441" s="48" t="s">
        <v>165</v>
      </c>
      <c r="G1441" s="18" t="s">
        <v>1860</v>
      </c>
      <c r="H1441" s="5" t="s">
        <v>107</v>
      </c>
      <c r="I1441" s="19" t="s">
        <v>46</v>
      </c>
      <c r="J1441" s="111">
        <v>927</v>
      </c>
      <c r="K1441" s="111">
        <v>120</v>
      </c>
      <c r="L1441" s="111">
        <v>3</v>
      </c>
      <c r="M1441" s="111">
        <v>1</v>
      </c>
      <c r="N1441" s="19" t="s">
        <v>46</v>
      </c>
      <c r="O1441" s="48" t="s">
        <v>165</v>
      </c>
      <c r="P1441" s="19">
        <v>0.25</v>
      </c>
      <c r="Q1441" s="22">
        <v>0.38541666666666669</v>
      </c>
      <c r="R1441" s="22">
        <v>0.625</v>
      </c>
      <c r="S1441" s="22">
        <v>0.47916666666666669</v>
      </c>
      <c r="T1441" s="22">
        <v>0.51041666666666663</v>
      </c>
      <c r="U1441" s="22">
        <v>0.63541666666666663</v>
      </c>
      <c r="V1441" s="22">
        <v>0.63541666666666663</v>
      </c>
      <c r="W1441" s="105">
        <f>IFERROR(IF(S1441&lt;R1441,100%,"100"%-(S1441-R1441)*1.2),"-")</f>
        <v>1</v>
      </c>
    </row>
    <row r="1442" spans="2:23" x14ac:dyDescent="0.3">
      <c r="B1442" s="18" t="s">
        <v>1860</v>
      </c>
      <c r="C1442" s="18">
        <v>46134</v>
      </c>
      <c r="D1442" s="5" t="s">
        <v>1710</v>
      </c>
      <c r="E1442" s="19" t="s">
        <v>46</v>
      </c>
      <c r="F1442" s="48" t="s">
        <v>165</v>
      </c>
      <c r="G1442" s="18" t="s">
        <v>1860</v>
      </c>
      <c r="H1442" s="5" t="s">
        <v>80</v>
      </c>
      <c r="I1442" s="19" t="s">
        <v>46</v>
      </c>
      <c r="J1442" s="111">
        <v>927</v>
      </c>
      <c r="K1442" s="111">
        <v>668</v>
      </c>
      <c r="L1442" s="111">
        <v>3</v>
      </c>
      <c r="M1442" s="111">
        <v>1</v>
      </c>
      <c r="N1442" s="19" t="s">
        <v>46</v>
      </c>
      <c r="O1442" s="48" t="s">
        <v>165</v>
      </c>
      <c r="P1442" s="19">
        <v>0.25</v>
      </c>
      <c r="Q1442" s="22">
        <v>0.38541666666666669</v>
      </c>
      <c r="R1442" s="22">
        <v>0.625</v>
      </c>
      <c r="S1442" s="22">
        <v>0.55555555555555558</v>
      </c>
      <c r="T1442" s="22">
        <v>0.57986111111111116</v>
      </c>
      <c r="U1442" s="22">
        <v>0.63541666666666663</v>
      </c>
      <c r="V1442" s="22">
        <v>0.63541666666666663</v>
      </c>
      <c r="W1442" s="105">
        <f>IFERROR(IF(S1442&lt;R1442,100%,"100"%-(S1442-R1442)*1.2),"-")</f>
        <v>1</v>
      </c>
    </row>
    <row r="1443" spans="2:23" x14ac:dyDescent="0.3">
      <c r="B1443" s="18" t="s">
        <v>1861</v>
      </c>
      <c r="C1443" s="18">
        <v>46134</v>
      </c>
      <c r="D1443" s="5" t="s">
        <v>1710</v>
      </c>
      <c r="E1443" s="192" t="s">
        <v>20</v>
      </c>
      <c r="F1443" s="48" t="s">
        <v>21</v>
      </c>
      <c r="G1443" s="18" t="s">
        <v>1861</v>
      </c>
      <c r="H1443" s="5" t="s">
        <v>36</v>
      </c>
      <c r="I1443" s="19" t="s">
        <v>20</v>
      </c>
      <c r="J1443" s="111">
        <v>24950</v>
      </c>
      <c r="K1443" s="111">
        <v>7181.7</v>
      </c>
      <c r="L1443" s="111">
        <v>27</v>
      </c>
      <c r="M1443" s="111">
        <v>18</v>
      </c>
      <c r="N1443" s="192" t="s">
        <v>20</v>
      </c>
      <c r="O1443" s="48" t="s">
        <v>21</v>
      </c>
      <c r="P1443" s="192">
        <v>0.375</v>
      </c>
      <c r="Q1443" s="22">
        <v>0.54861111111111116</v>
      </c>
      <c r="R1443" s="22">
        <v>0.70833333333333337</v>
      </c>
      <c r="S1443" s="22">
        <v>0.70138888888888884</v>
      </c>
      <c r="T1443" s="22">
        <v>0.74305555555555558</v>
      </c>
      <c r="U1443" s="22">
        <v>0.79861111111111116</v>
      </c>
      <c r="V1443" s="22">
        <v>0.79861111111111116</v>
      </c>
      <c r="W1443" s="105">
        <f>IFERROR(IF(S1443&lt;R1443,100%,"100"%-(S1443-R1443)*1.2),"-")</f>
        <v>1</v>
      </c>
    </row>
    <row r="1444" spans="2:23" x14ac:dyDescent="0.3">
      <c r="B1444" s="18" t="s">
        <v>1861</v>
      </c>
      <c r="C1444" s="18">
        <v>46134</v>
      </c>
      <c r="D1444" s="5" t="s">
        <v>1710</v>
      </c>
      <c r="E1444" s="19" t="s">
        <v>20</v>
      </c>
      <c r="F1444" s="48" t="s">
        <v>21</v>
      </c>
      <c r="G1444" s="18" t="s">
        <v>1861</v>
      </c>
      <c r="H1444" s="5" t="s">
        <v>22</v>
      </c>
      <c r="I1444" s="19" t="s">
        <v>20</v>
      </c>
      <c r="J1444" s="111">
        <v>24950</v>
      </c>
      <c r="K1444" s="111">
        <v>281.8</v>
      </c>
      <c r="L1444" s="111">
        <v>27</v>
      </c>
      <c r="M1444" s="111">
        <v>3</v>
      </c>
      <c r="N1444" s="19" t="s">
        <v>20</v>
      </c>
      <c r="O1444" s="48" t="s">
        <v>21</v>
      </c>
      <c r="P1444" s="19">
        <v>0.54166666666666663</v>
      </c>
      <c r="Q1444" s="22">
        <v>0.54861111111111116</v>
      </c>
      <c r="R1444" s="22">
        <v>0.70833333333333337</v>
      </c>
      <c r="S1444" s="22">
        <v>0.64583333333333337</v>
      </c>
      <c r="T1444" s="22">
        <v>0.66666666666666663</v>
      </c>
      <c r="U1444" s="22">
        <v>0.79861111111111116</v>
      </c>
      <c r="V1444" s="22">
        <v>0.79861111111111116</v>
      </c>
      <c r="W1444" s="105">
        <f>IFERROR(IF(S1444&lt;R1444,100%,"100"%-(S1444-R1444)*1.2),"-")</f>
        <v>1</v>
      </c>
    </row>
    <row r="1445" spans="2:23" x14ac:dyDescent="0.3">
      <c r="B1445" s="18" t="s">
        <v>1862</v>
      </c>
      <c r="C1445" s="18">
        <v>46134</v>
      </c>
      <c r="D1445" s="5" t="s">
        <v>1710</v>
      </c>
      <c r="E1445" s="49" t="s">
        <v>14</v>
      </c>
      <c r="F1445" s="48" t="s">
        <v>15</v>
      </c>
      <c r="G1445" s="18" t="s">
        <v>1862</v>
      </c>
      <c r="H1445" s="5" t="s">
        <v>19</v>
      </c>
      <c r="I1445" s="19" t="s">
        <v>14</v>
      </c>
      <c r="J1445" s="111">
        <v>8500</v>
      </c>
      <c r="K1445" s="111">
        <v>8416.2000000000007</v>
      </c>
      <c r="L1445" s="111">
        <v>14</v>
      </c>
      <c r="M1445" s="111">
        <v>21</v>
      </c>
      <c r="N1445" s="19" t="s">
        <v>14</v>
      </c>
      <c r="O1445" s="48" t="s">
        <v>15</v>
      </c>
      <c r="P1445" s="19">
        <v>0.25</v>
      </c>
      <c r="Q1445" s="22">
        <v>0.26041666666666669</v>
      </c>
      <c r="R1445" s="22">
        <v>0.625</v>
      </c>
      <c r="S1445" s="22">
        <v>0.375</v>
      </c>
      <c r="T1445" s="22">
        <v>0.4375</v>
      </c>
      <c r="U1445" s="22">
        <v>0.8125</v>
      </c>
      <c r="V1445" s="22">
        <v>0.8125</v>
      </c>
      <c r="W1445" s="105">
        <f>IFERROR(IF(S1445&lt;R1445,100%,"100"%-(S1445-R1445)*1.2),"-")</f>
        <v>1</v>
      </c>
    </row>
    <row r="1446" spans="2:23" x14ac:dyDescent="0.3">
      <c r="B1446" s="18" t="s">
        <v>1863</v>
      </c>
      <c r="C1446" s="18">
        <v>46134</v>
      </c>
      <c r="D1446" s="5" t="s">
        <v>1710</v>
      </c>
      <c r="E1446" s="19" t="s">
        <v>56</v>
      </c>
      <c r="F1446" s="48" t="s">
        <v>81</v>
      </c>
      <c r="G1446" s="18" t="s">
        <v>1863</v>
      </c>
      <c r="H1446" s="5" t="s">
        <v>452</v>
      </c>
      <c r="I1446" s="19" t="s">
        <v>56</v>
      </c>
      <c r="J1446" s="111">
        <v>8500</v>
      </c>
      <c r="K1446" s="111">
        <v>3200</v>
      </c>
      <c r="L1446" s="111">
        <v>14</v>
      </c>
      <c r="M1446" s="111">
        <v>5</v>
      </c>
      <c r="N1446" s="19" t="s">
        <v>56</v>
      </c>
      <c r="O1446" s="48" t="s">
        <v>81</v>
      </c>
      <c r="P1446" s="19">
        <v>0.33333333333333298</v>
      </c>
      <c r="Q1446" s="22">
        <v>0.33333333333333331</v>
      </c>
      <c r="R1446" s="22">
        <v>0.625</v>
      </c>
      <c r="S1446" s="22">
        <v>0.35416666666666669</v>
      </c>
      <c r="T1446" s="22">
        <v>0.39583333333333331</v>
      </c>
      <c r="U1446" s="22">
        <v>0.41666666666666669</v>
      </c>
      <c r="V1446" s="22">
        <v>0.41666666666666669</v>
      </c>
      <c r="W1446" s="105">
        <f>IFERROR(IF(S1446&lt;R1446,100%,"100"%-(S1446-R1446)*1.2),"-")</f>
        <v>1</v>
      </c>
    </row>
    <row r="1447" spans="2:23" x14ac:dyDescent="0.3">
      <c r="B1447" s="18" t="s">
        <v>1864</v>
      </c>
      <c r="C1447" s="18">
        <v>46134</v>
      </c>
      <c r="D1447" s="5" t="s">
        <v>1710</v>
      </c>
      <c r="E1447" s="192" t="s">
        <v>47</v>
      </c>
      <c r="F1447" s="192" t="s">
        <v>47</v>
      </c>
      <c r="G1447" s="18" t="s">
        <v>1864</v>
      </c>
      <c r="H1447" s="48" t="s">
        <v>12</v>
      </c>
      <c r="I1447" s="19" t="s">
        <v>56</v>
      </c>
      <c r="M1447" s="111">
        <v>1</v>
      </c>
      <c r="N1447" s="192" t="s">
        <v>47</v>
      </c>
      <c r="O1447" s="192" t="s">
        <v>47</v>
      </c>
      <c r="P1447" s="192">
        <v>0.33333333333333298</v>
      </c>
      <c r="W1447" s="105">
        <f>IFERROR(IF(S1447&lt;R1447,100%,"100"%-(S1447-R1447)*1.2),"-")</f>
        <v>1</v>
      </c>
    </row>
    <row r="1448" spans="2:23" x14ac:dyDescent="0.3">
      <c r="B1448" s="18" t="s">
        <v>1865</v>
      </c>
      <c r="C1448" s="18">
        <v>46134</v>
      </c>
      <c r="D1448" s="5" t="s">
        <v>1710</v>
      </c>
      <c r="E1448" s="19" t="s">
        <v>111</v>
      </c>
      <c r="F1448" s="48" t="s">
        <v>111</v>
      </c>
      <c r="G1448" s="18" t="s">
        <v>1865</v>
      </c>
      <c r="H1448" s="5" t="s">
        <v>9</v>
      </c>
      <c r="I1448" s="19" t="s">
        <v>56</v>
      </c>
      <c r="M1448" s="111">
        <v>1</v>
      </c>
      <c r="N1448" s="19" t="s">
        <v>111</v>
      </c>
      <c r="O1448" s="48" t="s">
        <v>111</v>
      </c>
      <c r="P1448" s="19">
        <v>0.83333333333333337</v>
      </c>
      <c r="W1448" s="105">
        <f>IFERROR(IF(S1448&lt;R1448,100%,"100"%-(S1448-R1448)*1.2),"-")</f>
        <v>1</v>
      </c>
    </row>
    <row r="1449" spans="2:23" x14ac:dyDescent="0.3">
      <c r="B1449" s="18" t="s">
        <v>1865</v>
      </c>
      <c r="C1449" s="18">
        <v>46134</v>
      </c>
      <c r="D1449" s="5" t="s">
        <v>1710</v>
      </c>
      <c r="E1449" s="19" t="s">
        <v>111</v>
      </c>
      <c r="F1449" s="48" t="s">
        <v>111</v>
      </c>
      <c r="G1449" s="18" t="s">
        <v>1865</v>
      </c>
      <c r="H1449" s="5" t="s">
        <v>6</v>
      </c>
      <c r="I1449" s="19" t="s">
        <v>20</v>
      </c>
      <c r="M1449" s="111">
        <v>2</v>
      </c>
      <c r="N1449" s="19" t="s">
        <v>111</v>
      </c>
      <c r="O1449" s="48" t="s">
        <v>111</v>
      </c>
      <c r="P1449" s="19">
        <v>0.83333333333333337</v>
      </c>
      <c r="W1449" s="105">
        <f>IFERROR(IF(S1449&lt;R1449,100%,"100"%-(S1449-R1449)*1.2),"-")</f>
        <v>1</v>
      </c>
    </row>
    <row r="1450" spans="2:23" x14ac:dyDescent="0.3">
      <c r="B1450" s="18" t="s">
        <v>1866</v>
      </c>
      <c r="C1450" s="18">
        <v>46134</v>
      </c>
      <c r="D1450" s="5" t="s">
        <v>1710</v>
      </c>
      <c r="E1450" s="5" t="s">
        <v>46</v>
      </c>
      <c r="F1450" s="5" t="s">
        <v>165</v>
      </c>
      <c r="G1450" s="18" t="s">
        <v>1866</v>
      </c>
      <c r="H1450" s="5" t="s">
        <v>537</v>
      </c>
      <c r="I1450" s="19" t="s">
        <v>46</v>
      </c>
      <c r="J1450" s="111">
        <v>927</v>
      </c>
      <c r="K1450" s="111">
        <v>513</v>
      </c>
      <c r="L1450" s="111">
        <v>3</v>
      </c>
      <c r="M1450" s="111">
        <v>1</v>
      </c>
      <c r="N1450" s="5" t="s">
        <v>46</v>
      </c>
      <c r="O1450" s="5" t="s">
        <v>165</v>
      </c>
      <c r="P1450" s="22">
        <v>0.71875</v>
      </c>
      <c r="Q1450" s="22">
        <v>0.71875</v>
      </c>
      <c r="R1450" s="22">
        <v>0.83333333333333337</v>
      </c>
      <c r="S1450" s="22">
        <v>0.79513888888888884</v>
      </c>
      <c r="T1450" s="22">
        <v>0.85416666666666663</v>
      </c>
      <c r="U1450" s="22">
        <v>0.92013888888888884</v>
      </c>
      <c r="V1450" s="22">
        <v>0.92013888888888884</v>
      </c>
      <c r="W1450" s="105">
        <f>IFERROR(IF(S1450&lt;R1450,100%,"100"%-(S1450-R1450)*1.2),"-")</f>
        <v>1</v>
      </c>
    </row>
    <row r="1451" spans="2:23" x14ac:dyDescent="0.3">
      <c r="B1451" s="18" t="s">
        <v>1867</v>
      </c>
      <c r="C1451" s="18">
        <v>46135</v>
      </c>
      <c r="D1451" s="5" t="s">
        <v>1710</v>
      </c>
      <c r="E1451" s="21" t="s">
        <v>47</v>
      </c>
      <c r="F1451" s="5" t="s">
        <v>47</v>
      </c>
      <c r="G1451" s="18" t="s">
        <v>1867</v>
      </c>
      <c r="H1451" s="5" t="s">
        <v>49</v>
      </c>
      <c r="I1451" s="19" t="s">
        <v>104</v>
      </c>
      <c r="M1451" s="111">
        <v>1</v>
      </c>
      <c r="N1451" s="21" t="s">
        <v>47</v>
      </c>
      <c r="O1451" s="5" t="s">
        <v>47</v>
      </c>
      <c r="P1451" s="21">
        <v>0.5</v>
      </c>
      <c r="W1451" s="105">
        <f>IFERROR(IF(S1451&lt;R1451,100%,"100"%-(S1451-R1451)*1.2),"-")</f>
        <v>1</v>
      </c>
    </row>
    <row r="1452" spans="2:23" x14ac:dyDescent="0.3">
      <c r="B1452" s="18" t="s">
        <v>1868</v>
      </c>
      <c r="C1452" s="18">
        <v>46135</v>
      </c>
      <c r="D1452" s="5" t="s">
        <v>1710</v>
      </c>
      <c r="E1452" s="19" t="s">
        <v>56</v>
      </c>
      <c r="F1452" s="48" t="s">
        <v>81</v>
      </c>
      <c r="G1452" s="18" t="s">
        <v>1868</v>
      </c>
      <c r="H1452" s="5" t="s">
        <v>43</v>
      </c>
      <c r="I1452" s="19" t="s">
        <v>56</v>
      </c>
      <c r="J1452" s="111">
        <v>8500</v>
      </c>
      <c r="K1452" s="111">
        <v>4562</v>
      </c>
      <c r="L1452" s="111">
        <v>14</v>
      </c>
      <c r="M1452" s="111">
        <v>7</v>
      </c>
      <c r="N1452" s="19" t="s">
        <v>56</v>
      </c>
      <c r="O1452" s="48" t="s">
        <v>81</v>
      </c>
      <c r="P1452" s="19">
        <v>0.29166666666666702</v>
      </c>
      <c r="Q1452" s="22">
        <v>0.33333333333333331</v>
      </c>
      <c r="R1452" s="22">
        <v>0.625</v>
      </c>
      <c r="S1452" s="22">
        <v>0.44097222222222221</v>
      </c>
      <c r="T1452" s="22">
        <v>0.51041666666666663</v>
      </c>
      <c r="U1452" s="22">
        <v>0.61458333333333337</v>
      </c>
      <c r="V1452" s="22">
        <v>0.61458333333333337</v>
      </c>
      <c r="W1452" s="105">
        <f>IFERROR(IF(S1452&lt;R1452,100%,"100"%-(S1452-R1452)*1.2),"-")</f>
        <v>1</v>
      </c>
    </row>
    <row r="1453" spans="2:23" x14ac:dyDescent="0.3">
      <c r="B1453" s="18" t="s">
        <v>1869</v>
      </c>
      <c r="C1453" s="18">
        <v>46135</v>
      </c>
      <c r="D1453" s="5" t="s">
        <v>1710</v>
      </c>
      <c r="E1453" s="19" t="s">
        <v>56</v>
      </c>
      <c r="F1453" s="48" t="s">
        <v>81</v>
      </c>
      <c r="G1453" s="18" t="s">
        <v>1869</v>
      </c>
      <c r="H1453" s="5" t="s">
        <v>55</v>
      </c>
      <c r="I1453" s="19" t="s">
        <v>56</v>
      </c>
      <c r="J1453" s="111">
        <v>8500</v>
      </c>
      <c r="K1453" s="111">
        <v>12000</v>
      </c>
      <c r="L1453" s="111">
        <v>14</v>
      </c>
      <c r="M1453" s="111">
        <v>10</v>
      </c>
      <c r="N1453" s="19" t="s">
        <v>56</v>
      </c>
      <c r="O1453" s="48" t="s">
        <v>81</v>
      </c>
      <c r="P1453" s="19">
        <v>0.625</v>
      </c>
      <c r="Q1453" s="22">
        <v>0.63888888888888884</v>
      </c>
      <c r="R1453" s="22">
        <v>0.75</v>
      </c>
      <c r="S1453" s="22">
        <v>0.63888888888888884</v>
      </c>
      <c r="T1453" s="22">
        <v>0.70138888888888884</v>
      </c>
      <c r="U1453" s="22">
        <v>0.72569444444444442</v>
      </c>
      <c r="V1453" s="22">
        <v>0.72569444444444442</v>
      </c>
      <c r="W1453" s="105">
        <f>IFERROR(IF(S1453&lt;R1453,100%,"100"%-(S1453-R1453)*1.2),"-")</f>
        <v>1</v>
      </c>
    </row>
    <row r="1454" spans="2:23" x14ac:dyDescent="0.3">
      <c r="B1454" s="18" t="s">
        <v>1870</v>
      </c>
      <c r="C1454" s="18">
        <v>46135</v>
      </c>
      <c r="D1454" s="5" t="s">
        <v>1710</v>
      </c>
      <c r="E1454" s="241" t="s">
        <v>20</v>
      </c>
      <c r="F1454" s="54" t="s">
        <v>21</v>
      </c>
      <c r="G1454" s="18" t="s">
        <v>1870</v>
      </c>
      <c r="H1454" s="51" t="s">
        <v>33</v>
      </c>
      <c r="I1454" s="19" t="s">
        <v>20</v>
      </c>
      <c r="J1454" s="111">
        <v>24950</v>
      </c>
      <c r="K1454" s="111">
        <v>8338</v>
      </c>
      <c r="L1454" s="111">
        <v>27</v>
      </c>
      <c r="M1454" s="111">
        <v>28</v>
      </c>
      <c r="N1454" s="241" t="s">
        <v>20</v>
      </c>
      <c r="O1454" s="54" t="s">
        <v>21</v>
      </c>
      <c r="P1454" s="241">
        <v>0.25</v>
      </c>
      <c r="Q1454" s="22">
        <v>0.30208333333333331</v>
      </c>
      <c r="R1454" s="22">
        <v>0.625</v>
      </c>
      <c r="S1454" s="22">
        <v>0.36458333333333331</v>
      </c>
      <c r="T1454" s="22">
        <v>0.48958333333333331</v>
      </c>
      <c r="U1454" s="22">
        <v>0.5625</v>
      </c>
      <c r="V1454" s="22">
        <v>0.5625</v>
      </c>
      <c r="W1454" s="105">
        <f>IFERROR(IF(S1454&lt;R1454,100%,"100"%-(S1454-R1454)*1.2),"-")</f>
        <v>1</v>
      </c>
    </row>
    <row r="1455" spans="2:23" x14ac:dyDescent="0.3">
      <c r="B1455" s="18" t="s">
        <v>1871</v>
      </c>
      <c r="C1455" s="18">
        <v>46135</v>
      </c>
      <c r="D1455" s="5" t="s">
        <v>1710</v>
      </c>
      <c r="E1455" s="19" t="s">
        <v>101</v>
      </c>
      <c r="F1455" s="48" t="s">
        <v>101</v>
      </c>
      <c r="G1455" s="18" t="s">
        <v>1871</v>
      </c>
      <c r="H1455" s="5" t="s">
        <v>80</v>
      </c>
      <c r="I1455" s="19" t="s">
        <v>14</v>
      </c>
      <c r="K1455" s="111">
        <v>4600</v>
      </c>
      <c r="M1455" s="111">
        <v>14</v>
      </c>
      <c r="N1455" s="19" t="s">
        <v>101</v>
      </c>
      <c r="O1455" s="48" t="s">
        <v>101</v>
      </c>
      <c r="P1455" s="19">
        <v>0.5</v>
      </c>
      <c r="W1455" s="105">
        <f>IFERROR(IF(S1455&lt;R1455,100%,"100"%-(S1455-R1455)*1.2),"-")</f>
        <v>1</v>
      </c>
    </row>
    <row r="1456" spans="2:23" x14ac:dyDescent="0.3">
      <c r="B1456" s="18" t="s">
        <v>1872</v>
      </c>
      <c r="C1456" s="18">
        <v>46135</v>
      </c>
      <c r="D1456" s="5" t="s">
        <v>1710</v>
      </c>
      <c r="E1456" s="19" t="s">
        <v>104</v>
      </c>
      <c r="F1456" s="48" t="s">
        <v>64</v>
      </c>
      <c r="G1456" s="18" t="s">
        <v>1872</v>
      </c>
      <c r="H1456" s="5" t="s">
        <v>22</v>
      </c>
      <c r="I1456" s="19" t="s">
        <v>104</v>
      </c>
      <c r="J1456" s="111">
        <v>10230</v>
      </c>
      <c r="K1456" s="111">
        <v>10000</v>
      </c>
      <c r="L1456" s="111">
        <v>14</v>
      </c>
      <c r="M1456" s="111">
        <v>16</v>
      </c>
      <c r="N1456" s="19" t="s">
        <v>104</v>
      </c>
      <c r="O1456" s="48" t="s">
        <v>64</v>
      </c>
      <c r="P1456" s="19">
        <v>0.5</v>
      </c>
      <c r="Q1456" s="22">
        <v>0.69444444444444442</v>
      </c>
      <c r="R1456" s="22">
        <v>0.75</v>
      </c>
      <c r="S1456" s="22">
        <v>0.74305555555555558</v>
      </c>
      <c r="T1456" s="22">
        <v>0.77083333333333337</v>
      </c>
      <c r="U1456" s="22">
        <v>0.83333333333333337</v>
      </c>
      <c r="V1456" s="22">
        <v>0.83333333333333337</v>
      </c>
      <c r="W1456" s="105">
        <f>IFERROR(IF(S1456&lt;R1456,100%,"100"%-(S1456-R1456)*1.2),"-")</f>
        <v>1</v>
      </c>
    </row>
    <row r="1457" spans="2:23" x14ac:dyDescent="0.3">
      <c r="B1457" s="18" t="s">
        <v>1873</v>
      </c>
      <c r="C1457" s="18">
        <v>46135</v>
      </c>
      <c r="D1457" s="5" t="s">
        <v>1710</v>
      </c>
      <c r="E1457" s="19" t="s">
        <v>46</v>
      </c>
      <c r="F1457" s="54" t="s">
        <v>165</v>
      </c>
      <c r="G1457" s="18" t="s">
        <v>1873</v>
      </c>
      <c r="H1457" s="5" t="s">
        <v>169</v>
      </c>
      <c r="I1457" s="19" t="s">
        <v>46</v>
      </c>
      <c r="J1457" s="111">
        <v>927</v>
      </c>
      <c r="K1457" s="111">
        <v>30</v>
      </c>
      <c r="L1457" s="111">
        <v>3</v>
      </c>
      <c r="M1457" s="111">
        <v>3</v>
      </c>
      <c r="N1457" s="19" t="s">
        <v>46</v>
      </c>
      <c r="O1457" s="54" t="s">
        <v>165</v>
      </c>
      <c r="P1457" s="19">
        <v>0.29166666666666669</v>
      </c>
      <c r="Q1457" s="22">
        <v>0.4375</v>
      </c>
      <c r="R1457" s="22">
        <v>0.625</v>
      </c>
      <c r="S1457" s="22">
        <v>0.50347222222222221</v>
      </c>
      <c r="T1457" s="22">
        <v>0.55208333333333337</v>
      </c>
      <c r="U1457" s="22">
        <v>0.79166666666666663</v>
      </c>
      <c r="V1457" s="22">
        <v>0.79166666666666663</v>
      </c>
      <c r="W1457" s="105">
        <f>IFERROR(IF(S1457&lt;R1457,100%,"100"%-(S1457-R1457)*1.2),"-")</f>
        <v>1</v>
      </c>
    </row>
    <row r="1458" spans="2:23" x14ac:dyDescent="0.3">
      <c r="B1458" s="18" t="s">
        <v>1873</v>
      </c>
      <c r="C1458" s="18">
        <v>46135</v>
      </c>
      <c r="D1458" s="5" t="s">
        <v>1710</v>
      </c>
      <c r="E1458" s="19" t="s">
        <v>46</v>
      </c>
      <c r="F1458" s="48" t="s">
        <v>165</v>
      </c>
      <c r="G1458" s="18" t="s">
        <v>1873</v>
      </c>
      <c r="H1458" s="5" t="s">
        <v>107</v>
      </c>
      <c r="I1458" s="19" t="s">
        <v>46</v>
      </c>
      <c r="J1458" s="111">
        <v>927</v>
      </c>
      <c r="K1458" s="111">
        <v>120</v>
      </c>
      <c r="L1458" s="111">
        <v>3</v>
      </c>
      <c r="M1458" s="111">
        <v>2</v>
      </c>
      <c r="N1458" s="19" t="s">
        <v>46</v>
      </c>
      <c r="O1458" s="48" t="s">
        <v>165</v>
      </c>
      <c r="P1458" s="19">
        <v>0.45833333333333331</v>
      </c>
      <c r="Q1458" s="22">
        <v>0.4375</v>
      </c>
      <c r="R1458" s="22">
        <v>0.625</v>
      </c>
      <c r="S1458" s="22">
        <v>0.57291666666666663</v>
      </c>
      <c r="T1458" s="22">
        <v>0.67708333333333337</v>
      </c>
      <c r="U1458" s="22">
        <v>0.79166666666666663</v>
      </c>
      <c r="V1458" s="22">
        <v>0.79166666666666663</v>
      </c>
      <c r="W1458" s="105">
        <f>IFERROR(IF(S1458&lt;R1458,100%,"100"%-(S1458-R1458)*1.2),"-")</f>
        <v>1</v>
      </c>
    </row>
    <row r="1459" spans="2:23" x14ac:dyDescent="0.3">
      <c r="B1459" s="18" t="s">
        <v>1874</v>
      </c>
      <c r="C1459" s="18">
        <v>46135</v>
      </c>
      <c r="D1459" s="5" t="s">
        <v>1710</v>
      </c>
      <c r="E1459" s="49" t="s">
        <v>14</v>
      </c>
      <c r="F1459" s="48" t="s">
        <v>15</v>
      </c>
      <c r="G1459" s="18" t="s">
        <v>1874</v>
      </c>
      <c r="H1459" s="5" t="s">
        <v>35</v>
      </c>
      <c r="I1459" s="19" t="s">
        <v>14</v>
      </c>
      <c r="J1459" s="111">
        <v>8500</v>
      </c>
      <c r="K1459" s="111">
        <v>2400</v>
      </c>
      <c r="L1459" s="111">
        <v>14</v>
      </c>
      <c r="M1459" s="111">
        <v>8</v>
      </c>
      <c r="N1459" s="19" t="s">
        <v>14</v>
      </c>
      <c r="O1459" s="48" t="s">
        <v>15</v>
      </c>
      <c r="P1459" s="19">
        <v>0.3125</v>
      </c>
      <c r="Q1459" s="22">
        <v>0.3125</v>
      </c>
      <c r="R1459" s="22">
        <v>0.5</v>
      </c>
      <c r="S1459" s="22">
        <v>0.31597222222222221</v>
      </c>
      <c r="T1459" s="22">
        <v>0.33333333333333331</v>
      </c>
      <c r="U1459" s="22">
        <v>0.34027777777777779</v>
      </c>
      <c r="V1459" s="22">
        <v>0.34027777777777779</v>
      </c>
      <c r="W1459" s="105">
        <f>IFERROR(IF(S1459&lt;R1459,100%,"100"%-(S1459-R1459)*1.2),"-")</f>
        <v>1</v>
      </c>
    </row>
    <row r="1460" spans="2:23" x14ac:dyDescent="0.3">
      <c r="B1460" s="18" t="s">
        <v>1875</v>
      </c>
      <c r="C1460" s="18">
        <v>46135</v>
      </c>
      <c r="D1460" s="5" t="s">
        <v>1710</v>
      </c>
      <c r="E1460" s="49" t="s">
        <v>14</v>
      </c>
      <c r="F1460" s="48" t="s">
        <v>15</v>
      </c>
      <c r="G1460" s="18" t="s">
        <v>1875</v>
      </c>
      <c r="H1460" s="5" t="s">
        <v>9</v>
      </c>
      <c r="I1460" s="19" t="s">
        <v>14</v>
      </c>
      <c r="J1460" s="111">
        <v>8500</v>
      </c>
      <c r="K1460" s="111">
        <v>6532</v>
      </c>
      <c r="L1460" s="111">
        <v>14</v>
      </c>
      <c r="M1460" s="111">
        <v>9</v>
      </c>
      <c r="N1460" s="19" t="s">
        <v>14</v>
      </c>
      <c r="O1460" s="48" t="s">
        <v>15</v>
      </c>
      <c r="P1460" s="19">
        <v>0.35416666666666669</v>
      </c>
      <c r="Q1460" s="22">
        <v>0.46875</v>
      </c>
      <c r="R1460" s="22">
        <v>0.75</v>
      </c>
      <c r="S1460" s="22">
        <v>0.55902777777777779</v>
      </c>
      <c r="T1460" s="22">
        <v>0.58333333333333337</v>
      </c>
      <c r="U1460" s="22">
        <v>0.77430555555555558</v>
      </c>
      <c r="V1460" s="22">
        <v>0.77430555555555558</v>
      </c>
      <c r="W1460" s="105">
        <f>IFERROR(IF(S1460&lt;R1460,100%,"100"%-(S1460-R1460)*1.2),"-")</f>
        <v>1</v>
      </c>
    </row>
    <row r="1461" spans="2:23" x14ac:dyDescent="0.3">
      <c r="B1461" s="18" t="s">
        <v>1875</v>
      </c>
      <c r="C1461" s="18">
        <v>46135</v>
      </c>
      <c r="D1461" s="5" t="s">
        <v>1710</v>
      </c>
      <c r="E1461" s="49" t="s">
        <v>14</v>
      </c>
      <c r="F1461" s="48" t="s">
        <v>15</v>
      </c>
      <c r="G1461" s="18" t="s">
        <v>1875</v>
      </c>
      <c r="H1461" s="20" t="s">
        <v>25</v>
      </c>
      <c r="I1461" s="19" t="s">
        <v>14</v>
      </c>
      <c r="J1461" s="111">
        <v>8500</v>
      </c>
      <c r="K1461" s="111">
        <v>306.2</v>
      </c>
      <c r="L1461" s="111">
        <v>14</v>
      </c>
      <c r="M1461" s="111">
        <v>1</v>
      </c>
      <c r="N1461" s="19" t="s">
        <v>14</v>
      </c>
      <c r="O1461" s="48" t="s">
        <v>15</v>
      </c>
      <c r="P1461" s="21">
        <v>0.35416666666666669</v>
      </c>
      <c r="Q1461" s="22">
        <v>0.46875</v>
      </c>
      <c r="R1461" s="22">
        <v>0.75</v>
      </c>
      <c r="S1461" s="22">
        <v>0.63194444444444442</v>
      </c>
      <c r="T1461" s="22">
        <v>0.64930555555555558</v>
      </c>
      <c r="U1461" s="22">
        <v>0.77430555555555558</v>
      </c>
      <c r="V1461" s="22">
        <v>0.77430555555555558</v>
      </c>
      <c r="W1461" s="105">
        <f>IFERROR(IF(S1461&lt;R1461,100%,"100"%-(S1461-R1461)*1.2),"-")</f>
        <v>1</v>
      </c>
    </row>
    <row r="1462" spans="2:23" x14ac:dyDescent="0.3">
      <c r="B1462" s="18" t="s">
        <v>1875</v>
      </c>
      <c r="C1462" s="18">
        <v>46135</v>
      </c>
      <c r="D1462" s="5" t="s">
        <v>1710</v>
      </c>
      <c r="E1462" s="49" t="s">
        <v>14</v>
      </c>
      <c r="F1462" s="48" t="s">
        <v>15</v>
      </c>
      <c r="G1462" s="18" t="s">
        <v>1875</v>
      </c>
      <c r="H1462" s="5" t="s">
        <v>17</v>
      </c>
      <c r="I1462" s="19" t="s">
        <v>14</v>
      </c>
      <c r="J1462" s="111">
        <v>8500</v>
      </c>
      <c r="K1462" s="111">
        <v>350</v>
      </c>
      <c r="L1462" s="111">
        <v>14</v>
      </c>
      <c r="M1462" s="111">
        <v>1</v>
      </c>
      <c r="N1462" s="19" t="s">
        <v>14</v>
      </c>
      <c r="O1462" s="48" t="s">
        <v>15</v>
      </c>
      <c r="P1462" s="19">
        <v>0.35416666666666669</v>
      </c>
      <c r="Q1462" s="22">
        <v>0.46875</v>
      </c>
      <c r="R1462" s="22">
        <v>0.75</v>
      </c>
      <c r="S1462" s="22">
        <v>0.625</v>
      </c>
      <c r="T1462" s="22">
        <v>0.62847222222222221</v>
      </c>
      <c r="U1462" s="22">
        <v>0.77430555555555558</v>
      </c>
      <c r="V1462" s="22">
        <v>0.77430555555555558</v>
      </c>
      <c r="W1462" s="105">
        <f>IFERROR(IF(S1462&lt;R1462,100%,"100"%-(S1462-R1462)*1.2),"-")</f>
        <v>1</v>
      </c>
    </row>
    <row r="1463" spans="2:23" x14ac:dyDescent="0.3">
      <c r="B1463" s="18" t="s">
        <v>1876</v>
      </c>
      <c r="C1463" s="18">
        <v>46135</v>
      </c>
      <c r="D1463" s="5" t="s">
        <v>1710</v>
      </c>
      <c r="E1463" s="19" t="s">
        <v>28</v>
      </c>
      <c r="F1463" s="48" t="s">
        <v>42</v>
      </c>
      <c r="G1463" s="18" t="s">
        <v>1876</v>
      </c>
      <c r="H1463" s="5" t="s">
        <v>6</v>
      </c>
      <c r="I1463" s="19" t="s">
        <v>28</v>
      </c>
      <c r="J1463" s="111">
        <v>9200</v>
      </c>
      <c r="K1463" s="111">
        <v>7680</v>
      </c>
      <c r="L1463" s="111">
        <v>14</v>
      </c>
      <c r="M1463" s="111">
        <v>10</v>
      </c>
      <c r="N1463" s="19" t="s">
        <v>28</v>
      </c>
      <c r="O1463" s="48" t="s">
        <v>42</v>
      </c>
      <c r="P1463" s="19">
        <v>0.29166666666666702</v>
      </c>
      <c r="Q1463" s="22">
        <v>0.27777777777777779</v>
      </c>
      <c r="R1463" s="22">
        <v>0.625</v>
      </c>
      <c r="S1463" s="22">
        <v>0.34027777777777779</v>
      </c>
      <c r="T1463" s="22">
        <v>0.375</v>
      </c>
      <c r="U1463" s="22">
        <v>0.45833333333333331</v>
      </c>
      <c r="V1463" s="22">
        <v>0.45833333333333331</v>
      </c>
      <c r="W1463" s="105">
        <f>IFERROR(IF(S1463&lt;R1463,100%,"100"%-(S1463-R1463)*1.2),"-")</f>
        <v>1</v>
      </c>
    </row>
    <row r="1464" spans="2:23" x14ac:dyDescent="0.3">
      <c r="B1464" s="18" t="s">
        <v>1877</v>
      </c>
      <c r="C1464" s="18">
        <v>46135</v>
      </c>
      <c r="D1464" s="5" t="s">
        <v>1710</v>
      </c>
      <c r="E1464" s="21" t="s">
        <v>28</v>
      </c>
      <c r="F1464" s="48" t="s">
        <v>42</v>
      </c>
      <c r="G1464" s="18" t="s">
        <v>1877</v>
      </c>
      <c r="H1464" s="5" t="s">
        <v>36</v>
      </c>
      <c r="I1464" s="19" t="s">
        <v>28</v>
      </c>
      <c r="J1464" s="111">
        <v>9200</v>
      </c>
      <c r="K1464" s="111">
        <v>7900</v>
      </c>
      <c r="L1464" s="111">
        <v>14</v>
      </c>
      <c r="M1464" s="111">
        <v>16</v>
      </c>
      <c r="N1464" s="21" t="s">
        <v>28</v>
      </c>
      <c r="O1464" s="48" t="s">
        <v>42</v>
      </c>
      <c r="P1464" s="21">
        <v>0.5</v>
      </c>
      <c r="Q1464" s="22">
        <v>0.58333333333333337</v>
      </c>
      <c r="R1464" s="22">
        <v>0.75</v>
      </c>
      <c r="S1464" s="22">
        <v>0.68055555555555558</v>
      </c>
      <c r="T1464" s="22">
        <v>0.75</v>
      </c>
      <c r="U1464" s="22">
        <v>0.83333333333333337</v>
      </c>
      <c r="V1464" s="22">
        <v>0.83333333333333337</v>
      </c>
      <c r="W1464" s="105">
        <f>IFERROR(IF(S1464&lt;R1464,100%,"100"%-(S1464-R1464)*1.2),"-")</f>
        <v>1</v>
      </c>
    </row>
    <row r="1465" spans="2:23" x14ac:dyDescent="0.3">
      <c r="B1465" s="18" t="s">
        <v>1878</v>
      </c>
      <c r="C1465" s="18">
        <v>46135</v>
      </c>
      <c r="D1465" s="5" t="s">
        <v>1710</v>
      </c>
      <c r="E1465" s="19" t="s">
        <v>104</v>
      </c>
      <c r="F1465" s="48" t="s">
        <v>64</v>
      </c>
      <c r="G1465" s="18" t="s">
        <v>1878</v>
      </c>
      <c r="H1465" s="5" t="s">
        <v>238</v>
      </c>
      <c r="I1465" s="19" t="s">
        <v>104</v>
      </c>
      <c r="J1465" s="111">
        <v>10230</v>
      </c>
      <c r="K1465" s="111">
        <v>8500</v>
      </c>
      <c r="L1465" s="111">
        <v>14</v>
      </c>
      <c r="M1465" s="111">
        <v>14</v>
      </c>
      <c r="N1465" s="19" t="s">
        <v>104</v>
      </c>
      <c r="O1465" s="48" t="s">
        <v>64</v>
      </c>
      <c r="P1465" s="22">
        <v>0.25</v>
      </c>
      <c r="Q1465" s="22">
        <v>0.30208333333333331</v>
      </c>
      <c r="R1465" s="22">
        <v>0.625</v>
      </c>
      <c r="S1465" s="22">
        <v>0.41666666666666669</v>
      </c>
      <c r="T1465" s="22">
        <v>0.45833333333333331</v>
      </c>
      <c r="U1465" s="22">
        <v>0.625</v>
      </c>
      <c r="V1465" s="22">
        <v>0.625</v>
      </c>
      <c r="W1465" s="105">
        <f>IFERROR(IF(S1465&lt;R1465,100%,"100"%-(S1465-R1465)*1.2),"-")</f>
        <v>1</v>
      </c>
    </row>
    <row r="1466" spans="2:23" x14ac:dyDescent="0.3">
      <c r="B1466" s="18" t="s">
        <v>2158</v>
      </c>
      <c r="C1466" s="18">
        <v>46135</v>
      </c>
      <c r="D1466" s="5" t="s">
        <v>1710</v>
      </c>
      <c r="E1466" s="5" t="s">
        <v>20</v>
      </c>
      <c r="F1466" s="5" t="s">
        <v>21</v>
      </c>
      <c r="G1466" s="18" t="s">
        <v>2158</v>
      </c>
      <c r="H1466" s="2" t="s">
        <v>539</v>
      </c>
      <c r="W1466" s="105">
        <f>IFERROR(IF(S1466&lt;R1466,100%,"100"%-(S1466-R1466)*1.2),"-")</f>
        <v>1</v>
      </c>
    </row>
    <row r="1467" spans="2:23" x14ac:dyDescent="0.3">
      <c r="B1467" s="18" t="s">
        <v>2159</v>
      </c>
      <c r="C1467" s="18">
        <v>46135</v>
      </c>
      <c r="D1467" s="5" t="s">
        <v>1710</v>
      </c>
      <c r="E1467" s="5" t="s">
        <v>20</v>
      </c>
      <c r="F1467" s="5" t="s">
        <v>21</v>
      </c>
      <c r="G1467" s="18" t="s">
        <v>2159</v>
      </c>
      <c r="H1467" s="2" t="s">
        <v>539</v>
      </c>
      <c r="W1467" s="105">
        <f>IFERROR(IF(S1467&lt;R1467,100%,"100"%-(S1467-R1467)*1.2),"-")</f>
        <v>1</v>
      </c>
    </row>
    <row r="1468" spans="2:23" x14ac:dyDescent="0.3">
      <c r="B1468" s="18" t="s">
        <v>1879</v>
      </c>
      <c r="C1468" s="18">
        <v>46136</v>
      </c>
      <c r="D1468" s="5" t="s">
        <v>1710</v>
      </c>
      <c r="E1468" s="49" t="s">
        <v>14</v>
      </c>
      <c r="F1468" s="41" t="s">
        <v>115</v>
      </c>
      <c r="G1468" s="18" t="s">
        <v>1879</v>
      </c>
      <c r="H1468" s="20" t="s">
        <v>35</v>
      </c>
      <c r="I1468" s="19" t="s">
        <v>14</v>
      </c>
      <c r="J1468" s="111">
        <v>8500</v>
      </c>
      <c r="K1468" s="111">
        <v>5600</v>
      </c>
      <c r="L1468" s="111">
        <v>14</v>
      </c>
      <c r="M1468" s="111">
        <v>7</v>
      </c>
      <c r="N1468" s="21" t="s">
        <v>14</v>
      </c>
      <c r="O1468" s="41" t="s">
        <v>115</v>
      </c>
      <c r="P1468" s="21">
        <v>0.29166666666666702</v>
      </c>
      <c r="W1468" s="105">
        <f>IFERROR(IF(S1468&lt;R1468,100%,"100"%-(S1468-R1468)*1.2),"-")</f>
        <v>1</v>
      </c>
    </row>
    <row r="1469" spans="2:23" x14ac:dyDescent="0.3">
      <c r="B1469" s="18" t="s">
        <v>1880</v>
      </c>
      <c r="C1469" s="18">
        <v>46136</v>
      </c>
      <c r="D1469" s="5" t="s">
        <v>1710</v>
      </c>
      <c r="E1469" s="49" t="s">
        <v>14</v>
      </c>
      <c r="F1469" s="48" t="s">
        <v>115</v>
      </c>
      <c r="G1469" s="18" t="s">
        <v>1880</v>
      </c>
      <c r="H1469" s="5" t="s">
        <v>6</v>
      </c>
      <c r="I1469" s="19" t="s">
        <v>14</v>
      </c>
      <c r="J1469" s="111">
        <v>8500</v>
      </c>
      <c r="K1469" s="111">
        <v>8370</v>
      </c>
      <c r="L1469" s="111">
        <v>14</v>
      </c>
      <c r="M1469" s="111">
        <v>9</v>
      </c>
      <c r="N1469" s="19" t="s">
        <v>14</v>
      </c>
      <c r="O1469" s="48" t="s">
        <v>115</v>
      </c>
      <c r="P1469" s="19">
        <v>0.375</v>
      </c>
      <c r="Q1469" s="22">
        <v>0.5</v>
      </c>
      <c r="R1469" s="22">
        <v>0.75</v>
      </c>
      <c r="S1469" s="22">
        <v>0.625</v>
      </c>
      <c r="T1469" s="22">
        <v>0.72916666666666663</v>
      </c>
      <c r="U1469" s="22">
        <v>0.82291666666666663</v>
      </c>
      <c r="V1469" s="22">
        <v>0.82291666666666663</v>
      </c>
      <c r="W1469" s="105">
        <f>IFERROR(IF(S1469&lt;R1469,100%,"100"%-(S1469-R1469)*1.2),"-")</f>
        <v>1</v>
      </c>
    </row>
    <row r="1470" spans="2:23" x14ac:dyDescent="0.3">
      <c r="B1470" s="18" t="s">
        <v>1880</v>
      </c>
      <c r="C1470" s="18">
        <v>46136</v>
      </c>
      <c r="D1470" s="5" t="s">
        <v>1710</v>
      </c>
      <c r="E1470" s="49" t="s">
        <v>14</v>
      </c>
      <c r="F1470" s="48" t="s">
        <v>115</v>
      </c>
      <c r="G1470" s="18" t="s">
        <v>1880</v>
      </c>
      <c r="H1470" s="5" t="s">
        <v>9</v>
      </c>
      <c r="I1470" s="19" t="s">
        <v>14</v>
      </c>
      <c r="J1470" s="111">
        <v>8500</v>
      </c>
      <c r="K1470" s="111">
        <v>5692</v>
      </c>
      <c r="L1470" s="111">
        <v>14</v>
      </c>
      <c r="M1470" s="111">
        <v>8</v>
      </c>
      <c r="N1470" s="19" t="s">
        <v>14</v>
      </c>
      <c r="O1470" s="48" t="s">
        <v>115</v>
      </c>
      <c r="P1470" s="19">
        <v>0.375</v>
      </c>
      <c r="Q1470" s="22">
        <v>0.5</v>
      </c>
      <c r="R1470" s="22">
        <v>0.75</v>
      </c>
      <c r="S1470" s="22">
        <v>0.58333333333333337</v>
      </c>
      <c r="T1470" s="22">
        <v>0.62152777777777779</v>
      </c>
      <c r="U1470" s="22">
        <v>0.80208333333333337</v>
      </c>
      <c r="V1470" s="22">
        <v>0.80208333333333337</v>
      </c>
      <c r="W1470" s="105">
        <f>IFERROR(IF(S1470&lt;R1470,100%,"100"%-(S1470-R1470)*1.2),"-")</f>
        <v>1</v>
      </c>
    </row>
    <row r="1471" spans="2:23" x14ac:dyDescent="0.3">
      <c r="B1471" s="18" t="s">
        <v>1881</v>
      </c>
      <c r="C1471" s="18">
        <v>46136</v>
      </c>
      <c r="D1471" s="5" t="s">
        <v>1710</v>
      </c>
      <c r="E1471" s="19" t="s">
        <v>46</v>
      </c>
      <c r="F1471" s="41" t="s">
        <v>165</v>
      </c>
      <c r="G1471" s="18" t="s">
        <v>1881</v>
      </c>
      <c r="H1471" s="5" t="s">
        <v>159</v>
      </c>
      <c r="I1471" s="19" t="s">
        <v>46</v>
      </c>
      <c r="J1471" s="111">
        <v>927</v>
      </c>
      <c r="K1471" s="111">
        <v>120</v>
      </c>
      <c r="L1471" s="111">
        <v>3</v>
      </c>
      <c r="M1471" s="111">
        <v>1</v>
      </c>
      <c r="N1471" s="19" t="s">
        <v>46</v>
      </c>
      <c r="O1471" s="41" t="s">
        <v>165</v>
      </c>
      <c r="P1471" s="19">
        <v>0.29166666666666669</v>
      </c>
      <c r="Q1471" s="22">
        <v>0.33680555555555558</v>
      </c>
      <c r="R1471" s="22">
        <v>0.5</v>
      </c>
      <c r="S1471" s="22">
        <v>0.375</v>
      </c>
      <c r="T1471" s="22">
        <v>0.39583333333333331</v>
      </c>
      <c r="U1471" s="22">
        <v>0.4201388888888889</v>
      </c>
      <c r="V1471" s="22">
        <v>0.4201388888888889</v>
      </c>
      <c r="W1471" s="105">
        <f>IFERROR(IF(S1471&lt;R1471,100%,"100"%-(S1471-R1471)*1.2),"-")</f>
        <v>1</v>
      </c>
    </row>
    <row r="1472" spans="2:23" x14ac:dyDescent="0.3">
      <c r="B1472" s="18" t="s">
        <v>1882</v>
      </c>
      <c r="C1472" s="18">
        <v>46136</v>
      </c>
      <c r="D1472" s="5" t="s">
        <v>1710</v>
      </c>
      <c r="E1472" s="21" t="s">
        <v>46</v>
      </c>
      <c r="F1472" s="41" t="s">
        <v>165</v>
      </c>
      <c r="G1472" s="18" t="s">
        <v>1882</v>
      </c>
      <c r="H1472" s="5" t="s">
        <v>76</v>
      </c>
      <c r="I1472" s="19" t="s">
        <v>46</v>
      </c>
      <c r="J1472" s="111">
        <v>927</v>
      </c>
      <c r="K1472" s="111">
        <v>320</v>
      </c>
      <c r="L1472" s="111">
        <v>3</v>
      </c>
      <c r="M1472" s="111">
        <v>2</v>
      </c>
      <c r="N1472" s="21" t="s">
        <v>46</v>
      </c>
      <c r="O1472" s="41" t="s">
        <v>165</v>
      </c>
      <c r="P1472" s="21">
        <v>0.45833333333333331</v>
      </c>
      <c r="Q1472" s="22">
        <v>0.47916666666666669</v>
      </c>
      <c r="R1472" s="22">
        <v>0.75</v>
      </c>
      <c r="S1472" s="22">
        <v>0.67708333333333337</v>
      </c>
      <c r="T1472" s="22">
        <v>0.72916666666666663</v>
      </c>
      <c r="U1472" s="22">
        <v>0.83333333333333337</v>
      </c>
      <c r="V1472" s="22">
        <v>0.83333333333333337</v>
      </c>
      <c r="W1472" s="105">
        <f>IFERROR(IF(S1472&lt;R1472,100%,"100"%-(S1472-R1472)*1.2),"-")</f>
        <v>1</v>
      </c>
    </row>
    <row r="1473" spans="2:23" x14ac:dyDescent="0.3">
      <c r="B1473" s="18" t="s">
        <v>1882</v>
      </c>
      <c r="C1473" s="18">
        <v>46136</v>
      </c>
      <c r="D1473" s="5" t="s">
        <v>1710</v>
      </c>
      <c r="E1473" s="42" t="s">
        <v>46</v>
      </c>
      <c r="F1473" s="41" t="s">
        <v>165</v>
      </c>
      <c r="G1473" s="18" t="s">
        <v>1882</v>
      </c>
      <c r="H1473" s="41" t="s">
        <v>51</v>
      </c>
      <c r="I1473" s="19" t="s">
        <v>46</v>
      </c>
      <c r="J1473" s="111">
        <v>927</v>
      </c>
      <c r="K1473" s="111">
        <v>320</v>
      </c>
      <c r="L1473" s="111">
        <v>3</v>
      </c>
      <c r="M1473" s="111">
        <v>1</v>
      </c>
      <c r="N1473" s="42" t="s">
        <v>46</v>
      </c>
      <c r="O1473" s="41" t="s">
        <v>165</v>
      </c>
      <c r="P1473" s="42">
        <v>0.45833333333333331</v>
      </c>
      <c r="Q1473" s="22">
        <v>0.47916666666666669</v>
      </c>
      <c r="R1473" s="22">
        <v>0.75</v>
      </c>
      <c r="S1473" s="22">
        <v>0.57291666666666663</v>
      </c>
      <c r="T1473" s="22">
        <v>0.70833333333333337</v>
      </c>
      <c r="U1473" s="22">
        <v>0.83333333333333337</v>
      </c>
      <c r="V1473" s="22">
        <v>0.83333333333333337</v>
      </c>
      <c r="W1473" s="105">
        <f>IFERROR(IF(S1473&lt;R1473,100%,"100"%-(S1473-R1473)*1.2),"-")</f>
        <v>1</v>
      </c>
    </row>
    <row r="1474" spans="2:23" x14ac:dyDescent="0.3">
      <c r="B1474" s="18" t="s">
        <v>1883</v>
      </c>
      <c r="C1474" s="18">
        <v>46136</v>
      </c>
      <c r="D1474" s="5" t="s">
        <v>1710</v>
      </c>
      <c r="E1474" s="19" t="s">
        <v>28</v>
      </c>
      <c r="F1474" s="5" t="s">
        <v>42</v>
      </c>
      <c r="G1474" s="18" t="s">
        <v>1883</v>
      </c>
      <c r="H1474" s="5" t="s">
        <v>238</v>
      </c>
      <c r="I1474" s="19" t="s">
        <v>28</v>
      </c>
      <c r="J1474" s="111">
        <v>9200</v>
      </c>
      <c r="K1474" s="111">
        <v>8000</v>
      </c>
      <c r="L1474" s="111">
        <v>14</v>
      </c>
      <c r="M1474" s="111">
        <v>9</v>
      </c>
      <c r="N1474" s="19" t="s">
        <v>28</v>
      </c>
      <c r="O1474" s="5" t="s">
        <v>42</v>
      </c>
      <c r="P1474" s="19">
        <v>0.20833333333333334</v>
      </c>
      <c r="Q1474" s="22">
        <v>0.2638888888888889</v>
      </c>
      <c r="R1474" s="22">
        <v>0.625</v>
      </c>
      <c r="S1474" s="22">
        <v>0.37847222222222221</v>
      </c>
      <c r="T1474" s="22">
        <v>0.41666666666666669</v>
      </c>
      <c r="U1474" s="22">
        <v>0.83333333333333337</v>
      </c>
      <c r="V1474" s="22">
        <v>0.83333333333333337</v>
      </c>
      <c r="W1474" s="105">
        <f>IFERROR(IF(S1474&lt;R1474,100%,"100"%-(S1474-R1474)*1.2),"-")</f>
        <v>1</v>
      </c>
    </row>
    <row r="1475" spans="2:23" x14ac:dyDescent="0.3">
      <c r="B1475" s="18" t="s">
        <v>1883</v>
      </c>
      <c r="C1475" s="18">
        <v>46136</v>
      </c>
      <c r="D1475" s="5" t="s">
        <v>1710</v>
      </c>
      <c r="E1475" s="19" t="s">
        <v>28</v>
      </c>
      <c r="F1475" s="48" t="s">
        <v>42</v>
      </c>
      <c r="G1475" s="18" t="s">
        <v>1883</v>
      </c>
      <c r="H1475" s="5" t="s">
        <v>18</v>
      </c>
      <c r="I1475" s="19" t="s">
        <v>28</v>
      </c>
      <c r="J1475" s="111">
        <v>9200</v>
      </c>
      <c r="K1475" s="111">
        <v>3200</v>
      </c>
      <c r="L1475" s="111">
        <v>14</v>
      </c>
      <c r="M1475" s="111">
        <v>5</v>
      </c>
      <c r="N1475" s="19" t="s">
        <v>28</v>
      </c>
      <c r="O1475" s="48" t="s">
        <v>42</v>
      </c>
      <c r="P1475" s="19">
        <v>0.20833333333333334</v>
      </c>
      <c r="Q1475" s="22">
        <v>0.2638888888888889</v>
      </c>
      <c r="R1475" s="22">
        <v>0.625</v>
      </c>
      <c r="S1475" s="22">
        <v>0.45833333333333331</v>
      </c>
      <c r="T1475" s="22">
        <v>0.52777777777777779</v>
      </c>
      <c r="U1475" s="22">
        <v>0.83333333333333337</v>
      </c>
      <c r="V1475" s="22">
        <v>0.83333333333333337</v>
      </c>
      <c r="W1475" s="105">
        <f>IFERROR(IF(S1475&lt;R1475,100%,"100"%-(S1475-R1475)*1.2),"-")</f>
        <v>1</v>
      </c>
    </row>
    <row r="1476" spans="2:23" x14ac:dyDescent="0.3">
      <c r="B1476" s="18" t="s">
        <v>1884</v>
      </c>
      <c r="C1476" s="18">
        <v>46136</v>
      </c>
      <c r="D1476" s="5" t="s">
        <v>1710</v>
      </c>
      <c r="E1476" s="19" t="s">
        <v>20</v>
      </c>
      <c r="F1476" s="48" t="s">
        <v>21</v>
      </c>
      <c r="G1476" s="18" t="s">
        <v>1884</v>
      </c>
      <c r="H1476" s="5" t="s">
        <v>55</v>
      </c>
      <c r="I1476" s="19" t="s">
        <v>20</v>
      </c>
      <c r="J1476" s="111">
        <v>24950</v>
      </c>
      <c r="K1476" s="111">
        <v>12000</v>
      </c>
      <c r="L1476" s="111">
        <v>27</v>
      </c>
      <c r="M1476" s="111">
        <v>12</v>
      </c>
      <c r="N1476" s="19" t="s">
        <v>20</v>
      </c>
      <c r="O1476" s="48" t="s">
        <v>21</v>
      </c>
      <c r="P1476" s="19">
        <v>0.41666666666666669</v>
      </c>
      <c r="Q1476" s="22">
        <v>0.41666666666666669</v>
      </c>
      <c r="R1476" s="22">
        <v>0.625</v>
      </c>
      <c r="S1476" s="22">
        <v>0.45833333333333331</v>
      </c>
      <c r="T1476" s="22">
        <v>0.47916666666666669</v>
      </c>
      <c r="U1476" s="22">
        <v>0.52083333333333337</v>
      </c>
      <c r="V1476" s="22">
        <v>0.52083333333333337</v>
      </c>
      <c r="W1476" s="105">
        <f>IFERROR(IF(S1476&lt;R1476,100%,"100"%-(S1476-R1476)*1.2),"-")</f>
        <v>1</v>
      </c>
    </row>
    <row r="1477" spans="2:23" x14ac:dyDescent="0.3">
      <c r="B1477" s="18" t="s">
        <v>1885</v>
      </c>
      <c r="C1477" s="18">
        <v>46136</v>
      </c>
      <c r="D1477" s="5" t="s">
        <v>1710</v>
      </c>
      <c r="E1477" s="19" t="s">
        <v>20</v>
      </c>
      <c r="F1477" s="48" t="s">
        <v>21</v>
      </c>
      <c r="G1477" s="18" t="s">
        <v>1885</v>
      </c>
      <c r="H1477" s="5" t="s">
        <v>22</v>
      </c>
      <c r="I1477" s="19" t="s">
        <v>20</v>
      </c>
      <c r="J1477" s="111">
        <v>24950</v>
      </c>
      <c r="K1477" s="111">
        <v>4500</v>
      </c>
      <c r="L1477" s="111">
        <v>27</v>
      </c>
      <c r="M1477" s="111">
        <v>5</v>
      </c>
      <c r="N1477" s="19" t="s">
        <v>20</v>
      </c>
      <c r="O1477" s="48" t="s">
        <v>21</v>
      </c>
      <c r="P1477" s="19">
        <v>0.5</v>
      </c>
      <c r="Q1477" s="22">
        <v>0.58333333333333337</v>
      </c>
      <c r="R1477" s="22">
        <v>0.75</v>
      </c>
      <c r="S1477" s="22">
        <v>0.66666666666666663</v>
      </c>
      <c r="T1477" s="22">
        <v>0.70833333333333337</v>
      </c>
      <c r="U1477" s="22">
        <v>0.75</v>
      </c>
      <c r="V1477" s="22">
        <v>0.75</v>
      </c>
      <c r="W1477" s="105">
        <f>IFERROR(IF(S1477&lt;R1477,100%,"100"%-(S1477-R1477)*1.2),"-")</f>
        <v>1</v>
      </c>
    </row>
    <row r="1478" spans="2:23" x14ac:dyDescent="0.3">
      <c r="B1478" s="18" t="s">
        <v>1886</v>
      </c>
      <c r="C1478" s="18">
        <v>46136</v>
      </c>
      <c r="D1478" s="5" t="s">
        <v>1710</v>
      </c>
      <c r="E1478" s="49" t="s">
        <v>14</v>
      </c>
      <c r="F1478" s="252" t="s">
        <v>115</v>
      </c>
      <c r="G1478" s="18" t="s">
        <v>1886</v>
      </c>
      <c r="H1478" s="5" t="s">
        <v>36</v>
      </c>
      <c r="I1478" s="19" t="s">
        <v>14</v>
      </c>
      <c r="J1478" s="111">
        <v>8500</v>
      </c>
      <c r="K1478" s="111">
        <v>10230</v>
      </c>
      <c r="L1478" s="111">
        <v>14</v>
      </c>
      <c r="M1478" s="111">
        <v>16</v>
      </c>
      <c r="N1478" s="19" t="s">
        <v>14</v>
      </c>
      <c r="O1478" s="252" t="s">
        <v>115</v>
      </c>
      <c r="P1478" s="19">
        <v>0.5</v>
      </c>
      <c r="Q1478" s="22">
        <v>0.72916666666666663</v>
      </c>
      <c r="R1478" s="22">
        <v>0.83333333333333337</v>
      </c>
      <c r="S1478" s="22">
        <v>0.80555555555555558</v>
      </c>
      <c r="T1478" s="22">
        <v>0.82291666666666663</v>
      </c>
      <c r="U1478" s="22">
        <v>0.89583333333333337</v>
      </c>
      <c r="V1478" s="22">
        <v>0.89583333333333337</v>
      </c>
      <c r="W1478" s="105">
        <f>IFERROR(IF(S1478&lt;R1478,100%,"100"%-(S1478-R1478)*1.2),"-")</f>
        <v>1</v>
      </c>
    </row>
    <row r="1479" spans="2:23" x14ac:dyDescent="0.3">
      <c r="B1479" s="18" t="s">
        <v>1887</v>
      </c>
      <c r="C1479" s="18">
        <v>46136</v>
      </c>
      <c r="D1479" s="5" t="s">
        <v>1710</v>
      </c>
      <c r="E1479" s="241" t="s">
        <v>104</v>
      </c>
      <c r="F1479" s="54" t="s">
        <v>64</v>
      </c>
      <c r="G1479" s="18" t="s">
        <v>1887</v>
      </c>
      <c r="H1479" s="51" t="s">
        <v>12</v>
      </c>
      <c r="I1479" s="19" t="s">
        <v>104</v>
      </c>
      <c r="J1479" s="111">
        <v>10230</v>
      </c>
      <c r="K1479" s="111">
        <v>8500</v>
      </c>
      <c r="L1479" s="111">
        <v>14</v>
      </c>
      <c r="M1479" s="111">
        <v>17</v>
      </c>
      <c r="N1479" s="241" t="s">
        <v>104</v>
      </c>
      <c r="O1479" s="54" t="s">
        <v>64</v>
      </c>
      <c r="P1479" s="241">
        <v>0.25</v>
      </c>
      <c r="Q1479" s="22">
        <v>0.33333333333333331</v>
      </c>
      <c r="R1479" s="22">
        <v>0.5</v>
      </c>
      <c r="S1479" s="22">
        <v>0.44444444444444442</v>
      </c>
      <c r="T1479" s="22">
        <v>0.52083333333333337</v>
      </c>
      <c r="U1479" s="22">
        <v>0.625</v>
      </c>
      <c r="V1479" s="22">
        <v>0.625</v>
      </c>
      <c r="W1479" s="105">
        <f>IFERROR(IF(S1479&lt;R1479,100%,"100"%-(S1479-R1479)*1.2),"-")</f>
        <v>1</v>
      </c>
    </row>
    <row r="1480" spans="2:23" x14ac:dyDescent="0.3">
      <c r="B1480" s="18" t="s">
        <v>1888</v>
      </c>
      <c r="C1480" s="18">
        <v>46136</v>
      </c>
      <c r="D1480" s="5" t="s">
        <v>1710</v>
      </c>
      <c r="E1480" s="19" t="s">
        <v>56</v>
      </c>
      <c r="F1480" s="48" t="s">
        <v>81</v>
      </c>
      <c r="G1480" s="18" t="s">
        <v>1888</v>
      </c>
      <c r="H1480" s="5" t="s">
        <v>75</v>
      </c>
      <c r="I1480" s="19" t="s">
        <v>56</v>
      </c>
      <c r="J1480" s="111">
        <v>8500</v>
      </c>
      <c r="K1480" s="111">
        <v>4899</v>
      </c>
      <c r="L1480" s="111">
        <v>14</v>
      </c>
      <c r="M1480" s="111">
        <v>10</v>
      </c>
      <c r="N1480" s="19" t="s">
        <v>56</v>
      </c>
      <c r="O1480" s="48" t="s">
        <v>81</v>
      </c>
      <c r="P1480" s="19">
        <v>0.33333333333333298</v>
      </c>
      <c r="Q1480" s="22">
        <v>0.34722222222222221</v>
      </c>
      <c r="R1480" s="22">
        <v>0.625</v>
      </c>
      <c r="S1480" s="22">
        <v>0.3888888888888889</v>
      </c>
      <c r="T1480" s="22">
        <v>0.42708333333333331</v>
      </c>
      <c r="U1480" s="22">
        <v>0.55555555555555558</v>
      </c>
      <c r="V1480" s="22">
        <v>0.55555555555555558</v>
      </c>
      <c r="W1480" s="105">
        <f>IFERROR(IF(S1480&lt;R1480,100%,"100"%-(S1480-R1480)*1.2),"-")</f>
        <v>1</v>
      </c>
    </row>
    <row r="1481" spans="2:23" x14ac:dyDescent="0.3">
      <c r="B1481" s="18" t="s">
        <v>1889</v>
      </c>
      <c r="C1481" s="18">
        <v>46136</v>
      </c>
      <c r="D1481" s="5" t="s">
        <v>1710</v>
      </c>
      <c r="E1481" s="19" t="s">
        <v>56</v>
      </c>
      <c r="F1481" s="48" t="s">
        <v>81</v>
      </c>
      <c r="G1481" s="18" t="s">
        <v>1889</v>
      </c>
      <c r="H1481" s="5" t="s">
        <v>453</v>
      </c>
      <c r="I1481" s="19" t="s">
        <v>56</v>
      </c>
      <c r="J1481" s="111">
        <v>8500</v>
      </c>
      <c r="K1481" s="111">
        <v>3900</v>
      </c>
      <c r="L1481" s="111">
        <v>14</v>
      </c>
      <c r="M1481" s="111">
        <v>5</v>
      </c>
      <c r="N1481" s="19" t="s">
        <v>56</v>
      </c>
      <c r="O1481" s="48" t="s">
        <v>81</v>
      </c>
      <c r="P1481" s="19">
        <v>0.41666666666666669</v>
      </c>
      <c r="Q1481" s="22">
        <v>0.34722222222222221</v>
      </c>
      <c r="R1481" s="22">
        <v>0.625</v>
      </c>
      <c r="S1481" s="22">
        <v>0.45833333333333331</v>
      </c>
      <c r="T1481" s="22">
        <v>0.54166666666666663</v>
      </c>
      <c r="U1481" s="22">
        <v>0.55555555555555558</v>
      </c>
      <c r="V1481" s="22">
        <v>0.55555555555555558</v>
      </c>
      <c r="W1481" s="105">
        <f>IFERROR(IF(S1481&lt;R1481,100%,"100"%-(S1481-R1481)*1.2),"-")</f>
        <v>1</v>
      </c>
    </row>
    <row r="1482" spans="2:23" x14ac:dyDescent="0.3">
      <c r="B1482" s="18" t="s">
        <v>1890</v>
      </c>
      <c r="C1482" s="18">
        <v>46136</v>
      </c>
      <c r="D1482" s="5" t="s">
        <v>1710</v>
      </c>
      <c r="E1482" s="21" t="s">
        <v>46</v>
      </c>
      <c r="F1482" s="5" t="s">
        <v>81</v>
      </c>
      <c r="G1482" s="18" t="s">
        <v>1890</v>
      </c>
      <c r="H1482" s="5" t="s">
        <v>431</v>
      </c>
      <c r="I1482" s="19" t="s">
        <v>46</v>
      </c>
      <c r="J1482" s="111">
        <v>927</v>
      </c>
      <c r="K1482" s="111">
        <v>360</v>
      </c>
      <c r="L1482" s="111">
        <v>3</v>
      </c>
      <c r="M1482" s="111">
        <v>1</v>
      </c>
      <c r="N1482" s="21" t="s">
        <v>46</v>
      </c>
      <c r="O1482" s="5" t="s">
        <v>81</v>
      </c>
      <c r="P1482" s="22">
        <v>0.94444444444444442</v>
      </c>
      <c r="Q1482" s="22">
        <v>0.94444444444444442</v>
      </c>
      <c r="R1482" s="22">
        <v>0.99305555555555558</v>
      </c>
      <c r="S1482" s="22">
        <v>0.99652777777777779</v>
      </c>
      <c r="T1482" s="22">
        <v>0.99652777777777779</v>
      </c>
      <c r="U1482" s="22">
        <v>8.3333333333333329E-2</v>
      </c>
      <c r="V1482" s="22">
        <v>8.3333333333333329E-2</v>
      </c>
      <c r="W1482" s="105">
        <f>IFERROR(IF(S1482&lt;R1482,100%,"100"%-(S1482-R1482)*1.2),"-")</f>
        <v>0.99583333333333335</v>
      </c>
    </row>
    <row r="1483" spans="2:23" x14ac:dyDescent="0.3">
      <c r="B1483" s="18" t="s">
        <v>1890</v>
      </c>
      <c r="C1483" s="18">
        <v>46136</v>
      </c>
      <c r="D1483" s="5" t="s">
        <v>1710</v>
      </c>
      <c r="E1483" s="21" t="s">
        <v>46</v>
      </c>
      <c r="F1483" s="5" t="s">
        <v>81</v>
      </c>
      <c r="G1483" s="18" t="s">
        <v>1890</v>
      </c>
      <c r="H1483" s="5" t="s">
        <v>406</v>
      </c>
      <c r="I1483" s="19" t="s">
        <v>46</v>
      </c>
      <c r="J1483" s="111">
        <v>927</v>
      </c>
      <c r="K1483" s="111">
        <v>230</v>
      </c>
      <c r="L1483" s="111">
        <v>3</v>
      </c>
      <c r="M1483" s="111">
        <v>1</v>
      </c>
      <c r="N1483" s="21" t="s">
        <v>46</v>
      </c>
      <c r="O1483" s="5" t="s">
        <v>81</v>
      </c>
      <c r="P1483" s="22">
        <v>0.94444444444444442</v>
      </c>
      <c r="Q1483" s="22">
        <v>0.94444444444444442</v>
      </c>
      <c r="R1483" s="22">
        <v>0.99305555555555558</v>
      </c>
      <c r="S1483" s="22">
        <v>0.99305555555555558</v>
      </c>
      <c r="T1483" s="22">
        <v>0.98611111111111116</v>
      </c>
      <c r="U1483" s="22">
        <v>8.3333333333333329E-2</v>
      </c>
      <c r="V1483" s="22">
        <v>8.3333333333333329E-2</v>
      </c>
      <c r="W1483" s="105">
        <f>IFERROR(IF(S1483&lt;R1483,100%,"100"%-(S1483-R1483)*1.2),"-")</f>
        <v>1</v>
      </c>
    </row>
    <row r="1484" spans="2:23" x14ac:dyDescent="0.3">
      <c r="B1484" s="18" t="s">
        <v>2160</v>
      </c>
      <c r="C1484" s="18">
        <v>46136</v>
      </c>
      <c r="D1484" s="5" t="s">
        <v>1710</v>
      </c>
      <c r="E1484" s="5" t="s">
        <v>20</v>
      </c>
      <c r="F1484" s="5" t="s">
        <v>21</v>
      </c>
      <c r="G1484" s="18" t="s">
        <v>2160</v>
      </c>
      <c r="H1484" s="2" t="s">
        <v>539</v>
      </c>
      <c r="W1484" s="105">
        <f>IFERROR(IF(S1484&lt;R1484,100%,"100"%-(S1484-R1484)*1.2),"-")</f>
        <v>1</v>
      </c>
    </row>
    <row r="1485" spans="2:23" x14ac:dyDescent="0.3">
      <c r="B1485" s="18" t="s">
        <v>1891</v>
      </c>
      <c r="C1485" s="18">
        <v>46137</v>
      </c>
      <c r="D1485" s="5" t="s">
        <v>1710</v>
      </c>
      <c r="E1485" s="19" t="s">
        <v>20</v>
      </c>
      <c r="F1485" s="48" t="s">
        <v>21</v>
      </c>
      <c r="G1485" s="18" t="s">
        <v>1891</v>
      </c>
      <c r="H1485" s="5" t="s">
        <v>6</v>
      </c>
      <c r="I1485" s="19" t="s">
        <v>20</v>
      </c>
      <c r="J1485" s="111">
        <v>24950</v>
      </c>
      <c r="K1485" s="111">
        <v>8650</v>
      </c>
      <c r="L1485" s="111">
        <v>27</v>
      </c>
      <c r="M1485" s="111">
        <v>14</v>
      </c>
      <c r="N1485" s="19" t="s">
        <v>20</v>
      </c>
      <c r="O1485" s="48" t="s">
        <v>21</v>
      </c>
      <c r="P1485" s="19">
        <v>0.29166666666666669</v>
      </c>
      <c r="Q1485" s="22">
        <v>0.48958333333333331</v>
      </c>
      <c r="R1485" s="22">
        <v>0.625</v>
      </c>
      <c r="S1485" s="22">
        <v>0.625</v>
      </c>
      <c r="T1485" s="22">
        <v>0.69444444444444442</v>
      </c>
      <c r="U1485" s="22">
        <v>0.75</v>
      </c>
      <c r="V1485" s="22">
        <v>0.75</v>
      </c>
      <c r="W1485" s="105">
        <f>IFERROR(IF(S1485&lt;R1485,100%,"100"%-(S1485-R1485)*1.2),"-")</f>
        <v>1</v>
      </c>
    </row>
    <row r="1486" spans="2:23" x14ac:dyDescent="0.3">
      <c r="B1486" s="18" t="s">
        <v>1891</v>
      </c>
      <c r="C1486" s="18">
        <v>46137</v>
      </c>
      <c r="D1486" s="5" t="s">
        <v>1710</v>
      </c>
      <c r="E1486" s="19" t="s">
        <v>20</v>
      </c>
      <c r="F1486" s="48" t="s">
        <v>21</v>
      </c>
      <c r="G1486" s="18" t="s">
        <v>1891</v>
      </c>
      <c r="H1486" s="54" t="s">
        <v>9</v>
      </c>
      <c r="I1486" s="19" t="s">
        <v>20</v>
      </c>
      <c r="J1486" s="111">
        <v>24950</v>
      </c>
      <c r="K1486" s="111">
        <v>12000</v>
      </c>
      <c r="L1486" s="111">
        <v>27</v>
      </c>
      <c r="M1486" s="111">
        <v>12</v>
      </c>
      <c r="N1486" s="19" t="s">
        <v>20</v>
      </c>
      <c r="O1486" s="48" t="s">
        <v>21</v>
      </c>
      <c r="P1486" s="19">
        <v>0.4375</v>
      </c>
      <c r="Q1486" s="22">
        <v>0.48958333333333331</v>
      </c>
      <c r="R1486" s="22">
        <v>0.625</v>
      </c>
      <c r="S1486" s="22">
        <v>0.57291666666666663</v>
      </c>
      <c r="T1486" s="22">
        <v>0.61458333333333337</v>
      </c>
      <c r="U1486" s="22">
        <v>0.75</v>
      </c>
      <c r="V1486" s="22">
        <v>0.75</v>
      </c>
      <c r="W1486" s="105">
        <f>IFERROR(IF(S1486&lt;R1486,100%,"100"%-(S1486-R1486)*1.2),"-")</f>
        <v>1</v>
      </c>
    </row>
    <row r="1487" spans="2:23" x14ac:dyDescent="0.3">
      <c r="B1487" s="18" t="s">
        <v>1892</v>
      </c>
      <c r="C1487" s="18">
        <v>46137</v>
      </c>
      <c r="D1487" s="5" t="s">
        <v>1710</v>
      </c>
      <c r="E1487" s="191" t="s">
        <v>28</v>
      </c>
      <c r="F1487" s="54" t="s">
        <v>42</v>
      </c>
      <c r="G1487" s="18" t="s">
        <v>1892</v>
      </c>
      <c r="H1487" s="54" t="s">
        <v>35</v>
      </c>
      <c r="I1487" s="19" t="s">
        <v>28</v>
      </c>
      <c r="J1487" s="111">
        <v>9200</v>
      </c>
      <c r="K1487" s="111">
        <v>7430</v>
      </c>
      <c r="L1487" s="111">
        <v>14</v>
      </c>
      <c r="M1487" s="111">
        <v>12</v>
      </c>
      <c r="N1487" s="191" t="s">
        <v>28</v>
      </c>
      <c r="O1487" s="54" t="s">
        <v>42</v>
      </c>
      <c r="P1487" s="19">
        <v>0.4375</v>
      </c>
      <c r="Q1487" s="22">
        <v>0.32291666666666669</v>
      </c>
      <c r="R1487" s="22">
        <v>0.625</v>
      </c>
      <c r="S1487" s="22">
        <v>0.3263888888888889</v>
      </c>
      <c r="T1487" s="22">
        <v>0.375</v>
      </c>
      <c r="U1487" s="22">
        <v>0.37847222222222221</v>
      </c>
      <c r="V1487" s="22">
        <v>0.37847222222222221</v>
      </c>
      <c r="W1487" s="105">
        <f>IFERROR(IF(S1487&lt;R1487,100%,"100"%-(S1487-R1487)*1.2),"-")</f>
        <v>1</v>
      </c>
    </row>
    <row r="1488" spans="2:23" x14ac:dyDescent="0.3">
      <c r="B1488" s="18" t="s">
        <v>1893</v>
      </c>
      <c r="C1488" s="18">
        <v>46137</v>
      </c>
      <c r="D1488" s="5" t="s">
        <v>1710</v>
      </c>
      <c r="E1488" s="19" t="s">
        <v>28</v>
      </c>
      <c r="F1488" s="48" t="s">
        <v>42</v>
      </c>
      <c r="G1488" s="18" t="s">
        <v>1893</v>
      </c>
      <c r="H1488" s="5" t="s">
        <v>36</v>
      </c>
      <c r="I1488" s="19" t="s">
        <v>28</v>
      </c>
      <c r="J1488" s="111">
        <v>9200</v>
      </c>
      <c r="K1488" s="111">
        <v>6500</v>
      </c>
      <c r="L1488" s="111">
        <v>14</v>
      </c>
      <c r="M1488" s="111">
        <v>5</v>
      </c>
      <c r="N1488" s="19" t="s">
        <v>28</v>
      </c>
      <c r="O1488" s="48" t="s">
        <v>42</v>
      </c>
      <c r="P1488" s="191">
        <v>0.33333333333333331</v>
      </c>
      <c r="Q1488" s="22">
        <v>0.41666666666666669</v>
      </c>
      <c r="R1488" s="22">
        <v>0.625</v>
      </c>
      <c r="S1488" s="22">
        <v>0.51388888888888884</v>
      </c>
      <c r="T1488" s="22">
        <v>0.625</v>
      </c>
      <c r="U1488" s="22">
        <v>0.79166666666666663</v>
      </c>
      <c r="V1488" s="22">
        <v>0.79166666666666663</v>
      </c>
      <c r="W1488" s="105">
        <f>IFERROR(IF(S1488&lt;R1488,100%,"100"%-(S1488-R1488)*1.2),"-")</f>
        <v>1</v>
      </c>
    </row>
    <row r="1489" spans="2:28" x14ac:dyDescent="0.3">
      <c r="B1489" s="18" t="s">
        <v>1894</v>
      </c>
      <c r="C1489" s="18">
        <v>46137</v>
      </c>
      <c r="D1489" s="5" t="s">
        <v>1710</v>
      </c>
      <c r="E1489" s="22" t="s">
        <v>104</v>
      </c>
      <c r="F1489" s="5" t="s">
        <v>24</v>
      </c>
      <c r="G1489" s="18" t="s">
        <v>1894</v>
      </c>
      <c r="H1489" s="5" t="s">
        <v>40</v>
      </c>
      <c r="I1489" s="19" t="s">
        <v>104</v>
      </c>
      <c r="J1489" s="111">
        <v>10230</v>
      </c>
      <c r="K1489" s="111">
        <v>8500</v>
      </c>
      <c r="L1489" s="111">
        <v>14</v>
      </c>
      <c r="M1489" s="111">
        <v>14</v>
      </c>
      <c r="N1489" s="22" t="s">
        <v>104</v>
      </c>
      <c r="O1489" s="5" t="s">
        <v>24</v>
      </c>
      <c r="P1489" s="22">
        <v>0.375</v>
      </c>
      <c r="Q1489" s="22">
        <v>0.22916666666666666</v>
      </c>
      <c r="R1489" s="22">
        <v>0.75</v>
      </c>
      <c r="S1489" s="22">
        <v>0.34027777777777779</v>
      </c>
      <c r="T1489" s="22">
        <v>0.39583333333333331</v>
      </c>
      <c r="U1489" s="22">
        <v>0.54166666666666663</v>
      </c>
      <c r="V1489" s="22">
        <v>0.54166666666666663</v>
      </c>
      <c r="W1489" s="105">
        <f>IFERROR(IF(S1489&lt;R1489,100%,"100"%-(S1489-R1489)*1.2),"-")</f>
        <v>1</v>
      </c>
    </row>
    <row r="1490" spans="2:28" x14ac:dyDescent="0.3">
      <c r="B1490" s="18" t="s">
        <v>2161</v>
      </c>
      <c r="C1490" s="18">
        <v>46137</v>
      </c>
      <c r="D1490" s="5" t="s">
        <v>1710</v>
      </c>
      <c r="E1490" s="5" t="s">
        <v>20</v>
      </c>
      <c r="F1490" s="5" t="s">
        <v>21</v>
      </c>
      <c r="G1490" s="18" t="s">
        <v>2161</v>
      </c>
      <c r="H1490" s="2" t="s">
        <v>539</v>
      </c>
      <c r="W1490" s="105">
        <f>IFERROR(IF(S1490&lt;R1490,100%,"100"%-(S1490-R1490)*1.2),"-")</f>
        <v>1</v>
      </c>
    </row>
    <row r="1491" spans="2:28" x14ac:dyDescent="0.3">
      <c r="B1491" s="18" t="s">
        <v>1895</v>
      </c>
      <c r="C1491" s="18">
        <v>46139</v>
      </c>
      <c r="D1491" s="5" t="s">
        <v>1710</v>
      </c>
      <c r="E1491" s="19" t="s">
        <v>20</v>
      </c>
      <c r="F1491" s="48" t="s">
        <v>21</v>
      </c>
      <c r="G1491" s="18" t="s">
        <v>1895</v>
      </c>
      <c r="H1491" s="5" t="s">
        <v>16</v>
      </c>
      <c r="I1491" s="19" t="s">
        <v>20</v>
      </c>
      <c r="J1491" s="111">
        <v>24950</v>
      </c>
      <c r="K1491" s="111">
        <v>23000</v>
      </c>
      <c r="L1491" s="111">
        <v>27</v>
      </c>
      <c r="M1491" s="111">
        <v>24</v>
      </c>
      <c r="N1491" s="19" t="s">
        <v>20</v>
      </c>
      <c r="O1491" s="48" t="s">
        <v>21</v>
      </c>
      <c r="P1491" s="19">
        <v>0.29166666666666669</v>
      </c>
      <c r="Q1491" s="22">
        <v>0.29166666666666669</v>
      </c>
      <c r="R1491" s="22">
        <v>0.5</v>
      </c>
      <c r="S1491" s="22">
        <v>0.33333333333333331</v>
      </c>
      <c r="T1491" s="22">
        <v>0.41666666666666669</v>
      </c>
      <c r="U1491" s="22">
        <v>0.5</v>
      </c>
      <c r="V1491" s="22">
        <v>0.5</v>
      </c>
      <c r="W1491" s="105">
        <f>IFERROR(IF(S1491&lt;R1491,100%,"100"%-(S1491-R1491)*1.2),"-")</f>
        <v>1</v>
      </c>
    </row>
    <row r="1492" spans="2:28" x14ac:dyDescent="0.3">
      <c r="B1492" s="18" t="s">
        <v>1896</v>
      </c>
      <c r="C1492" s="18">
        <v>46139</v>
      </c>
      <c r="D1492" s="5" t="s">
        <v>1710</v>
      </c>
      <c r="E1492" s="19" t="s">
        <v>46</v>
      </c>
      <c r="F1492" s="48" t="s">
        <v>165</v>
      </c>
      <c r="G1492" s="18" t="s">
        <v>1896</v>
      </c>
      <c r="H1492" s="5" t="s">
        <v>35</v>
      </c>
      <c r="I1492" s="19" t="s">
        <v>46</v>
      </c>
      <c r="J1492" s="111">
        <v>927</v>
      </c>
      <c r="K1492" s="111">
        <v>110</v>
      </c>
      <c r="L1492" s="111">
        <v>3</v>
      </c>
      <c r="M1492" s="111">
        <v>1</v>
      </c>
      <c r="N1492" s="19" t="s">
        <v>46</v>
      </c>
      <c r="O1492" s="48" t="s">
        <v>165</v>
      </c>
      <c r="P1492" s="19">
        <v>0.625</v>
      </c>
      <c r="Q1492" s="22">
        <v>0.625</v>
      </c>
      <c r="R1492" s="22">
        <v>0.75</v>
      </c>
      <c r="S1492" s="22">
        <v>0.62847222222222221</v>
      </c>
      <c r="T1492" s="22">
        <v>0.63194444444444442</v>
      </c>
      <c r="U1492" s="22">
        <v>0.66666666666666663</v>
      </c>
      <c r="V1492" s="22">
        <v>0.66666666666666663</v>
      </c>
      <c r="W1492" s="105">
        <f>IFERROR(IF(S1492&lt;R1492,100%,"100"%-(S1492-R1492)*1.2),"-")</f>
        <v>1</v>
      </c>
    </row>
    <row r="1493" spans="2:28" x14ac:dyDescent="0.3">
      <c r="B1493" s="18" t="s">
        <v>1897</v>
      </c>
      <c r="C1493" s="18">
        <v>46139</v>
      </c>
      <c r="D1493" s="5" t="s">
        <v>1710</v>
      </c>
      <c r="E1493" s="19" t="s">
        <v>104</v>
      </c>
      <c r="F1493" s="48" t="s">
        <v>24</v>
      </c>
      <c r="G1493" s="18" t="s">
        <v>1897</v>
      </c>
      <c r="H1493" s="5" t="s">
        <v>51</v>
      </c>
      <c r="I1493" s="19" t="s">
        <v>104</v>
      </c>
      <c r="J1493" s="111">
        <v>10230</v>
      </c>
      <c r="K1493" s="111">
        <v>4500</v>
      </c>
      <c r="L1493" s="111">
        <v>14</v>
      </c>
      <c r="M1493" s="111">
        <v>6</v>
      </c>
      <c r="N1493" s="19" t="s">
        <v>104</v>
      </c>
      <c r="O1493" s="48" t="s">
        <v>24</v>
      </c>
      <c r="P1493" s="19">
        <v>0.33333333333333298</v>
      </c>
      <c r="Q1493" s="22">
        <v>0.27083333333333331</v>
      </c>
      <c r="R1493" s="22">
        <v>0.625</v>
      </c>
      <c r="S1493" s="22">
        <v>0.375</v>
      </c>
      <c r="T1493" s="22">
        <v>0.41666666666666669</v>
      </c>
      <c r="U1493" s="22">
        <v>0.625</v>
      </c>
      <c r="V1493" s="22">
        <v>0.625</v>
      </c>
      <c r="W1493" s="105">
        <f>IFERROR(IF(S1493&lt;R1493,100%,"100"%-(S1493-R1493)*1.2),"-")</f>
        <v>1</v>
      </c>
    </row>
    <row r="1494" spans="2:28" x14ac:dyDescent="0.3">
      <c r="B1494" s="18" t="s">
        <v>1898</v>
      </c>
      <c r="C1494" s="18">
        <v>46139</v>
      </c>
      <c r="D1494" s="5" t="s">
        <v>1710</v>
      </c>
      <c r="E1494" s="19" t="s">
        <v>56</v>
      </c>
      <c r="F1494" s="48" t="s">
        <v>81</v>
      </c>
      <c r="G1494" s="18" t="s">
        <v>1898</v>
      </c>
      <c r="H1494" s="5" t="s">
        <v>9</v>
      </c>
      <c r="I1494" s="19" t="s">
        <v>56</v>
      </c>
      <c r="J1494" s="111">
        <v>8500</v>
      </c>
      <c r="K1494" s="111">
        <v>9000</v>
      </c>
      <c r="L1494" s="111">
        <v>14</v>
      </c>
      <c r="M1494" s="111">
        <v>4</v>
      </c>
      <c r="N1494" s="19" t="s">
        <v>56</v>
      </c>
      <c r="O1494" s="48" t="s">
        <v>81</v>
      </c>
      <c r="P1494" s="19">
        <v>0.58333333333333337</v>
      </c>
      <c r="Q1494" s="22">
        <v>0.375</v>
      </c>
      <c r="R1494" s="22">
        <v>0.625</v>
      </c>
      <c r="S1494" s="22">
        <v>0.44444444444444442</v>
      </c>
      <c r="T1494" s="22">
        <v>0.52777777777777779</v>
      </c>
      <c r="U1494" s="22">
        <v>0.61805555555555558</v>
      </c>
      <c r="V1494" s="22">
        <v>0.61805555555555558</v>
      </c>
      <c r="W1494" s="105">
        <f>IFERROR(IF(S1494&lt;R1494,100%,"100"%-(S1494-R1494)*1.2),"-")</f>
        <v>1</v>
      </c>
    </row>
    <row r="1495" spans="2:28" x14ac:dyDescent="0.3">
      <c r="B1495" s="18" t="s">
        <v>1898</v>
      </c>
      <c r="C1495" s="18">
        <v>46139</v>
      </c>
      <c r="D1495" s="5" t="s">
        <v>1710</v>
      </c>
      <c r="E1495" s="19" t="s">
        <v>56</v>
      </c>
      <c r="F1495" s="48" t="s">
        <v>81</v>
      </c>
      <c r="G1495" s="18" t="s">
        <v>1898</v>
      </c>
      <c r="H1495" s="5" t="s">
        <v>13</v>
      </c>
      <c r="I1495" s="19" t="s">
        <v>56</v>
      </c>
      <c r="J1495" s="111">
        <v>8500</v>
      </c>
      <c r="K1495" s="111">
        <v>4200</v>
      </c>
      <c r="L1495" s="111">
        <v>14</v>
      </c>
      <c r="M1495" s="111">
        <v>10</v>
      </c>
      <c r="N1495" s="19" t="s">
        <v>56</v>
      </c>
      <c r="O1495" s="48" t="s">
        <v>81</v>
      </c>
      <c r="P1495" s="19">
        <v>0.29166666666666702</v>
      </c>
      <c r="Q1495" s="22">
        <v>0.60416666666666663</v>
      </c>
      <c r="R1495" s="22">
        <v>0.75</v>
      </c>
      <c r="S1495" s="22">
        <v>0.69444444444444442</v>
      </c>
      <c r="T1495" s="22">
        <v>0.75</v>
      </c>
      <c r="U1495" s="22">
        <v>0.83333333333333337</v>
      </c>
      <c r="V1495" s="22">
        <v>0.83333333333333337</v>
      </c>
      <c r="W1495" s="105">
        <f>IFERROR(IF(S1495&lt;R1495,100%,"100"%-(S1495-R1495)*1.2),"-")</f>
        <v>1</v>
      </c>
    </row>
    <row r="1496" spans="2:28" x14ac:dyDescent="0.3">
      <c r="B1496" s="18" t="s">
        <v>1899</v>
      </c>
      <c r="C1496" s="18">
        <v>46139</v>
      </c>
      <c r="D1496" s="5" t="s">
        <v>1710</v>
      </c>
      <c r="E1496" s="21" t="s">
        <v>101</v>
      </c>
      <c r="F1496" s="20" t="s">
        <v>101</v>
      </c>
      <c r="G1496" s="18" t="s">
        <v>1899</v>
      </c>
      <c r="H1496" s="20" t="s">
        <v>11</v>
      </c>
      <c r="I1496" s="19" t="s">
        <v>14</v>
      </c>
      <c r="M1496" s="111">
        <v>10</v>
      </c>
      <c r="N1496" s="21" t="s">
        <v>101</v>
      </c>
      <c r="O1496" s="20" t="s">
        <v>101</v>
      </c>
      <c r="P1496" s="19">
        <v>0.5</v>
      </c>
      <c r="W1496" s="105">
        <f>IFERROR(IF(S1496&lt;R1496,100%,"100"%-(S1496-R1496)*1.2),"-")</f>
        <v>1</v>
      </c>
    </row>
    <row r="1497" spans="2:28" x14ac:dyDescent="0.3">
      <c r="B1497" s="18" t="s">
        <v>1899</v>
      </c>
      <c r="C1497" s="18">
        <v>46139</v>
      </c>
      <c r="D1497" s="5" t="s">
        <v>1710</v>
      </c>
      <c r="E1497" s="19" t="s">
        <v>101</v>
      </c>
      <c r="F1497" s="41" t="s">
        <v>101</v>
      </c>
      <c r="G1497" s="18" t="s">
        <v>1899</v>
      </c>
      <c r="H1497" s="20" t="s">
        <v>18</v>
      </c>
      <c r="I1497" s="19" t="s">
        <v>14</v>
      </c>
      <c r="K1497" s="111">
        <v>22303</v>
      </c>
      <c r="M1497" s="111">
        <v>6</v>
      </c>
      <c r="N1497" s="19" t="s">
        <v>101</v>
      </c>
      <c r="O1497" s="41" t="s">
        <v>101</v>
      </c>
      <c r="P1497" s="21">
        <v>0.33333333333333298</v>
      </c>
      <c r="W1497" s="105">
        <f>IFERROR(IF(S1497&lt;R1497,100%,"100"%-(S1497-R1497)*1.2),"-")</f>
        <v>1</v>
      </c>
    </row>
    <row r="1498" spans="2:28" x14ac:dyDescent="0.3">
      <c r="B1498" s="18" t="s">
        <v>1900</v>
      </c>
      <c r="C1498" s="18">
        <v>46139</v>
      </c>
      <c r="D1498" s="5" t="s">
        <v>1710</v>
      </c>
      <c r="E1498" s="191" t="s">
        <v>28</v>
      </c>
      <c r="F1498" s="54" t="s">
        <v>15</v>
      </c>
      <c r="G1498" s="18" t="s">
        <v>1900</v>
      </c>
      <c r="H1498" s="54" t="s">
        <v>159</v>
      </c>
      <c r="I1498" s="19" t="s">
        <v>28</v>
      </c>
      <c r="J1498" s="111">
        <v>9200</v>
      </c>
      <c r="K1498" s="111">
        <v>8500</v>
      </c>
      <c r="L1498" s="111">
        <v>14</v>
      </c>
      <c r="M1498" s="111">
        <v>13</v>
      </c>
      <c r="N1498" s="191" t="s">
        <v>28</v>
      </c>
      <c r="O1498" s="54" t="s">
        <v>15</v>
      </c>
      <c r="P1498" s="19">
        <v>0.29166666666666702</v>
      </c>
      <c r="Q1498" s="22">
        <v>0.29166666666666669</v>
      </c>
      <c r="R1498" s="22">
        <v>0.5</v>
      </c>
      <c r="W1498" s="105">
        <f>IFERROR(IF(S1498&lt;R1498,100%,"100"%-(S1498-R1498)*1.2),"-")</f>
        <v>1</v>
      </c>
    </row>
    <row r="1499" spans="2:28" x14ac:dyDescent="0.3">
      <c r="B1499" s="18" t="s">
        <v>1901</v>
      </c>
      <c r="C1499" s="18">
        <v>46139</v>
      </c>
      <c r="D1499" s="5" t="s">
        <v>1710</v>
      </c>
      <c r="E1499" s="49" t="s">
        <v>14</v>
      </c>
      <c r="F1499" s="48" t="s">
        <v>15</v>
      </c>
      <c r="G1499" s="18" t="s">
        <v>1901</v>
      </c>
      <c r="H1499" s="5" t="s">
        <v>22</v>
      </c>
      <c r="I1499" s="19" t="s">
        <v>14</v>
      </c>
      <c r="J1499" s="111">
        <v>8500</v>
      </c>
      <c r="K1499" s="111">
        <v>6500</v>
      </c>
      <c r="L1499" s="111">
        <v>14</v>
      </c>
      <c r="M1499" s="111">
        <v>4</v>
      </c>
      <c r="N1499" s="19" t="s">
        <v>14</v>
      </c>
      <c r="O1499" s="48" t="s">
        <v>15</v>
      </c>
      <c r="P1499" s="191">
        <v>0.41666666666666702</v>
      </c>
      <c r="Q1499" s="22">
        <v>0.34027777777777779</v>
      </c>
      <c r="R1499" s="22">
        <v>0.5</v>
      </c>
      <c r="S1499" s="22">
        <v>0.39930555555555558</v>
      </c>
      <c r="T1499" s="22">
        <v>0.51041666666666663</v>
      </c>
      <c r="U1499" s="22">
        <v>0.54166666666666663</v>
      </c>
      <c r="V1499" s="22">
        <v>0.54166666666666663</v>
      </c>
      <c r="W1499" s="105">
        <f>IFERROR(IF(S1499&lt;R1499,100%,"100"%-(S1499-R1499)*1.2),"-")</f>
        <v>1</v>
      </c>
    </row>
    <row r="1500" spans="2:28" x14ac:dyDescent="0.3">
      <c r="B1500" s="18" t="s">
        <v>1902</v>
      </c>
      <c r="C1500" s="18">
        <v>46139</v>
      </c>
      <c r="D1500" s="5" t="s">
        <v>1710</v>
      </c>
      <c r="E1500" s="49" t="s">
        <v>14</v>
      </c>
      <c r="F1500" s="48" t="s">
        <v>15</v>
      </c>
      <c r="G1500" s="18" t="s">
        <v>1902</v>
      </c>
      <c r="H1500" s="5" t="s">
        <v>17</v>
      </c>
      <c r="I1500" s="19" t="s">
        <v>14</v>
      </c>
      <c r="J1500" s="111">
        <v>8500</v>
      </c>
      <c r="K1500" s="111">
        <v>3515</v>
      </c>
      <c r="L1500" s="111">
        <v>14</v>
      </c>
      <c r="M1500" s="111">
        <v>14</v>
      </c>
      <c r="N1500" s="19" t="s">
        <v>14</v>
      </c>
      <c r="O1500" s="48" t="s">
        <v>15</v>
      </c>
      <c r="P1500" s="19">
        <v>0.29166666666666702</v>
      </c>
      <c r="Q1500" s="22">
        <v>0.63541666666666663</v>
      </c>
      <c r="R1500" s="22">
        <v>0.5</v>
      </c>
      <c r="S1500" s="22">
        <v>0.8125</v>
      </c>
      <c r="T1500" s="22">
        <v>0.82638888888888884</v>
      </c>
      <c r="U1500" s="22">
        <v>0.89583333333333337</v>
      </c>
      <c r="V1500" s="22">
        <v>0.89583333333333337</v>
      </c>
      <c r="W1500" s="105">
        <f>IFERROR(IF(S1500&lt;R1500,100%,"100"%-(S1500-R1500)*1.2),"-")</f>
        <v>0.625</v>
      </c>
      <c r="AB1500" s="5" t="s">
        <v>228</v>
      </c>
    </row>
    <row r="1501" spans="2:28" x14ac:dyDescent="0.3">
      <c r="B1501" s="18" t="s">
        <v>1902</v>
      </c>
      <c r="C1501" s="18">
        <v>46139</v>
      </c>
      <c r="D1501" s="5" t="s">
        <v>1710</v>
      </c>
      <c r="E1501" s="49" t="s">
        <v>14</v>
      </c>
      <c r="F1501" s="48" t="s">
        <v>15</v>
      </c>
      <c r="G1501" s="18" t="s">
        <v>1902</v>
      </c>
      <c r="H1501" s="5" t="s">
        <v>6</v>
      </c>
      <c r="I1501" s="19" t="s">
        <v>14</v>
      </c>
      <c r="J1501" s="111">
        <v>8500</v>
      </c>
      <c r="K1501" s="111">
        <v>2733</v>
      </c>
      <c r="L1501" s="111">
        <v>14</v>
      </c>
      <c r="M1501" s="111">
        <v>14</v>
      </c>
      <c r="N1501" s="19" t="s">
        <v>14</v>
      </c>
      <c r="O1501" s="48" t="s">
        <v>15</v>
      </c>
      <c r="P1501" s="19">
        <v>0.29166666666666702</v>
      </c>
      <c r="Q1501" s="22">
        <v>0.63541666666666663</v>
      </c>
      <c r="R1501" s="22">
        <v>0.5</v>
      </c>
      <c r="S1501" s="22">
        <v>0.70138888888888884</v>
      </c>
      <c r="T1501" s="22">
        <v>0.73263888888888884</v>
      </c>
      <c r="U1501" s="22">
        <v>0.89583333333333337</v>
      </c>
      <c r="V1501" s="22">
        <v>0.89583333333333337</v>
      </c>
      <c r="W1501" s="105">
        <f>IFERROR(IF(S1501&lt;R1501,100%,"100"%-(S1501-R1501)*1.2),"-")</f>
        <v>0.75833333333333341</v>
      </c>
      <c r="AB1501" s="5" t="s">
        <v>228</v>
      </c>
    </row>
    <row r="1502" spans="2:28" x14ac:dyDescent="0.3">
      <c r="B1502" s="18" t="s">
        <v>1902</v>
      </c>
      <c r="C1502" s="18">
        <v>46139</v>
      </c>
      <c r="D1502" s="5" t="s">
        <v>1710</v>
      </c>
      <c r="E1502" s="49" t="s">
        <v>14</v>
      </c>
      <c r="F1502" s="48" t="s">
        <v>15</v>
      </c>
      <c r="G1502" s="18" t="s">
        <v>1902</v>
      </c>
      <c r="H1502" s="5" t="s">
        <v>25</v>
      </c>
      <c r="I1502" s="19" t="s">
        <v>14</v>
      </c>
      <c r="J1502" s="111">
        <v>8500</v>
      </c>
      <c r="K1502" s="111">
        <v>936</v>
      </c>
      <c r="L1502" s="111">
        <v>14</v>
      </c>
      <c r="M1502" s="111">
        <v>5</v>
      </c>
      <c r="N1502" s="19" t="s">
        <v>14</v>
      </c>
      <c r="O1502" s="48" t="s">
        <v>15</v>
      </c>
      <c r="P1502" s="19">
        <v>0.5</v>
      </c>
      <c r="Q1502" s="22">
        <v>0.5</v>
      </c>
      <c r="R1502" s="22">
        <v>0.625</v>
      </c>
      <c r="S1502" s="22">
        <v>0.58333333333333337</v>
      </c>
      <c r="T1502" s="22">
        <v>0.625</v>
      </c>
      <c r="U1502" s="22">
        <v>0.75</v>
      </c>
      <c r="V1502" s="22">
        <v>0.75</v>
      </c>
      <c r="W1502" s="105">
        <f>IFERROR(IF(S1502&lt;R1502,100%,"100"%-(S1502-R1502)*1.2),"-")</f>
        <v>1</v>
      </c>
    </row>
    <row r="1503" spans="2:28" x14ac:dyDescent="0.3">
      <c r="B1503" s="18" t="s">
        <v>1903</v>
      </c>
      <c r="C1503" s="18">
        <v>46139</v>
      </c>
      <c r="D1503" s="5" t="s">
        <v>1710</v>
      </c>
      <c r="E1503" s="5" t="s">
        <v>46</v>
      </c>
      <c r="F1503" s="5" t="s">
        <v>165</v>
      </c>
      <c r="G1503" s="18" t="s">
        <v>1903</v>
      </c>
      <c r="H1503" s="5" t="s">
        <v>1772</v>
      </c>
      <c r="I1503" s="19" t="s">
        <v>46</v>
      </c>
      <c r="J1503" s="111">
        <v>927</v>
      </c>
      <c r="K1503" s="111">
        <v>220</v>
      </c>
      <c r="L1503" s="111">
        <v>3</v>
      </c>
      <c r="M1503" s="111">
        <v>1</v>
      </c>
      <c r="N1503" s="5" t="s">
        <v>46</v>
      </c>
      <c r="O1503" s="5" t="s">
        <v>165</v>
      </c>
      <c r="P1503" s="19">
        <v>0.5</v>
      </c>
      <c r="Q1503" s="22">
        <v>0.79166666666666663</v>
      </c>
      <c r="R1503" s="22">
        <v>0.91666666666666663</v>
      </c>
      <c r="S1503" s="22">
        <v>0.83333333333333337</v>
      </c>
      <c r="T1503" s="22">
        <v>0.84027777777777779</v>
      </c>
      <c r="U1503" s="22">
        <v>0.91666666666666663</v>
      </c>
      <c r="V1503" s="22">
        <v>0.91666666666666663</v>
      </c>
      <c r="W1503" s="105">
        <f>IFERROR(IF(S1503&lt;R1503,100%,"100"%-(S1503-R1503)*1.2),"-")</f>
        <v>1</v>
      </c>
    </row>
    <row r="1504" spans="2:28" x14ac:dyDescent="0.3">
      <c r="B1504" s="18" t="s">
        <v>1903</v>
      </c>
      <c r="C1504" s="18">
        <v>46139</v>
      </c>
      <c r="D1504" s="5" t="s">
        <v>1710</v>
      </c>
      <c r="E1504" s="5" t="s">
        <v>46</v>
      </c>
      <c r="F1504" s="5" t="s">
        <v>165</v>
      </c>
      <c r="G1504" s="18" t="s">
        <v>1903</v>
      </c>
      <c r="H1504" s="5" t="s">
        <v>9</v>
      </c>
      <c r="I1504" s="19" t="s">
        <v>46</v>
      </c>
      <c r="J1504" s="111">
        <v>927</v>
      </c>
      <c r="K1504" s="111">
        <v>320</v>
      </c>
      <c r="L1504" s="111">
        <v>3</v>
      </c>
      <c r="M1504" s="111">
        <v>1</v>
      </c>
      <c r="N1504" s="5" t="s">
        <v>46</v>
      </c>
      <c r="O1504" s="5" t="s">
        <v>165</v>
      </c>
      <c r="P1504" s="22">
        <v>0.5</v>
      </c>
      <c r="Q1504" s="22">
        <v>0.79166666666666663</v>
      </c>
      <c r="R1504" s="22">
        <v>0.91666666666666663</v>
      </c>
      <c r="S1504" s="22">
        <v>0.86111111111111116</v>
      </c>
      <c r="T1504" s="22">
        <v>0.87152777777777779</v>
      </c>
      <c r="U1504" s="22">
        <v>0.91666666666666663</v>
      </c>
      <c r="V1504" s="22">
        <v>0.91666666666666663</v>
      </c>
      <c r="W1504" s="105">
        <f>IFERROR(IF(S1504&lt;R1504,100%,"100"%-(S1504-R1504)*1.2),"-")</f>
        <v>1</v>
      </c>
    </row>
    <row r="1505" spans="2:23" x14ac:dyDescent="0.3">
      <c r="B1505" s="18" t="s">
        <v>1904</v>
      </c>
      <c r="C1505" s="18">
        <v>46139</v>
      </c>
      <c r="D1505" s="5" t="s">
        <v>1710</v>
      </c>
      <c r="E1505" s="5" t="s">
        <v>28</v>
      </c>
      <c r="F1505" s="5" t="s">
        <v>42</v>
      </c>
      <c r="G1505" s="18" t="s">
        <v>1904</v>
      </c>
      <c r="H1505" s="5" t="s">
        <v>6</v>
      </c>
      <c r="I1505" s="19" t="s">
        <v>28</v>
      </c>
      <c r="J1505" s="111">
        <v>9200</v>
      </c>
      <c r="K1505" s="111">
        <v>8300</v>
      </c>
      <c r="L1505" s="111">
        <v>14</v>
      </c>
      <c r="M1505" s="111">
        <v>10</v>
      </c>
      <c r="N1505" s="5" t="s">
        <v>28</v>
      </c>
      <c r="O1505" s="5" t="s">
        <v>42</v>
      </c>
      <c r="P1505" s="22">
        <v>0.29166666666666669</v>
      </c>
      <c r="Q1505" s="22">
        <v>0.29166666666666669</v>
      </c>
      <c r="R1505" s="22">
        <v>0.625</v>
      </c>
      <c r="S1505" s="22">
        <v>0.375</v>
      </c>
      <c r="T1505" s="22">
        <v>0.45833333333333331</v>
      </c>
      <c r="U1505" s="22">
        <v>0.54166666666666663</v>
      </c>
      <c r="V1505" s="22">
        <v>0.54166666666666663</v>
      </c>
      <c r="W1505" s="105">
        <f>IFERROR(IF(S1505&lt;R1505,100%,"100"%-(S1505-R1505)*1.2),"-")</f>
        <v>1</v>
      </c>
    </row>
    <row r="1506" spans="2:23" x14ac:dyDescent="0.3">
      <c r="B1506" s="18" t="s">
        <v>1905</v>
      </c>
      <c r="C1506" s="18">
        <v>46139</v>
      </c>
      <c r="D1506" s="5" t="s">
        <v>1710</v>
      </c>
      <c r="E1506" s="5" t="s">
        <v>56</v>
      </c>
      <c r="F1506" s="5" t="s">
        <v>81</v>
      </c>
      <c r="G1506" s="18" t="s">
        <v>1905</v>
      </c>
      <c r="H1506" s="5" t="s">
        <v>36</v>
      </c>
      <c r="I1506" s="19" t="s">
        <v>56</v>
      </c>
      <c r="J1506" s="111">
        <v>8500</v>
      </c>
      <c r="K1506" s="111">
        <v>8300</v>
      </c>
      <c r="L1506" s="111">
        <v>14</v>
      </c>
      <c r="M1506" s="111">
        <v>10</v>
      </c>
      <c r="N1506" s="5" t="s">
        <v>56</v>
      </c>
      <c r="O1506" s="5" t="s">
        <v>81</v>
      </c>
      <c r="P1506" s="22">
        <v>0.70833333333333337</v>
      </c>
      <c r="Q1506" s="22">
        <v>0.70833333333333337</v>
      </c>
      <c r="R1506" s="22">
        <v>0.83333333333333337</v>
      </c>
      <c r="S1506" s="22">
        <v>0.78819444444444442</v>
      </c>
      <c r="T1506" s="22">
        <v>0.84027777777777779</v>
      </c>
      <c r="U1506" s="22">
        <v>0.90277777777777779</v>
      </c>
      <c r="V1506" s="22">
        <v>0.90277777777777779</v>
      </c>
      <c r="W1506" s="105">
        <f>IFERROR(IF(S1506&lt;R1506,100%,"100"%-(S1506-R1506)*1.2),"-")</f>
        <v>1</v>
      </c>
    </row>
    <row r="1507" spans="2:23" x14ac:dyDescent="0.3">
      <c r="B1507" s="18" t="s">
        <v>2162</v>
      </c>
      <c r="C1507" s="18">
        <v>46139</v>
      </c>
      <c r="D1507" s="5" t="s">
        <v>1710</v>
      </c>
      <c r="E1507" s="5" t="s">
        <v>20</v>
      </c>
      <c r="F1507" s="5" t="s">
        <v>21</v>
      </c>
      <c r="G1507" s="18" t="s">
        <v>2162</v>
      </c>
      <c r="H1507" s="2" t="s">
        <v>539</v>
      </c>
      <c r="W1507" s="105">
        <f>IFERROR(IF(S1507&lt;R1507,100%,"100"%-(S1507-R1507)*1.2),"-")</f>
        <v>1</v>
      </c>
    </row>
    <row r="1508" spans="2:23" x14ac:dyDescent="0.3">
      <c r="B1508" s="18" t="s">
        <v>2163</v>
      </c>
      <c r="C1508" s="18">
        <v>46139</v>
      </c>
      <c r="D1508" s="5" t="s">
        <v>1710</v>
      </c>
      <c r="E1508" s="5" t="s">
        <v>20</v>
      </c>
      <c r="F1508" s="5" t="s">
        <v>21</v>
      </c>
      <c r="G1508" s="18" t="s">
        <v>2163</v>
      </c>
      <c r="H1508" s="2" t="s">
        <v>539</v>
      </c>
      <c r="W1508" s="105">
        <f>IFERROR(IF(S1508&lt;R1508,100%,"100"%-(S1508-R1508)*1.2),"-")</f>
        <v>1</v>
      </c>
    </row>
    <row r="1509" spans="2:23" x14ac:dyDescent="0.3">
      <c r="B1509" s="18" t="s">
        <v>2164</v>
      </c>
      <c r="C1509" s="18">
        <v>46139</v>
      </c>
      <c r="D1509" s="5" t="s">
        <v>1710</v>
      </c>
      <c r="E1509" s="5" t="s">
        <v>20</v>
      </c>
      <c r="F1509" s="5" t="s">
        <v>21</v>
      </c>
      <c r="G1509" s="18" t="s">
        <v>2164</v>
      </c>
      <c r="H1509" s="2" t="s">
        <v>539</v>
      </c>
      <c r="W1509" s="105">
        <f>IFERROR(IF(S1509&lt;R1509,100%,"100"%-(S1509-R1509)*1.2),"-")</f>
        <v>1</v>
      </c>
    </row>
    <row r="1510" spans="2:23" x14ac:dyDescent="0.3">
      <c r="B1510" s="18" t="s">
        <v>1906</v>
      </c>
      <c r="C1510" s="18">
        <v>46140</v>
      </c>
      <c r="D1510" s="5" t="s">
        <v>1710</v>
      </c>
      <c r="E1510" s="19" t="s">
        <v>20</v>
      </c>
      <c r="F1510" s="48" t="s">
        <v>21</v>
      </c>
      <c r="G1510" s="18" t="s">
        <v>1906</v>
      </c>
      <c r="H1510" s="5" t="s">
        <v>6</v>
      </c>
      <c r="I1510" s="19" t="s">
        <v>20</v>
      </c>
      <c r="J1510" s="111">
        <v>24950</v>
      </c>
      <c r="K1510" s="111">
        <v>12657.77</v>
      </c>
      <c r="L1510" s="111">
        <v>27</v>
      </c>
      <c r="M1510" s="111">
        <v>13</v>
      </c>
      <c r="N1510" s="19" t="s">
        <v>20</v>
      </c>
      <c r="O1510" s="48" t="s">
        <v>21</v>
      </c>
      <c r="P1510" s="19">
        <v>0.375</v>
      </c>
      <c r="Q1510" s="22">
        <v>0.51388888888888884</v>
      </c>
      <c r="R1510" s="22">
        <v>0.83333333333333337</v>
      </c>
      <c r="S1510" s="22">
        <v>0.62847222222222221</v>
      </c>
      <c r="T1510" s="22">
        <v>0.71875</v>
      </c>
      <c r="U1510" s="22">
        <v>0.86458333333333337</v>
      </c>
      <c r="V1510" s="22">
        <v>0.86458333333333337</v>
      </c>
      <c r="W1510" s="105">
        <f>IFERROR(IF(S1510&lt;R1510,100%,"100"%-(S1510-R1510)*1.2),"-")</f>
        <v>1</v>
      </c>
    </row>
    <row r="1511" spans="2:23" x14ac:dyDescent="0.3">
      <c r="B1511" s="18" t="s">
        <v>1906</v>
      </c>
      <c r="C1511" s="18">
        <v>46140</v>
      </c>
      <c r="D1511" s="5" t="s">
        <v>1710</v>
      </c>
      <c r="E1511" s="21" t="s">
        <v>20</v>
      </c>
      <c r="F1511" s="41" t="s">
        <v>21</v>
      </c>
      <c r="G1511" s="18" t="s">
        <v>1906</v>
      </c>
      <c r="H1511" s="20" t="s">
        <v>9</v>
      </c>
      <c r="I1511" s="19" t="s">
        <v>20</v>
      </c>
      <c r="J1511" s="111">
        <v>24950</v>
      </c>
      <c r="K1511" s="111">
        <v>4243</v>
      </c>
      <c r="L1511" s="111">
        <v>27</v>
      </c>
      <c r="M1511" s="111">
        <v>5</v>
      </c>
      <c r="N1511" s="21" t="s">
        <v>20</v>
      </c>
      <c r="O1511" s="41" t="s">
        <v>21</v>
      </c>
      <c r="P1511" s="21">
        <v>0.375</v>
      </c>
      <c r="Q1511" s="22">
        <v>0.51388888888888884</v>
      </c>
      <c r="R1511" s="22">
        <v>0.75</v>
      </c>
      <c r="S1511" s="22">
        <v>0.60416666666666663</v>
      </c>
      <c r="T1511" s="22">
        <v>0.62152777777777779</v>
      </c>
      <c r="U1511" s="22">
        <v>0.86458333333333337</v>
      </c>
      <c r="V1511" s="22">
        <v>0.86458333333333337</v>
      </c>
      <c r="W1511" s="105">
        <f>IFERROR(IF(S1511&lt;R1511,100%,"100"%-(S1511-R1511)*1.2),"-")</f>
        <v>1</v>
      </c>
    </row>
    <row r="1512" spans="2:23" x14ac:dyDescent="0.3">
      <c r="B1512" s="18" t="s">
        <v>1907</v>
      </c>
      <c r="C1512" s="18">
        <v>46140</v>
      </c>
      <c r="D1512" s="5" t="s">
        <v>1710</v>
      </c>
      <c r="E1512" s="19" t="s">
        <v>104</v>
      </c>
      <c r="F1512" s="48" t="s">
        <v>24</v>
      </c>
      <c r="G1512" s="18" t="s">
        <v>1907</v>
      </c>
      <c r="H1512" s="20" t="s">
        <v>11</v>
      </c>
      <c r="I1512" s="19" t="s">
        <v>104</v>
      </c>
      <c r="J1512" s="111">
        <v>10230</v>
      </c>
      <c r="K1512" s="111">
        <v>4500</v>
      </c>
      <c r="L1512" s="111">
        <v>14</v>
      </c>
      <c r="M1512" s="111">
        <v>6</v>
      </c>
      <c r="N1512" s="19" t="s">
        <v>104</v>
      </c>
      <c r="O1512" s="48" t="s">
        <v>24</v>
      </c>
      <c r="P1512" s="19">
        <v>0.25</v>
      </c>
      <c r="Q1512" s="22">
        <v>0.33333333333333331</v>
      </c>
      <c r="R1512" s="22">
        <v>0.625</v>
      </c>
      <c r="S1512" s="22">
        <v>0.53472222222222221</v>
      </c>
      <c r="T1512" s="22">
        <v>0.58333333333333337</v>
      </c>
      <c r="U1512" s="22">
        <v>0.75</v>
      </c>
      <c r="V1512" s="22">
        <v>0.75</v>
      </c>
      <c r="W1512" s="105">
        <f>IFERROR(IF(S1512&lt;R1512,100%,"100"%-(S1512-R1512)*1.2),"-")</f>
        <v>1</v>
      </c>
    </row>
    <row r="1513" spans="2:23" x14ac:dyDescent="0.3">
      <c r="B1513" s="18" t="s">
        <v>1907</v>
      </c>
      <c r="C1513" s="18">
        <v>46140</v>
      </c>
      <c r="D1513" s="5" t="s">
        <v>1710</v>
      </c>
      <c r="E1513" s="22" t="s">
        <v>104</v>
      </c>
      <c r="F1513" s="48" t="s">
        <v>24</v>
      </c>
      <c r="G1513" s="18" t="s">
        <v>1907</v>
      </c>
      <c r="H1513" s="5" t="s">
        <v>40</v>
      </c>
      <c r="I1513" s="19" t="s">
        <v>104</v>
      </c>
      <c r="J1513" s="111">
        <v>10230</v>
      </c>
      <c r="K1513" s="111">
        <v>4500</v>
      </c>
      <c r="L1513" s="111">
        <v>14</v>
      </c>
      <c r="M1513" s="111">
        <v>8</v>
      </c>
      <c r="N1513" s="22" t="s">
        <v>104</v>
      </c>
      <c r="O1513" s="48" t="s">
        <v>24</v>
      </c>
      <c r="P1513" s="22">
        <v>0.25</v>
      </c>
      <c r="Q1513" s="22">
        <v>0.33333333333333331</v>
      </c>
      <c r="R1513" s="22">
        <v>0.625</v>
      </c>
      <c r="S1513" s="22">
        <v>0.46527777777777779</v>
      </c>
      <c r="T1513" s="22">
        <v>0.5</v>
      </c>
      <c r="U1513" s="22">
        <v>0.75</v>
      </c>
      <c r="V1513" s="22">
        <v>0.75</v>
      </c>
      <c r="W1513" s="105">
        <f>IFERROR(IF(S1513&lt;R1513,100%,"100"%-(S1513-R1513)*1.2),"-")</f>
        <v>1</v>
      </c>
    </row>
    <row r="1514" spans="2:23" x14ac:dyDescent="0.3">
      <c r="B1514" s="18" t="s">
        <v>1908</v>
      </c>
      <c r="C1514" s="18">
        <v>46140</v>
      </c>
      <c r="D1514" s="5" t="s">
        <v>1710</v>
      </c>
      <c r="E1514" s="19" t="s">
        <v>56</v>
      </c>
      <c r="F1514" s="41" t="s">
        <v>81</v>
      </c>
      <c r="G1514" s="18" t="s">
        <v>1908</v>
      </c>
      <c r="H1514" s="20" t="s">
        <v>35</v>
      </c>
      <c r="I1514" s="19" t="s">
        <v>56</v>
      </c>
      <c r="J1514" s="111">
        <v>8500</v>
      </c>
      <c r="K1514" s="111">
        <v>12000</v>
      </c>
      <c r="L1514" s="111">
        <v>14</v>
      </c>
      <c r="M1514" s="111">
        <v>13</v>
      </c>
      <c r="N1514" s="19" t="s">
        <v>56</v>
      </c>
      <c r="O1514" s="41" t="s">
        <v>81</v>
      </c>
      <c r="P1514" s="19">
        <v>0.33333333333333331</v>
      </c>
      <c r="Q1514" s="22">
        <v>0.33333333333333331</v>
      </c>
      <c r="R1514" s="22">
        <v>0.5</v>
      </c>
      <c r="S1514" s="22">
        <v>0.33680555555555558</v>
      </c>
      <c r="T1514" s="22">
        <v>0.34027777777777779</v>
      </c>
      <c r="U1514" s="22">
        <v>0.35416666666666669</v>
      </c>
      <c r="V1514" s="22">
        <v>0.35416666666666669</v>
      </c>
      <c r="W1514" s="105">
        <f>IFERROR(IF(S1514&lt;R1514,100%,"100"%-(S1514-R1514)*1.2),"-")</f>
        <v>1</v>
      </c>
    </row>
    <row r="1515" spans="2:23" x14ac:dyDescent="0.3">
      <c r="B1515" s="18" t="s">
        <v>1909</v>
      </c>
      <c r="C1515" s="18">
        <v>46140</v>
      </c>
      <c r="D1515" s="5" t="s">
        <v>1710</v>
      </c>
      <c r="E1515" s="19" t="s">
        <v>56</v>
      </c>
      <c r="F1515" s="48" t="s">
        <v>81</v>
      </c>
      <c r="G1515" s="18" t="s">
        <v>1909</v>
      </c>
      <c r="H1515" s="5" t="s">
        <v>22</v>
      </c>
      <c r="I1515" s="19" t="s">
        <v>56</v>
      </c>
      <c r="J1515" s="111">
        <v>8500</v>
      </c>
      <c r="K1515" s="111">
        <v>5750</v>
      </c>
      <c r="L1515" s="111">
        <v>14</v>
      </c>
      <c r="M1515" s="111">
        <v>14</v>
      </c>
      <c r="N1515" s="19" t="s">
        <v>56</v>
      </c>
      <c r="O1515" s="48" t="s">
        <v>81</v>
      </c>
      <c r="P1515" s="19">
        <v>0.41666666666666669</v>
      </c>
      <c r="Q1515" s="22">
        <v>0.4826388888888889</v>
      </c>
      <c r="R1515" s="22">
        <v>0.75</v>
      </c>
      <c r="S1515" s="22">
        <v>0.53472222222222221</v>
      </c>
      <c r="T1515" s="22">
        <v>0.56597222222222221</v>
      </c>
      <c r="U1515" s="22">
        <v>0.60416666666666663</v>
      </c>
      <c r="V1515" s="22">
        <v>0.60416666666666663</v>
      </c>
      <c r="W1515" s="105">
        <f>IFERROR(IF(S1515&lt;R1515,100%,"100"%-(S1515-R1515)*1.2),"-")</f>
        <v>1</v>
      </c>
    </row>
    <row r="1516" spans="2:23" x14ac:dyDescent="0.3">
      <c r="B1516" s="18" t="s">
        <v>1910</v>
      </c>
      <c r="C1516" s="18">
        <v>46140</v>
      </c>
      <c r="D1516" s="5" t="s">
        <v>1710</v>
      </c>
      <c r="E1516" s="19" t="s">
        <v>202</v>
      </c>
      <c r="F1516" s="48" t="s">
        <v>42</v>
      </c>
      <c r="G1516" s="18" t="s">
        <v>1910</v>
      </c>
      <c r="H1516" s="5" t="s">
        <v>107</v>
      </c>
      <c r="I1516" s="19" t="s">
        <v>28</v>
      </c>
      <c r="J1516" s="111">
        <v>9200</v>
      </c>
      <c r="K1516" s="111">
        <v>4600</v>
      </c>
      <c r="L1516" s="111">
        <v>14</v>
      </c>
      <c r="M1516" s="111">
        <v>14</v>
      </c>
      <c r="N1516" s="19" t="s">
        <v>202</v>
      </c>
      <c r="O1516" s="48" t="s">
        <v>42</v>
      </c>
      <c r="P1516" s="19">
        <v>0.54166666666666663</v>
      </c>
      <c r="Q1516" s="22">
        <v>0.41666666666666669</v>
      </c>
      <c r="R1516" s="22">
        <v>0.625</v>
      </c>
      <c r="S1516" s="22">
        <v>0.58333333333333337</v>
      </c>
      <c r="T1516" s="22">
        <v>0.64236111111111116</v>
      </c>
      <c r="U1516" s="22">
        <v>0.80763888888888891</v>
      </c>
      <c r="V1516" s="22">
        <v>0.80763888888888891</v>
      </c>
      <c r="W1516" s="105">
        <f>IFERROR(IF(S1516&lt;R1516,100%,"100"%-(S1516-R1516)*1.2),"-")</f>
        <v>1</v>
      </c>
    </row>
    <row r="1517" spans="2:23" x14ac:dyDescent="0.3">
      <c r="B1517" s="18" t="s">
        <v>1911</v>
      </c>
      <c r="C1517" s="18">
        <v>46140</v>
      </c>
      <c r="D1517" s="5" t="s">
        <v>1710</v>
      </c>
      <c r="E1517" s="19" t="s">
        <v>101</v>
      </c>
      <c r="F1517" s="48" t="s">
        <v>101</v>
      </c>
      <c r="G1517" s="18" t="s">
        <v>1911</v>
      </c>
      <c r="H1517" s="5" t="s">
        <v>80</v>
      </c>
      <c r="I1517" s="19" t="s">
        <v>14</v>
      </c>
      <c r="K1517" s="111">
        <v>13.222</v>
      </c>
      <c r="M1517" s="111">
        <v>32</v>
      </c>
      <c r="N1517" s="19" t="s">
        <v>101</v>
      </c>
      <c r="O1517" s="48" t="s">
        <v>101</v>
      </c>
      <c r="P1517" s="19">
        <v>0.29166666666666702</v>
      </c>
      <c r="W1517" s="105">
        <f>IFERROR(IF(S1517&lt;R1517,100%,"100"%-(S1517-R1517)*1.2),"-")</f>
        <v>1</v>
      </c>
    </row>
    <row r="1518" spans="2:23" x14ac:dyDescent="0.3">
      <c r="B1518" s="18" t="s">
        <v>1912</v>
      </c>
      <c r="C1518" s="18">
        <v>46140</v>
      </c>
      <c r="D1518" s="5" t="s">
        <v>1710</v>
      </c>
      <c r="E1518" s="19" t="s">
        <v>7</v>
      </c>
      <c r="F1518" s="48" t="s">
        <v>165</v>
      </c>
      <c r="G1518" s="18" t="s">
        <v>1912</v>
      </c>
      <c r="H1518" s="5" t="s">
        <v>16</v>
      </c>
      <c r="I1518" s="19" t="s">
        <v>14</v>
      </c>
      <c r="J1518" s="111">
        <v>10200</v>
      </c>
      <c r="K1518" s="111">
        <v>11000</v>
      </c>
      <c r="L1518" s="111">
        <v>14</v>
      </c>
      <c r="M1518" s="111">
        <v>4</v>
      </c>
      <c r="N1518" s="19" t="s">
        <v>7</v>
      </c>
      <c r="O1518" s="48" t="s">
        <v>165</v>
      </c>
      <c r="P1518" s="19">
        <v>0.70833333333333337</v>
      </c>
      <c r="Q1518" s="22">
        <v>0.70833333333333337</v>
      </c>
      <c r="R1518" s="22">
        <v>0.75</v>
      </c>
      <c r="S1518" s="22">
        <v>0.75</v>
      </c>
      <c r="T1518" s="22">
        <v>0.79166666666666663</v>
      </c>
      <c r="U1518" s="22">
        <v>0.83333333333333337</v>
      </c>
      <c r="V1518" s="22">
        <v>0.83333333333333337</v>
      </c>
      <c r="W1518" s="105">
        <f>IFERROR(IF(S1518&lt;R1518,100%,"100"%-(S1518-R1518)*1.2),"-")</f>
        <v>1</v>
      </c>
    </row>
    <row r="1519" spans="2:23" x14ac:dyDescent="0.3">
      <c r="B1519" s="18" t="s">
        <v>1913</v>
      </c>
      <c r="C1519" s="18">
        <v>46140</v>
      </c>
      <c r="D1519" s="5" t="s">
        <v>1710</v>
      </c>
      <c r="E1519" s="19" t="s">
        <v>46</v>
      </c>
      <c r="F1519" s="48" t="s">
        <v>165</v>
      </c>
      <c r="G1519" s="18" t="s">
        <v>1913</v>
      </c>
      <c r="H1519" s="5" t="s">
        <v>161</v>
      </c>
      <c r="I1519" s="19" t="s">
        <v>46</v>
      </c>
      <c r="J1519" s="111">
        <v>927</v>
      </c>
      <c r="K1519" s="111">
        <v>450</v>
      </c>
      <c r="L1519" s="111">
        <v>3</v>
      </c>
      <c r="M1519" s="111">
        <v>1</v>
      </c>
      <c r="N1519" s="19" t="s">
        <v>46</v>
      </c>
      <c r="O1519" s="48" t="s">
        <v>165</v>
      </c>
      <c r="P1519" s="19">
        <v>0.54166666666666663</v>
      </c>
      <c r="Q1519" s="22">
        <v>0.65277777777777779</v>
      </c>
      <c r="R1519" s="22">
        <v>0.75</v>
      </c>
      <c r="S1519" s="22">
        <v>0.66666666666666663</v>
      </c>
      <c r="T1519" s="22">
        <v>0.70833333333333337</v>
      </c>
      <c r="U1519" s="22">
        <v>0.71527777777777779</v>
      </c>
      <c r="V1519" s="22">
        <v>0.71527777777777779</v>
      </c>
      <c r="W1519" s="105">
        <f>IFERROR(IF(S1519&lt;R1519,100%,"100"%-(S1519-R1519)*1.2),"-")</f>
        <v>1</v>
      </c>
    </row>
    <row r="1520" spans="2:23" x14ac:dyDescent="0.3">
      <c r="B1520" s="18" t="s">
        <v>1914</v>
      </c>
      <c r="C1520" s="18">
        <v>46140</v>
      </c>
      <c r="D1520" s="5" t="s">
        <v>1710</v>
      </c>
      <c r="E1520" s="49" t="s">
        <v>14</v>
      </c>
      <c r="F1520" s="48" t="s">
        <v>15</v>
      </c>
      <c r="G1520" s="18" t="s">
        <v>1914</v>
      </c>
      <c r="H1520" s="5" t="s">
        <v>169</v>
      </c>
      <c r="I1520" s="19" t="s">
        <v>14</v>
      </c>
      <c r="J1520" s="111">
        <v>8500</v>
      </c>
      <c r="K1520" s="111">
        <v>2360</v>
      </c>
      <c r="L1520" s="111">
        <v>14</v>
      </c>
      <c r="M1520" s="111">
        <v>6</v>
      </c>
      <c r="N1520" s="19" t="s">
        <v>14</v>
      </c>
      <c r="O1520" s="48" t="s">
        <v>15</v>
      </c>
      <c r="P1520" s="19">
        <v>0.25</v>
      </c>
      <c r="Q1520" s="22">
        <v>0.30208333333333331</v>
      </c>
      <c r="R1520" s="22">
        <v>0.75</v>
      </c>
      <c r="S1520" s="22">
        <v>0.33333333333333331</v>
      </c>
      <c r="T1520" s="22">
        <v>0.38541666666666669</v>
      </c>
      <c r="U1520" s="22">
        <v>0.41666666666666669</v>
      </c>
      <c r="V1520" s="22">
        <v>0.41666666666666669</v>
      </c>
      <c r="W1520" s="105">
        <f>IFERROR(IF(S1520&lt;R1520,100%,"100"%-(S1520-R1520)*1.2),"-")</f>
        <v>1</v>
      </c>
    </row>
    <row r="1521" spans="2:28" x14ac:dyDescent="0.3">
      <c r="B1521" s="18" t="s">
        <v>1915</v>
      </c>
      <c r="C1521" s="18">
        <v>46140</v>
      </c>
      <c r="D1521" s="5" t="s">
        <v>1710</v>
      </c>
      <c r="E1521" s="49" t="s">
        <v>14</v>
      </c>
      <c r="F1521" s="41" t="s">
        <v>15</v>
      </c>
      <c r="G1521" s="18" t="s">
        <v>1915</v>
      </c>
      <c r="H1521" s="20" t="s">
        <v>18</v>
      </c>
      <c r="I1521" s="19" t="s">
        <v>14</v>
      </c>
      <c r="J1521" s="111">
        <v>8500</v>
      </c>
      <c r="K1521" s="111">
        <v>8535</v>
      </c>
      <c r="L1521" s="111">
        <v>14</v>
      </c>
      <c r="M1521" s="111">
        <v>12</v>
      </c>
      <c r="N1521" s="21" t="s">
        <v>14</v>
      </c>
      <c r="O1521" s="41" t="s">
        <v>15</v>
      </c>
      <c r="P1521" s="21">
        <v>0.41666666666666669</v>
      </c>
      <c r="Q1521" s="22">
        <v>0.4826388888888889</v>
      </c>
      <c r="R1521" s="22">
        <v>0.75</v>
      </c>
      <c r="S1521" s="22">
        <v>0.70833333333333337</v>
      </c>
      <c r="T1521" s="22">
        <v>0.75</v>
      </c>
      <c r="U1521" s="22">
        <v>0.94097222222222221</v>
      </c>
      <c r="V1521" s="22">
        <v>0.94097222222222221</v>
      </c>
      <c r="W1521" s="105">
        <f>IFERROR(IF(S1521&lt;R1521,100%,"100"%-(S1521-R1521)*1.2),"-")</f>
        <v>1</v>
      </c>
    </row>
    <row r="1522" spans="2:28" x14ac:dyDescent="0.3">
      <c r="B1522" s="18" t="s">
        <v>1915</v>
      </c>
      <c r="C1522" s="18">
        <v>46140</v>
      </c>
      <c r="D1522" s="5" t="s">
        <v>1710</v>
      </c>
      <c r="E1522" s="49" t="s">
        <v>14</v>
      </c>
      <c r="F1522" s="48" t="s">
        <v>15</v>
      </c>
      <c r="G1522" s="18" t="s">
        <v>1915</v>
      </c>
      <c r="H1522" s="5" t="s">
        <v>91</v>
      </c>
      <c r="I1522" s="19" t="s">
        <v>14</v>
      </c>
      <c r="J1522" s="111">
        <v>8500</v>
      </c>
      <c r="K1522" s="111">
        <v>2330</v>
      </c>
      <c r="L1522" s="111">
        <v>14</v>
      </c>
      <c r="M1522" s="111">
        <v>5</v>
      </c>
      <c r="N1522" s="19" t="s">
        <v>14</v>
      </c>
      <c r="O1522" s="48" t="s">
        <v>15</v>
      </c>
      <c r="P1522" s="22">
        <v>0.41666666666666669</v>
      </c>
      <c r="Q1522" s="22">
        <v>0.4826388888888889</v>
      </c>
      <c r="R1522" s="22">
        <v>0.625</v>
      </c>
      <c r="S1522" s="22">
        <v>0.53125</v>
      </c>
      <c r="T1522" s="22">
        <v>0.55208333333333337</v>
      </c>
      <c r="U1522" s="22">
        <v>0.94097222222222221</v>
      </c>
      <c r="V1522" s="22">
        <v>0.94097222222222221</v>
      </c>
      <c r="W1522" s="105">
        <f>IFERROR(IF(S1522&lt;R1522,100%,"100"%-(S1522-R1522)*1.2),"-")</f>
        <v>1</v>
      </c>
    </row>
    <row r="1523" spans="2:28" x14ac:dyDescent="0.3">
      <c r="B1523" s="18" t="s">
        <v>1915</v>
      </c>
      <c r="C1523" s="18">
        <v>46140</v>
      </c>
      <c r="D1523" s="5" t="s">
        <v>1710</v>
      </c>
      <c r="E1523" s="49" t="s">
        <v>14</v>
      </c>
      <c r="F1523" s="48" t="s">
        <v>15</v>
      </c>
      <c r="G1523" s="18" t="s">
        <v>1915</v>
      </c>
      <c r="H1523" s="5" t="s">
        <v>16</v>
      </c>
      <c r="I1523" s="19" t="s">
        <v>14</v>
      </c>
      <c r="J1523" s="111">
        <v>8500</v>
      </c>
      <c r="K1523" s="111">
        <v>1100</v>
      </c>
      <c r="L1523" s="111">
        <v>14</v>
      </c>
      <c r="M1523" s="111">
        <v>5</v>
      </c>
      <c r="N1523" s="19" t="s">
        <v>14</v>
      </c>
      <c r="O1523" s="48" t="s">
        <v>15</v>
      </c>
      <c r="P1523" s="22">
        <v>0.41666666666666669</v>
      </c>
      <c r="Q1523" s="22">
        <v>0.4826388888888889</v>
      </c>
      <c r="R1523" s="22">
        <v>0.75</v>
      </c>
      <c r="S1523" s="22">
        <v>0.59722222222222221</v>
      </c>
      <c r="T1523" s="22">
        <v>0.60069444444444442</v>
      </c>
      <c r="U1523" s="22">
        <v>0.94097222222222221</v>
      </c>
      <c r="V1523" s="22">
        <v>0.94097222222222221</v>
      </c>
      <c r="W1523" s="105">
        <f>IFERROR(IF(S1523&lt;R1523,100%,"100"%-(S1523-R1523)*1.2),"-")</f>
        <v>1</v>
      </c>
    </row>
    <row r="1524" spans="2:28" x14ac:dyDescent="0.3">
      <c r="B1524" s="18" t="s">
        <v>1916</v>
      </c>
      <c r="C1524" s="18">
        <v>46140</v>
      </c>
      <c r="D1524" s="5" t="s">
        <v>1710</v>
      </c>
      <c r="E1524" s="241" t="s">
        <v>101</v>
      </c>
      <c r="F1524" s="54" t="s">
        <v>101</v>
      </c>
      <c r="G1524" s="18" t="s">
        <v>1916</v>
      </c>
      <c r="H1524" s="51" t="s">
        <v>107</v>
      </c>
      <c r="I1524" s="19" t="s">
        <v>101</v>
      </c>
      <c r="M1524" s="111">
        <v>1</v>
      </c>
      <c r="N1524" s="241" t="s">
        <v>101</v>
      </c>
      <c r="O1524" s="54" t="s">
        <v>101</v>
      </c>
      <c r="P1524" s="241">
        <v>0.79166666666666663</v>
      </c>
      <c r="W1524" s="105">
        <f>IFERROR(IF(S1524&lt;R1524,100%,"100"%-(S1524-R1524)*1.2),"-")</f>
        <v>1</v>
      </c>
    </row>
    <row r="1525" spans="2:28" x14ac:dyDescent="0.3">
      <c r="B1525" s="18" t="s">
        <v>1917</v>
      </c>
      <c r="C1525" s="18">
        <v>46140</v>
      </c>
      <c r="D1525" s="5" t="s">
        <v>1710</v>
      </c>
      <c r="E1525" s="5" t="s">
        <v>46</v>
      </c>
      <c r="F1525" s="5" t="s">
        <v>165</v>
      </c>
      <c r="G1525" s="18" t="s">
        <v>1917</v>
      </c>
      <c r="H1525" s="5" t="s">
        <v>537</v>
      </c>
      <c r="I1525" s="19" t="s">
        <v>46</v>
      </c>
      <c r="J1525" s="111">
        <v>927</v>
      </c>
      <c r="K1525" s="111">
        <v>230</v>
      </c>
      <c r="L1525" s="111">
        <v>3</v>
      </c>
      <c r="M1525" s="111">
        <v>1</v>
      </c>
      <c r="N1525" s="5" t="s">
        <v>46</v>
      </c>
      <c r="O1525" s="5" t="s">
        <v>165</v>
      </c>
      <c r="P1525" s="22">
        <v>0.71527777777777779</v>
      </c>
      <c r="Q1525" s="22">
        <v>0.71527777777777779</v>
      </c>
      <c r="R1525" s="22">
        <v>0.75</v>
      </c>
      <c r="S1525" s="22">
        <v>0.75</v>
      </c>
      <c r="T1525" s="22">
        <v>0.77777777777777779</v>
      </c>
      <c r="U1525" s="22">
        <v>0.83333333333333337</v>
      </c>
      <c r="V1525" s="22">
        <v>0.83333333333333337</v>
      </c>
      <c r="W1525" s="105">
        <f>IFERROR(IF(S1525&lt;R1525,100%,"100"%-(S1525-R1525)*1.2),"-")</f>
        <v>1</v>
      </c>
    </row>
    <row r="1526" spans="2:28" x14ac:dyDescent="0.3">
      <c r="B1526" s="18" t="s">
        <v>2165</v>
      </c>
      <c r="C1526" s="18">
        <v>46140</v>
      </c>
      <c r="D1526" s="5" t="s">
        <v>1710</v>
      </c>
      <c r="E1526" s="5" t="s">
        <v>20</v>
      </c>
      <c r="F1526" s="5" t="s">
        <v>21</v>
      </c>
      <c r="G1526" s="18" t="s">
        <v>2165</v>
      </c>
      <c r="H1526" s="2" t="s">
        <v>539</v>
      </c>
      <c r="W1526" s="105">
        <f>IFERROR(IF(S1526&lt;R1526,100%,"100"%-(S1526-R1526)*1.2),"-")</f>
        <v>1</v>
      </c>
    </row>
    <row r="1527" spans="2:28" x14ac:dyDescent="0.3">
      <c r="B1527" s="18" t="s">
        <v>1918</v>
      </c>
      <c r="C1527" s="18">
        <v>46141</v>
      </c>
      <c r="D1527" s="5" t="s">
        <v>1710</v>
      </c>
      <c r="E1527" s="17" t="s">
        <v>28</v>
      </c>
      <c r="F1527" s="52" t="s">
        <v>42</v>
      </c>
      <c r="G1527" s="18" t="s">
        <v>1918</v>
      </c>
      <c r="H1527" s="16" t="s">
        <v>30</v>
      </c>
      <c r="I1527" s="19" t="s">
        <v>28</v>
      </c>
      <c r="J1527" s="111">
        <v>9200</v>
      </c>
      <c r="K1527" s="111">
        <v>3600</v>
      </c>
      <c r="L1527" s="111">
        <v>14</v>
      </c>
      <c r="M1527" s="111">
        <v>6</v>
      </c>
      <c r="N1527" s="17" t="s">
        <v>28</v>
      </c>
      <c r="O1527" s="52" t="s">
        <v>42</v>
      </c>
      <c r="P1527" s="17">
        <v>0.29166666666666702</v>
      </c>
      <c r="W1527" s="105">
        <f>IFERROR(IF(S1527&lt;R1527,100%,"100"%-(S1527-R1527)*1.2),"-")</f>
        <v>1</v>
      </c>
    </row>
    <row r="1528" spans="2:28" x14ac:dyDescent="0.3">
      <c r="B1528" s="18" t="s">
        <v>1918</v>
      </c>
      <c r="C1528" s="18">
        <v>46141</v>
      </c>
      <c r="D1528" s="5" t="s">
        <v>1710</v>
      </c>
      <c r="E1528" s="17" t="s">
        <v>28</v>
      </c>
      <c r="F1528" s="52" t="s">
        <v>42</v>
      </c>
      <c r="G1528" s="18" t="s">
        <v>1918</v>
      </c>
      <c r="H1528" s="16" t="s">
        <v>6</v>
      </c>
      <c r="I1528" s="19" t="s">
        <v>28</v>
      </c>
      <c r="J1528" s="111">
        <v>9200</v>
      </c>
      <c r="K1528" s="111">
        <v>2300</v>
      </c>
      <c r="L1528" s="111">
        <v>14</v>
      </c>
      <c r="M1528" s="111">
        <v>7</v>
      </c>
      <c r="N1528" s="17" t="s">
        <v>28</v>
      </c>
      <c r="O1528" s="52" t="s">
        <v>42</v>
      </c>
      <c r="P1528" s="17">
        <v>0.29166666666666702</v>
      </c>
      <c r="Q1528" s="22">
        <v>0.2986111111111111</v>
      </c>
      <c r="R1528" s="22">
        <v>0.5</v>
      </c>
      <c r="S1528" s="22">
        <v>0.40277777777777779</v>
      </c>
      <c r="T1528" s="22">
        <v>0.43402777777777779</v>
      </c>
      <c r="U1528" s="22">
        <v>0.70833333333333337</v>
      </c>
      <c r="V1528" s="22">
        <v>0.70833333333333337</v>
      </c>
      <c r="W1528" s="105">
        <f>IFERROR(IF(S1528&lt;R1528,100%,"100"%-(S1528-R1528)*1.2),"-")</f>
        <v>1</v>
      </c>
    </row>
    <row r="1529" spans="2:28" x14ac:dyDescent="0.3">
      <c r="B1529" s="18" t="s">
        <v>1918</v>
      </c>
      <c r="C1529" s="18">
        <v>46141</v>
      </c>
      <c r="D1529" s="5" t="s">
        <v>1710</v>
      </c>
      <c r="E1529" s="17" t="s">
        <v>28</v>
      </c>
      <c r="F1529" s="16" t="s">
        <v>42</v>
      </c>
      <c r="G1529" s="18" t="s">
        <v>1918</v>
      </c>
      <c r="H1529" s="16" t="s">
        <v>9</v>
      </c>
      <c r="I1529" s="19" t="s">
        <v>28</v>
      </c>
      <c r="J1529" s="111">
        <v>9200</v>
      </c>
      <c r="K1529" s="111">
        <v>2300</v>
      </c>
      <c r="L1529" s="111">
        <v>14</v>
      </c>
      <c r="M1529" s="111">
        <v>2</v>
      </c>
      <c r="N1529" s="17" t="s">
        <v>28</v>
      </c>
      <c r="O1529" s="16" t="s">
        <v>42</v>
      </c>
      <c r="P1529" s="17">
        <v>0.29166666666666702</v>
      </c>
      <c r="Q1529" s="22">
        <v>0.2986111111111111</v>
      </c>
      <c r="R1529" s="22">
        <v>0.5</v>
      </c>
      <c r="S1529" s="22">
        <v>0.4375</v>
      </c>
      <c r="T1529" s="22">
        <v>0.5</v>
      </c>
      <c r="U1529" s="22">
        <v>0.70833333333333337</v>
      </c>
      <c r="V1529" s="22">
        <v>0.70833333333333337</v>
      </c>
      <c r="W1529" s="105">
        <f>IFERROR(IF(S1529&lt;R1529,100%,"100"%-(S1529-R1529)*1.2),"-")</f>
        <v>1</v>
      </c>
    </row>
    <row r="1530" spans="2:28" x14ac:dyDescent="0.3">
      <c r="B1530" s="18" t="s">
        <v>1919</v>
      </c>
      <c r="C1530" s="18">
        <v>46141</v>
      </c>
      <c r="D1530" s="5" t="s">
        <v>1710</v>
      </c>
      <c r="E1530" s="17" t="s">
        <v>101</v>
      </c>
      <c r="F1530" s="16" t="s">
        <v>101</v>
      </c>
      <c r="G1530" s="18" t="s">
        <v>1919</v>
      </c>
      <c r="H1530" s="16" t="s">
        <v>204</v>
      </c>
      <c r="I1530" s="19" t="s">
        <v>56</v>
      </c>
      <c r="M1530" s="111">
        <v>3</v>
      </c>
      <c r="N1530" s="17" t="s">
        <v>101</v>
      </c>
      <c r="O1530" s="16" t="s">
        <v>101</v>
      </c>
      <c r="P1530" s="17"/>
      <c r="W1530" s="105">
        <f>IFERROR(IF(S1530&lt;R1530,100%,"100"%-(S1530-R1530)*1.2),"-")</f>
        <v>1</v>
      </c>
    </row>
    <row r="1531" spans="2:28" x14ac:dyDescent="0.3">
      <c r="B1531" s="18" t="s">
        <v>1920</v>
      </c>
      <c r="C1531" s="18">
        <v>46141</v>
      </c>
      <c r="D1531" s="5" t="s">
        <v>1710</v>
      </c>
      <c r="E1531" s="17" t="s">
        <v>104</v>
      </c>
      <c r="F1531" s="52" t="s">
        <v>24</v>
      </c>
      <c r="G1531" s="18" t="s">
        <v>1920</v>
      </c>
      <c r="H1531" s="16" t="s">
        <v>35</v>
      </c>
      <c r="I1531" s="19" t="s">
        <v>104</v>
      </c>
      <c r="J1531" s="111">
        <v>10230</v>
      </c>
      <c r="K1531" s="111">
        <v>4500</v>
      </c>
      <c r="L1531" s="111">
        <v>14</v>
      </c>
      <c r="M1531" s="111">
        <v>9</v>
      </c>
      <c r="N1531" s="17" t="s">
        <v>104</v>
      </c>
      <c r="O1531" s="52" t="s">
        <v>24</v>
      </c>
      <c r="P1531" s="17">
        <v>0.29166666666666669</v>
      </c>
      <c r="Q1531" s="22">
        <v>0.41666666666666669</v>
      </c>
      <c r="R1531" s="22">
        <v>0.5</v>
      </c>
      <c r="S1531" s="22">
        <v>0.4201388888888889</v>
      </c>
      <c r="T1531" s="22">
        <v>0.4375</v>
      </c>
      <c r="U1531" s="22">
        <v>0.44097222222222221</v>
      </c>
      <c r="V1531" s="22">
        <v>0.44097222222222221</v>
      </c>
      <c r="W1531" s="105">
        <f>IFERROR(IF(S1531&lt;R1531,100%,"100"%-(S1531-R1531)*1.2),"-")</f>
        <v>1</v>
      </c>
    </row>
    <row r="1532" spans="2:28" x14ac:dyDescent="0.3">
      <c r="B1532" s="18" t="s">
        <v>1921</v>
      </c>
      <c r="C1532" s="18">
        <v>46141</v>
      </c>
      <c r="D1532" s="5" t="s">
        <v>1710</v>
      </c>
      <c r="E1532" s="17" t="s">
        <v>104</v>
      </c>
      <c r="F1532" s="16" t="s">
        <v>24</v>
      </c>
      <c r="G1532" s="18" t="s">
        <v>1921</v>
      </c>
      <c r="H1532" s="16" t="s">
        <v>40</v>
      </c>
      <c r="I1532" s="19" t="s">
        <v>104</v>
      </c>
      <c r="J1532" s="111">
        <v>10230</v>
      </c>
      <c r="K1532" s="111">
        <v>10000</v>
      </c>
      <c r="L1532" s="111">
        <v>14</v>
      </c>
      <c r="N1532" s="17" t="s">
        <v>104</v>
      </c>
      <c r="O1532" s="16" t="s">
        <v>24</v>
      </c>
      <c r="P1532" s="17">
        <v>0.375</v>
      </c>
      <c r="Q1532" s="22">
        <v>0.4375</v>
      </c>
      <c r="R1532" s="22">
        <v>0.625</v>
      </c>
      <c r="S1532" s="22">
        <v>0.55208333333333337</v>
      </c>
      <c r="T1532" s="22">
        <v>0.625</v>
      </c>
      <c r="U1532" s="22">
        <v>0.75</v>
      </c>
      <c r="V1532" s="22">
        <v>0.75</v>
      </c>
      <c r="W1532" s="105">
        <f>IFERROR(IF(S1532&lt;R1532,100%,"100"%-(S1532-R1532)*1.2),"-")</f>
        <v>1</v>
      </c>
    </row>
    <row r="1533" spans="2:28" x14ac:dyDescent="0.3">
      <c r="B1533" s="18" t="s">
        <v>1922</v>
      </c>
      <c r="C1533" s="18">
        <v>46141</v>
      </c>
      <c r="D1533" s="5" t="s">
        <v>1710</v>
      </c>
      <c r="E1533" s="16" t="s">
        <v>20</v>
      </c>
      <c r="F1533" s="16" t="s">
        <v>21</v>
      </c>
      <c r="G1533" s="18" t="s">
        <v>1922</v>
      </c>
      <c r="H1533" s="16" t="s">
        <v>67</v>
      </c>
      <c r="I1533" s="19" t="s">
        <v>20</v>
      </c>
      <c r="J1533" s="111">
        <v>24950</v>
      </c>
      <c r="K1533" s="111">
        <v>4990</v>
      </c>
      <c r="L1533" s="111">
        <v>27</v>
      </c>
      <c r="M1533" s="111">
        <v>27</v>
      </c>
      <c r="N1533" s="16" t="s">
        <v>20</v>
      </c>
      <c r="O1533" s="16" t="s">
        <v>21</v>
      </c>
      <c r="P1533" s="151">
        <v>0.5</v>
      </c>
      <c r="Q1533" s="22">
        <v>0.49305555555555558</v>
      </c>
      <c r="R1533" s="22">
        <v>0.50694444444444442</v>
      </c>
      <c r="S1533" s="22">
        <v>0.5625</v>
      </c>
      <c r="T1533" s="22">
        <v>0.5625</v>
      </c>
      <c r="U1533" s="22">
        <v>0.57638888888888884</v>
      </c>
      <c r="V1533" s="22">
        <v>0.57638888888888884</v>
      </c>
      <c r="W1533" s="105">
        <f>IFERROR(IF(S1533&lt;R1533,100%,"100"%-(S1533-R1533)*1.2),"-")</f>
        <v>0.93333333333333335</v>
      </c>
      <c r="AB1533" s="5" t="s">
        <v>228</v>
      </c>
    </row>
    <row r="1534" spans="2:28" x14ac:dyDescent="0.3">
      <c r="B1534" s="18" t="s">
        <v>1923</v>
      </c>
      <c r="C1534" s="18">
        <v>46141</v>
      </c>
      <c r="D1534" s="5" t="s">
        <v>1710</v>
      </c>
      <c r="E1534" s="110" t="s">
        <v>101</v>
      </c>
      <c r="F1534" s="52" t="s">
        <v>101</v>
      </c>
      <c r="G1534" s="18" t="s">
        <v>1923</v>
      </c>
      <c r="H1534" s="16" t="s">
        <v>36</v>
      </c>
      <c r="I1534" s="19" t="s">
        <v>101</v>
      </c>
      <c r="K1534" s="111" t="s">
        <v>523</v>
      </c>
      <c r="M1534" s="111">
        <v>33</v>
      </c>
      <c r="N1534" s="110" t="s">
        <v>101</v>
      </c>
      <c r="O1534" s="52" t="s">
        <v>101</v>
      </c>
      <c r="P1534" s="110">
        <v>0.5</v>
      </c>
      <c r="W1534" s="105">
        <f>IFERROR(IF(S1534&lt;R1534,100%,"100"%-(S1534-R1534)*1.2),"-")</f>
        <v>1</v>
      </c>
    </row>
    <row r="1535" spans="2:28" x14ac:dyDescent="0.3">
      <c r="B1535" s="18" t="s">
        <v>1924</v>
      </c>
      <c r="C1535" s="18">
        <v>46141</v>
      </c>
      <c r="D1535" s="5" t="s">
        <v>1710</v>
      </c>
      <c r="E1535" s="17" t="s">
        <v>56</v>
      </c>
      <c r="F1535" s="52" t="s">
        <v>81</v>
      </c>
      <c r="G1535" s="18" t="s">
        <v>1924</v>
      </c>
      <c r="H1535" s="16" t="s">
        <v>22</v>
      </c>
      <c r="I1535" s="19" t="s">
        <v>56</v>
      </c>
      <c r="J1535" s="111">
        <v>8500</v>
      </c>
      <c r="K1535" s="111">
        <v>974</v>
      </c>
      <c r="L1535" s="111">
        <v>14</v>
      </c>
      <c r="M1535" s="111">
        <v>3</v>
      </c>
      <c r="N1535" s="17" t="s">
        <v>56</v>
      </c>
      <c r="O1535" s="52" t="s">
        <v>81</v>
      </c>
      <c r="P1535" s="17">
        <v>0.5</v>
      </c>
      <c r="Q1535" s="22">
        <v>0.69791666666666663</v>
      </c>
      <c r="R1535" s="22">
        <v>0.75</v>
      </c>
      <c r="S1535" s="22">
        <v>0.73611111111111116</v>
      </c>
      <c r="T1535" s="22">
        <v>0.75</v>
      </c>
      <c r="U1535" s="22">
        <v>0.89583333333333337</v>
      </c>
      <c r="V1535" s="22">
        <v>0.89583333333333337</v>
      </c>
      <c r="W1535" s="105">
        <f>IFERROR(IF(S1535&lt;R1535,100%,"100"%-(S1535-R1535)*1.2),"-")</f>
        <v>1</v>
      </c>
    </row>
    <row r="1536" spans="2:28" x14ac:dyDescent="0.3">
      <c r="B1536" s="18" t="s">
        <v>1924</v>
      </c>
      <c r="C1536" s="18">
        <v>46141</v>
      </c>
      <c r="D1536" s="5" t="s">
        <v>1710</v>
      </c>
      <c r="E1536" s="17" t="s">
        <v>56</v>
      </c>
      <c r="F1536" s="52" t="s">
        <v>81</v>
      </c>
      <c r="G1536" s="18" t="s">
        <v>1924</v>
      </c>
      <c r="H1536" s="16" t="s">
        <v>80</v>
      </c>
      <c r="I1536" s="19" t="s">
        <v>56</v>
      </c>
      <c r="J1536" s="111">
        <v>8500</v>
      </c>
      <c r="K1536" s="111">
        <v>4200</v>
      </c>
      <c r="L1536" s="111">
        <v>14</v>
      </c>
      <c r="M1536" s="111">
        <v>10</v>
      </c>
      <c r="N1536" s="17" t="s">
        <v>56</v>
      </c>
      <c r="O1536" s="52" t="s">
        <v>81</v>
      </c>
      <c r="P1536" s="17">
        <v>0.5</v>
      </c>
      <c r="Q1536" s="22">
        <v>0.69097222222222221</v>
      </c>
      <c r="R1536" s="22">
        <v>0.83333333333333337</v>
      </c>
      <c r="S1536" s="22">
        <v>0.79166666666666663</v>
      </c>
      <c r="T1536" s="22">
        <v>0.8125</v>
      </c>
      <c r="U1536" s="22">
        <v>0.89583333333333337</v>
      </c>
      <c r="V1536" s="22">
        <v>0.89583333333333337</v>
      </c>
      <c r="W1536" s="105">
        <f>IFERROR(IF(S1536&lt;R1536,100%,"100"%-(S1536-R1536)*1.2),"-")</f>
        <v>1</v>
      </c>
    </row>
    <row r="1537" spans="2:23" x14ac:dyDescent="0.3">
      <c r="B1537" s="18" t="s">
        <v>1925</v>
      </c>
      <c r="C1537" s="18">
        <v>46141</v>
      </c>
      <c r="D1537" s="5" t="s">
        <v>1710</v>
      </c>
      <c r="E1537" s="49" t="s">
        <v>14</v>
      </c>
      <c r="F1537" s="52" t="s">
        <v>15</v>
      </c>
      <c r="G1537" s="18" t="s">
        <v>1925</v>
      </c>
      <c r="H1537" s="16" t="s">
        <v>19</v>
      </c>
      <c r="I1537" s="19" t="s">
        <v>14</v>
      </c>
      <c r="J1537" s="111">
        <v>8500</v>
      </c>
      <c r="K1537" s="111">
        <v>7421</v>
      </c>
      <c r="L1537" s="111">
        <v>14</v>
      </c>
      <c r="M1537" s="111">
        <v>21</v>
      </c>
      <c r="N1537" s="17" t="s">
        <v>14</v>
      </c>
      <c r="O1537" s="52" t="s">
        <v>15</v>
      </c>
      <c r="P1537" s="17">
        <v>0.375</v>
      </c>
      <c r="Q1537" s="22">
        <v>0.3923611111111111</v>
      </c>
      <c r="R1537" s="22">
        <v>0.625</v>
      </c>
      <c r="S1537" s="22">
        <v>0.52430555555555558</v>
      </c>
      <c r="T1537" s="22">
        <v>0.64583333333333337</v>
      </c>
      <c r="U1537" s="22">
        <v>0.82638888888888884</v>
      </c>
      <c r="V1537" s="22">
        <v>0.82638888888888884</v>
      </c>
      <c r="W1537" s="105">
        <f>IFERROR(IF(S1537&lt;R1537,100%,"100"%-(S1537-R1537)*1.2),"-")</f>
        <v>1</v>
      </c>
    </row>
    <row r="1538" spans="2:23" x14ac:dyDescent="0.3">
      <c r="B1538" s="18" t="s">
        <v>1926</v>
      </c>
      <c r="C1538" s="18">
        <v>46141</v>
      </c>
      <c r="D1538" s="5" t="s">
        <v>1710</v>
      </c>
      <c r="E1538" s="17" t="s">
        <v>46</v>
      </c>
      <c r="F1538" s="52" t="s">
        <v>165</v>
      </c>
      <c r="G1538" s="18" t="s">
        <v>1926</v>
      </c>
      <c r="H1538" s="16" t="s">
        <v>34</v>
      </c>
      <c r="I1538" s="19" t="s">
        <v>46</v>
      </c>
      <c r="J1538" s="111">
        <v>927</v>
      </c>
      <c r="K1538" s="111">
        <v>230</v>
      </c>
      <c r="L1538" s="111">
        <v>3</v>
      </c>
      <c r="M1538" s="111">
        <v>1</v>
      </c>
      <c r="N1538" s="17" t="s">
        <v>46</v>
      </c>
      <c r="O1538" s="52" t="s">
        <v>165</v>
      </c>
      <c r="P1538" s="17">
        <v>0.41666666666666669</v>
      </c>
      <c r="Q1538" s="22">
        <v>0.43402777777777779</v>
      </c>
      <c r="R1538" s="22">
        <v>0.625</v>
      </c>
      <c r="S1538" s="22">
        <v>0.47916666666666669</v>
      </c>
      <c r="T1538" s="22">
        <v>0.5</v>
      </c>
      <c r="U1538" s="22">
        <v>0.54166666666666663</v>
      </c>
      <c r="V1538" s="22">
        <v>0.54166666666666663</v>
      </c>
      <c r="W1538" s="105">
        <f>IFERROR(IF(S1538&lt;R1538,100%,"100"%-(S1538-R1538)*1.2),"-")</f>
        <v>1</v>
      </c>
    </row>
    <row r="1539" spans="2:23" x14ac:dyDescent="0.3">
      <c r="B1539" s="18" t="s">
        <v>1927</v>
      </c>
      <c r="C1539" s="18">
        <v>46141</v>
      </c>
      <c r="D1539" s="5" t="s">
        <v>1710</v>
      </c>
      <c r="E1539" s="17" t="s">
        <v>101</v>
      </c>
      <c r="F1539" s="52" t="s">
        <v>101</v>
      </c>
      <c r="G1539" s="18" t="s">
        <v>1927</v>
      </c>
      <c r="H1539" s="16" t="s">
        <v>12</v>
      </c>
      <c r="I1539" s="21" t="s">
        <v>101</v>
      </c>
      <c r="M1539" s="111">
        <v>28</v>
      </c>
      <c r="N1539" s="17" t="s">
        <v>101</v>
      </c>
      <c r="O1539" s="52" t="s">
        <v>101</v>
      </c>
      <c r="P1539" s="17">
        <v>0.25</v>
      </c>
      <c r="W1539" s="105">
        <f>IFERROR(IF(S1539&lt;R1539,100%,"100"%-(S1539-R1539)*1.2),"-")</f>
        <v>1</v>
      </c>
    </row>
    <row r="1540" spans="2:23" x14ac:dyDescent="0.3">
      <c r="B1540" s="18" t="s">
        <v>1927</v>
      </c>
      <c r="C1540" s="18">
        <v>46141</v>
      </c>
      <c r="D1540" s="5" t="s">
        <v>1710</v>
      </c>
      <c r="E1540" s="17" t="s">
        <v>101</v>
      </c>
      <c r="F1540" s="52" t="s">
        <v>101</v>
      </c>
      <c r="G1540" s="18" t="s">
        <v>1927</v>
      </c>
      <c r="H1540" s="16" t="s">
        <v>51</v>
      </c>
      <c r="I1540" s="21" t="s">
        <v>101</v>
      </c>
      <c r="M1540" s="111">
        <v>3</v>
      </c>
      <c r="N1540" s="17" t="s">
        <v>101</v>
      </c>
      <c r="O1540" s="52" t="s">
        <v>101</v>
      </c>
      <c r="P1540" s="17">
        <v>0.25</v>
      </c>
      <c r="W1540" s="105">
        <f>IFERROR(IF(S1540&lt;R1540,100%,"100"%-(S1540-R1540)*1.2),"-")</f>
        <v>1</v>
      </c>
    </row>
    <row r="1541" spans="2:23" x14ac:dyDescent="0.3">
      <c r="B1541" s="18" t="s">
        <v>1928</v>
      </c>
      <c r="C1541" s="18">
        <v>46141</v>
      </c>
      <c r="D1541" s="5" t="s">
        <v>1710</v>
      </c>
      <c r="E1541" s="5" t="s">
        <v>20</v>
      </c>
      <c r="F1541" s="5" t="s">
        <v>21</v>
      </c>
      <c r="G1541" s="18" t="s">
        <v>1928</v>
      </c>
      <c r="H1541" s="5" t="s">
        <v>16</v>
      </c>
      <c r="I1541" s="19" t="s">
        <v>20</v>
      </c>
      <c r="J1541" s="111">
        <v>24950</v>
      </c>
      <c r="K1541" s="111">
        <v>13000</v>
      </c>
      <c r="L1541" s="111">
        <v>27</v>
      </c>
      <c r="M1541" s="111">
        <v>14</v>
      </c>
      <c r="N1541" s="5" t="s">
        <v>20</v>
      </c>
      <c r="O1541" s="5" t="s">
        <v>21</v>
      </c>
      <c r="P1541" s="22">
        <v>0.64583333333333337</v>
      </c>
      <c r="Q1541" s="22">
        <v>0.64583333333333337</v>
      </c>
      <c r="R1541" s="22">
        <v>0.75</v>
      </c>
      <c r="S1541" s="22">
        <v>0.69791666666666663</v>
      </c>
      <c r="T1541" s="22">
        <v>0.86111111111111116</v>
      </c>
      <c r="U1541" s="22">
        <v>0.90625</v>
      </c>
      <c r="V1541" s="22">
        <v>0.90625</v>
      </c>
      <c r="W1541" s="105">
        <f>IFERROR(IF(S1541&lt;R1541,100%,"100"%-(S1541-R1541)*1.2),"-")</f>
        <v>1</v>
      </c>
    </row>
    <row r="1542" spans="2:23" x14ac:dyDescent="0.3">
      <c r="B1542" s="18" t="s">
        <v>2166</v>
      </c>
      <c r="C1542" s="18">
        <v>46141</v>
      </c>
      <c r="D1542" s="5" t="s">
        <v>1710</v>
      </c>
      <c r="E1542" s="5" t="s">
        <v>20</v>
      </c>
      <c r="F1542" s="5" t="s">
        <v>21</v>
      </c>
      <c r="G1542" s="18" t="s">
        <v>2166</v>
      </c>
      <c r="H1542" s="2" t="s">
        <v>539</v>
      </c>
      <c r="W1542" s="105">
        <f>IFERROR(IF(S1542&lt;R1542,100%,"100"%-(S1542-R1542)*1.2),"-")</f>
        <v>1</v>
      </c>
    </row>
    <row r="1543" spans="2:23" x14ac:dyDescent="0.3">
      <c r="B1543" s="18" t="s">
        <v>2167</v>
      </c>
      <c r="C1543" s="18">
        <v>46141</v>
      </c>
      <c r="D1543" s="5" t="s">
        <v>1710</v>
      </c>
      <c r="E1543" s="5" t="s">
        <v>20</v>
      </c>
      <c r="F1543" s="5" t="s">
        <v>21</v>
      </c>
      <c r="G1543" s="18" t="s">
        <v>2167</v>
      </c>
      <c r="H1543" s="2" t="s">
        <v>539</v>
      </c>
      <c r="W1543" s="105">
        <f>IFERROR(IF(S1543&lt;R1543,100%,"100"%-(S1543-R1543)*1.2),"-")</f>
        <v>1</v>
      </c>
    </row>
    <row r="1544" spans="2:23" x14ac:dyDescent="0.3">
      <c r="B1544" s="18" t="s">
        <v>2168</v>
      </c>
      <c r="C1544" s="18">
        <v>46141</v>
      </c>
      <c r="D1544" s="5" t="s">
        <v>1710</v>
      </c>
      <c r="E1544" s="5" t="s">
        <v>20</v>
      </c>
      <c r="F1544" s="5" t="s">
        <v>21</v>
      </c>
      <c r="G1544" s="18" t="s">
        <v>2168</v>
      </c>
      <c r="H1544" s="2" t="s">
        <v>539</v>
      </c>
      <c r="W1544" s="105">
        <f>IFERROR(IF(S1544&lt;R1544,100%,"100"%-(S1544-R1544)*1.2),"-")</f>
        <v>1</v>
      </c>
    </row>
    <row r="1545" spans="2:23" x14ac:dyDescent="0.3">
      <c r="B1545" s="18" t="s">
        <v>1929</v>
      </c>
      <c r="C1545" s="18">
        <v>46142</v>
      </c>
      <c r="D1545" s="5" t="s">
        <v>1710</v>
      </c>
      <c r="E1545" s="21" t="s">
        <v>28</v>
      </c>
      <c r="F1545" s="41" t="s">
        <v>42</v>
      </c>
      <c r="G1545" s="18" t="s">
        <v>1929</v>
      </c>
      <c r="H1545" s="20" t="s">
        <v>43</v>
      </c>
      <c r="I1545" s="19" t="s">
        <v>28</v>
      </c>
      <c r="J1545" s="111">
        <v>9200</v>
      </c>
      <c r="K1545" s="111">
        <v>7800</v>
      </c>
      <c r="L1545" s="111">
        <v>14</v>
      </c>
      <c r="M1545" s="111">
        <v>7</v>
      </c>
      <c r="N1545" s="21" t="s">
        <v>28</v>
      </c>
      <c r="O1545" s="41" t="s">
        <v>42</v>
      </c>
      <c r="P1545" s="21">
        <v>0.29166666666666702</v>
      </c>
      <c r="Q1545" s="22">
        <v>0.39583333333333331</v>
      </c>
      <c r="R1545" s="22">
        <v>0.625</v>
      </c>
      <c r="S1545" s="22">
        <v>0.48958333333333331</v>
      </c>
      <c r="T1545" s="22">
        <v>0.5625</v>
      </c>
      <c r="U1545" s="22">
        <v>0.6875</v>
      </c>
      <c r="V1545" s="22">
        <v>0.6875</v>
      </c>
      <c r="W1545" s="105">
        <f>IFERROR(IF(S1545&lt;R1545,100%,"100"%-(S1545-R1545)*1.2),"-")</f>
        <v>1</v>
      </c>
    </row>
    <row r="1546" spans="2:23" x14ac:dyDescent="0.3">
      <c r="B1546" s="18" t="s">
        <v>1930</v>
      </c>
      <c r="C1546" s="18">
        <v>46142</v>
      </c>
      <c r="D1546" s="5" t="s">
        <v>1710</v>
      </c>
      <c r="E1546" s="21" t="s">
        <v>28</v>
      </c>
      <c r="F1546" s="41" t="s">
        <v>42</v>
      </c>
      <c r="G1546" s="18" t="s">
        <v>1930</v>
      </c>
      <c r="H1546" s="20" t="s">
        <v>80</v>
      </c>
      <c r="I1546" s="19" t="s">
        <v>28</v>
      </c>
      <c r="J1546" s="111">
        <v>9200</v>
      </c>
      <c r="K1546" s="111">
        <v>8500</v>
      </c>
      <c r="L1546" s="111">
        <v>14</v>
      </c>
      <c r="M1546" s="111">
        <v>11</v>
      </c>
      <c r="N1546" s="21" t="s">
        <v>28</v>
      </c>
      <c r="O1546" s="41" t="s">
        <v>42</v>
      </c>
      <c r="P1546" s="21">
        <v>0.66666666666666663</v>
      </c>
      <c r="Q1546" s="22">
        <v>0.79166666666666663</v>
      </c>
      <c r="R1546" s="22">
        <v>0.875</v>
      </c>
      <c r="S1546" s="22">
        <v>0.875</v>
      </c>
      <c r="T1546" s="22">
        <v>0.91666666666666663</v>
      </c>
      <c r="U1546" s="22">
        <v>0.97916666666666663</v>
      </c>
      <c r="V1546" s="22">
        <v>0.97916666666666663</v>
      </c>
      <c r="W1546" s="105">
        <f>IFERROR(IF(S1546&lt;R1546,100%,"100"%-(S1546-R1546)*1.2),"-")</f>
        <v>1</v>
      </c>
    </row>
    <row r="1547" spans="2:23" x14ac:dyDescent="0.3">
      <c r="B1547" s="18" t="s">
        <v>1931</v>
      </c>
      <c r="C1547" s="18">
        <v>46142</v>
      </c>
      <c r="D1547" s="5" t="s">
        <v>1710</v>
      </c>
      <c r="E1547" s="21" t="s">
        <v>101</v>
      </c>
      <c r="F1547" s="41" t="s">
        <v>101</v>
      </c>
      <c r="G1547" s="18" t="s">
        <v>1931</v>
      </c>
      <c r="H1547" s="20" t="s">
        <v>36</v>
      </c>
      <c r="I1547" s="21" t="s">
        <v>14</v>
      </c>
      <c r="M1547" s="111">
        <v>16</v>
      </c>
      <c r="N1547" s="21" t="s">
        <v>101</v>
      </c>
      <c r="O1547" s="41" t="s">
        <v>101</v>
      </c>
      <c r="P1547" s="21">
        <v>0.45833333333333331</v>
      </c>
      <c r="W1547" s="105">
        <f>IFERROR(IF(S1547&lt;R1547,100%,"100"%-(S1547-R1547)*1.2),"-")</f>
        <v>1</v>
      </c>
    </row>
    <row r="1548" spans="2:23" x14ac:dyDescent="0.3">
      <c r="B1548" s="18" t="s">
        <v>1931</v>
      </c>
      <c r="C1548" s="18">
        <v>46142</v>
      </c>
      <c r="D1548" s="5" t="s">
        <v>1710</v>
      </c>
      <c r="E1548" s="21" t="s">
        <v>101</v>
      </c>
      <c r="F1548" s="41" t="s">
        <v>101</v>
      </c>
      <c r="G1548" s="18" t="s">
        <v>1931</v>
      </c>
      <c r="H1548" s="20" t="s">
        <v>33</v>
      </c>
      <c r="I1548" s="21" t="s">
        <v>101</v>
      </c>
      <c r="M1548" s="111">
        <v>20</v>
      </c>
      <c r="N1548" s="21" t="s">
        <v>101</v>
      </c>
      <c r="O1548" s="41" t="s">
        <v>101</v>
      </c>
      <c r="P1548" s="21">
        <v>0.45833333333333331</v>
      </c>
      <c r="W1548" s="105">
        <f>IFERROR(IF(S1548&lt;R1548,100%,"100"%-(S1548-R1548)*1.2),"-")</f>
        <v>1</v>
      </c>
    </row>
    <row r="1549" spans="2:23" x14ac:dyDescent="0.3">
      <c r="B1549" s="18" t="s">
        <v>1932</v>
      </c>
      <c r="C1549" s="18">
        <v>46142</v>
      </c>
      <c r="D1549" s="5" t="s">
        <v>1710</v>
      </c>
      <c r="E1549" s="21" t="s">
        <v>20</v>
      </c>
      <c r="F1549" s="41" t="s">
        <v>21</v>
      </c>
      <c r="G1549" s="18" t="s">
        <v>1932</v>
      </c>
      <c r="H1549" s="20" t="s">
        <v>67</v>
      </c>
      <c r="I1549" s="21" t="s">
        <v>20</v>
      </c>
      <c r="J1549" s="111">
        <v>24950</v>
      </c>
      <c r="K1549" s="242">
        <v>20000</v>
      </c>
      <c r="L1549" s="111">
        <v>27</v>
      </c>
      <c r="M1549" s="111">
        <v>1</v>
      </c>
      <c r="N1549" s="21" t="s">
        <v>20</v>
      </c>
      <c r="O1549" s="41" t="s">
        <v>21</v>
      </c>
      <c r="P1549" s="21">
        <v>0.29166666666666669</v>
      </c>
      <c r="Q1549" s="22">
        <v>0.375</v>
      </c>
      <c r="R1549" s="22">
        <v>0.625</v>
      </c>
      <c r="S1549" s="22">
        <v>0.3611111111111111</v>
      </c>
      <c r="T1549" s="22">
        <v>0.47916666666666669</v>
      </c>
      <c r="U1549" s="108">
        <v>0.49305555555555558</v>
      </c>
      <c r="V1549" s="22">
        <v>0.49305555555555558</v>
      </c>
      <c r="W1549" s="105">
        <f>IFERROR(IF(S1549&lt;R1549,100%,"100"%-(S1549-R1549)*1.2),"-")</f>
        <v>1</v>
      </c>
    </row>
    <row r="1550" spans="2:23" x14ac:dyDescent="0.3">
      <c r="B1550" s="18" t="s">
        <v>1933</v>
      </c>
      <c r="C1550" s="18">
        <v>46142</v>
      </c>
      <c r="D1550" s="5" t="s">
        <v>1710</v>
      </c>
      <c r="E1550" s="21" t="s">
        <v>20</v>
      </c>
      <c r="F1550" s="41" t="s">
        <v>21</v>
      </c>
      <c r="G1550" s="18" t="s">
        <v>1933</v>
      </c>
      <c r="H1550" s="20" t="s">
        <v>67</v>
      </c>
      <c r="I1550" s="21" t="s">
        <v>20</v>
      </c>
      <c r="J1550" s="111">
        <v>24950</v>
      </c>
      <c r="K1550" s="111">
        <v>12000</v>
      </c>
      <c r="L1550" s="111">
        <v>27</v>
      </c>
      <c r="M1550" s="111">
        <v>10</v>
      </c>
      <c r="N1550" s="21" t="s">
        <v>20</v>
      </c>
      <c r="O1550" s="41" t="s">
        <v>21</v>
      </c>
      <c r="P1550" s="21">
        <v>0.58333333333333337</v>
      </c>
      <c r="Q1550" s="22">
        <v>0.625</v>
      </c>
      <c r="R1550" s="22">
        <v>0.75</v>
      </c>
      <c r="S1550" s="22">
        <v>0.64930555555555558</v>
      </c>
      <c r="T1550" s="22">
        <v>0.71875</v>
      </c>
      <c r="U1550" s="22">
        <v>0.75</v>
      </c>
      <c r="V1550" s="22">
        <v>0.75</v>
      </c>
      <c r="W1550" s="105">
        <f>IFERROR(IF(S1550&lt;R1550,100%,"100"%-(S1550-R1550)*1.2),"-")</f>
        <v>1</v>
      </c>
    </row>
    <row r="1551" spans="2:23" x14ac:dyDescent="0.3">
      <c r="B1551" s="18" t="s">
        <v>1934</v>
      </c>
      <c r="C1551" s="18">
        <v>46142</v>
      </c>
      <c r="D1551" s="5" t="s">
        <v>1710</v>
      </c>
      <c r="E1551" s="49" t="s">
        <v>14</v>
      </c>
      <c r="F1551" s="41" t="s">
        <v>15</v>
      </c>
      <c r="G1551" s="18" t="s">
        <v>1934</v>
      </c>
      <c r="H1551" s="20" t="s">
        <v>35</v>
      </c>
      <c r="I1551" s="21" t="s">
        <v>14</v>
      </c>
      <c r="J1551" s="111">
        <v>8500</v>
      </c>
      <c r="K1551" s="111">
        <v>8000</v>
      </c>
      <c r="L1551" s="111">
        <v>14</v>
      </c>
      <c r="M1551" s="111">
        <v>8</v>
      </c>
      <c r="N1551" s="21" t="s">
        <v>14</v>
      </c>
      <c r="O1551" s="41" t="s">
        <v>15</v>
      </c>
      <c r="P1551" s="21">
        <v>0.29166666666666702</v>
      </c>
      <c r="Q1551" s="22">
        <v>0.29166666666666669</v>
      </c>
      <c r="R1551" s="22">
        <v>0.5</v>
      </c>
      <c r="S1551" s="22">
        <v>0.2951388888888889</v>
      </c>
      <c r="T1551" s="22">
        <v>0.33333333333333331</v>
      </c>
      <c r="U1551" s="22">
        <v>0.33680555555555558</v>
      </c>
      <c r="V1551" s="22">
        <v>0.33680555555555558</v>
      </c>
      <c r="W1551" s="105">
        <f>IFERROR(IF(S1551&lt;R1551,100%,"100"%-(S1551-R1551)*1.2),"-")</f>
        <v>1</v>
      </c>
    </row>
    <row r="1552" spans="2:23" x14ac:dyDescent="0.3">
      <c r="B1552" s="18" t="s">
        <v>1935</v>
      </c>
      <c r="C1552" s="18">
        <v>46142</v>
      </c>
      <c r="D1552" s="5" t="s">
        <v>1710</v>
      </c>
      <c r="E1552" s="49" t="s">
        <v>14</v>
      </c>
      <c r="F1552" s="41" t="s">
        <v>15</v>
      </c>
      <c r="G1552" s="18" t="s">
        <v>1935</v>
      </c>
      <c r="H1552" s="20" t="s">
        <v>40</v>
      </c>
      <c r="I1552" s="21" t="s">
        <v>14</v>
      </c>
      <c r="J1552" s="111">
        <v>8500</v>
      </c>
      <c r="K1552" s="111">
        <v>4830</v>
      </c>
      <c r="L1552" s="111">
        <v>14</v>
      </c>
      <c r="M1552" s="111">
        <v>7</v>
      </c>
      <c r="N1552" s="21" t="s">
        <v>14</v>
      </c>
      <c r="O1552" s="41" t="s">
        <v>15</v>
      </c>
      <c r="P1552" s="21">
        <v>0.35416666666666669</v>
      </c>
      <c r="Q1552" s="22">
        <v>0.57291666666666663</v>
      </c>
      <c r="R1552" s="22">
        <v>0.83333333333333337</v>
      </c>
      <c r="S1552" s="22">
        <v>0.79166666666666663</v>
      </c>
      <c r="T1552" s="108">
        <v>0.8125</v>
      </c>
      <c r="U1552" s="22">
        <v>6.9444444444444441E-3</v>
      </c>
      <c r="V1552" s="22">
        <v>6.9444444444444441E-3</v>
      </c>
      <c r="W1552" s="105">
        <f>IFERROR(IF(S1552&lt;R1552,100%,"100"%-(S1552-R1552)*1.2),"-")</f>
        <v>1</v>
      </c>
    </row>
    <row r="1553" spans="2:23" x14ac:dyDescent="0.3">
      <c r="B1553" s="18" t="s">
        <v>1935</v>
      </c>
      <c r="C1553" s="18">
        <v>46142</v>
      </c>
      <c r="D1553" s="5" t="s">
        <v>1710</v>
      </c>
      <c r="E1553" s="49" t="s">
        <v>14</v>
      </c>
      <c r="F1553" s="41" t="s">
        <v>15</v>
      </c>
      <c r="G1553" s="18" t="s">
        <v>1935</v>
      </c>
      <c r="H1553" s="20" t="s">
        <v>18</v>
      </c>
      <c r="I1553" s="21" t="s">
        <v>14</v>
      </c>
      <c r="J1553" s="111">
        <v>8500</v>
      </c>
      <c r="K1553" s="111">
        <v>1835</v>
      </c>
      <c r="L1553" s="111">
        <v>14</v>
      </c>
      <c r="M1553" s="111">
        <v>3</v>
      </c>
      <c r="N1553" s="21" t="s">
        <v>14</v>
      </c>
      <c r="O1553" s="41" t="s">
        <v>15</v>
      </c>
      <c r="P1553" s="21">
        <v>0.35416666666666669</v>
      </c>
      <c r="Q1553" s="22">
        <v>0.57291666666666663</v>
      </c>
      <c r="R1553" s="22">
        <v>0.83333333333333337</v>
      </c>
      <c r="S1553" s="22">
        <v>0.83680555555555558</v>
      </c>
      <c r="T1553" s="22">
        <v>0.88541666666666663</v>
      </c>
      <c r="U1553" s="22">
        <v>6.9444444444444441E-3</v>
      </c>
      <c r="V1553" s="22">
        <v>6.9444444444444441E-3</v>
      </c>
      <c r="W1553" s="105">
        <f>IFERROR(IF(S1553&lt;R1553,100%,"100"%-(S1553-R1553)*1.2),"-")</f>
        <v>0.99583333333333335</v>
      </c>
    </row>
    <row r="1554" spans="2:23" x14ac:dyDescent="0.3">
      <c r="B1554" s="18" t="s">
        <v>1935</v>
      </c>
      <c r="C1554" s="18">
        <v>46142</v>
      </c>
      <c r="D1554" s="5" t="s">
        <v>1710</v>
      </c>
      <c r="E1554" s="49" t="s">
        <v>14</v>
      </c>
      <c r="F1554" s="41" t="s">
        <v>15</v>
      </c>
      <c r="G1554" s="18" t="s">
        <v>1935</v>
      </c>
      <c r="H1554" s="20" t="s">
        <v>12</v>
      </c>
      <c r="I1554" s="21" t="s">
        <v>14</v>
      </c>
      <c r="J1554" s="111">
        <v>8500</v>
      </c>
      <c r="K1554" s="111">
        <v>2139</v>
      </c>
      <c r="L1554" s="111">
        <v>14</v>
      </c>
      <c r="M1554" s="111">
        <v>6</v>
      </c>
      <c r="N1554" s="21" t="s">
        <v>14</v>
      </c>
      <c r="O1554" s="41" t="s">
        <v>15</v>
      </c>
      <c r="P1554" s="21">
        <v>0.35416666666666669</v>
      </c>
      <c r="Q1554" s="22">
        <v>0.57291666666666663</v>
      </c>
      <c r="R1554" s="22">
        <v>0.83333333333333337</v>
      </c>
      <c r="S1554" s="22">
        <v>0.69097222222222221</v>
      </c>
      <c r="T1554" s="22">
        <v>0.71180555555555558</v>
      </c>
      <c r="U1554" s="22">
        <v>6.9444444444444441E-3</v>
      </c>
      <c r="V1554" s="22">
        <v>6.9444444444444441E-3</v>
      </c>
      <c r="W1554" s="105">
        <f>IFERROR(IF(S1554&lt;R1554,100%,"100"%-(S1554-R1554)*1.2),"-")</f>
        <v>1</v>
      </c>
    </row>
    <row r="1555" spans="2:23" x14ac:dyDescent="0.3">
      <c r="B1555" s="18" t="s">
        <v>1936</v>
      </c>
      <c r="C1555" s="18">
        <v>46142</v>
      </c>
      <c r="D1555" s="5" t="s">
        <v>1710</v>
      </c>
      <c r="E1555" s="21" t="s">
        <v>101</v>
      </c>
      <c r="F1555" s="41" t="s">
        <v>101</v>
      </c>
      <c r="G1555" s="18" t="s">
        <v>1936</v>
      </c>
      <c r="H1555" s="20" t="s">
        <v>9</v>
      </c>
      <c r="I1555" s="21" t="s">
        <v>101</v>
      </c>
      <c r="M1555" s="111">
        <v>9</v>
      </c>
      <c r="N1555" s="21" t="s">
        <v>101</v>
      </c>
      <c r="O1555" s="41" t="s">
        <v>101</v>
      </c>
      <c r="P1555" s="21">
        <v>0.29166666666666702</v>
      </c>
      <c r="W1555" s="105">
        <f>IFERROR(IF(S1555&lt;R1555,100%,"100"%-(S1555-R1555)*1.2),"-")</f>
        <v>1</v>
      </c>
    </row>
    <row r="1556" spans="2:23" x14ac:dyDescent="0.3">
      <c r="B1556" s="18" t="s">
        <v>1936</v>
      </c>
      <c r="C1556" s="18">
        <v>46142</v>
      </c>
      <c r="D1556" s="5" t="s">
        <v>1710</v>
      </c>
      <c r="E1556" s="21" t="s">
        <v>101</v>
      </c>
      <c r="F1556" s="41" t="s">
        <v>101</v>
      </c>
      <c r="G1556" s="18" t="s">
        <v>1936</v>
      </c>
      <c r="H1556" s="20" t="s">
        <v>6</v>
      </c>
      <c r="I1556" s="21" t="s">
        <v>101</v>
      </c>
      <c r="M1556" s="111">
        <v>11</v>
      </c>
      <c r="N1556" s="21" t="s">
        <v>101</v>
      </c>
      <c r="O1556" s="41" t="s">
        <v>101</v>
      </c>
      <c r="P1556" s="21">
        <v>0.29166666666666702</v>
      </c>
      <c r="W1556" s="105">
        <f>IFERROR(IF(S1556&lt;R1556,100%,"100"%-(S1556-R1556)*1.2),"-")</f>
        <v>1</v>
      </c>
    </row>
    <row r="1557" spans="2:23" x14ac:dyDescent="0.3">
      <c r="B1557" s="18" t="s">
        <v>1937</v>
      </c>
      <c r="C1557" s="18">
        <v>46142</v>
      </c>
      <c r="D1557" s="5" t="s">
        <v>1710</v>
      </c>
      <c r="E1557" s="21" t="s">
        <v>104</v>
      </c>
      <c r="F1557" s="41" t="s">
        <v>64</v>
      </c>
      <c r="G1557" s="18" t="s">
        <v>1937</v>
      </c>
      <c r="H1557" s="20" t="s">
        <v>107</v>
      </c>
      <c r="I1557" s="21" t="s">
        <v>104</v>
      </c>
      <c r="J1557" s="111">
        <v>10230</v>
      </c>
      <c r="K1557" s="111">
        <v>1200</v>
      </c>
      <c r="L1557" s="111">
        <v>14</v>
      </c>
      <c r="M1557" s="111">
        <v>1</v>
      </c>
      <c r="N1557" s="21" t="s">
        <v>104</v>
      </c>
      <c r="O1557" s="41" t="s">
        <v>64</v>
      </c>
      <c r="P1557" s="21">
        <v>0.47916666666666669</v>
      </c>
      <c r="Q1557" s="22">
        <v>0.52777777777777779</v>
      </c>
      <c r="R1557" s="22">
        <v>0.75</v>
      </c>
      <c r="S1557" s="22">
        <v>0.70138888888888884</v>
      </c>
      <c r="T1557" s="22">
        <v>0.72916666666666663</v>
      </c>
      <c r="U1557" s="22">
        <v>0.83333333333333337</v>
      </c>
      <c r="V1557" s="22">
        <v>0.83333333333333337</v>
      </c>
      <c r="W1557" s="105">
        <f>IFERROR(IF(S1557&lt;R1557,100%,"100"%-(S1557-R1557)*1.2),"-")</f>
        <v>1</v>
      </c>
    </row>
    <row r="1558" spans="2:23" x14ac:dyDescent="0.3">
      <c r="B1558" s="18" t="s">
        <v>1937</v>
      </c>
      <c r="C1558" s="18">
        <v>46142</v>
      </c>
      <c r="D1558" s="5" t="s">
        <v>1710</v>
      </c>
      <c r="E1558" s="21" t="s">
        <v>104</v>
      </c>
      <c r="F1558" s="41" t="s">
        <v>64</v>
      </c>
      <c r="G1558" s="18" t="s">
        <v>1937</v>
      </c>
      <c r="H1558" s="20" t="s">
        <v>22</v>
      </c>
      <c r="I1558" s="21" t="s">
        <v>104</v>
      </c>
      <c r="J1558" s="111">
        <v>10230</v>
      </c>
      <c r="K1558" s="111">
        <v>8900</v>
      </c>
      <c r="L1558" s="111">
        <v>14</v>
      </c>
      <c r="M1558" s="111">
        <v>13</v>
      </c>
      <c r="N1558" s="21" t="s">
        <v>104</v>
      </c>
      <c r="O1558" s="41" t="s">
        <v>64</v>
      </c>
      <c r="P1558" s="21">
        <v>0.47916666666666669</v>
      </c>
      <c r="Q1558" s="22">
        <v>0.52777777777777779</v>
      </c>
      <c r="R1558" s="22">
        <v>0.75</v>
      </c>
      <c r="S1558" s="22">
        <v>0.57638888888888884</v>
      </c>
      <c r="T1558" s="22">
        <v>0.66666666666666663</v>
      </c>
      <c r="U1558" s="22">
        <v>0.83333333333333337</v>
      </c>
      <c r="V1558" s="22">
        <v>0.83333333333333337</v>
      </c>
      <c r="W1558" s="105">
        <f>IFERROR(IF(S1558&lt;R1558,100%,"100"%-(S1558-R1558)*1.2),"-")</f>
        <v>1</v>
      </c>
    </row>
    <row r="1559" spans="2:23" x14ac:dyDescent="0.3">
      <c r="B1559" s="18" t="s">
        <v>1938</v>
      </c>
      <c r="C1559" s="18">
        <v>46142</v>
      </c>
      <c r="D1559" s="5" t="s">
        <v>1710</v>
      </c>
      <c r="E1559" s="42" t="s">
        <v>56</v>
      </c>
      <c r="F1559" s="41" t="s">
        <v>81</v>
      </c>
      <c r="G1559" s="18" t="s">
        <v>1938</v>
      </c>
      <c r="H1559" s="41" t="s">
        <v>479</v>
      </c>
      <c r="I1559" s="42" t="s">
        <v>56</v>
      </c>
      <c r="J1559" s="111">
        <v>8500</v>
      </c>
      <c r="K1559" s="111">
        <v>465</v>
      </c>
      <c r="L1559" s="111">
        <v>14</v>
      </c>
      <c r="M1559" s="111">
        <v>1</v>
      </c>
      <c r="N1559" s="42" t="s">
        <v>56</v>
      </c>
      <c r="O1559" s="41" t="s">
        <v>81</v>
      </c>
      <c r="P1559" s="42">
        <v>0.29166666666666702</v>
      </c>
      <c r="Q1559" s="22">
        <v>0.40277777777777779</v>
      </c>
      <c r="R1559" s="22">
        <v>0.625</v>
      </c>
      <c r="S1559" s="22">
        <v>0.4375</v>
      </c>
      <c r="T1559" s="22">
        <v>0.44444444444444442</v>
      </c>
      <c r="U1559" s="22">
        <v>0.59027777777777779</v>
      </c>
      <c r="V1559" s="22">
        <v>0.59027777777777779</v>
      </c>
      <c r="W1559" s="105">
        <f>IFERROR(IF(S1559&lt;R1559,100%,"100"%-(S1559-R1559)*1.2),"-")</f>
        <v>1</v>
      </c>
    </row>
    <row r="1560" spans="2:23" x14ac:dyDescent="0.3">
      <c r="B1560" s="18" t="s">
        <v>1938</v>
      </c>
      <c r="C1560" s="18">
        <v>46142</v>
      </c>
      <c r="D1560" s="5" t="s">
        <v>1710</v>
      </c>
      <c r="E1560" s="42" t="s">
        <v>56</v>
      </c>
      <c r="F1560" s="41" t="s">
        <v>81</v>
      </c>
      <c r="G1560" s="18" t="s">
        <v>1938</v>
      </c>
      <c r="H1560" s="20" t="s">
        <v>16</v>
      </c>
      <c r="I1560" s="42" t="s">
        <v>56</v>
      </c>
      <c r="J1560" s="111">
        <v>8500</v>
      </c>
      <c r="K1560" s="111">
        <v>260</v>
      </c>
      <c r="L1560" s="111">
        <v>14</v>
      </c>
      <c r="M1560" s="111">
        <v>1</v>
      </c>
      <c r="N1560" s="42" t="s">
        <v>56</v>
      </c>
      <c r="O1560" s="41" t="s">
        <v>81</v>
      </c>
      <c r="P1560" s="21">
        <v>0.29166666666666669</v>
      </c>
      <c r="Q1560" s="22">
        <v>0.40277777777777779</v>
      </c>
      <c r="R1560" s="22">
        <v>0.625</v>
      </c>
      <c r="S1560" s="22">
        <v>0.52777777777777779</v>
      </c>
      <c r="T1560" s="22">
        <v>0.54166666666666663</v>
      </c>
      <c r="U1560" s="22">
        <v>0.59027777777777779</v>
      </c>
      <c r="V1560" s="22">
        <v>0.59027777777777779</v>
      </c>
      <c r="W1560" s="105">
        <f>IFERROR(IF(S1560&lt;R1560,100%,"100"%-(S1560-R1560)*1.2),"-")</f>
        <v>1</v>
      </c>
    </row>
    <row r="1561" spans="2:23" x14ac:dyDescent="0.3">
      <c r="B1561" s="18" t="s">
        <v>1938</v>
      </c>
      <c r="C1561" s="18">
        <v>46142</v>
      </c>
      <c r="D1561" s="5" t="s">
        <v>1710</v>
      </c>
      <c r="E1561" s="42" t="s">
        <v>56</v>
      </c>
      <c r="F1561" s="41" t="s">
        <v>81</v>
      </c>
      <c r="G1561" s="18" t="s">
        <v>1938</v>
      </c>
      <c r="H1561" s="20" t="s">
        <v>49</v>
      </c>
      <c r="I1561" s="42" t="s">
        <v>56</v>
      </c>
      <c r="J1561" s="111">
        <v>8500</v>
      </c>
      <c r="K1561" s="111">
        <v>1250</v>
      </c>
      <c r="L1561" s="111">
        <v>14</v>
      </c>
      <c r="M1561" s="111">
        <v>2</v>
      </c>
      <c r="N1561" s="42" t="s">
        <v>56</v>
      </c>
      <c r="O1561" s="41" t="s">
        <v>81</v>
      </c>
      <c r="P1561" s="21">
        <v>0.29166666666666669</v>
      </c>
      <c r="Q1561" s="22">
        <v>0.40277777777777779</v>
      </c>
      <c r="R1561" s="22">
        <v>0.625</v>
      </c>
      <c r="S1561" s="22">
        <v>0.49305555555555558</v>
      </c>
      <c r="T1561" s="22">
        <v>0.51388888888888884</v>
      </c>
      <c r="U1561" s="22">
        <v>0.59027777777777779</v>
      </c>
      <c r="V1561" s="22">
        <v>0.59027777777777779</v>
      </c>
      <c r="W1561" s="105">
        <f>IFERROR(IF(S1561&lt;R1561,100%,"100"%-(S1561-R1561)*1.2),"-")</f>
        <v>1</v>
      </c>
    </row>
    <row r="1562" spans="2:23" x14ac:dyDescent="0.3">
      <c r="B1562" s="18" t="s">
        <v>1938</v>
      </c>
      <c r="C1562" s="18">
        <v>46142</v>
      </c>
      <c r="D1562" s="5" t="s">
        <v>1710</v>
      </c>
      <c r="E1562" s="42" t="s">
        <v>56</v>
      </c>
      <c r="F1562" s="41" t="s">
        <v>81</v>
      </c>
      <c r="G1562" s="18" t="s">
        <v>1938</v>
      </c>
      <c r="H1562" s="20" t="s">
        <v>159</v>
      </c>
      <c r="I1562" s="42" t="s">
        <v>56</v>
      </c>
      <c r="J1562" s="111">
        <v>8500</v>
      </c>
      <c r="K1562" s="111">
        <v>150</v>
      </c>
      <c r="L1562" s="111">
        <v>14</v>
      </c>
      <c r="M1562" s="111">
        <v>1</v>
      </c>
      <c r="N1562" s="42" t="s">
        <v>56</v>
      </c>
      <c r="O1562" s="41" t="s">
        <v>81</v>
      </c>
      <c r="P1562" s="21">
        <v>0.29166666666666669</v>
      </c>
      <c r="Q1562" s="22">
        <v>0.40277777777777779</v>
      </c>
      <c r="R1562" s="22">
        <v>0.625</v>
      </c>
      <c r="S1562" s="22">
        <v>0.45833333333333331</v>
      </c>
      <c r="T1562" s="22">
        <v>0.47916666666666669</v>
      </c>
      <c r="U1562" s="22">
        <v>0.59027777777777779</v>
      </c>
      <c r="V1562" s="22">
        <v>0.59027777777777779</v>
      </c>
      <c r="W1562" s="105">
        <f>IFERROR(IF(S1562&lt;R1562,100%,"100"%-(S1562-R1562)*1.2),"-")</f>
        <v>1</v>
      </c>
    </row>
    <row r="1563" spans="2:23" x14ac:dyDescent="0.3">
      <c r="B1563" s="18" t="s">
        <v>1939</v>
      </c>
      <c r="C1563" s="18">
        <v>46142</v>
      </c>
      <c r="D1563" s="5" t="s">
        <v>1710</v>
      </c>
      <c r="E1563" s="42" t="s">
        <v>56</v>
      </c>
      <c r="F1563" s="41" t="s">
        <v>81</v>
      </c>
      <c r="G1563" s="18" t="s">
        <v>1939</v>
      </c>
      <c r="H1563" s="20" t="s">
        <v>25</v>
      </c>
      <c r="I1563" s="42" t="s">
        <v>56</v>
      </c>
      <c r="J1563" s="111">
        <v>8500</v>
      </c>
      <c r="K1563" s="111">
        <v>320</v>
      </c>
      <c r="L1563" s="111">
        <v>14</v>
      </c>
      <c r="M1563" s="111">
        <v>1</v>
      </c>
      <c r="N1563" s="42" t="s">
        <v>56</v>
      </c>
      <c r="O1563" s="41" t="s">
        <v>81</v>
      </c>
      <c r="P1563" s="21">
        <v>0.58333333333333337</v>
      </c>
      <c r="Q1563" s="22">
        <v>0.66666666666666663</v>
      </c>
      <c r="R1563" s="22">
        <v>0.83333333333333337</v>
      </c>
      <c r="S1563" s="22">
        <v>0.75</v>
      </c>
      <c r="U1563" s="22">
        <v>0.91666666666666663</v>
      </c>
      <c r="V1563" s="22">
        <v>0.91666666666666663</v>
      </c>
      <c r="W1563" s="105">
        <f>IFERROR(IF(S1563&lt;R1563,100%,"100"%-(S1563-R1563)*1.2),"-")</f>
        <v>1</v>
      </c>
    </row>
    <row r="1564" spans="2:23" x14ac:dyDescent="0.3">
      <c r="B1564" s="18" t="s">
        <v>1939</v>
      </c>
      <c r="C1564" s="18">
        <v>46142</v>
      </c>
      <c r="D1564" s="5" t="s">
        <v>1710</v>
      </c>
      <c r="E1564" s="42" t="s">
        <v>56</v>
      </c>
      <c r="F1564" s="41" t="s">
        <v>81</v>
      </c>
      <c r="G1564" s="18" t="s">
        <v>1939</v>
      </c>
      <c r="H1564" s="20" t="s">
        <v>13</v>
      </c>
      <c r="I1564" s="42" t="s">
        <v>56</v>
      </c>
      <c r="J1564" s="111">
        <v>8500</v>
      </c>
      <c r="K1564" s="111">
        <v>1200</v>
      </c>
      <c r="L1564" s="111">
        <v>14</v>
      </c>
      <c r="M1564" s="111">
        <v>3</v>
      </c>
      <c r="N1564" s="42" t="s">
        <v>56</v>
      </c>
      <c r="O1564" s="41" t="s">
        <v>81</v>
      </c>
      <c r="P1564" s="21">
        <v>0.58333333333333337</v>
      </c>
      <c r="Q1564" s="22">
        <v>0.66666666666666663</v>
      </c>
      <c r="R1564" s="22">
        <v>0.83333333333333337</v>
      </c>
      <c r="S1564" s="22">
        <v>0.75347222222222221</v>
      </c>
      <c r="U1564" s="22">
        <v>0.91666666666666663</v>
      </c>
      <c r="V1564" s="22">
        <v>0.91666666666666663</v>
      </c>
      <c r="W1564" s="105">
        <f>IFERROR(IF(S1564&lt;R1564,100%,"100"%-(S1564-R1564)*1.2),"-")</f>
        <v>1</v>
      </c>
    </row>
    <row r="1565" spans="2:23" x14ac:dyDescent="0.3">
      <c r="B1565" s="18" t="s">
        <v>1939</v>
      </c>
      <c r="C1565" s="18">
        <v>46142</v>
      </c>
      <c r="D1565" s="5" t="s">
        <v>1710</v>
      </c>
      <c r="E1565" s="42" t="s">
        <v>56</v>
      </c>
      <c r="F1565" s="41" t="s">
        <v>81</v>
      </c>
      <c r="G1565" s="18" t="s">
        <v>1939</v>
      </c>
      <c r="H1565" s="20" t="s">
        <v>17</v>
      </c>
      <c r="I1565" s="42" t="s">
        <v>56</v>
      </c>
      <c r="J1565" s="111">
        <v>8500</v>
      </c>
      <c r="K1565" s="111">
        <v>320</v>
      </c>
      <c r="L1565" s="111">
        <v>14</v>
      </c>
      <c r="M1565" s="111">
        <v>1</v>
      </c>
      <c r="N1565" s="42" t="s">
        <v>56</v>
      </c>
      <c r="O1565" s="41" t="s">
        <v>81</v>
      </c>
      <c r="P1565" s="21">
        <v>0.58333333333333337</v>
      </c>
      <c r="Q1565" s="22">
        <v>0.66666666666666663</v>
      </c>
      <c r="R1565" s="22">
        <v>0.83333333333333337</v>
      </c>
      <c r="S1565" s="22">
        <v>0.77083333333333337</v>
      </c>
      <c r="U1565" s="22">
        <v>0.91666666666666663</v>
      </c>
      <c r="V1565" s="22">
        <v>0.91666666666666663</v>
      </c>
      <c r="W1565" s="105">
        <f>IFERROR(IF(S1565&lt;R1565,100%,"100"%-(S1565-R1565)*1.2),"-")</f>
        <v>1</v>
      </c>
    </row>
    <row r="1566" spans="2:23" x14ac:dyDescent="0.3">
      <c r="B1566" s="18" t="s">
        <v>1939</v>
      </c>
      <c r="C1566" s="18">
        <v>46142</v>
      </c>
      <c r="D1566" s="5" t="s">
        <v>1710</v>
      </c>
      <c r="E1566" s="42" t="s">
        <v>56</v>
      </c>
      <c r="F1566" s="41" t="s">
        <v>81</v>
      </c>
      <c r="G1566" s="18" t="s">
        <v>1939</v>
      </c>
      <c r="H1566" s="20" t="s">
        <v>161</v>
      </c>
      <c r="I1566" s="42" t="s">
        <v>56</v>
      </c>
      <c r="J1566" s="111">
        <v>8500</v>
      </c>
      <c r="K1566" s="111">
        <v>1200</v>
      </c>
      <c r="L1566" s="111">
        <v>14</v>
      </c>
      <c r="M1566" s="111">
        <v>1</v>
      </c>
      <c r="N1566" s="42" t="s">
        <v>56</v>
      </c>
      <c r="O1566" s="41" t="s">
        <v>81</v>
      </c>
      <c r="P1566" s="21">
        <v>0.58333333333333337</v>
      </c>
      <c r="Q1566" s="22">
        <v>0.66666666666666663</v>
      </c>
      <c r="R1566" s="22">
        <v>0.83333333333333337</v>
      </c>
      <c r="S1566" s="22">
        <v>0.79166666666666663</v>
      </c>
      <c r="U1566" s="22">
        <v>0.91666666666666663</v>
      </c>
      <c r="V1566" s="22">
        <v>0.91666666666666663</v>
      </c>
      <c r="W1566" s="105">
        <f>IFERROR(IF(S1566&lt;R1566,100%,"100"%-(S1566-R1566)*1.2),"-")</f>
        <v>1</v>
      </c>
    </row>
    <row r="1567" spans="2:23" x14ac:dyDescent="0.3">
      <c r="B1567" s="18" t="s">
        <v>1940</v>
      </c>
      <c r="C1567" s="18">
        <v>46142</v>
      </c>
      <c r="D1567" s="5" t="s">
        <v>1710</v>
      </c>
      <c r="E1567" s="21" t="s">
        <v>7</v>
      </c>
      <c r="F1567" s="41" t="s">
        <v>21</v>
      </c>
      <c r="G1567" s="18" t="s">
        <v>1940</v>
      </c>
      <c r="H1567" s="20" t="s">
        <v>75</v>
      </c>
      <c r="I1567" s="21" t="s">
        <v>7</v>
      </c>
      <c r="J1567" s="111">
        <v>10200</v>
      </c>
      <c r="K1567" s="111">
        <v>5600</v>
      </c>
      <c r="L1567" s="111">
        <v>14</v>
      </c>
      <c r="M1567" s="111">
        <v>6</v>
      </c>
      <c r="N1567" s="21" t="s">
        <v>7</v>
      </c>
      <c r="O1567" s="41" t="s">
        <v>21</v>
      </c>
      <c r="P1567" s="21">
        <v>0.29166666666666669</v>
      </c>
      <c r="Q1567" s="22">
        <v>0.79166666666666663</v>
      </c>
      <c r="R1567" s="22">
        <v>0.875</v>
      </c>
      <c r="S1567" s="22">
        <v>0.85416666666666663</v>
      </c>
      <c r="T1567" s="22">
        <v>0.87847222222222221</v>
      </c>
      <c r="U1567" s="22">
        <v>0.90625</v>
      </c>
      <c r="V1567" s="22">
        <v>0.90625</v>
      </c>
      <c r="W1567" s="105">
        <f>IFERROR(IF(S1567&lt;R1567,100%,"100"%-(S1567-R1567)*1.2),"-")</f>
        <v>1</v>
      </c>
    </row>
    <row r="1568" spans="2:23" x14ac:dyDescent="0.3">
      <c r="B1568" s="18" t="s">
        <v>2169</v>
      </c>
      <c r="C1568" s="18">
        <v>46142</v>
      </c>
      <c r="D1568" s="5" t="s">
        <v>1710</v>
      </c>
      <c r="E1568" s="5" t="s">
        <v>20</v>
      </c>
      <c r="F1568" s="5" t="s">
        <v>21</v>
      </c>
      <c r="G1568" s="18" t="s">
        <v>2169</v>
      </c>
      <c r="H1568" s="2" t="s">
        <v>539</v>
      </c>
      <c r="W1568" s="105">
        <f>IFERROR(IF(S1568&lt;R1568,100%,"100"%-(S1568-R1568)*1.2),"-")</f>
        <v>1</v>
      </c>
    </row>
    <row r="1569" spans="2:28" x14ac:dyDescent="0.3">
      <c r="B1569" s="18" t="s">
        <v>2042</v>
      </c>
      <c r="C1569" s="18">
        <v>46143</v>
      </c>
      <c r="D1569" s="5" t="s">
        <v>2086</v>
      </c>
      <c r="E1569" s="19" t="s">
        <v>104</v>
      </c>
      <c r="F1569" s="5" t="s">
        <v>64</v>
      </c>
      <c r="G1569" s="18" t="s">
        <v>2042</v>
      </c>
      <c r="H1569" s="5" t="s">
        <v>462</v>
      </c>
      <c r="I1569" s="19" t="s">
        <v>104</v>
      </c>
      <c r="M1569" s="111">
        <v>10</v>
      </c>
      <c r="N1569" s="19" t="s">
        <v>104</v>
      </c>
      <c r="O1569" s="5" t="s">
        <v>64</v>
      </c>
      <c r="P1569" s="19">
        <v>0.33333333333333398</v>
      </c>
      <c r="Q1569" s="22">
        <v>0.33333333333333331</v>
      </c>
      <c r="R1569" s="22">
        <v>0.5</v>
      </c>
      <c r="S1569" s="22">
        <v>0.33680555555555558</v>
      </c>
      <c r="T1569" s="22">
        <v>0.35416666666666669</v>
      </c>
      <c r="U1569" s="22">
        <v>0.3576388888888889</v>
      </c>
      <c r="V1569" s="22">
        <v>0.3576388888888889</v>
      </c>
      <c r="W1569" s="105">
        <f>IFERROR(IF(S1569&lt;R1569,100%,"100"%-(S1569-R1569)*1.2),"-")</f>
        <v>1</v>
      </c>
    </row>
    <row r="1570" spans="2:28" x14ac:dyDescent="0.3">
      <c r="B1570" s="18" t="s">
        <v>2043</v>
      </c>
      <c r="C1570" s="18">
        <v>46143</v>
      </c>
      <c r="D1570" s="5" t="s">
        <v>2086</v>
      </c>
      <c r="E1570" s="19" t="s">
        <v>104</v>
      </c>
      <c r="F1570" s="5" t="s">
        <v>64</v>
      </c>
      <c r="G1570" s="18" t="s">
        <v>2043</v>
      </c>
      <c r="H1570" s="5" t="s">
        <v>6</v>
      </c>
      <c r="I1570" s="19" t="s">
        <v>104</v>
      </c>
      <c r="M1570" s="111">
        <v>10</v>
      </c>
      <c r="N1570" s="19" t="s">
        <v>104</v>
      </c>
      <c r="O1570" s="5" t="s">
        <v>64</v>
      </c>
      <c r="P1570" s="19">
        <v>0.375</v>
      </c>
      <c r="Q1570" s="22">
        <v>0.34027777777777779</v>
      </c>
      <c r="R1570" s="22">
        <v>0.625</v>
      </c>
      <c r="S1570" s="22">
        <v>0.40277777777777779</v>
      </c>
      <c r="T1570" s="22">
        <v>0.41666666666666669</v>
      </c>
      <c r="U1570" s="22">
        <v>0.625</v>
      </c>
      <c r="V1570" s="22">
        <v>0.625</v>
      </c>
      <c r="W1570" s="105">
        <f>IFERROR(IF(S1570&lt;R1570,100%,"100"%-(S1570-R1570)*1.2),"-")</f>
        <v>1</v>
      </c>
    </row>
    <row r="1571" spans="2:28" x14ac:dyDescent="0.3">
      <c r="B1571" s="18" t="s">
        <v>2043</v>
      </c>
      <c r="C1571" s="18">
        <v>46144</v>
      </c>
      <c r="D1571" s="5" t="s">
        <v>2086</v>
      </c>
      <c r="E1571" s="19" t="s">
        <v>104</v>
      </c>
      <c r="F1571" s="5" t="s">
        <v>64</v>
      </c>
      <c r="G1571" s="18" t="s">
        <v>2043</v>
      </c>
      <c r="H1571" s="5" t="s">
        <v>13</v>
      </c>
      <c r="I1571" s="19" t="s">
        <v>104</v>
      </c>
      <c r="M1571" s="111">
        <v>1</v>
      </c>
      <c r="N1571" s="19" t="s">
        <v>104</v>
      </c>
      <c r="O1571" s="5" t="s">
        <v>64</v>
      </c>
      <c r="P1571" s="19">
        <v>0.375</v>
      </c>
      <c r="Q1571" s="22">
        <v>0.34027777777777779</v>
      </c>
      <c r="R1571" s="22">
        <v>0.625</v>
      </c>
      <c r="S1571" s="22">
        <v>0.45833333333333331</v>
      </c>
      <c r="T1571" s="22">
        <v>0.5</v>
      </c>
      <c r="U1571" s="22">
        <v>0.625</v>
      </c>
      <c r="V1571" s="22">
        <v>0.625</v>
      </c>
      <c r="W1571" s="105">
        <f>IFERROR(IF(S1571&lt;R1571,100%,"100"%-(S1571-R1571)*1.2),"-")</f>
        <v>1</v>
      </c>
    </row>
    <row r="1572" spans="2:28" x14ac:dyDescent="0.3">
      <c r="B1572" s="18" t="s">
        <v>2044</v>
      </c>
      <c r="C1572" s="18">
        <v>46144</v>
      </c>
      <c r="D1572" s="5" t="s">
        <v>2086</v>
      </c>
      <c r="E1572" s="21" t="s">
        <v>20</v>
      </c>
      <c r="F1572" s="41" t="s">
        <v>21</v>
      </c>
      <c r="G1572" s="18" t="s">
        <v>2044</v>
      </c>
      <c r="H1572" s="20" t="s">
        <v>6</v>
      </c>
      <c r="I1572" s="21" t="s">
        <v>20</v>
      </c>
      <c r="K1572" s="111">
        <v>15274</v>
      </c>
      <c r="M1572" s="111">
        <v>10</v>
      </c>
      <c r="N1572" s="21" t="s">
        <v>20</v>
      </c>
      <c r="O1572" s="41" t="s">
        <v>21</v>
      </c>
      <c r="P1572" s="21">
        <v>0.33333333333333398</v>
      </c>
      <c r="Q1572" s="22">
        <v>0.42708333333333331</v>
      </c>
      <c r="R1572" s="22">
        <v>0.625</v>
      </c>
      <c r="S1572" s="22">
        <v>0.54166666666666663</v>
      </c>
      <c r="T1572" s="22">
        <v>0.60416666666666663</v>
      </c>
      <c r="U1572" s="22">
        <v>0.70833333333333337</v>
      </c>
      <c r="V1572" s="22">
        <v>0.70833333333333337</v>
      </c>
      <c r="W1572" s="105">
        <f>IFERROR(IF(S1572&lt;R1572,100%,"100"%-(S1572-R1572)*1.2),"-")</f>
        <v>1</v>
      </c>
      <c r="AB1572" s="5" t="s">
        <v>2087</v>
      </c>
    </row>
    <row r="1573" spans="2:28" x14ac:dyDescent="0.3">
      <c r="B1573" s="18" t="s">
        <v>2044</v>
      </c>
      <c r="C1573" s="18">
        <v>46144</v>
      </c>
      <c r="D1573" s="5" t="s">
        <v>2086</v>
      </c>
      <c r="E1573" s="21" t="s">
        <v>20</v>
      </c>
      <c r="F1573" s="41" t="s">
        <v>21</v>
      </c>
      <c r="G1573" s="18" t="s">
        <v>2044</v>
      </c>
      <c r="H1573" s="41" t="s">
        <v>9</v>
      </c>
      <c r="I1573" s="21" t="s">
        <v>20</v>
      </c>
      <c r="K1573" s="111">
        <v>6261.9</v>
      </c>
      <c r="M1573" s="111">
        <v>10</v>
      </c>
      <c r="N1573" s="21" t="s">
        <v>20</v>
      </c>
      <c r="O1573" s="41" t="s">
        <v>21</v>
      </c>
      <c r="P1573" s="21">
        <v>0.33333333333333398</v>
      </c>
      <c r="Q1573" s="22">
        <v>0.42708333333333331</v>
      </c>
      <c r="R1573" s="22">
        <v>0.625</v>
      </c>
      <c r="S1573" s="22">
        <v>0.51388888888888884</v>
      </c>
      <c r="T1573" s="22">
        <v>0.53472222222222221</v>
      </c>
      <c r="U1573" s="22">
        <v>0.70833333333333337</v>
      </c>
      <c r="V1573" s="22">
        <v>0.70833333333333337</v>
      </c>
      <c r="W1573" s="105">
        <f>IFERROR(IF(S1573&lt;R1573,100%,"100"%-(S1573-R1573)*1.2),"-")</f>
        <v>1</v>
      </c>
      <c r="AB1573" s="5" t="s">
        <v>2088</v>
      </c>
    </row>
    <row r="1574" spans="2:28" x14ac:dyDescent="0.3">
      <c r="B1574" s="18" t="s">
        <v>2045</v>
      </c>
      <c r="C1574" s="18">
        <v>46144</v>
      </c>
      <c r="D1574" s="5" t="s">
        <v>2086</v>
      </c>
      <c r="E1574" s="42" t="s">
        <v>28</v>
      </c>
      <c r="F1574" s="41" t="s">
        <v>42</v>
      </c>
      <c r="G1574" s="18" t="s">
        <v>2045</v>
      </c>
      <c r="H1574" s="41" t="s">
        <v>36</v>
      </c>
      <c r="I1574" s="42" t="s">
        <v>28</v>
      </c>
      <c r="K1574" s="111">
        <v>2000</v>
      </c>
      <c r="M1574" s="111">
        <v>9</v>
      </c>
      <c r="N1574" s="42" t="s">
        <v>28</v>
      </c>
      <c r="O1574" s="41" t="s">
        <v>42</v>
      </c>
      <c r="P1574" s="42">
        <v>0.29166666666666702</v>
      </c>
      <c r="Q1574" s="22">
        <v>0.33333333333333331</v>
      </c>
      <c r="R1574" s="22">
        <v>0.625</v>
      </c>
      <c r="S1574" s="22">
        <v>0.5</v>
      </c>
      <c r="T1574" s="22">
        <v>0.58333333333333337</v>
      </c>
      <c r="U1574" s="22">
        <v>0.70833333333333337</v>
      </c>
      <c r="V1574" s="22">
        <v>0.70833333333333337</v>
      </c>
      <c r="W1574" s="105">
        <f>IFERROR(IF(S1574&lt;R1574,100%,"100"%-(S1574-R1574)*1.2),"-")</f>
        <v>1</v>
      </c>
      <c r="AB1574" s="5">
        <v>80033026</v>
      </c>
    </row>
    <row r="1575" spans="2:28" x14ac:dyDescent="0.3">
      <c r="B1575" s="18" t="s">
        <v>2046</v>
      </c>
      <c r="C1575" s="18">
        <v>46144</v>
      </c>
      <c r="D1575" s="5" t="s">
        <v>2086</v>
      </c>
      <c r="E1575" s="42" t="s">
        <v>28</v>
      </c>
      <c r="F1575" s="41" t="s">
        <v>42</v>
      </c>
      <c r="G1575" s="18" t="s">
        <v>2046</v>
      </c>
      <c r="H1575" s="41" t="s">
        <v>22</v>
      </c>
      <c r="I1575" s="42" t="s">
        <v>28</v>
      </c>
      <c r="K1575" s="111">
        <v>1100</v>
      </c>
      <c r="M1575" s="111">
        <v>1</v>
      </c>
      <c r="N1575" s="42" t="s">
        <v>28</v>
      </c>
      <c r="O1575" s="41" t="s">
        <v>42</v>
      </c>
      <c r="P1575" s="42">
        <v>0.29166666666666669</v>
      </c>
      <c r="Q1575" s="22">
        <v>0.33333333333333331</v>
      </c>
      <c r="R1575" s="22">
        <v>0.625</v>
      </c>
      <c r="S1575" s="22">
        <v>0.375</v>
      </c>
      <c r="T1575" s="22">
        <v>0.38541666666666669</v>
      </c>
      <c r="U1575" s="22">
        <v>0.70833333333333337</v>
      </c>
      <c r="V1575" s="22">
        <v>0.70833333333333337</v>
      </c>
      <c r="W1575" s="105">
        <f>IFERROR(IF(S1575&lt;R1575,100%,"100"%-(S1575-R1575)*1.2),"-")</f>
        <v>1</v>
      </c>
      <c r="AB1575" s="5">
        <v>80033144</v>
      </c>
    </row>
    <row r="1576" spans="2:28" x14ac:dyDescent="0.3">
      <c r="B1576" s="18" t="s">
        <v>2047</v>
      </c>
      <c r="C1576" s="18">
        <v>46144</v>
      </c>
      <c r="D1576" s="5" t="s">
        <v>2086</v>
      </c>
      <c r="E1576" s="20" t="s">
        <v>14</v>
      </c>
      <c r="F1576" s="20" t="s">
        <v>15</v>
      </c>
      <c r="G1576" s="18" t="s">
        <v>2047</v>
      </c>
      <c r="H1576" s="41" t="s">
        <v>67</v>
      </c>
      <c r="I1576" s="20" t="s">
        <v>14</v>
      </c>
      <c r="K1576" s="111">
        <v>12000</v>
      </c>
      <c r="N1576" s="20" t="s">
        <v>14</v>
      </c>
      <c r="O1576" s="20" t="s">
        <v>15</v>
      </c>
      <c r="P1576" s="55">
        <v>0.33333333333333331</v>
      </c>
      <c r="Q1576" s="22">
        <v>0.34722222222222221</v>
      </c>
      <c r="R1576" s="22">
        <v>0.625</v>
      </c>
      <c r="S1576" s="22">
        <v>0.3611111111111111</v>
      </c>
      <c r="T1576" s="22">
        <v>0.40625</v>
      </c>
      <c r="U1576" s="22">
        <v>0.4236111111111111</v>
      </c>
      <c r="V1576" s="22">
        <v>0.4236111111111111</v>
      </c>
      <c r="W1576" s="105">
        <f>IFERROR(IF(S1576&lt;R1576,100%,"100"%-(S1576-R1576)*1.2),"-")</f>
        <v>1</v>
      </c>
    </row>
    <row r="1577" spans="2:28" x14ac:dyDescent="0.3">
      <c r="B1577" s="18" t="s">
        <v>2048</v>
      </c>
      <c r="C1577" s="18">
        <v>46144</v>
      </c>
      <c r="D1577" s="5" t="s">
        <v>2086</v>
      </c>
      <c r="E1577" s="20" t="s">
        <v>104</v>
      </c>
      <c r="F1577" s="20" t="s">
        <v>81</v>
      </c>
      <c r="G1577" s="18" t="s">
        <v>2048</v>
      </c>
      <c r="H1577" s="41" t="s">
        <v>40</v>
      </c>
      <c r="I1577" s="20" t="s">
        <v>104</v>
      </c>
      <c r="K1577" s="111">
        <v>12000</v>
      </c>
      <c r="M1577" s="111">
        <v>10</v>
      </c>
      <c r="N1577" s="20" t="s">
        <v>104</v>
      </c>
      <c r="O1577" s="20" t="s">
        <v>81</v>
      </c>
      <c r="P1577" s="55">
        <v>0.29166666666666669</v>
      </c>
      <c r="Q1577" s="22">
        <v>0.43055555555555558</v>
      </c>
      <c r="R1577" s="22">
        <v>0.625</v>
      </c>
      <c r="S1577" s="22">
        <v>0.57638888888888884</v>
      </c>
      <c r="T1577" s="22">
        <v>0.61111111111111116</v>
      </c>
      <c r="U1577" s="22">
        <v>0.78472222222222221</v>
      </c>
      <c r="V1577" s="22">
        <v>0.78472222222222221</v>
      </c>
      <c r="W1577" s="105">
        <f>IFERROR(IF(S1577&lt;R1577,100%,"100"%-(S1577-R1577)*1.2),"-")</f>
        <v>1</v>
      </c>
      <c r="AB1577" s="5" t="s">
        <v>2089</v>
      </c>
    </row>
    <row r="1578" spans="2:28" x14ac:dyDescent="0.3">
      <c r="B1578" s="18" t="s">
        <v>2142</v>
      </c>
      <c r="C1578" s="18">
        <v>46144</v>
      </c>
      <c r="D1578" s="5" t="s">
        <v>2086</v>
      </c>
      <c r="E1578" s="5" t="s">
        <v>14</v>
      </c>
      <c r="F1578" s="5" t="s">
        <v>15</v>
      </c>
      <c r="G1578" s="18" t="s">
        <v>2142</v>
      </c>
      <c r="H1578" s="2" t="s">
        <v>539</v>
      </c>
      <c r="W1578" s="105">
        <f>IFERROR(IF(S1578&lt;R1578,100%,"100"%-(S1578-R1578)*1.2),"-")</f>
        <v>1</v>
      </c>
    </row>
    <row r="1579" spans="2:28" x14ac:dyDescent="0.3">
      <c r="B1579" s="18" t="s">
        <v>2143</v>
      </c>
      <c r="C1579" s="18">
        <v>46144</v>
      </c>
      <c r="D1579" s="5" t="s">
        <v>2086</v>
      </c>
      <c r="E1579" s="5" t="s">
        <v>14</v>
      </c>
      <c r="F1579" s="5" t="s">
        <v>15</v>
      </c>
      <c r="G1579" s="18" t="s">
        <v>2143</v>
      </c>
      <c r="H1579" s="2" t="s">
        <v>539</v>
      </c>
      <c r="W1579" s="105">
        <f>IFERROR(IF(S1579&lt;R1579,100%,"100"%-(S1579-R1579)*1.2),"-")</f>
        <v>1</v>
      </c>
    </row>
    <row r="1580" spans="2:28" x14ac:dyDescent="0.3">
      <c r="B1580" s="18" t="s">
        <v>2144</v>
      </c>
      <c r="C1580" s="18">
        <v>46144</v>
      </c>
      <c r="D1580" s="5" t="s">
        <v>2086</v>
      </c>
      <c r="E1580" s="5" t="s">
        <v>20</v>
      </c>
      <c r="F1580" s="5" t="s">
        <v>21</v>
      </c>
      <c r="G1580" s="18" t="s">
        <v>2144</v>
      </c>
      <c r="H1580" s="2" t="s">
        <v>539</v>
      </c>
      <c r="W1580" s="105">
        <f>IFERROR(IF(S1580&lt;R1580,100%,"100"%-(S1580-R1580)*1.2),"-")</f>
        <v>1</v>
      </c>
    </row>
    <row r="1581" spans="2:28" x14ac:dyDescent="0.3">
      <c r="B1581" s="18" t="s">
        <v>2145</v>
      </c>
      <c r="C1581" s="18">
        <v>46144</v>
      </c>
      <c r="D1581" s="5" t="s">
        <v>2086</v>
      </c>
      <c r="E1581" s="5" t="s">
        <v>20</v>
      </c>
      <c r="F1581" s="5" t="s">
        <v>21</v>
      </c>
      <c r="G1581" s="18" t="s">
        <v>2145</v>
      </c>
      <c r="H1581" s="2" t="s">
        <v>539</v>
      </c>
      <c r="W1581" s="105">
        <f>IFERROR(IF(S1581&lt;R1581,100%,"100"%-(S1581-R1581)*1.2),"-")</f>
        <v>1</v>
      </c>
    </row>
    <row r="1582" spans="2:28" x14ac:dyDescent="0.3">
      <c r="B1582" s="18" t="s">
        <v>2146</v>
      </c>
      <c r="C1582" s="18">
        <v>46144</v>
      </c>
      <c r="D1582" s="5" t="s">
        <v>2086</v>
      </c>
      <c r="E1582" s="5" t="s">
        <v>20</v>
      </c>
      <c r="F1582" s="5" t="s">
        <v>21</v>
      </c>
      <c r="G1582" s="18" t="s">
        <v>2146</v>
      </c>
      <c r="H1582" s="2" t="s">
        <v>539</v>
      </c>
      <c r="W1582" s="105">
        <f>IFERROR(IF(S1582&lt;R1582,100%,"100"%-(S1582-R1582)*1.2),"-")</f>
        <v>1</v>
      </c>
    </row>
    <row r="1583" spans="2:28" x14ac:dyDescent="0.3">
      <c r="B1583" s="18" t="s">
        <v>2147</v>
      </c>
      <c r="C1583" s="18">
        <v>46144</v>
      </c>
      <c r="D1583" s="5" t="s">
        <v>2086</v>
      </c>
      <c r="E1583" s="5" t="s">
        <v>20</v>
      </c>
      <c r="F1583" s="5" t="s">
        <v>21</v>
      </c>
      <c r="G1583" s="18" t="s">
        <v>2147</v>
      </c>
      <c r="H1583" s="2" t="s">
        <v>539</v>
      </c>
      <c r="W1583" s="105">
        <f>IFERROR(IF(S1583&lt;R1583,100%,"100"%-(S1583-R1583)*1.2),"-")</f>
        <v>1</v>
      </c>
    </row>
    <row r="1584" spans="2:28" x14ac:dyDescent="0.3">
      <c r="B1584" s="18" t="s">
        <v>2049</v>
      </c>
      <c r="C1584" s="18">
        <v>46146</v>
      </c>
      <c r="D1584" s="5" t="s">
        <v>2086</v>
      </c>
      <c r="E1584" s="19" t="s">
        <v>20</v>
      </c>
      <c r="F1584" s="48" t="s">
        <v>21</v>
      </c>
      <c r="G1584" s="18" t="s">
        <v>2049</v>
      </c>
      <c r="H1584" s="5" t="s">
        <v>16</v>
      </c>
      <c r="K1584" s="111">
        <v>13200</v>
      </c>
      <c r="M1584" s="111">
        <v>24</v>
      </c>
      <c r="N1584" s="19" t="s">
        <v>20</v>
      </c>
      <c r="O1584" s="48" t="s">
        <v>21</v>
      </c>
      <c r="P1584" s="19">
        <v>0.70833333333333337</v>
      </c>
      <c r="Q1584" s="22">
        <v>0.73958333333333337</v>
      </c>
      <c r="R1584" s="22">
        <v>0.91666666666666663</v>
      </c>
      <c r="S1584" s="22">
        <v>0.83333333333333337</v>
      </c>
      <c r="T1584" s="22">
        <v>0.89930555555555558</v>
      </c>
      <c r="U1584" s="22">
        <v>0.97916666666666663</v>
      </c>
      <c r="V1584" s="22">
        <v>0.97916666666666663</v>
      </c>
      <c r="W1584" s="105">
        <f>IFERROR(IF(S1584&lt;R1584,100%,"100"%-(S1584-R1584)*1.2),"-")</f>
        <v>1</v>
      </c>
      <c r="AB1584" s="5">
        <v>80033100</v>
      </c>
    </row>
    <row r="1585" spans="2:28" x14ac:dyDescent="0.3">
      <c r="B1585" s="18" t="s">
        <v>2049</v>
      </c>
      <c r="C1585" s="18">
        <v>46146</v>
      </c>
      <c r="D1585" s="5" t="s">
        <v>2086</v>
      </c>
      <c r="E1585" s="191" t="s">
        <v>20</v>
      </c>
      <c r="F1585" s="54" t="s">
        <v>21</v>
      </c>
      <c r="G1585" s="18" t="s">
        <v>2049</v>
      </c>
      <c r="H1585" s="54" t="s">
        <v>159</v>
      </c>
      <c r="K1585" s="111">
        <v>1411</v>
      </c>
      <c r="M1585" s="111">
        <v>4</v>
      </c>
      <c r="N1585" s="191" t="s">
        <v>20</v>
      </c>
      <c r="O1585" s="54" t="s">
        <v>21</v>
      </c>
      <c r="P1585" s="191">
        <v>0.70833333333333337</v>
      </c>
      <c r="Q1585" s="22">
        <v>0.73958333333333337</v>
      </c>
      <c r="R1585" s="22">
        <v>0.83333333333333337</v>
      </c>
      <c r="S1585" s="22">
        <v>0.79513888888888884</v>
      </c>
      <c r="T1585" s="22">
        <v>0.97916666666666663</v>
      </c>
      <c r="U1585" s="22">
        <v>0.97916666666666663</v>
      </c>
      <c r="W1585" s="105">
        <f>IFERROR(IF(S1585&lt;R1585,100%,"100"%-(S1585-R1585)*1.2),"-")</f>
        <v>1</v>
      </c>
      <c r="AB1585" s="5">
        <v>80033070</v>
      </c>
    </row>
    <row r="1586" spans="2:28" x14ac:dyDescent="0.3">
      <c r="B1586" s="18" t="s">
        <v>2050</v>
      </c>
      <c r="C1586" s="18">
        <v>46146</v>
      </c>
      <c r="D1586" s="5" t="s">
        <v>2086</v>
      </c>
      <c r="E1586" s="19" t="s">
        <v>14</v>
      </c>
      <c r="F1586" s="48" t="s">
        <v>15</v>
      </c>
      <c r="G1586" s="18" t="s">
        <v>2050</v>
      </c>
      <c r="H1586" s="5" t="s">
        <v>35</v>
      </c>
      <c r="K1586" s="111">
        <v>3918</v>
      </c>
      <c r="M1586" s="111">
        <v>6</v>
      </c>
      <c r="N1586" s="19" t="s">
        <v>14</v>
      </c>
      <c r="O1586" s="48" t="s">
        <v>15</v>
      </c>
      <c r="P1586" s="19">
        <v>0.33333333333333298</v>
      </c>
      <c r="Q1586" s="22">
        <v>0.33333333333333331</v>
      </c>
      <c r="R1586" s="22">
        <v>0.5</v>
      </c>
      <c r="S1586" s="22">
        <v>0.33680555555555558</v>
      </c>
      <c r="T1586" s="22">
        <v>0.35416666666666669</v>
      </c>
      <c r="U1586" s="22">
        <v>0.3576388888888889</v>
      </c>
      <c r="V1586" s="22">
        <v>0.3576388888888889</v>
      </c>
      <c r="W1586" s="105">
        <f>IFERROR(IF(S1586&lt;R1586,100%,"100"%-(S1586-R1586)*1.2),"-")</f>
        <v>1</v>
      </c>
      <c r="AB1586" s="5" t="s">
        <v>2348</v>
      </c>
    </row>
    <row r="1587" spans="2:28" x14ac:dyDescent="0.3">
      <c r="B1587" s="18" t="s">
        <v>2051</v>
      </c>
      <c r="C1587" s="18">
        <v>46146</v>
      </c>
      <c r="D1587" s="5" t="s">
        <v>2086</v>
      </c>
      <c r="E1587" s="19" t="s">
        <v>14</v>
      </c>
      <c r="F1587" s="48" t="s">
        <v>15</v>
      </c>
      <c r="G1587" s="18" t="s">
        <v>2051</v>
      </c>
      <c r="H1587" s="5" t="s">
        <v>17</v>
      </c>
      <c r="K1587" s="111">
        <v>10440</v>
      </c>
      <c r="M1587" s="111">
        <v>9</v>
      </c>
      <c r="N1587" s="19" t="s">
        <v>14</v>
      </c>
      <c r="O1587" s="48" t="s">
        <v>15</v>
      </c>
      <c r="P1587" s="19">
        <v>0.41666666666666702</v>
      </c>
      <c r="Q1587" s="22">
        <v>0.51041666666666663</v>
      </c>
      <c r="R1587" s="22">
        <v>0.75</v>
      </c>
      <c r="S1587" s="22">
        <v>0.59375</v>
      </c>
      <c r="T1587" s="22">
        <v>0.64583333333333337</v>
      </c>
      <c r="U1587" s="22">
        <v>0.80208333333333337</v>
      </c>
      <c r="V1587" s="22">
        <v>0.80208333333333337</v>
      </c>
      <c r="W1587" s="105">
        <f>IFERROR(IF(S1587&lt;R1587,100%,"100"%-(S1587-R1587)*1.2),"-")</f>
        <v>1</v>
      </c>
      <c r="AB1587" s="5" t="s">
        <v>2347</v>
      </c>
    </row>
    <row r="1588" spans="2:28" x14ac:dyDescent="0.3">
      <c r="B1588" s="18" t="s">
        <v>2051</v>
      </c>
      <c r="C1588" s="18">
        <v>46146</v>
      </c>
      <c r="D1588" s="5" t="s">
        <v>2086</v>
      </c>
      <c r="E1588" s="19" t="s">
        <v>14</v>
      </c>
      <c r="F1588" s="48" t="s">
        <v>15</v>
      </c>
      <c r="G1588" s="18" t="s">
        <v>2051</v>
      </c>
      <c r="H1588" s="5" t="s">
        <v>441</v>
      </c>
      <c r="K1588" s="111">
        <v>428.2</v>
      </c>
      <c r="M1588" s="111">
        <v>1</v>
      </c>
      <c r="N1588" s="19" t="s">
        <v>14</v>
      </c>
      <c r="O1588" s="48" t="s">
        <v>15</v>
      </c>
      <c r="P1588" s="19">
        <v>0.41666666666666702</v>
      </c>
      <c r="Q1588" s="22">
        <v>0.51041666666666663</v>
      </c>
      <c r="R1588" s="22">
        <v>0.75</v>
      </c>
      <c r="S1588" s="22">
        <v>0.58333333333333337</v>
      </c>
      <c r="T1588" s="22">
        <v>0.59027777777777779</v>
      </c>
      <c r="U1588" s="22">
        <v>0.80208333333333337</v>
      </c>
      <c r="V1588" s="22">
        <v>0.80208333333333337</v>
      </c>
      <c r="W1588" s="105">
        <f>IFERROR(IF(S1588&lt;R1588,100%,"100"%-(S1588-R1588)*1.2),"-")</f>
        <v>1</v>
      </c>
      <c r="AB1588" s="5">
        <v>80033103</v>
      </c>
    </row>
    <row r="1589" spans="2:28" x14ac:dyDescent="0.3">
      <c r="B1589" s="18" t="s">
        <v>2051</v>
      </c>
      <c r="C1589" s="18">
        <v>46146</v>
      </c>
      <c r="D1589" s="5" t="s">
        <v>2086</v>
      </c>
      <c r="E1589" s="19" t="s">
        <v>28</v>
      </c>
      <c r="F1589" s="48" t="s">
        <v>42</v>
      </c>
      <c r="G1589" s="18" t="s">
        <v>2051</v>
      </c>
      <c r="H1589" s="5" t="s">
        <v>25</v>
      </c>
      <c r="K1589" s="111">
        <v>2643.3</v>
      </c>
      <c r="M1589" s="111">
        <v>6</v>
      </c>
      <c r="N1589" s="19" t="s">
        <v>28</v>
      </c>
      <c r="O1589" s="48" t="s">
        <v>42</v>
      </c>
      <c r="P1589" s="19">
        <v>0.5</v>
      </c>
      <c r="Q1589" s="22">
        <v>0.51041666666666663</v>
      </c>
      <c r="R1589" s="22">
        <v>0.75</v>
      </c>
      <c r="S1589" s="22">
        <v>0.59722222222222221</v>
      </c>
      <c r="T1589" s="22">
        <v>0.60763888888888884</v>
      </c>
      <c r="U1589" s="22">
        <v>0.80208333333333337</v>
      </c>
      <c r="V1589" s="22">
        <v>0.80208333333333337</v>
      </c>
      <c r="W1589" s="105">
        <f>IFERROR(IF(S1589&lt;R1589,100%,"100"%-(S1589-R1589)*1.2),"-")</f>
        <v>1</v>
      </c>
      <c r="AB1589" s="5">
        <v>80033064</v>
      </c>
    </row>
    <row r="1590" spans="2:28" x14ac:dyDescent="0.3">
      <c r="B1590" s="18" t="s">
        <v>2052</v>
      </c>
      <c r="C1590" s="18">
        <v>46146</v>
      </c>
      <c r="D1590" s="5" t="s">
        <v>2086</v>
      </c>
      <c r="E1590" s="19" t="s">
        <v>101</v>
      </c>
      <c r="F1590" s="41" t="s">
        <v>101</v>
      </c>
      <c r="G1590" s="18" t="s">
        <v>2052</v>
      </c>
      <c r="H1590" s="20" t="s">
        <v>18</v>
      </c>
      <c r="M1590" s="111">
        <v>27</v>
      </c>
      <c r="N1590" s="19" t="s">
        <v>101</v>
      </c>
      <c r="O1590" s="41" t="s">
        <v>101</v>
      </c>
      <c r="P1590" s="19">
        <v>0.33333333333333331</v>
      </c>
      <c r="W1590" s="105">
        <f>IFERROR(IF(S1590&lt;R1590,100%,"100"%-(S1590-R1590)*1.2),"-")</f>
        <v>1</v>
      </c>
    </row>
    <row r="1591" spans="2:28" x14ac:dyDescent="0.3">
      <c r="B1591" s="18" t="s">
        <v>2052</v>
      </c>
      <c r="C1591" s="18">
        <v>46146</v>
      </c>
      <c r="D1591" s="5" t="s">
        <v>2086</v>
      </c>
      <c r="E1591" s="21" t="s">
        <v>101</v>
      </c>
      <c r="F1591" s="20" t="s">
        <v>101</v>
      </c>
      <c r="G1591" s="18" t="s">
        <v>2052</v>
      </c>
      <c r="H1591" s="20" t="s">
        <v>11</v>
      </c>
      <c r="M1591" s="111">
        <v>6</v>
      </c>
      <c r="N1591" s="21" t="s">
        <v>101</v>
      </c>
      <c r="O1591" s="20" t="s">
        <v>101</v>
      </c>
      <c r="P1591" s="21">
        <v>0.33333333333333298</v>
      </c>
      <c r="W1591" s="105">
        <f>IFERROR(IF(S1591&lt;R1591,100%,"100"%-(S1591-R1591)*1.2),"-")</f>
        <v>1</v>
      </c>
    </row>
    <row r="1592" spans="2:28" x14ac:dyDescent="0.3">
      <c r="B1592" s="18" t="s">
        <v>2053</v>
      </c>
      <c r="C1592" s="18">
        <v>46146</v>
      </c>
      <c r="D1592" s="5" t="s">
        <v>2086</v>
      </c>
      <c r="E1592" s="19" t="s">
        <v>104</v>
      </c>
      <c r="F1592" s="48" t="s">
        <v>24</v>
      </c>
      <c r="G1592" s="18" t="s">
        <v>2053</v>
      </c>
      <c r="H1592" s="5" t="s">
        <v>9</v>
      </c>
      <c r="K1592" s="111">
        <v>3200</v>
      </c>
      <c r="M1592" s="111">
        <v>5</v>
      </c>
      <c r="N1592" s="19" t="s">
        <v>104</v>
      </c>
      <c r="O1592" s="48" t="s">
        <v>24</v>
      </c>
      <c r="P1592" s="19">
        <v>0.375</v>
      </c>
      <c r="Q1592" s="22">
        <v>0.34027777777777779</v>
      </c>
      <c r="R1592" s="22">
        <v>0.625</v>
      </c>
      <c r="S1592" s="22">
        <v>0.42708333333333331</v>
      </c>
      <c r="T1592" s="22">
        <v>0.52083333333333337</v>
      </c>
      <c r="U1592" s="22">
        <v>0.625</v>
      </c>
      <c r="V1592" s="22">
        <v>0.625</v>
      </c>
      <c r="W1592" s="105">
        <f>IFERROR(IF(S1592&lt;R1592,100%,"100"%-(S1592-R1592)*1.2),"-")</f>
        <v>1</v>
      </c>
    </row>
    <row r="1593" spans="2:28" x14ac:dyDescent="0.3">
      <c r="B1593" s="18" t="s">
        <v>2053</v>
      </c>
      <c r="C1593" s="18">
        <v>46146</v>
      </c>
      <c r="D1593" s="5" t="s">
        <v>2086</v>
      </c>
      <c r="E1593" s="19" t="s">
        <v>104</v>
      </c>
      <c r="F1593" s="48" t="s">
        <v>24</v>
      </c>
      <c r="G1593" s="18" t="s">
        <v>2053</v>
      </c>
      <c r="H1593" s="5" t="s">
        <v>6</v>
      </c>
      <c r="K1593" s="111">
        <v>3200</v>
      </c>
      <c r="M1593" s="111">
        <v>5</v>
      </c>
      <c r="N1593" s="19" t="s">
        <v>104</v>
      </c>
      <c r="O1593" s="48" t="s">
        <v>24</v>
      </c>
      <c r="P1593" s="19">
        <v>0.375</v>
      </c>
      <c r="Q1593" s="22">
        <v>0.34027777777777779</v>
      </c>
      <c r="R1593" s="22">
        <v>0.625</v>
      </c>
      <c r="S1593" s="22">
        <v>0.40972222222222221</v>
      </c>
      <c r="T1593" s="22">
        <v>0.41666666666666669</v>
      </c>
      <c r="U1593" s="22">
        <v>0.625</v>
      </c>
      <c r="V1593" s="22">
        <v>0.625</v>
      </c>
      <c r="W1593" s="105">
        <f>IFERROR(IF(S1593&lt;R1593,100%,"100"%-(S1593-R1593)*1.2),"-")</f>
        <v>1</v>
      </c>
    </row>
    <row r="1594" spans="2:28" x14ac:dyDescent="0.3">
      <c r="B1594" s="18" t="s">
        <v>2054</v>
      </c>
      <c r="C1594" s="18">
        <v>46146</v>
      </c>
      <c r="D1594" s="5" t="s">
        <v>2086</v>
      </c>
      <c r="E1594" s="19" t="s">
        <v>28</v>
      </c>
      <c r="F1594" s="48" t="s">
        <v>42</v>
      </c>
      <c r="G1594" s="18" t="s">
        <v>2054</v>
      </c>
      <c r="H1594" s="5" t="s">
        <v>22</v>
      </c>
      <c r="K1594" s="111">
        <v>8500</v>
      </c>
      <c r="M1594" s="111">
        <v>14</v>
      </c>
      <c r="N1594" s="19" t="s">
        <v>28</v>
      </c>
      <c r="O1594" s="48" t="s">
        <v>42</v>
      </c>
      <c r="P1594" s="19">
        <v>0.29166666666666702</v>
      </c>
      <c r="Q1594" s="22">
        <v>0.33333333333333331</v>
      </c>
      <c r="R1594" s="22">
        <v>0.625</v>
      </c>
      <c r="S1594" s="22">
        <v>0.37847222222222221</v>
      </c>
      <c r="T1594" s="22">
        <v>0.45833333333333331</v>
      </c>
      <c r="U1594" s="22">
        <v>0.5</v>
      </c>
      <c r="V1594" s="22">
        <v>0.5</v>
      </c>
      <c r="W1594" s="105">
        <f>IFERROR(IF(S1594&lt;R1594,100%,"100"%-(S1594-R1594)*1.2),"-")</f>
        <v>1</v>
      </c>
      <c r="AB1594" s="5" t="s">
        <v>2349</v>
      </c>
    </row>
    <row r="1595" spans="2:28" x14ac:dyDescent="0.3">
      <c r="B1595" s="18" t="s">
        <v>2055</v>
      </c>
      <c r="C1595" s="18">
        <v>46146</v>
      </c>
      <c r="D1595" s="5" t="s">
        <v>2086</v>
      </c>
      <c r="E1595" s="19" t="s">
        <v>28</v>
      </c>
      <c r="F1595" s="48" t="s">
        <v>42</v>
      </c>
      <c r="G1595" s="18" t="s">
        <v>2055</v>
      </c>
      <c r="H1595" s="5" t="s">
        <v>13</v>
      </c>
      <c r="K1595" s="111">
        <v>8000</v>
      </c>
      <c r="M1595" s="111">
        <v>11</v>
      </c>
      <c r="N1595" s="19" t="s">
        <v>28</v>
      </c>
      <c r="O1595" s="48" t="s">
        <v>42</v>
      </c>
      <c r="P1595" s="19">
        <v>0.5</v>
      </c>
      <c r="Q1595" s="22">
        <v>0.5</v>
      </c>
      <c r="R1595" s="22">
        <v>0.625</v>
      </c>
      <c r="S1595" s="22">
        <v>0.58333333333333337</v>
      </c>
      <c r="T1595" s="22">
        <v>0.625</v>
      </c>
      <c r="U1595" s="22">
        <v>0.70833333333333337</v>
      </c>
      <c r="V1595" s="22">
        <v>0.70833333333333337</v>
      </c>
      <c r="W1595" s="105">
        <f>IFERROR(IF(S1595&lt;R1595,100%,"100"%-(S1595-R1595)*1.2),"-")</f>
        <v>1</v>
      </c>
      <c r="AB1595" s="5">
        <v>80033058</v>
      </c>
    </row>
    <row r="1596" spans="2:28" x14ac:dyDescent="0.3">
      <c r="B1596" s="18" t="s">
        <v>2056</v>
      </c>
      <c r="C1596" s="18">
        <v>46146</v>
      </c>
      <c r="D1596" s="5" t="s">
        <v>2086</v>
      </c>
      <c r="E1596" s="19" t="s">
        <v>14</v>
      </c>
      <c r="F1596" s="48" t="s">
        <v>15</v>
      </c>
      <c r="G1596" s="18" t="s">
        <v>2056</v>
      </c>
      <c r="H1596" s="5" t="s">
        <v>25</v>
      </c>
      <c r="M1596" s="111">
        <v>6</v>
      </c>
      <c r="N1596" s="19" t="s">
        <v>14</v>
      </c>
      <c r="O1596" s="48" t="s">
        <v>15</v>
      </c>
      <c r="P1596" s="19">
        <v>0.5</v>
      </c>
      <c r="W1596" s="105">
        <f>IFERROR(IF(S1596&lt;R1596,100%,"100"%-(S1596-R1596)*1.2),"-")</f>
        <v>1</v>
      </c>
    </row>
    <row r="1597" spans="2:28" x14ac:dyDescent="0.3">
      <c r="B1597" s="18" t="s">
        <v>2057</v>
      </c>
      <c r="C1597" s="18">
        <v>46146</v>
      </c>
      <c r="D1597" s="5" t="s">
        <v>2086</v>
      </c>
      <c r="E1597" s="19" t="s">
        <v>104</v>
      </c>
      <c r="F1597" s="48" t="s">
        <v>24</v>
      </c>
      <c r="G1597" s="18" t="s">
        <v>2057</v>
      </c>
      <c r="H1597" s="41" t="s">
        <v>36</v>
      </c>
      <c r="K1597" s="111">
        <v>10000</v>
      </c>
      <c r="M1597" s="111">
        <v>10</v>
      </c>
      <c r="N1597" s="19" t="s">
        <v>104</v>
      </c>
      <c r="O1597" s="48" t="s">
        <v>24</v>
      </c>
      <c r="P1597" s="22">
        <v>0.66666666666666663</v>
      </c>
      <c r="Q1597" s="22">
        <v>0.71527777777777779</v>
      </c>
      <c r="R1597" s="22">
        <v>0.83333333333333337</v>
      </c>
      <c r="S1597" s="22">
        <v>0.79166666666666663</v>
      </c>
      <c r="T1597" s="22">
        <v>0.83333333333333337</v>
      </c>
      <c r="U1597" s="22">
        <v>0.91666666666666663</v>
      </c>
      <c r="V1597" s="22">
        <v>0.91666666666666663</v>
      </c>
      <c r="W1597" s="105">
        <f>IFERROR(IF(S1597&lt;R1597,100%,"100"%-(S1597-R1597)*1.2),"-")</f>
        <v>1</v>
      </c>
    </row>
    <row r="1598" spans="2:28" x14ac:dyDescent="0.3">
      <c r="B1598" s="18" t="s">
        <v>2058</v>
      </c>
      <c r="C1598" s="18">
        <v>46146</v>
      </c>
      <c r="D1598" s="5" t="s">
        <v>2086</v>
      </c>
      <c r="E1598" s="5" t="s">
        <v>14</v>
      </c>
      <c r="F1598" s="5" t="s">
        <v>15</v>
      </c>
      <c r="G1598" s="18" t="s">
        <v>2058</v>
      </c>
      <c r="H1598" s="5" t="s">
        <v>67</v>
      </c>
      <c r="K1598" s="111">
        <v>12000</v>
      </c>
      <c r="M1598" s="111">
        <v>10</v>
      </c>
      <c r="N1598" s="5" t="s">
        <v>14</v>
      </c>
      <c r="O1598" s="5" t="s">
        <v>15</v>
      </c>
      <c r="P1598" s="22">
        <v>0.37847222222222221</v>
      </c>
      <c r="Q1598" s="22">
        <v>0.37847222222222221</v>
      </c>
      <c r="R1598" s="22">
        <v>0.625</v>
      </c>
      <c r="S1598" s="22">
        <v>0.3923611111111111</v>
      </c>
      <c r="T1598" s="22">
        <v>0.4236111111111111</v>
      </c>
      <c r="U1598" s="22">
        <v>0.45833333333333331</v>
      </c>
      <c r="V1598" s="22">
        <v>0.45833333333333331</v>
      </c>
      <c r="W1598" s="105">
        <f>IFERROR(IF(S1598&lt;R1598,100%,"100"%-(S1598-R1598)*1.2),"-")</f>
        <v>1</v>
      </c>
    </row>
    <row r="1599" spans="2:28" x14ac:dyDescent="0.3">
      <c r="B1599" s="18" t="s">
        <v>2059</v>
      </c>
      <c r="C1599" s="18">
        <v>46146</v>
      </c>
      <c r="D1599" s="5" t="s">
        <v>2086</v>
      </c>
      <c r="E1599" s="5" t="s">
        <v>7</v>
      </c>
      <c r="F1599" s="5" t="s">
        <v>165</v>
      </c>
      <c r="G1599" s="18" t="s">
        <v>2059</v>
      </c>
      <c r="H1599" s="5" t="s">
        <v>40</v>
      </c>
      <c r="K1599" s="111">
        <v>8500</v>
      </c>
      <c r="M1599" s="111">
        <v>10</v>
      </c>
      <c r="N1599" s="5" t="s">
        <v>7</v>
      </c>
      <c r="O1599" s="5" t="s">
        <v>165</v>
      </c>
      <c r="P1599" s="22">
        <v>0.41666666666666669</v>
      </c>
      <c r="Q1599" s="22">
        <v>0.41666666666666669</v>
      </c>
      <c r="R1599" s="22">
        <v>0.625</v>
      </c>
      <c r="S1599" s="22">
        <v>0.53472222222222221</v>
      </c>
      <c r="T1599" s="22">
        <v>0.58333333333333337</v>
      </c>
      <c r="U1599" s="22">
        <v>0.70833333333333337</v>
      </c>
      <c r="V1599" s="22">
        <v>0.70833333333333337</v>
      </c>
      <c r="W1599" s="105">
        <f>IFERROR(IF(S1599&lt;R1599,100%,"100"%-(S1599-R1599)*1.2),"-")</f>
        <v>1</v>
      </c>
      <c r="AB1599" s="5">
        <v>80033173</v>
      </c>
    </row>
    <row r="1600" spans="2:28" x14ac:dyDescent="0.3">
      <c r="C1600" s="18">
        <v>46146</v>
      </c>
      <c r="D1600" s="5" t="s">
        <v>2086</v>
      </c>
      <c r="E1600" s="5" t="s">
        <v>46</v>
      </c>
      <c r="F1600" s="5" t="s">
        <v>165</v>
      </c>
      <c r="H1600" s="5" t="s">
        <v>2346</v>
      </c>
      <c r="K1600" s="111">
        <v>909</v>
      </c>
      <c r="M1600" s="111">
        <v>1</v>
      </c>
      <c r="N1600" s="5" t="s">
        <v>46</v>
      </c>
      <c r="O1600" s="5" t="s">
        <v>165</v>
      </c>
      <c r="P1600" s="22">
        <v>0.45833333333333331</v>
      </c>
      <c r="Q1600" s="22">
        <v>0.45833333333333331</v>
      </c>
      <c r="R1600" s="22">
        <v>0.75</v>
      </c>
      <c r="S1600" s="22">
        <v>0.51041666666666663</v>
      </c>
      <c r="T1600" s="22">
        <v>0.5395833333333333</v>
      </c>
      <c r="U1600" s="22">
        <v>0.5625</v>
      </c>
      <c r="V1600" s="22">
        <v>0.625</v>
      </c>
      <c r="W1600" s="105">
        <f>IFERROR(IF(S1600&lt;R1600,100%,"100"%-(S1600-R1600)*1.2),"-")</f>
        <v>1</v>
      </c>
      <c r="AB1600" s="5">
        <v>80032969</v>
      </c>
    </row>
    <row r="1601" spans="2:28" x14ac:dyDescent="0.3">
      <c r="B1601" s="18" t="s">
        <v>2060</v>
      </c>
      <c r="C1601" s="18">
        <v>46147</v>
      </c>
      <c r="D1601" s="5" t="s">
        <v>2086</v>
      </c>
      <c r="E1601" s="19" t="s">
        <v>101</v>
      </c>
      <c r="F1601" s="48" t="s">
        <v>101</v>
      </c>
      <c r="G1601" s="18" t="s">
        <v>2060</v>
      </c>
      <c r="H1601" s="5" t="s">
        <v>6</v>
      </c>
      <c r="M1601" s="111">
        <v>13</v>
      </c>
      <c r="N1601" s="19" t="s">
        <v>101</v>
      </c>
      <c r="O1601" s="48" t="s">
        <v>101</v>
      </c>
      <c r="P1601" s="19">
        <v>0.29166666666666702</v>
      </c>
      <c r="W1601" s="105">
        <f>IFERROR(IF(S1601&lt;R1601,100%,"100"%-(S1601-R1601)*1.2),"-")</f>
        <v>1</v>
      </c>
    </row>
    <row r="1602" spans="2:28" x14ac:dyDescent="0.3">
      <c r="B1602" s="18" t="s">
        <v>2060</v>
      </c>
      <c r="C1602" s="18">
        <v>46147</v>
      </c>
      <c r="D1602" s="5" t="s">
        <v>2086</v>
      </c>
      <c r="E1602" s="21" t="s">
        <v>101</v>
      </c>
      <c r="F1602" s="41" t="s">
        <v>101</v>
      </c>
      <c r="G1602" s="18" t="s">
        <v>2060</v>
      </c>
      <c r="H1602" s="20" t="s">
        <v>9</v>
      </c>
      <c r="M1602" s="111">
        <v>20</v>
      </c>
      <c r="N1602" s="21" t="s">
        <v>101</v>
      </c>
      <c r="O1602" s="41" t="s">
        <v>101</v>
      </c>
      <c r="P1602" s="21">
        <v>0.29166666666666702</v>
      </c>
      <c r="W1602" s="105">
        <f>IFERROR(IF(S1602&lt;R1602,100%,"100"%-(S1602-R1602)*1.2),"-")</f>
        <v>1</v>
      </c>
    </row>
    <row r="1603" spans="2:28" x14ac:dyDescent="0.3">
      <c r="B1603" s="18" t="s">
        <v>2061</v>
      </c>
      <c r="C1603" s="18">
        <v>46147</v>
      </c>
      <c r="D1603" s="5" t="s">
        <v>2086</v>
      </c>
      <c r="E1603" s="19" t="s">
        <v>101</v>
      </c>
      <c r="F1603" s="48" t="s">
        <v>101</v>
      </c>
      <c r="G1603" s="18" t="s">
        <v>2061</v>
      </c>
      <c r="H1603" s="5" t="s">
        <v>80</v>
      </c>
      <c r="M1603" s="111">
        <v>32</v>
      </c>
      <c r="N1603" s="19" t="s">
        <v>101</v>
      </c>
      <c r="O1603" s="48" t="s">
        <v>101</v>
      </c>
      <c r="P1603" s="19">
        <v>0.29166666666666702</v>
      </c>
      <c r="W1603" s="105">
        <f>IFERROR(IF(S1603&lt;R1603,100%,"100"%-(S1603-R1603)*1.2),"-")</f>
        <v>1</v>
      </c>
    </row>
    <row r="1604" spans="2:28" x14ac:dyDescent="0.3">
      <c r="B1604" s="18" t="s">
        <v>2062</v>
      </c>
      <c r="C1604" s="18">
        <v>46147</v>
      </c>
      <c r="D1604" s="5" t="s">
        <v>2086</v>
      </c>
      <c r="E1604" s="19" t="s">
        <v>20</v>
      </c>
      <c r="F1604" s="48" t="s">
        <v>81</v>
      </c>
      <c r="G1604" s="18" t="s">
        <v>2062</v>
      </c>
      <c r="H1604" s="5" t="s">
        <v>22</v>
      </c>
      <c r="K1604" s="111">
        <v>9000</v>
      </c>
      <c r="M1604" s="111">
        <v>14</v>
      </c>
      <c r="N1604" s="19" t="s">
        <v>20</v>
      </c>
      <c r="O1604" s="48" t="s">
        <v>81</v>
      </c>
      <c r="P1604" s="19">
        <v>0.41666666666666669</v>
      </c>
      <c r="Q1604" s="22">
        <v>0.7104166666666667</v>
      </c>
      <c r="R1604" s="22">
        <v>0.83333333333333337</v>
      </c>
      <c r="S1604" s="22">
        <v>0.78472222222222221</v>
      </c>
      <c r="T1604" s="22">
        <v>0.82638888888888884</v>
      </c>
      <c r="U1604" s="22">
        <v>8.3333333333333329E-2</v>
      </c>
      <c r="V1604" s="22">
        <v>8.3333333333333329E-2</v>
      </c>
      <c r="W1604" s="105">
        <f>IFERROR(IF(S1604&lt;R1604,100%,"100"%-(S1604-R1604)*1.2),"-")</f>
        <v>1</v>
      </c>
      <c r="AB1604" s="5">
        <v>80033166</v>
      </c>
    </row>
    <row r="1605" spans="2:28" x14ac:dyDescent="0.3">
      <c r="B1605" s="18" t="s">
        <v>2062</v>
      </c>
      <c r="C1605" s="18">
        <v>46147</v>
      </c>
      <c r="D1605" s="5" t="s">
        <v>2086</v>
      </c>
      <c r="E1605" s="19" t="s">
        <v>20</v>
      </c>
      <c r="F1605" s="48" t="s">
        <v>81</v>
      </c>
      <c r="G1605" s="18" t="s">
        <v>2062</v>
      </c>
      <c r="H1605" s="5" t="s">
        <v>107</v>
      </c>
      <c r="K1605" s="111">
        <v>4140</v>
      </c>
      <c r="M1605" s="111">
        <v>14</v>
      </c>
      <c r="N1605" s="19" t="s">
        <v>20</v>
      </c>
      <c r="O1605" s="48" t="s">
        <v>81</v>
      </c>
      <c r="P1605" s="19">
        <v>0.41666666666666669</v>
      </c>
      <c r="Q1605" s="429">
        <v>0.7104166666666667</v>
      </c>
      <c r="R1605" s="22">
        <v>0.83333333333333337</v>
      </c>
      <c r="S1605" s="22">
        <v>0.83333333333333337</v>
      </c>
      <c r="T1605" s="22">
        <v>0.95138888888888884</v>
      </c>
      <c r="U1605" s="22">
        <v>8.3333333333333329E-2</v>
      </c>
      <c r="V1605" s="22">
        <v>8.3333333333333329E-2</v>
      </c>
      <c r="W1605" s="105">
        <f>IFERROR(IF(S1605&lt;R1605,100%,"100"%-(S1605-R1605)*1.2),"-")</f>
        <v>1</v>
      </c>
      <c r="AB1605" s="5">
        <v>80033251</v>
      </c>
    </row>
    <row r="1606" spans="2:28" x14ac:dyDescent="0.3">
      <c r="B1606" s="18" t="s">
        <v>2063</v>
      </c>
      <c r="C1606" s="18">
        <v>46147</v>
      </c>
      <c r="D1606" s="5" t="s">
        <v>2086</v>
      </c>
      <c r="E1606" s="19" t="s">
        <v>7</v>
      </c>
      <c r="F1606" s="41" t="s">
        <v>165</v>
      </c>
      <c r="G1606" s="18" t="s">
        <v>2063</v>
      </c>
      <c r="H1606" s="20" t="s">
        <v>35</v>
      </c>
      <c r="K1606" s="111">
        <v>7144</v>
      </c>
      <c r="M1606" s="111">
        <v>13</v>
      </c>
      <c r="N1606" s="19" t="s">
        <v>7</v>
      </c>
      <c r="O1606" s="41" t="s">
        <v>165</v>
      </c>
      <c r="P1606" s="19">
        <v>0.33333333333333331</v>
      </c>
      <c r="Q1606" s="22">
        <v>0.33333333333333331</v>
      </c>
      <c r="R1606" s="22">
        <v>0.5</v>
      </c>
      <c r="S1606" s="22">
        <v>0.33680555555555558</v>
      </c>
      <c r="T1606" s="22">
        <v>0.35416666666666669</v>
      </c>
      <c r="U1606" s="22">
        <v>0.3576388888888889</v>
      </c>
      <c r="V1606" s="22">
        <v>0.3576388888888889</v>
      </c>
      <c r="W1606" s="105">
        <f>IFERROR(IF(S1606&lt;R1606,100%,"100"%-(S1606-R1606)*1.2),"-")</f>
        <v>1</v>
      </c>
      <c r="AB1606" s="5" t="s">
        <v>2350</v>
      </c>
    </row>
    <row r="1607" spans="2:28" x14ac:dyDescent="0.3">
      <c r="B1607" s="18" t="s">
        <v>2064</v>
      </c>
      <c r="C1607" s="18">
        <v>46147</v>
      </c>
      <c r="D1607" s="5" t="s">
        <v>2086</v>
      </c>
      <c r="E1607" s="19" t="s">
        <v>7</v>
      </c>
      <c r="F1607" s="48" t="s">
        <v>165</v>
      </c>
      <c r="G1607" s="18" t="s">
        <v>2064</v>
      </c>
      <c r="H1607" s="5" t="s">
        <v>16</v>
      </c>
      <c r="K1607" s="111">
        <v>4771</v>
      </c>
      <c r="M1607" s="111">
        <v>7</v>
      </c>
      <c r="N1607" s="19" t="s">
        <v>7</v>
      </c>
      <c r="O1607" s="48" t="s">
        <v>165</v>
      </c>
      <c r="P1607" s="19">
        <v>0.5</v>
      </c>
      <c r="Q1607" s="22">
        <v>0.56597222222222221</v>
      </c>
      <c r="R1607" s="22">
        <v>0.83333333333333337</v>
      </c>
      <c r="S1607" s="22">
        <v>0.60763888888888884</v>
      </c>
      <c r="T1607" s="22">
        <v>0.64583333333333337</v>
      </c>
      <c r="U1607" s="22">
        <v>0.70833333333333337</v>
      </c>
      <c r="V1607" s="22">
        <v>0.70833333333333337</v>
      </c>
      <c r="W1607" s="105">
        <f>IFERROR(IF(S1607&lt;R1607,100%,"100"%-(S1607-R1607)*1.2),"-")</f>
        <v>1</v>
      </c>
      <c r="AB1607" s="5">
        <v>80033202</v>
      </c>
    </row>
    <row r="1608" spans="2:28" x14ac:dyDescent="0.3">
      <c r="B1608" s="18" t="s">
        <v>2065</v>
      </c>
      <c r="C1608" s="18">
        <v>46147</v>
      </c>
      <c r="D1608" s="5" t="s">
        <v>2086</v>
      </c>
      <c r="E1608" s="19" t="s">
        <v>14</v>
      </c>
      <c r="F1608" s="48" t="s">
        <v>15</v>
      </c>
      <c r="G1608" s="18" t="s">
        <v>2065</v>
      </c>
      <c r="H1608" s="5" t="s">
        <v>75</v>
      </c>
      <c r="K1608" s="111">
        <v>6922</v>
      </c>
      <c r="M1608" s="111">
        <v>10</v>
      </c>
      <c r="N1608" s="19" t="s">
        <v>14</v>
      </c>
      <c r="O1608" s="48" t="s">
        <v>15</v>
      </c>
      <c r="P1608" s="19">
        <v>0.29166666666666669</v>
      </c>
      <c r="Q1608" s="22">
        <v>0.45833333333333331</v>
      </c>
      <c r="R1608" s="22">
        <v>0.625</v>
      </c>
      <c r="S1608" s="22">
        <v>0.5</v>
      </c>
      <c r="T1608" s="5">
        <v>1315</v>
      </c>
      <c r="U1608" s="22">
        <v>0.58333333333333337</v>
      </c>
      <c r="V1608" s="22">
        <v>0.58333333333333337</v>
      </c>
      <c r="W1608" s="105">
        <f>IFERROR(IF(S1608&lt;R1608,100%,"100"%-(S1608-R1608)*1.2),"-")</f>
        <v>1</v>
      </c>
      <c r="AB1608" s="5">
        <v>80033257</v>
      </c>
    </row>
    <row r="1609" spans="2:28" x14ac:dyDescent="0.3">
      <c r="B1609" s="18" t="s">
        <v>2066</v>
      </c>
      <c r="C1609" s="18">
        <v>46147</v>
      </c>
      <c r="D1609" s="5" t="s">
        <v>2086</v>
      </c>
      <c r="E1609" s="19" t="s">
        <v>14</v>
      </c>
      <c r="F1609" s="48" t="s">
        <v>15</v>
      </c>
      <c r="G1609" s="18" t="s">
        <v>2066</v>
      </c>
      <c r="H1609" s="5" t="s">
        <v>161</v>
      </c>
      <c r="K1609" s="111">
        <v>900</v>
      </c>
      <c r="M1609" s="111">
        <v>4</v>
      </c>
      <c r="N1609" s="19" t="s">
        <v>14</v>
      </c>
      <c r="O1609" s="48" t="s">
        <v>15</v>
      </c>
      <c r="P1609" s="19">
        <v>0.45833333333333331</v>
      </c>
      <c r="Q1609" s="22">
        <v>0.48958333333333331</v>
      </c>
      <c r="R1609" s="22">
        <v>0.83333333333333337</v>
      </c>
      <c r="S1609" s="22">
        <v>0.51388888888888884</v>
      </c>
      <c r="T1609" s="22">
        <v>0.52777777777777779</v>
      </c>
      <c r="U1609" s="22">
        <v>0.54513888888888884</v>
      </c>
      <c r="V1609" s="22">
        <v>0.54513888888888884</v>
      </c>
      <c r="W1609" s="105">
        <f>IFERROR(IF(S1609&lt;R1609,100%,"100"%-(S1609-R1609)*1.2),"-")</f>
        <v>1</v>
      </c>
      <c r="AB1609" s="5">
        <v>80033102</v>
      </c>
    </row>
    <row r="1610" spans="2:28" x14ac:dyDescent="0.3">
      <c r="B1610" s="18" t="s">
        <v>2067</v>
      </c>
      <c r="C1610" s="18">
        <v>46147</v>
      </c>
      <c r="D1610" s="5" t="s">
        <v>2086</v>
      </c>
      <c r="E1610" s="19" t="s">
        <v>14</v>
      </c>
      <c r="F1610" s="48" t="s">
        <v>15</v>
      </c>
      <c r="G1610" s="18" t="s">
        <v>2067</v>
      </c>
      <c r="H1610" s="5" t="s">
        <v>169</v>
      </c>
      <c r="K1610" s="111">
        <v>4500</v>
      </c>
      <c r="M1610" s="111">
        <v>6</v>
      </c>
      <c r="N1610" s="19" t="s">
        <v>14</v>
      </c>
      <c r="O1610" s="48" t="s">
        <v>15</v>
      </c>
      <c r="P1610" s="19">
        <v>0.45833333333333298</v>
      </c>
      <c r="Q1610" s="22">
        <v>0.625</v>
      </c>
      <c r="R1610" s="22">
        <v>0.75</v>
      </c>
      <c r="S1610" s="22">
        <v>0.64930555555555558</v>
      </c>
      <c r="T1610" s="22">
        <v>0.66666666666666663</v>
      </c>
      <c r="U1610" s="108">
        <v>0.77083333333333337</v>
      </c>
      <c r="V1610" s="22">
        <v>0.77083333333333337</v>
      </c>
      <c r="W1610" s="105">
        <f>IFERROR(IF(S1610&lt;R1610,100%,"100"%-(S1610-R1610)*1.2),"-")</f>
        <v>1</v>
      </c>
      <c r="AB1610" s="5" t="s">
        <v>2352</v>
      </c>
    </row>
    <row r="1611" spans="2:28" x14ac:dyDescent="0.3">
      <c r="B1611" s="18" t="s">
        <v>2068</v>
      </c>
      <c r="C1611" s="18">
        <v>46147</v>
      </c>
      <c r="D1611" s="5" t="s">
        <v>2086</v>
      </c>
      <c r="E1611" s="5" t="s">
        <v>202</v>
      </c>
      <c r="F1611" s="48" t="s">
        <v>42</v>
      </c>
      <c r="G1611" s="18" t="s">
        <v>2068</v>
      </c>
      <c r="H1611" s="5" t="s">
        <v>40</v>
      </c>
      <c r="K1611" s="111">
        <v>6500</v>
      </c>
      <c r="M1611" s="111">
        <v>14</v>
      </c>
      <c r="N1611" s="5" t="s">
        <v>202</v>
      </c>
      <c r="O1611" s="48" t="s">
        <v>42</v>
      </c>
      <c r="P1611" s="22">
        <v>0.29166666666666669</v>
      </c>
      <c r="Q1611" s="22">
        <v>0.3125</v>
      </c>
      <c r="R1611" s="22">
        <v>0.625</v>
      </c>
      <c r="S1611" s="22">
        <v>0.43055555555555558</v>
      </c>
      <c r="T1611" s="22">
        <v>0.5</v>
      </c>
      <c r="U1611" s="22">
        <v>0.79166666666666663</v>
      </c>
      <c r="V1611" s="22">
        <v>0.79166666666666663</v>
      </c>
      <c r="W1611" s="105">
        <f>IFERROR(IF(S1611&lt;R1611,100%,"100"%-(S1611-R1611)*1.2),"-")</f>
        <v>1</v>
      </c>
      <c r="AB1611" s="5" t="s">
        <v>2353</v>
      </c>
    </row>
    <row r="1612" spans="2:28" x14ac:dyDescent="0.3">
      <c r="B1612" s="18" t="s">
        <v>2068</v>
      </c>
      <c r="C1612" s="18">
        <v>46147</v>
      </c>
      <c r="D1612" s="5" t="s">
        <v>2086</v>
      </c>
      <c r="E1612" s="19" t="s">
        <v>202</v>
      </c>
      <c r="F1612" s="48" t="s">
        <v>42</v>
      </c>
      <c r="G1612" s="18" t="s">
        <v>2068</v>
      </c>
      <c r="H1612" s="5" t="s">
        <v>19</v>
      </c>
      <c r="K1612" s="111">
        <v>57</v>
      </c>
      <c r="M1612" s="111">
        <v>1</v>
      </c>
      <c r="N1612" s="19" t="s">
        <v>202</v>
      </c>
      <c r="O1612" s="48" t="s">
        <v>42</v>
      </c>
      <c r="P1612" s="19">
        <v>0.29166666666666669</v>
      </c>
      <c r="Q1612" s="22">
        <v>0.3125</v>
      </c>
      <c r="R1612" s="22">
        <v>0.625</v>
      </c>
      <c r="S1612" s="22">
        <v>0.52083333333333337</v>
      </c>
      <c r="T1612" s="22">
        <v>0.54374999999999996</v>
      </c>
      <c r="U1612" s="22">
        <v>0.79166666666666663</v>
      </c>
      <c r="V1612" s="22">
        <v>0.79166666666666663</v>
      </c>
      <c r="W1612" s="105">
        <f>IFERROR(IF(S1612&lt;R1612,100%,"100"%-(S1612-R1612)*1.2),"-")</f>
        <v>1</v>
      </c>
      <c r="AB1612" s="5">
        <v>80033248</v>
      </c>
    </row>
    <row r="1613" spans="2:28" x14ac:dyDescent="0.3">
      <c r="B1613" s="18" t="s">
        <v>2090</v>
      </c>
      <c r="C1613" s="18">
        <v>46147</v>
      </c>
      <c r="D1613" s="5" t="s">
        <v>2086</v>
      </c>
      <c r="E1613" s="241" t="s">
        <v>56</v>
      </c>
      <c r="F1613" s="54" t="s">
        <v>81</v>
      </c>
      <c r="G1613" s="18" t="s">
        <v>2090</v>
      </c>
      <c r="H1613" s="5" t="s">
        <v>36</v>
      </c>
      <c r="M1613" s="111">
        <v>19</v>
      </c>
      <c r="N1613" s="241" t="s">
        <v>56</v>
      </c>
      <c r="O1613" s="54" t="s">
        <v>81</v>
      </c>
      <c r="P1613" s="241">
        <v>0.625</v>
      </c>
      <c r="W1613" s="105">
        <f>IFERROR(IF(S1613&lt;R1613,100%,"100"%-(S1613-R1613)*1.2),"-")</f>
        <v>1</v>
      </c>
    </row>
    <row r="1614" spans="2:28" x14ac:dyDescent="0.3">
      <c r="B1614" s="18" t="s">
        <v>2091</v>
      </c>
      <c r="C1614" s="18">
        <v>46147</v>
      </c>
      <c r="D1614" s="5" t="s">
        <v>2086</v>
      </c>
      <c r="E1614" s="19" t="s">
        <v>104</v>
      </c>
      <c r="F1614" s="48" t="s">
        <v>24</v>
      </c>
      <c r="G1614" s="18" t="s">
        <v>2091</v>
      </c>
      <c r="H1614" s="5" t="s">
        <v>76</v>
      </c>
      <c r="K1614" s="111">
        <v>4500</v>
      </c>
      <c r="M1614" s="111">
        <v>9</v>
      </c>
      <c r="N1614" s="19" t="s">
        <v>104</v>
      </c>
      <c r="O1614" s="48" t="s">
        <v>24</v>
      </c>
      <c r="P1614" s="19">
        <v>0.25</v>
      </c>
      <c r="Q1614" s="22">
        <v>0.41666666666666669</v>
      </c>
      <c r="R1614" s="22">
        <v>0.625</v>
      </c>
      <c r="S1614" s="22">
        <v>0.50694444444444442</v>
      </c>
      <c r="T1614" s="22">
        <v>0.54166666666666663</v>
      </c>
      <c r="U1614" s="22">
        <v>0.83333333333333337</v>
      </c>
      <c r="V1614" s="22">
        <v>0.83333333333333337</v>
      </c>
      <c r="W1614" s="105">
        <f>IFERROR(IF(S1614&lt;R1614,100%,"100"%-(S1614-R1614)*1.2),"-")</f>
        <v>1</v>
      </c>
    </row>
    <row r="1615" spans="2:28" x14ac:dyDescent="0.3">
      <c r="B1615" s="18" t="s">
        <v>2091</v>
      </c>
      <c r="C1615" s="18">
        <v>46147</v>
      </c>
      <c r="D1615" s="5" t="s">
        <v>2086</v>
      </c>
      <c r="E1615" s="191" t="s">
        <v>104</v>
      </c>
      <c r="F1615" s="54" t="s">
        <v>24</v>
      </c>
      <c r="G1615" s="18" t="s">
        <v>2091</v>
      </c>
      <c r="H1615" s="54" t="s">
        <v>51</v>
      </c>
      <c r="K1615" s="111">
        <v>1200</v>
      </c>
      <c r="M1615" s="111">
        <v>5</v>
      </c>
      <c r="N1615" s="191" t="s">
        <v>104</v>
      </c>
      <c r="O1615" s="54" t="s">
        <v>24</v>
      </c>
      <c r="P1615" s="191">
        <v>0.25</v>
      </c>
      <c r="Q1615" s="22">
        <v>0.41666666666666669</v>
      </c>
      <c r="R1615" s="22">
        <v>0.625</v>
      </c>
      <c r="S1615" s="22">
        <v>0.61111111111111116</v>
      </c>
      <c r="T1615" s="22">
        <v>0.625</v>
      </c>
      <c r="U1615" s="22">
        <v>0.83333333333333337</v>
      </c>
      <c r="V1615" s="22">
        <v>0.83333333333333337</v>
      </c>
      <c r="W1615" s="105">
        <f>IFERROR(IF(S1615&lt;R1615,100%,"100"%-(S1615-R1615)*1.2),"-")</f>
        <v>1</v>
      </c>
    </row>
    <row r="1616" spans="2:28" x14ac:dyDescent="0.3">
      <c r="B1616" s="18" t="s">
        <v>2091</v>
      </c>
      <c r="C1616" s="18">
        <v>46147</v>
      </c>
      <c r="D1616" s="5" t="s">
        <v>2086</v>
      </c>
      <c r="E1616" s="241" t="s">
        <v>104</v>
      </c>
      <c r="F1616" s="54" t="s">
        <v>24</v>
      </c>
      <c r="G1616" s="18" t="s">
        <v>2091</v>
      </c>
      <c r="H1616" s="51" t="s">
        <v>12</v>
      </c>
      <c r="M1616" s="111">
        <v>1</v>
      </c>
      <c r="N1616" s="241" t="s">
        <v>104</v>
      </c>
      <c r="O1616" s="54" t="s">
        <v>24</v>
      </c>
      <c r="P1616" s="241">
        <v>0.25</v>
      </c>
      <c r="Q1616" s="22">
        <v>0.41666666666666669</v>
      </c>
      <c r="R1616" s="22">
        <v>0.625</v>
      </c>
      <c r="S1616" s="22">
        <v>0.625</v>
      </c>
      <c r="T1616" s="22">
        <v>0.64583333333333337</v>
      </c>
      <c r="U1616" s="22">
        <v>0.83333333333333337</v>
      </c>
      <c r="V1616" s="22">
        <v>0.83333333333333337</v>
      </c>
      <c r="W1616" s="105">
        <f>IFERROR(IF(S1616&lt;R1616,100%,"100"%-(S1616-R1616)*1.2),"-")</f>
        <v>1</v>
      </c>
    </row>
    <row r="1617" spans="2:28" x14ac:dyDescent="0.3">
      <c r="B1617" s="18" t="s">
        <v>2170</v>
      </c>
      <c r="C1617" s="18">
        <v>46147</v>
      </c>
      <c r="D1617" s="5" t="s">
        <v>2086</v>
      </c>
      <c r="E1617" s="5" t="s">
        <v>20</v>
      </c>
      <c r="F1617" s="5" t="s">
        <v>21</v>
      </c>
      <c r="G1617" s="18" t="s">
        <v>2170</v>
      </c>
      <c r="H1617" s="2" t="s">
        <v>539</v>
      </c>
      <c r="N1617" s="5" t="s">
        <v>20</v>
      </c>
      <c r="O1617" s="5" t="s">
        <v>179</v>
      </c>
      <c r="W1617" s="105">
        <f>IFERROR(IF(S1617&lt;R1617,100%,"100"%-(S1617-R1617)*1.2),"-")</f>
        <v>1</v>
      </c>
    </row>
    <row r="1618" spans="2:28" x14ac:dyDescent="0.3">
      <c r="B1618" s="18" t="s">
        <v>2171</v>
      </c>
      <c r="C1618" s="18">
        <v>46147</v>
      </c>
      <c r="D1618" s="5" t="s">
        <v>2086</v>
      </c>
      <c r="E1618" s="5" t="s">
        <v>20</v>
      </c>
      <c r="F1618" s="5" t="s">
        <v>21</v>
      </c>
      <c r="G1618" s="18" t="s">
        <v>2171</v>
      </c>
      <c r="H1618" s="2" t="s">
        <v>539</v>
      </c>
      <c r="N1618" s="5" t="s">
        <v>20</v>
      </c>
      <c r="O1618" s="5" t="s">
        <v>179</v>
      </c>
      <c r="W1618" s="105">
        <f>IFERROR(IF(S1618&lt;R1618,100%,"100"%-(S1618-R1618)*1.2),"-")</f>
        <v>1</v>
      </c>
    </row>
    <row r="1619" spans="2:28" x14ac:dyDescent="0.3">
      <c r="C1619" s="18">
        <v>46147</v>
      </c>
      <c r="D1619" s="5" t="s">
        <v>2086</v>
      </c>
      <c r="E1619" s="5" t="s">
        <v>46</v>
      </c>
      <c r="F1619" s="5" t="s">
        <v>165</v>
      </c>
      <c r="H1619" s="5" t="s">
        <v>9</v>
      </c>
      <c r="K1619" s="111">
        <v>300</v>
      </c>
      <c r="M1619" s="111">
        <v>1</v>
      </c>
      <c r="N1619" s="5" t="s">
        <v>46</v>
      </c>
      <c r="O1619" s="5" t="s">
        <v>165</v>
      </c>
      <c r="P1619" s="22">
        <v>0.83333333333333337</v>
      </c>
      <c r="Q1619" s="22">
        <v>0.79166666666666663</v>
      </c>
      <c r="R1619" s="22">
        <v>0.83333333333333337</v>
      </c>
      <c r="S1619" s="22">
        <v>0.83333333333333337</v>
      </c>
      <c r="T1619" s="22">
        <v>0.87847222222222221</v>
      </c>
      <c r="U1619" s="22">
        <v>0.95833333333333337</v>
      </c>
      <c r="V1619" s="22">
        <v>0.95833333333333337</v>
      </c>
      <c r="AB1619" s="5">
        <v>800</v>
      </c>
    </row>
    <row r="1620" spans="2:28" x14ac:dyDescent="0.3">
      <c r="C1620" s="18">
        <v>46147</v>
      </c>
      <c r="D1620" s="5" t="s">
        <v>2086</v>
      </c>
      <c r="E1620" s="5" t="s">
        <v>20</v>
      </c>
      <c r="F1620" s="5" t="s">
        <v>81</v>
      </c>
      <c r="H1620" s="5" t="s">
        <v>2351</v>
      </c>
      <c r="K1620" s="111">
        <v>2500</v>
      </c>
      <c r="M1620" s="111">
        <v>5</v>
      </c>
      <c r="N1620" s="5" t="s">
        <v>20</v>
      </c>
      <c r="O1620" s="5" t="s">
        <v>81</v>
      </c>
      <c r="P1620" s="22">
        <v>0.70833333333333337</v>
      </c>
      <c r="Q1620" s="22">
        <v>0.72916666666666663</v>
      </c>
      <c r="R1620" s="22">
        <v>0.83333333333333337</v>
      </c>
      <c r="S1620" s="22">
        <v>0.83333333333333337</v>
      </c>
      <c r="T1620" s="22">
        <v>0.97916666666666663</v>
      </c>
      <c r="U1620" s="22">
        <v>8.3333333333333329E-2</v>
      </c>
      <c r="V1620" s="22">
        <v>8.3333333333333329E-2</v>
      </c>
      <c r="AB1620" s="5">
        <v>80033255</v>
      </c>
    </row>
    <row r="1621" spans="2:28" x14ac:dyDescent="0.3">
      <c r="B1621" s="18" t="s">
        <v>2092</v>
      </c>
      <c r="C1621" s="18">
        <v>46148</v>
      </c>
      <c r="D1621" s="5" t="s">
        <v>2086</v>
      </c>
      <c r="E1621" s="19" t="s">
        <v>20</v>
      </c>
      <c r="F1621" s="48" t="s">
        <v>21</v>
      </c>
      <c r="G1621" s="18" t="s">
        <v>2092</v>
      </c>
      <c r="H1621" s="5" t="s">
        <v>6</v>
      </c>
      <c r="K1621" s="111">
        <v>7944.9</v>
      </c>
      <c r="M1621" s="111">
        <v>8</v>
      </c>
      <c r="N1621" s="19" t="s">
        <v>20</v>
      </c>
      <c r="O1621" s="48" t="s">
        <v>21</v>
      </c>
      <c r="P1621" s="19">
        <v>0.29166666666666702</v>
      </c>
      <c r="Q1621" s="22">
        <v>0.40972222222222221</v>
      </c>
      <c r="R1621" s="22">
        <v>0.625</v>
      </c>
      <c r="S1621" s="22">
        <v>0.5</v>
      </c>
      <c r="T1621" s="22">
        <v>0.625</v>
      </c>
      <c r="U1621" s="22">
        <v>0.6875</v>
      </c>
      <c r="V1621" s="22">
        <v>0.6875</v>
      </c>
      <c r="W1621" s="105">
        <f>IFERROR(IF(S1621&lt;R1621,100%,"100"%-(S1621-R1621)*1.2),"-")</f>
        <v>1</v>
      </c>
      <c r="AB1621" s="5">
        <v>80033366</v>
      </c>
    </row>
    <row r="1622" spans="2:28" x14ac:dyDescent="0.3">
      <c r="B1622" s="18" t="s">
        <v>2092</v>
      </c>
      <c r="C1622" s="18">
        <v>46148</v>
      </c>
      <c r="D1622" s="5" t="s">
        <v>2086</v>
      </c>
      <c r="E1622" s="19" t="s">
        <v>20</v>
      </c>
      <c r="F1622" s="48" t="s">
        <v>21</v>
      </c>
      <c r="G1622" s="18" t="s">
        <v>2092</v>
      </c>
      <c r="H1622" s="5" t="s">
        <v>9</v>
      </c>
      <c r="K1622" s="111">
        <v>9438.5</v>
      </c>
      <c r="M1622" s="111">
        <v>8</v>
      </c>
      <c r="N1622" s="19" t="s">
        <v>20</v>
      </c>
      <c r="O1622" s="48" t="s">
        <v>21</v>
      </c>
      <c r="P1622" s="19">
        <v>0.29166666666666702</v>
      </c>
      <c r="Q1622" s="22">
        <v>0.40972222222222221</v>
      </c>
      <c r="R1622" s="22">
        <v>0.625</v>
      </c>
      <c r="S1622" s="22">
        <v>0.49513888888888891</v>
      </c>
      <c r="T1622" s="22">
        <v>0.6875</v>
      </c>
      <c r="U1622" s="22">
        <v>0.6875</v>
      </c>
      <c r="V1622" s="22">
        <v>0.6875</v>
      </c>
      <c r="W1622" s="105">
        <f>IFERROR(IF(S1622&lt;R1622,100%,"100"%-(S1622-R1622)*1.2),"-")</f>
        <v>1</v>
      </c>
      <c r="AB1622" s="5" t="s">
        <v>2358</v>
      </c>
    </row>
    <row r="1623" spans="2:28" x14ac:dyDescent="0.3">
      <c r="B1623" s="18" t="s">
        <v>2093</v>
      </c>
      <c r="C1623" s="18">
        <v>46148</v>
      </c>
      <c r="D1623" s="5" t="s">
        <v>2086</v>
      </c>
      <c r="E1623" s="19" t="s">
        <v>101</v>
      </c>
      <c r="F1623" s="5" t="s">
        <v>101</v>
      </c>
      <c r="G1623" s="18" t="s">
        <v>2093</v>
      </c>
      <c r="H1623" s="5" t="s">
        <v>204</v>
      </c>
      <c r="M1623" s="111">
        <v>3</v>
      </c>
      <c r="N1623" s="19" t="s">
        <v>101</v>
      </c>
      <c r="O1623" s="5" t="s">
        <v>101</v>
      </c>
      <c r="P1623" s="19">
        <v>8.3333333333333329E-2</v>
      </c>
      <c r="W1623" s="105">
        <f>IFERROR(IF(S1623&lt;R1623,100%,"100"%-(S1623-R1623)*1.2),"-")</f>
        <v>1</v>
      </c>
    </row>
    <row r="1624" spans="2:28" x14ac:dyDescent="0.3">
      <c r="B1624" s="18" t="s">
        <v>2094</v>
      </c>
      <c r="C1624" s="18">
        <v>46148</v>
      </c>
      <c r="D1624" s="5" t="s">
        <v>2086</v>
      </c>
      <c r="E1624" s="19" t="s">
        <v>46</v>
      </c>
      <c r="F1624" s="5" t="s">
        <v>81</v>
      </c>
      <c r="G1624" s="18" t="s">
        <v>2094</v>
      </c>
      <c r="H1624" s="5" t="s">
        <v>13</v>
      </c>
      <c r="K1624" s="111">
        <v>720</v>
      </c>
      <c r="M1624" s="111">
        <v>3</v>
      </c>
      <c r="N1624" s="19" t="s">
        <v>46</v>
      </c>
      <c r="O1624" s="5" t="s">
        <v>81</v>
      </c>
      <c r="P1624" s="19">
        <v>0.5</v>
      </c>
      <c r="Q1624" s="22">
        <v>0.58333333333333337</v>
      </c>
      <c r="R1624" s="22">
        <v>0.75</v>
      </c>
      <c r="S1624" s="22">
        <v>0.625</v>
      </c>
      <c r="T1624" s="22">
        <v>0.65277777777777779</v>
      </c>
      <c r="U1624" s="22">
        <v>0.72222222222222221</v>
      </c>
      <c r="V1624" s="22">
        <v>0.72222222222222221</v>
      </c>
      <c r="W1624" s="105">
        <f>IFERROR(IF(S1624&lt;R1624,100%,"100"%-(S1624-R1624)*1.2),"-")</f>
        <v>1</v>
      </c>
      <c r="AB1624" s="5" t="s">
        <v>2357</v>
      </c>
    </row>
    <row r="1625" spans="2:28" x14ac:dyDescent="0.3">
      <c r="B1625" s="18" t="s">
        <v>2095</v>
      </c>
      <c r="C1625" s="18">
        <v>46148</v>
      </c>
      <c r="D1625" s="5" t="s">
        <v>2086</v>
      </c>
      <c r="E1625" s="19" t="s">
        <v>14</v>
      </c>
      <c r="F1625" s="48" t="s">
        <v>15</v>
      </c>
      <c r="G1625" s="18" t="s">
        <v>2095</v>
      </c>
      <c r="H1625" s="5" t="s">
        <v>35</v>
      </c>
      <c r="K1625" s="111">
        <v>12695</v>
      </c>
      <c r="M1625" s="111">
        <v>12</v>
      </c>
      <c r="N1625" s="19" t="s">
        <v>14</v>
      </c>
      <c r="O1625" s="48" t="s">
        <v>15</v>
      </c>
      <c r="P1625" s="19">
        <v>0.29166666666666702</v>
      </c>
      <c r="Q1625" s="22">
        <v>0.29166666666666669</v>
      </c>
      <c r="R1625" s="22">
        <v>0.5</v>
      </c>
      <c r="S1625" s="22">
        <v>0.2951388888888889</v>
      </c>
      <c r="T1625" s="22">
        <v>0.33680555555555558</v>
      </c>
      <c r="U1625" s="22">
        <v>0.35416666666666669</v>
      </c>
      <c r="V1625" s="22">
        <v>0.35416666666666669</v>
      </c>
      <c r="W1625" s="105">
        <f>IFERROR(IF(S1625&lt;R1625,100%,"100"%-(S1625-R1625)*1.2),"-")</f>
        <v>1</v>
      </c>
      <c r="AB1625" s="5" t="s">
        <v>2354</v>
      </c>
    </row>
    <row r="1626" spans="2:28" x14ac:dyDescent="0.3">
      <c r="B1626" s="18" t="s">
        <v>2096</v>
      </c>
      <c r="C1626" s="18">
        <v>46148</v>
      </c>
      <c r="D1626" s="5" t="s">
        <v>2086</v>
      </c>
      <c r="E1626" s="19" t="s">
        <v>14</v>
      </c>
      <c r="F1626" s="48" t="s">
        <v>15</v>
      </c>
      <c r="G1626" s="18" t="s">
        <v>2096</v>
      </c>
      <c r="H1626" s="5" t="s">
        <v>19</v>
      </c>
      <c r="K1626" s="111">
        <v>9377.5</v>
      </c>
      <c r="M1626" s="111">
        <v>20</v>
      </c>
      <c r="N1626" s="19" t="s">
        <v>14</v>
      </c>
      <c r="O1626" s="48" t="s">
        <v>15</v>
      </c>
      <c r="P1626" s="19">
        <v>0.375</v>
      </c>
      <c r="Q1626" s="22">
        <v>0.43402777777777779</v>
      </c>
      <c r="R1626" s="22">
        <v>0.75</v>
      </c>
      <c r="S1626" s="22">
        <v>0.5625</v>
      </c>
      <c r="T1626" s="22">
        <v>0.65972222222222221</v>
      </c>
      <c r="U1626" s="22">
        <v>0.82638888888888884</v>
      </c>
      <c r="V1626" s="22">
        <v>0.82638888888888884</v>
      </c>
      <c r="W1626" s="105">
        <f>IFERROR(IF(S1626&lt;R1626,100%,"100"%-(S1626-R1626)*1.2),"-")</f>
        <v>1</v>
      </c>
      <c r="AB1626" s="5" t="s">
        <v>2355</v>
      </c>
    </row>
    <row r="1627" spans="2:28" x14ac:dyDescent="0.3">
      <c r="B1627" s="18" t="s">
        <v>2097</v>
      </c>
      <c r="C1627" s="18">
        <v>46148</v>
      </c>
      <c r="D1627" s="5" t="s">
        <v>2086</v>
      </c>
      <c r="E1627" s="19" t="s">
        <v>56</v>
      </c>
      <c r="F1627" s="48" t="s">
        <v>165</v>
      </c>
      <c r="G1627" s="18" t="s">
        <v>2097</v>
      </c>
      <c r="H1627" s="5" t="s">
        <v>40</v>
      </c>
      <c r="K1627" s="111">
        <v>4500</v>
      </c>
      <c r="M1627" s="111">
        <v>12</v>
      </c>
      <c r="N1627" s="19" t="s">
        <v>56</v>
      </c>
      <c r="O1627" s="48" t="s">
        <v>165</v>
      </c>
      <c r="P1627" s="19">
        <v>0.33333333333333331</v>
      </c>
      <c r="W1627" s="105">
        <f>IFERROR(IF(S1627&lt;R1627,100%,"100"%-(S1627-R1627)*1.2),"-")</f>
        <v>1</v>
      </c>
    </row>
    <row r="1628" spans="2:28" x14ac:dyDescent="0.3">
      <c r="B1628" s="18" t="s">
        <v>2098</v>
      </c>
      <c r="C1628" s="18">
        <v>46148</v>
      </c>
      <c r="D1628" s="5" t="s">
        <v>2086</v>
      </c>
      <c r="E1628" s="19" t="s">
        <v>104</v>
      </c>
      <c r="F1628" s="48" t="s">
        <v>24</v>
      </c>
      <c r="G1628" s="18" t="s">
        <v>2098</v>
      </c>
      <c r="H1628" s="5" t="s">
        <v>18</v>
      </c>
      <c r="K1628" s="111">
        <v>8000</v>
      </c>
      <c r="M1628" s="111">
        <v>12</v>
      </c>
      <c r="N1628" s="19" t="s">
        <v>104</v>
      </c>
      <c r="O1628" s="48" t="s">
        <v>24</v>
      </c>
      <c r="P1628" s="19">
        <v>0.33333333333333298</v>
      </c>
      <c r="Q1628" s="22">
        <v>0.4375</v>
      </c>
      <c r="R1628" s="22">
        <v>0.75</v>
      </c>
      <c r="S1628" s="22">
        <v>0.59027777777777779</v>
      </c>
      <c r="T1628" s="22">
        <v>0.64583333333333337</v>
      </c>
      <c r="U1628" s="22">
        <v>0.79166666666666663</v>
      </c>
      <c r="V1628" s="22">
        <v>0.79166666666666663</v>
      </c>
      <c r="W1628" s="105">
        <f>IFERROR(IF(S1628&lt;R1628,100%,"100"%-(S1628-R1628)*1.2),"-")</f>
        <v>1</v>
      </c>
    </row>
    <row r="1629" spans="2:28" x14ac:dyDescent="0.3">
      <c r="B1629" s="18" t="s">
        <v>2099</v>
      </c>
      <c r="C1629" s="18">
        <v>46148</v>
      </c>
      <c r="D1629" s="5" t="s">
        <v>2086</v>
      </c>
      <c r="E1629" s="19" t="s">
        <v>28</v>
      </c>
      <c r="F1629" s="48" t="s">
        <v>42</v>
      </c>
      <c r="G1629" s="18" t="s">
        <v>2099</v>
      </c>
      <c r="H1629" s="5" t="s">
        <v>43</v>
      </c>
      <c r="K1629" s="111">
        <v>6054</v>
      </c>
      <c r="M1629" s="111">
        <v>7</v>
      </c>
      <c r="N1629" s="19" t="s">
        <v>28</v>
      </c>
      <c r="O1629" s="48" t="s">
        <v>42</v>
      </c>
      <c r="P1629" s="19">
        <v>0.29166666666666702</v>
      </c>
      <c r="Q1629" s="22">
        <v>0.27083333333333331</v>
      </c>
      <c r="R1629" s="22">
        <v>0.625</v>
      </c>
      <c r="S1629" s="22">
        <v>0.41666666666666669</v>
      </c>
      <c r="T1629" s="22">
        <v>0.45833333333333331</v>
      </c>
      <c r="U1629" s="22">
        <v>0.58333333333333337</v>
      </c>
      <c r="V1629" s="22">
        <v>0.58333333333333337</v>
      </c>
      <c r="W1629" s="105">
        <f>IFERROR(IF(S1629&lt;R1629,100%,"100"%-(S1629-R1629)*1.2),"-")</f>
        <v>1</v>
      </c>
      <c r="AB1629" s="5">
        <v>80033063</v>
      </c>
    </row>
    <row r="1630" spans="2:28" x14ac:dyDescent="0.3">
      <c r="B1630" s="18" t="s">
        <v>2100</v>
      </c>
      <c r="C1630" s="18">
        <v>46148</v>
      </c>
      <c r="D1630" s="5" t="s">
        <v>2086</v>
      </c>
      <c r="E1630" s="192" t="s">
        <v>28</v>
      </c>
      <c r="F1630" s="48" t="s">
        <v>42</v>
      </c>
      <c r="G1630" s="18" t="s">
        <v>2100</v>
      </c>
      <c r="H1630" s="5" t="s">
        <v>36</v>
      </c>
      <c r="M1630" s="111">
        <v>18</v>
      </c>
      <c r="N1630" s="192" t="s">
        <v>28</v>
      </c>
      <c r="O1630" s="48" t="s">
        <v>42</v>
      </c>
      <c r="P1630" s="192">
        <v>0.58333333333333337</v>
      </c>
      <c r="W1630" s="105">
        <f>IFERROR(IF(S1630&lt;R1630,100%,"100"%-(S1630-R1630)*1.2),"-")</f>
        <v>1</v>
      </c>
    </row>
    <row r="1631" spans="2:28" x14ac:dyDescent="0.3">
      <c r="B1631" s="18" t="s">
        <v>2172</v>
      </c>
      <c r="C1631" s="18">
        <v>46148</v>
      </c>
      <c r="D1631" s="5" t="s">
        <v>2086</v>
      </c>
      <c r="E1631" s="5" t="s">
        <v>20</v>
      </c>
      <c r="F1631" s="5" t="s">
        <v>21</v>
      </c>
      <c r="G1631" s="18" t="s">
        <v>2172</v>
      </c>
      <c r="H1631" s="2" t="s">
        <v>539</v>
      </c>
      <c r="W1631" s="105">
        <f>IFERROR(IF(S1631&lt;R1631,100%,"100"%-(S1631-R1631)*1.2),"-")</f>
        <v>1</v>
      </c>
    </row>
    <row r="1632" spans="2:28" x14ac:dyDescent="0.3">
      <c r="C1632" s="18">
        <v>46148</v>
      </c>
      <c r="D1632" s="5" t="s">
        <v>2086</v>
      </c>
      <c r="E1632" s="5" t="s">
        <v>46</v>
      </c>
      <c r="F1632" s="5" t="s">
        <v>81</v>
      </c>
      <c r="H1632" s="5" t="s">
        <v>9</v>
      </c>
      <c r="K1632" s="111">
        <v>825</v>
      </c>
      <c r="N1632" s="5" t="s">
        <v>46</v>
      </c>
      <c r="O1632" s="5" t="s">
        <v>81</v>
      </c>
      <c r="P1632" s="22">
        <v>0.78125</v>
      </c>
      <c r="Q1632" s="22">
        <v>0.91666666666666663</v>
      </c>
      <c r="R1632" s="22">
        <v>0.91666666666666663</v>
      </c>
      <c r="S1632" s="22">
        <v>0.84722222222222221</v>
      </c>
      <c r="T1632" s="22">
        <v>0.84930555555555554</v>
      </c>
      <c r="U1632" s="22">
        <v>0.1111111111111111</v>
      </c>
      <c r="V1632" s="22">
        <v>0.1111111111111111</v>
      </c>
      <c r="AB1632" s="5" t="s">
        <v>2356</v>
      </c>
    </row>
    <row r="1633" spans="2:28" x14ac:dyDescent="0.3">
      <c r="B1633" s="18" t="s">
        <v>2107</v>
      </c>
      <c r="C1633" s="18">
        <v>46149</v>
      </c>
      <c r="D1633" s="5" t="s">
        <v>2086</v>
      </c>
      <c r="E1633" s="19" t="s">
        <v>101</v>
      </c>
      <c r="F1633" s="48" t="s">
        <v>101</v>
      </c>
      <c r="G1633" s="18" t="s">
        <v>2107</v>
      </c>
      <c r="H1633" s="5" t="s">
        <v>36</v>
      </c>
      <c r="M1633" s="111">
        <v>33</v>
      </c>
      <c r="N1633" s="19" t="s">
        <v>101</v>
      </c>
      <c r="O1633" s="48" t="s">
        <v>101</v>
      </c>
      <c r="P1633" s="19">
        <v>0.29166666666666702</v>
      </c>
      <c r="W1633" s="105">
        <f>IFERROR(IF(S1633&lt;R1633,100%,"100"%-(S1633-R1633)*1.2),"-")</f>
        <v>1</v>
      </c>
    </row>
    <row r="1634" spans="2:28" x14ac:dyDescent="0.3">
      <c r="B1634" s="18" t="s">
        <v>2108</v>
      </c>
      <c r="C1634" s="18">
        <v>46149</v>
      </c>
      <c r="D1634" s="5" t="s">
        <v>2086</v>
      </c>
      <c r="E1634" s="19" t="s">
        <v>14</v>
      </c>
      <c r="F1634" s="48" t="s">
        <v>15</v>
      </c>
      <c r="G1634" s="18" t="s">
        <v>2108</v>
      </c>
      <c r="H1634" s="5" t="s">
        <v>9</v>
      </c>
      <c r="M1634" s="111">
        <v>9</v>
      </c>
      <c r="N1634" s="19" t="s">
        <v>14</v>
      </c>
      <c r="O1634" s="48" t="s">
        <v>15</v>
      </c>
      <c r="P1634" s="19">
        <v>0.29166666666666702</v>
      </c>
      <c r="Q1634" s="22">
        <v>0.375</v>
      </c>
      <c r="R1634" s="22">
        <v>0.625</v>
      </c>
      <c r="S1634" s="22">
        <v>0.4513888888888889</v>
      </c>
      <c r="T1634" s="22">
        <v>0.46875</v>
      </c>
      <c r="U1634" s="22">
        <v>0.64583333333333337</v>
      </c>
      <c r="V1634" s="22">
        <v>0.64583333333333337</v>
      </c>
      <c r="W1634" s="105">
        <f>IFERROR(IF(S1634&lt;R1634,100%,"100"%-(S1634-R1634)*1.2),"-")</f>
        <v>1</v>
      </c>
      <c r="AB1634" s="5" t="s">
        <v>2101</v>
      </c>
    </row>
    <row r="1635" spans="2:28" x14ac:dyDescent="0.3">
      <c r="B1635" s="18" t="s">
        <v>2109</v>
      </c>
      <c r="C1635" s="18">
        <v>46149</v>
      </c>
      <c r="D1635" s="5" t="s">
        <v>2086</v>
      </c>
      <c r="E1635" s="19" t="s">
        <v>104</v>
      </c>
      <c r="F1635" s="48" t="s">
        <v>64</v>
      </c>
      <c r="G1635" s="18" t="s">
        <v>2109</v>
      </c>
      <c r="H1635" s="5" t="s">
        <v>6</v>
      </c>
      <c r="M1635" s="111">
        <v>11</v>
      </c>
      <c r="N1635" s="19" t="s">
        <v>104</v>
      </c>
      <c r="O1635" s="48" t="s">
        <v>64</v>
      </c>
      <c r="P1635" s="19">
        <v>0.29166666666666702</v>
      </c>
      <c r="W1635" s="105">
        <f>IFERROR(IF(S1635&lt;R1635,100%,"100"%-(S1635-R1635)*1.2),"-")</f>
        <v>1</v>
      </c>
    </row>
    <row r="1636" spans="2:28" x14ac:dyDescent="0.3">
      <c r="B1636" s="18" t="s">
        <v>2110</v>
      </c>
      <c r="C1636" s="18">
        <v>46149</v>
      </c>
      <c r="D1636" s="5" t="s">
        <v>2086</v>
      </c>
      <c r="E1636" s="19" t="s">
        <v>14</v>
      </c>
      <c r="F1636" s="48" t="s">
        <v>15</v>
      </c>
      <c r="G1636" s="18" t="s">
        <v>2110</v>
      </c>
      <c r="H1636" s="5" t="s">
        <v>33</v>
      </c>
      <c r="K1636" s="111">
        <v>8701</v>
      </c>
      <c r="M1636" s="111">
        <v>14</v>
      </c>
      <c r="N1636" s="19" t="s">
        <v>14</v>
      </c>
      <c r="O1636" s="48" t="s">
        <v>15</v>
      </c>
      <c r="P1636" s="19">
        <v>0.58333333333333337</v>
      </c>
      <c r="Q1636" s="22">
        <v>0.70833333333333337</v>
      </c>
      <c r="R1636" s="22">
        <v>0.79166666666666663</v>
      </c>
      <c r="S1636" s="22">
        <v>0.76388888888888884</v>
      </c>
      <c r="T1636" s="22">
        <v>0.79166666666666663</v>
      </c>
      <c r="U1636" s="22">
        <v>0.84375</v>
      </c>
      <c r="V1636" s="22">
        <v>0.84375</v>
      </c>
      <c r="W1636" s="105">
        <f>IFERROR(IF(S1636&lt;R1636,100%,"100"%-(S1636-R1636)*1.2),"-")</f>
        <v>1</v>
      </c>
      <c r="AB1636" s="5" t="s">
        <v>2104</v>
      </c>
    </row>
    <row r="1637" spans="2:28" x14ac:dyDescent="0.3">
      <c r="B1637" s="18" t="s">
        <v>2111</v>
      </c>
      <c r="C1637" s="18">
        <v>46149</v>
      </c>
      <c r="D1637" s="5" t="s">
        <v>2086</v>
      </c>
      <c r="E1637" s="19" t="s">
        <v>20</v>
      </c>
      <c r="F1637" s="48" t="s">
        <v>21</v>
      </c>
      <c r="G1637" s="18" t="s">
        <v>2111</v>
      </c>
      <c r="H1637" s="5" t="s">
        <v>51</v>
      </c>
      <c r="K1637" s="111">
        <v>954</v>
      </c>
      <c r="M1637" s="111">
        <v>3</v>
      </c>
      <c r="N1637" s="19" t="s">
        <v>20</v>
      </c>
      <c r="O1637" s="48" t="s">
        <v>21</v>
      </c>
      <c r="P1637" s="19">
        <v>0.25</v>
      </c>
      <c r="Q1637" s="22">
        <v>0.29166666666666669</v>
      </c>
      <c r="R1637" s="22">
        <v>0.625</v>
      </c>
      <c r="S1637" s="22">
        <v>0.44791666666666669</v>
      </c>
      <c r="T1637" s="22">
        <v>0.46250000000000002</v>
      </c>
      <c r="U1637" s="22">
        <v>0.79166666666666663</v>
      </c>
      <c r="V1637" s="22">
        <v>0.79166666666666663</v>
      </c>
      <c r="W1637" s="105">
        <f>IFERROR(IF(S1637&lt;R1637,100%,"100"%-(S1637-R1637)*1.2),"-")</f>
        <v>1</v>
      </c>
      <c r="AB1637" s="5" t="s">
        <v>2102</v>
      </c>
    </row>
    <row r="1638" spans="2:28" x14ac:dyDescent="0.3">
      <c r="B1638" s="18" t="s">
        <v>2111</v>
      </c>
      <c r="C1638" s="18">
        <v>46149</v>
      </c>
      <c r="D1638" s="5" t="s">
        <v>2086</v>
      </c>
      <c r="E1638" s="19" t="s">
        <v>20</v>
      </c>
      <c r="F1638" s="48" t="s">
        <v>21</v>
      </c>
      <c r="G1638" s="18" t="s">
        <v>2111</v>
      </c>
      <c r="H1638" s="5" t="s">
        <v>12</v>
      </c>
      <c r="K1638" s="111">
        <v>10361</v>
      </c>
      <c r="M1638" s="111">
        <v>21</v>
      </c>
      <c r="N1638" s="19" t="s">
        <v>20</v>
      </c>
      <c r="O1638" s="48" t="s">
        <v>21</v>
      </c>
      <c r="P1638" s="19">
        <v>0.25</v>
      </c>
      <c r="Q1638" s="22">
        <v>0.29166666666666669</v>
      </c>
      <c r="R1638" s="22">
        <v>0.625</v>
      </c>
      <c r="S1638" s="22">
        <v>0.47916666666666669</v>
      </c>
      <c r="T1638" s="22">
        <v>0.625</v>
      </c>
      <c r="U1638" s="22">
        <v>0.79166666666666663</v>
      </c>
      <c r="V1638" s="22">
        <v>0.79166666666666663</v>
      </c>
      <c r="W1638" s="105">
        <f>IFERROR(IF(S1638&lt;R1638,100%,"100"%-(S1638-R1638)*1.2),"-")</f>
        <v>1</v>
      </c>
      <c r="AB1638" s="5" t="s">
        <v>2106</v>
      </c>
    </row>
    <row r="1639" spans="2:28" x14ac:dyDescent="0.3">
      <c r="B1639" s="18" t="s">
        <v>2112</v>
      </c>
      <c r="C1639" s="18">
        <v>46149</v>
      </c>
      <c r="D1639" s="5" t="s">
        <v>2086</v>
      </c>
      <c r="E1639" s="19" t="s">
        <v>28</v>
      </c>
      <c r="F1639" s="48" t="s">
        <v>165</v>
      </c>
      <c r="G1639" s="18" t="s">
        <v>2112</v>
      </c>
      <c r="H1639" s="5" t="s">
        <v>2238</v>
      </c>
      <c r="K1639" s="111">
        <v>4500</v>
      </c>
      <c r="M1639" s="111">
        <v>11</v>
      </c>
      <c r="N1639" s="19" t="s">
        <v>28</v>
      </c>
      <c r="O1639" s="48" t="s">
        <v>165</v>
      </c>
      <c r="P1639" s="19">
        <v>0.25</v>
      </c>
      <c r="Q1639" s="22">
        <v>0.29166666666666669</v>
      </c>
      <c r="R1639" s="22">
        <v>0.625</v>
      </c>
      <c r="S1639" s="22">
        <v>0.37847222222222221</v>
      </c>
      <c r="T1639" s="22">
        <v>0.39930555555555558</v>
      </c>
      <c r="U1639" s="22">
        <v>0.5</v>
      </c>
      <c r="V1639" s="22">
        <v>0.5</v>
      </c>
      <c r="W1639" s="105">
        <f>IFERROR(IF(S1639&lt;R1639,100%,"100"%-(S1639-R1639)*1.2),"-")</f>
        <v>1</v>
      </c>
      <c r="AB1639" s="5">
        <v>80033385</v>
      </c>
    </row>
    <row r="1640" spans="2:28" x14ac:dyDescent="0.3">
      <c r="B1640" s="18" t="s">
        <v>2113</v>
      </c>
      <c r="C1640" s="18">
        <v>46149</v>
      </c>
      <c r="D1640" s="5" t="s">
        <v>2086</v>
      </c>
      <c r="E1640" s="19" t="s">
        <v>28</v>
      </c>
      <c r="F1640" s="48" t="s">
        <v>165</v>
      </c>
      <c r="G1640" s="18" t="s">
        <v>2113</v>
      </c>
      <c r="H1640" s="5" t="s">
        <v>49</v>
      </c>
      <c r="K1640" s="111">
        <v>2370</v>
      </c>
      <c r="M1640" s="111">
        <v>4</v>
      </c>
      <c r="N1640" s="19" t="s">
        <v>28</v>
      </c>
      <c r="O1640" s="48" t="s">
        <v>165</v>
      </c>
      <c r="P1640" s="19">
        <v>0.54166666666666663</v>
      </c>
      <c r="Q1640" s="22">
        <v>0.67708333333333337</v>
      </c>
      <c r="R1640" s="22">
        <v>0.91666666666666663</v>
      </c>
      <c r="S1640" s="22">
        <v>0.70833333333333337</v>
      </c>
      <c r="T1640" s="22">
        <v>0.75</v>
      </c>
      <c r="U1640" s="22">
        <v>0.91666666666666663</v>
      </c>
      <c r="V1640" s="22">
        <v>0.91666666666666663</v>
      </c>
      <c r="W1640" s="105">
        <f>IFERROR(IF(S1640&lt;R1640,100%,"100"%-(S1640-R1640)*1.2),"-")</f>
        <v>1</v>
      </c>
      <c r="AB1640" s="5">
        <v>80033252</v>
      </c>
    </row>
    <row r="1641" spans="2:28" x14ac:dyDescent="0.3">
      <c r="B1641" s="18" t="s">
        <v>2113</v>
      </c>
      <c r="C1641" s="18">
        <v>46149</v>
      </c>
      <c r="D1641" s="5" t="s">
        <v>2086</v>
      </c>
      <c r="E1641" s="19" t="s">
        <v>28</v>
      </c>
      <c r="F1641" s="48" t="s">
        <v>165</v>
      </c>
      <c r="G1641" s="18" t="s">
        <v>2113</v>
      </c>
      <c r="H1641" s="5" t="s">
        <v>479</v>
      </c>
      <c r="I1641" s="430"/>
      <c r="K1641" s="111">
        <v>996</v>
      </c>
      <c r="M1641" s="111">
        <v>1</v>
      </c>
      <c r="N1641" s="19" t="s">
        <v>28</v>
      </c>
      <c r="O1641" s="48" t="s">
        <v>165</v>
      </c>
      <c r="P1641" s="19">
        <v>0.54166666666666663</v>
      </c>
      <c r="Q1641" s="22">
        <v>0.67708333333333337</v>
      </c>
      <c r="R1641" s="22">
        <v>0.91666666666666663</v>
      </c>
      <c r="S1641" s="22">
        <v>0.84375</v>
      </c>
      <c r="T1641" s="22">
        <v>0.85416666666666663</v>
      </c>
      <c r="U1641" s="22">
        <v>0.91666666666666663</v>
      </c>
      <c r="V1641" s="22">
        <v>0.91666666666666663</v>
      </c>
      <c r="W1641" s="105">
        <f>IFERROR(IF(S1641&lt;R1641,100%,"100"%-(S1641-R1641)*1.2),"-")</f>
        <v>1</v>
      </c>
      <c r="AB1641" s="5">
        <v>80033453</v>
      </c>
    </row>
    <row r="1642" spans="2:28" x14ac:dyDescent="0.3">
      <c r="B1642" s="18" t="s">
        <v>2113</v>
      </c>
      <c r="C1642" s="18">
        <v>46149</v>
      </c>
      <c r="D1642" s="5" t="s">
        <v>2086</v>
      </c>
      <c r="E1642" s="19" t="s">
        <v>28</v>
      </c>
      <c r="F1642" s="48" t="s">
        <v>165</v>
      </c>
      <c r="G1642" s="18" t="s">
        <v>2113</v>
      </c>
      <c r="H1642" s="5" t="s">
        <v>159</v>
      </c>
      <c r="I1642" s="430"/>
      <c r="K1642" s="111">
        <v>445</v>
      </c>
      <c r="M1642" s="111">
        <v>1</v>
      </c>
      <c r="N1642" s="19" t="s">
        <v>28</v>
      </c>
      <c r="O1642" s="48" t="s">
        <v>165</v>
      </c>
      <c r="P1642" s="19">
        <v>0.54166666666666663</v>
      </c>
      <c r="Q1642" s="22">
        <v>0.67708333333333337</v>
      </c>
      <c r="R1642" s="22">
        <v>0.91666666666666663</v>
      </c>
      <c r="S1642" s="22">
        <v>0.78472222222222221</v>
      </c>
      <c r="T1642" s="22">
        <v>0.8125</v>
      </c>
      <c r="U1642" s="22">
        <v>0.91666666666666663</v>
      </c>
      <c r="V1642" s="22">
        <v>0.91666666666666663</v>
      </c>
      <c r="W1642" s="105">
        <f>IFERROR(IF(S1642&lt;R1642,100%,"100"%-(S1642-R1642)*1.2),"-")</f>
        <v>1</v>
      </c>
      <c r="AB1642" s="5">
        <v>80033448</v>
      </c>
    </row>
    <row r="1643" spans="2:28" x14ac:dyDescent="0.3">
      <c r="B1643" s="18" t="s">
        <v>2114</v>
      </c>
      <c r="C1643" s="18">
        <v>46149</v>
      </c>
      <c r="D1643" s="5" t="s">
        <v>2086</v>
      </c>
      <c r="E1643" s="19" t="s">
        <v>104</v>
      </c>
      <c r="F1643" s="48" t="s">
        <v>64</v>
      </c>
      <c r="G1643" s="18" t="s">
        <v>2114</v>
      </c>
      <c r="H1643" s="5" t="s">
        <v>33</v>
      </c>
      <c r="I1643" s="430"/>
      <c r="K1643" s="111">
        <v>8701</v>
      </c>
      <c r="M1643" s="111">
        <v>14</v>
      </c>
      <c r="N1643" s="19" t="s">
        <v>104</v>
      </c>
      <c r="O1643" s="48" t="s">
        <v>64</v>
      </c>
      <c r="P1643" s="19">
        <v>0.29166666666666669</v>
      </c>
      <c r="Q1643" s="22">
        <v>0.3263888888888889</v>
      </c>
      <c r="R1643" s="22">
        <v>0.625</v>
      </c>
      <c r="S1643" s="22">
        <v>0.36805555555555558</v>
      </c>
      <c r="T1643" s="22">
        <v>0.54166666666666663</v>
      </c>
      <c r="U1643" s="22">
        <v>0.59722222222222221</v>
      </c>
      <c r="V1643" s="22">
        <v>0.59722222222222221</v>
      </c>
      <c r="W1643" s="105">
        <f>IFERROR(IF(S1643&lt;R1643,100%,"100"%-(S1643-R1643)*1.2),"-")</f>
        <v>1</v>
      </c>
      <c r="AB1643" s="5">
        <v>80033</v>
      </c>
    </row>
    <row r="1644" spans="2:28" x14ac:dyDescent="0.3">
      <c r="B1644" s="18" t="s">
        <v>2115</v>
      </c>
      <c r="C1644" s="18">
        <v>46149</v>
      </c>
      <c r="D1644" s="5" t="s">
        <v>2086</v>
      </c>
      <c r="E1644" s="19" t="s">
        <v>104</v>
      </c>
      <c r="F1644" s="48" t="s">
        <v>64</v>
      </c>
      <c r="G1644" s="18" t="s">
        <v>2115</v>
      </c>
      <c r="H1644" s="5" t="s">
        <v>107</v>
      </c>
      <c r="I1644" s="430"/>
      <c r="M1644" s="111">
        <v>2</v>
      </c>
      <c r="N1644" s="19" t="s">
        <v>104</v>
      </c>
      <c r="O1644" s="48" t="s">
        <v>64</v>
      </c>
      <c r="P1644" s="19">
        <v>0.58333333333333304</v>
      </c>
      <c r="W1644" s="105">
        <f>IFERROR(IF(S1644&lt;R1644,100%,"100"%-(S1644-R1644)*1.2),"-")</f>
        <v>1</v>
      </c>
    </row>
    <row r="1645" spans="2:28" x14ac:dyDescent="0.3">
      <c r="B1645" s="18" t="s">
        <v>2116</v>
      </c>
      <c r="C1645" s="18">
        <v>46149</v>
      </c>
      <c r="D1645" s="5" t="s">
        <v>2086</v>
      </c>
      <c r="E1645" s="19" t="s">
        <v>56</v>
      </c>
      <c r="F1645" s="48" t="s">
        <v>81</v>
      </c>
      <c r="G1645" s="18" t="s">
        <v>2116</v>
      </c>
      <c r="H1645" s="5" t="s">
        <v>22</v>
      </c>
      <c r="I1645" s="430"/>
      <c r="M1645" s="111">
        <v>16</v>
      </c>
      <c r="N1645" s="19" t="s">
        <v>56</v>
      </c>
      <c r="O1645" s="48" t="s">
        <v>81</v>
      </c>
      <c r="P1645" s="19">
        <v>0.58333333333333337</v>
      </c>
      <c r="Q1645" s="22">
        <v>0.82638888888888884</v>
      </c>
      <c r="R1645" s="22">
        <v>0.91666666666666663</v>
      </c>
      <c r="S1645" s="22">
        <v>0.875</v>
      </c>
      <c r="T1645" s="22">
        <v>0.91666666666666663</v>
      </c>
      <c r="U1645" s="22">
        <v>0</v>
      </c>
      <c r="V1645" s="22">
        <v>0</v>
      </c>
      <c r="W1645" s="105">
        <f>IFERROR(IF(S1645&lt;R1645,100%,"100"%-(S1645-R1645)*1.2),"-")</f>
        <v>1</v>
      </c>
      <c r="AB1645" s="5">
        <v>80033524</v>
      </c>
    </row>
    <row r="1646" spans="2:28" x14ac:dyDescent="0.3">
      <c r="B1646" s="18" t="s">
        <v>2117</v>
      </c>
      <c r="C1646" s="18">
        <v>46149</v>
      </c>
      <c r="D1646" s="5" t="s">
        <v>2086</v>
      </c>
      <c r="E1646" s="19" t="s">
        <v>56</v>
      </c>
      <c r="F1646" s="48" t="s">
        <v>81</v>
      </c>
      <c r="G1646" s="18" t="s">
        <v>2117</v>
      </c>
      <c r="H1646" s="5" t="s">
        <v>35</v>
      </c>
      <c r="I1646" s="430"/>
      <c r="K1646" s="111">
        <v>5500</v>
      </c>
      <c r="M1646" s="111">
        <v>8</v>
      </c>
      <c r="N1646" s="19" t="s">
        <v>56</v>
      </c>
      <c r="O1646" s="48" t="s">
        <v>81</v>
      </c>
      <c r="P1646" s="19">
        <v>0.375</v>
      </c>
      <c r="Q1646" s="22">
        <v>0.38194444444444442</v>
      </c>
      <c r="R1646" s="22">
        <v>0.625</v>
      </c>
      <c r="S1646" s="22">
        <v>0.38541666666666669</v>
      </c>
      <c r="T1646" s="22">
        <v>0.41666666666666669</v>
      </c>
      <c r="U1646" s="22">
        <v>0.4201388888888889</v>
      </c>
      <c r="V1646" s="22">
        <v>0.4201388888888889</v>
      </c>
      <c r="W1646" s="105">
        <f>IFERROR(IF(S1646&lt;R1646,100%,"100"%-(S1646-R1646)*1.2),"-")</f>
        <v>1</v>
      </c>
      <c r="AB1646" s="5" t="s">
        <v>2105</v>
      </c>
    </row>
    <row r="1647" spans="2:28" x14ac:dyDescent="0.3">
      <c r="B1647" s="18" t="s">
        <v>2118</v>
      </c>
      <c r="C1647" s="18">
        <v>46149</v>
      </c>
      <c r="D1647" s="5" t="s">
        <v>2086</v>
      </c>
      <c r="E1647" s="192" t="s">
        <v>56</v>
      </c>
      <c r="F1647" s="48" t="s">
        <v>81</v>
      </c>
      <c r="G1647" s="18" t="s">
        <v>2118</v>
      </c>
      <c r="H1647" s="48" t="s">
        <v>40</v>
      </c>
      <c r="I1647" s="430"/>
      <c r="K1647" s="111">
        <v>7500</v>
      </c>
      <c r="M1647" s="111">
        <v>7</v>
      </c>
      <c r="N1647" s="192" t="s">
        <v>56</v>
      </c>
      <c r="O1647" s="48" t="s">
        <v>81</v>
      </c>
      <c r="P1647" s="192">
        <v>0.41666666666666669</v>
      </c>
      <c r="Q1647" s="22">
        <v>0.4861111111111111</v>
      </c>
      <c r="R1647" s="22">
        <v>0.625</v>
      </c>
      <c r="S1647" s="22">
        <v>0.60069444444444442</v>
      </c>
      <c r="T1647" s="22">
        <v>0.63194444444444442</v>
      </c>
      <c r="U1647" s="22">
        <v>0.82638888888888884</v>
      </c>
      <c r="V1647" s="22">
        <v>0.82638888888888884</v>
      </c>
      <c r="W1647" s="105">
        <f>IFERROR(IF(S1647&lt;R1647,100%,"100"%-(S1647-R1647)*1.2),"-")</f>
        <v>1</v>
      </c>
      <c r="AB1647" s="5" t="s">
        <v>2103</v>
      </c>
    </row>
    <row r="1648" spans="2:28" x14ac:dyDescent="0.3">
      <c r="B1648" s="18" t="s">
        <v>2119</v>
      </c>
      <c r="C1648" s="18">
        <v>46149</v>
      </c>
      <c r="D1648" s="5" t="s">
        <v>2086</v>
      </c>
      <c r="E1648" s="5" t="s">
        <v>104</v>
      </c>
      <c r="F1648" s="5" t="s">
        <v>24</v>
      </c>
      <c r="G1648" s="18" t="s">
        <v>2119</v>
      </c>
      <c r="H1648" s="5">
        <v>0</v>
      </c>
      <c r="I1648" s="430"/>
      <c r="N1648" s="5" t="s">
        <v>104</v>
      </c>
      <c r="O1648" s="5" t="s">
        <v>24</v>
      </c>
      <c r="P1648" s="22">
        <v>0.625</v>
      </c>
      <c r="Q1648" s="22">
        <v>0.625</v>
      </c>
      <c r="R1648" s="22">
        <v>0.75</v>
      </c>
      <c r="S1648" s="22">
        <v>0.69444444444444442</v>
      </c>
      <c r="T1648" s="22">
        <v>0.78472222222222221</v>
      </c>
      <c r="U1648" s="22">
        <v>0.86805555555555558</v>
      </c>
      <c r="V1648" s="22">
        <v>0.86805555555555558</v>
      </c>
      <c r="W1648" s="105">
        <f>IFERROR(IF(S1648&lt;R1648,100%,"100"%-(S1648-R1648)*1.2),"-")</f>
        <v>1</v>
      </c>
    </row>
    <row r="1649" spans="2:28" x14ac:dyDescent="0.3">
      <c r="B1649" s="18" t="s">
        <v>2148</v>
      </c>
      <c r="C1649" s="18">
        <v>46149</v>
      </c>
      <c r="D1649" s="5" t="s">
        <v>2086</v>
      </c>
      <c r="E1649" s="5" t="s">
        <v>20</v>
      </c>
      <c r="F1649" s="5" t="s">
        <v>21</v>
      </c>
      <c r="G1649" s="18" t="s">
        <v>2148</v>
      </c>
      <c r="H1649" s="2" t="s">
        <v>539</v>
      </c>
      <c r="I1649" s="430"/>
      <c r="W1649" s="105">
        <f>IFERROR(IF(S1649&lt;R1649,100%,"100"%-(S1649-R1649)*1.2),"-")</f>
        <v>1</v>
      </c>
    </row>
    <row r="1650" spans="2:28" x14ac:dyDescent="0.3">
      <c r="C1650" s="18">
        <v>46149</v>
      </c>
      <c r="D1650" s="5" t="s">
        <v>2086</v>
      </c>
      <c r="E1650" s="5" t="s">
        <v>28</v>
      </c>
      <c r="F1650" s="5" t="s">
        <v>165</v>
      </c>
      <c r="H1650" s="5" t="s">
        <v>2241</v>
      </c>
      <c r="I1650" s="430"/>
      <c r="K1650" s="111">
        <v>3200</v>
      </c>
      <c r="M1650" s="111">
        <v>4</v>
      </c>
      <c r="N1650" s="5" t="s">
        <v>28</v>
      </c>
      <c r="O1650" s="5" t="s">
        <v>165</v>
      </c>
      <c r="P1650" s="22">
        <v>0.29166666666666669</v>
      </c>
      <c r="Q1650" s="22">
        <v>0.29166666666666669</v>
      </c>
      <c r="R1650" s="22">
        <v>0.625</v>
      </c>
      <c r="S1650" s="22">
        <v>0.4201388888888889</v>
      </c>
      <c r="T1650" s="22">
        <v>0.45833333333333331</v>
      </c>
      <c r="U1650" s="22">
        <v>0.625</v>
      </c>
      <c r="V1650" s="22">
        <v>0.625</v>
      </c>
      <c r="AB1650" s="5">
        <v>80033329</v>
      </c>
    </row>
    <row r="1651" spans="2:28" x14ac:dyDescent="0.3">
      <c r="B1651" s="18" t="s">
        <v>2125</v>
      </c>
      <c r="C1651" s="18">
        <v>46150</v>
      </c>
      <c r="D1651" s="5" t="s">
        <v>2086</v>
      </c>
      <c r="E1651" s="19" t="s">
        <v>101</v>
      </c>
      <c r="F1651" s="48" t="s">
        <v>101</v>
      </c>
      <c r="G1651" s="18" t="s">
        <v>2125</v>
      </c>
      <c r="H1651" s="5" t="s">
        <v>6</v>
      </c>
      <c r="M1651" s="111">
        <v>10</v>
      </c>
      <c r="N1651" s="19" t="s">
        <v>101</v>
      </c>
      <c r="O1651" s="48" t="s">
        <v>101</v>
      </c>
      <c r="P1651" s="19">
        <v>0.29166666666666702</v>
      </c>
      <c r="W1651" s="105">
        <f>IFERROR(IF(S1651&lt;R1651,100%,"100"%-(S1651-R1651)*1.2),"-")</f>
        <v>1</v>
      </c>
    </row>
    <row r="1652" spans="2:28" x14ac:dyDescent="0.3">
      <c r="B1652" s="18" t="s">
        <v>2125</v>
      </c>
      <c r="C1652" s="18">
        <v>46150</v>
      </c>
      <c r="D1652" s="5" t="s">
        <v>2086</v>
      </c>
      <c r="E1652" s="19" t="s">
        <v>101</v>
      </c>
      <c r="F1652" s="48" t="s">
        <v>101</v>
      </c>
      <c r="G1652" s="18" t="s">
        <v>2125</v>
      </c>
      <c r="H1652" s="5" t="s">
        <v>9</v>
      </c>
      <c r="M1652" s="111">
        <v>9</v>
      </c>
      <c r="N1652" s="19" t="s">
        <v>101</v>
      </c>
      <c r="O1652" s="48" t="s">
        <v>101</v>
      </c>
      <c r="P1652" s="19">
        <v>0.29166666666666702</v>
      </c>
      <c r="W1652" s="105">
        <f>IFERROR(IF(S1652&lt;R1652,100%,"100"%-(S1652-R1652)*1.2),"-")</f>
        <v>1</v>
      </c>
    </row>
    <row r="1653" spans="2:28" x14ac:dyDescent="0.3">
      <c r="B1653" s="18" t="s">
        <v>2126</v>
      </c>
      <c r="C1653" s="18">
        <v>46150</v>
      </c>
      <c r="D1653" s="5" t="s">
        <v>2086</v>
      </c>
      <c r="E1653" s="21" t="s">
        <v>104</v>
      </c>
      <c r="F1653" s="41" t="s">
        <v>64</v>
      </c>
      <c r="G1653" s="18" t="s">
        <v>2126</v>
      </c>
      <c r="H1653" s="5" t="s">
        <v>12</v>
      </c>
      <c r="K1653" s="111">
        <v>9428</v>
      </c>
      <c r="M1653" s="111">
        <v>22</v>
      </c>
      <c r="N1653" s="21" t="s">
        <v>104</v>
      </c>
      <c r="O1653" s="41" t="s">
        <v>64</v>
      </c>
      <c r="P1653" s="21">
        <v>0.33333333333333298</v>
      </c>
      <c r="Q1653" s="22">
        <v>0.39583333333333331</v>
      </c>
      <c r="R1653" s="22">
        <v>0.5</v>
      </c>
      <c r="S1653" s="22">
        <v>0.5</v>
      </c>
      <c r="T1653" s="22">
        <v>0.58333333333333337</v>
      </c>
      <c r="U1653" s="22">
        <v>0.77083333333333337</v>
      </c>
      <c r="V1653" s="22">
        <v>0.77083333333333337</v>
      </c>
      <c r="W1653" s="105">
        <f>IFERROR(IF(S1653&lt;R1653,100%,"100"%-(S1653-R1653)*1.2),"-")</f>
        <v>1</v>
      </c>
    </row>
    <row r="1654" spans="2:28" x14ac:dyDescent="0.3">
      <c r="B1654" s="18" t="s">
        <v>2127</v>
      </c>
      <c r="C1654" s="18">
        <v>46150</v>
      </c>
      <c r="D1654" s="5" t="s">
        <v>2086</v>
      </c>
      <c r="E1654" s="21" t="s">
        <v>46</v>
      </c>
      <c r="F1654" s="41" t="s">
        <v>165</v>
      </c>
      <c r="G1654" s="18" t="s">
        <v>2127</v>
      </c>
      <c r="H1654" s="20" t="s">
        <v>16</v>
      </c>
      <c r="K1654" s="111">
        <v>548</v>
      </c>
      <c r="M1654" s="111">
        <v>1</v>
      </c>
      <c r="N1654" s="21" t="s">
        <v>46</v>
      </c>
      <c r="O1654" s="41" t="s">
        <v>165</v>
      </c>
      <c r="P1654" s="21">
        <v>0.29166666666666669</v>
      </c>
      <c r="Q1654" s="22">
        <v>0.3125</v>
      </c>
      <c r="R1654" s="22">
        <v>0.625</v>
      </c>
      <c r="S1654" s="22">
        <v>0.3576388888888889</v>
      </c>
      <c r="T1654" s="22">
        <v>0.42708333333333331</v>
      </c>
      <c r="U1654" s="22">
        <v>0.5</v>
      </c>
      <c r="V1654" s="22">
        <v>0.5</v>
      </c>
      <c r="W1654" s="105">
        <f>IFERROR(IF(S1654&lt;R1654,100%,"100"%-(S1654-R1654)*1.2),"-")</f>
        <v>1</v>
      </c>
      <c r="AB1654" s="5">
        <v>80033401</v>
      </c>
    </row>
    <row r="1655" spans="2:28" x14ac:dyDescent="0.3">
      <c r="B1655" s="18" t="s">
        <v>2128</v>
      </c>
      <c r="C1655" s="18">
        <v>46150</v>
      </c>
      <c r="D1655" s="5" t="s">
        <v>2086</v>
      </c>
      <c r="E1655" s="19" t="s">
        <v>46</v>
      </c>
      <c r="F1655" s="48" t="s">
        <v>165</v>
      </c>
      <c r="G1655" s="18" t="s">
        <v>2128</v>
      </c>
      <c r="H1655" s="5" t="s">
        <v>161</v>
      </c>
      <c r="M1655" s="111">
        <v>1</v>
      </c>
      <c r="N1655" s="19" t="s">
        <v>46</v>
      </c>
      <c r="O1655" s="48" t="s">
        <v>165</v>
      </c>
      <c r="P1655" s="19">
        <v>0.5</v>
      </c>
      <c r="W1655" s="105">
        <f>IFERROR(IF(S1655&lt;R1655,100%,"100"%-(S1655-R1655)*1.2),"-")</f>
        <v>1</v>
      </c>
    </row>
    <row r="1656" spans="2:28" x14ac:dyDescent="0.3">
      <c r="B1656" s="18" t="s">
        <v>2129</v>
      </c>
      <c r="C1656" s="18">
        <v>46150</v>
      </c>
      <c r="D1656" s="5" t="s">
        <v>2086</v>
      </c>
      <c r="E1656" s="42" t="s">
        <v>14</v>
      </c>
      <c r="F1656" s="41" t="s">
        <v>15</v>
      </c>
      <c r="G1656" s="18" t="s">
        <v>2129</v>
      </c>
      <c r="H1656" s="41" t="s">
        <v>40</v>
      </c>
      <c r="K1656" s="111">
        <v>4179</v>
      </c>
      <c r="M1656" s="111">
        <v>8</v>
      </c>
      <c r="N1656" s="42" t="s">
        <v>14</v>
      </c>
      <c r="O1656" s="41" t="s">
        <v>15</v>
      </c>
      <c r="P1656" s="42">
        <v>0.375</v>
      </c>
      <c r="Q1656" s="22">
        <v>0.54166666666666663</v>
      </c>
      <c r="R1656" s="22">
        <v>0.99305555555555558</v>
      </c>
      <c r="S1656" s="22">
        <v>0.6875</v>
      </c>
      <c r="T1656" s="22">
        <v>0.71875</v>
      </c>
      <c r="U1656" s="22">
        <v>0.99305555555555558</v>
      </c>
      <c r="V1656" s="22">
        <v>0.99305555555555558</v>
      </c>
      <c r="W1656" s="105">
        <f>IFERROR(IF(S1656&lt;R1656,100%,"100"%-(S1656-R1656)*1.2),"-")</f>
        <v>1</v>
      </c>
      <c r="AB1656" s="5" t="s">
        <v>2121</v>
      </c>
    </row>
    <row r="1657" spans="2:28" x14ac:dyDescent="0.3">
      <c r="B1657" s="18" t="s">
        <v>2129</v>
      </c>
      <c r="C1657" s="18">
        <v>46150</v>
      </c>
      <c r="D1657" s="5" t="s">
        <v>2086</v>
      </c>
      <c r="E1657" s="42" t="s">
        <v>14</v>
      </c>
      <c r="F1657" s="41" t="s">
        <v>15</v>
      </c>
      <c r="G1657" s="18" t="s">
        <v>2129</v>
      </c>
      <c r="H1657" s="5" t="s">
        <v>18</v>
      </c>
      <c r="K1657" s="111">
        <v>4752.2</v>
      </c>
      <c r="M1657" s="111">
        <v>5</v>
      </c>
      <c r="N1657" s="42" t="s">
        <v>14</v>
      </c>
      <c r="O1657" s="41" t="s">
        <v>15</v>
      </c>
      <c r="P1657" s="42">
        <v>0.375</v>
      </c>
      <c r="Q1657" s="22">
        <v>0.54166666666666663</v>
      </c>
      <c r="R1657" s="22">
        <v>0.99305555555555558</v>
      </c>
      <c r="S1657" s="22">
        <v>0.78472222222222221</v>
      </c>
      <c r="T1657" s="22">
        <v>0.80208333333333337</v>
      </c>
      <c r="U1657" s="22">
        <v>0.99305555555555558</v>
      </c>
      <c r="V1657" s="22">
        <v>0.99305555555555558</v>
      </c>
      <c r="W1657" s="105">
        <f>IFERROR(IF(S1657&lt;R1657,100%,"100"%-(S1657-R1657)*1.2),"-")</f>
        <v>1</v>
      </c>
    </row>
    <row r="1658" spans="2:28" x14ac:dyDescent="0.3">
      <c r="B1658" s="18" t="s">
        <v>2129</v>
      </c>
      <c r="C1658" s="18">
        <v>46150</v>
      </c>
      <c r="D1658" s="5" t="s">
        <v>2086</v>
      </c>
      <c r="E1658" s="42" t="s">
        <v>14</v>
      </c>
      <c r="F1658" s="41" t="s">
        <v>15</v>
      </c>
      <c r="G1658" s="18" t="s">
        <v>2129</v>
      </c>
      <c r="H1658" s="5" t="s">
        <v>11</v>
      </c>
      <c r="K1658" s="111">
        <v>203.3</v>
      </c>
      <c r="M1658" s="111">
        <v>1</v>
      </c>
      <c r="N1658" s="42" t="s">
        <v>14</v>
      </c>
      <c r="O1658" s="41" t="s">
        <v>15</v>
      </c>
      <c r="P1658" s="42">
        <v>0.375</v>
      </c>
      <c r="Q1658" s="22">
        <v>0.54166666666666663</v>
      </c>
      <c r="R1658" s="22">
        <v>0.99305555555555558</v>
      </c>
      <c r="S1658" s="22">
        <v>0.6875</v>
      </c>
      <c r="T1658" s="22">
        <v>0.75694444444444442</v>
      </c>
      <c r="U1658" s="22">
        <v>0.99305555555555558</v>
      </c>
      <c r="V1658" s="22">
        <v>0.99305555555555558</v>
      </c>
      <c r="W1658" s="105">
        <f>IFERROR(IF(S1658&lt;R1658,100%,"100"%-(S1658-R1658)*1.2),"-")</f>
        <v>1</v>
      </c>
      <c r="AB1658" s="5">
        <v>80033529</v>
      </c>
    </row>
    <row r="1659" spans="2:28" x14ac:dyDescent="0.3">
      <c r="B1659" s="18" t="s">
        <v>2129</v>
      </c>
      <c r="C1659" s="18">
        <v>46150</v>
      </c>
      <c r="D1659" s="5" t="s">
        <v>2086</v>
      </c>
      <c r="E1659" s="42" t="s">
        <v>14</v>
      </c>
      <c r="F1659" s="41" t="s">
        <v>15</v>
      </c>
      <c r="G1659" s="18" t="s">
        <v>2129</v>
      </c>
      <c r="H1659" s="5" t="s">
        <v>164</v>
      </c>
      <c r="K1659" s="111">
        <v>425.2</v>
      </c>
      <c r="M1659" s="111">
        <v>2</v>
      </c>
      <c r="N1659" s="42" t="s">
        <v>14</v>
      </c>
      <c r="O1659" s="41" t="s">
        <v>15</v>
      </c>
      <c r="P1659" s="42">
        <v>0.375</v>
      </c>
      <c r="Q1659" s="22">
        <v>0.54166666666666663</v>
      </c>
      <c r="R1659" s="22">
        <v>0.99305555555555558</v>
      </c>
      <c r="S1659" s="22">
        <v>0.66666666666666663</v>
      </c>
      <c r="T1659" s="22">
        <v>0.65972222222222221</v>
      </c>
      <c r="U1659" s="22">
        <v>0.99305555555555558</v>
      </c>
      <c r="V1659" s="22">
        <v>0.99305555555555558</v>
      </c>
      <c r="W1659" s="105">
        <f>IFERROR(IF(S1659&lt;R1659,100%,"100"%-(S1659-R1659)*1.2),"-")</f>
        <v>1</v>
      </c>
      <c r="AB1659" s="5">
        <v>80032950</v>
      </c>
    </row>
    <row r="1660" spans="2:28" x14ac:dyDescent="0.3">
      <c r="B1660" s="18" t="s">
        <v>2130</v>
      </c>
      <c r="C1660" s="18">
        <v>46150</v>
      </c>
      <c r="D1660" s="5" t="s">
        <v>2086</v>
      </c>
      <c r="E1660" s="42" t="s">
        <v>20</v>
      </c>
      <c r="F1660" s="41" t="s">
        <v>21</v>
      </c>
      <c r="G1660" s="18" t="s">
        <v>2130</v>
      </c>
      <c r="H1660" s="5" t="s">
        <v>67</v>
      </c>
      <c r="K1660" s="111">
        <v>24000</v>
      </c>
      <c r="M1660" s="111">
        <v>20</v>
      </c>
      <c r="N1660" s="42" t="s">
        <v>20</v>
      </c>
      <c r="O1660" s="41" t="s">
        <v>21</v>
      </c>
      <c r="P1660" s="42">
        <v>0.47916666666666669</v>
      </c>
      <c r="Q1660" s="108">
        <v>0.53125</v>
      </c>
      <c r="R1660" s="22">
        <v>0.75</v>
      </c>
      <c r="S1660" s="22">
        <v>0.5625</v>
      </c>
      <c r="T1660" s="22">
        <v>0.63541666666666663</v>
      </c>
      <c r="U1660" s="22">
        <v>0.69791666666666663</v>
      </c>
      <c r="V1660" s="22">
        <v>0.69791666666666663</v>
      </c>
      <c r="W1660" s="105">
        <f>IFERROR(IF(S1660&lt;R1660,100%,"100"%-(S1660-R1660)*1.2),"-")</f>
        <v>1</v>
      </c>
    </row>
    <row r="1661" spans="2:28" x14ac:dyDescent="0.3">
      <c r="B1661" s="18" t="s">
        <v>2131</v>
      </c>
      <c r="C1661" s="18">
        <v>46150</v>
      </c>
      <c r="D1661" s="5" t="s">
        <v>2086</v>
      </c>
      <c r="E1661" s="19" t="s">
        <v>20</v>
      </c>
      <c r="F1661" s="48" t="s">
        <v>21</v>
      </c>
      <c r="G1661" s="18" t="s">
        <v>2131</v>
      </c>
      <c r="H1661" s="5" t="s">
        <v>36</v>
      </c>
      <c r="K1661" s="111">
        <v>18420</v>
      </c>
      <c r="M1661" s="111">
        <v>16</v>
      </c>
      <c r="N1661" s="19" t="s">
        <v>20</v>
      </c>
      <c r="O1661" s="48" t="s">
        <v>21</v>
      </c>
      <c r="P1661" s="19">
        <v>0.60416666666666663</v>
      </c>
      <c r="Q1661" s="22">
        <v>0.77430555555555558</v>
      </c>
      <c r="R1661" s="22">
        <v>0.99305555555555558</v>
      </c>
      <c r="S1661" s="22">
        <v>0.85069444444444442</v>
      </c>
      <c r="T1661" s="22">
        <v>0.89583333333333337</v>
      </c>
      <c r="U1661" s="22">
        <v>0.98611111111111116</v>
      </c>
      <c r="V1661" s="22">
        <v>0.98611111111111116</v>
      </c>
      <c r="W1661" s="105">
        <f>IFERROR(IF(S1661&lt;R1661,100%,"100"%-(S1661-R1661)*1.2),"-")</f>
        <v>1</v>
      </c>
      <c r="AB1661" s="5" t="s">
        <v>2124</v>
      </c>
    </row>
    <row r="1662" spans="2:28" x14ac:dyDescent="0.3">
      <c r="B1662" s="18" t="s">
        <v>2132</v>
      </c>
      <c r="C1662" s="18">
        <v>46150</v>
      </c>
      <c r="D1662" s="5" t="s">
        <v>2086</v>
      </c>
      <c r="E1662" s="21" t="s">
        <v>56</v>
      </c>
      <c r="F1662" s="41" t="s">
        <v>81</v>
      </c>
      <c r="G1662" s="18" t="s">
        <v>2132</v>
      </c>
      <c r="H1662" s="20" t="s">
        <v>35</v>
      </c>
      <c r="K1662" s="111">
        <v>9000</v>
      </c>
      <c r="M1662" s="111">
        <v>9</v>
      </c>
      <c r="N1662" s="21" t="s">
        <v>56</v>
      </c>
      <c r="O1662" s="41" t="s">
        <v>81</v>
      </c>
      <c r="P1662" s="21">
        <v>0.41666666666666669</v>
      </c>
      <c r="Q1662" s="22">
        <v>0.44444444444444442</v>
      </c>
      <c r="R1662" s="22">
        <v>0.75</v>
      </c>
      <c r="S1662" s="22">
        <v>0.44791666666666669</v>
      </c>
      <c r="T1662" s="22">
        <v>0.47222222222222221</v>
      </c>
      <c r="U1662" s="22">
        <v>0.47569444444444442</v>
      </c>
      <c r="V1662" s="22">
        <v>0.47569444444444442</v>
      </c>
      <c r="W1662" s="105">
        <f>IFERROR(IF(S1662&lt;R1662,100%,"100"%-(S1662-R1662)*1.2),"-")</f>
        <v>1</v>
      </c>
      <c r="AB1662" s="5" t="s">
        <v>2123</v>
      </c>
    </row>
    <row r="1663" spans="2:28" x14ac:dyDescent="0.3">
      <c r="B1663" s="18" t="s">
        <v>2133</v>
      </c>
      <c r="C1663" s="18">
        <v>46150</v>
      </c>
      <c r="D1663" s="5" t="s">
        <v>2086</v>
      </c>
      <c r="E1663" s="19" t="s">
        <v>56</v>
      </c>
      <c r="F1663" s="5" t="s">
        <v>81</v>
      </c>
      <c r="G1663" s="18" t="s">
        <v>2133</v>
      </c>
      <c r="H1663" s="5" t="s">
        <v>107</v>
      </c>
      <c r="K1663" s="111">
        <v>1200</v>
      </c>
      <c r="M1663" s="111">
        <v>3</v>
      </c>
      <c r="N1663" s="19" t="s">
        <v>56</v>
      </c>
      <c r="O1663" s="5" t="s">
        <v>81</v>
      </c>
      <c r="P1663" s="19">
        <v>0.5</v>
      </c>
      <c r="Q1663" s="22">
        <v>0.58333333333333337</v>
      </c>
      <c r="R1663" s="22">
        <v>0.99305555555555558</v>
      </c>
      <c r="S1663" s="22">
        <v>0.75694444444444442</v>
      </c>
      <c r="T1663" s="22">
        <v>0.77430555555555558</v>
      </c>
      <c r="U1663" s="22">
        <v>0.91666666666666663</v>
      </c>
      <c r="V1663" s="22">
        <v>0.91666666666666663</v>
      </c>
      <c r="W1663" s="105">
        <f>IFERROR(IF(S1663&lt;R1663,100%,"100"%-(S1663-R1663)*1.2),"-")</f>
        <v>1</v>
      </c>
      <c r="AB1663" s="5">
        <v>80033397</v>
      </c>
    </row>
    <row r="1664" spans="2:28" x14ac:dyDescent="0.3">
      <c r="B1664" s="18" t="s">
        <v>2133</v>
      </c>
      <c r="C1664" s="18">
        <v>46150</v>
      </c>
      <c r="D1664" s="5" t="s">
        <v>2086</v>
      </c>
      <c r="E1664" s="19" t="s">
        <v>56</v>
      </c>
      <c r="F1664" s="5" t="s">
        <v>81</v>
      </c>
      <c r="G1664" s="18" t="s">
        <v>2133</v>
      </c>
      <c r="H1664" s="5" t="s">
        <v>2122</v>
      </c>
      <c r="K1664" s="111">
        <v>1200</v>
      </c>
      <c r="M1664" s="111">
        <v>5</v>
      </c>
      <c r="N1664" s="19" t="s">
        <v>56</v>
      </c>
      <c r="O1664" s="5" t="s">
        <v>81</v>
      </c>
      <c r="P1664" s="19">
        <v>0.5</v>
      </c>
      <c r="Q1664" s="22">
        <v>0.58333333333333337</v>
      </c>
      <c r="R1664" s="22">
        <v>0.99305555555555558</v>
      </c>
      <c r="S1664" s="22">
        <v>0.75694444444444442</v>
      </c>
      <c r="T1664" s="22">
        <v>0.77430555555555558</v>
      </c>
      <c r="U1664" s="22">
        <v>0.91666666666666663</v>
      </c>
      <c r="V1664" s="22">
        <v>0.91666666666666663</v>
      </c>
      <c r="W1664" s="105">
        <f>IFERROR(IF(S1664&lt;R1664,100%,"100"%-(S1664-R1664)*1.2),"-")</f>
        <v>1</v>
      </c>
      <c r="AB1664" s="5">
        <v>80033397</v>
      </c>
    </row>
    <row r="1665" spans="2:28" x14ac:dyDescent="0.3">
      <c r="B1665" s="18" t="s">
        <v>2134</v>
      </c>
      <c r="C1665" s="18">
        <v>46150</v>
      </c>
      <c r="D1665" s="5" t="s">
        <v>2086</v>
      </c>
      <c r="E1665" s="19" t="s">
        <v>56</v>
      </c>
      <c r="F1665" s="48" t="s">
        <v>81</v>
      </c>
      <c r="G1665" s="18" t="s">
        <v>2134</v>
      </c>
      <c r="H1665" s="5" t="s">
        <v>22</v>
      </c>
      <c r="K1665" s="111">
        <v>2600</v>
      </c>
      <c r="M1665" s="111">
        <v>1</v>
      </c>
      <c r="N1665" s="19" t="s">
        <v>56</v>
      </c>
      <c r="O1665" s="48" t="s">
        <v>81</v>
      </c>
      <c r="P1665" s="19">
        <v>0.5</v>
      </c>
      <c r="Q1665" s="22">
        <v>0.80208333333333337</v>
      </c>
      <c r="R1665" s="22">
        <v>0.99305555555555558</v>
      </c>
      <c r="S1665" s="22">
        <v>0.98263888888888884</v>
      </c>
      <c r="T1665" s="22">
        <v>3.125E-2</v>
      </c>
      <c r="U1665" s="22">
        <v>8.3333333333333329E-2</v>
      </c>
      <c r="V1665" s="22">
        <v>8.3333333333333329E-2</v>
      </c>
      <c r="W1665" s="105">
        <f>IFERROR(IF(S1665&lt;R1665,100%,"100"%-(S1665-R1665)*1.2),"-")</f>
        <v>1</v>
      </c>
      <c r="AB1665" s="5">
        <v>80033614</v>
      </c>
    </row>
    <row r="1666" spans="2:28" x14ac:dyDescent="0.3">
      <c r="B1666" s="18" t="s">
        <v>2134</v>
      </c>
      <c r="C1666" s="18">
        <v>46150</v>
      </c>
      <c r="D1666" s="5" t="s">
        <v>2086</v>
      </c>
      <c r="E1666" s="5" t="s">
        <v>56</v>
      </c>
      <c r="F1666" s="5" t="s">
        <v>81</v>
      </c>
      <c r="G1666" s="18" t="s">
        <v>2134</v>
      </c>
      <c r="H1666" s="5" t="s">
        <v>2120</v>
      </c>
      <c r="K1666" s="111">
        <v>256</v>
      </c>
      <c r="M1666" s="111">
        <v>1</v>
      </c>
      <c r="N1666" s="5" t="s">
        <v>56</v>
      </c>
      <c r="O1666" s="5" t="s">
        <v>81</v>
      </c>
      <c r="P1666" s="22">
        <v>0.58333333333333337</v>
      </c>
      <c r="Q1666" s="22">
        <v>0.58333333333333337</v>
      </c>
      <c r="R1666" s="22">
        <v>0.99305555555555558</v>
      </c>
      <c r="S1666" s="22">
        <v>0.65972222222222221</v>
      </c>
      <c r="T1666" s="22">
        <v>0.67361111111111116</v>
      </c>
      <c r="U1666" s="22">
        <v>0.91666666666666663</v>
      </c>
      <c r="V1666" s="22">
        <v>0.91666666666666663</v>
      </c>
      <c r="W1666" s="105">
        <f>IFERROR(IF(S1666&lt;R1666,100%,"100"%-(S1666-R1666)*1.2),"-")</f>
        <v>1</v>
      </c>
      <c r="AB1666" s="5">
        <v>80033534</v>
      </c>
    </row>
    <row r="1667" spans="2:28" x14ac:dyDescent="0.3">
      <c r="B1667" s="18" t="s">
        <v>2135</v>
      </c>
      <c r="C1667" s="18">
        <v>46150</v>
      </c>
      <c r="D1667" s="5" t="s">
        <v>2086</v>
      </c>
      <c r="E1667" s="5" t="s">
        <v>7</v>
      </c>
      <c r="F1667" s="5" t="s">
        <v>165</v>
      </c>
      <c r="G1667" s="18" t="s">
        <v>2135</v>
      </c>
      <c r="H1667" s="5" t="s">
        <v>67</v>
      </c>
      <c r="K1667" s="111">
        <v>12000</v>
      </c>
      <c r="M1667" s="111">
        <v>10</v>
      </c>
      <c r="N1667" s="5" t="s">
        <v>7</v>
      </c>
      <c r="O1667" s="5" t="s">
        <v>165</v>
      </c>
      <c r="P1667" s="22">
        <v>0.66666666666666663</v>
      </c>
      <c r="Q1667" s="22">
        <v>0.66666666666666663</v>
      </c>
      <c r="R1667" s="22">
        <v>0.75</v>
      </c>
      <c r="S1667" s="22">
        <v>0.69097222222222221</v>
      </c>
      <c r="T1667" s="22">
        <v>0.73611111111111116</v>
      </c>
      <c r="U1667" s="22">
        <v>0.76041666666666663</v>
      </c>
      <c r="V1667" s="22">
        <v>0.75347222222222221</v>
      </c>
      <c r="W1667" s="105">
        <f>IFERROR(IF(S1667&lt;R1667,100%,"100"%-(S1667-R1667)*1.2),"-")</f>
        <v>1</v>
      </c>
    </row>
    <row r="1668" spans="2:28" x14ac:dyDescent="0.3">
      <c r="B1668" s="18" t="s">
        <v>2136</v>
      </c>
      <c r="C1668" s="18">
        <v>46150</v>
      </c>
      <c r="D1668" s="5" t="s">
        <v>2086</v>
      </c>
      <c r="E1668" s="5" t="s">
        <v>46</v>
      </c>
      <c r="F1668" s="5" t="s">
        <v>165</v>
      </c>
      <c r="G1668" s="18" t="s">
        <v>2136</v>
      </c>
      <c r="H1668" s="5" t="s">
        <v>444</v>
      </c>
      <c r="K1668" s="111">
        <v>200</v>
      </c>
      <c r="M1668" s="111">
        <v>1</v>
      </c>
      <c r="N1668" s="5" t="s">
        <v>46</v>
      </c>
      <c r="O1668" s="5" t="s">
        <v>165</v>
      </c>
      <c r="P1668" s="22">
        <v>0.80208333333333337</v>
      </c>
      <c r="Q1668" s="22">
        <v>0.80208333333333337</v>
      </c>
      <c r="R1668" s="22">
        <v>0.99305555555555558</v>
      </c>
      <c r="S1668" s="22">
        <v>0.86805555555555558</v>
      </c>
      <c r="T1668" s="22">
        <v>0.89930555555555558</v>
      </c>
      <c r="U1668" s="22">
        <v>0.97916666666666663</v>
      </c>
      <c r="V1668" s="22">
        <v>0.97916666666666663</v>
      </c>
      <c r="W1668" s="105">
        <f>IFERROR(IF(S1668&lt;R1668,100%,"100"%-(S1668-R1668)*1.2),"-")</f>
        <v>1</v>
      </c>
      <c r="AB1668" s="5">
        <v>800</v>
      </c>
    </row>
    <row r="1669" spans="2:28" x14ac:dyDescent="0.3">
      <c r="B1669" s="18" t="s">
        <v>2149</v>
      </c>
      <c r="C1669" s="18">
        <v>46150</v>
      </c>
      <c r="D1669" s="5" t="s">
        <v>2086</v>
      </c>
      <c r="E1669" s="5" t="s">
        <v>20</v>
      </c>
      <c r="F1669" s="5" t="s">
        <v>21</v>
      </c>
      <c r="G1669" s="18" t="s">
        <v>2149</v>
      </c>
      <c r="H1669" s="2" t="s">
        <v>539</v>
      </c>
      <c r="W1669" s="105">
        <f>IFERROR(IF(S1669&lt;R1669,100%,"100"%-(S1669-R1669)*1.2),"-")</f>
        <v>1</v>
      </c>
    </row>
    <row r="1670" spans="2:28" x14ac:dyDescent="0.3">
      <c r="B1670" s="18" t="s">
        <v>2138</v>
      </c>
      <c r="C1670" s="18">
        <v>46151</v>
      </c>
      <c r="D1670" s="5" t="s">
        <v>2086</v>
      </c>
      <c r="E1670" s="19" t="s">
        <v>20</v>
      </c>
      <c r="F1670" s="48" t="s">
        <v>21</v>
      </c>
      <c r="G1670" s="18" t="s">
        <v>2138</v>
      </c>
      <c r="H1670" s="5" t="s">
        <v>1568</v>
      </c>
      <c r="M1670" s="111">
        <v>16</v>
      </c>
      <c r="N1670" s="19" t="s">
        <v>20</v>
      </c>
      <c r="O1670" s="48" t="s">
        <v>21</v>
      </c>
      <c r="P1670" s="19">
        <v>0.33333333333333398</v>
      </c>
      <c r="W1670" s="105">
        <f>IFERROR(IF(S1670&lt;R1670,100%,"100"%-(S1670-R1670)*1.2),"-")</f>
        <v>1</v>
      </c>
    </row>
    <row r="1671" spans="2:28" x14ac:dyDescent="0.3">
      <c r="B1671" s="18" t="s">
        <v>2139</v>
      </c>
      <c r="C1671" s="18">
        <v>46151</v>
      </c>
      <c r="D1671" s="5" t="s">
        <v>2086</v>
      </c>
      <c r="E1671" s="19" t="s">
        <v>20</v>
      </c>
      <c r="F1671" s="48" t="s">
        <v>81</v>
      </c>
      <c r="G1671" s="18" t="s">
        <v>2139</v>
      </c>
      <c r="H1671" s="5" t="s">
        <v>6</v>
      </c>
      <c r="K1671" s="111">
        <v>13821</v>
      </c>
      <c r="M1671" s="111">
        <v>16</v>
      </c>
      <c r="N1671" s="19" t="s">
        <v>20</v>
      </c>
      <c r="O1671" s="48" t="s">
        <v>81</v>
      </c>
      <c r="P1671" s="19">
        <v>0.41666666666666669</v>
      </c>
      <c r="Q1671" s="22">
        <v>0.53472222222222221</v>
      </c>
      <c r="R1671" s="22">
        <v>0.75</v>
      </c>
      <c r="S1671" s="22">
        <v>0.67361111111111116</v>
      </c>
      <c r="T1671" s="22">
        <v>0.69444444444444442</v>
      </c>
      <c r="U1671" s="22">
        <v>0.61805555555555558</v>
      </c>
      <c r="V1671" s="22">
        <v>0.61805555555555558</v>
      </c>
      <c r="W1671" s="105">
        <f>IFERROR(IF(S1671&lt;R1671,100%,"100"%-(S1671-R1671)*1.2),"-")</f>
        <v>1</v>
      </c>
      <c r="AB1671" s="5">
        <v>80033622</v>
      </c>
    </row>
    <row r="1672" spans="2:28" x14ac:dyDescent="0.3">
      <c r="B1672" s="18" t="s">
        <v>2139</v>
      </c>
      <c r="C1672" s="18">
        <v>46151</v>
      </c>
      <c r="D1672" s="5" t="s">
        <v>2086</v>
      </c>
      <c r="E1672" s="19" t="s">
        <v>20</v>
      </c>
      <c r="F1672" s="48" t="s">
        <v>81</v>
      </c>
      <c r="G1672" s="18" t="s">
        <v>2139</v>
      </c>
      <c r="H1672" s="5" t="s">
        <v>30</v>
      </c>
      <c r="K1672" s="111">
        <v>183</v>
      </c>
      <c r="M1672" s="111">
        <v>1</v>
      </c>
      <c r="N1672" s="19" t="s">
        <v>20</v>
      </c>
      <c r="O1672" s="48" t="s">
        <v>81</v>
      </c>
      <c r="P1672" s="19">
        <v>0.41666666666666669</v>
      </c>
      <c r="Q1672" s="22">
        <v>0.53472222222222221</v>
      </c>
      <c r="R1672" s="22">
        <v>0.75</v>
      </c>
      <c r="S1672" s="22">
        <v>0.61458333333333337</v>
      </c>
      <c r="T1672" s="22">
        <v>0.625</v>
      </c>
      <c r="U1672" s="22">
        <v>0.82638888888888884</v>
      </c>
      <c r="V1672" s="22">
        <v>0.82638888888888884</v>
      </c>
      <c r="W1672" s="105">
        <f>IFERROR(IF(S1672&lt;R1672,100%,"100"%-(S1672-R1672)*1.2),"-")</f>
        <v>1</v>
      </c>
      <c r="AB1672" s="5">
        <v>80033684</v>
      </c>
    </row>
    <row r="1673" spans="2:28" x14ac:dyDescent="0.3">
      <c r="B1673" s="18" t="s">
        <v>2139</v>
      </c>
      <c r="C1673" s="18">
        <v>46151</v>
      </c>
      <c r="D1673" s="5" t="s">
        <v>2086</v>
      </c>
      <c r="E1673" s="19" t="s">
        <v>20</v>
      </c>
      <c r="F1673" s="48" t="s">
        <v>81</v>
      </c>
      <c r="G1673" s="18" t="s">
        <v>2139</v>
      </c>
      <c r="H1673" s="54" t="s">
        <v>9</v>
      </c>
      <c r="K1673" s="111">
        <v>6609</v>
      </c>
      <c r="M1673" s="111">
        <v>10</v>
      </c>
      <c r="N1673" s="19" t="s">
        <v>20</v>
      </c>
      <c r="O1673" s="48" t="s">
        <v>81</v>
      </c>
      <c r="P1673" s="19">
        <v>0.41666666666666669</v>
      </c>
      <c r="Q1673" s="22">
        <v>0.53472222222222221</v>
      </c>
      <c r="R1673" s="22">
        <v>0.75</v>
      </c>
      <c r="S1673" s="22">
        <v>0.62847222222222221</v>
      </c>
      <c r="T1673" s="22">
        <v>0.66666666666666663</v>
      </c>
      <c r="U1673" s="22">
        <v>0.82638888888888884</v>
      </c>
      <c r="V1673" s="22">
        <v>0.82638888888888884</v>
      </c>
      <c r="W1673" s="105">
        <f>IFERROR(IF(S1673&lt;R1673,100%,"100"%-(S1673-R1673)*1.2),"-")</f>
        <v>1</v>
      </c>
      <c r="AB1673" s="5">
        <v>80033604</v>
      </c>
    </row>
    <row r="1674" spans="2:28" x14ac:dyDescent="0.3">
      <c r="B1674" s="18" t="s">
        <v>2140</v>
      </c>
      <c r="C1674" s="18">
        <v>46151</v>
      </c>
      <c r="D1674" s="5" t="s">
        <v>2086</v>
      </c>
      <c r="E1674" s="191" t="s">
        <v>14</v>
      </c>
      <c r="F1674" s="54" t="s">
        <v>15</v>
      </c>
      <c r="G1674" s="18" t="s">
        <v>2140</v>
      </c>
      <c r="H1674" s="54" t="s">
        <v>35</v>
      </c>
      <c r="M1674" s="111">
        <v>10</v>
      </c>
      <c r="N1674" s="191" t="s">
        <v>14</v>
      </c>
      <c r="O1674" s="54" t="s">
        <v>15</v>
      </c>
      <c r="P1674" s="191">
        <v>0.3125</v>
      </c>
      <c r="W1674" s="105">
        <f>IFERROR(IF(S1674&lt;R1674,100%,"100"%-(S1674-R1674)*1.2),"-")</f>
        <v>1</v>
      </c>
    </row>
    <row r="1675" spans="2:28" x14ac:dyDescent="0.3">
      <c r="B1675" s="18" t="s">
        <v>2141</v>
      </c>
      <c r="C1675" s="18">
        <v>46151</v>
      </c>
      <c r="D1675" s="5" t="s">
        <v>2086</v>
      </c>
      <c r="E1675" s="22" t="s">
        <v>14</v>
      </c>
      <c r="F1675" s="5" t="s">
        <v>15</v>
      </c>
      <c r="G1675" s="18" t="s">
        <v>2141</v>
      </c>
      <c r="H1675" s="5" t="s">
        <v>40</v>
      </c>
      <c r="K1675" s="111">
        <v>16096</v>
      </c>
      <c r="M1675" s="111">
        <v>14</v>
      </c>
      <c r="N1675" s="22" t="s">
        <v>14</v>
      </c>
      <c r="O1675" s="5" t="s">
        <v>15</v>
      </c>
      <c r="P1675" s="22">
        <v>0.375</v>
      </c>
      <c r="Q1675" s="22">
        <v>0.42708333333333331</v>
      </c>
      <c r="R1675" s="22">
        <v>0.625</v>
      </c>
      <c r="S1675" s="22">
        <v>0.5625</v>
      </c>
      <c r="T1675" s="22">
        <v>0.59027777777777779</v>
      </c>
      <c r="U1675" s="22">
        <v>0.76041666666666663</v>
      </c>
      <c r="V1675" s="22">
        <v>0.76041666666666663</v>
      </c>
      <c r="W1675" s="105">
        <f>IFERROR(IF(S1675&lt;R1675,100%,"100"%-(S1675-R1675)*1.2),"-")</f>
        <v>1</v>
      </c>
      <c r="AB1675" s="5" t="s">
        <v>2137</v>
      </c>
    </row>
    <row r="1676" spans="2:28" x14ac:dyDescent="0.3">
      <c r="B1676" s="18" t="s">
        <v>2150</v>
      </c>
      <c r="C1676" s="18">
        <v>46151</v>
      </c>
      <c r="D1676" s="5" t="s">
        <v>2086</v>
      </c>
      <c r="E1676" s="5" t="s">
        <v>7</v>
      </c>
      <c r="F1676" s="5" t="s">
        <v>81</v>
      </c>
      <c r="G1676" s="18" t="s">
        <v>2150</v>
      </c>
      <c r="H1676" s="2" t="s">
        <v>539</v>
      </c>
      <c r="W1676" s="105">
        <f>IFERROR(IF(S1676&lt;R1676,100%,"100"%-(S1676-R1676)*1.2),"-")</f>
        <v>1</v>
      </c>
    </row>
    <row r="1677" spans="2:28" x14ac:dyDescent="0.3">
      <c r="B1677" s="18" t="s">
        <v>2190</v>
      </c>
      <c r="C1677" s="18">
        <v>46153</v>
      </c>
      <c r="D1677" s="5" t="s">
        <v>2086</v>
      </c>
      <c r="E1677" s="19" t="s">
        <v>20</v>
      </c>
      <c r="F1677" s="48" t="s">
        <v>21</v>
      </c>
      <c r="G1677" s="18" t="s">
        <v>2190</v>
      </c>
      <c r="H1677" s="5" t="s">
        <v>580</v>
      </c>
      <c r="I1677" s="19" t="s">
        <v>20</v>
      </c>
      <c r="M1677" s="111">
        <v>24</v>
      </c>
      <c r="N1677" s="19" t="s">
        <v>20</v>
      </c>
      <c r="O1677" s="48" t="s">
        <v>21</v>
      </c>
      <c r="P1677" s="19">
        <v>0.35416666666666669</v>
      </c>
      <c r="W1677" s="105">
        <f>IFERROR(IF(S1677&lt;R1677,100%,"100"%-(S1677-R1677)*1.2),"-")</f>
        <v>1</v>
      </c>
    </row>
    <row r="1678" spans="2:28" x14ac:dyDescent="0.3">
      <c r="B1678" s="18" t="s">
        <v>2191</v>
      </c>
      <c r="C1678" s="18">
        <v>46153</v>
      </c>
      <c r="D1678" s="5" t="s">
        <v>2086</v>
      </c>
      <c r="E1678" s="19" t="s">
        <v>20</v>
      </c>
      <c r="F1678" s="48" t="s">
        <v>21</v>
      </c>
      <c r="G1678" s="18" t="s">
        <v>2191</v>
      </c>
      <c r="H1678" s="5" t="s">
        <v>16</v>
      </c>
      <c r="I1678" s="19" t="s">
        <v>20</v>
      </c>
      <c r="M1678" s="111">
        <v>24</v>
      </c>
      <c r="N1678" s="19" t="s">
        <v>20</v>
      </c>
      <c r="O1678" s="48" t="s">
        <v>21</v>
      </c>
      <c r="P1678" s="19">
        <v>0.70833333333333337</v>
      </c>
      <c r="W1678" s="105">
        <f>IFERROR(IF(S1678&lt;R1678,100%,"100"%-(S1678-R1678)*1.2),"-")</f>
        <v>1</v>
      </c>
    </row>
    <row r="1679" spans="2:28" x14ac:dyDescent="0.3">
      <c r="B1679" s="18" t="s">
        <v>2192</v>
      </c>
      <c r="C1679" s="18">
        <v>46153</v>
      </c>
      <c r="D1679" s="5" t="s">
        <v>2086</v>
      </c>
      <c r="E1679" s="19" t="s">
        <v>7</v>
      </c>
      <c r="F1679" s="48" t="s">
        <v>165</v>
      </c>
      <c r="G1679" s="18" t="s">
        <v>2192</v>
      </c>
      <c r="H1679" s="5" t="s">
        <v>35</v>
      </c>
      <c r="I1679" s="19" t="s">
        <v>7</v>
      </c>
      <c r="M1679" s="111">
        <v>6</v>
      </c>
      <c r="N1679" s="19" t="s">
        <v>7</v>
      </c>
      <c r="O1679" s="48" t="s">
        <v>165</v>
      </c>
      <c r="P1679" s="19">
        <v>0.33333333333333298</v>
      </c>
      <c r="W1679" s="105">
        <f>IFERROR(IF(S1679&lt;R1679,100%,"100"%-(S1679-R1679)*1.2),"-")</f>
        <v>1</v>
      </c>
    </row>
    <row r="1680" spans="2:28" x14ac:dyDescent="0.3">
      <c r="B1680" s="18" t="s">
        <v>2193</v>
      </c>
      <c r="C1680" s="18">
        <v>46153</v>
      </c>
      <c r="D1680" s="5" t="s">
        <v>2086</v>
      </c>
      <c r="E1680" s="19" t="s">
        <v>56</v>
      </c>
      <c r="F1680" s="48" t="s">
        <v>81</v>
      </c>
      <c r="G1680" s="18" t="s">
        <v>2193</v>
      </c>
      <c r="H1680" s="5" t="s">
        <v>453</v>
      </c>
      <c r="I1680" s="19" t="s">
        <v>56</v>
      </c>
      <c r="N1680" s="19" t="s">
        <v>56</v>
      </c>
      <c r="O1680" s="48" t="s">
        <v>81</v>
      </c>
      <c r="P1680" s="19">
        <v>0.33333333333333331</v>
      </c>
      <c r="W1680" s="105">
        <f>IFERROR(IF(S1680&lt;R1680,100%,"100"%-(S1680-R1680)*1.2),"-")</f>
        <v>1</v>
      </c>
    </row>
    <row r="1681" spans="2:28" x14ac:dyDescent="0.3">
      <c r="B1681" s="18" t="s">
        <v>2194</v>
      </c>
      <c r="C1681" s="18">
        <v>46153</v>
      </c>
      <c r="D1681" s="5" t="s">
        <v>2086</v>
      </c>
      <c r="E1681" s="191" t="s">
        <v>56</v>
      </c>
      <c r="F1681" s="54" t="s">
        <v>81</v>
      </c>
      <c r="G1681" s="18" t="s">
        <v>2194</v>
      </c>
      <c r="H1681" s="54" t="s">
        <v>159</v>
      </c>
      <c r="I1681" s="191" t="s">
        <v>56</v>
      </c>
      <c r="L1681" s="111">
        <v>8438</v>
      </c>
      <c r="M1681" s="111">
        <v>8</v>
      </c>
      <c r="N1681" s="191" t="s">
        <v>56</v>
      </c>
      <c r="O1681" s="54" t="s">
        <v>81</v>
      </c>
      <c r="P1681" s="191">
        <v>0.41666666666666702</v>
      </c>
      <c r="Q1681" s="22">
        <v>0.57638888888888884</v>
      </c>
      <c r="R1681" s="22">
        <v>0.75</v>
      </c>
      <c r="S1681" s="22">
        <v>0.61458333333333337</v>
      </c>
      <c r="T1681" s="22">
        <v>0.67708333333333337</v>
      </c>
      <c r="U1681" s="22">
        <v>0.72222222222222221</v>
      </c>
      <c r="V1681" s="22">
        <v>0.72222222222222221</v>
      </c>
      <c r="W1681" s="105">
        <f>IFERROR(IF(S1681&lt;R1681,100%,"100"%-(S1681-R1681)*1.2),"-")</f>
        <v>1</v>
      </c>
      <c r="AB1681" s="5">
        <v>80033603</v>
      </c>
    </row>
    <row r="1682" spans="2:28" x14ac:dyDescent="0.3">
      <c r="B1682" s="18" t="s">
        <v>2195</v>
      </c>
      <c r="C1682" s="18">
        <v>46153</v>
      </c>
      <c r="D1682" s="5" t="s">
        <v>2086</v>
      </c>
      <c r="E1682" s="19" t="s">
        <v>104</v>
      </c>
      <c r="F1682" s="48" t="s">
        <v>24</v>
      </c>
      <c r="G1682" s="18" t="s">
        <v>2195</v>
      </c>
      <c r="H1682" s="5" t="s">
        <v>9</v>
      </c>
      <c r="I1682" s="19" t="s">
        <v>104</v>
      </c>
      <c r="M1682" s="111">
        <v>9</v>
      </c>
      <c r="N1682" s="19" t="s">
        <v>104</v>
      </c>
      <c r="O1682" s="48" t="s">
        <v>24</v>
      </c>
      <c r="P1682" s="19">
        <v>0.29166666666666702</v>
      </c>
      <c r="W1682" s="105">
        <f>IFERROR(IF(S1682&lt;R1682,100%,"100"%-(S1682-R1682)*1.2),"-")</f>
        <v>1</v>
      </c>
    </row>
    <row r="1683" spans="2:28" x14ac:dyDescent="0.3">
      <c r="B1683" s="18" t="s">
        <v>2196</v>
      </c>
      <c r="C1683" s="18">
        <v>46153</v>
      </c>
      <c r="D1683" s="5" t="s">
        <v>2086</v>
      </c>
      <c r="E1683" s="19" t="s">
        <v>101</v>
      </c>
      <c r="F1683" s="48" t="s">
        <v>101</v>
      </c>
      <c r="G1683" s="18" t="s">
        <v>2196</v>
      </c>
      <c r="H1683" s="5" t="s">
        <v>40</v>
      </c>
      <c r="I1683" s="19" t="s">
        <v>101</v>
      </c>
      <c r="M1683" s="111">
        <v>6</v>
      </c>
      <c r="N1683" s="19" t="s">
        <v>101</v>
      </c>
      <c r="O1683" s="48" t="s">
        <v>101</v>
      </c>
      <c r="P1683" s="19">
        <v>0.33333333333333331</v>
      </c>
      <c r="W1683" s="105">
        <f>IFERROR(IF(S1683&lt;R1683,100%,"100"%-(S1683-R1683)*1.2),"-")</f>
        <v>1</v>
      </c>
    </row>
    <row r="1684" spans="2:28" x14ac:dyDescent="0.3">
      <c r="B1684" s="18" t="s">
        <v>2196</v>
      </c>
      <c r="C1684" s="18">
        <v>46153</v>
      </c>
      <c r="D1684" s="5" t="s">
        <v>2086</v>
      </c>
      <c r="E1684" s="193" t="s">
        <v>101</v>
      </c>
      <c r="F1684" s="244" t="s">
        <v>101</v>
      </c>
      <c r="G1684" s="18" t="s">
        <v>2196</v>
      </c>
      <c r="H1684" s="173" t="s">
        <v>18</v>
      </c>
      <c r="I1684" s="193" t="s">
        <v>101</v>
      </c>
      <c r="M1684" s="111">
        <v>27</v>
      </c>
      <c r="N1684" s="193" t="s">
        <v>101</v>
      </c>
      <c r="O1684" s="244" t="s">
        <v>101</v>
      </c>
      <c r="P1684" s="193">
        <v>0.33333333333333331</v>
      </c>
      <c r="W1684" s="105">
        <f>IFERROR(IF(S1684&lt;R1684,100%,"100"%-(S1684-R1684)*1.2),"-")</f>
        <v>1</v>
      </c>
    </row>
    <row r="1685" spans="2:28" x14ac:dyDescent="0.3">
      <c r="B1685" s="18" t="s">
        <v>2197</v>
      </c>
      <c r="C1685" s="18">
        <v>46153</v>
      </c>
      <c r="D1685" s="5" t="s">
        <v>2086</v>
      </c>
      <c r="E1685" s="19" t="s">
        <v>56</v>
      </c>
      <c r="F1685" s="48" t="s">
        <v>81</v>
      </c>
      <c r="G1685" s="18" t="s">
        <v>2197</v>
      </c>
      <c r="H1685" s="5" t="s">
        <v>25</v>
      </c>
      <c r="I1685" s="19" t="s">
        <v>56</v>
      </c>
      <c r="L1685" s="111">
        <v>2284</v>
      </c>
      <c r="M1685" s="111">
        <v>6</v>
      </c>
      <c r="N1685" s="19" t="s">
        <v>56</v>
      </c>
      <c r="O1685" s="48" t="s">
        <v>81</v>
      </c>
      <c r="P1685" s="19">
        <v>0.625</v>
      </c>
      <c r="Q1685" s="22">
        <v>0.79166666666666663</v>
      </c>
      <c r="R1685" s="22">
        <v>0.83333333333333337</v>
      </c>
      <c r="S1685" s="22">
        <v>0.83333333333333337</v>
      </c>
      <c r="T1685" s="22">
        <v>0.875</v>
      </c>
      <c r="U1685" s="22">
        <v>0.95833333333333337</v>
      </c>
      <c r="V1685" s="22">
        <v>0.95833333333333337</v>
      </c>
      <c r="W1685" s="105">
        <f>IFERROR(IF(S1685&lt;R1685,100%,"100"%-(S1685-R1685)*1.2),"-")</f>
        <v>1</v>
      </c>
      <c r="AB1685" s="5">
        <v>800335690</v>
      </c>
    </row>
    <row r="1686" spans="2:28" x14ac:dyDescent="0.3">
      <c r="B1686" s="18" t="s">
        <v>2198</v>
      </c>
      <c r="C1686" s="18">
        <v>46153</v>
      </c>
      <c r="D1686" s="5" t="s">
        <v>2086</v>
      </c>
      <c r="E1686" s="19" t="s">
        <v>28</v>
      </c>
      <c r="F1686" s="48" t="s">
        <v>42</v>
      </c>
      <c r="G1686" s="18" t="s">
        <v>2198</v>
      </c>
      <c r="H1686" s="5" t="s">
        <v>6</v>
      </c>
      <c r="I1686" s="19" t="s">
        <v>28</v>
      </c>
      <c r="M1686" s="111">
        <v>13</v>
      </c>
      <c r="N1686" s="19" t="s">
        <v>28</v>
      </c>
      <c r="O1686" s="48" t="s">
        <v>42</v>
      </c>
      <c r="P1686" s="19">
        <v>0.29166666666666702</v>
      </c>
      <c r="W1686" s="105">
        <f>IFERROR(IF(S1686&lt;R1686,100%,"100"%-(S1686-R1686)*1.2),"-")</f>
        <v>1</v>
      </c>
    </row>
    <row r="1687" spans="2:28" x14ac:dyDescent="0.3">
      <c r="B1687" s="18" t="s">
        <v>2199</v>
      </c>
      <c r="C1687" s="18">
        <v>46153</v>
      </c>
      <c r="D1687" s="5" t="s">
        <v>2086</v>
      </c>
      <c r="E1687" s="19" t="s">
        <v>28</v>
      </c>
      <c r="F1687" s="48" t="s">
        <v>42</v>
      </c>
      <c r="G1687" s="18" t="s">
        <v>2199</v>
      </c>
      <c r="H1687" s="5" t="s">
        <v>13</v>
      </c>
      <c r="I1687" s="19" t="s">
        <v>28</v>
      </c>
      <c r="M1687" s="111">
        <v>10</v>
      </c>
      <c r="N1687" s="19" t="s">
        <v>28</v>
      </c>
      <c r="O1687" s="48" t="s">
        <v>42</v>
      </c>
      <c r="P1687" s="19">
        <v>0.52083333333333337</v>
      </c>
      <c r="W1687" s="105">
        <f>IFERROR(IF(S1687&lt;R1687,100%,"100"%-(S1687-R1687)*1.2),"-")</f>
        <v>1</v>
      </c>
    </row>
    <row r="1688" spans="2:28" x14ac:dyDescent="0.3">
      <c r="B1688" s="18" t="s">
        <v>2200</v>
      </c>
      <c r="C1688" s="18">
        <v>46153</v>
      </c>
      <c r="D1688" s="5" t="s">
        <v>2086</v>
      </c>
      <c r="E1688" s="19" t="s">
        <v>14</v>
      </c>
      <c r="F1688" s="48" t="s">
        <v>15</v>
      </c>
      <c r="G1688" s="18" t="s">
        <v>2200</v>
      </c>
      <c r="H1688" s="5" t="s">
        <v>22</v>
      </c>
      <c r="I1688" s="19" t="s">
        <v>14</v>
      </c>
      <c r="M1688" s="111">
        <v>14</v>
      </c>
      <c r="N1688" s="19" t="s">
        <v>14</v>
      </c>
      <c r="O1688" s="48" t="s">
        <v>15</v>
      </c>
      <c r="P1688" s="19">
        <v>0.29166666666666702</v>
      </c>
      <c r="W1688" s="105">
        <f>IFERROR(IF(S1688&lt;R1688,100%,"100"%-(S1688-R1688)*1.2),"-")</f>
        <v>1</v>
      </c>
    </row>
    <row r="1689" spans="2:28" x14ac:dyDescent="0.3">
      <c r="B1689" s="18" t="s">
        <v>2201</v>
      </c>
      <c r="C1689" s="18">
        <v>46153</v>
      </c>
      <c r="D1689" s="5" t="s">
        <v>2086</v>
      </c>
      <c r="E1689" s="19" t="s">
        <v>14</v>
      </c>
      <c r="F1689" s="48" t="s">
        <v>15</v>
      </c>
      <c r="G1689" s="18" t="s">
        <v>2201</v>
      </c>
      <c r="H1689" s="5" t="s">
        <v>17</v>
      </c>
      <c r="I1689" s="19" t="s">
        <v>14</v>
      </c>
      <c r="M1689" s="111">
        <v>14</v>
      </c>
      <c r="N1689" s="19" t="s">
        <v>14</v>
      </c>
      <c r="O1689" s="48" t="s">
        <v>15</v>
      </c>
      <c r="P1689" s="19">
        <v>0.41666666666666702</v>
      </c>
      <c r="W1689" s="105">
        <f>IFERROR(IF(S1689&lt;R1689,100%,"100"%-(S1689-R1689)*1.2),"-")</f>
        <v>1</v>
      </c>
    </row>
    <row r="1690" spans="2:28" x14ac:dyDescent="0.3">
      <c r="B1690" s="18" t="s">
        <v>2202</v>
      </c>
      <c r="C1690" s="18">
        <v>46153</v>
      </c>
      <c r="D1690" s="5" t="s">
        <v>2086</v>
      </c>
      <c r="E1690" s="5" t="s">
        <v>14</v>
      </c>
      <c r="F1690" s="5" t="s">
        <v>15</v>
      </c>
      <c r="G1690" s="18" t="s">
        <v>2202</v>
      </c>
      <c r="H1690" s="5" t="s">
        <v>539</v>
      </c>
      <c r="I1690" s="5" t="s">
        <v>73</v>
      </c>
      <c r="N1690" s="5" t="s">
        <v>73</v>
      </c>
      <c r="O1690" s="5" t="s">
        <v>15</v>
      </c>
      <c r="W1690" s="105">
        <f>IFERROR(IF(S1690&lt;R1690,100%,"100"%-(S1690-R1690)*1.2),"-")</f>
        <v>1</v>
      </c>
    </row>
    <row r="1691" spans="2:28" x14ac:dyDescent="0.3">
      <c r="B1691" s="18" t="s">
        <v>2203</v>
      </c>
      <c r="C1691" s="18">
        <v>46153</v>
      </c>
      <c r="D1691" s="5" t="s">
        <v>2086</v>
      </c>
      <c r="E1691" s="5" t="s">
        <v>56</v>
      </c>
      <c r="F1691" s="5" t="s">
        <v>81</v>
      </c>
      <c r="G1691" s="18" t="s">
        <v>2203</v>
      </c>
      <c r="H1691" s="5" t="s">
        <v>55</v>
      </c>
      <c r="I1691" s="5" t="s">
        <v>56</v>
      </c>
      <c r="N1691" s="5" t="s">
        <v>56</v>
      </c>
      <c r="O1691" s="5" t="s">
        <v>81</v>
      </c>
      <c r="P1691" s="22">
        <v>0.4375</v>
      </c>
      <c r="Q1691" s="22">
        <v>0.4375</v>
      </c>
      <c r="R1691" s="22">
        <v>0.625</v>
      </c>
      <c r="S1691" s="22">
        <v>0.4513888888888889</v>
      </c>
      <c r="T1691" s="22">
        <v>0.55555555555555558</v>
      </c>
      <c r="U1691" s="22">
        <v>0.56944444444444442</v>
      </c>
      <c r="V1691" s="22">
        <v>0.56944444444444442</v>
      </c>
      <c r="W1691" s="105">
        <f>IFERROR(IF(S1691&lt;R1691,100%,"100"%-(S1691-R1691)*1.2),"-")</f>
        <v>1</v>
      </c>
    </row>
    <row r="1692" spans="2:28" x14ac:dyDescent="0.3">
      <c r="B1692" s="18" t="s">
        <v>2204</v>
      </c>
      <c r="C1692" s="18">
        <v>46154</v>
      </c>
      <c r="D1692" s="5" t="s">
        <v>2086</v>
      </c>
      <c r="E1692" s="71" t="s">
        <v>56</v>
      </c>
      <c r="F1692" s="71" t="s">
        <v>81</v>
      </c>
      <c r="G1692" s="18" t="s">
        <v>2204</v>
      </c>
      <c r="H1692" s="71" t="s">
        <v>169</v>
      </c>
      <c r="I1692" s="71" t="s">
        <v>56</v>
      </c>
      <c r="L1692" s="111">
        <v>4900</v>
      </c>
      <c r="M1692" s="111">
        <v>6</v>
      </c>
      <c r="N1692" s="71" t="s">
        <v>56</v>
      </c>
      <c r="O1692" s="71" t="s">
        <v>81</v>
      </c>
      <c r="P1692" s="72">
        <v>0.29166666666666669</v>
      </c>
      <c r="Q1692" s="22">
        <v>0.3576388888888889</v>
      </c>
      <c r="R1692" s="22">
        <v>0.83333333333333337</v>
      </c>
      <c r="S1692" s="22">
        <v>0.3888888888888889</v>
      </c>
      <c r="T1692" s="22">
        <v>0.40972222222222221</v>
      </c>
      <c r="U1692" s="22">
        <v>0.44444444444444442</v>
      </c>
      <c r="V1692" s="22">
        <v>0.44444444444444442</v>
      </c>
      <c r="W1692" s="105">
        <f>IFERROR(IF(S1692&lt;R1692,100%,"100"%-(S1692-R1692)*1.2),"-")</f>
        <v>1</v>
      </c>
      <c r="AB1692" s="5">
        <v>800336130</v>
      </c>
    </row>
    <row r="1693" spans="2:28" x14ac:dyDescent="0.3">
      <c r="B1693" s="18" t="s">
        <v>2205</v>
      </c>
      <c r="C1693" s="18">
        <v>46154</v>
      </c>
      <c r="D1693" s="5" t="s">
        <v>2086</v>
      </c>
      <c r="E1693" s="71" t="s">
        <v>56</v>
      </c>
      <c r="F1693" s="71" t="s">
        <v>81</v>
      </c>
      <c r="G1693" s="18" t="s">
        <v>2205</v>
      </c>
      <c r="H1693" s="71" t="s">
        <v>16</v>
      </c>
      <c r="I1693" s="71" t="s">
        <v>56</v>
      </c>
      <c r="L1693" s="111">
        <v>8625</v>
      </c>
      <c r="M1693" s="111">
        <v>7</v>
      </c>
      <c r="N1693" s="71" t="s">
        <v>56</v>
      </c>
      <c r="O1693" s="71" t="s">
        <v>81</v>
      </c>
      <c r="P1693" s="72">
        <v>0.5</v>
      </c>
      <c r="Q1693" s="22">
        <v>0.625</v>
      </c>
      <c r="R1693" s="22">
        <v>0.75</v>
      </c>
      <c r="S1693" s="22">
        <v>0.67361111111111116</v>
      </c>
      <c r="T1693" s="22">
        <v>0.72569444444444442</v>
      </c>
      <c r="U1693" s="22">
        <v>0.77083333333333337</v>
      </c>
      <c r="V1693" s="22">
        <v>0.77083333333333337</v>
      </c>
      <c r="W1693" s="105">
        <f>IFERROR(IF(S1693&lt;R1693,100%,"100"%-(S1693-R1693)*1.2),"-")</f>
        <v>1</v>
      </c>
      <c r="AB1693" s="5">
        <v>80033738</v>
      </c>
    </row>
    <row r="1694" spans="2:28" x14ac:dyDescent="0.3">
      <c r="B1694" s="18" t="s">
        <v>2206</v>
      </c>
      <c r="C1694" s="18">
        <v>46154</v>
      </c>
      <c r="D1694" s="5" t="s">
        <v>2086</v>
      </c>
      <c r="E1694" s="71" t="s">
        <v>56</v>
      </c>
      <c r="F1694" s="71" t="s">
        <v>81</v>
      </c>
      <c r="G1694" s="18" t="s">
        <v>2206</v>
      </c>
      <c r="H1694" s="71" t="s">
        <v>453</v>
      </c>
      <c r="I1694" s="71" t="s">
        <v>56</v>
      </c>
      <c r="L1694" s="111">
        <v>11730</v>
      </c>
      <c r="M1694" s="111">
        <v>27</v>
      </c>
      <c r="N1694" s="71" t="s">
        <v>56</v>
      </c>
      <c r="O1694" s="71" t="s">
        <v>81</v>
      </c>
      <c r="P1694" s="72">
        <v>0.45833333333333331</v>
      </c>
      <c r="Q1694" s="22">
        <v>0.45833333333333331</v>
      </c>
      <c r="R1694" s="22">
        <v>0.75</v>
      </c>
      <c r="S1694" s="22">
        <v>0.47222222222222221</v>
      </c>
      <c r="T1694" s="22">
        <v>0.5</v>
      </c>
      <c r="U1694" s="22">
        <v>0.51736111111111116</v>
      </c>
      <c r="V1694" s="22">
        <v>0.51736111111111116</v>
      </c>
      <c r="W1694" s="105">
        <f>IFERROR(IF(S1694&lt;R1694,100%,"100"%-(S1694-R1694)*1.2),"-")</f>
        <v>1</v>
      </c>
    </row>
    <row r="1695" spans="2:28" x14ac:dyDescent="0.3">
      <c r="B1695" s="18" t="s">
        <v>2207</v>
      </c>
      <c r="C1695" s="18">
        <v>46154</v>
      </c>
      <c r="D1695" s="5" t="s">
        <v>2086</v>
      </c>
      <c r="E1695" s="71" t="s">
        <v>14</v>
      </c>
      <c r="F1695" s="71" t="s">
        <v>74</v>
      </c>
      <c r="G1695" s="18" t="s">
        <v>2207</v>
      </c>
      <c r="H1695" s="71" t="s">
        <v>114</v>
      </c>
      <c r="I1695" s="71" t="s">
        <v>14</v>
      </c>
      <c r="M1695" s="111">
        <v>10</v>
      </c>
      <c r="N1695" s="71" t="s">
        <v>14</v>
      </c>
      <c r="O1695" s="71" t="s">
        <v>74</v>
      </c>
      <c r="P1695" s="72">
        <v>0.20833333333333334</v>
      </c>
      <c r="W1695" s="105">
        <f>IFERROR(IF(S1695&lt;R1695,100%,"100"%-(S1695-R1695)*1.2),"-")</f>
        <v>1</v>
      </c>
    </row>
    <row r="1696" spans="2:28" x14ac:dyDescent="0.3">
      <c r="B1696" s="18" t="s">
        <v>2208</v>
      </c>
      <c r="C1696" s="18">
        <v>46154</v>
      </c>
      <c r="D1696" s="5" t="s">
        <v>2086</v>
      </c>
      <c r="E1696" s="71" t="s">
        <v>14</v>
      </c>
      <c r="F1696" s="71" t="s">
        <v>74</v>
      </c>
      <c r="G1696" s="18" t="s">
        <v>2208</v>
      </c>
      <c r="H1696" s="71" t="s">
        <v>108</v>
      </c>
      <c r="I1696" s="71" t="s">
        <v>14</v>
      </c>
      <c r="M1696" s="111">
        <v>14</v>
      </c>
      <c r="N1696" s="71" t="s">
        <v>14</v>
      </c>
      <c r="O1696" s="71" t="s">
        <v>74</v>
      </c>
      <c r="P1696" s="72">
        <v>0.5</v>
      </c>
      <c r="W1696" s="105">
        <f>IFERROR(IF(S1696&lt;R1696,100%,"100"%-(S1696-R1696)*1.2),"-")</f>
        <v>1</v>
      </c>
    </row>
    <row r="1697" spans="2:23" x14ac:dyDescent="0.3">
      <c r="B1697" s="18" t="s">
        <v>2209</v>
      </c>
      <c r="C1697" s="18">
        <v>46154</v>
      </c>
      <c r="D1697" s="5" t="s">
        <v>2086</v>
      </c>
      <c r="E1697" s="71" t="s">
        <v>7</v>
      </c>
      <c r="F1697" s="71" t="s">
        <v>8</v>
      </c>
      <c r="G1697" s="18" t="s">
        <v>2209</v>
      </c>
      <c r="H1697" s="71" t="s">
        <v>35</v>
      </c>
      <c r="I1697" s="71" t="s">
        <v>7</v>
      </c>
      <c r="M1697" s="111">
        <v>13</v>
      </c>
      <c r="N1697" s="71" t="s">
        <v>7</v>
      </c>
      <c r="O1697" s="71" t="s">
        <v>8</v>
      </c>
      <c r="P1697" s="72">
        <v>0.375</v>
      </c>
      <c r="W1697" s="105">
        <f>IFERROR(IF(S1697&lt;R1697,100%,"100"%-(S1697-R1697)*1.2),"-")</f>
        <v>1</v>
      </c>
    </row>
    <row r="1698" spans="2:23" x14ac:dyDescent="0.3">
      <c r="B1698" s="18" t="s">
        <v>2210</v>
      </c>
      <c r="C1698" s="18">
        <v>46154</v>
      </c>
      <c r="D1698" s="5" t="s">
        <v>2086</v>
      </c>
      <c r="E1698" s="71" t="s">
        <v>46</v>
      </c>
      <c r="F1698" s="71" t="s">
        <v>8</v>
      </c>
      <c r="G1698" s="18" t="s">
        <v>2210</v>
      </c>
      <c r="H1698" s="71" t="s">
        <v>161</v>
      </c>
      <c r="I1698" s="71" t="s">
        <v>46</v>
      </c>
      <c r="M1698" s="111">
        <v>2</v>
      </c>
      <c r="N1698" s="71" t="s">
        <v>46</v>
      </c>
      <c r="O1698" s="71" t="s">
        <v>8</v>
      </c>
      <c r="P1698" s="72">
        <v>0.5</v>
      </c>
      <c r="W1698" s="105">
        <f>IFERROR(IF(S1698&lt;R1698,100%,"100"%-(S1698-R1698)*1.2),"-")</f>
        <v>1</v>
      </c>
    </row>
    <row r="1699" spans="2:23" x14ac:dyDescent="0.3">
      <c r="B1699" s="18" t="s">
        <v>2211</v>
      </c>
      <c r="C1699" s="18">
        <v>46154</v>
      </c>
      <c r="D1699" s="5" t="s">
        <v>2086</v>
      </c>
      <c r="E1699" s="71" t="s">
        <v>20</v>
      </c>
      <c r="F1699" s="71" t="s">
        <v>21</v>
      </c>
      <c r="G1699" s="18" t="s">
        <v>2211</v>
      </c>
      <c r="H1699" s="71" t="s">
        <v>359</v>
      </c>
      <c r="I1699" s="71" t="s">
        <v>20</v>
      </c>
      <c r="M1699" s="111">
        <v>27</v>
      </c>
      <c r="N1699" s="71" t="s">
        <v>20</v>
      </c>
      <c r="O1699" s="71" t="s">
        <v>21</v>
      </c>
      <c r="P1699" s="668">
        <v>0.33333333333333331</v>
      </c>
      <c r="W1699" s="105">
        <f>IFERROR(IF(S1699&lt;R1699,100%,"100"%-(S1699-R1699)*1.2),"-")</f>
        <v>1</v>
      </c>
    </row>
    <row r="1700" spans="2:23" x14ac:dyDescent="0.3">
      <c r="B1700" s="18" t="s">
        <v>2212</v>
      </c>
      <c r="C1700" s="18">
        <v>46154</v>
      </c>
      <c r="D1700" s="5" t="s">
        <v>2086</v>
      </c>
      <c r="E1700" s="669" t="s">
        <v>28</v>
      </c>
      <c r="F1700" s="670" t="s">
        <v>42</v>
      </c>
      <c r="G1700" s="18" t="s">
        <v>2212</v>
      </c>
      <c r="H1700" s="71" t="s">
        <v>22</v>
      </c>
      <c r="I1700" s="669" t="s">
        <v>28</v>
      </c>
      <c r="M1700" s="111">
        <v>14</v>
      </c>
      <c r="N1700" s="669" t="s">
        <v>28</v>
      </c>
      <c r="O1700" s="670" t="s">
        <v>42</v>
      </c>
      <c r="P1700" s="72">
        <v>0.29166666666666669</v>
      </c>
      <c r="W1700" s="105">
        <f>IFERROR(IF(S1700&lt;R1700,100%,"100"%-(S1700-R1700)*1.2),"-")</f>
        <v>1</v>
      </c>
    </row>
    <row r="1701" spans="2:23" x14ac:dyDescent="0.3">
      <c r="B1701" s="18" t="s">
        <v>2213</v>
      </c>
      <c r="C1701" s="18">
        <v>46154</v>
      </c>
      <c r="D1701" s="5" t="s">
        <v>2086</v>
      </c>
      <c r="E1701" s="669" t="s">
        <v>28</v>
      </c>
      <c r="F1701" s="670" t="s">
        <v>42</v>
      </c>
      <c r="G1701" s="18" t="s">
        <v>2213</v>
      </c>
      <c r="H1701" s="71" t="s">
        <v>107</v>
      </c>
      <c r="I1701" s="669" t="s">
        <v>28</v>
      </c>
      <c r="M1701" s="111">
        <v>16</v>
      </c>
      <c r="N1701" s="669" t="s">
        <v>28</v>
      </c>
      <c r="O1701" s="670" t="s">
        <v>42</v>
      </c>
      <c r="P1701" s="72">
        <v>0.5</v>
      </c>
      <c r="W1701" s="105">
        <f>IFERROR(IF(S1701&lt;R1701,100%,"100"%-(S1701-R1701)*1.2),"-")</f>
        <v>1</v>
      </c>
    </row>
    <row r="1702" spans="2:23" x14ac:dyDescent="0.3">
      <c r="B1702" s="18" t="s">
        <v>2214</v>
      </c>
      <c r="C1702" s="18">
        <v>46154</v>
      </c>
      <c r="D1702" s="5" t="s">
        <v>2086</v>
      </c>
      <c r="E1702" s="71" t="s">
        <v>451</v>
      </c>
      <c r="F1702" s="71" t="s">
        <v>451</v>
      </c>
      <c r="G1702" s="18" t="s">
        <v>2214</v>
      </c>
      <c r="H1702" s="71" t="s">
        <v>51</v>
      </c>
      <c r="I1702" s="71" t="s">
        <v>451</v>
      </c>
      <c r="M1702" s="111">
        <v>2</v>
      </c>
      <c r="N1702" s="71" t="s">
        <v>451</v>
      </c>
      <c r="O1702" s="71" t="s">
        <v>451</v>
      </c>
      <c r="P1702" s="72">
        <v>0.29166666666666669</v>
      </c>
      <c r="W1702" s="105">
        <f>IFERROR(IF(S1702&lt;R1702,100%,"100"%-(S1702-R1702)*1.2),"-")</f>
        <v>1</v>
      </c>
    </row>
    <row r="1703" spans="2:23" x14ac:dyDescent="0.3">
      <c r="B1703" s="18" t="s">
        <v>2214</v>
      </c>
      <c r="C1703" s="18">
        <v>46154</v>
      </c>
      <c r="D1703" s="5" t="s">
        <v>2086</v>
      </c>
      <c r="E1703" s="71" t="s">
        <v>451</v>
      </c>
      <c r="F1703" s="71" t="s">
        <v>451</v>
      </c>
      <c r="G1703" s="18" t="s">
        <v>2214</v>
      </c>
      <c r="H1703" s="71" t="s">
        <v>12</v>
      </c>
      <c r="I1703" s="71" t="s">
        <v>451</v>
      </c>
      <c r="M1703" s="111">
        <v>24</v>
      </c>
      <c r="N1703" s="71" t="s">
        <v>451</v>
      </c>
      <c r="O1703" s="71" t="s">
        <v>451</v>
      </c>
      <c r="P1703" s="72">
        <v>0.29166666666666669</v>
      </c>
      <c r="W1703" s="105">
        <f>IFERROR(IF(S1703&lt;R1703,100%,"100"%-(S1703-R1703)*1.2),"-")</f>
        <v>1</v>
      </c>
    </row>
    <row r="1704" spans="2:23" x14ac:dyDescent="0.3">
      <c r="B1704" s="18" t="s">
        <v>2214</v>
      </c>
      <c r="C1704" s="18">
        <v>46154</v>
      </c>
      <c r="D1704" s="5" t="s">
        <v>2086</v>
      </c>
      <c r="E1704" s="71" t="s">
        <v>451</v>
      </c>
      <c r="F1704" s="71" t="s">
        <v>451</v>
      </c>
      <c r="G1704" s="18" t="s">
        <v>2214</v>
      </c>
      <c r="H1704" s="71" t="s">
        <v>76</v>
      </c>
      <c r="I1704" s="71" t="s">
        <v>451</v>
      </c>
      <c r="M1704" s="111">
        <v>5</v>
      </c>
      <c r="N1704" s="71" t="s">
        <v>451</v>
      </c>
      <c r="O1704" s="71" t="s">
        <v>451</v>
      </c>
      <c r="P1704" s="72">
        <v>0.29166666666666669</v>
      </c>
      <c r="W1704" s="105">
        <f>IFERROR(IF(S1704&lt;R1704,100%,"100"%-(S1704-R1704)*1.2),"-")</f>
        <v>1</v>
      </c>
    </row>
    <row r="1705" spans="2:23" x14ac:dyDescent="0.3">
      <c r="B1705" s="18" t="s">
        <v>2215</v>
      </c>
      <c r="C1705" s="18">
        <v>46154</v>
      </c>
      <c r="D1705" s="5" t="s">
        <v>2086</v>
      </c>
      <c r="E1705" s="71" t="s">
        <v>451</v>
      </c>
      <c r="F1705" s="71" t="s">
        <v>451</v>
      </c>
      <c r="G1705" s="18" t="s">
        <v>2215</v>
      </c>
      <c r="H1705" s="71" t="s">
        <v>6</v>
      </c>
      <c r="I1705" s="71" t="s">
        <v>451</v>
      </c>
      <c r="M1705" s="111">
        <v>13</v>
      </c>
      <c r="N1705" s="71" t="s">
        <v>451</v>
      </c>
      <c r="O1705" s="71" t="s">
        <v>451</v>
      </c>
      <c r="P1705" s="72">
        <v>0.29166666666666669</v>
      </c>
      <c r="W1705" s="105">
        <f>IFERROR(IF(S1705&lt;R1705,100%,"100"%-(S1705-R1705)*1.2),"-")</f>
        <v>1</v>
      </c>
    </row>
    <row r="1706" spans="2:23" x14ac:dyDescent="0.3">
      <c r="B1706" s="18" t="s">
        <v>2215</v>
      </c>
      <c r="C1706" s="18">
        <v>46154</v>
      </c>
      <c r="D1706" s="5" t="s">
        <v>2086</v>
      </c>
      <c r="E1706" s="71" t="s">
        <v>451</v>
      </c>
      <c r="F1706" s="71" t="s">
        <v>451</v>
      </c>
      <c r="G1706" s="18" t="s">
        <v>2215</v>
      </c>
      <c r="H1706" s="71" t="s">
        <v>9</v>
      </c>
      <c r="I1706" s="71" t="s">
        <v>451</v>
      </c>
      <c r="M1706" s="111">
        <v>20</v>
      </c>
      <c r="N1706" s="71" t="s">
        <v>451</v>
      </c>
      <c r="O1706" s="71" t="s">
        <v>451</v>
      </c>
      <c r="P1706" s="72">
        <v>0.29166666666666669</v>
      </c>
      <c r="W1706" s="105">
        <f>IFERROR(IF(S1706&lt;R1706,100%,"100"%-(S1706-R1706)*1.2),"-")</f>
        <v>1</v>
      </c>
    </row>
    <row r="1707" spans="2:23" x14ac:dyDescent="0.3">
      <c r="B1707" s="18" t="s">
        <v>2216</v>
      </c>
      <c r="C1707" s="18">
        <v>46154</v>
      </c>
      <c r="D1707" s="5" t="s">
        <v>2086</v>
      </c>
      <c r="E1707" s="71" t="s">
        <v>104</v>
      </c>
      <c r="F1707" s="71" t="s">
        <v>64</v>
      </c>
      <c r="G1707" s="18" t="s">
        <v>2216</v>
      </c>
      <c r="H1707" s="71" t="s">
        <v>36</v>
      </c>
      <c r="I1707" s="71" t="s">
        <v>104</v>
      </c>
      <c r="M1707" s="111">
        <v>19</v>
      </c>
      <c r="N1707" s="71" t="s">
        <v>104</v>
      </c>
      <c r="O1707" s="71" t="s">
        <v>64</v>
      </c>
      <c r="P1707" s="668">
        <v>0.20833333333333334</v>
      </c>
      <c r="W1707" s="105">
        <f>IFERROR(IF(S1707&lt;R1707,100%,"100"%-(S1707-R1707)*1.2),"-")</f>
        <v>1</v>
      </c>
    </row>
    <row r="1708" spans="2:23" x14ac:dyDescent="0.3">
      <c r="B1708" s="18" t="s">
        <v>2217</v>
      </c>
      <c r="C1708" s="18">
        <v>46154</v>
      </c>
      <c r="D1708" s="5" t="s">
        <v>2086</v>
      </c>
      <c r="E1708" s="71" t="s">
        <v>104</v>
      </c>
      <c r="F1708" s="71" t="s">
        <v>64</v>
      </c>
      <c r="G1708" s="18" t="s">
        <v>2217</v>
      </c>
      <c r="H1708" s="71" t="s">
        <v>108</v>
      </c>
      <c r="I1708" s="71" t="s">
        <v>104</v>
      </c>
      <c r="M1708" s="111">
        <v>14</v>
      </c>
      <c r="N1708" s="71" t="s">
        <v>104</v>
      </c>
      <c r="O1708" s="71" t="s">
        <v>64</v>
      </c>
      <c r="P1708" s="72">
        <v>0.5</v>
      </c>
      <c r="W1708" s="105">
        <f>IFERROR(IF(S1708&lt;R1708,100%,"100"%-(S1708-R1708)*1.2),"-")</f>
        <v>1</v>
      </c>
    </row>
    <row r="1709" spans="2:23" x14ac:dyDescent="0.3">
      <c r="B1709" s="18" t="s">
        <v>2222</v>
      </c>
      <c r="C1709" s="18">
        <v>46155</v>
      </c>
      <c r="D1709" s="5" t="s">
        <v>2086</v>
      </c>
      <c r="E1709" s="2" t="s">
        <v>111</v>
      </c>
      <c r="F1709" s="2" t="s">
        <v>111</v>
      </c>
      <c r="G1709" s="18" t="s">
        <v>2222</v>
      </c>
      <c r="H1709" s="2" t="s">
        <v>204</v>
      </c>
      <c r="I1709" s="2" t="s">
        <v>111</v>
      </c>
      <c r="M1709" s="111">
        <v>6</v>
      </c>
      <c r="N1709" s="2" t="s">
        <v>111</v>
      </c>
      <c r="O1709" s="2" t="s">
        <v>111</v>
      </c>
      <c r="P1709" s="3">
        <v>8.3333333333333329E-2</v>
      </c>
      <c r="W1709" s="105">
        <f>IFERROR(IF(S1709&lt;R1709,100%,"100"%-(S1709-R1709)*1.2),"-")</f>
        <v>1</v>
      </c>
    </row>
    <row r="1710" spans="2:23" x14ac:dyDescent="0.3">
      <c r="B1710" s="18" t="s">
        <v>2223</v>
      </c>
      <c r="C1710" s="18">
        <v>46155</v>
      </c>
      <c r="D1710" s="5" t="s">
        <v>2086</v>
      </c>
      <c r="E1710" s="2" t="s">
        <v>7</v>
      </c>
      <c r="F1710" s="4" t="s">
        <v>165</v>
      </c>
      <c r="G1710" s="18" t="s">
        <v>2223</v>
      </c>
      <c r="H1710" s="2" t="s">
        <v>35</v>
      </c>
      <c r="I1710" s="2" t="s">
        <v>7</v>
      </c>
      <c r="M1710" s="111">
        <v>9</v>
      </c>
      <c r="N1710" s="2" t="s">
        <v>7</v>
      </c>
      <c r="O1710" s="4" t="s">
        <v>165</v>
      </c>
      <c r="P1710" s="3">
        <v>0.29166666666666669</v>
      </c>
      <c r="W1710" s="105">
        <f>IFERROR(IF(S1710&lt;R1710,100%,"100"%-(S1710-R1710)*1.2),"-")</f>
        <v>1</v>
      </c>
    </row>
    <row r="1711" spans="2:23" x14ac:dyDescent="0.3">
      <c r="B1711" s="18" t="s">
        <v>2224</v>
      </c>
      <c r="C1711" s="18">
        <v>46155</v>
      </c>
      <c r="D1711" s="5" t="s">
        <v>2086</v>
      </c>
      <c r="E1711" s="2" t="s">
        <v>46</v>
      </c>
      <c r="F1711" s="2" t="s">
        <v>165</v>
      </c>
      <c r="G1711" s="18" t="s">
        <v>2224</v>
      </c>
      <c r="H1711" s="2" t="s">
        <v>13</v>
      </c>
      <c r="I1711" s="2" t="s">
        <v>46</v>
      </c>
      <c r="M1711" s="111">
        <v>4</v>
      </c>
      <c r="N1711" s="2" t="s">
        <v>46</v>
      </c>
      <c r="O1711" s="2" t="s">
        <v>165</v>
      </c>
      <c r="P1711" s="3">
        <v>0.375</v>
      </c>
      <c r="W1711" s="105">
        <f>IFERROR(IF(S1711&lt;R1711,100%,"100"%-(S1711-R1711)*1.2),"-")</f>
        <v>1</v>
      </c>
    </row>
    <row r="1712" spans="2:23" x14ac:dyDescent="0.3">
      <c r="B1712" s="18" t="s">
        <v>2225</v>
      </c>
      <c r="C1712" s="18">
        <v>46155</v>
      </c>
      <c r="D1712" s="5" t="s">
        <v>2086</v>
      </c>
      <c r="E1712" s="2" t="s">
        <v>46</v>
      </c>
      <c r="F1712" s="4" t="s">
        <v>165</v>
      </c>
      <c r="G1712" s="18" t="s">
        <v>2225</v>
      </c>
      <c r="H1712" s="2" t="s">
        <v>22</v>
      </c>
      <c r="I1712" s="2" t="s">
        <v>46</v>
      </c>
      <c r="M1712" s="111">
        <v>3</v>
      </c>
      <c r="N1712" s="2" t="s">
        <v>46</v>
      </c>
      <c r="O1712" s="4" t="s">
        <v>165</v>
      </c>
      <c r="P1712" s="3">
        <v>0.5</v>
      </c>
      <c r="W1712" s="105">
        <f>IFERROR(IF(S1712&lt;R1712,100%,"100"%-(S1712-R1712)*1.2),"-")</f>
        <v>1</v>
      </c>
    </row>
    <row r="1713" spans="2:28" x14ac:dyDescent="0.3">
      <c r="B1713" s="18" t="s">
        <v>2226</v>
      </c>
      <c r="C1713" s="18">
        <v>46155</v>
      </c>
      <c r="D1713" s="5" t="s">
        <v>2086</v>
      </c>
      <c r="E1713" s="4" t="s">
        <v>104</v>
      </c>
      <c r="F1713" s="4" t="s">
        <v>24</v>
      </c>
      <c r="G1713" s="18" t="s">
        <v>2226</v>
      </c>
      <c r="H1713" s="2" t="s">
        <v>36</v>
      </c>
      <c r="I1713" s="4" t="s">
        <v>104</v>
      </c>
      <c r="L1713" s="111">
        <v>12407</v>
      </c>
      <c r="M1713" s="111">
        <v>18</v>
      </c>
      <c r="N1713" s="4" t="s">
        <v>104</v>
      </c>
      <c r="O1713" s="4" t="s">
        <v>24</v>
      </c>
      <c r="P1713" s="195">
        <v>0.20833333333333334</v>
      </c>
      <c r="Q1713" s="22">
        <v>0.30555555555555558</v>
      </c>
      <c r="R1713" s="22">
        <v>0.625</v>
      </c>
      <c r="S1713" s="22">
        <v>0.39583333333333331</v>
      </c>
      <c r="T1713" s="22">
        <v>0.44791666666666669</v>
      </c>
      <c r="U1713" s="22">
        <v>0.52083333333333337</v>
      </c>
      <c r="V1713" s="22">
        <v>0.5</v>
      </c>
      <c r="W1713" s="105">
        <f>IFERROR(IF(S1713&lt;R1713,100%,"100"%-(S1713-R1713)*1.2),"-")</f>
        <v>1</v>
      </c>
    </row>
    <row r="1714" spans="2:28" x14ac:dyDescent="0.3">
      <c r="B1714" s="18" t="s">
        <v>2227</v>
      </c>
      <c r="C1714" s="18">
        <v>46155</v>
      </c>
      <c r="D1714" s="5" t="s">
        <v>2086</v>
      </c>
      <c r="E1714" s="4" t="s">
        <v>104</v>
      </c>
      <c r="F1714" s="4" t="s">
        <v>24</v>
      </c>
      <c r="G1714" s="18" t="s">
        <v>2227</v>
      </c>
      <c r="H1714" s="2" t="s">
        <v>67</v>
      </c>
      <c r="I1714" s="4" t="s">
        <v>104</v>
      </c>
      <c r="M1714" s="111">
        <v>10</v>
      </c>
      <c r="N1714" s="4" t="s">
        <v>104</v>
      </c>
      <c r="O1714" s="4" t="s">
        <v>24</v>
      </c>
      <c r="P1714" s="195">
        <v>0.625</v>
      </c>
      <c r="Q1714" s="22">
        <v>0.5625</v>
      </c>
      <c r="R1714" s="22">
        <v>0.75</v>
      </c>
      <c r="S1714" s="108">
        <v>0.58333333333333337</v>
      </c>
      <c r="T1714" s="22">
        <v>0.63888888888888884</v>
      </c>
      <c r="U1714" s="22">
        <v>0.65972222222222221</v>
      </c>
      <c r="V1714" s="22">
        <v>0.65972222222222221</v>
      </c>
      <c r="W1714" s="105">
        <f>IFERROR(IF(S1714&lt;R1714,100%,"100"%-(S1714-R1714)*1.2),"-")</f>
        <v>1</v>
      </c>
    </row>
    <row r="1715" spans="2:28" x14ac:dyDescent="0.3">
      <c r="B1715" s="18" t="s">
        <v>2228</v>
      </c>
      <c r="C1715" s="18">
        <v>46155</v>
      </c>
      <c r="D1715" s="5" t="s">
        <v>2086</v>
      </c>
      <c r="E1715" s="2" t="s">
        <v>14</v>
      </c>
      <c r="F1715" s="4" t="s">
        <v>15</v>
      </c>
      <c r="G1715" s="18" t="s">
        <v>2228</v>
      </c>
      <c r="H1715" s="2" t="s">
        <v>19</v>
      </c>
      <c r="I1715" s="2" t="s">
        <v>14</v>
      </c>
      <c r="L1715" s="111">
        <v>2528</v>
      </c>
      <c r="M1715" s="111">
        <v>6</v>
      </c>
      <c r="N1715" s="2" t="s">
        <v>14</v>
      </c>
      <c r="O1715" s="4" t="s">
        <v>15</v>
      </c>
      <c r="P1715" s="3">
        <v>0.29166666666666669</v>
      </c>
      <c r="Q1715" s="22">
        <v>0.3263888888888889</v>
      </c>
      <c r="R1715" s="22">
        <v>0.75</v>
      </c>
      <c r="S1715" s="22">
        <v>0.5</v>
      </c>
      <c r="T1715" s="22">
        <v>0.625</v>
      </c>
      <c r="U1715" s="22">
        <v>0.80208333333333337</v>
      </c>
      <c r="V1715" s="22">
        <v>0.80208333333333337</v>
      </c>
      <c r="W1715" s="105">
        <f>IFERROR(IF(S1715&lt;R1715,100%,"100"%-(S1715-R1715)*1.2),"-")</f>
        <v>1</v>
      </c>
      <c r="AB1715" s="5">
        <v>80033567</v>
      </c>
    </row>
    <row r="1716" spans="2:28" x14ac:dyDescent="0.3">
      <c r="B1716" s="18" t="s">
        <v>2228</v>
      </c>
      <c r="C1716" s="18">
        <v>46155</v>
      </c>
      <c r="D1716" s="5" t="s">
        <v>2086</v>
      </c>
      <c r="E1716" s="2" t="s">
        <v>14</v>
      </c>
      <c r="F1716" s="4" t="s">
        <v>15</v>
      </c>
      <c r="G1716" s="18" t="s">
        <v>2228</v>
      </c>
      <c r="H1716" s="2" t="s">
        <v>40</v>
      </c>
      <c r="I1716" s="2" t="s">
        <v>14</v>
      </c>
      <c r="L1716" s="111">
        <v>4954.2</v>
      </c>
      <c r="M1716" s="111">
        <v>9</v>
      </c>
      <c r="N1716" s="2" t="s">
        <v>14</v>
      </c>
      <c r="O1716" s="4" t="s">
        <v>15</v>
      </c>
      <c r="P1716" s="3">
        <v>0.29166666666666669</v>
      </c>
      <c r="Q1716" s="22">
        <v>0.3263888888888889</v>
      </c>
      <c r="R1716" s="22">
        <v>0.75</v>
      </c>
      <c r="S1716" s="22">
        <v>0.44097222222222221</v>
      </c>
      <c r="T1716" s="22">
        <v>0.47916666666666669</v>
      </c>
      <c r="U1716" s="22">
        <v>0.80208333333333337</v>
      </c>
      <c r="V1716" s="22">
        <v>0.80208333333333337</v>
      </c>
      <c r="W1716" s="105">
        <f>IFERROR(IF(S1716&lt;R1716,100%,"100"%-(S1716-R1716)*1.2),"-")</f>
        <v>1</v>
      </c>
      <c r="AB1716" s="5" t="s">
        <v>2219</v>
      </c>
    </row>
    <row r="1717" spans="2:28" x14ac:dyDescent="0.3">
      <c r="B1717" s="18" t="s">
        <v>2229</v>
      </c>
      <c r="C1717" s="18">
        <v>46155</v>
      </c>
      <c r="D1717" s="5" t="s">
        <v>2086</v>
      </c>
      <c r="E1717" s="2" t="s">
        <v>20</v>
      </c>
      <c r="F1717" s="4" t="s">
        <v>21</v>
      </c>
      <c r="G1717" s="18" t="s">
        <v>2229</v>
      </c>
      <c r="H1717" s="2" t="s">
        <v>2084</v>
      </c>
      <c r="I1717" s="2" t="s">
        <v>20</v>
      </c>
      <c r="M1717" s="111">
        <v>27</v>
      </c>
      <c r="N1717" s="2" t="s">
        <v>20</v>
      </c>
      <c r="O1717" s="4" t="s">
        <v>21</v>
      </c>
      <c r="P1717" s="3">
        <v>0.33333333333333331</v>
      </c>
      <c r="Q1717" s="22">
        <v>0.39583333333333331</v>
      </c>
      <c r="W1717" s="105">
        <f>IFERROR(IF(S1717&lt;R1717,100%,"100"%-(S1717-R1717)*1.2),"-")</f>
        <v>1</v>
      </c>
    </row>
    <row r="1718" spans="2:28" x14ac:dyDescent="0.3">
      <c r="B1718" s="18" t="s">
        <v>2230</v>
      </c>
      <c r="C1718" s="18">
        <v>46155</v>
      </c>
      <c r="D1718" s="5" t="s">
        <v>2086</v>
      </c>
      <c r="E1718" s="2" t="s">
        <v>20</v>
      </c>
      <c r="F1718" s="4" t="s">
        <v>21</v>
      </c>
      <c r="G1718" s="18" t="s">
        <v>2230</v>
      </c>
      <c r="H1718" s="2" t="s">
        <v>6</v>
      </c>
      <c r="I1718" s="2" t="s">
        <v>20</v>
      </c>
      <c r="L1718" s="111">
        <v>9318.2999999999993</v>
      </c>
      <c r="M1718" s="111">
        <v>11</v>
      </c>
      <c r="N1718" s="2" t="s">
        <v>20</v>
      </c>
      <c r="O1718" s="4" t="s">
        <v>21</v>
      </c>
      <c r="P1718" s="3">
        <v>0.45833333333333331</v>
      </c>
      <c r="Q1718" s="22">
        <v>0.5625</v>
      </c>
      <c r="R1718" s="22">
        <v>0.75</v>
      </c>
      <c r="S1718" s="22">
        <v>0.70486111111111116</v>
      </c>
      <c r="T1718" s="22">
        <v>0.84027777777777779</v>
      </c>
      <c r="U1718" s="22">
        <v>0.90625</v>
      </c>
      <c r="V1718" s="22">
        <v>0.90625</v>
      </c>
      <c r="W1718" s="105">
        <f>IFERROR(IF(S1718&lt;R1718,100%,"100"%-(S1718-R1718)*1.2),"-")</f>
        <v>1</v>
      </c>
      <c r="AB1718" s="5" t="s">
        <v>2218</v>
      </c>
    </row>
    <row r="1719" spans="2:28" x14ac:dyDescent="0.3">
      <c r="B1719" s="18" t="s">
        <v>2230</v>
      </c>
      <c r="C1719" s="18">
        <v>46155</v>
      </c>
      <c r="D1719" s="5" t="s">
        <v>2086</v>
      </c>
      <c r="E1719" s="2" t="s">
        <v>20</v>
      </c>
      <c r="F1719" s="4" t="s">
        <v>21</v>
      </c>
      <c r="G1719" s="18" t="s">
        <v>2230</v>
      </c>
      <c r="H1719" s="2" t="s">
        <v>9</v>
      </c>
      <c r="I1719" s="2" t="s">
        <v>20</v>
      </c>
      <c r="L1719" s="111">
        <v>6610</v>
      </c>
      <c r="M1719" s="111">
        <v>10</v>
      </c>
      <c r="N1719" s="2" t="s">
        <v>20</v>
      </c>
      <c r="O1719" s="4" t="s">
        <v>21</v>
      </c>
      <c r="P1719" s="3">
        <v>0.45833333333333331</v>
      </c>
      <c r="Q1719" s="22">
        <v>0.56736111111111109</v>
      </c>
      <c r="R1719" s="22">
        <v>0.75</v>
      </c>
      <c r="S1719" s="22">
        <v>0.65972222222222221</v>
      </c>
      <c r="T1719" s="22">
        <v>0.70138888888888884</v>
      </c>
      <c r="U1719" s="22">
        <v>0.90625</v>
      </c>
      <c r="V1719" s="22">
        <v>0.90625</v>
      </c>
      <c r="W1719" s="105">
        <f>IFERROR(IF(S1719&lt;R1719,100%,"100"%-(S1719-R1719)*1.2),"-")</f>
        <v>1</v>
      </c>
      <c r="AB1719" s="5" t="s">
        <v>2220</v>
      </c>
    </row>
    <row r="1720" spans="2:28" x14ac:dyDescent="0.3">
      <c r="B1720" s="18" t="s">
        <v>2231</v>
      </c>
      <c r="C1720" s="18">
        <v>46155</v>
      </c>
      <c r="D1720" s="5" t="s">
        <v>2086</v>
      </c>
      <c r="E1720" s="2" t="s">
        <v>101</v>
      </c>
      <c r="F1720" s="4" t="s">
        <v>101</v>
      </c>
      <c r="G1720" s="18" t="s">
        <v>2231</v>
      </c>
      <c r="H1720" s="2" t="s">
        <v>18</v>
      </c>
      <c r="I1720" s="2" t="s">
        <v>101</v>
      </c>
      <c r="M1720" s="111">
        <v>27</v>
      </c>
      <c r="N1720" s="2" t="s">
        <v>101</v>
      </c>
      <c r="O1720" s="4" t="s">
        <v>101</v>
      </c>
      <c r="P1720" s="3">
        <v>0.33333333333333331</v>
      </c>
      <c r="W1720" s="105">
        <f>IFERROR(IF(S1720&lt;R1720,100%,"100"%-(S1720-R1720)*1.2),"-")</f>
        <v>1</v>
      </c>
    </row>
    <row r="1721" spans="2:28" x14ac:dyDescent="0.3">
      <c r="B1721" s="18" t="s">
        <v>2232</v>
      </c>
      <c r="C1721" s="18">
        <v>46155</v>
      </c>
      <c r="D1721" s="5" t="s">
        <v>2086</v>
      </c>
      <c r="E1721" s="2" t="s">
        <v>28</v>
      </c>
      <c r="F1721" s="4" t="s">
        <v>42</v>
      </c>
      <c r="G1721" s="18" t="s">
        <v>2232</v>
      </c>
      <c r="H1721" s="2" t="s">
        <v>43</v>
      </c>
      <c r="I1721" s="2" t="s">
        <v>28</v>
      </c>
      <c r="L1721" s="111">
        <v>4745</v>
      </c>
      <c r="M1721" s="111">
        <v>7</v>
      </c>
      <c r="N1721" s="2" t="s">
        <v>28</v>
      </c>
      <c r="O1721" s="4" t="s">
        <v>42</v>
      </c>
      <c r="P1721" s="3">
        <v>0.29166666666666669</v>
      </c>
      <c r="Q1721" s="22">
        <v>0.32291666666666669</v>
      </c>
      <c r="R1721" s="22">
        <v>0.625</v>
      </c>
      <c r="S1721" s="22">
        <v>0.375</v>
      </c>
      <c r="T1721" s="22">
        <v>0.41666666666666669</v>
      </c>
      <c r="U1721" s="22">
        <v>0.47916666666666669</v>
      </c>
      <c r="V1721" s="22">
        <v>0.47916666666666669</v>
      </c>
      <c r="W1721" s="105">
        <f>IFERROR(IF(S1721&lt;R1721,100%,"100"%-(S1721-R1721)*1.2),"-")</f>
        <v>1</v>
      </c>
      <c r="AB1721" s="5">
        <v>80033568</v>
      </c>
    </row>
    <row r="1722" spans="2:28" x14ac:dyDescent="0.3">
      <c r="B1722" s="18" t="s">
        <v>2233</v>
      </c>
      <c r="C1722" s="18">
        <v>46155</v>
      </c>
      <c r="D1722" s="5" t="s">
        <v>2086</v>
      </c>
      <c r="E1722" s="2" t="s">
        <v>28</v>
      </c>
      <c r="F1722" s="2" t="s">
        <v>42</v>
      </c>
      <c r="G1722" s="18" t="s">
        <v>2233</v>
      </c>
      <c r="H1722" s="2" t="s">
        <v>481</v>
      </c>
      <c r="I1722" s="2" t="s">
        <v>28</v>
      </c>
      <c r="M1722" s="111">
        <v>10</v>
      </c>
      <c r="N1722" s="2" t="s">
        <v>28</v>
      </c>
      <c r="O1722" s="2" t="s">
        <v>42</v>
      </c>
      <c r="P1722" s="3">
        <v>0.625</v>
      </c>
      <c r="Q1722" s="22">
        <v>0.625</v>
      </c>
      <c r="W1722" s="105">
        <f>IFERROR(IF(S1722&lt;R1722,100%,"100"%-(S1722-R1722)*1.2),"-")</f>
        <v>1</v>
      </c>
    </row>
    <row r="1723" spans="2:28" x14ac:dyDescent="0.3">
      <c r="B1723" s="18" t="s">
        <v>2234</v>
      </c>
      <c r="C1723" s="18">
        <v>46155</v>
      </c>
      <c r="D1723" s="5" t="s">
        <v>2086</v>
      </c>
      <c r="E1723" s="2" t="s">
        <v>56</v>
      </c>
      <c r="F1723" s="4" t="s">
        <v>81</v>
      </c>
      <c r="G1723" s="18" t="s">
        <v>2234</v>
      </c>
      <c r="H1723" s="2" t="s">
        <v>453</v>
      </c>
      <c r="I1723" s="2" t="s">
        <v>56</v>
      </c>
      <c r="M1723" s="111">
        <v>10</v>
      </c>
      <c r="N1723" s="2" t="s">
        <v>56</v>
      </c>
      <c r="O1723" s="4" t="s">
        <v>81</v>
      </c>
      <c r="P1723" s="22">
        <v>0.5</v>
      </c>
      <c r="W1723" s="105">
        <f>IFERROR(IF(S1723&lt;R1723,100%,"100"%-(S1723-R1723)*1.2),"-")</f>
        <v>1</v>
      </c>
    </row>
    <row r="1724" spans="2:28" x14ac:dyDescent="0.3">
      <c r="B1724" s="18" t="s">
        <v>2235</v>
      </c>
      <c r="C1724" s="18">
        <v>46155</v>
      </c>
      <c r="D1724" s="5" t="s">
        <v>2086</v>
      </c>
      <c r="E1724" s="5" t="s">
        <v>46</v>
      </c>
      <c r="F1724" s="5" t="s">
        <v>165</v>
      </c>
      <c r="G1724" s="18" t="s">
        <v>2235</v>
      </c>
      <c r="H1724" s="5" t="s">
        <v>2221</v>
      </c>
      <c r="I1724" s="5" t="s">
        <v>46</v>
      </c>
      <c r="L1724" s="111">
        <v>549</v>
      </c>
      <c r="M1724" s="111">
        <v>1</v>
      </c>
      <c r="N1724" s="5" t="s">
        <v>46</v>
      </c>
      <c r="O1724" s="5" t="s">
        <v>165</v>
      </c>
      <c r="P1724" s="22">
        <v>0.44097222222222221</v>
      </c>
      <c r="Q1724" s="22">
        <v>0.44097222222222221</v>
      </c>
      <c r="R1724" s="22">
        <v>0.75</v>
      </c>
      <c r="S1724" s="22">
        <v>0.4861111111111111</v>
      </c>
      <c r="T1724" s="22">
        <v>0.52083333333333337</v>
      </c>
      <c r="U1724" s="22">
        <v>0.59375</v>
      </c>
      <c r="V1724" s="22">
        <v>0.59375</v>
      </c>
      <c r="W1724" s="105">
        <f>IFERROR(IF(S1724&lt;R1724,100%,"100"%-(S1724-R1724)*1.2),"-")</f>
        <v>1</v>
      </c>
      <c r="AB1724" s="5">
        <v>80033876</v>
      </c>
    </row>
    <row r="1725" spans="2:28" x14ac:dyDescent="0.3">
      <c r="B1725" s="18" t="s">
        <v>2236</v>
      </c>
      <c r="C1725" s="18">
        <v>46155</v>
      </c>
      <c r="D1725" s="5" t="s">
        <v>2086</v>
      </c>
      <c r="E1725" s="5" t="s">
        <v>7</v>
      </c>
      <c r="F1725" s="5" t="s">
        <v>81</v>
      </c>
      <c r="G1725" s="18" t="s">
        <v>2236</v>
      </c>
      <c r="H1725" s="5" t="s">
        <v>580</v>
      </c>
      <c r="I1725" s="19" t="s">
        <v>2085</v>
      </c>
      <c r="N1725" s="19" t="s">
        <v>2085</v>
      </c>
      <c r="O1725" s="48"/>
      <c r="P1725" s="19">
        <v>0.29166666666666702</v>
      </c>
      <c r="W1725" s="105">
        <f>IFERROR(IF(S1725&lt;R1725,100%,"100"%-(S1725-R1725)*1.2),"-")</f>
        <v>1</v>
      </c>
    </row>
    <row r="1726" spans="2:28" x14ac:dyDescent="0.3">
      <c r="B1726" s="18" t="s">
        <v>2237</v>
      </c>
      <c r="C1726" s="18">
        <v>46155</v>
      </c>
      <c r="D1726" s="5" t="s">
        <v>2086</v>
      </c>
      <c r="E1726" s="5" t="s">
        <v>7</v>
      </c>
      <c r="F1726" s="5" t="s">
        <v>81</v>
      </c>
      <c r="G1726" s="18" t="s">
        <v>2237</v>
      </c>
      <c r="H1726" s="5" t="s">
        <v>580</v>
      </c>
      <c r="I1726" s="19" t="s">
        <v>28</v>
      </c>
      <c r="N1726" s="19" t="s">
        <v>28</v>
      </c>
      <c r="O1726" s="48" t="s">
        <v>42</v>
      </c>
      <c r="P1726" s="19">
        <v>0.29166666666666702</v>
      </c>
      <c r="W1726" s="105">
        <f>IFERROR(IF(S1726&lt;R1726,100%,"100"%-(S1726-R1726)*1.2),"-")</f>
        <v>1</v>
      </c>
    </row>
    <row r="1727" spans="2:28" x14ac:dyDescent="0.3">
      <c r="B1727" s="18" t="s">
        <v>2242</v>
      </c>
      <c r="C1727" s="18">
        <v>46156</v>
      </c>
      <c r="D1727" s="5" t="s">
        <v>2086</v>
      </c>
      <c r="E1727" s="19" t="s">
        <v>28</v>
      </c>
      <c r="F1727" s="48" t="s">
        <v>42</v>
      </c>
      <c r="G1727" s="18" t="s">
        <v>2242</v>
      </c>
      <c r="H1727" s="5" t="s">
        <v>9</v>
      </c>
      <c r="I1727" s="19" t="s">
        <v>28</v>
      </c>
      <c r="L1727" s="111">
        <v>9200</v>
      </c>
      <c r="M1727" s="111">
        <v>9</v>
      </c>
      <c r="N1727" s="19" t="s">
        <v>28</v>
      </c>
      <c r="O1727" s="48" t="s">
        <v>42</v>
      </c>
      <c r="P1727" s="19">
        <v>0.54166666666666663</v>
      </c>
      <c r="Q1727" s="22">
        <v>0.30555555555555558</v>
      </c>
      <c r="R1727" s="22">
        <v>0.5</v>
      </c>
      <c r="S1727" s="22">
        <v>0.375</v>
      </c>
      <c r="T1727" s="22">
        <v>0.41666666666666669</v>
      </c>
      <c r="U1727" s="22">
        <v>0.5</v>
      </c>
      <c r="V1727" s="22">
        <v>0.5</v>
      </c>
      <c r="W1727" s="105">
        <f>IFERROR(IF(S1727&lt;R1727,100%,"100"%-(S1727-R1727)*1.2),"-")</f>
        <v>1</v>
      </c>
      <c r="AB1727" s="5">
        <v>80033962</v>
      </c>
    </row>
    <row r="1728" spans="2:28" x14ac:dyDescent="0.3">
      <c r="B1728" s="18" t="s">
        <v>2243</v>
      </c>
      <c r="C1728" s="18">
        <v>46156</v>
      </c>
      <c r="D1728" s="5" t="s">
        <v>2086</v>
      </c>
      <c r="E1728" s="19" t="s">
        <v>28</v>
      </c>
      <c r="F1728" s="48" t="s">
        <v>42</v>
      </c>
      <c r="G1728" s="18" t="s">
        <v>2243</v>
      </c>
      <c r="H1728" s="5" t="s">
        <v>479</v>
      </c>
      <c r="I1728" s="19" t="s">
        <v>28</v>
      </c>
      <c r="L1728" s="111">
        <v>1240</v>
      </c>
      <c r="M1728" s="111">
        <v>1</v>
      </c>
      <c r="N1728" s="19" t="s">
        <v>28</v>
      </c>
      <c r="O1728" s="48" t="s">
        <v>42</v>
      </c>
      <c r="P1728" s="21">
        <v>0.54166666666666663</v>
      </c>
      <c r="Q1728" s="22">
        <v>0.625</v>
      </c>
      <c r="R1728" s="22">
        <v>0.75</v>
      </c>
      <c r="S1728" s="22">
        <v>0.6875</v>
      </c>
      <c r="T1728" s="22">
        <v>0.70138888888888884</v>
      </c>
      <c r="U1728" s="108">
        <v>0.875</v>
      </c>
      <c r="V1728" s="22">
        <v>0.875</v>
      </c>
      <c r="W1728" s="105">
        <f>IFERROR(IF(S1728&lt;R1728,100%,"100"%-(S1728-R1728)*1.2),"-")</f>
        <v>1</v>
      </c>
      <c r="AB1728" s="5">
        <v>80033859</v>
      </c>
    </row>
    <row r="1729" spans="2:28" x14ac:dyDescent="0.3">
      <c r="B1729" s="18" t="s">
        <v>2243</v>
      </c>
      <c r="C1729" s="18">
        <v>46156</v>
      </c>
      <c r="D1729" s="5" t="s">
        <v>2086</v>
      </c>
      <c r="E1729" s="19" t="s">
        <v>28</v>
      </c>
      <c r="F1729" s="48" t="s">
        <v>42</v>
      </c>
      <c r="G1729" s="18" t="s">
        <v>2243</v>
      </c>
      <c r="H1729" s="5" t="s">
        <v>159</v>
      </c>
      <c r="I1729" s="241" t="s">
        <v>28</v>
      </c>
      <c r="L1729" s="111">
        <v>200</v>
      </c>
      <c r="M1729" s="111">
        <v>3</v>
      </c>
      <c r="N1729" s="241" t="s">
        <v>28</v>
      </c>
      <c r="O1729" s="54" t="s">
        <v>42</v>
      </c>
      <c r="P1729" s="241">
        <v>0.33333333333333331</v>
      </c>
      <c r="Q1729" s="22">
        <v>0.625</v>
      </c>
      <c r="R1729" s="22">
        <v>0.75</v>
      </c>
      <c r="S1729" s="22">
        <v>0.70138888888888884</v>
      </c>
      <c r="T1729" s="22">
        <v>0.70833333333333337</v>
      </c>
      <c r="U1729" s="22">
        <v>0.875</v>
      </c>
      <c r="V1729" s="22">
        <v>0.875</v>
      </c>
      <c r="W1729" s="105">
        <f>IFERROR(IF(S1729&lt;R1729,100%,"100"%-(S1729-R1729)*1.2),"-")</f>
        <v>1</v>
      </c>
      <c r="AB1729" s="5">
        <v>80033866</v>
      </c>
    </row>
    <row r="1730" spans="2:28" x14ac:dyDescent="0.3">
      <c r="B1730" s="18" t="s">
        <v>2243</v>
      </c>
      <c r="C1730" s="18">
        <v>46156</v>
      </c>
      <c r="D1730" s="5" t="s">
        <v>2086</v>
      </c>
      <c r="E1730" s="19" t="s">
        <v>28</v>
      </c>
      <c r="F1730" s="48" t="s">
        <v>42</v>
      </c>
      <c r="G1730" s="18" t="s">
        <v>2243</v>
      </c>
      <c r="H1730" s="5" t="s">
        <v>49</v>
      </c>
      <c r="I1730" s="21" t="s">
        <v>28</v>
      </c>
      <c r="L1730" s="111">
        <v>4852</v>
      </c>
      <c r="M1730" s="111">
        <v>4</v>
      </c>
      <c r="N1730" s="21" t="s">
        <v>28</v>
      </c>
      <c r="O1730" s="20" t="s">
        <v>42</v>
      </c>
      <c r="P1730" s="21">
        <v>0.33333333333333331</v>
      </c>
      <c r="Q1730" s="22">
        <v>0.625</v>
      </c>
      <c r="R1730" s="22">
        <v>0.75</v>
      </c>
      <c r="S1730" s="22">
        <v>0.75</v>
      </c>
      <c r="T1730" s="22">
        <v>0.79166666666666663</v>
      </c>
      <c r="U1730" s="22">
        <v>0.875</v>
      </c>
      <c r="V1730" s="22">
        <v>0.875</v>
      </c>
      <c r="W1730" s="105">
        <f>IFERROR(IF(S1730&lt;R1730,100%,"100"%-(S1730-R1730)*1.2),"-")</f>
        <v>1</v>
      </c>
      <c r="AB1730" s="5">
        <v>80033539</v>
      </c>
    </row>
    <row r="1731" spans="2:28" x14ac:dyDescent="0.3">
      <c r="B1731" s="18" t="s">
        <v>2244</v>
      </c>
      <c r="C1731" s="18">
        <v>46156</v>
      </c>
      <c r="D1731" s="5" t="s">
        <v>2086</v>
      </c>
      <c r="E1731" s="241" t="s">
        <v>101</v>
      </c>
      <c r="F1731" s="54" t="s">
        <v>101</v>
      </c>
      <c r="G1731" s="18" t="s">
        <v>2244</v>
      </c>
      <c r="H1731" s="51" t="s">
        <v>33</v>
      </c>
      <c r="I1731" s="21" t="s">
        <v>101</v>
      </c>
      <c r="M1731" s="111">
        <v>30</v>
      </c>
      <c r="N1731" s="21" t="s">
        <v>101</v>
      </c>
      <c r="O1731" s="20" t="s">
        <v>101</v>
      </c>
      <c r="P1731" s="21">
        <v>0.20833333333333334</v>
      </c>
      <c r="W1731" s="105">
        <f>IFERROR(IF(S1731&lt;R1731,100%,"100"%-(S1731-R1731)*1.2),"-")</f>
        <v>1</v>
      </c>
    </row>
    <row r="1732" spans="2:28" x14ac:dyDescent="0.3">
      <c r="B1732" s="18" t="s">
        <v>2244</v>
      </c>
      <c r="C1732" s="18">
        <v>46156</v>
      </c>
      <c r="D1732" s="5" t="s">
        <v>2086</v>
      </c>
      <c r="E1732" s="21" t="s">
        <v>101</v>
      </c>
      <c r="F1732" s="20" t="s">
        <v>101</v>
      </c>
      <c r="G1732" s="18" t="s">
        <v>2244</v>
      </c>
      <c r="H1732" s="20" t="s">
        <v>398</v>
      </c>
      <c r="I1732" s="21" t="s">
        <v>101</v>
      </c>
      <c r="M1732" s="111">
        <v>1</v>
      </c>
      <c r="N1732" s="21" t="s">
        <v>101</v>
      </c>
      <c r="O1732" s="41" t="s">
        <v>101</v>
      </c>
      <c r="P1732" s="21">
        <v>0.20833333333333301</v>
      </c>
      <c r="W1732" s="105">
        <f>IFERROR(IF(S1732&lt;R1732,100%,"100"%-(S1732-R1732)*1.2),"-")</f>
        <v>1</v>
      </c>
    </row>
    <row r="1733" spans="2:28" x14ac:dyDescent="0.3">
      <c r="B1733" s="18" t="s">
        <v>2245</v>
      </c>
      <c r="C1733" s="18">
        <v>46156</v>
      </c>
      <c r="D1733" s="5" t="s">
        <v>2086</v>
      </c>
      <c r="E1733" s="21" t="s">
        <v>104</v>
      </c>
      <c r="F1733" s="20" t="s">
        <v>24</v>
      </c>
      <c r="G1733" s="18" t="s">
        <v>2245</v>
      </c>
      <c r="H1733" s="20" t="s">
        <v>40</v>
      </c>
      <c r="I1733" s="19" t="s">
        <v>104</v>
      </c>
      <c r="L1733" s="111">
        <v>5820</v>
      </c>
      <c r="M1733" s="111">
        <v>10</v>
      </c>
      <c r="N1733" s="19" t="s">
        <v>104</v>
      </c>
      <c r="O1733" s="48" t="s">
        <v>24</v>
      </c>
      <c r="P1733" s="19">
        <v>0.29166666666666702</v>
      </c>
      <c r="Q1733" s="22">
        <v>0.27083333333333331</v>
      </c>
      <c r="R1733" s="22">
        <v>0.625</v>
      </c>
      <c r="S1733" s="22">
        <v>0.40277777777777779</v>
      </c>
      <c r="T1733" s="22">
        <v>0.4513888888888889</v>
      </c>
      <c r="U1733" s="22">
        <v>0.75</v>
      </c>
      <c r="V1733" s="22">
        <v>0.75</v>
      </c>
      <c r="W1733" s="105">
        <f>IFERROR(IF(S1733&lt;R1733,100%,"100"%-(S1733-R1733)*1.2),"-")</f>
        <v>1</v>
      </c>
    </row>
    <row r="1734" spans="2:28" x14ac:dyDescent="0.3">
      <c r="B1734" s="18" t="s">
        <v>2245</v>
      </c>
      <c r="C1734" s="18">
        <v>46156</v>
      </c>
      <c r="D1734" s="5" t="s">
        <v>2086</v>
      </c>
      <c r="E1734" s="21" t="s">
        <v>104</v>
      </c>
      <c r="F1734" s="41" t="s">
        <v>24</v>
      </c>
      <c r="G1734" s="18" t="s">
        <v>2245</v>
      </c>
      <c r="H1734" s="20" t="s">
        <v>19</v>
      </c>
      <c r="I1734" s="21" t="s">
        <v>104</v>
      </c>
      <c r="L1734" s="111">
        <v>272</v>
      </c>
      <c r="M1734" s="111">
        <v>1</v>
      </c>
      <c r="N1734" s="21" t="s">
        <v>104</v>
      </c>
      <c r="O1734" s="48" t="s">
        <v>24</v>
      </c>
      <c r="P1734" s="21">
        <v>0.58333333333333337</v>
      </c>
      <c r="Q1734" s="22">
        <v>0.27083333333333331</v>
      </c>
      <c r="R1734" s="22">
        <v>0.75</v>
      </c>
      <c r="S1734" s="22">
        <v>0.4513888888888889</v>
      </c>
      <c r="T1734" s="22">
        <v>0.51388888888888884</v>
      </c>
      <c r="U1734" s="22">
        <v>0.75</v>
      </c>
      <c r="V1734" s="22">
        <v>0.75</v>
      </c>
      <c r="W1734" s="105">
        <f>IFERROR(IF(S1734&lt;R1734,100%,"100"%-(S1734-R1734)*1.2),"-")</f>
        <v>1</v>
      </c>
    </row>
    <row r="1735" spans="2:28" x14ac:dyDescent="0.3">
      <c r="B1735" s="18" t="s">
        <v>2246</v>
      </c>
      <c r="C1735" s="18">
        <v>46156</v>
      </c>
      <c r="D1735" s="5" t="s">
        <v>2086</v>
      </c>
      <c r="E1735" s="19" t="s">
        <v>14</v>
      </c>
      <c r="F1735" s="48" t="s">
        <v>15</v>
      </c>
      <c r="G1735" s="18" t="s">
        <v>2246</v>
      </c>
      <c r="H1735" s="5" t="s">
        <v>6</v>
      </c>
      <c r="I1735" s="241" t="s">
        <v>14</v>
      </c>
      <c r="L1735" s="111">
        <v>7673</v>
      </c>
      <c r="M1735" s="111">
        <v>9</v>
      </c>
      <c r="N1735" s="241" t="s">
        <v>14</v>
      </c>
      <c r="O1735" s="54" t="s">
        <v>15</v>
      </c>
      <c r="P1735" s="241">
        <v>0.33333333333333331</v>
      </c>
      <c r="Q1735" s="22">
        <v>0.33333333333333331</v>
      </c>
      <c r="R1735" s="22">
        <v>0.5</v>
      </c>
      <c r="S1735" s="22">
        <v>0.40625</v>
      </c>
      <c r="T1735" s="22">
        <v>0.52083333333333337</v>
      </c>
      <c r="U1735" s="22">
        <v>0.61805555555555558</v>
      </c>
      <c r="V1735" s="22">
        <v>0.61805555555555558</v>
      </c>
      <c r="W1735" s="105">
        <f>IFERROR(IF(S1735&lt;R1735,100%,"100"%-(S1735-R1735)*1.2),"-")</f>
        <v>1</v>
      </c>
      <c r="AB1735" s="5" t="s">
        <v>2239</v>
      </c>
    </row>
    <row r="1736" spans="2:28" x14ac:dyDescent="0.3">
      <c r="B1736" s="18" t="s">
        <v>2247</v>
      </c>
      <c r="C1736" s="18">
        <v>46156</v>
      </c>
      <c r="D1736" s="5" t="s">
        <v>2086</v>
      </c>
      <c r="E1736" s="21" t="s">
        <v>14</v>
      </c>
      <c r="F1736" s="48" t="s">
        <v>15</v>
      </c>
      <c r="G1736" s="18" t="s">
        <v>2247</v>
      </c>
      <c r="H1736" s="5" t="s">
        <v>36</v>
      </c>
      <c r="I1736" s="19" t="s">
        <v>14</v>
      </c>
      <c r="L1736" s="111">
        <v>11111.4</v>
      </c>
      <c r="M1736" s="111">
        <v>16</v>
      </c>
      <c r="N1736" s="19" t="s">
        <v>14</v>
      </c>
      <c r="O1736" s="48" t="s">
        <v>15</v>
      </c>
      <c r="P1736" s="19">
        <v>0.5</v>
      </c>
      <c r="Q1736" s="22">
        <v>0.73263888888888884</v>
      </c>
      <c r="R1736" s="22">
        <v>0.83333333333333337</v>
      </c>
      <c r="S1736" s="22">
        <v>0.82638888888888884</v>
      </c>
      <c r="T1736" s="22">
        <v>0.875</v>
      </c>
      <c r="U1736" s="22">
        <v>0.95833333333333337</v>
      </c>
      <c r="V1736" s="22">
        <v>0.95833333333333337</v>
      </c>
      <c r="W1736" s="105">
        <f>IFERROR(IF(S1736&lt;R1736,100%,"100"%-(S1736-R1736)*1.2),"-")</f>
        <v>1</v>
      </c>
      <c r="AB1736" s="5" t="s">
        <v>2240</v>
      </c>
    </row>
    <row r="1737" spans="2:28" x14ac:dyDescent="0.3">
      <c r="B1737" s="18" t="s">
        <v>2248</v>
      </c>
      <c r="C1737" s="18">
        <v>46156</v>
      </c>
      <c r="D1737" s="5" t="s">
        <v>2086</v>
      </c>
      <c r="E1737" s="241" t="s">
        <v>20</v>
      </c>
      <c r="F1737" s="54" t="s">
        <v>81</v>
      </c>
      <c r="G1737" s="18" t="s">
        <v>2248</v>
      </c>
      <c r="H1737" s="51" t="s">
        <v>359</v>
      </c>
      <c r="I1737" s="19" t="s">
        <v>20</v>
      </c>
      <c r="M1737" s="111">
        <v>1</v>
      </c>
      <c r="N1737" s="19" t="s">
        <v>20</v>
      </c>
      <c r="O1737" s="48" t="s">
        <v>81</v>
      </c>
      <c r="P1737" s="19">
        <v>0.5</v>
      </c>
      <c r="W1737" s="105">
        <f>IFERROR(IF(S1737&lt;R1737,100%,"100"%-(S1737-R1737)*1.2),"-")</f>
        <v>1</v>
      </c>
    </row>
    <row r="1738" spans="2:28" x14ac:dyDescent="0.3">
      <c r="B1738" s="18" t="s">
        <v>2249</v>
      </c>
      <c r="C1738" s="18">
        <v>46156</v>
      </c>
      <c r="D1738" s="5" t="s">
        <v>2086</v>
      </c>
      <c r="E1738" s="19" t="s">
        <v>20</v>
      </c>
      <c r="F1738" s="48" t="s">
        <v>81</v>
      </c>
      <c r="G1738" s="18" t="s">
        <v>2249</v>
      </c>
      <c r="H1738" s="5" t="s">
        <v>2238</v>
      </c>
      <c r="I1738" s="19" t="s">
        <v>20</v>
      </c>
      <c r="L1738" s="111">
        <v>730</v>
      </c>
      <c r="M1738" s="111">
        <v>13</v>
      </c>
      <c r="N1738" s="19" t="s">
        <v>20</v>
      </c>
      <c r="O1738" s="48" t="s">
        <v>81</v>
      </c>
      <c r="P1738" s="19">
        <v>0.29166666666666702</v>
      </c>
      <c r="Q1738" s="22">
        <v>0.625</v>
      </c>
      <c r="R1738" s="22">
        <v>0.91666666666666663</v>
      </c>
      <c r="S1738" s="22">
        <v>0.77777777777777779</v>
      </c>
      <c r="T1738" s="22">
        <v>0.86111111111111116</v>
      </c>
      <c r="U1738" s="22">
        <v>0.91666666666666663</v>
      </c>
      <c r="V1738" s="22">
        <v>0.91666666666666663</v>
      </c>
      <c r="W1738" s="105">
        <f>IFERROR(IF(S1738&lt;R1738,100%,"100"%-(S1738-R1738)*1.2),"-")</f>
        <v>1</v>
      </c>
      <c r="AB1738" s="5">
        <v>80033861</v>
      </c>
    </row>
    <row r="1739" spans="2:28" x14ac:dyDescent="0.3">
      <c r="B1739" s="18" t="s">
        <v>2249</v>
      </c>
      <c r="C1739" s="18">
        <v>46156</v>
      </c>
      <c r="D1739" s="5" t="s">
        <v>2086</v>
      </c>
      <c r="E1739" s="19" t="s">
        <v>20</v>
      </c>
      <c r="F1739" s="48" t="s">
        <v>81</v>
      </c>
      <c r="G1739" s="18" t="s">
        <v>2249</v>
      </c>
      <c r="H1739" s="5" t="s">
        <v>2241</v>
      </c>
      <c r="I1739" s="19" t="s">
        <v>20</v>
      </c>
      <c r="L1739" s="111">
        <v>2424</v>
      </c>
      <c r="M1739" s="111">
        <v>13</v>
      </c>
      <c r="N1739" s="19" t="s">
        <v>20</v>
      </c>
      <c r="O1739" s="48" t="s">
        <v>81</v>
      </c>
      <c r="P1739" s="19">
        <v>0.29166666666666702</v>
      </c>
      <c r="Q1739" s="22">
        <v>0.625</v>
      </c>
      <c r="R1739" s="22">
        <v>0.91666666666666663</v>
      </c>
      <c r="S1739" s="22">
        <v>0.77777777777777779</v>
      </c>
      <c r="T1739" s="22">
        <v>0.86111111111111116</v>
      </c>
      <c r="U1739" s="22">
        <v>0.91666666666666663</v>
      </c>
      <c r="V1739" s="22">
        <v>0.91666666666666663</v>
      </c>
      <c r="W1739" s="105">
        <f>IFERROR(IF(S1739&lt;R1739,100%,"100"%-(S1739-R1739)*1.2),"-")</f>
        <v>1</v>
      </c>
      <c r="AB1739" s="5">
        <v>80033861</v>
      </c>
    </row>
    <row r="1740" spans="2:28" x14ac:dyDescent="0.3">
      <c r="B1740" s="18" t="s">
        <v>2249</v>
      </c>
      <c r="C1740" s="18">
        <v>46156</v>
      </c>
      <c r="D1740" s="5" t="s">
        <v>2086</v>
      </c>
      <c r="E1740" s="19" t="s">
        <v>20</v>
      </c>
      <c r="F1740" s="48" t="s">
        <v>81</v>
      </c>
      <c r="G1740" s="18" t="s">
        <v>2249</v>
      </c>
      <c r="H1740" s="5" t="s">
        <v>22</v>
      </c>
      <c r="I1740" s="19" t="s">
        <v>20</v>
      </c>
      <c r="L1740" s="111">
        <v>9696</v>
      </c>
      <c r="M1740" s="111">
        <v>12</v>
      </c>
      <c r="N1740" s="19" t="s">
        <v>20</v>
      </c>
      <c r="O1740" s="48" t="s">
        <v>81</v>
      </c>
      <c r="P1740" s="19">
        <v>0.375</v>
      </c>
      <c r="Q1740" s="22">
        <v>0.625</v>
      </c>
      <c r="R1740" s="22">
        <v>0.91666666666666663</v>
      </c>
      <c r="S1740" s="22">
        <v>0.67708333333333337</v>
      </c>
      <c r="T1740" s="22">
        <v>0.72916666666666663</v>
      </c>
      <c r="U1740" s="22">
        <v>0.91666666666666663</v>
      </c>
      <c r="V1740" s="22">
        <v>0.91666666666666663</v>
      </c>
      <c r="W1740" s="105">
        <f>IFERROR(IF(S1740&lt;R1740,100%,"100"%-(S1740-R1740)*1.2),"-")</f>
        <v>1</v>
      </c>
      <c r="AB1740" s="5">
        <v>80033880</v>
      </c>
    </row>
    <row r="1741" spans="2:28" x14ac:dyDescent="0.3">
      <c r="B1741" s="18" t="s">
        <v>2250</v>
      </c>
      <c r="C1741" s="18">
        <v>46156</v>
      </c>
      <c r="D1741" s="5" t="s">
        <v>2086</v>
      </c>
      <c r="E1741" s="19" t="s">
        <v>7</v>
      </c>
      <c r="F1741" s="48" t="s">
        <v>165</v>
      </c>
      <c r="G1741" s="18" t="s">
        <v>2250</v>
      </c>
      <c r="H1741" s="5" t="s">
        <v>35</v>
      </c>
      <c r="I1741" s="21" t="s">
        <v>7</v>
      </c>
      <c r="L1741" s="111">
        <v>8000</v>
      </c>
      <c r="M1741" s="111">
        <v>8</v>
      </c>
      <c r="N1741" s="21" t="s">
        <v>7</v>
      </c>
      <c r="O1741" s="41" t="s">
        <v>165</v>
      </c>
      <c r="P1741" s="21">
        <v>0.5</v>
      </c>
      <c r="W1741" s="105">
        <f>IFERROR(IF(S1741&lt;R1741,100%,"100"%-(S1741-R1741)*1.2),"-")</f>
        <v>1</v>
      </c>
    </row>
    <row r="1742" spans="2:28" x14ac:dyDescent="0.3">
      <c r="B1742" s="18" t="s">
        <v>2251</v>
      </c>
      <c r="C1742" s="18">
        <v>46156</v>
      </c>
      <c r="D1742" s="5" t="s">
        <v>2086</v>
      </c>
      <c r="E1742" s="19" t="s">
        <v>46</v>
      </c>
      <c r="F1742" s="48" t="s">
        <v>165</v>
      </c>
      <c r="G1742" s="18" t="s">
        <v>2251</v>
      </c>
      <c r="H1742" s="5" t="s">
        <v>169</v>
      </c>
      <c r="I1742" s="21" t="s">
        <v>46</v>
      </c>
      <c r="M1742" s="111">
        <v>1</v>
      </c>
      <c r="N1742" s="21" t="s">
        <v>46</v>
      </c>
      <c r="O1742" s="41" t="s">
        <v>165</v>
      </c>
      <c r="P1742" s="21">
        <v>0.5</v>
      </c>
      <c r="Q1742" s="22">
        <v>0.38541666666666669</v>
      </c>
      <c r="R1742" s="22">
        <v>0.625</v>
      </c>
      <c r="S1742" s="22">
        <v>0.41666666666666669</v>
      </c>
      <c r="T1742" s="22">
        <v>0.44791666666666669</v>
      </c>
      <c r="U1742" s="22">
        <v>0.47916666666666669</v>
      </c>
      <c r="V1742" s="22">
        <v>0.47916666666666669</v>
      </c>
      <c r="W1742" s="105">
        <f>IFERROR(IF(S1742&lt;R1742,100%,"100"%-(S1742-R1742)*1.2),"-")</f>
        <v>1</v>
      </c>
      <c r="AB1742" s="5">
        <v>80033799</v>
      </c>
    </row>
    <row r="1743" spans="2:28" x14ac:dyDescent="0.3">
      <c r="B1743" s="18" t="s">
        <v>2252</v>
      </c>
      <c r="C1743" s="18">
        <v>46156</v>
      </c>
      <c r="D1743" s="5" t="s">
        <v>2086</v>
      </c>
      <c r="E1743" s="21" t="s">
        <v>46</v>
      </c>
      <c r="F1743" s="41" t="s">
        <v>165</v>
      </c>
      <c r="G1743" s="18" t="s">
        <v>2252</v>
      </c>
      <c r="H1743" s="20" t="s">
        <v>25</v>
      </c>
      <c r="I1743" s="19" t="s">
        <v>46</v>
      </c>
      <c r="L1743" s="111">
        <v>177</v>
      </c>
      <c r="M1743" s="111">
        <v>1</v>
      </c>
      <c r="N1743" s="19" t="s">
        <v>46</v>
      </c>
      <c r="O1743" s="5" t="s">
        <v>165</v>
      </c>
      <c r="P1743" s="19">
        <v>0.5</v>
      </c>
      <c r="Q1743" s="22">
        <v>0.59027777777777779</v>
      </c>
      <c r="R1743" s="22">
        <v>0.75</v>
      </c>
      <c r="S1743" s="22">
        <v>0.70486111111111116</v>
      </c>
      <c r="T1743" s="22">
        <v>0.73263888888888884</v>
      </c>
      <c r="U1743" s="22">
        <v>0.875</v>
      </c>
      <c r="V1743" s="22">
        <v>0.875</v>
      </c>
      <c r="W1743" s="105">
        <f>IFERROR(IF(S1743&lt;R1743,100%,"100"%-(S1743-R1743)*1.2),"-")</f>
        <v>1</v>
      </c>
      <c r="AB1743" s="5">
        <v>800</v>
      </c>
    </row>
    <row r="1744" spans="2:28" x14ac:dyDescent="0.3">
      <c r="B1744" s="18" t="s">
        <v>2252</v>
      </c>
      <c r="C1744" s="18">
        <v>46156</v>
      </c>
      <c r="D1744" s="5" t="s">
        <v>2086</v>
      </c>
      <c r="E1744" s="21" t="s">
        <v>46</v>
      </c>
      <c r="F1744" s="41" t="s">
        <v>165</v>
      </c>
      <c r="G1744" s="18" t="s">
        <v>2252</v>
      </c>
      <c r="H1744" s="20" t="s">
        <v>17</v>
      </c>
      <c r="I1744" s="19" t="s">
        <v>46</v>
      </c>
      <c r="L1744" s="111">
        <v>366</v>
      </c>
      <c r="M1744" s="111">
        <v>1</v>
      </c>
      <c r="N1744" s="19" t="s">
        <v>46</v>
      </c>
      <c r="O1744" s="5" t="s">
        <v>165</v>
      </c>
      <c r="P1744" s="22">
        <v>0.59027777777777779</v>
      </c>
      <c r="Q1744" s="22">
        <v>0.59027777777777779</v>
      </c>
      <c r="R1744" s="22">
        <v>0.75</v>
      </c>
      <c r="S1744" s="22">
        <v>0.75</v>
      </c>
      <c r="T1744" s="22">
        <v>0.80208333333333337</v>
      </c>
      <c r="U1744" s="22">
        <v>0.875</v>
      </c>
      <c r="V1744" s="22">
        <v>0.875</v>
      </c>
      <c r="W1744" s="105">
        <f>IFERROR(IF(S1744&lt;R1744,100%,"100"%-(S1744-R1744)*1.2),"-")</f>
        <v>1</v>
      </c>
      <c r="AB1744" s="5">
        <v>800</v>
      </c>
    </row>
    <row r="1745" spans="2:28" x14ac:dyDescent="0.3">
      <c r="B1745" s="18" t="s">
        <v>2252</v>
      </c>
      <c r="C1745" s="18">
        <v>46156</v>
      </c>
      <c r="D1745" s="5" t="s">
        <v>2086</v>
      </c>
      <c r="E1745" s="19" t="s">
        <v>46</v>
      </c>
      <c r="F1745" s="5" t="s">
        <v>165</v>
      </c>
      <c r="G1745" s="18" t="s">
        <v>2252</v>
      </c>
      <c r="H1745" s="5" t="s">
        <v>441</v>
      </c>
      <c r="I1745" s="5" t="s">
        <v>46</v>
      </c>
      <c r="L1745" s="111">
        <v>335</v>
      </c>
      <c r="M1745" s="111">
        <v>1</v>
      </c>
      <c r="N1745" s="5" t="s">
        <v>46</v>
      </c>
      <c r="O1745" s="5" t="s">
        <v>165</v>
      </c>
      <c r="P1745" s="22">
        <v>0.59027777777777779</v>
      </c>
      <c r="Q1745" s="22">
        <v>0.59027777777777779</v>
      </c>
      <c r="R1745" s="22">
        <v>0.75</v>
      </c>
      <c r="S1745" s="22">
        <v>0.65277777777777779</v>
      </c>
      <c r="T1745" s="22">
        <v>0.67708333333333337</v>
      </c>
      <c r="U1745" s="22">
        <v>0.875</v>
      </c>
      <c r="V1745" s="22">
        <v>0.875</v>
      </c>
      <c r="W1745" s="105">
        <f>IFERROR(IF(S1745&lt;R1745,100%,"100"%-(S1745-R1745)*1.2),"-")</f>
        <v>1</v>
      </c>
      <c r="AB1745" s="5">
        <v>80033743</v>
      </c>
    </row>
    <row r="1746" spans="2:28" x14ac:dyDescent="0.3">
      <c r="B1746" s="18" t="s">
        <v>2253</v>
      </c>
      <c r="C1746" s="18">
        <v>46156</v>
      </c>
      <c r="D1746" s="5" t="s">
        <v>2086</v>
      </c>
      <c r="E1746" s="19" t="s">
        <v>46</v>
      </c>
      <c r="F1746" s="5" t="s">
        <v>24</v>
      </c>
      <c r="G1746" s="18" t="s">
        <v>2253</v>
      </c>
      <c r="H1746" s="657" t="s">
        <v>1023</v>
      </c>
      <c r="I1746" s="5" t="s">
        <v>46</v>
      </c>
      <c r="N1746" s="5" t="s">
        <v>46</v>
      </c>
      <c r="O1746" s="5" t="s">
        <v>24</v>
      </c>
      <c r="W1746" s="105">
        <f>IFERROR(IF(S1746&lt;R1746,100%,"100"%-(S1746-R1746)*1.2),"-")</f>
        <v>1</v>
      </c>
    </row>
    <row r="1747" spans="2:28" x14ac:dyDescent="0.3">
      <c r="B1747" s="18" t="s">
        <v>2254</v>
      </c>
      <c r="C1747" s="18">
        <v>46156</v>
      </c>
      <c r="D1747" s="5" t="s">
        <v>2086</v>
      </c>
      <c r="E1747" s="5" t="s">
        <v>7</v>
      </c>
      <c r="F1747" s="5" t="s">
        <v>165</v>
      </c>
      <c r="G1747" s="18" t="s">
        <v>2254</v>
      </c>
      <c r="H1747" s="5" t="s">
        <v>67</v>
      </c>
      <c r="I1747" s="5" t="s">
        <v>7</v>
      </c>
      <c r="L1747" s="111">
        <v>8000</v>
      </c>
      <c r="M1747" s="111">
        <v>10</v>
      </c>
      <c r="N1747" s="5" t="s">
        <v>7</v>
      </c>
      <c r="O1747" s="5" t="s">
        <v>165</v>
      </c>
      <c r="P1747" s="22">
        <v>0.50347222222222221</v>
      </c>
      <c r="Q1747" s="22">
        <v>0.50347222222222221</v>
      </c>
      <c r="R1747" s="22">
        <v>0.75</v>
      </c>
      <c r="S1747" s="22">
        <v>0.52430555555555558</v>
      </c>
      <c r="T1747" s="22">
        <v>0.56597222222222221</v>
      </c>
      <c r="U1747" s="22">
        <v>0.57291666666666663</v>
      </c>
      <c r="V1747" s="22">
        <v>0.57291666666666663</v>
      </c>
      <c r="W1747" s="105">
        <f>IFERROR(IF(S1747&lt;R1747,100%,"100"%-(S1747-R1747)*1.2),"-")</f>
        <v>1</v>
      </c>
    </row>
    <row r="1748" spans="2:28" x14ac:dyDescent="0.3">
      <c r="B1748" s="18" t="s">
        <v>2257</v>
      </c>
      <c r="C1748" s="18">
        <v>46157</v>
      </c>
      <c r="D1748" s="5" t="s">
        <v>2086</v>
      </c>
      <c r="E1748" s="8" t="s">
        <v>14</v>
      </c>
      <c r="F1748" s="10" t="s">
        <v>15</v>
      </c>
      <c r="G1748" s="18" t="s">
        <v>2257</v>
      </c>
      <c r="H1748" s="8" t="s">
        <v>35</v>
      </c>
      <c r="I1748" s="8" t="s">
        <v>14</v>
      </c>
      <c r="L1748" s="111">
        <v>11176</v>
      </c>
      <c r="M1748" s="111">
        <v>10</v>
      </c>
      <c r="N1748" s="8" t="s">
        <v>14</v>
      </c>
      <c r="O1748" s="10" t="s">
        <v>15</v>
      </c>
      <c r="P1748" s="14">
        <v>0.29166666666666669</v>
      </c>
      <c r="Q1748" s="22">
        <v>0.33333333333333331</v>
      </c>
      <c r="R1748" s="22">
        <v>0.5</v>
      </c>
      <c r="S1748" s="22">
        <v>0.33680555555555558</v>
      </c>
      <c r="T1748" s="22">
        <v>0.36805555555555558</v>
      </c>
      <c r="U1748" s="22">
        <v>0.37152777777777779</v>
      </c>
      <c r="V1748" s="22">
        <v>0.37152777777777779</v>
      </c>
      <c r="W1748" s="105">
        <f>IFERROR(IF(S1748&lt;R1748,100%,"100"%-(S1748-R1748)*1.2),"-")</f>
        <v>1</v>
      </c>
      <c r="AB1748" s="5" t="s">
        <v>2256</v>
      </c>
    </row>
    <row r="1749" spans="2:28" x14ac:dyDescent="0.3">
      <c r="B1749" s="18" t="s">
        <v>2258</v>
      </c>
      <c r="C1749" s="18">
        <v>46157</v>
      </c>
      <c r="D1749" s="5" t="s">
        <v>2086</v>
      </c>
      <c r="E1749" s="8" t="s">
        <v>14</v>
      </c>
      <c r="F1749" s="10" t="s">
        <v>15</v>
      </c>
      <c r="G1749" s="18" t="s">
        <v>2258</v>
      </c>
      <c r="H1749" s="2" t="s">
        <v>12</v>
      </c>
      <c r="I1749" s="8" t="s">
        <v>14</v>
      </c>
      <c r="L1749" s="111">
        <v>9296</v>
      </c>
      <c r="M1749" s="111">
        <v>15</v>
      </c>
      <c r="N1749" s="8" t="s">
        <v>14</v>
      </c>
      <c r="O1749" s="10" t="s">
        <v>15</v>
      </c>
      <c r="P1749" s="14">
        <v>0.33333333333333331</v>
      </c>
      <c r="Q1749" s="22">
        <v>0.51041666666666663</v>
      </c>
      <c r="R1749" s="22">
        <v>0.75</v>
      </c>
      <c r="S1749" s="22">
        <v>0.64583333333333337</v>
      </c>
      <c r="T1749" s="22">
        <v>0.69097222222222221</v>
      </c>
      <c r="U1749" s="22">
        <v>0.86805555555555558</v>
      </c>
      <c r="V1749" s="22">
        <v>0.86805555555555558</v>
      </c>
      <c r="W1749" s="105">
        <f>IFERROR(IF(S1749&lt;R1749,100%,"100"%-(S1749-R1749)*1.2),"-")</f>
        <v>1</v>
      </c>
    </row>
    <row r="1750" spans="2:28" x14ac:dyDescent="0.3">
      <c r="B1750" s="18" t="s">
        <v>2258</v>
      </c>
      <c r="C1750" s="18">
        <v>46157</v>
      </c>
      <c r="D1750" s="5" t="s">
        <v>2086</v>
      </c>
      <c r="E1750" s="2" t="s">
        <v>14</v>
      </c>
      <c r="F1750" s="2" t="s">
        <v>15</v>
      </c>
      <c r="G1750" s="18" t="s">
        <v>2258</v>
      </c>
      <c r="H1750" s="2" t="s">
        <v>51</v>
      </c>
      <c r="I1750" s="2" t="s">
        <v>14</v>
      </c>
      <c r="N1750" s="2" t="s">
        <v>14</v>
      </c>
      <c r="O1750" s="2" t="s">
        <v>15</v>
      </c>
      <c r="P1750" s="3">
        <v>0.29166666666666669</v>
      </c>
      <c r="W1750" s="105">
        <f>IFERROR(IF(S1750&lt;R1750,100%,"100"%-(S1750-R1750)*1.2),"-")</f>
        <v>1</v>
      </c>
    </row>
    <row r="1751" spans="2:28" x14ac:dyDescent="0.3">
      <c r="B1751" s="18" t="s">
        <v>2259</v>
      </c>
      <c r="C1751" s="18">
        <v>46157</v>
      </c>
      <c r="D1751" s="5" t="s">
        <v>2086</v>
      </c>
      <c r="E1751" s="2" t="s">
        <v>104</v>
      </c>
      <c r="F1751" s="4" t="s">
        <v>64</v>
      </c>
      <c r="G1751" s="18" t="s">
        <v>2259</v>
      </c>
      <c r="H1751" s="2" t="s">
        <v>36</v>
      </c>
      <c r="I1751" s="2" t="s">
        <v>104</v>
      </c>
      <c r="L1751" s="111">
        <v>11570</v>
      </c>
      <c r="N1751" s="2" t="s">
        <v>104</v>
      </c>
      <c r="O1751" s="4" t="s">
        <v>64</v>
      </c>
      <c r="P1751" s="3">
        <v>0.41666666666666669</v>
      </c>
      <c r="Q1751" s="22">
        <v>0.54166666666666663</v>
      </c>
      <c r="R1751" s="22">
        <v>0.75</v>
      </c>
      <c r="S1751" s="22">
        <v>0.62847222222222221</v>
      </c>
      <c r="T1751" s="22">
        <v>0.68402777777777779</v>
      </c>
      <c r="U1751" s="22">
        <v>0.84027777777777779</v>
      </c>
      <c r="V1751" s="22">
        <v>0.84027777777777779</v>
      </c>
      <c r="W1751" s="105">
        <f>IFERROR(IF(S1751&lt;R1751,100%,"100"%-(S1751-R1751)*1.2),"-")</f>
        <v>1</v>
      </c>
    </row>
    <row r="1752" spans="2:28" x14ac:dyDescent="0.3">
      <c r="B1752" s="18" t="s">
        <v>2260</v>
      </c>
      <c r="C1752" s="18">
        <v>46157</v>
      </c>
      <c r="D1752" s="5" t="s">
        <v>2086</v>
      </c>
      <c r="E1752" s="2" t="s">
        <v>28</v>
      </c>
      <c r="F1752" s="4" t="s">
        <v>42</v>
      </c>
      <c r="G1752" s="18" t="s">
        <v>2260</v>
      </c>
      <c r="H1752" s="2" t="s">
        <v>40</v>
      </c>
      <c r="I1752" s="2" t="s">
        <v>28</v>
      </c>
      <c r="N1752" s="2" t="s">
        <v>28</v>
      </c>
      <c r="O1752" s="4" t="s">
        <v>42</v>
      </c>
      <c r="P1752" s="3">
        <v>0.33333333333333331</v>
      </c>
      <c r="W1752" s="105">
        <f>IFERROR(IF(S1752&lt;R1752,100%,"100"%-(S1752-R1752)*1.2),"-")</f>
        <v>1</v>
      </c>
    </row>
    <row r="1753" spans="2:28" x14ac:dyDescent="0.3">
      <c r="B1753" s="18" t="s">
        <v>2260</v>
      </c>
      <c r="C1753" s="18">
        <v>46157</v>
      </c>
      <c r="D1753" s="5" t="s">
        <v>2086</v>
      </c>
      <c r="E1753" s="2" t="s">
        <v>28</v>
      </c>
      <c r="F1753" s="4" t="s">
        <v>42</v>
      </c>
      <c r="G1753" s="18" t="s">
        <v>2260</v>
      </c>
      <c r="H1753" s="2" t="s">
        <v>18</v>
      </c>
      <c r="I1753" s="2" t="s">
        <v>28</v>
      </c>
      <c r="L1753" s="111">
        <v>1850</v>
      </c>
      <c r="N1753" s="2" t="s">
        <v>28</v>
      </c>
      <c r="O1753" s="4" t="s">
        <v>42</v>
      </c>
      <c r="P1753" s="3">
        <v>0.33333333333333331</v>
      </c>
      <c r="Q1753" s="22">
        <v>0.375</v>
      </c>
      <c r="R1753" s="22">
        <v>0.75</v>
      </c>
      <c r="S1753" s="22">
        <v>0.58333333333333337</v>
      </c>
      <c r="T1753" s="22">
        <v>0.70833333333333337</v>
      </c>
      <c r="U1753" s="22">
        <v>0.875</v>
      </c>
      <c r="V1753" s="22">
        <v>0.875</v>
      </c>
      <c r="W1753" s="105">
        <f>IFERROR(IF(S1753&lt;R1753,100%,"100"%-(S1753-R1753)*1.2),"-")</f>
        <v>1</v>
      </c>
      <c r="AB1753" s="5">
        <v>80033966</v>
      </c>
    </row>
    <row r="1754" spans="2:28" x14ac:dyDescent="0.3">
      <c r="B1754" s="18" t="s">
        <v>2261</v>
      </c>
      <c r="C1754" s="18">
        <v>46157</v>
      </c>
      <c r="D1754" s="5" t="s">
        <v>2086</v>
      </c>
      <c r="E1754" s="10" t="s">
        <v>56</v>
      </c>
      <c r="F1754" s="10" t="s">
        <v>165</v>
      </c>
      <c r="G1754" s="18" t="s">
        <v>2261</v>
      </c>
      <c r="H1754" s="10" t="s">
        <v>453</v>
      </c>
      <c r="I1754" s="10" t="s">
        <v>56</v>
      </c>
      <c r="N1754" s="10" t="s">
        <v>56</v>
      </c>
      <c r="O1754" s="10" t="s">
        <v>165</v>
      </c>
      <c r="P1754" s="46">
        <v>0.35416666666666669</v>
      </c>
      <c r="W1754" s="105">
        <f>IFERROR(IF(S1754&lt;R1754,100%,"100"%-(S1754-R1754)*1.2),"-")</f>
        <v>1</v>
      </c>
    </row>
    <row r="1755" spans="2:28" x14ac:dyDescent="0.3">
      <c r="B1755" s="18" t="s">
        <v>2262</v>
      </c>
      <c r="C1755" s="18">
        <v>46157</v>
      </c>
      <c r="D1755" s="5" t="s">
        <v>2086</v>
      </c>
      <c r="E1755" s="2" t="s">
        <v>56</v>
      </c>
      <c r="F1755" s="10" t="s">
        <v>165</v>
      </c>
      <c r="G1755" s="18" t="s">
        <v>2262</v>
      </c>
      <c r="H1755" s="8" t="s">
        <v>452</v>
      </c>
      <c r="I1755" s="2" t="s">
        <v>56</v>
      </c>
      <c r="L1755" s="111">
        <v>336</v>
      </c>
      <c r="N1755" s="2" t="s">
        <v>56</v>
      </c>
      <c r="O1755" s="10" t="s">
        <v>165</v>
      </c>
      <c r="P1755" s="3">
        <v>0.29166666666666669</v>
      </c>
      <c r="Q1755" s="22">
        <v>0.33333333333333331</v>
      </c>
      <c r="R1755" s="22">
        <v>0.625</v>
      </c>
      <c r="S1755" s="22">
        <v>0.3576388888888889</v>
      </c>
      <c r="T1755" s="22">
        <v>0.375</v>
      </c>
      <c r="U1755" s="22">
        <v>0.41666666666666669</v>
      </c>
      <c r="V1755" s="22">
        <v>0.41666666666666669</v>
      </c>
      <c r="W1755" s="105">
        <f>IFERROR(IF(S1755&lt;R1755,100%,"100"%-(S1755-R1755)*1.2),"-")</f>
        <v>1</v>
      </c>
      <c r="AB1755" s="5">
        <v>80034072</v>
      </c>
    </row>
    <row r="1756" spans="2:28" x14ac:dyDescent="0.3">
      <c r="B1756" s="18" t="s">
        <v>2263</v>
      </c>
      <c r="C1756" s="18">
        <v>46157</v>
      </c>
      <c r="D1756" s="5" t="s">
        <v>2086</v>
      </c>
      <c r="E1756" s="10" t="s">
        <v>20</v>
      </c>
      <c r="F1756" s="10" t="s">
        <v>81</v>
      </c>
      <c r="G1756" s="18" t="s">
        <v>2263</v>
      </c>
      <c r="H1756" s="10" t="s">
        <v>67</v>
      </c>
      <c r="I1756" s="10" t="s">
        <v>20</v>
      </c>
      <c r="L1756" s="111">
        <v>24000</v>
      </c>
      <c r="N1756" s="10" t="s">
        <v>20</v>
      </c>
      <c r="O1756" s="10" t="s">
        <v>81</v>
      </c>
      <c r="P1756" s="46">
        <v>0.29166666666666669</v>
      </c>
      <c r="Q1756" s="22">
        <v>0.3611111111111111</v>
      </c>
      <c r="R1756" s="22">
        <v>0.75</v>
      </c>
      <c r="S1756" s="22">
        <v>0.37847222222222221</v>
      </c>
      <c r="T1756" s="22">
        <v>0.4861111111111111</v>
      </c>
      <c r="U1756" s="22">
        <v>0.50694444444444442</v>
      </c>
      <c r="V1756" s="22">
        <v>0.50694444444444442</v>
      </c>
      <c r="W1756" s="105">
        <f>IFERROR(IF(S1756&lt;R1756,100%,"100"%-(S1756-R1756)*1.2),"-")</f>
        <v>1</v>
      </c>
    </row>
    <row r="1757" spans="2:28" x14ac:dyDescent="0.3">
      <c r="B1757" s="18" t="s">
        <v>2264</v>
      </c>
      <c r="C1757" s="18">
        <v>46157</v>
      </c>
      <c r="D1757" s="5" t="s">
        <v>2086</v>
      </c>
      <c r="E1757" s="2" t="s">
        <v>20</v>
      </c>
      <c r="F1757" s="4" t="s">
        <v>81</v>
      </c>
      <c r="G1757" s="18" t="s">
        <v>2264</v>
      </c>
      <c r="H1757" s="2" t="s">
        <v>9</v>
      </c>
      <c r="I1757" s="2" t="s">
        <v>20</v>
      </c>
      <c r="L1757" s="111">
        <v>7300</v>
      </c>
      <c r="N1757" s="2" t="s">
        <v>20</v>
      </c>
      <c r="O1757" s="4" t="s">
        <v>81</v>
      </c>
      <c r="P1757" s="3">
        <v>0.45833333333333331</v>
      </c>
      <c r="Q1757" s="22">
        <v>0.66666666666666663</v>
      </c>
      <c r="R1757" s="22">
        <v>0.75</v>
      </c>
      <c r="S1757" s="22">
        <v>0.73611111111111116</v>
      </c>
      <c r="T1757" s="22">
        <v>0.75694444444444442</v>
      </c>
      <c r="U1757" s="22">
        <v>0.83333333333333337</v>
      </c>
      <c r="V1757" s="22">
        <v>0.83333333333333337</v>
      </c>
      <c r="W1757" s="105">
        <f>IFERROR(IF(S1757&lt;R1757,100%,"100"%-(S1757-R1757)*1.2),"-")</f>
        <v>1</v>
      </c>
      <c r="AB1757" s="5" t="s">
        <v>2255</v>
      </c>
    </row>
    <row r="1758" spans="2:28" x14ac:dyDescent="0.3">
      <c r="B1758" s="18" t="s">
        <v>2264</v>
      </c>
      <c r="C1758" s="18">
        <v>46157</v>
      </c>
      <c r="D1758" s="5" t="s">
        <v>2086</v>
      </c>
      <c r="E1758" s="2" t="s">
        <v>20</v>
      </c>
      <c r="F1758" s="4" t="s">
        <v>81</v>
      </c>
      <c r="G1758" s="18" t="s">
        <v>2264</v>
      </c>
      <c r="H1758" s="2" t="s">
        <v>6</v>
      </c>
      <c r="I1758" s="2" t="s">
        <v>20</v>
      </c>
      <c r="L1758" s="111">
        <v>8198</v>
      </c>
      <c r="N1758" s="2" t="s">
        <v>20</v>
      </c>
      <c r="O1758" s="4" t="s">
        <v>81</v>
      </c>
      <c r="P1758" s="3">
        <v>0.45833333333333331</v>
      </c>
      <c r="Q1758" s="22">
        <v>0.66666666666666663</v>
      </c>
      <c r="R1758" s="22">
        <v>0.75</v>
      </c>
      <c r="S1758" s="22">
        <v>0.75</v>
      </c>
      <c r="T1758" s="22">
        <v>0.77083333333333337</v>
      </c>
      <c r="U1758" s="22">
        <v>0.83333333333333337</v>
      </c>
      <c r="V1758" s="22">
        <v>0.83333333333333337</v>
      </c>
      <c r="W1758" s="105">
        <f>IFERROR(IF(S1758&lt;R1758,100%,"100"%-(S1758-R1758)*1.2),"-")</f>
        <v>1</v>
      </c>
      <c r="AB1758" s="5">
        <v>80034036</v>
      </c>
    </row>
    <row r="1759" spans="2:28" x14ac:dyDescent="0.3">
      <c r="B1759" s="18" t="s">
        <v>2265</v>
      </c>
      <c r="C1759" s="18">
        <v>46157</v>
      </c>
      <c r="D1759" s="5" t="s">
        <v>2086</v>
      </c>
      <c r="E1759" s="658" t="s">
        <v>56</v>
      </c>
      <c r="F1759" s="659" t="s">
        <v>165</v>
      </c>
      <c r="G1759" s="18" t="s">
        <v>2265</v>
      </c>
      <c r="H1759" s="5" t="s">
        <v>539</v>
      </c>
      <c r="I1759" s="658" t="s">
        <v>56</v>
      </c>
      <c r="N1759" s="658" t="s">
        <v>56</v>
      </c>
      <c r="O1759" s="659" t="s">
        <v>165</v>
      </c>
      <c r="P1759" s="22">
        <v>0.58333333333333337</v>
      </c>
      <c r="W1759" s="105">
        <f>IFERROR(IF(S1759&lt;R1759,100%,"100"%-(S1759-R1759)*1.2),"-")</f>
        <v>1</v>
      </c>
    </row>
    <row r="1760" spans="2:28" x14ac:dyDescent="0.3">
      <c r="B1760" s="18" t="s">
        <v>2266</v>
      </c>
      <c r="C1760" s="18">
        <v>46157</v>
      </c>
      <c r="D1760" s="5" t="s">
        <v>2086</v>
      </c>
      <c r="E1760" s="658" t="s">
        <v>7</v>
      </c>
      <c r="F1760" s="659" t="s">
        <v>165</v>
      </c>
      <c r="G1760" s="18" t="s">
        <v>2266</v>
      </c>
      <c r="H1760" s="5" t="s">
        <v>539</v>
      </c>
      <c r="I1760" s="658" t="s">
        <v>7</v>
      </c>
      <c r="N1760" s="658" t="s">
        <v>7</v>
      </c>
      <c r="O1760" s="659" t="s">
        <v>165</v>
      </c>
      <c r="P1760" s="22">
        <v>0.66666666666666663</v>
      </c>
      <c r="W1760" s="105">
        <f>IFERROR(IF(S1760&lt;R1760,100%,"100"%-(S1760-R1760)*1.2),"-")</f>
        <v>1</v>
      </c>
    </row>
    <row r="1761" spans="2:28" x14ac:dyDescent="0.3">
      <c r="B1761" s="18" t="s">
        <v>2267</v>
      </c>
      <c r="C1761" s="18">
        <v>46157</v>
      </c>
      <c r="D1761" s="5" t="s">
        <v>2086</v>
      </c>
      <c r="E1761" s="5" t="s">
        <v>46</v>
      </c>
      <c r="F1761" s="5" t="s">
        <v>165</v>
      </c>
      <c r="G1761" s="18" t="s">
        <v>2267</v>
      </c>
      <c r="H1761" s="5" t="s">
        <v>22</v>
      </c>
      <c r="I1761" s="5" t="s">
        <v>46</v>
      </c>
      <c r="L1761" s="111">
        <v>135</v>
      </c>
      <c r="M1761" s="111">
        <v>1</v>
      </c>
      <c r="N1761" s="5" t="s">
        <v>46</v>
      </c>
      <c r="O1761" s="5" t="s">
        <v>165</v>
      </c>
      <c r="P1761" s="22">
        <v>0.83680555555555558</v>
      </c>
      <c r="Q1761" s="22">
        <v>0.83680555555555558</v>
      </c>
      <c r="R1761" s="22">
        <v>0.91666666666666663</v>
      </c>
      <c r="S1761" s="22">
        <v>0.875</v>
      </c>
      <c r="T1761" s="22">
        <v>0.90277777777777779</v>
      </c>
      <c r="U1761" s="22">
        <v>0.9375</v>
      </c>
      <c r="V1761" s="22">
        <v>0.9375</v>
      </c>
      <c r="W1761" s="105">
        <f>IFERROR(IF(S1761&lt;R1761,100%,"100"%-(S1761-R1761)*1.2),"-")</f>
        <v>1</v>
      </c>
      <c r="AB1761" s="5">
        <v>80034093</v>
      </c>
    </row>
    <row r="1762" spans="2:28" x14ac:dyDescent="0.3">
      <c r="B1762" s="18" t="s">
        <v>2270</v>
      </c>
      <c r="C1762" s="18">
        <v>46158</v>
      </c>
      <c r="D1762" s="5" t="s">
        <v>2086</v>
      </c>
      <c r="E1762" s="19" t="s">
        <v>28</v>
      </c>
      <c r="F1762" s="48" t="s">
        <v>42</v>
      </c>
      <c r="G1762" s="18" t="s">
        <v>2270</v>
      </c>
      <c r="H1762" s="5" t="s">
        <v>6</v>
      </c>
      <c r="I1762" s="19" t="s">
        <v>28</v>
      </c>
      <c r="L1762" s="111">
        <v>9969</v>
      </c>
      <c r="M1762" s="111">
        <v>11</v>
      </c>
      <c r="N1762" s="19" t="s">
        <v>28</v>
      </c>
      <c r="O1762" s="48" t="s">
        <v>42</v>
      </c>
      <c r="P1762" s="19">
        <v>0.29166666666666702</v>
      </c>
      <c r="Q1762" s="22">
        <v>0.35416666666666669</v>
      </c>
      <c r="R1762" s="22">
        <v>0.75</v>
      </c>
      <c r="S1762" s="22">
        <v>0.4375</v>
      </c>
      <c r="T1762" s="22">
        <v>0.5</v>
      </c>
      <c r="U1762" s="22">
        <v>0.625</v>
      </c>
      <c r="V1762" s="22">
        <v>0.625</v>
      </c>
      <c r="W1762" s="105">
        <f>IFERROR(IF(S1762&lt;R1762,100%,"100"%-(S1762-R1762)*1.2),"-")</f>
        <v>1</v>
      </c>
      <c r="AB1762" s="5">
        <v>80034139</v>
      </c>
    </row>
    <row r="1763" spans="2:28" x14ac:dyDescent="0.3">
      <c r="B1763" s="18" t="s">
        <v>2271</v>
      </c>
      <c r="C1763" s="18">
        <v>46158</v>
      </c>
      <c r="D1763" s="5" t="s">
        <v>2086</v>
      </c>
      <c r="E1763" s="19" t="s">
        <v>14</v>
      </c>
      <c r="F1763" s="48" t="s">
        <v>15</v>
      </c>
      <c r="G1763" s="18" t="s">
        <v>2271</v>
      </c>
      <c r="H1763" s="5" t="s">
        <v>30</v>
      </c>
      <c r="I1763" s="19" t="s">
        <v>14</v>
      </c>
      <c r="L1763" s="111">
        <v>830.1</v>
      </c>
      <c r="M1763" s="111">
        <v>1</v>
      </c>
      <c r="N1763" s="19" t="s">
        <v>14</v>
      </c>
      <c r="O1763" s="48" t="s">
        <v>15</v>
      </c>
      <c r="P1763" s="19">
        <v>0.29166666666666702</v>
      </c>
      <c r="Q1763" s="22">
        <v>0.36805555555555558</v>
      </c>
      <c r="R1763" s="22">
        <v>0.75</v>
      </c>
      <c r="S1763" s="22">
        <v>0.4375</v>
      </c>
      <c r="T1763" s="22">
        <v>0.44444444444444442</v>
      </c>
      <c r="U1763" s="22">
        <v>0.6875</v>
      </c>
      <c r="V1763" s="22">
        <v>0.6875</v>
      </c>
      <c r="W1763" s="105">
        <f>IFERROR(IF(S1763&lt;R1763,100%,"100"%-(S1763-R1763)*1.2),"-")</f>
        <v>1</v>
      </c>
      <c r="AB1763" s="5">
        <v>80034176</v>
      </c>
    </row>
    <row r="1764" spans="2:28" x14ac:dyDescent="0.3">
      <c r="B1764" s="18" t="s">
        <v>2271</v>
      </c>
      <c r="C1764" s="18">
        <v>46158</v>
      </c>
      <c r="D1764" s="5" t="s">
        <v>2086</v>
      </c>
      <c r="E1764" s="19" t="s">
        <v>14</v>
      </c>
      <c r="F1764" s="48" t="s">
        <v>15</v>
      </c>
      <c r="G1764" s="18" t="s">
        <v>2271</v>
      </c>
      <c r="H1764" s="54" t="s">
        <v>9</v>
      </c>
      <c r="I1764" s="19" t="s">
        <v>14</v>
      </c>
      <c r="L1764" s="111">
        <v>5353.4</v>
      </c>
      <c r="M1764" s="111">
        <v>10</v>
      </c>
      <c r="N1764" s="19" t="s">
        <v>14</v>
      </c>
      <c r="O1764" s="48" t="s">
        <v>15</v>
      </c>
      <c r="P1764" s="19">
        <v>0.33333333333333398</v>
      </c>
      <c r="Q1764" s="22">
        <v>0.36805555555555558</v>
      </c>
      <c r="R1764" s="22">
        <v>0.75</v>
      </c>
      <c r="S1764" s="22">
        <v>0.44791666666666669</v>
      </c>
      <c r="T1764" s="22">
        <v>0.5</v>
      </c>
      <c r="U1764" s="22">
        <v>0.6875</v>
      </c>
      <c r="V1764" s="22">
        <v>0.6875</v>
      </c>
      <c r="W1764" s="105">
        <f>IFERROR(IF(S1764&lt;R1764,100%,"100"%-(S1764-R1764)*1.2),"-")</f>
        <v>1</v>
      </c>
      <c r="AB1764" s="5">
        <v>80034127</v>
      </c>
    </row>
    <row r="1765" spans="2:28" x14ac:dyDescent="0.3">
      <c r="B1765" s="18" t="s">
        <v>2272</v>
      </c>
      <c r="C1765" s="18">
        <v>46158</v>
      </c>
      <c r="D1765" s="5" t="s">
        <v>2086</v>
      </c>
      <c r="E1765" s="22" t="s">
        <v>20</v>
      </c>
      <c r="F1765" s="5" t="s">
        <v>21</v>
      </c>
      <c r="G1765" s="18" t="s">
        <v>2272</v>
      </c>
      <c r="H1765" s="5" t="s">
        <v>40</v>
      </c>
      <c r="I1765" s="22" t="s">
        <v>20</v>
      </c>
      <c r="L1765" s="111">
        <v>9377.6</v>
      </c>
      <c r="M1765" s="111">
        <v>10</v>
      </c>
      <c r="N1765" s="22" t="s">
        <v>20</v>
      </c>
      <c r="O1765" s="5" t="s">
        <v>21</v>
      </c>
      <c r="P1765" s="22">
        <v>0.29166666666666669</v>
      </c>
      <c r="Q1765" s="22">
        <v>0.44097222222222221</v>
      </c>
      <c r="R1765" s="22">
        <v>0.75</v>
      </c>
      <c r="S1765" s="22">
        <v>0.59375</v>
      </c>
      <c r="T1765" s="22">
        <v>0.60972222222222228</v>
      </c>
      <c r="U1765" s="22">
        <v>0.76041666666666663</v>
      </c>
      <c r="V1765" s="22">
        <v>0.76041666666666663</v>
      </c>
      <c r="W1765" s="105">
        <f>IFERROR(IF(S1765&lt;R1765,100%,"100"%-(S1765-R1765)*1.2),"-")</f>
        <v>1</v>
      </c>
      <c r="AB1765" s="5" t="s">
        <v>2268</v>
      </c>
    </row>
    <row r="1766" spans="2:28" x14ac:dyDescent="0.3">
      <c r="B1766" s="18" t="s">
        <v>2273</v>
      </c>
      <c r="C1766" s="18">
        <v>46158</v>
      </c>
      <c r="D1766" s="5" t="s">
        <v>2086</v>
      </c>
      <c r="E1766" s="5" t="s">
        <v>20</v>
      </c>
      <c r="F1766" s="5" t="s">
        <v>21</v>
      </c>
      <c r="G1766" s="18" t="s">
        <v>2273</v>
      </c>
      <c r="H1766" s="5" t="s">
        <v>580</v>
      </c>
      <c r="I1766" s="22" t="s">
        <v>20</v>
      </c>
      <c r="M1766" s="111">
        <v>27</v>
      </c>
      <c r="N1766" s="22" t="s">
        <v>20</v>
      </c>
      <c r="O1766" s="5" t="s">
        <v>21</v>
      </c>
      <c r="P1766" s="22">
        <v>0.33333333333333331</v>
      </c>
      <c r="Q1766" s="22">
        <v>0.33333333333333331</v>
      </c>
      <c r="W1766" s="105">
        <f>IFERROR(IF(S1766&lt;R1766,100%,"100"%-(S1766-R1766)*1.2),"-")</f>
        <v>1</v>
      </c>
    </row>
    <row r="1767" spans="2:28" x14ac:dyDescent="0.3">
      <c r="B1767" s="18" t="s">
        <v>2274</v>
      </c>
      <c r="C1767" s="18">
        <v>46159</v>
      </c>
      <c r="D1767" s="5" t="s">
        <v>2086</v>
      </c>
      <c r="E1767" s="5" t="s">
        <v>7</v>
      </c>
      <c r="F1767" s="5" t="s">
        <v>21</v>
      </c>
      <c r="G1767" s="18" t="s">
        <v>2274</v>
      </c>
      <c r="H1767" s="5" t="s">
        <v>35</v>
      </c>
      <c r="I1767" s="5" t="s">
        <v>7</v>
      </c>
      <c r="L1767" s="111">
        <v>10800</v>
      </c>
      <c r="M1767" s="111">
        <v>14</v>
      </c>
      <c r="N1767" s="5" t="s">
        <v>7</v>
      </c>
      <c r="O1767" s="5" t="s">
        <v>21</v>
      </c>
      <c r="P1767" s="22">
        <v>0.40625</v>
      </c>
      <c r="Q1767" s="22">
        <v>0.5</v>
      </c>
      <c r="R1767" s="22">
        <v>0.5</v>
      </c>
      <c r="S1767" s="22">
        <v>0.5</v>
      </c>
      <c r="T1767" s="22">
        <v>0.50347222222222221</v>
      </c>
      <c r="U1767" s="22">
        <v>0.50347222222222221</v>
      </c>
      <c r="V1767" s="22">
        <v>0.50347222222222221</v>
      </c>
      <c r="W1767" s="105">
        <f>IFERROR(IF(S1767&lt;R1767,100%,"100"%-(S1767-R1767)*1.2),"-")</f>
        <v>1</v>
      </c>
      <c r="AB1767" s="5" t="s">
        <v>2269</v>
      </c>
    </row>
    <row r="1768" spans="2:28" x14ac:dyDescent="0.3">
      <c r="B1768" s="18" t="s">
        <v>2298</v>
      </c>
      <c r="C1768" s="18">
        <v>46160</v>
      </c>
      <c r="D1768" s="5" t="s">
        <v>2086</v>
      </c>
      <c r="E1768" s="19" t="s">
        <v>20</v>
      </c>
      <c r="F1768" s="48" t="s">
        <v>21</v>
      </c>
      <c r="G1768" s="18" t="s">
        <v>2298</v>
      </c>
      <c r="H1768" s="5" t="s">
        <v>1568</v>
      </c>
      <c r="I1768" s="19" t="s">
        <v>20</v>
      </c>
      <c r="M1768" s="111">
        <v>24</v>
      </c>
      <c r="N1768" s="19" t="s">
        <v>20</v>
      </c>
      <c r="O1768" s="48" t="s">
        <v>21</v>
      </c>
      <c r="P1768" s="19">
        <v>0.33333333333333331</v>
      </c>
      <c r="Q1768" s="22">
        <v>0.64236111111111116</v>
      </c>
      <c r="W1768" s="105">
        <f>IFERROR(IF(S1768&lt;R1768,100%,"100"%-(S1768-R1768)*1.2),"-")</f>
        <v>1</v>
      </c>
    </row>
    <row r="1769" spans="2:28" x14ac:dyDescent="0.3">
      <c r="B1769" s="18" t="s">
        <v>2299</v>
      </c>
      <c r="C1769" s="18">
        <v>46160</v>
      </c>
      <c r="D1769" s="5" t="s">
        <v>2086</v>
      </c>
      <c r="E1769" s="19" t="s">
        <v>20</v>
      </c>
      <c r="F1769" s="48" t="s">
        <v>21</v>
      </c>
      <c r="G1769" s="18" t="s">
        <v>2299</v>
      </c>
      <c r="H1769" s="5" t="s">
        <v>1568</v>
      </c>
      <c r="I1769" s="19" t="s">
        <v>20</v>
      </c>
      <c r="M1769" s="111">
        <v>24</v>
      </c>
      <c r="N1769" s="19" t="s">
        <v>20</v>
      </c>
      <c r="O1769" s="48" t="s">
        <v>21</v>
      </c>
      <c r="P1769" s="19">
        <v>0.33333333333333331</v>
      </c>
      <c r="Q1769" s="22">
        <v>0.35416666666666669</v>
      </c>
      <c r="W1769" s="105">
        <f>IFERROR(IF(S1769&lt;R1769,100%,"100"%-(S1769-R1769)*1.2),"-")</f>
        <v>1</v>
      </c>
    </row>
    <row r="1770" spans="2:28" x14ac:dyDescent="0.3">
      <c r="B1770" s="18" t="s">
        <v>2300</v>
      </c>
      <c r="C1770" s="18">
        <v>46160</v>
      </c>
      <c r="D1770" s="5" t="s">
        <v>2086</v>
      </c>
      <c r="E1770" s="19" t="s">
        <v>20</v>
      </c>
      <c r="F1770" s="48" t="s">
        <v>21</v>
      </c>
      <c r="G1770" s="18" t="s">
        <v>2300</v>
      </c>
      <c r="H1770" s="5" t="s">
        <v>1568</v>
      </c>
      <c r="I1770" s="19" t="s">
        <v>20</v>
      </c>
      <c r="M1770" s="111">
        <v>24</v>
      </c>
      <c r="N1770" s="19" t="s">
        <v>20</v>
      </c>
      <c r="O1770" s="48" t="s">
        <v>21</v>
      </c>
      <c r="P1770" s="19">
        <v>0.33333333333333331</v>
      </c>
      <c r="Q1770" s="22">
        <v>0.49305555555555558</v>
      </c>
      <c r="W1770" s="105">
        <f>IFERROR(IF(S1770&lt;R1770,100%,"100"%-(S1770-R1770)*1.2),"-")</f>
        <v>1</v>
      </c>
    </row>
    <row r="1771" spans="2:28" x14ac:dyDescent="0.3">
      <c r="B1771" s="18" t="s">
        <v>2301</v>
      </c>
      <c r="C1771" s="18">
        <v>46160</v>
      </c>
      <c r="D1771" s="5" t="s">
        <v>2086</v>
      </c>
      <c r="E1771" s="19" t="s">
        <v>20</v>
      </c>
      <c r="F1771" s="48" t="s">
        <v>21</v>
      </c>
      <c r="G1771" s="18" t="s">
        <v>2301</v>
      </c>
      <c r="H1771" s="5" t="s">
        <v>16</v>
      </c>
      <c r="I1771" s="19" t="s">
        <v>20</v>
      </c>
      <c r="L1771" s="111">
        <v>20285.5</v>
      </c>
      <c r="M1771" s="111">
        <v>24</v>
      </c>
      <c r="N1771" s="19" t="s">
        <v>20</v>
      </c>
      <c r="O1771" s="48" t="s">
        <v>21</v>
      </c>
      <c r="P1771" s="19">
        <v>0.625</v>
      </c>
      <c r="Q1771" s="22">
        <v>0.75</v>
      </c>
      <c r="R1771" s="22">
        <v>0.83333333333333337</v>
      </c>
      <c r="S1771" s="22">
        <v>0.81944444444444442</v>
      </c>
      <c r="T1771" s="22">
        <v>0.91666666666666663</v>
      </c>
      <c r="U1771" s="22">
        <v>0.9375</v>
      </c>
      <c r="V1771" s="22">
        <v>0.9375</v>
      </c>
      <c r="W1771" s="105">
        <f>IFERROR(IF(S1771&lt;R1771,100%,"100"%-(S1771-R1771)*1.2),"-")</f>
        <v>1</v>
      </c>
      <c r="AB1771" s="5">
        <v>80034123</v>
      </c>
    </row>
    <row r="1772" spans="2:28" x14ac:dyDescent="0.3">
      <c r="B1772" s="18" t="s">
        <v>2302</v>
      </c>
      <c r="C1772" s="18">
        <v>46160</v>
      </c>
      <c r="D1772" s="5" t="s">
        <v>2086</v>
      </c>
      <c r="E1772" s="191" t="s">
        <v>14</v>
      </c>
      <c r="F1772" s="54" t="s">
        <v>15</v>
      </c>
      <c r="G1772" s="18" t="s">
        <v>2302</v>
      </c>
      <c r="H1772" s="54" t="s">
        <v>159</v>
      </c>
      <c r="I1772" s="191" t="s">
        <v>14</v>
      </c>
      <c r="L1772" s="111">
        <v>1999.7</v>
      </c>
      <c r="M1772" s="111">
        <v>8</v>
      </c>
      <c r="N1772" s="191" t="s">
        <v>14</v>
      </c>
      <c r="O1772" s="54" t="s">
        <v>15</v>
      </c>
      <c r="P1772" s="191">
        <v>0.29166666666666669</v>
      </c>
      <c r="Q1772" s="22">
        <v>0.30902777777777779</v>
      </c>
      <c r="R1772" s="22">
        <v>0.5</v>
      </c>
      <c r="S1772" s="22">
        <v>0.36805555555555558</v>
      </c>
      <c r="T1772" s="22">
        <v>0.38541666666666669</v>
      </c>
      <c r="U1772" s="22">
        <v>0.42708333333333331</v>
      </c>
      <c r="V1772" s="22">
        <v>0.42708333333333331</v>
      </c>
      <c r="W1772" s="105">
        <f>IFERROR(IF(S1772&lt;R1772,100%,"100"%-(S1772-R1772)*1.2),"-")</f>
        <v>1</v>
      </c>
      <c r="AB1772" s="5">
        <v>80034155</v>
      </c>
    </row>
    <row r="1773" spans="2:28" x14ac:dyDescent="0.3">
      <c r="B1773" s="18" t="s">
        <v>2303</v>
      </c>
      <c r="C1773" s="18">
        <v>46160</v>
      </c>
      <c r="D1773" s="5" t="s">
        <v>2086</v>
      </c>
      <c r="E1773" s="19" t="s">
        <v>14</v>
      </c>
      <c r="F1773" s="48" t="s">
        <v>15</v>
      </c>
      <c r="G1773" s="18" t="s">
        <v>2303</v>
      </c>
      <c r="H1773" s="5" t="s">
        <v>107</v>
      </c>
      <c r="I1773" s="19" t="s">
        <v>14</v>
      </c>
      <c r="L1773" s="111">
        <v>3026</v>
      </c>
      <c r="M1773" s="111">
        <v>12</v>
      </c>
      <c r="N1773" s="19" t="s">
        <v>14</v>
      </c>
      <c r="O1773" s="48" t="s">
        <v>15</v>
      </c>
      <c r="P1773" s="19">
        <v>0.5</v>
      </c>
      <c r="Q1773" s="22">
        <v>0.5625</v>
      </c>
      <c r="R1773" s="22">
        <v>0.75</v>
      </c>
      <c r="S1773" s="22">
        <v>0.75</v>
      </c>
      <c r="T1773" s="22">
        <v>0.78125</v>
      </c>
      <c r="U1773" s="22">
        <v>0.875</v>
      </c>
      <c r="V1773" s="22">
        <v>0.875</v>
      </c>
      <c r="W1773" s="105">
        <f>IFERROR(IF(S1773&lt;R1773,100%,"100"%-(S1773-R1773)*1.2),"-")</f>
        <v>1</v>
      </c>
      <c r="AB1773" s="5">
        <v>80034146</v>
      </c>
    </row>
    <row r="1774" spans="2:28" x14ac:dyDescent="0.3">
      <c r="B1774" s="18" t="s">
        <v>2304</v>
      </c>
      <c r="C1774" s="18">
        <v>46160</v>
      </c>
      <c r="D1774" s="5" t="s">
        <v>2086</v>
      </c>
      <c r="E1774" s="665" t="s">
        <v>14</v>
      </c>
      <c r="F1774" s="666" t="s">
        <v>15</v>
      </c>
      <c r="G1774" s="18" t="s">
        <v>2304</v>
      </c>
      <c r="H1774" s="657" t="s">
        <v>9</v>
      </c>
      <c r="I1774" s="665" t="s">
        <v>14</v>
      </c>
      <c r="L1774" s="111">
        <v>11062</v>
      </c>
      <c r="M1774" s="111">
        <v>1</v>
      </c>
      <c r="N1774" s="665" t="s">
        <v>14</v>
      </c>
      <c r="O1774" s="666" t="s">
        <v>15</v>
      </c>
      <c r="P1774" s="22">
        <v>0.45833333333333331</v>
      </c>
      <c r="Q1774" s="22">
        <v>0.5625</v>
      </c>
      <c r="R1774" s="22">
        <v>0.625</v>
      </c>
      <c r="S1774" s="22">
        <v>0.62847222222222221</v>
      </c>
      <c r="T1774" s="22">
        <v>0.64236111111111116</v>
      </c>
      <c r="U1774" s="22">
        <v>0.875</v>
      </c>
      <c r="V1774" s="22">
        <v>0.875</v>
      </c>
      <c r="W1774" s="105">
        <f>IFERROR(IF(S1774&lt;R1774,100%,"100"%-(S1774-R1774)*1.2),"-")</f>
        <v>0.99583333333333335</v>
      </c>
      <c r="AB1774" s="5" t="s">
        <v>2296</v>
      </c>
    </row>
    <row r="1775" spans="2:28" x14ac:dyDescent="0.3">
      <c r="B1775" s="18" t="s">
        <v>2305</v>
      </c>
      <c r="C1775" s="18">
        <v>46160</v>
      </c>
      <c r="D1775" s="5" t="s">
        <v>2086</v>
      </c>
      <c r="E1775" s="19" t="s">
        <v>7</v>
      </c>
      <c r="F1775" s="48" t="s">
        <v>165</v>
      </c>
      <c r="G1775" s="18" t="s">
        <v>2305</v>
      </c>
      <c r="H1775" s="5" t="s">
        <v>35</v>
      </c>
      <c r="I1775" s="19" t="s">
        <v>7</v>
      </c>
      <c r="M1775" s="111">
        <v>6</v>
      </c>
      <c r="N1775" s="19" t="s">
        <v>7</v>
      </c>
      <c r="O1775" s="48" t="s">
        <v>165</v>
      </c>
      <c r="P1775" s="19">
        <v>0.33333333333333298</v>
      </c>
      <c r="Q1775" s="22">
        <v>0.33333333333333331</v>
      </c>
      <c r="R1775" s="22">
        <v>0.5</v>
      </c>
      <c r="S1775" s="22">
        <v>0.33680555555555558</v>
      </c>
      <c r="T1775" s="22">
        <v>0.35416666666666669</v>
      </c>
      <c r="U1775" s="22">
        <v>2.4305555555555556E-2</v>
      </c>
      <c r="V1775" s="22">
        <v>0.3576388888888889</v>
      </c>
      <c r="W1775" s="105">
        <f>IFERROR(IF(S1775&lt;R1775,100%,"100"%-(S1775-R1775)*1.2),"-")</f>
        <v>1</v>
      </c>
    </row>
    <row r="1776" spans="2:28" x14ac:dyDescent="0.3">
      <c r="B1776" s="18" t="s">
        <v>2306</v>
      </c>
      <c r="C1776" s="18">
        <v>46160</v>
      </c>
      <c r="D1776" s="5" t="s">
        <v>2086</v>
      </c>
      <c r="E1776" s="19" t="s">
        <v>101</v>
      </c>
      <c r="F1776" s="48" t="s">
        <v>101</v>
      </c>
      <c r="G1776" s="18" t="s">
        <v>2306</v>
      </c>
      <c r="H1776" s="5" t="s">
        <v>40</v>
      </c>
      <c r="I1776" s="19" t="s">
        <v>101</v>
      </c>
      <c r="M1776" s="111">
        <v>3</v>
      </c>
      <c r="N1776" s="19" t="s">
        <v>101</v>
      </c>
      <c r="O1776" s="48" t="s">
        <v>101</v>
      </c>
      <c r="P1776" s="19">
        <v>0.33333333333333331</v>
      </c>
      <c r="W1776" s="105">
        <f>IFERROR(IF(S1776&lt;R1776,100%,"100"%-(S1776-R1776)*1.2),"-")</f>
        <v>1</v>
      </c>
    </row>
    <row r="1777" spans="2:28" x14ac:dyDescent="0.3">
      <c r="B1777" s="18" t="s">
        <v>2306</v>
      </c>
      <c r="C1777" s="18">
        <v>46160</v>
      </c>
      <c r="D1777" s="5" t="s">
        <v>2086</v>
      </c>
      <c r="E1777" s="19" t="s">
        <v>101</v>
      </c>
      <c r="F1777" s="41" t="s">
        <v>101</v>
      </c>
      <c r="G1777" s="18" t="s">
        <v>2306</v>
      </c>
      <c r="H1777" s="20" t="s">
        <v>18</v>
      </c>
      <c r="I1777" s="19" t="s">
        <v>101</v>
      </c>
      <c r="M1777" s="111">
        <v>27</v>
      </c>
      <c r="N1777" s="19" t="s">
        <v>101</v>
      </c>
      <c r="O1777" s="41" t="s">
        <v>101</v>
      </c>
      <c r="P1777" s="19">
        <v>0.33333333333333331</v>
      </c>
      <c r="W1777" s="105">
        <f>IFERROR(IF(S1777&lt;R1777,100%,"100"%-(S1777-R1777)*1.2),"-")</f>
        <v>1</v>
      </c>
    </row>
    <row r="1778" spans="2:28" x14ac:dyDescent="0.3">
      <c r="B1778" s="18" t="s">
        <v>2307</v>
      </c>
      <c r="C1778" s="18">
        <v>46160</v>
      </c>
      <c r="D1778" s="5" t="s">
        <v>2086</v>
      </c>
      <c r="E1778" s="19" t="s">
        <v>104</v>
      </c>
      <c r="F1778" s="48" t="s">
        <v>24</v>
      </c>
      <c r="G1778" s="18" t="s">
        <v>2307</v>
      </c>
      <c r="H1778" s="5" t="s">
        <v>6</v>
      </c>
      <c r="I1778" s="19" t="s">
        <v>104</v>
      </c>
      <c r="L1778" s="111">
        <v>13920</v>
      </c>
      <c r="M1778" s="111">
        <v>13</v>
      </c>
      <c r="N1778" s="19" t="s">
        <v>104</v>
      </c>
      <c r="O1778" s="48" t="s">
        <v>24</v>
      </c>
      <c r="P1778" s="19">
        <v>0.29166666666666702</v>
      </c>
      <c r="Q1778" s="22">
        <v>0.34722222222222221</v>
      </c>
      <c r="R1778" s="22">
        <v>0.5</v>
      </c>
      <c r="S1778" s="22">
        <v>0.4375</v>
      </c>
      <c r="T1778" s="22">
        <v>0.60416666666666663</v>
      </c>
      <c r="U1778" s="108">
        <v>0.72916666666666663</v>
      </c>
      <c r="V1778" s="22">
        <v>0.72916666666666663</v>
      </c>
      <c r="W1778" s="105">
        <f>IFERROR(IF(S1778&lt;R1778,100%,"100"%-(S1778-R1778)*1.2),"-")</f>
        <v>1</v>
      </c>
    </row>
    <row r="1779" spans="2:28" x14ac:dyDescent="0.3">
      <c r="B1779" s="18" t="s">
        <v>2308</v>
      </c>
      <c r="C1779" s="18">
        <v>46160</v>
      </c>
      <c r="D1779" s="5" t="s">
        <v>2086</v>
      </c>
      <c r="E1779" s="19" t="s">
        <v>56</v>
      </c>
      <c r="F1779" s="48" t="s">
        <v>81</v>
      </c>
      <c r="G1779" s="18" t="s">
        <v>2308</v>
      </c>
      <c r="H1779" s="5" t="s">
        <v>1188</v>
      </c>
      <c r="I1779" s="19" t="s">
        <v>56</v>
      </c>
      <c r="M1779" s="111">
        <v>16</v>
      </c>
      <c r="N1779" s="19" t="s">
        <v>56</v>
      </c>
      <c r="O1779" s="48" t="s">
        <v>81</v>
      </c>
      <c r="P1779" s="19">
        <v>0.5</v>
      </c>
      <c r="U1779" s="5" t="s">
        <v>2297</v>
      </c>
      <c r="V1779" s="22">
        <v>0.41666666666666669</v>
      </c>
      <c r="W1779" s="105">
        <f>IFERROR(IF(S1779&lt;R1779,100%,"100"%-(S1779-R1779)*1.2),"-")</f>
        <v>1</v>
      </c>
    </row>
    <row r="1780" spans="2:28" x14ac:dyDescent="0.3">
      <c r="B1780" s="18" t="s">
        <v>2309</v>
      </c>
      <c r="C1780" s="18">
        <v>46160</v>
      </c>
      <c r="D1780" s="5" t="s">
        <v>2086</v>
      </c>
      <c r="E1780" s="19" t="s">
        <v>56</v>
      </c>
      <c r="F1780" s="48" t="s">
        <v>81</v>
      </c>
      <c r="G1780" s="18" t="s">
        <v>2309</v>
      </c>
      <c r="H1780" s="5" t="s">
        <v>17</v>
      </c>
      <c r="I1780" s="19" t="s">
        <v>56</v>
      </c>
      <c r="M1780" s="111">
        <v>16</v>
      </c>
      <c r="N1780" s="19" t="s">
        <v>56</v>
      </c>
      <c r="O1780" s="48" t="s">
        <v>81</v>
      </c>
      <c r="P1780" s="19">
        <v>0.5</v>
      </c>
      <c r="Q1780" s="22">
        <v>0.58333333333333337</v>
      </c>
      <c r="R1780" s="22">
        <v>0.75</v>
      </c>
      <c r="S1780" s="22">
        <v>0.66666666666666663</v>
      </c>
      <c r="T1780" s="22">
        <v>0.6875</v>
      </c>
      <c r="U1780" s="22">
        <v>4.1666666666666664E-2</v>
      </c>
      <c r="V1780" s="22">
        <v>0.79166666666666663</v>
      </c>
      <c r="W1780" s="105">
        <f>IFERROR(IF(S1780&lt;R1780,100%,"100"%-(S1780-R1780)*1.2),"-")</f>
        <v>1</v>
      </c>
    </row>
    <row r="1781" spans="2:28" x14ac:dyDescent="0.3">
      <c r="B1781" s="18" t="s">
        <v>2309</v>
      </c>
      <c r="C1781" s="18">
        <v>46160</v>
      </c>
      <c r="D1781" s="5" t="s">
        <v>2086</v>
      </c>
      <c r="E1781" s="19" t="s">
        <v>56</v>
      </c>
      <c r="F1781" s="48" t="s">
        <v>81</v>
      </c>
      <c r="G1781" s="18" t="s">
        <v>2309</v>
      </c>
      <c r="H1781" s="5" t="s">
        <v>25</v>
      </c>
      <c r="I1781" s="19" t="s">
        <v>56</v>
      </c>
      <c r="M1781" s="111">
        <v>6</v>
      </c>
      <c r="N1781" s="19" t="s">
        <v>56</v>
      </c>
      <c r="O1781" s="48" t="s">
        <v>81</v>
      </c>
      <c r="P1781" s="19">
        <v>0.5</v>
      </c>
      <c r="Q1781" s="22">
        <v>0.58333333333333337</v>
      </c>
      <c r="R1781" s="22">
        <v>0.75</v>
      </c>
      <c r="S1781" s="22">
        <v>0.6875</v>
      </c>
      <c r="T1781" s="5">
        <v>1700</v>
      </c>
      <c r="U1781" s="22">
        <v>0.79166666666666663</v>
      </c>
      <c r="V1781" s="22">
        <v>0.79166666666666663</v>
      </c>
      <c r="W1781" s="105">
        <f>IFERROR(IF(S1781&lt;R1781,100%,"100"%-(S1781-R1781)*1.2),"-")</f>
        <v>1</v>
      </c>
    </row>
    <row r="1782" spans="2:28" x14ac:dyDescent="0.3">
      <c r="B1782" s="18" t="s">
        <v>2310</v>
      </c>
      <c r="C1782" s="18">
        <v>46160</v>
      </c>
      <c r="D1782" s="5" t="s">
        <v>2086</v>
      </c>
      <c r="E1782" s="19" t="s">
        <v>28</v>
      </c>
      <c r="F1782" s="48" t="s">
        <v>42</v>
      </c>
      <c r="G1782" s="18" t="s">
        <v>2310</v>
      </c>
      <c r="H1782" s="5" t="s">
        <v>22</v>
      </c>
      <c r="I1782" s="19" t="s">
        <v>28</v>
      </c>
      <c r="L1782" s="111">
        <v>10000</v>
      </c>
      <c r="M1782" s="111">
        <v>14</v>
      </c>
      <c r="N1782" s="19" t="s">
        <v>28</v>
      </c>
      <c r="O1782" s="48" t="s">
        <v>42</v>
      </c>
      <c r="P1782" s="19">
        <v>0.29166666666666702</v>
      </c>
      <c r="Q1782" s="22">
        <v>0.34027777777777779</v>
      </c>
      <c r="R1782" s="22">
        <v>0.75</v>
      </c>
      <c r="S1782" s="22">
        <v>0.375</v>
      </c>
      <c r="T1782" s="22">
        <v>0.41666666666666669</v>
      </c>
      <c r="U1782" s="22">
        <v>0.45833333333333331</v>
      </c>
      <c r="V1782" s="22">
        <v>0.45833333333333331</v>
      </c>
      <c r="W1782" s="105">
        <f>IFERROR(IF(S1782&lt;R1782,100%,"100"%-(S1782-R1782)*1.2),"-")</f>
        <v>1</v>
      </c>
      <c r="AB1782" s="5">
        <v>8003</v>
      </c>
    </row>
    <row r="1783" spans="2:28" x14ac:dyDescent="0.3">
      <c r="B1783" s="18" t="s">
        <v>2311</v>
      </c>
      <c r="C1783" s="18">
        <v>46160</v>
      </c>
      <c r="D1783" s="5" t="s">
        <v>2086</v>
      </c>
      <c r="E1783" s="19" t="s">
        <v>28</v>
      </c>
      <c r="F1783" s="48" t="s">
        <v>42</v>
      </c>
      <c r="G1783" s="18" t="s">
        <v>2311</v>
      </c>
      <c r="H1783" s="5" t="s">
        <v>13</v>
      </c>
      <c r="I1783" s="19" t="s">
        <v>28</v>
      </c>
      <c r="L1783" s="111">
        <v>8445</v>
      </c>
      <c r="M1783" s="111">
        <v>10</v>
      </c>
      <c r="N1783" s="19" t="s">
        <v>28</v>
      </c>
      <c r="O1783" s="48" t="s">
        <v>42</v>
      </c>
      <c r="P1783" s="19">
        <v>0.5</v>
      </c>
      <c r="Q1783" s="22">
        <v>0.5625</v>
      </c>
      <c r="R1783" s="22">
        <v>0.75</v>
      </c>
      <c r="S1783" s="22">
        <v>0.68055555555555558</v>
      </c>
      <c r="T1783" s="22">
        <v>0.72569444444444442</v>
      </c>
      <c r="U1783" s="22">
        <v>0.83333333333333337</v>
      </c>
      <c r="V1783" s="22">
        <v>0.83333333333333337</v>
      </c>
      <c r="W1783" s="105">
        <f>IFERROR(IF(S1783&lt;R1783,100%,"100"%-(S1783-R1783)*1.2),"-")</f>
        <v>1</v>
      </c>
      <c r="AB1783" s="5">
        <v>80034096</v>
      </c>
    </row>
    <row r="1784" spans="2:28" x14ac:dyDescent="0.3">
      <c r="B1784" s="18" t="s">
        <v>2312</v>
      </c>
      <c r="C1784" s="18">
        <v>46160</v>
      </c>
      <c r="D1784" s="5" t="s">
        <v>2086</v>
      </c>
      <c r="E1784" s="665" t="s">
        <v>7</v>
      </c>
      <c r="F1784" s="666" t="s">
        <v>165</v>
      </c>
      <c r="G1784" s="18" t="s">
        <v>2312</v>
      </c>
      <c r="H1784" s="657" t="s">
        <v>9</v>
      </c>
      <c r="I1784" s="665" t="s">
        <v>7</v>
      </c>
      <c r="L1784" s="111">
        <v>5000</v>
      </c>
      <c r="M1784" s="111">
        <v>5</v>
      </c>
      <c r="N1784" s="665" t="s">
        <v>7</v>
      </c>
      <c r="O1784" s="666" t="s">
        <v>165</v>
      </c>
      <c r="P1784" s="22">
        <v>0.45833333333333331</v>
      </c>
      <c r="Q1784" s="22">
        <v>0.45833333333333331</v>
      </c>
      <c r="R1784" s="22">
        <v>0.75</v>
      </c>
      <c r="S1784" s="22">
        <v>0.52430555555555558</v>
      </c>
      <c r="T1784" s="22">
        <v>0.5625</v>
      </c>
      <c r="U1784" s="22">
        <v>0.625</v>
      </c>
      <c r="V1784" s="22">
        <v>0.625</v>
      </c>
      <c r="W1784" s="105">
        <f>IFERROR(IF(S1784&lt;R1784,100%,"100"%-(S1784-R1784)*1.2),"-")</f>
        <v>1</v>
      </c>
      <c r="AB1784" s="5">
        <v>8003</v>
      </c>
    </row>
    <row r="1785" spans="2:28" x14ac:dyDescent="0.3">
      <c r="B1785" s="18" t="s">
        <v>2312</v>
      </c>
      <c r="C1785" s="18">
        <v>46160</v>
      </c>
      <c r="D1785" s="5" t="s">
        <v>2086</v>
      </c>
      <c r="E1785" s="665" t="s">
        <v>7</v>
      </c>
      <c r="F1785" s="666" t="s">
        <v>165</v>
      </c>
      <c r="G1785" s="18" t="s">
        <v>2312</v>
      </c>
      <c r="H1785" s="27" t="s">
        <v>546</v>
      </c>
      <c r="I1785" s="665" t="s">
        <v>7</v>
      </c>
      <c r="L1785" s="111">
        <v>5000</v>
      </c>
      <c r="M1785" s="111">
        <v>5</v>
      </c>
      <c r="N1785" s="665" t="s">
        <v>7</v>
      </c>
      <c r="O1785" s="666" t="s">
        <v>165</v>
      </c>
      <c r="P1785" s="22">
        <v>0.45833333333333331</v>
      </c>
      <c r="Q1785" s="22">
        <v>0.45833333333333331</v>
      </c>
      <c r="R1785" s="22">
        <v>0.75</v>
      </c>
      <c r="S1785" s="22">
        <v>0.52430555555555558</v>
      </c>
      <c r="T1785" s="22">
        <v>0.5625</v>
      </c>
      <c r="U1785" s="22">
        <v>0.625</v>
      </c>
      <c r="V1785" s="22">
        <v>0.625</v>
      </c>
      <c r="W1785" s="105">
        <f>IFERROR(IF(S1785&lt;R1785,100%,"100"%-(S1785-R1785)*1.2),"-")</f>
        <v>1</v>
      </c>
      <c r="AB1785" s="5">
        <v>80034236</v>
      </c>
    </row>
    <row r="1786" spans="2:28" x14ac:dyDescent="0.3">
      <c r="B1786" s="18" t="s">
        <v>2313</v>
      </c>
      <c r="C1786" s="18">
        <v>46160</v>
      </c>
      <c r="D1786" s="5" t="s">
        <v>2086</v>
      </c>
      <c r="E1786" s="5" t="s">
        <v>46</v>
      </c>
      <c r="F1786" s="5" t="s">
        <v>8</v>
      </c>
      <c r="G1786" s="18" t="s">
        <v>2313</v>
      </c>
      <c r="H1786" s="27" t="s">
        <v>22</v>
      </c>
      <c r="I1786" s="5" t="s">
        <v>46</v>
      </c>
      <c r="L1786" s="111">
        <v>135</v>
      </c>
      <c r="M1786" s="111">
        <v>1</v>
      </c>
      <c r="N1786" s="5" t="s">
        <v>46</v>
      </c>
      <c r="O1786" s="5" t="s">
        <v>8</v>
      </c>
      <c r="P1786" s="22">
        <v>0.83680555555555558</v>
      </c>
      <c r="Q1786" s="22">
        <v>0.83680555555555558</v>
      </c>
      <c r="R1786" s="22">
        <v>0.91666666666666663</v>
      </c>
      <c r="S1786" s="22">
        <v>0.91666666666666663</v>
      </c>
      <c r="T1786" s="108">
        <v>0.90277777777777779</v>
      </c>
      <c r="U1786" s="22">
        <v>0.9375</v>
      </c>
      <c r="V1786" s="22">
        <v>0.9375</v>
      </c>
      <c r="W1786" s="105">
        <f>IFERROR(IF(S1786&lt;R1786,100%,"100"%-(S1786-R1786)*1.2),"-")</f>
        <v>1</v>
      </c>
      <c r="AB1786" s="5">
        <v>80034093</v>
      </c>
    </row>
    <row r="1787" spans="2:28" x14ac:dyDescent="0.3">
      <c r="B1787" s="18" t="s">
        <v>2315</v>
      </c>
      <c r="C1787" s="18">
        <v>46161</v>
      </c>
      <c r="D1787" s="5" t="s">
        <v>2086</v>
      </c>
      <c r="E1787" s="49" t="s">
        <v>101</v>
      </c>
      <c r="F1787" s="50" t="s">
        <v>101</v>
      </c>
      <c r="G1787" s="18" t="s">
        <v>2315</v>
      </c>
      <c r="H1787" s="27" t="s">
        <v>6</v>
      </c>
      <c r="I1787" s="49" t="s">
        <v>101</v>
      </c>
      <c r="M1787" s="111">
        <v>13</v>
      </c>
      <c r="N1787" s="49" t="s">
        <v>101</v>
      </c>
      <c r="O1787" s="50" t="s">
        <v>101</v>
      </c>
      <c r="P1787" s="49">
        <v>0.33333333333333331</v>
      </c>
      <c r="W1787" s="105">
        <f>IFERROR(IF(S1787&lt;R1787,100%,"100"%-(S1787-R1787)*1.2),"-")</f>
        <v>1</v>
      </c>
    </row>
    <row r="1788" spans="2:28" x14ac:dyDescent="0.3">
      <c r="B1788" s="18" t="s">
        <v>2315</v>
      </c>
      <c r="C1788" s="18">
        <v>46161</v>
      </c>
      <c r="D1788" s="5" t="s">
        <v>2086</v>
      </c>
      <c r="E1788" s="17" t="s">
        <v>101</v>
      </c>
      <c r="F1788" s="52" t="s">
        <v>101</v>
      </c>
      <c r="G1788" s="18" t="s">
        <v>2315</v>
      </c>
      <c r="H1788" s="16" t="s">
        <v>9</v>
      </c>
      <c r="I1788" s="17" t="s">
        <v>101</v>
      </c>
      <c r="M1788" s="111">
        <v>20</v>
      </c>
      <c r="N1788" s="17" t="s">
        <v>101</v>
      </c>
      <c r="O1788" s="52" t="s">
        <v>101</v>
      </c>
      <c r="P1788" s="17">
        <v>0.33333333333333331</v>
      </c>
      <c r="W1788" s="105">
        <f>IFERROR(IF(S1788&lt;R1788,100%,"100"%-(S1788-R1788)*1.2),"-")</f>
        <v>1</v>
      </c>
    </row>
    <row r="1789" spans="2:28" x14ac:dyDescent="0.3">
      <c r="B1789" s="18" t="s">
        <v>2316</v>
      </c>
      <c r="C1789" s="18">
        <v>46161</v>
      </c>
      <c r="D1789" s="5" t="s">
        <v>2086</v>
      </c>
      <c r="E1789" s="49" t="s">
        <v>101</v>
      </c>
      <c r="F1789" s="50" t="s">
        <v>101</v>
      </c>
      <c r="G1789" s="18" t="s">
        <v>2316</v>
      </c>
      <c r="H1789" s="27" t="s">
        <v>12</v>
      </c>
      <c r="I1789" s="49" t="s">
        <v>101</v>
      </c>
      <c r="M1789" s="111">
        <v>24</v>
      </c>
      <c r="N1789" s="49" t="s">
        <v>101</v>
      </c>
      <c r="O1789" s="50" t="s">
        <v>101</v>
      </c>
      <c r="P1789" s="49">
        <v>0.33333333333333331</v>
      </c>
      <c r="W1789" s="105">
        <f>IFERROR(IF(S1789&lt;R1789,100%,"100"%-(S1789-R1789)*1.2),"-")</f>
        <v>1</v>
      </c>
    </row>
    <row r="1790" spans="2:28" x14ac:dyDescent="0.3">
      <c r="B1790" s="18" t="s">
        <v>2316</v>
      </c>
      <c r="C1790" s="18">
        <v>46161</v>
      </c>
      <c r="D1790" s="5" t="s">
        <v>2086</v>
      </c>
      <c r="E1790" s="17" t="s">
        <v>101</v>
      </c>
      <c r="F1790" s="16" t="s">
        <v>101</v>
      </c>
      <c r="G1790" s="18" t="s">
        <v>2316</v>
      </c>
      <c r="H1790" s="16" t="s">
        <v>51</v>
      </c>
      <c r="I1790" s="17" t="s">
        <v>101</v>
      </c>
      <c r="M1790" s="111">
        <v>8</v>
      </c>
      <c r="N1790" s="17" t="s">
        <v>101</v>
      </c>
      <c r="O1790" s="16" t="s">
        <v>101</v>
      </c>
      <c r="P1790" s="17">
        <v>0.33333333333333331</v>
      </c>
      <c r="W1790" s="105">
        <f>IFERROR(IF(S1790&lt;R1790,100%,"100"%-(S1790-R1790)*1.2),"-")</f>
        <v>1</v>
      </c>
    </row>
    <row r="1791" spans="2:28" x14ac:dyDescent="0.3">
      <c r="B1791" s="18" t="s">
        <v>2317</v>
      </c>
      <c r="C1791" s="18">
        <v>46161</v>
      </c>
      <c r="D1791" s="5" t="s">
        <v>2086</v>
      </c>
      <c r="E1791" s="49" t="s">
        <v>104</v>
      </c>
      <c r="F1791" s="50" t="s">
        <v>24</v>
      </c>
      <c r="G1791" s="18" t="s">
        <v>2317</v>
      </c>
      <c r="H1791" s="27" t="s">
        <v>22</v>
      </c>
      <c r="I1791" s="49" t="s">
        <v>104</v>
      </c>
      <c r="L1791" s="111">
        <v>8000</v>
      </c>
      <c r="M1791" s="111">
        <v>14</v>
      </c>
      <c r="N1791" s="49" t="s">
        <v>104</v>
      </c>
      <c r="O1791" s="50" t="s">
        <v>24</v>
      </c>
      <c r="P1791" s="49">
        <v>0.29166666666666702</v>
      </c>
      <c r="Q1791" s="22">
        <v>0.35069444444444442</v>
      </c>
      <c r="R1791" s="22">
        <v>0.625</v>
      </c>
      <c r="S1791" s="22">
        <v>0.40277777777777779</v>
      </c>
      <c r="T1791" s="22">
        <v>0.5</v>
      </c>
      <c r="U1791" s="22">
        <v>0.55208333333333337</v>
      </c>
      <c r="V1791" s="22">
        <v>0.55208333333333337</v>
      </c>
      <c r="W1791" s="105">
        <f>IFERROR(IF(S1791&lt;R1791,100%,"100"%-(S1791-R1791)*1.2),"-")</f>
        <v>1</v>
      </c>
    </row>
    <row r="1792" spans="2:28" x14ac:dyDescent="0.3">
      <c r="B1792" s="18" t="s">
        <v>2318</v>
      </c>
      <c r="C1792" s="18">
        <v>46161</v>
      </c>
      <c r="D1792" s="5" t="s">
        <v>2086</v>
      </c>
      <c r="E1792" s="49" t="s">
        <v>104</v>
      </c>
      <c r="F1792" s="50" t="s">
        <v>24</v>
      </c>
      <c r="G1792" s="18" t="s">
        <v>2318</v>
      </c>
      <c r="H1792" s="27" t="s">
        <v>80</v>
      </c>
      <c r="I1792" s="49" t="s">
        <v>104</v>
      </c>
      <c r="L1792" s="111">
        <v>1200</v>
      </c>
      <c r="M1792" s="111">
        <v>16</v>
      </c>
      <c r="N1792" s="49" t="s">
        <v>104</v>
      </c>
      <c r="O1792" s="50" t="s">
        <v>24</v>
      </c>
      <c r="P1792" s="49">
        <v>0.5</v>
      </c>
      <c r="Q1792" s="22">
        <v>0.61111111111111116</v>
      </c>
      <c r="R1792" s="22">
        <v>0.75</v>
      </c>
      <c r="S1792" s="22">
        <v>0.70138888888888884</v>
      </c>
      <c r="T1792" s="22">
        <v>0.79166666666666663</v>
      </c>
      <c r="U1792" s="22">
        <v>0.875</v>
      </c>
      <c r="V1792" s="22">
        <v>0.875</v>
      </c>
      <c r="W1792" s="105">
        <f>IFERROR(IF(S1792&lt;R1792,100%,"100"%-(S1792-R1792)*1.2),"-")</f>
        <v>1</v>
      </c>
    </row>
    <row r="1793" spans="2:28" x14ac:dyDescent="0.3">
      <c r="B1793" s="18" t="s">
        <v>2319</v>
      </c>
      <c r="C1793" s="18">
        <v>46161</v>
      </c>
      <c r="D1793" s="5" t="s">
        <v>2086</v>
      </c>
      <c r="E1793" s="49" t="s">
        <v>56</v>
      </c>
      <c r="F1793" s="52" t="s">
        <v>81</v>
      </c>
      <c r="G1793" s="18" t="s">
        <v>2319</v>
      </c>
      <c r="H1793" s="16" t="s">
        <v>35</v>
      </c>
      <c r="I1793" s="49" t="s">
        <v>56</v>
      </c>
      <c r="M1793" s="111">
        <v>13</v>
      </c>
      <c r="N1793" s="49" t="s">
        <v>56</v>
      </c>
      <c r="O1793" s="52" t="s">
        <v>81</v>
      </c>
      <c r="P1793" s="49">
        <v>0.33333333333333331</v>
      </c>
      <c r="Q1793" s="22">
        <v>0.33333333333333331</v>
      </c>
      <c r="R1793" s="22">
        <v>0.5</v>
      </c>
      <c r="S1793" s="22">
        <v>0.33680555555555558</v>
      </c>
      <c r="T1793" s="22">
        <v>0.35416666666666669</v>
      </c>
      <c r="U1793" s="22">
        <v>0.3576388888888889</v>
      </c>
      <c r="V1793" s="22">
        <v>0.3576388888888889</v>
      </c>
      <c r="W1793" s="105">
        <f>IFERROR(IF(S1793&lt;R1793,100%,"100"%-(S1793-R1793)*1.2),"-")</f>
        <v>1</v>
      </c>
      <c r="AB1793" s="5">
        <v>80034285</v>
      </c>
    </row>
    <row r="1794" spans="2:28" x14ac:dyDescent="0.3">
      <c r="B1794" s="18" t="s">
        <v>2320</v>
      </c>
      <c r="C1794" s="18">
        <v>46161</v>
      </c>
      <c r="D1794" s="5" t="s">
        <v>2086</v>
      </c>
      <c r="E1794" s="27" t="s">
        <v>20</v>
      </c>
      <c r="F1794" s="50" t="s">
        <v>21</v>
      </c>
      <c r="G1794" s="18" t="s">
        <v>2320</v>
      </c>
      <c r="H1794" s="719" t="s">
        <v>36</v>
      </c>
      <c r="I1794" s="27" t="s">
        <v>20</v>
      </c>
      <c r="L1794" s="111">
        <v>18233.5</v>
      </c>
      <c r="M1794" s="111">
        <v>25</v>
      </c>
      <c r="N1794" s="27" t="s">
        <v>20</v>
      </c>
      <c r="O1794" s="50" t="s">
        <v>21</v>
      </c>
      <c r="P1794" s="6">
        <v>0.5</v>
      </c>
      <c r="Q1794" s="22">
        <v>0.61458333333333337</v>
      </c>
      <c r="R1794" s="22">
        <v>0.75</v>
      </c>
      <c r="S1794" s="22">
        <v>0.74305555555555558</v>
      </c>
      <c r="T1794" s="22">
        <v>0.82638888888888884</v>
      </c>
      <c r="U1794" s="22">
        <v>0.89930555555555558</v>
      </c>
      <c r="V1794" s="22">
        <v>0.89930555555555558</v>
      </c>
      <c r="W1794" s="105">
        <f>IFERROR(IF(S1794&lt;R1794,100%,"100"%-(S1794-R1794)*1.2),"-")</f>
        <v>1</v>
      </c>
      <c r="AB1794" s="5">
        <v>80034099</v>
      </c>
    </row>
    <row r="1795" spans="2:28" x14ac:dyDescent="0.3">
      <c r="B1795" s="18" t="s">
        <v>2321</v>
      </c>
      <c r="C1795" s="18">
        <v>46161</v>
      </c>
      <c r="D1795" s="5" t="s">
        <v>2086</v>
      </c>
      <c r="E1795" s="49" t="s">
        <v>28</v>
      </c>
      <c r="F1795" s="50" t="s">
        <v>42</v>
      </c>
      <c r="G1795" s="18" t="s">
        <v>2321</v>
      </c>
      <c r="H1795" s="27" t="s">
        <v>76</v>
      </c>
      <c r="I1795" s="49" t="s">
        <v>28</v>
      </c>
      <c r="L1795" s="111">
        <v>5074</v>
      </c>
      <c r="M1795" s="111">
        <v>5</v>
      </c>
      <c r="N1795" s="49" t="s">
        <v>28</v>
      </c>
      <c r="O1795" s="50" t="s">
        <v>42</v>
      </c>
      <c r="P1795" s="49">
        <v>0.29166666666666669</v>
      </c>
      <c r="Q1795" s="22">
        <v>0.3125</v>
      </c>
      <c r="R1795" s="22">
        <v>0.75</v>
      </c>
      <c r="S1795" s="22">
        <v>0.375</v>
      </c>
      <c r="T1795" s="22">
        <v>0.43055555555555558</v>
      </c>
      <c r="U1795" s="22">
        <v>0.54166666666666663</v>
      </c>
      <c r="V1795" s="22">
        <v>0.54166666666666663</v>
      </c>
      <c r="W1795" s="105">
        <f>IFERROR(IF(S1795&lt;R1795,100%,"100"%-(S1795-R1795)*1.2),"-")</f>
        <v>1</v>
      </c>
      <c r="AB1795" s="5">
        <v>80034107</v>
      </c>
    </row>
    <row r="1796" spans="2:28" x14ac:dyDescent="0.3">
      <c r="B1796" s="18" t="s">
        <v>2322</v>
      </c>
      <c r="C1796" s="18">
        <v>46161</v>
      </c>
      <c r="D1796" s="5" t="s">
        <v>2086</v>
      </c>
      <c r="E1796" s="49" t="s">
        <v>28</v>
      </c>
      <c r="F1796" s="50" t="s">
        <v>42</v>
      </c>
      <c r="G1796" s="18" t="s">
        <v>2322</v>
      </c>
      <c r="H1796" s="27" t="s">
        <v>107</v>
      </c>
      <c r="I1796" s="49" t="s">
        <v>28</v>
      </c>
      <c r="L1796" s="111">
        <v>2500</v>
      </c>
      <c r="M1796" s="111">
        <v>16</v>
      </c>
      <c r="N1796" s="49" t="s">
        <v>28</v>
      </c>
      <c r="O1796" s="50" t="s">
        <v>42</v>
      </c>
      <c r="P1796" s="49">
        <v>0.5625</v>
      </c>
      <c r="Q1796" s="22">
        <v>0.58333333333333337</v>
      </c>
      <c r="R1796" s="22">
        <v>0.75</v>
      </c>
      <c r="S1796" s="22">
        <v>0.70833333333333337</v>
      </c>
      <c r="T1796" s="22">
        <v>0.72916666666666663</v>
      </c>
      <c r="U1796" s="22">
        <v>0.89583333333333337</v>
      </c>
      <c r="V1796" s="22">
        <v>0.89583333333333337</v>
      </c>
      <c r="W1796" s="105">
        <f>IFERROR(IF(S1796&lt;R1796,100%,"100"%-(S1796-R1796)*1.2),"-")</f>
        <v>1</v>
      </c>
    </row>
    <row r="1797" spans="2:28" x14ac:dyDescent="0.3">
      <c r="B1797" s="18" t="s">
        <v>2323</v>
      </c>
      <c r="C1797" s="18">
        <v>46161</v>
      </c>
      <c r="D1797" s="5" t="s">
        <v>2086</v>
      </c>
      <c r="E1797" s="49" t="s">
        <v>7</v>
      </c>
      <c r="F1797" s="50" t="s">
        <v>165</v>
      </c>
      <c r="G1797" s="18" t="s">
        <v>2323</v>
      </c>
      <c r="H1797" s="27" t="s">
        <v>169</v>
      </c>
      <c r="I1797" s="49" t="s">
        <v>7</v>
      </c>
      <c r="L1797" s="111">
        <v>1200</v>
      </c>
      <c r="M1797" s="111">
        <v>3</v>
      </c>
      <c r="N1797" s="49" t="s">
        <v>7</v>
      </c>
      <c r="O1797" s="50" t="s">
        <v>165</v>
      </c>
      <c r="P1797" s="49">
        <v>0.29166666666666669</v>
      </c>
      <c r="Q1797" s="22">
        <v>0.31597222222222221</v>
      </c>
      <c r="R1797" s="22">
        <v>0.5</v>
      </c>
      <c r="S1797" s="22">
        <v>0.34375</v>
      </c>
      <c r="T1797" s="22">
        <v>0.37847222222222221</v>
      </c>
      <c r="U1797" s="22">
        <v>0.39930555555555558</v>
      </c>
      <c r="V1797" s="22">
        <v>0.39930555555555558</v>
      </c>
      <c r="W1797" s="105">
        <f>IFERROR(IF(S1797&lt;R1797,100%,"100"%-(S1797-R1797)*1.2),"-")</f>
        <v>1</v>
      </c>
      <c r="AB1797" s="5">
        <v>80034254</v>
      </c>
    </row>
    <row r="1798" spans="2:28" x14ac:dyDescent="0.3">
      <c r="B1798" s="18" t="s">
        <v>2324</v>
      </c>
      <c r="C1798" s="18">
        <v>46161</v>
      </c>
      <c r="D1798" s="5" t="s">
        <v>2086</v>
      </c>
      <c r="E1798" s="49" t="s">
        <v>46</v>
      </c>
      <c r="F1798" s="50" t="s">
        <v>165</v>
      </c>
      <c r="G1798" s="18" t="s">
        <v>2324</v>
      </c>
      <c r="H1798" s="27" t="s">
        <v>161</v>
      </c>
      <c r="I1798" s="49" t="s">
        <v>46</v>
      </c>
      <c r="L1798" s="111">
        <v>900</v>
      </c>
      <c r="M1798" s="111">
        <v>3</v>
      </c>
      <c r="N1798" s="49" t="s">
        <v>46</v>
      </c>
      <c r="O1798" s="50" t="s">
        <v>165</v>
      </c>
      <c r="P1798" s="49">
        <v>0.45833333333333331</v>
      </c>
      <c r="Q1798" s="22">
        <v>0.47916666666666669</v>
      </c>
      <c r="R1798" s="22">
        <v>0.75</v>
      </c>
      <c r="S1798" s="22">
        <v>0.47916666666666669</v>
      </c>
      <c r="T1798" s="22">
        <v>0.50347222222222221</v>
      </c>
      <c r="U1798" s="22">
        <v>0.52777777777777779</v>
      </c>
      <c r="V1798" s="22">
        <v>0.52777777777777779</v>
      </c>
      <c r="W1798" s="105">
        <f>IFERROR(IF(S1798&lt;R1798,100%,"100"%-(S1798-R1798)*1.2),"-")</f>
        <v>1</v>
      </c>
      <c r="AB1798" s="5">
        <v>80034300</v>
      </c>
    </row>
    <row r="1799" spans="2:28" x14ac:dyDescent="0.3">
      <c r="B1799" s="18" t="s">
        <v>2325</v>
      </c>
      <c r="C1799" s="18">
        <v>46161</v>
      </c>
      <c r="D1799" s="5" t="s">
        <v>2086</v>
      </c>
      <c r="E1799" s="718" t="s">
        <v>46</v>
      </c>
      <c r="F1799" s="50" t="s">
        <v>165</v>
      </c>
      <c r="G1799" s="18" t="s">
        <v>2325</v>
      </c>
      <c r="H1799" s="719" t="s">
        <v>161</v>
      </c>
      <c r="I1799" s="718" t="s">
        <v>46</v>
      </c>
      <c r="L1799" s="111">
        <v>900</v>
      </c>
      <c r="M1799" s="111">
        <v>3</v>
      </c>
      <c r="N1799" s="718" t="s">
        <v>46</v>
      </c>
      <c r="O1799" s="50" t="s">
        <v>165</v>
      </c>
      <c r="P1799" s="718">
        <v>0.58333333333333337</v>
      </c>
      <c r="Q1799" s="22">
        <v>0.55208333333333337</v>
      </c>
      <c r="R1799" s="22">
        <v>0.75</v>
      </c>
      <c r="S1799" s="22">
        <v>0.56944444444444442</v>
      </c>
      <c r="T1799" s="22">
        <v>0.58680555555555558</v>
      </c>
      <c r="U1799" s="22">
        <v>0.61111111111111116</v>
      </c>
      <c r="V1799" s="22">
        <v>0.61111111111111116</v>
      </c>
      <c r="W1799" s="105">
        <f>IFERROR(IF(S1799&lt;R1799,100%,"100"%-(S1799-R1799)*1.2),"-")</f>
        <v>1</v>
      </c>
      <c r="AB1799" s="5">
        <v>80034300</v>
      </c>
    </row>
    <row r="1800" spans="2:28" x14ac:dyDescent="0.3">
      <c r="B1800" s="18" t="s">
        <v>2326</v>
      </c>
      <c r="C1800" s="18">
        <v>46161</v>
      </c>
      <c r="D1800" s="5" t="s">
        <v>2086</v>
      </c>
      <c r="E1800" s="718" t="s">
        <v>20</v>
      </c>
      <c r="F1800" s="50" t="s">
        <v>21</v>
      </c>
      <c r="G1800" s="18" t="s">
        <v>2326</v>
      </c>
      <c r="H1800" s="719" t="s">
        <v>539</v>
      </c>
      <c r="I1800" s="718" t="s">
        <v>20</v>
      </c>
      <c r="M1800" s="111">
        <v>20</v>
      </c>
      <c r="N1800" s="718" t="s">
        <v>20</v>
      </c>
      <c r="O1800" s="50" t="s">
        <v>21</v>
      </c>
      <c r="P1800" s="718">
        <v>0.3125</v>
      </c>
      <c r="Q1800" s="22">
        <v>0.4375</v>
      </c>
      <c r="W1800" s="105">
        <f>IFERROR(IF(S1800&lt;R1800,100%,"100"%-(S1800-R1800)*1.2),"-")</f>
        <v>1</v>
      </c>
    </row>
    <row r="1801" spans="2:28" x14ac:dyDescent="0.3">
      <c r="B1801" s="18" t="s">
        <v>2327</v>
      </c>
      <c r="C1801" s="18">
        <v>46161</v>
      </c>
      <c r="D1801" s="5" t="s">
        <v>2086</v>
      </c>
      <c r="E1801" s="718" t="s">
        <v>14</v>
      </c>
      <c r="F1801" s="50" t="s">
        <v>15</v>
      </c>
      <c r="G1801" s="18" t="s">
        <v>2327</v>
      </c>
      <c r="H1801" s="719" t="s">
        <v>40</v>
      </c>
      <c r="I1801" s="718" t="s">
        <v>14</v>
      </c>
      <c r="L1801" s="111">
        <v>6446</v>
      </c>
      <c r="M1801" s="111">
        <v>8</v>
      </c>
      <c r="N1801" s="718" t="s">
        <v>14</v>
      </c>
      <c r="O1801" s="50" t="s">
        <v>15</v>
      </c>
      <c r="P1801" s="718">
        <v>0.41666666666666669</v>
      </c>
      <c r="Q1801" s="22">
        <v>0.5</v>
      </c>
      <c r="R1801" s="22">
        <v>0.75</v>
      </c>
      <c r="S1801" s="22">
        <v>0.61111111111111116</v>
      </c>
      <c r="T1801" s="22">
        <v>0.63194444444444442</v>
      </c>
      <c r="U1801" s="22">
        <v>0.88888888888888884</v>
      </c>
      <c r="V1801" s="22">
        <v>0.88888888888888884</v>
      </c>
      <c r="W1801" s="105">
        <f>IFERROR(IF(S1801&lt;R1801,100%,"100"%-(S1801-R1801)*1.2),"-")</f>
        <v>1</v>
      </c>
      <c r="AB1801" s="5" t="s">
        <v>2314</v>
      </c>
    </row>
    <row r="1802" spans="2:28" x14ac:dyDescent="0.3">
      <c r="B1802" s="18" t="s">
        <v>2327</v>
      </c>
      <c r="C1802" s="18">
        <v>46161</v>
      </c>
      <c r="D1802" s="5" t="s">
        <v>2086</v>
      </c>
      <c r="E1802" s="718" t="s">
        <v>14</v>
      </c>
      <c r="F1802" s="50" t="s">
        <v>15</v>
      </c>
      <c r="G1802" s="18" t="s">
        <v>2327</v>
      </c>
      <c r="H1802" s="719" t="s">
        <v>11</v>
      </c>
      <c r="I1802" s="718" t="s">
        <v>14</v>
      </c>
      <c r="L1802" s="111">
        <v>2741</v>
      </c>
      <c r="M1802" s="111">
        <v>2</v>
      </c>
      <c r="N1802" s="718" t="s">
        <v>14</v>
      </c>
      <c r="O1802" s="50" t="s">
        <v>15</v>
      </c>
      <c r="P1802" s="718">
        <v>0.41666666666666669</v>
      </c>
      <c r="Q1802" s="22">
        <v>0.5</v>
      </c>
      <c r="R1802" s="22">
        <v>0.75</v>
      </c>
      <c r="S1802" s="22">
        <v>0.65625</v>
      </c>
      <c r="T1802" s="22">
        <v>0.70833333333333337</v>
      </c>
      <c r="U1802" s="22">
        <v>0.88888888888888884</v>
      </c>
      <c r="V1802" s="22">
        <v>0.88888888888888884</v>
      </c>
      <c r="W1802" s="105">
        <f>IFERROR(IF(S1802&lt;R1802,100%,"100"%-(S1802-R1802)*1.2),"-")</f>
        <v>1</v>
      </c>
      <c r="AB1802" s="5">
        <v>80034326</v>
      </c>
    </row>
    <row r="1803" spans="2:28" x14ac:dyDescent="0.3">
      <c r="B1803" s="18" t="s">
        <v>2328</v>
      </c>
      <c r="C1803" s="18">
        <v>46161</v>
      </c>
      <c r="D1803" s="5" t="s">
        <v>2086</v>
      </c>
      <c r="E1803" s="49" t="s">
        <v>56</v>
      </c>
      <c r="F1803" s="50" t="s">
        <v>81</v>
      </c>
      <c r="G1803" s="18" t="s">
        <v>2328</v>
      </c>
      <c r="H1803" s="27" t="s">
        <v>80</v>
      </c>
      <c r="I1803" s="49" t="s">
        <v>56</v>
      </c>
      <c r="L1803" s="111">
        <v>8500</v>
      </c>
      <c r="M1803" s="111">
        <v>16</v>
      </c>
      <c r="N1803" s="49" t="s">
        <v>56</v>
      </c>
      <c r="O1803" s="50" t="s">
        <v>81</v>
      </c>
      <c r="P1803" s="49">
        <v>0.58333333333333337</v>
      </c>
      <c r="Q1803" s="22">
        <v>0.625</v>
      </c>
      <c r="R1803" s="22">
        <v>0.75</v>
      </c>
      <c r="S1803" s="22">
        <v>0.6875</v>
      </c>
      <c r="T1803" s="22">
        <v>0.72916666666666663</v>
      </c>
      <c r="U1803" s="22">
        <v>0.83333333333333337</v>
      </c>
      <c r="V1803" s="22">
        <v>0.83333333333333337</v>
      </c>
      <c r="W1803" s="105">
        <f>IFERROR(IF(S1803&lt;R1803,100%,"100"%-(S1803-R1803)*1.2),"-")</f>
        <v>1</v>
      </c>
    </row>
    <row r="1804" spans="2:28" x14ac:dyDescent="0.3">
      <c r="B1804" s="18" t="s">
        <v>2329</v>
      </c>
      <c r="C1804" s="18">
        <v>46161</v>
      </c>
      <c r="D1804" s="5" t="s">
        <v>2086</v>
      </c>
      <c r="E1804" s="5" t="s">
        <v>7</v>
      </c>
      <c r="F1804" s="5" t="s">
        <v>165</v>
      </c>
      <c r="G1804" s="18" t="s">
        <v>2329</v>
      </c>
      <c r="H1804" s="27" t="s">
        <v>580</v>
      </c>
      <c r="I1804" s="5" t="s">
        <v>7</v>
      </c>
      <c r="N1804" s="5" t="s">
        <v>7</v>
      </c>
      <c r="O1804" s="5" t="s">
        <v>165</v>
      </c>
      <c r="P1804" s="22">
        <v>0.625</v>
      </c>
      <c r="W1804" s="105">
        <f>IFERROR(IF(S1804&lt;R1804,100%,"100"%-(S1804-R1804)*1.2),"-")</f>
        <v>1</v>
      </c>
    </row>
    <row r="1805" spans="2:28" x14ac:dyDescent="0.3">
      <c r="B1805" s="18" t="s">
        <v>2330</v>
      </c>
      <c r="C1805" s="18">
        <v>46161</v>
      </c>
      <c r="D1805" s="5" t="s">
        <v>2086</v>
      </c>
      <c r="E1805" s="5" t="s">
        <v>7</v>
      </c>
      <c r="F1805" s="5" t="s">
        <v>165</v>
      </c>
      <c r="G1805" s="18" t="s">
        <v>2330</v>
      </c>
      <c r="H1805" s="27" t="s">
        <v>580</v>
      </c>
      <c r="I1805" s="5" t="s">
        <v>7</v>
      </c>
      <c r="N1805" s="5" t="s">
        <v>7</v>
      </c>
      <c r="O1805" s="5" t="s">
        <v>165</v>
      </c>
      <c r="P1805" s="22">
        <v>0.66666666666666663</v>
      </c>
      <c r="W1805" s="105">
        <f>IFERROR(IF(S1805&lt;R1805,100%,"100"%-(S1805-R1805)*1.2),"-")</f>
        <v>1</v>
      </c>
    </row>
    <row r="1806" spans="2:28" x14ac:dyDescent="0.3">
      <c r="B1806" s="18" t="s">
        <v>2332</v>
      </c>
      <c r="C1806" s="18">
        <v>46161</v>
      </c>
      <c r="D1806" s="5" t="s">
        <v>2086</v>
      </c>
      <c r="E1806" s="5" t="s">
        <v>101</v>
      </c>
      <c r="F1806" s="5" t="s">
        <v>2331</v>
      </c>
      <c r="G1806" s="18" t="s">
        <v>2332</v>
      </c>
      <c r="H1806" s="27" t="s">
        <v>6</v>
      </c>
      <c r="I1806" s="5" t="s">
        <v>111</v>
      </c>
      <c r="N1806" s="5" t="s">
        <v>111</v>
      </c>
      <c r="O1806" s="5" t="s">
        <v>111</v>
      </c>
      <c r="P1806" s="22">
        <v>0.83333333333333337</v>
      </c>
      <c r="Q1806" s="22">
        <v>0.83333333333333337</v>
      </c>
      <c r="R1806" s="22">
        <v>0.99930555555555556</v>
      </c>
      <c r="S1806" s="22">
        <v>0.9375</v>
      </c>
      <c r="W1806" s="105">
        <f>IFERROR(IF(S1806&lt;R1806,100%,"100"%-(S1806-R1806)*1.2),"-")</f>
        <v>1</v>
      </c>
    </row>
    <row r="1807" spans="2:28" x14ac:dyDescent="0.3">
      <c r="B1807" s="18" t="s">
        <v>2332</v>
      </c>
      <c r="C1807" s="18">
        <v>46161</v>
      </c>
      <c r="D1807" s="5" t="s">
        <v>2086</v>
      </c>
      <c r="E1807" s="5" t="s">
        <v>451</v>
      </c>
      <c r="F1807" s="5" t="s">
        <v>111</v>
      </c>
      <c r="G1807" s="18" t="s">
        <v>2332</v>
      </c>
      <c r="H1807" s="27" t="s">
        <v>6</v>
      </c>
      <c r="I1807" s="5" t="s">
        <v>111</v>
      </c>
      <c r="N1807" s="5" t="s">
        <v>111</v>
      </c>
      <c r="O1807" s="5" t="s">
        <v>111</v>
      </c>
      <c r="P1807" s="22">
        <v>0.83333333333333337</v>
      </c>
      <c r="Q1807" s="22">
        <v>0.83333333333333337</v>
      </c>
      <c r="R1807" s="22">
        <v>0.99930555555555556</v>
      </c>
      <c r="S1807" s="22">
        <v>0.94444444444444442</v>
      </c>
      <c r="W1807" s="105">
        <f>IFERROR(IF(S1807&lt;R1807,100%,"100"%-(S1807-R1807)*1.2),"-")</f>
        <v>1</v>
      </c>
    </row>
    <row r="1808" spans="2:28" x14ac:dyDescent="0.3">
      <c r="B1808" s="18" t="s">
        <v>2359</v>
      </c>
      <c r="C1808" s="18">
        <v>46162</v>
      </c>
      <c r="D1808" s="5" t="s">
        <v>2086</v>
      </c>
      <c r="E1808" s="19" t="s">
        <v>14</v>
      </c>
      <c r="F1808" s="48" t="s">
        <v>15</v>
      </c>
      <c r="G1808" s="18" t="s">
        <v>2359</v>
      </c>
      <c r="H1808" s="5" t="s">
        <v>16</v>
      </c>
      <c r="L1808" s="111">
        <v>11363</v>
      </c>
      <c r="M1808" s="111">
        <v>14</v>
      </c>
      <c r="N1808" s="19" t="s">
        <v>14</v>
      </c>
      <c r="O1808" s="48" t="s">
        <v>15</v>
      </c>
      <c r="P1808" s="19">
        <v>0.25</v>
      </c>
      <c r="Q1808" s="22">
        <v>0.28472222222222221</v>
      </c>
      <c r="R1808" s="22">
        <v>0.625</v>
      </c>
      <c r="S1808" s="22">
        <v>0.33333333333333331</v>
      </c>
      <c r="T1808" s="22">
        <v>0.40625</v>
      </c>
      <c r="U1808" s="22">
        <v>0.46875</v>
      </c>
      <c r="V1808" s="22">
        <v>0.46875</v>
      </c>
      <c r="W1808" s="5">
        <f>IFERROR(IF(S1808&lt;R1808,100%,"100"%-(S1808-R1808)*1.2),"-")</f>
        <v>1</v>
      </c>
      <c r="AB1808" s="5">
        <v>80034334</v>
      </c>
    </row>
    <row r="1809" spans="2:28" x14ac:dyDescent="0.3">
      <c r="B1809" s="18" t="s">
        <v>2360</v>
      </c>
      <c r="C1809" s="18">
        <v>46162</v>
      </c>
      <c r="D1809" s="5" t="s">
        <v>2086</v>
      </c>
      <c r="E1809" s="19" t="s">
        <v>14</v>
      </c>
      <c r="F1809" s="48" t="s">
        <v>15</v>
      </c>
      <c r="G1809" s="18" t="s">
        <v>2360</v>
      </c>
      <c r="H1809" s="672" t="s">
        <v>36</v>
      </c>
      <c r="L1809" s="111">
        <v>21012</v>
      </c>
      <c r="M1809" s="111">
        <v>27</v>
      </c>
      <c r="N1809" s="19" t="s">
        <v>14</v>
      </c>
      <c r="O1809" s="48" t="s">
        <v>15</v>
      </c>
      <c r="P1809" s="19">
        <v>0.45833333333333331</v>
      </c>
      <c r="Q1809" s="22">
        <v>0.52430555555555558</v>
      </c>
      <c r="R1809" s="22">
        <v>0.83333333333333337</v>
      </c>
      <c r="S1809" s="22">
        <v>0.625</v>
      </c>
      <c r="T1809" s="22">
        <v>0.6875</v>
      </c>
      <c r="U1809" s="22">
        <v>0.80208333333333337</v>
      </c>
      <c r="V1809" s="22">
        <v>0.80208333333333337</v>
      </c>
      <c r="W1809" s="5">
        <f>IFERROR(IF(S1809&lt;R1809,100%,"100"%-(S1809-R1809)*1.2),"-")</f>
        <v>1</v>
      </c>
      <c r="AB1809" s="5">
        <v>80034100</v>
      </c>
    </row>
    <row r="1810" spans="2:28" x14ac:dyDescent="0.3">
      <c r="B1810" s="18" t="s">
        <v>2361</v>
      </c>
      <c r="C1810" s="18">
        <v>46162</v>
      </c>
      <c r="D1810" s="5" t="s">
        <v>2086</v>
      </c>
      <c r="E1810" s="673" t="s">
        <v>56</v>
      </c>
      <c r="F1810" s="48" t="s">
        <v>81</v>
      </c>
      <c r="G1810" s="18" t="s">
        <v>2361</v>
      </c>
      <c r="H1810" s="672" t="s">
        <v>75</v>
      </c>
      <c r="M1810" s="111">
        <v>10</v>
      </c>
      <c r="N1810" s="673" t="s">
        <v>56</v>
      </c>
      <c r="O1810" s="48" t="s">
        <v>81</v>
      </c>
      <c r="P1810" s="673">
        <v>0.45833333333333331</v>
      </c>
      <c r="W1810" s="105">
        <f t="shared" ref="W1810:W1813" si="0">IFERROR(IF(S1810&lt;R1810,100%,"100"%-(S1810-R1810)*1.2),"-")</f>
        <v>1</v>
      </c>
    </row>
    <row r="1811" spans="2:28" x14ac:dyDescent="0.3">
      <c r="B1811" s="18" t="s">
        <v>2362</v>
      </c>
      <c r="C1811" s="18">
        <v>46162</v>
      </c>
      <c r="D1811" s="5" t="s">
        <v>2086</v>
      </c>
      <c r="E1811" s="673" t="s">
        <v>101</v>
      </c>
      <c r="F1811" s="48" t="s">
        <v>101</v>
      </c>
      <c r="G1811" s="18" t="s">
        <v>2362</v>
      </c>
      <c r="H1811" s="672" t="s">
        <v>6</v>
      </c>
      <c r="M1811" s="111">
        <v>11</v>
      </c>
      <c r="N1811" s="673" t="s">
        <v>101</v>
      </c>
      <c r="O1811" s="48" t="s">
        <v>101</v>
      </c>
      <c r="P1811" s="673">
        <v>0.29166666666666702</v>
      </c>
      <c r="W1811" s="105">
        <f t="shared" si="0"/>
        <v>1</v>
      </c>
    </row>
    <row r="1812" spans="2:28" x14ac:dyDescent="0.3">
      <c r="B1812" s="18" t="s">
        <v>2362</v>
      </c>
      <c r="C1812" s="18">
        <v>46162</v>
      </c>
      <c r="D1812" s="5" t="s">
        <v>2086</v>
      </c>
      <c r="E1812" s="673" t="s">
        <v>101</v>
      </c>
      <c r="F1812" s="48" t="s">
        <v>101</v>
      </c>
      <c r="G1812" s="18" t="s">
        <v>2362</v>
      </c>
      <c r="H1812" s="672" t="s">
        <v>9</v>
      </c>
      <c r="M1812" s="111">
        <v>20</v>
      </c>
      <c r="N1812" s="673" t="s">
        <v>101</v>
      </c>
      <c r="O1812" s="48" t="s">
        <v>101</v>
      </c>
      <c r="P1812" s="673">
        <v>0.29166666666666702</v>
      </c>
      <c r="W1812" s="105">
        <f t="shared" si="0"/>
        <v>1</v>
      </c>
    </row>
    <row r="1813" spans="2:28" x14ac:dyDescent="0.3">
      <c r="B1813" s="18" t="s">
        <v>2363</v>
      </c>
      <c r="C1813" s="18">
        <v>46162</v>
      </c>
      <c r="D1813" s="5" t="s">
        <v>2086</v>
      </c>
      <c r="E1813" s="673" t="s">
        <v>111</v>
      </c>
      <c r="F1813" s="672" t="s">
        <v>111</v>
      </c>
      <c r="G1813" s="18" t="s">
        <v>2363</v>
      </c>
      <c r="H1813" s="672" t="s">
        <v>204</v>
      </c>
      <c r="M1813" s="111">
        <v>6</v>
      </c>
      <c r="N1813" s="673" t="s">
        <v>111</v>
      </c>
      <c r="O1813" s="672" t="s">
        <v>111</v>
      </c>
      <c r="P1813" s="673">
        <v>8.3333333333333329E-2</v>
      </c>
      <c r="W1813" s="105">
        <f t="shared" si="0"/>
        <v>1</v>
      </c>
    </row>
    <row r="1814" spans="2:28" x14ac:dyDescent="0.3">
      <c r="B1814" s="18" t="s">
        <v>2364</v>
      </c>
      <c r="C1814" s="18">
        <v>46162</v>
      </c>
      <c r="D1814" s="5" t="s">
        <v>2086</v>
      </c>
      <c r="E1814" s="673" t="s">
        <v>7</v>
      </c>
      <c r="F1814" s="48" t="s">
        <v>165</v>
      </c>
      <c r="G1814" s="18" t="s">
        <v>2364</v>
      </c>
      <c r="H1814" s="672" t="s">
        <v>35</v>
      </c>
      <c r="L1814" s="111">
        <v>8500</v>
      </c>
      <c r="M1814" s="111">
        <v>9</v>
      </c>
      <c r="N1814" s="673" t="s">
        <v>7</v>
      </c>
      <c r="O1814" s="48" t="s">
        <v>165</v>
      </c>
      <c r="P1814" s="673">
        <v>0.33333333333333331</v>
      </c>
      <c r="Q1814" s="22">
        <v>0.29166666666666669</v>
      </c>
      <c r="R1814" s="22">
        <v>0.5</v>
      </c>
      <c r="S1814" s="22">
        <v>0.2951388888888889</v>
      </c>
      <c r="T1814" s="22">
        <v>0.33333333333333331</v>
      </c>
      <c r="U1814" s="22">
        <v>0.33680555555555558</v>
      </c>
      <c r="V1814" s="22">
        <v>0.33680555555555558</v>
      </c>
      <c r="AB1814" s="5">
        <v>80034414</v>
      </c>
    </row>
    <row r="1815" spans="2:28" x14ac:dyDescent="0.3">
      <c r="B1815" s="18" t="s">
        <v>2365</v>
      </c>
      <c r="C1815" s="18">
        <v>46162</v>
      </c>
      <c r="D1815" s="5" t="s">
        <v>2086</v>
      </c>
      <c r="E1815" s="673" t="s">
        <v>46</v>
      </c>
      <c r="F1815" s="48" t="s">
        <v>165</v>
      </c>
      <c r="G1815" s="18" t="s">
        <v>2365</v>
      </c>
      <c r="H1815" s="672" t="s">
        <v>34</v>
      </c>
      <c r="L1815" s="111">
        <v>957</v>
      </c>
      <c r="M1815" s="111">
        <v>1</v>
      </c>
      <c r="N1815" s="673" t="s">
        <v>46</v>
      </c>
      <c r="O1815" s="48" t="s">
        <v>165</v>
      </c>
      <c r="P1815" s="673">
        <v>0.375</v>
      </c>
      <c r="Q1815" s="22">
        <v>0.4201388888888889</v>
      </c>
      <c r="R1815" s="22">
        <v>0.625</v>
      </c>
      <c r="S1815" s="22">
        <v>0.46527777777777779</v>
      </c>
      <c r="T1815" s="22">
        <v>0.4861111111111111</v>
      </c>
      <c r="U1815" s="22">
        <v>0.83680555555555558</v>
      </c>
      <c r="V1815" s="22">
        <v>0.83680555555555558</v>
      </c>
      <c r="AB1815" s="5">
        <v>80033426</v>
      </c>
    </row>
    <row r="1816" spans="2:28" x14ac:dyDescent="0.3">
      <c r="B1816" s="18" t="s">
        <v>2365</v>
      </c>
      <c r="C1816" s="18">
        <v>46162</v>
      </c>
      <c r="D1816" s="5" t="s">
        <v>2086</v>
      </c>
      <c r="E1816" s="673" t="s">
        <v>46</v>
      </c>
      <c r="F1816" s="48" t="s">
        <v>165</v>
      </c>
      <c r="G1816" s="18" t="s">
        <v>2365</v>
      </c>
      <c r="H1816" s="672" t="s">
        <v>12</v>
      </c>
      <c r="L1816" s="111">
        <v>70</v>
      </c>
      <c r="M1816" s="111">
        <v>1</v>
      </c>
      <c r="N1816" s="673" t="s">
        <v>46</v>
      </c>
      <c r="O1816" s="48" t="s">
        <v>165</v>
      </c>
      <c r="P1816" s="673">
        <v>0.375</v>
      </c>
      <c r="Q1816" s="22">
        <v>0.4201388888888889</v>
      </c>
      <c r="R1816" s="22">
        <v>0.625</v>
      </c>
      <c r="S1816" s="22">
        <v>0.59375</v>
      </c>
      <c r="T1816" s="22">
        <v>0.67361111111111116</v>
      </c>
      <c r="U1816" s="22">
        <v>0.83680555555555558</v>
      </c>
      <c r="V1816" s="22">
        <v>0.83680555555555558</v>
      </c>
      <c r="AB1816" s="5">
        <v>80034422</v>
      </c>
    </row>
    <row r="1817" spans="2:28" x14ac:dyDescent="0.3">
      <c r="B1817" s="18" t="s">
        <v>2366</v>
      </c>
      <c r="C1817" s="18">
        <v>46162</v>
      </c>
      <c r="D1817" s="5" t="s">
        <v>2086</v>
      </c>
      <c r="E1817" s="673" t="s">
        <v>28</v>
      </c>
      <c r="F1817" s="48" t="s">
        <v>42</v>
      </c>
      <c r="G1817" s="18" t="s">
        <v>2366</v>
      </c>
      <c r="H1817" s="672" t="s">
        <v>40</v>
      </c>
      <c r="M1817" s="111">
        <v>9</v>
      </c>
      <c r="N1817" s="673" t="s">
        <v>28</v>
      </c>
      <c r="O1817" s="48" t="s">
        <v>42</v>
      </c>
      <c r="P1817" s="673">
        <v>0.20833333333333334</v>
      </c>
      <c r="W1817" s="105">
        <f t="shared" ref="W1817:W1818" si="1">IFERROR(IF(S1817&lt;R1817,100%,"100"%-(S1817-R1817)*1.2),"-")</f>
        <v>1</v>
      </c>
    </row>
    <row r="1818" spans="2:28" x14ac:dyDescent="0.3">
      <c r="B1818" s="18" t="s">
        <v>2367</v>
      </c>
      <c r="C1818" s="18">
        <v>46162</v>
      </c>
      <c r="D1818" s="5" t="s">
        <v>2086</v>
      </c>
      <c r="E1818" s="192" t="s">
        <v>104</v>
      </c>
      <c r="F1818" s="48" t="s">
        <v>24</v>
      </c>
      <c r="G1818" s="18" t="s">
        <v>2367</v>
      </c>
      <c r="H1818" s="672" t="s">
        <v>36</v>
      </c>
      <c r="L1818" s="111">
        <v>8900</v>
      </c>
      <c r="M1818" s="111">
        <v>14</v>
      </c>
      <c r="N1818" s="192" t="s">
        <v>104</v>
      </c>
      <c r="O1818" s="48" t="s">
        <v>24</v>
      </c>
      <c r="P1818" s="192">
        <v>0.20833333333333301</v>
      </c>
      <c r="Q1818" s="22">
        <v>0.28125</v>
      </c>
      <c r="R1818" s="22">
        <v>0.625</v>
      </c>
      <c r="S1818" s="22">
        <v>0.37152777777777779</v>
      </c>
      <c r="T1818" s="22">
        <v>0.4861111111111111</v>
      </c>
      <c r="U1818" s="22">
        <v>0.5625</v>
      </c>
      <c r="V1818" s="22">
        <v>0.5625</v>
      </c>
      <c r="W1818" s="105">
        <f t="shared" si="1"/>
        <v>1</v>
      </c>
    </row>
    <row r="1819" spans="2:28" x14ac:dyDescent="0.3">
      <c r="B1819" s="18" t="s">
        <v>2368</v>
      </c>
      <c r="C1819" s="18">
        <v>46162</v>
      </c>
      <c r="D1819" s="5" t="s">
        <v>2086</v>
      </c>
      <c r="E1819" s="673" t="s">
        <v>20</v>
      </c>
      <c r="F1819" s="48" t="s">
        <v>21</v>
      </c>
      <c r="G1819" s="18" t="s">
        <v>2368</v>
      </c>
      <c r="H1819" s="672" t="s">
        <v>19</v>
      </c>
      <c r="L1819" s="111">
        <v>7761</v>
      </c>
      <c r="M1819" s="111">
        <v>14</v>
      </c>
      <c r="N1819" s="673" t="s">
        <v>20</v>
      </c>
      <c r="O1819" s="48" t="s">
        <v>21</v>
      </c>
      <c r="P1819" s="673">
        <v>0.29166666666666669</v>
      </c>
      <c r="Q1819" s="22">
        <v>0.40277777777777779</v>
      </c>
      <c r="R1819" s="22">
        <v>0.625</v>
      </c>
      <c r="S1819" s="22">
        <v>0.625</v>
      </c>
      <c r="T1819" s="22">
        <v>0.6875</v>
      </c>
      <c r="U1819" s="22">
        <v>0.83333333333333337</v>
      </c>
      <c r="V1819" s="22">
        <v>0.83333333333333337</v>
      </c>
      <c r="AB1819" s="5">
        <v>80034402</v>
      </c>
    </row>
    <row r="1820" spans="2:28" x14ac:dyDescent="0.3">
      <c r="B1820" s="18" t="s">
        <v>2368</v>
      </c>
      <c r="C1820" s="18">
        <v>46162</v>
      </c>
      <c r="D1820" s="5" t="s">
        <v>2086</v>
      </c>
      <c r="E1820" s="673" t="s">
        <v>20</v>
      </c>
      <c r="F1820" s="48" t="s">
        <v>21</v>
      </c>
      <c r="G1820" s="18" t="s">
        <v>2368</v>
      </c>
      <c r="H1820" s="672" t="s">
        <v>18</v>
      </c>
      <c r="L1820" s="111">
        <v>12200</v>
      </c>
      <c r="M1820" s="111">
        <v>12</v>
      </c>
      <c r="N1820" s="673" t="s">
        <v>20</v>
      </c>
      <c r="O1820" s="48" t="s">
        <v>21</v>
      </c>
      <c r="P1820" s="673">
        <v>0.29166666666666669</v>
      </c>
      <c r="Q1820" s="22">
        <v>0.40277777777777779</v>
      </c>
      <c r="R1820" s="22">
        <v>0.625</v>
      </c>
      <c r="S1820" s="22">
        <v>0.5625</v>
      </c>
      <c r="T1820" s="22">
        <v>0.60416666666666663</v>
      </c>
      <c r="U1820" s="22">
        <v>0.83333333333333337</v>
      </c>
      <c r="V1820" s="22">
        <v>0.83333333333333337</v>
      </c>
      <c r="AB1820" s="5">
        <v>80034308</v>
      </c>
    </row>
    <row r="1821" spans="2:28" x14ac:dyDescent="0.3">
      <c r="B1821" s="18" t="s">
        <v>2369</v>
      </c>
      <c r="C1821" s="18">
        <v>46162</v>
      </c>
      <c r="D1821" s="5" t="s">
        <v>2086</v>
      </c>
      <c r="E1821" s="716" t="s">
        <v>56</v>
      </c>
      <c r="F1821" s="666" t="s">
        <v>81</v>
      </c>
      <c r="G1821" s="18" t="s">
        <v>2369</v>
      </c>
      <c r="H1821" s="715" t="s">
        <v>67</v>
      </c>
      <c r="L1821" s="111">
        <v>12000</v>
      </c>
      <c r="M1821" s="111">
        <v>10</v>
      </c>
      <c r="N1821" s="716" t="s">
        <v>56</v>
      </c>
      <c r="O1821" s="666" t="s">
        <v>81</v>
      </c>
      <c r="P1821" s="22">
        <v>0.33333333333333331</v>
      </c>
      <c r="Q1821" s="22">
        <v>0.35416666666666669</v>
      </c>
      <c r="R1821" s="22">
        <v>0.75</v>
      </c>
      <c r="S1821" s="22">
        <v>0.3611111111111111</v>
      </c>
      <c r="T1821" s="22">
        <v>0.49305555555555558</v>
      </c>
      <c r="U1821" s="22">
        <v>0.50694444444444442</v>
      </c>
      <c r="V1821" s="22">
        <v>0.50694444444444442</v>
      </c>
      <c r="W1821" s="105">
        <f t="shared" ref="W1821:W1827" si="2">IFERROR(IF(S1821&lt;R1821,100%,"100"%-(S1821-R1821)*1.2),"-")</f>
        <v>1</v>
      </c>
    </row>
    <row r="1822" spans="2:28" x14ac:dyDescent="0.3">
      <c r="B1822" s="18" t="s">
        <v>2370</v>
      </c>
      <c r="C1822" s="18">
        <v>46162</v>
      </c>
      <c r="D1822" s="5" t="s">
        <v>2086</v>
      </c>
      <c r="E1822" s="192" t="s">
        <v>56</v>
      </c>
      <c r="F1822" s="48" t="s">
        <v>81</v>
      </c>
      <c r="G1822" s="18" t="s">
        <v>2370</v>
      </c>
      <c r="H1822" s="672" t="s">
        <v>36</v>
      </c>
      <c r="M1822" s="111">
        <v>14</v>
      </c>
      <c r="N1822" s="192" t="s">
        <v>56</v>
      </c>
      <c r="O1822" s="48" t="s">
        <v>81</v>
      </c>
      <c r="P1822" s="192">
        <v>0.41666666666666669</v>
      </c>
      <c r="W1822" s="105">
        <f t="shared" si="2"/>
        <v>1</v>
      </c>
    </row>
    <row r="1823" spans="2:28" x14ac:dyDescent="0.3">
      <c r="B1823" s="18" t="s">
        <v>2371</v>
      </c>
      <c r="C1823" s="18">
        <v>46162</v>
      </c>
      <c r="D1823" s="5" t="s">
        <v>2086</v>
      </c>
      <c r="E1823" s="192" t="s">
        <v>111</v>
      </c>
      <c r="F1823" s="192" t="s">
        <v>111</v>
      </c>
      <c r="G1823" s="18" t="s">
        <v>2371</v>
      </c>
      <c r="H1823" s="672" t="s">
        <v>2006</v>
      </c>
      <c r="M1823" s="111">
        <v>5</v>
      </c>
      <c r="N1823" s="192" t="s">
        <v>111</v>
      </c>
      <c r="O1823" s="192" t="s">
        <v>111</v>
      </c>
      <c r="P1823" s="192">
        <v>0.41666666666666669</v>
      </c>
      <c r="W1823" s="105">
        <f t="shared" si="2"/>
        <v>1</v>
      </c>
    </row>
    <row r="1824" spans="2:28" x14ac:dyDescent="0.3">
      <c r="B1824" s="18" t="s">
        <v>2371</v>
      </c>
      <c r="C1824" s="18">
        <v>46162</v>
      </c>
      <c r="D1824" s="5" t="s">
        <v>2086</v>
      </c>
      <c r="E1824" s="192" t="s">
        <v>111</v>
      </c>
      <c r="F1824" s="192" t="s">
        <v>111</v>
      </c>
      <c r="G1824" s="18" t="s">
        <v>2371</v>
      </c>
      <c r="H1824" s="672" t="s">
        <v>2345</v>
      </c>
      <c r="M1824" s="111">
        <v>5</v>
      </c>
      <c r="N1824" s="192" t="s">
        <v>111</v>
      </c>
      <c r="O1824" s="192" t="s">
        <v>111</v>
      </c>
      <c r="P1824" s="192">
        <v>0.41666666666666669</v>
      </c>
      <c r="W1824" s="105">
        <f t="shared" si="2"/>
        <v>1</v>
      </c>
    </row>
    <row r="1825" spans="2:23" x14ac:dyDescent="0.3">
      <c r="B1825" s="18" t="s">
        <v>2372</v>
      </c>
      <c r="C1825" s="18">
        <v>46162</v>
      </c>
      <c r="D1825" s="5" t="s">
        <v>2086</v>
      </c>
      <c r="E1825" s="5" t="s">
        <v>56</v>
      </c>
      <c r="F1825" s="5" t="s">
        <v>81</v>
      </c>
      <c r="G1825" s="18" t="s">
        <v>2372</v>
      </c>
      <c r="H1825" s="5" t="s">
        <v>580</v>
      </c>
      <c r="M1825" s="111">
        <v>5</v>
      </c>
      <c r="N1825" s="5" t="s">
        <v>56</v>
      </c>
      <c r="O1825" s="5" t="s">
        <v>81</v>
      </c>
      <c r="P1825" s="22">
        <v>0.58333333333333337</v>
      </c>
      <c r="Q1825" s="22">
        <v>0.58333333333333337</v>
      </c>
      <c r="W1825" s="105">
        <f t="shared" si="2"/>
        <v>1</v>
      </c>
    </row>
    <row r="1826" spans="2:23" x14ac:dyDescent="0.3">
      <c r="B1826" s="18" t="s">
        <v>2373</v>
      </c>
      <c r="C1826" s="18">
        <v>46162</v>
      </c>
      <c r="D1826" s="5" t="s">
        <v>2086</v>
      </c>
      <c r="E1826" s="5" t="s">
        <v>56</v>
      </c>
      <c r="F1826" s="5" t="s">
        <v>81</v>
      </c>
      <c r="G1826" s="18" t="s">
        <v>2373</v>
      </c>
      <c r="H1826" s="5" t="s">
        <v>580</v>
      </c>
      <c r="M1826" s="111">
        <v>5</v>
      </c>
      <c r="N1826" s="5" t="s">
        <v>56</v>
      </c>
      <c r="O1826" s="5" t="s">
        <v>81</v>
      </c>
      <c r="P1826" s="22">
        <v>0.58333333333333337</v>
      </c>
      <c r="Q1826" s="22">
        <v>0.58333333333333337</v>
      </c>
      <c r="W1826" s="105">
        <f t="shared" si="2"/>
        <v>1</v>
      </c>
    </row>
    <row r="1827" spans="2:23" x14ac:dyDescent="0.3">
      <c r="B1827" s="18" t="s">
        <v>2374</v>
      </c>
      <c r="C1827" s="18">
        <v>46162</v>
      </c>
      <c r="D1827" s="5" t="s">
        <v>2086</v>
      </c>
      <c r="E1827" s="5" t="s">
        <v>46</v>
      </c>
      <c r="F1827" s="5" t="s">
        <v>24</v>
      </c>
      <c r="G1827" s="18" t="s">
        <v>2374</v>
      </c>
      <c r="H1827" s="5" t="s">
        <v>22</v>
      </c>
      <c r="L1827" s="111">
        <v>200</v>
      </c>
      <c r="M1827" s="111">
        <v>1</v>
      </c>
      <c r="N1827" s="5" t="s">
        <v>46</v>
      </c>
      <c r="O1827" s="5" t="s">
        <v>24</v>
      </c>
      <c r="P1827" s="22">
        <v>0.75</v>
      </c>
      <c r="Q1827" s="22">
        <v>0.75</v>
      </c>
      <c r="R1827" s="22">
        <v>0.83333333333333337</v>
      </c>
      <c r="S1827" s="22">
        <v>0.79166666666666663</v>
      </c>
      <c r="T1827" s="22">
        <v>0.83333333333333337</v>
      </c>
      <c r="U1827" s="22">
        <v>0.91666666666666663</v>
      </c>
      <c r="V1827" s="22">
        <v>0.91666666666666663</v>
      </c>
      <c r="W1827" s="105">
        <f t="shared" si="2"/>
        <v>1</v>
      </c>
    </row>
  </sheetData>
  <phoneticPr fontId="29" type="noConversion"/>
  <conditionalFormatting sqref="B1">
    <cfRule type="duplicateValues" dxfId="266" priority="516"/>
  </conditionalFormatting>
  <conditionalFormatting sqref="B2:B102">
    <cfRule type="duplicateValues" dxfId="265" priority="1034"/>
  </conditionalFormatting>
  <conditionalFormatting sqref="B103:B107">
    <cfRule type="duplicateValues" dxfId="264" priority="125"/>
  </conditionalFormatting>
  <conditionalFormatting sqref="B108:B129">
    <cfRule type="duplicateValues" dxfId="263" priority="124"/>
  </conditionalFormatting>
  <conditionalFormatting sqref="B130:B132">
    <cfRule type="duplicateValues" dxfId="262" priority="122"/>
  </conditionalFormatting>
  <conditionalFormatting sqref="B133:B143">
    <cfRule type="duplicateValues" dxfId="261" priority="121"/>
  </conditionalFormatting>
  <conditionalFormatting sqref="B144:B164">
    <cfRule type="duplicateValues" dxfId="260" priority="120"/>
  </conditionalFormatting>
  <conditionalFormatting sqref="B165:B177">
    <cfRule type="duplicateValues" dxfId="259" priority="1039"/>
  </conditionalFormatting>
  <conditionalFormatting sqref="B178:B198">
    <cfRule type="duplicateValues" dxfId="258" priority="118"/>
  </conditionalFormatting>
  <conditionalFormatting sqref="B199:B205">
    <cfRule type="duplicateValues" dxfId="257" priority="117"/>
  </conditionalFormatting>
  <conditionalFormatting sqref="B206:B210">
    <cfRule type="duplicateValues" dxfId="256" priority="116"/>
  </conditionalFormatting>
  <conditionalFormatting sqref="B211:B235">
    <cfRule type="duplicateValues" dxfId="255" priority="115"/>
  </conditionalFormatting>
  <conditionalFormatting sqref="B236:B241">
    <cfRule type="duplicateValues" dxfId="254" priority="114"/>
  </conditionalFormatting>
  <conditionalFormatting sqref="B242:B283">
    <cfRule type="duplicateValues" dxfId="253" priority="113"/>
  </conditionalFormatting>
  <conditionalFormatting sqref="B284:B287">
    <cfRule type="duplicateValues" dxfId="252" priority="112"/>
  </conditionalFormatting>
  <conditionalFormatting sqref="B288:B304">
    <cfRule type="duplicateValues" dxfId="251" priority="111"/>
  </conditionalFormatting>
  <conditionalFormatting sqref="B305:B310">
    <cfRule type="duplicateValues" dxfId="250" priority="110"/>
  </conditionalFormatting>
  <conditionalFormatting sqref="B311:B326">
    <cfRule type="duplicateValues" dxfId="249" priority="109"/>
  </conditionalFormatting>
  <conditionalFormatting sqref="B327:B361">
    <cfRule type="duplicateValues" dxfId="248" priority="108"/>
  </conditionalFormatting>
  <conditionalFormatting sqref="B362:B398">
    <cfRule type="duplicateValues" dxfId="247" priority="106"/>
  </conditionalFormatting>
  <conditionalFormatting sqref="B399:B412">
    <cfRule type="duplicateValues" dxfId="246" priority="104"/>
  </conditionalFormatting>
  <conditionalFormatting sqref="B413:B421">
    <cfRule type="duplicateValues" dxfId="245" priority="103"/>
  </conditionalFormatting>
  <conditionalFormatting sqref="B422:B445">
    <cfRule type="duplicateValues" dxfId="244" priority="102"/>
  </conditionalFormatting>
  <conditionalFormatting sqref="B446:B462">
    <cfRule type="duplicateValues" dxfId="243" priority="101"/>
  </conditionalFormatting>
  <conditionalFormatting sqref="B463:B476">
    <cfRule type="duplicateValues" dxfId="242" priority="100"/>
  </conditionalFormatting>
  <conditionalFormatting sqref="B477:B498">
    <cfRule type="duplicateValues" dxfId="241" priority="99"/>
  </conditionalFormatting>
  <conditionalFormatting sqref="B499:B518">
    <cfRule type="duplicateValues" dxfId="240" priority="98"/>
  </conditionalFormatting>
  <conditionalFormatting sqref="B519:B522">
    <cfRule type="duplicateValues" dxfId="239" priority="97"/>
  </conditionalFormatting>
  <conditionalFormatting sqref="B523:B558">
    <cfRule type="duplicateValues" dxfId="238" priority="96"/>
  </conditionalFormatting>
  <conditionalFormatting sqref="B559:B560">
    <cfRule type="duplicateValues" dxfId="237" priority="94"/>
  </conditionalFormatting>
  <conditionalFormatting sqref="B561:B581">
    <cfRule type="duplicateValues" dxfId="236" priority="93"/>
  </conditionalFormatting>
  <conditionalFormatting sqref="B582:B603">
    <cfRule type="duplicateValues" dxfId="235" priority="92"/>
  </conditionalFormatting>
  <conditionalFormatting sqref="B604:B630">
    <cfRule type="duplicateValues" dxfId="234" priority="91"/>
  </conditionalFormatting>
  <conditionalFormatting sqref="B631:B664">
    <cfRule type="duplicateValues" dxfId="233" priority="89"/>
  </conditionalFormatting>
  <conditionalFormatting sqref="B665:B676">
    <cfRule type="duplicateValues" dxfId="232" priority="88"/>
  </conditionalFormatting>
  <conditionalFormatting sqref="B677:B685">
    <cfRule type="duplicateValues" dxfId="231" priority="87"/>
  </conditionalFormatting>
  <conditionalFormatting sqref="B686:B714">
    <cfRule type="duplicateValues" dxfId="230" priority="86"/>
  </conditionalFormatting>
  <conditionalFormatting sqref="B715:B723">
    <cfRule type="duplicateValues" dxfId="229" priority="85"/>
  </conditionalFormatting>
  <conditionalFormatting sqref="B724:B741">
    <cfRule type="duplicateValues" dxfId="228" priority="1119"/>
  </conditionalFormatting>
  <conditionalFormatting sqref="B742:B743">
    <cfRule type="duplicateValues" dxfId="227" priority="83"/>
  </conditionalFormatting>
  <conditionalFormatting sqref="B744:B778">
    <cfRule type="duplicateValues" dxfId="226" priority="82"/>
  </conditionalFormatting>
  <conditionalFormatting sqref="B779:B807">
    <cfRule type="duplicateValues" dxfId="225" priority="79"/>
  </conditionalFormatting>
  <conditionalFormatting sqref="B808:B820">
    <cfRule type="duplicateValues" dxfId="224" priority="78"/>
  </conditionalFormatting>
  <conditionalFormatting sqref="B821:B828">
    <cfRule type="duplicateValues" dxfId="223" priority="77"/>
  </conditionalFormatting>
  <conditionalFormatting sqref="B829:B864">
    <cfRule type="duplicateValues" dxfId="222" priority="76"/>
  </conditionalFormatting>
  <conditionalFormatting sqref="B865:B877">
    <cfRule type="duplicateValues" dxfId="221" priority="75"/>
  </conditionalFormatting>
  <conditionalFormatting sqref="B878:B897">
    <cfRule type="duplicateValues" dxfId="220" priority="74"/>
  </conditionalFormatting>
  <conditionalFormatting sqref="B898:B922">
    <cfRule type="duplicateValues" dxfId="219" priority="73"/>
  </conditionalFormatting>
  <conditionalFormatting sqref="B923:B925">
    <cfRule type="duplicateValues" dxfId="218" priority="71"/>
  </conditionalFormatting>
  <conditionalFormatting sqref="B926">
    <cfRule type="duplicateValues" dxfId="217" priority="70"/>
  </conditionalFormatting>
  <conditionalFormatting sqref="B927:B943">
    <cfRule type="duplicateValues" dxfId="216" priority="69"/>
  </conditionalFormatting>
  <conditionalFormatting sqref="B944:B967">
    <cfRule type="duplicateValues" dxfId="215" priority="68"/>
  </conditionalFormatting>
  <conditionalFormatting sqref="B968:B987">
    <cfRule type="duplicateValues" dxfId="214" priority="67"/>
  </conditionalFormatting>
  <conditionalFormatting sqref="B988:B1003">
    <cfRule type="duplicateValues" dxfId="213" priority="66"/>
  </conditionalFormatting>
  <conditionalFormatting sqref="B1004:B1021">
    <cfRule type="duplicateValues" dxfId="212" priority="65"/>
  </conditionalFormatting>
  <conditionalFormatting sqref="B1022:B1058">
    <cfRule type="duplicateValues" dxfId="211" priority="64"/>
  </conditionalFormatting>
  <conditionalFormatting sqref="B1059:B1075">
    <cfRule type="duplicateValues" dxfId="210" priority="55"/>
  </conditionalFormatting>
  <conditionalFormatting sqref="B1076:B1080">
    <cfRule type="duplicateValues" dxfId="209" priority="54"/>
  </conditionalFormatting>
  <conditionalFormatting sqref="B1081:B1102">
    <cfRule type="duplicateValues" dxfId="208" priority="53"/>
  </conditionalFormatting>
  <conditionalFormatting sqref="B1103:B1127">
    <cfRule type="duplicateValues" dxfId="207" priority="52"/>
  </conditionalFormatting>
  <conditionalFormatting sqref="B1128:B1137">
    <cfRule type="duplicateValues" dxfId="206" priority="50"/>
  </conditionalFormatting>
  <conditionalFormatting sqref="B1138:B1159">
    <cfRule type="duplicateValues" dxfId="205" priority="1122"/>
  </conditionalFormatting>
  <conditionalFormatting sqref="B1160:B1168">
    <cfRule type="duplicateValues" dxfId="204" priority="47"/>
  </conditionalFormatting>
  <conditionalFormatting sqref="B1169:B1189">
    <cfRule type="duplicateValues" dxfId="203" priority="46"/>
  </conditionalFormatting>
  <conditionalFormatting sqref="B1190:B1193">
    <cfRule type="duplicateValues" dxfId="202" priority="45"/>
  </conditionalFormatting>
  <conditionalFormatting sqref="B1194:B1209">
    <cfRule type="duplicateValues" dxfId="201" priority="44"/>
  </conditionalFormatting>
  <conditionalFormatting sqref="B1210:B1246">
    <cfRule type="duplicateValues" dxfId="200" priority="43"/>
  </conditionalFormatting>
  <conditionalFormatting sqref="B1247:B1252">
    <cfRule type="duplicateValues" dxfId="199" priority="41"/>
  </conditionalFormatting>
  <conditionalFormatting sqref="B1253:B1256">
    <cfRule type="duplicateValues" dxfId="198" priority="40"/>
  </conditionalFormatting>
  <conditionalFormatting sqref="B1257:B1282">
    <cfRule type="duplicateValues" dxfId="197" priority="39"/>
  </conditionalFormatting>
  <conditionalFormatting sqref="B1283:B1291">
    <cfRule type="duplicateValues" dxfId="196" priority="38"/>
  </conditionalFormatting>
  <conditionalFormatting sqref="B1292:B1311">
    <cfRule type="duplicateValues" dxfId="195" priority="37"/>
  </conditionalFormatting>
  <conditionalFormatting sqref="B1312:B1319">
    <cfRule type="duplicateValues" dxfId="194" priority="36"/>
  </conditionalFormatting>
  <conditionalFormatting sqref="B1320:B1343">
    <cfRule type="duplicateValues" dxfId="193" priority="35"/>
  </conditionalFormatting>
  <conditionalFormatting sqref="B1344:B1351">
    <cfRule type="duplicateValues" dxfId="192" priority="34"/>
  </conditionalFormatting>
  <conditionalFormatting sqref="B1352:B1378">
    <cfRule type="duplicateValues" dxfId="191" priority="31"/>
  </conditionalFormatting>
  <conditionalFormatting sqref="B1379:B1381">
    <cfRule type="duplicateValues" dxfId="190" priority="28"/>
  </conditionalFormatting>
  <conditionalFormatting sqref="B1382:B1390">
    <cfRule type="duplicateValues" dxfId="189" priority="29"/>
  </conditionalFormatting>
  <conditionalFormatting sqref="B1391:B1413">
    <cfRule type="duplicateValues" dxfId="188" priority="27"/>
  </conditionalFormatting>
  <conditionalFormatting sqref="B1414:B1427">
    <cfRule type="duplicateValues" dxfId="187" priority="26"/>
  </conditionalFormatting>
  <conditionalFormatting sqref="B1428:B1445">
    <cfRule type="duplicateValues" dxfId="186" priority="25"/>
  </conditionalFormatting>
  <conditionalFormatting sqref="B1446:B1448">
    <cfRule type="duplicateValues" dxfId="185" priority="24"/>
  </conditionalFormatting>
  <conditionalFormatting sqref="B1449:B1464">
    <cfRule type="duplicateValues" dxfId="184" priority="23"/>
  </conditionalFormatting>
  <conditionalFormatting sqref="B1465:B1479">
    <cfRule type="duplicateValues" dxfId="183" priority="22"/>
  </conditionalFormatting>
  <conditionalFormatting sqref="B1480:B1495">
    <cfRule type="duplicateValues" dxfId="182" priority="21"/>
  </conditionalFormatting>
  <conditionalFormatting sqref="B1496:B1517">
    <cfRule type="duplicateValues" dxfId="181" priority="20"/>
  </conditionalFormatting>
  <conditionalFormatting sqref="B1518:B1529">
    <cfRule type="duplicateValues" dxfId="180" priority="19"/>
  </conditionalFormatting>
  <conditionalFormatting sqref="B1530:B1541">
    <cfRule type="duplicateValues" dxfId="179" priority="18"/>
  </conditionalFormatting>
  <conditionalFormatting sqref="B1542:B1557">
    <cfRule type="duplicateValues" dxfId="178" priority="17"/>
  </conditionalFormatting>
  <conditionalFormatting sqref="B1558:B1578">
    <cfRule type="duplicateValues" dxfId="177" priority="16"/>
  </conditionalFormatting>
  <conditionalFormatting sqref="B1579:B1596">
    <cfRule type="duplicateValues" dxfId="176" priority="15"/>
  </conditionalFormatting>
  <conditionalFormatting sqref="B1597:B1606">
    <cfRule type="duplicateValues" dxfId="175" priority="14"/>
  </conditionalFormatting>
  <conditionalFormatting sqref="B1607:B1634">
    <cfRule type="duplicateValues" dxfId="174" priority="13"/>
  </conditionalFormatting>
  <conditionalFormatting sqref="B1635:B1649">
    <cfRule type="duplicateValues" dxfId="173" priority="12"/>
  </conditionalFormatting>
  <conditionalFormatting sqref="G1">
    <cfRule type="duplicateValues" dxfId="172" priority="126"/>
  </conditionalFormatting>
  <conditionalFormatting sqref="G2:G560">
    <cfRule type="duplicateValues" dxfId="171" priority="1038"/>
  </conditionalFormatting>
  <conditionalFormatting sqref="G561:G1381">
    <cfRule type="duplicateValues" dxfId="170" priority="1123"/>
  </conditionalFormatting>
  <conditionalFormatting sqref="G1382:G1802">
    <cfRule type="duplicateValues" dxfId="169" priority="1125"/>
  </conditionalFormatting>
  <conditionalFormatting sqref="P1063 P1071">
    <cfRule type="containsText" dxfId="168" priority="56" operator="containsText" text="Not Confirmed">
      <formula>NOT(ISERROR(SEARCH("Not Confirmed",P1063)))</formula>
    </cfRule>
    <cfRule type="containsText" dxfId="167" priority="57" operator="containsText" text="Canceled">
      <formula>NOT(ISERROR(SEARCH("Canceled",P1063)))</formula>
    </cfRule>
    <cfRule type="containsText" dxfId="166" priority="58" operator="containsText" text="Delayed">
      <formula>NOT(ISERROR(SEARCH("Delayed",P1063)))</formula>
    </cfRule>
    <cfRule type="containsText" dxfId="165" priority="59" operator="containsText" text="Confirmed">
      <formula>NOT(ISERROR(SEARCH("Confirmed",P1063)))</formula>
    </cfRule>
  </conditionalFormatting>
  <conditionalFormatting sqref="B1650:B1676">
    <cfRule type="duplicateValues" dxfId="164" priority="11"/>
  </conditionalFormatting>
  <conditionalFormatting sqref="B1677:B1683">
    <cfRule type="duplicateValues" dxfId="163" priority="10"/>
  </conditionalFormatting>
  <conditionalFormatting sqref="B1684:B1718">
    <cfRule type="duplicateValues" dxfId="162" priority="9"/>
  </conditionalFormatting>
  <conditionalFormatting sqref="B1719:B1724">
    <cfRule type="duplicateValues" dxfId="161" priority="8"/>
  </conditionalFormatting>
  <conditionalFormatting sqref="B1725:B1744">
    <cfRule type="duplicateValues" dxfId="160" priority="7"/>
  </conditionalFormatting>
  <conditionalFormatting sqref="B1745:B1768">
    <cfRule type="duplicateValues" dxfId="159" priority="6"/>
  </conditionalFormatting>
  <conditionalFormatting sqref="B1769:B1795">
    <cfRule type="duplicateValues" dxfId="158" priority="4"/>
  </conditionalFormatting>
  <conditionalFormatting sqref="G1811:G1827">
    <cfRule type="duplicateValues" dxfId="157" priority="3"/>
  </conditionalFormatting>
  <conditionalFormatting sqref="B1796:B1802">
    <cfRule type="duplicateValues" dxfId="1" priority="2"/>
  </conditionalFormatting>
  <conditionalFormatting sqref="B1811:B182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I5944"/>
  <sheetViews>
    <sheetView topLeftCell="A5892" zoomScale="85" zoomScaleNormal="85" workbookViewId="0">
      <selection activeCell="H5907" sqref="H5907:H5923"/>
    </sheetView>
  </sheetViews>
  <sheetFormatPr baseColWidth="10" defaultColWidth="9.109375" defaultRowHeight="14.4" x14ac:dyDescent="0.3"/>
  <cols>
    <col min="1" max="1" width="15.6640625" style="165" customWidth="1"/>
    <col min="2" max="2" width="69.88671875" customWidth="1"/>
    <col min="3" max="3" width="28.33203125" customWidth="1"/>
    <col min="4" max="4" width="19.5546875" customWidth="1"/>
    <col min="5" max="5" width="27.109375" style="165" customWidth="1"/>
    <col min="6" max="6" width="39.33203125" style="165" hidden="1" customWidth="1"/>
    <col min="7" max="7" width="27" style="165" hidden="1" customWidth="1"/>
    <col min="8" max="8" width="24.33203125" customWidth="1"/>
    <col min="9" max="9" width="19" customWidth="1"/>
  </cols>
  <sheetData>
    <row r="1" spans="1:8" ht="44.25" customHeight="1" x14ac:dyDescent="0.3">
      <c r="A1" s="609" t="s">
        <v>0</v>
      </c>
      <c r="B1" s="610"/>
      <c r="C1" s="610"/>
      <c r="D1" s="610"/>
      <c r="E1" s="610"/>
      <c r="F1" s="610"/>
      <c r="G1" s="610"/>
      <c r="H1" s="610"/>
    </row>
    <row r="2" spans="1:8" ht="14.4" customHeight="1" x14ac:dyDescent="0.3">
      <c r="A2" s="609"/>
      <c r="B2" s="610"/>
      <c r="C2" s="610"/>
      <c r="D2" s="610"/>
      <c r="E2" s="610"/>
      <c r="F2" s="610"/>
      <c r="G2" s="610"/>
      <c r="H2" s="610"/>
    </row>
    <row r="3" spans="1:8" ht="15" customHeight="1" x14ac:dyDescent="0.3">
      <c r="A3" s="1">
        <v>45663</v>
      </c>
      <c r="B3" s="2" t="s">
        <v>6</v>
      </c>
      <c r="C3" s="2" t="s">
        <v>7</v>
      </c>
      <c r="D3" s="2" t="s">
        <v>8</v>
      </c>
      <c r="E3" s="3">
        <v>0.20833333333333334</v>
      </c>
      <c r="F3" s="3"/>
      <c r="G3" s="3"/>
      <c r="H3" s="3"/>
    </row>
    <row r="4" spans="1:8" ht="15" customHeight="1" x14ac:dyDescent="0.3">
      <c r="A4" s="1">
        <v>45663</v>
      </c>
      <c r="B4" s="2" t="s">
        <v>10</v>
      </c>
      <c r="C4" s="5" t="s">
        <v>7</v>
      </c>
      <c r="D4" s="5" t="s">
        <v>8</v>
      </c>
      <c r="E4" s="3">
        <v>0.20833333333333334</v>
      </c>
      <c r="F4" s="3"/>
      <c r="G4" s="3"/>
      <c r="H4" s="3"/>
    </row>
    <row r="5" spans="1:8" ht="15" customHeight="1" x14ac:dyDescent="0.3">
      <c r="A5" s="1">
        <v>45663</v>
      </c>
      <c r="B5" s="2" t="s">
        <v>9</v>
      </c>
      <c r="C5" s="2" t="s">
        <v>7</v>
      </c>
      <c r="D5" s="2" t="s">
        <v>8</v>
      </c>
      <c r="E5" s="3">
        <v>0.54166666666666663</v>
      </c>
      <c r="F5" s="3"/>
      <c r="G5" s="3"/>
      <c r="H5" s="3"/>
    </row>
    <row r="6" spans="1:8" x14ac:dyDescent="0.3">
      <c r="A6" s="1">
        <v>45663</v>
      </c>
      <c r="B6" s="2" t="s">
        <v>13</v>
      </c>
      <c r="C6" s="2" t="s">
        <v>14</v>
      </c>
      <c r="D6" s="2" t="s">
        <v>15</v>
      </c>
      <c r="E6" s="3">
        <v>0.20833333333333334</v>
      </c>
      <c r="F6" s="3"/>
      <c r="G6" s="3"/>
      <c r="H6" s="3"/>
    </row>
    <row r="7" spans="1:8" x14ac:dyDescent="0.3">
      <c r="A7" s="1">
        <v>45663</v>
      </c>
      <c r="B7" s="2" t="s">
        <v>17</v>
      </c>
      <c r="C7" s="2" t="s">
        <v>14</v>
      </c>
      <c r="D7" s="2" t="s">
        <v>15</v>
      </c>
      <c r="E7" s="3">
        <v>0.20833333333333334</v>
      </c>
      <c r="F7" s="3"/>
      <c r="G7" s="3"/>
      <c r="H7" s="3"/>
    </row>
    <row r="8" spans="1:8" x14ac:dyDescent="0.3">
      <c r="A8" s="1">
        <v>45663</v>
      </c>
      <c r="B8" s="2" t="s">
        <v>19</v>
      </c>
      <c r="C8" s="5" t="s">
        <v>20</v>
      </c>
      <c r="D8" s="5" t="s">
        <v>21</v>
      </c>
      <c r="E8" s="6">
        <v>0.125</v>
      </c>
      <c r="F8" s="6"/>
      <c r="G8" s="6"/>
      <c r="H8" s="6"/>
    </row>
    <row r="9" spans="1:8" x14ac:dyDescent="0.3">
      <c r="A9" s="1">
        <v>45663</v>
      </c>
      <c r="B9" s="2" t="s">
        <v>11</v>
      </c>
      <c r="C9" s="2" t="s">
        <v>20</v>
      </c>
      <c r="D9" s="2" t="s">
        <v>21</v>
      </c>
      <c r="E9" s="7">
        <v>0.5</v>
      </c>
      <c r="F9" s="7"/>
      <c r="G9" s="7"/>
      <c r="H9" s="7"/>
    </row>
    <row r="10" spans="1:8" x14ac:dyDescent="0.3">
      <c r="A10" s="1">
        <v>45663</v>
      </c>
      <c r="B10" s="2" t="s">
        <v>18</v>
      </c>
      <c r="C10" s="2" t="s">
        <v>23</v>
      </c>
      <c r="D10" s="2" t="s">
        <v>24</v>
      </c>
      <c r="E10" s="7">
        <v>0.54166666666666663</v>
      </c>
      <c r="F10" s="7"/>
      <c r="G10" s="7"/>
      <c r="H10" s="7"/>
    </row>
    <row r="11" spans="1:8" x14ac:dyDescent="0.3">
      <c r="A11" s="1">
        <v>45663</v>
      </c>
      <c r="B11" s="2" t="s">
        <v>18</v>
      </c>
      <c r="C11" s="2" t="s">
        <v>26</v>
      </c>
      <c r="D11" s="2" t="s">
        <v>27</v>
      </c>
      <c r="E11" s="7">
        <v>0.54166666666666663</v>
      </c>
      <c r="F11" s="7"/>
      <c r="G11" s="7"/>
      <c r="H11" s="7"/>
    </row>
    <row r="12" spans="1:8" x14ac:dyDescent="0.3">
      <c r="A12" s="1">
        <v>45663</v>
      </c>
      <c r="B12" s="8" t="s">
        <v>22</v>
      </c>
      <c r="C12" s="8" t="s">
        <v>28</v>
      </c>
      <c r="D12" s="2" t="s">
        <v>29</v>
      </c>
      <c r="E12" s="9">
        <v>0.25</v>
      </c>
      <c r="F12" s="9"/>
      <c r="G12" s="9"/>
      <c r="H12" s="9"/>
    </row>
    <row r="13" spans="1:8" x14ac:dyDescent="0.3">
      <c r="A13" s="1">
        <v>45663</v>
      </c>
      <c r="B13" s="2" t="s">
        <v>16</v>
      </c>
      <c r="C13" s="2" t="s">
        <v>28</v>
      </c>
      <c r="D13" s="2" t="s">
        <v>29</v>
      </c>
      <c r="E13" s="7">
        <v>0.41666666666666669</v>
      </c>
      <c r="F13" s="7"/>
      <c r="G13" s="7"/>
      <c r="H13" s="7"/>
    </row>
    <row r="14" spans="1:8" x14ac:dyDescent="0.3">
      <c r="A14" s="1">
        <v>45663</v>
      </c>
      <c r="B14" s="2" t="s">
        <v>31</v>
      </c>
      <c r="C14" s="2" t="s">
        <v>32</v>
      </c>
      <c r="D14" s="2" t="s">
        <v>29</v>
      </c>
      <c r="E14" s="7">
        <v>0.625</v>
      </c>
      <c r="F14" s="7"/>
      <c r="G14" s="7"/>
      <c r="H14" s="7"/>
    </row>
    <row r="15" spans="1:8" x14ac:dyDescent="0.3">
      <c r="A15" s="1">
        <v>45663</v>
      </c>
      <c r="B15" s="8" t="s">
        <v>12</v>
      </c>
      <c r="C15" s="8" t="s">
        <v>26</v>
      </c>
      <c r="D15" s="8" t="s">
        <v>27</v>
      </c>
      <c r="E15" s="11">
        <v>0.25</v>
      </c>
      <c r="F15" s="11"/>
      <c r="G15" s="11"/>
      <c r="H15" s="11"/>
    </row>
    <row r="16" spans="1:8" x14ac:dyDescent="0.3">
      <c r="A16" s="1">
        <v>45663</v>
      </c>
      <c r="B16" s="8" t="s">
        <v>12</v>
      </c>
      <c r="C16" s="8" t="s">
        <v>23</v>
      </c>
      <c r="D16" s="2" t="s">
        <v>24</v>
      </c>
      <c r="E16" s="7">
        <v>0.25</v>
      </c>
      <c r="F16" s="7"/>
      <c r="G16" s="7"/>
      <c r="H16" s="7"/>
    </row>
    <row r="17" spans="1:8" x14ac:dyDescent="0.3">
      <c r="A17" s="1">
        <v>45663</v>
      </c>
      <c r="B17" s="2" t="s">
        <v>33</v>
      </c>
      <c r="C17" s="2" t="s">
        <v>23</v>
      </c>
      <c r="D17" s="2" t="s">
        <v>24</v>
      </c>
      <c r="E17" s="7">
        <v>0.25</v>
      </c>
      <c r="F17" s="7"/>
      <c r="G17" s="7"/>
      <c r="H17" s="7"/>
    </row>
    <row r="18" spans="1:8" x14ac:dyDescent="0.3">
      <c r="A18" s="1">
        <v>45663</v>
      </c>
      <c r="B18" s="2" t="s">
        <v>34</v>
      </c>
      <c r="C18" s="2" t="s">
        <v>23</v>
      </c>
      <c r="D18" s="2" t="s">
        <v>24</v>
      </c>
      <c r="E18" s="7">
        <v>0.25</v>
      </c>
      <c r="F18" s="7"/>
      <c r="G18" s="7"/>
      <c r="H18" s="7"/>
    </row>
    <row r="21" spans="1:8" ht="15.6" x14ac:dyDescent="0.3">
      <c r="A21" s="12" t="s">
        <v>1</v>
      </c>
      <c r="B21" s="12" t="s">
        <v>2</v>
      </c>
      <c r="C21" s="12" t="s">
        <v>3</v>
      </c>
      <c r="D21" s="12" t="s">
        <v>4</v>
      </c>
      <c r="E21" s="13" t="s">
        <v>5</v>
      </c>
      <c r="F21" s="13"/>
      <c r="G21" s="13"/>
      <c r="H21" s="13"/>
    </row>
    <row r="22" spans="1:8" x14ac:dyDescent="0.3">
      <c r="A22" s="1">
        <v>45665</v>
      </c>
      <c r="B22" s="2" t="s">
        <v>35</v>
      </c>
      <c r="C22" s="2" t="s">
        <v>26</v>
      </c>
      <c r="D22" s="2" t="s">
        <v>27</v>
      </c>
      <c r="E22" s="3">
        <v>0.29166666666666669</v>
      </c>
      <c r="F22" s="3"/>
      <c r="G22" s="3"/>
      <c r="H22" s="3"/>
    </row>
    <row r="23" spans="1:8" x14ac:dyDescent="0.3">
      <c r="A23" s="1">
        <v>45665</v>
      </c>
      <c r="B23" s="2" t="s">
        <v>36</v>
      </c>
      <c r="C23" s="2" t="s">
        <v>26</v>
      </c>
      <c r="D23" s="2" t="s">
        <v>27</v>
      </c>
      <c r="E23" s="3">
        <v>0.41666666666666669</v>
      </c>
      <c r="F23" s="3"/>
      <c r="G23" s="3"/>
      <c r="H23" s="3"/>
    </row>
    <row r="24" spans="1:8" x14ac:dyDescent="0.3">
      <c r="A24" s="1">
        <v>45665</v>
      </c>
      <c r="B24" s="2" t="s">
        <v>30</v>
      </c>
      <c r="C24" s="2" t="s">
        <v>23</v>
      </c>
      <c r="D24" s="2" t="s">
        <v>37</v>
      </c>
      <c r="E24" s="3">
        <v>0.29166666666666669</v>
      </c>
      <c r="F24" s="3"/>
      <c r="G24" s="3"/>
      <c r="H24" s="3"/>
    </row>
    <row r="25" spans="1:8" x14ac:dyDescent="0.3">
      <c r="A25" s="1">
        <v>45665</v>
      </c>
      <c r="B25" s="2" t="s">
        <v>16</v>
      </c>
      <c r="C25" s="2" t="s">
        <v>7</v>
      </c>
      <c r="D25" s="2" t="s">
        <v>8</v>
      </c>
      <c r="E25" s="3">
        <v>0.5</v>
      </c>
      <c r="F25" s="3"/>
      <c r="G25" s="3"/>
      <c r="H25" s="3"/>
    </row>
    <row r="26" spans="1:8" x14ac:dyDescent="0.3">
      <c r="A26" s="1">
        <v>45665</v>
      </c>
      <c r="B26" s="2" t="s">
        <v>9</v>
      </c>
      <c r="C26" s="2" t="s">
        <v>7</v>
      </c>
      <c r="D26" s="2" t="s">
        <v>8</v>
      </c>
      <c r="E26" s="3">
        <v>0.25</v>
      </c>
      <c r="F26" s="3"/>
      <c r="G26" s="3"/>
      <c r="H26" s="3"/>
    </row>
    <row r="27" spans="1:8" x14ac:dyDescent="0.3">
      <c r="A27" s="1">
        <v>45665</v>
      </c>
      <c r="B27" s="2" t="s">
        <v>6</v>
      </c>
      <c r="C27" s="2" t="s">
        <v>7</v>
      </c>
      <c r="D27" s="2" t="s">
        <v>8</v>
      </c>
      <c r="E27" s="3">
        <v>0.25</v>
      </c>
      <c r="F27" s="3"/>
      <c r="G27" s="3"/>
      <c r="H27" s="3"/>
    </row>
    <row r="28" spans="1:8" x14ac:dyDescent="0.3">
      <c r="A28" s="1">
        <v>45665</v>
      </c>
      <c r="B28" s="2" t="s">
        <v>38</v>
      </c>
      <c r="C28" s="2" t="s">
        <v>7</v>
      </c>
      <c r="D28" s="2" t="s">
        <v>8</v>
      </c>
      <c r="E28" s="3">
        <v>0.54166666666666663</v>
      </c>
      <c r="F28" s="3"/>
      <c r="G28" s="3"/>
      <c r="H28" s="3"/>
    </row>
    <row r="29" spans="1:8" x14ac:dyDescent="0.3">
      <c r="A29" s="1">
        <v>45299</v>
      </c>
      <c r="B29" s="8" t="s">
        <v>40</v>
      </c>
      <c r="C29" s="2" t="s">
        <v>20</v>
      </c>
      <c r="D29" s="2" t="s">
        <v>21</v>
      </c>
      <c r="E29" s="14">
        <v>0.33333333333333331</v>
      </c>
      <c r="F29" s="14"/>
      <c r="G29" s="14"/>
      <c r="H29" s="14"/>
    </row>
    <row r="30" spans="1:8" x14ac:dyDescent="0.3">
      <c r="A30" s="1">
        <v>45665</v>
      </c>
      <c r="B30" s="2" t="s">
        <v>11</v>
      </c>
      <c r="C30" s="2" t="s">
        <v>20</v>
      </c>
      <c r="D30" s="2" t="s">
        <v>21</v>
      </c>
      <c r="E30" s="3">
        <v>0.33333333333333331</v>
      </c>
      <c r="F30" s="3"/>
      <c r="G30" s="3"/>
      <c r="H30" s="3"/>
    </row>
    <row r="31" spans="1:8" x14ac:dyDescent="0.3">
      <c r="A31" s="1">
        <v>45665</v>
      </c>
      <c r="B31" s="2" t="s">
        <v>41</v>
      </c>
      <c r="C31" s="2" t="s">
        <v>32</v>
      </c>
      <c r="D31" s="2" t="s">
        <v>42</v>
      </c>
      <c r="E31" s="3">
        <v>0.25</v>
      </c>
      <c r="F31" s="3"/>
      <c r="G31" s="3"/>
      <c r="H31" s="3"/>
    </row>
    <row r="32" spans="1:8" x14ac:dyDescent="0.3">
      <c r="A32" s="1">
        <v>45665</v>
      </c>
      <c r="B32" s="2" t="s">
        <v>43</v>
      </c>
      <c r="C32" s="2" t="s">
        <v>32</v>
      </c>
      <c r="D32" s="2" t="s">
        <v>42</v>
      </c>
      <c r="E32" s="3">
        <v>0.25</v>
      </c>
      <c r="F32" s="3"/>
      <c r="G32" s="3"/>
      <c r="H32" s="3"/>
    </row>
    <row r="33" spans="1:8" x14ac:dyDescent="0.3">
      <c r="A33" s="1">
        <v>45665</v>
      </c>
      <c r="B33" s="2" t="s">
        <v>44</v>
      </c>
      <c r="C33" s="2" t="s">
        <v>32</v>
      </c>
      <c r="D33" s="2" t="s">
        <v>42</v>
      </c>
      <c r="E33" s="3">
        <v>0.54166666666666663</v>
      </c>
      <c r="F33" s="3"/>
      <c r="G33" s="3"/>
      <c r="H33" s="3"/>
    </row>
    <row r="34" spans="1:8" x14ac:dyDescent="0.3">
      <c r="A34" s="1">
        <v>45299</v>
      </c>
      <c r="B34" s="8" t="s">
        <v>45</v>
      </c>
      <c r="C34" s="2" t="s">
        <v>46</v>
      </c>
      <c r="D34" s="2" t="s">
        <v>15</v>
      </c>
      <c r="E34" s="14">
        <v>0.125</v>
      </c>
      <c r="F34" s="14"/>
      <c r="G34" s="14"/>
      <c r="H34" s="14"/>
    </row>
    <row r="35" spans="1:8" x14ac:dyDescent="0.3">
      <c r="A35" s="1">
        <v>45665</v>
      </c>
      <c r="B35" s="2" t="s">
        <v>9</v>
      </c>
      <c r="C35" s="2" t="s">
        <v>32</v>
      </c>
      <c r="D35" s="2" t="s">
        <v>42</v>
      </c>
      <c r="E35" s="3">
        <v>0.70833333333333337</v>
      </c>
      <c r="F35" s="3"/>
      <c r="G35" s="3"/>
      <c r="H35" s="3"/>
    </row>
    <row r="36" spans="1:8" x14ac:dyDescent="0.3">
      <c r="A36" s="1">
        <v>45665</v>
      </c>
      <c r="B36" s="2" t="s">
        <v>6</v>
      </c>
      <c r="C36" s="2" t="s">
        <v>32</v>
      </c>
      <c r="D36" s="2" t="s">
        <v>42</v>
      </c>
      <c r="E36" s="3">
        <v>0.70833333333333337</v>
      </c>
      <c r="F36" s="3"/>
      <c r="G36" s="3"/>
      <c r="H36" s="3"/>
    </row>
    <row r="37" spans="1:8" x14ac:dyDescent="0.3">
      <c r="A37" s="1">
        <v>45665</v>
      </c>
      <c r="B37" s="2" t="s">
        <v>38</v>
      </c>
      <c r="C37" s="2" t="s">
        <v>47</v>
      </c>
      <c r="D37" s="2" t="s">
        <v>48</v>
      </c>
      <c r="E37" s="3">
        <v>0.70833333333333337</v>
      </c>
      <c r="F37" s="3"/>
      <c r="G37" s="3"/>
      <c r="H37" s="3"/>
    </row>
    <row r="38" spans="1:8" ht="15.6" x14ac:dyDescent="0.3">
      <c r="A38" s="12" t="s">
        <v>1</v>
      </c>
      <c r="B38" s="12" t="s">
        <v>2</v>
      </c>
      <c r="C38" s="12" t="s">
        <v>3</v>
      </c>
      <c r="D38" s="12" t="s">
        <v>4</v>
      </c>
      <c r="E38" s="13" t="s">
        <v>5</v>
      </c>
      <c r="F38" s="13"/>
      <c r="G38" s="13"/>
      <c r="H38" s="13"/>
    </row>
    <row r="39" spans="1:8" x14ac:dyDescent="0.3">
      <c r="A39" s="15">
        <v>45666</v>
      </c>
      <c r="B39" s="16" t="s">
        <v>40</v>
      </c>
      <c r="C39" s="16" t="s">
        <v>26</v>
      </c>
      <c r="D39" s="16" t="s">
        <v>27</v>
      </c>
      <c r="E39" s="17">
        <v>0.20833333333333334</v>
      </c>
      <c r="F39" s="17"/>
      <c r="G39" s="17"/>
      <c r="H39" s="17"/>
    </row>
    <row r="40" spans="1:8" x14ac:dyDescent="0.3">
      <c r="A40" s="15">
        <v>45666</v>
      </c>
      <c r="B40" s="16" t="s">
        <v>9</v>
      </c>
      <c r="C40" s="16" t="s">
        <v>32</v>
      </c>
      <c r="D40" s="16" t="s">
        <v>15</v>
      </c>
      <c r="E40" s="17">
        <v>0.25</v>
      </c>
      <c r="F40" s="17"/>
      <c r="G40" s="17"/>
      <c r="H40" s="17"/>
    </row>
    <row r="41" spans="1:8" x14ac:dyDescent="0.3">
      <c r="A41" s="15">
        <v>45666</v>
      </c>
      <c r="B41" s="16" t="s">
        <v>6</v>
      </c>
      <c r="C41" s="16" t="s">
        <v>32</v>
      </c>
      <c r="D41" s="16" t="s">
        <v>15</v>
      </c>
      <c r="E41" s="17">
        <v>0.25</v>
      </c>
      <c r="F41" s="17"/>
      <c r="G41" s="17"/>
      <c r="H41" s="17"/>
    </row>
    <row r="42" spans="1:8" x14ac:dyDescent="0.3">
      <c r="A42" s="15">
        <v>45666</v>
      </c>
      <c r="B42" s="16" t="s">
        <v>33</v>
      </c>
      <c r="C42" s="16" t="s">
        <v>32</v>
      </c>
      <c r="D42" s="16" t="s">
        <v>15</v>
      </c>
      <c r="E42" s="17">
        <v>0.45833333333333331</v>
      </c>
      <c r="F42" s="17"/>
      <c r="G42" s="17"/>
      <c r="H42" s="17"/>
    </row>
    <row r="43" spans="1:8" x14ac:dyDescent="0.3">
      <c r="A43" s="15">
        <v>45666</v>
      </c>
      <c r="B43" s="16" t="s">
        <v>22</v>
      </c>
      <c r="C43" s="16" t="s">
        <v>20</v>
      </c>
      <c r="D43" s="16" t="s">
        <v>21</v>
      </c>
      <c r="E43" s="17">
        <v>0.29166666666666669</v>
      </c>
      <c r="F43" s="17"/>
      <c r="G43" s="17"/>
      <c r="H43" s="17"/>
    </row>
    <row r="44" spans="1:8" x14ac:dyDescent="0.3">
      <c r="A44" s="15">
        <v>45666</v>
      </c>
      <c r="B44" s="16" t="s">
        <v>36</v>
      </c>
      <c r="C44" s="16" t="s">
        <v>20</v>
      </c>
      <c r="D44" s="16" t="s">
        <v>21</v>
      </c>
      <c r="E44" s="17">
        <v>0.29166666666666702</v>
      </c>
      <c r="F44" s="17"/>
      <c r="G44" s="17"/>
      <c r="H44" s="17"/>
    </row>
    <row r="45" spans="1:8" x14ac:dyDescent="0.3">
      <c r="A45" s="15">
        <v>45666</v>
      </c>
      <c r="B45" s="16" t="s">
        <v>12</v>
      </c>
      <c r="C45" s="16" t="s">
        <v>23</v>
      </c>
      <c r="D45" s="16" t="s">
        <v>37</v>
      </c>
      <c r="E45" s="17">
        <v>0.25</v>
      </c>
      <c r="F45" s="17"/>
      <c r="G45" s="17"/>
      <c r="H45" s="17"/>
    </row>
    <row r="46" spans="1:8" x14ac:dyDescent="0.3">
      <c r="A46" s="15">
        <v>45666</v>
      </c>
      <c r="B46" s="16" t="s">
        <v>35</v>
      </c>
      <c r="C46" s="16" t="s">
        <v>7</v>
      </c>
      <c r="D46" s="16" t="s">
        <v>8</v>
      </c>
      <c r="E46" s="17">
        <v>0.29166666666666702</v>
      </c>
      <c r="F46" s="17"/>
      <c r="G46" s="17"/>
      <c r="H46" s="17"/>
    </row>
    <row r="47" spans="1:8" x14ac:dyDescent="0.3">
      <c r="A47" s="15">
        <v>45666</v>
      </c>
      <c r="B47" s="16" t="s">
        <v>16</v>
      </c>
      <c r="C47" s="16" t="s">
        <v>7</v>
      </c>
      <c r="D47" s="16" t="s">
        <v>8</v>
      </c>
      <c r="E47" s="17">
        <v>0.41666666666666702</v>
      </c>
      <c r="F47" s="17"/>
      <c r="G47" s="17"/>
      <c r="H47" s="17"/>
    </row>
    <row r="48" spans="1:8" x14ac:dyDescent="0.3">
      <c r="A48" s="15">
        <v>45666</v>
      </c>
      <c r="B48" s="16" t="s">
        <v>49</v>
      </c>
      <c r="C48" s="16" t="s">
        <v>7</v>
      </c>
      <c r="D48" s="16" t="s">
        <v>8</v>
      </c>
      <c r="E48" s="17">
        <v>0.41666666666666669</v>
      </c>
      <c r="F48" s="17"/>
      <c r="G48" s="17"/>
      <c r="H48" s="17"/>
    </row>
    <row r="49" spans="1:8" x14ac:dyDescent="0.3">
      <c r="A49" s="15">
        <v>45666</v>
      </c>
      <c r="B49" s="16" t="s">
        <v>19</v>
      </c>
      <c r="C49" s="16" t="s">
        <v>7</v>
      </c>
      <c r="D49" s="16" t="s">
        <v>8</v>
      </c>
      <c r="E49" s="17">
        <v>0.41666666666666669</v>
      </c>
      <c r="F49" s="17"/>
      <c r="G49" s="17"/>
      <c r="H49" s="17"/>
    </row>
    <row r="50" spans="1:8" x14ac:dyDescent="0.3">
      <c r="A50" s="15">
        <v>45666</v>
      </c>
      <c r="B50" s="16" t="s">
        <v>50</v>
      </c>
      <c r="C50" s="16" t="s">
        <v>46</v>
      </c>
      <c r="D50" s="16" t="s">
        <v>42</v>
      </c>
      <c r="E50" s="17">
        <v>0.45833333333333331</v>
      </c>
      <c r="F50" s="17"/>
      <c r="G50" s="17"/>
      <c r="H50" s="17"/>
    </row>
    <row r="51" spans="1:8" x14ac:dyDescent="0.3">
      <c r="A51" s="15">
        <v>45666</v>
      </c>
      <c r="B51" s="16" t="s">
        <v>17</v>
      </c>
      <c r="C51" s="16" t="s">
        <v>46</v>
      </c>
      <c r="D51" s="16" t="s">
        <v>42</v>
      </c>
      <c r="E51" s="17">
        <v>0.29166666666666669</v>
      </c>
      <c r="F51" s="17"/>
      <c r="G51" s="17"/>
      <c r="H51" s="17"/>
    </row>
    <row r="52" spans="1:8" x14ac:dyDescent="0.3">
      <c r="A52" s="15">
        <v>45666</v>
      </c>
      <c r="B52" s="16" t="s">
        <v>13</v>
      </c>
      <c r="C52" s="16" t="s">
        <v>46</v>
      </c>
      <c r="D52" s="16" t="s">
        <v>42</v>
      </c>
      <c r="E52" s="17">
        <v>0.29166666666666669</v>
      </c>
      <c r="F52" s="17"/>
      <c r="G52" s="17"/>
      <c r="H52" s="17"/>
    </row>
    <row r="54" spans="1:8" ht="15.6" x14ac:dyDescent="0.3">
      <c r="A54" s="12" t="s">
        <v>1</v>
      </c>
      <c r="B54" s="12" t="s">
        <v>2</v>
      </c>
      <c r="C54" s="12" t="s">
        <v>3</v>
      </c>
      <c r="D54" s="12" t="s">
        <v>4</v>
      </c>
      <c r="E54" s="13" t="s">
        <v>5</v>
      </c>
      <c r="F54" s="13"/>
      <c r="G54" s="13"/>
      <c r="H54" s="13"/>
    </row>
    <row r="55" spans="1:8" x14ac:dyDescent="0.3">
      <c r="A55" s="18">
        <v>45667</v>
      </c>
      <c r="B55" s="5" t="s">
        <v>12</v>
      </c>
      <c r="C55" s="19" t="s">
        <v>20</v>
      </c>
      <c r="D55" s="5" t="s">
        <v>21</v>
      </c>
      <c r="E55" s="19">
        <v>0.25</v>
      </c>
      <c r="F55" s="19"/>
      <c r="G55" s="19"/>
      <c r="H55" s="19"/>
    </row>
    <row r="56" spans="1:8" x14ac:dyDescent="0.3">
      <c r="A56" s="18">
        <v>45667</v>
      </c>
      <c r="B56" s="5" t="s">
        <v>51</v>
      </c>
      <c r="C56" s="19" t="s">
        <v>20</v>
      </c>
      <c r="D56" s="5" t="s">
        <v>21</v>
      </c>
      <c r="E56" s="19">
        <v>0.25</v>
      </c>
      <c r="F56" s="19"/>
      <c r="G56" s="19"/>
      <c r="H56" s="19"/>
    </row>
    <row r="57" spans="1:8" x14ac:dyDescent="0.3">
      <c r="A57" s="18">
        <v>45667</v>
      </c>
      <c r="B57" s="5" t="s">
        <v>52</v>
      </c>
      <c r="C57" s="19" t="s">
        <v>7</v>
      </c>
      <c r="D57" s="5" t="s">
        <v>8</v>
      </c>
      <c r="E57" s="19">
        <v>0.25</v>
      </c>
      <c r="F57" s="19"/>
      <c r="G57" s="19"/>
      <c r="H57" s="19"/>
    </row>
    <row r="58" spans="1:8" x14ac:dyDescent="0.3">
      <c r="A58" s="18">
        <v>45667</v>
      </c>
      <c r="B58" s="5" t="s">
        <v>11</v>
      </c>
      <c r="C58" s="5" t="s">
        <v>7</v>
      </c>
      <c r="D58" s="5" t="s">
        <v>8</v>
      </c>
      <c r="E58" s="19">
        <v>0.29166666666666669</v>
      </c>
      <c r="F58" s="19"/>
      <c r="G58" s="19"/>
      <c r="H58" s="19"/>
    </row>
    <row r="59" spans="1:8" x14ac:dyDescent="0.3">
      <c r="A59" s="18">
        <v>45667</v>
      </c>
      <c r="B59" s="5" t="s">
        <v>6</v>
      </c>
      <c r="C59" s="19" t="s">
        <v>53</v>
      </c>
      <c r="D59" s="5" t="s">
        <v>54</v>
      </c>
      <c r="E59" s="19">
        <v>0.29166666666666702</v>
      </c>
      <c r="F59" s="19"/>
      <c r="G59" s="19"/>
      <c r="H59" s="19"/>
    </row>
    <row r="60" spans="1:8" x14ac:dyDescent="0.3">
      <c r="A60" s="18">
        <v>45667</v>
      </c>
      <c r="B60" s="5" t="s">
        <v>9</v>
      </c>
      <c r="C60" s="19" t="s">
        <v>53</v>
      </c>
      <c r="D60" s="5" t="s">
        <v>54</v>
      </c>
      <c r="E60" s="19">
        <v>0.29166666666666702</v>
      </c>
      <c r="F60" s="19"/>
      <c r="G60" s="19"/>
      <c r="H60" s="19"/>
    </row>
    <row r="61" spans="1:8" x14ac:dyDescent="0.3">
      <c r="A61" s="18">
        <v>45667</v>
      </c>
      <c r="B61" s="5" t="s">
        <v>36</v>
      </c>
      <c r="C61" s="19" t="s">
        <v>53</v>
      </c>
      <c r="D61" s="5" t="s">
        <v>54</v>
      </c>
      <c r="E61" s="19">
        <v>0.54166666666666663</v>
      </c>
      <c r="F61" s="19"/>
      <c r="G61" s="19"/>
      <c r="H61" s="19"/>
    </row>
    <row r="62" spans="1:8" x14ac:dyDescent="0.3">
      <c r="A62" s="18">
        <v>45667</v>
      </c>
      <c r="B62" s="5" t="s">
        <v>55</v>
      </c>
      <c r="C62" s="19" t="s">
        <v>56</v>
      </c>
      <c r="D62" s="5" t="s">
        <v>57</v>
      </c>
      <c r="E62" s="19">
        <v>0.33333333333333331</v>
      </c>
      <c r="F62" s="19"/>
      <c r="G62" s="19"/>
      <c r="H62" s="19"/>
    </row>
    <row r="63" spans="1:8" x14ac:dyDescent="0.3">
      <c r="A63" s="18">
        <v>45667</v>
      </c>
      <c r="B63" s="5" t="s">
        <v>36</v>
      </c>
      <c r="C63" s="19" t="s">
        <v>56</v>
      </c>
      <c r="D63" s="5" t="s">
        <v>57</v>
      </c>
      <c r="E63" s="19">
        <v>0.5</v>
      </c>
      <c r="F63" s="19"/>
      <c r="G63" s="19"/>
      <c r="H63" s="19"/>
    </row>
    <row r="64" spans="1:8" x14ac:dyDescent="0.3">
      <c r="A64" s="18">
        <v>45667</v>
      </c>
      <c r="B64" s="5" t="s">
        <v>35</v>
      </c>
      <c r="C64" s="19" t="s">
        <v>23</v>
      </c>
      <c r="D64" s="5" t="s">
        <v>37</v>
      </c>
      <c r="E64" s="19">
        <v>0.29166666666666669</v>
      </c>
      <c r="F64" s="19"/>
      <c r="G64" s="19"/>
      <c r="H64" s="19"/>
    </row>
    <row r="65" spans="1:8" x14ac:dyDescent="0.3">
      <c r="A65" s="18">
        <v>45667</v>
      </c>
      <c r="B65" s="5" t="s">
        <v>40</v>
      </c>
      <c r="C65" s="19" t="s">
        <v>23</v>
      </c>
      <c r="D65" s="5" t="s">
        <v>37</v>
      </c>
      <c r="E65" s="19">
        <v>0.35416666666666669</v>
      </c>
      <c r="F65" s="19"/>
      <c r="G65" s="19"/>
      <c r="H65" s="19"/>
    </row>
    <row r="66" spans="1:8" x14ac:dyDescent="0.3">
      <c r="A66" s="18">
        <v>45667</v>
      </c>
      <c r="B66" s="20" t="s">
        <v>49</v>
      </c>
      <c r="C66" s="21" t="s">
        <v>46</v>
      </c>
      <c r="D66" s="20" t="s">
        <v>15</v>
      </c>
      <c r="E66" s="21">
        <v>0.29166666666666669</v>
      </c>
      <c r="F66" s="21"/>
      <c r="G66" s="21"/>
      <c r="H66" s="21"/>
    </row>
    <row r="69" spans="1:8" ht="15.6" x14ac:dyDescent="0.3">
      <c r="A69" s="12" t="s">
        <v>1</v>
      </c>
      <c r="B69" s="12" t="s">
        <v>2</v>
      </c>
      <c r="C69" s="12" t="s">
        <v>3</v>
      </c>
      <c r="D69" s="12" t="s">
        <v>4</v>
      </c>
      <c r="E69" s="13" t="s">
        <v>5</v>
      </c>
      <c r="F69" s="13"/>
      <c r="G69" s="13"/>
      <c r="H69" s="13"/>
    </row>
    <row r="70" spans="1:8" x14ac:dyDescent="0.3">
      <c r="A70" s="18">
        <v>45668</v>
      </c>
      <c r="B70" s="5" t="s">
        <v>40</v>
      </c>
      <c r="C70" s="19" t="s">
        <v>58</v>
      </c>
      <c r="D70" s="5" t="s">
        <v>15</v>
      </c>
      <c r="E70" s="19">
        <v>0.29166666666666669</v>
      </c>
      <c r="F70" s="19"/>
      <c r="G70" s="19"/>
      <c r="H70" s="19"/>
    </row>
    <row r="71" spans="1:8" x14ac:dyDescent="0.3">
      <c r="A71" s="18">
        <v>45668</v>
      </c>
      <c r="B71" s="20" t="s">
        <v>59</v>
      </c>
      <c r="C71" s="21" t="s">
        <v>60</v>
      </c>
      <c r="D71" s="20" t="s">
        <v>61</v>
      </c>
      <c r="E71" s="21">
        <v>0.29166666666666669</v>
      </c>
      <c r="F71" s="21"/>
      <c r="G71" s="21"/>
      <c r="H71" s="21"/>
    </row>
    <row r="72" spans="1:8" x14ac:dyDescent="0.3">
      <c r="A72" s="18">
        <v>45668</v>
      </c>
      <c r="B72" s="5" t="s">
        <v>62</v>
      </c>
      <c r="C72" s="5" t="s">
        <v>63</v>
      </c>
      <c r="D72" s="5" t="s">
        <v>64</v>
      </c>
      <c r="E72" s="22">
        <v>0.20833333333333334</v>
      </c>
      <c r="F72" s="22"/>
      <c r="G72" s="22"/>
      <c r="H72" s="22"/>
    </row>
    <row r="73" spans="1:8" x14ac:dyDescent="0.3">
      <c r="A73" s="18">
        <v>45668</v>
      </c>
      <c r="B73" s="5" t="s">
        <v>65</v>
      </c>
      <c r="C73" s="19" t="s">
        <v>53</v>
      </c>
      <c r="D73" s="5" t="s">
        <v>54</v>
      </c>
      <c r="E73" s="19">
        <v>0.29166666666666669</v>
      </c>
      <c r="F73" s="19"/>
      <c r="G73" s="19"/>
      <c r="H73" s="19"/>
    </row>
    <row r="74" spans="1:8" ht="15.6" x14ac:dyDescent="0.3">
      <c r="A74" s="12" t="s">
        <v>1</v>
      </c>
      <c r="B74" s="12" t="s">
        <v>2</v>
      </c>
      <c r="C74" s="12" t="s">
        <v>3</v>
      </c>
      <c r="D74" s="12" t="s">
        <v>4</v>
      </c>
      <c r="E74" s="13" t="s">
        <v>5</v>
      </c>
      <c r="F74" s="13"/>
      <c r="G74" s="13"/>
      <c r="H74" s="13"/>
    </row>
    <row r="75" spans="1:8" x14ac:dyDescent="0.3">
      <c r="A75" s="18">
        <v>45670</v>
      </c>
      <c r="B75" s="8" t="s">
        <v>16</v>
      </c>
      <c r="C75" s="14" t="s">
        <v>20</v>
      </c>
      <c r="D75" s="10" t="s">
        <v>21</v>
      </c>
      <c r="E75" s="14">
        <v>0.25</v>
      </c>
      <c r="F75" s="14"/>
      <c r="G75" s="14"/>
      <c r="H75" s="14"/>
    </row>
    <row r="76" spans="1:8" x14ac:dyDescent="0.3">
      <c r="A76" s="18">
        <v>45670</v>
      </c>
      <c r="B76" s="2" t="s">
        <v>18</v>
      </c>
      <c r="C76" s="3" t="s">
        <v>20</v>
      </c>
      <c r="D76" s="4" t="s">
        <v>21</v>
      </c>
      <c r="E76" s="22">
        <v>0.45833333333333331</v>
      </c>
      <c r="F76" s="22"/>
      <c r="G76" s="22"/>
      <c r="H76" s="22"/>
    </row>
    <row r="77" spans="1:8" x14ac:dyDescent="0.3">
      <c r="A77" s="18">
        <v>45670</v>
      </c>
      <c r="B77" s="2" t="s">
        <v>66</v>
      </c>
      <c r="C77" s="3" t="s">
        <v>20</v>
      </c>
      <c r="D77" s="4" t="s">
        <v>21</v>
      </c>
      <c r="E77" s="3">
        <v>0.41666666666666669</v>
      </c>
      <c r="F77" s="3"/>
      <c r="G77" s="3"/>
      <c r="H77" s="3"/>
    </row>
    <row r="78" spans="1:8" x14ac:dyDescent="0.3">
      <c r="A78" s="18">
        <v>45670</v>
      </c>
      <c r="B78" s="2" t="s">
        <v>30</v>
      </c>
      <c r="C78" s="3" t="s">
        <v>53</v>
      </c>
      <c r="D78" s="4" t="s">
        <v>54</v>
      </c>
      <c r="E78" s="3">
        <v>0.25</v>
      </c>
      <c r="F78" s="3"/>
      <c r="G78" s="3"/>
      <c r="H78" s="3"/>
    </row>
    <row r="79" spans="1:8" x14ac:dyDescent="0.3">
      <c r="A79" s="18">
        <v>45670</v>
      </c>
      <c r="B79" s="2" t="s">
        <v>17</v>
      </c>
      <c r="C79" s="3" t="s">
        <v>53</v>
      </c>
      <c r="D79" s="4" t="s">
        <v>54</v>
      </c>
      <c r="E79" s="3">
        <v>0.5</v>
      </c>
      <c r="F79" s="3"/>
      <c r="G79" s="3"/>
      <c r="H79" s="3"/>
    </row>
    <row r="80" spans="1:8" x14ac:dyDescent="0.3">
      <c r="A80" s="18">
        <v>45670</v>
      </c>
      <c r="B80" s="2" t="s">
        <v>6</v>
      </c>
      <c r="C80" s="3" t="s">
        <v>23</v>
      </c>
      <c r="D80" s="4" t="s">
        <v>64</v>
      </c>
      <c r="E80" s="3">
        <v>0.25</v>
      </c>
      <c r="F80" s="3"/>
      <c r="G80" s="3"/>
      <c r="H80" s="3"/>
    </row>
    <row r="81" spans="1:8" x14ac:dyDescent="0.3">
      <c r="A81" s="18">
        <v>45670</v>
      </c>
      <c r="B81" s="2" t="s">
        <v>13</v>
      </c>
      <c r="C81" s="3" t="s">
        <v>23</v>
      </c>
      <c r="D81" s="4" t="s">
        <v>64</v>
      </c>
      <c r="E81" s="3">
        <v>0.5</v>
      </c>
      <c r="F81" s="3"/>
      <c r="G81" s="3"/>
      <c r="H81" s="3"/>
    </row>
    <row r="82" spans="1:8" x14ac:dyDescent="0.3">
      <c r="A82" s="18">
        <v>45670</v>
      </c>
      <c r="B82" s="2" t="s">
        <v>25</v>
      </c>
      <c r="C82" s="3" t="s">
        <v>23</v>
      </c>
      <c r="D82" s="4" t="s">
        <v>64</v>
      </c>
      <c r="E82" s="3">
        <v>0.5</v>
      </c>
      <c r="F82" s="3"/>
      <c r="G82" s="3"/>
      <c r="H82" s="3"/>
    </row>
    <row r="83" spans="1:8" x14ac:dyDescent="0.3">
      <c r="A83" s="18">
        <v>45670</v>
      </c>
      <c r="B83" s="2" t="s">
        <v>9</v>
      </c>
      <c r="C83" s="3" t="s">
        <v>7</v>
      </c>
      <c r="D83" s="4" t="s">
        <v>61</v>
      </c>
      <c r="E83" s="3">
        <v>0.25</v>
      </c>
      <c r="F83" s="3"/>
      <c r="G83" s="3"/>
      <c r="H83" s="3"/>
    </row>
    <row r="84" spans="1:8" x14ac:dyDescent="0.3">
      <c r="A84" s="18">
        <v>45670</v>
      </c>
      <c r="B84" s="2" t="s">
        <v>22</v>
      </c>
      <c r="C84" s="3" t="s">
        <v>7</v>
      </c>
      <c r="D84" s="4" t="s">
        <v>8</v>
      </c>
      <c r="E84" s="3">
        <v>0.45833333333333331</v>
      </c>
      <c r="F84" s="3"/>
      <c r="G84" s="3"/>
      <c r="H84" s="3"/>
    </row>
    <row r="85" spans="1:8" x14ac:dyDescent="0.3">
      <c r="A85" s="18">
        <v>45670</v>
      </c>
      <c r="B85" s="2" t="s">
        <v>35</v>
      </c>
      <c r="C85" s="3" t="s">
        <v>32</v>
      </c>
      <c r="D85" s="4" t="s">
        <v>42</v>
      </c>
      <c r="E85" s="3">
        <v>0.29166666666666669</v>
      </c>
      <c r="F85" s="3"/>
      <c r="G85" s="3"/>
      <c r="H85" s="3"/>
    </row>
    <row r="86" spans="1:8" x14ac:dyDescent="0.3">
      <c r="A86" s="18">
        <v>45670</v>
      </c>
      <c r="B86" s="2" t="s">
        <v>67</v>
      </c>
      <c r="C86" s="3" t="s">
        <v>32</v>
      </c>
      <c r="D86" s="4" t="s">
        <v>42</v>
      </c>
      <c r="E86" s="3">
        <v>0.375</v>
      </c>
      <c r="F86" s="3"/>
      <c r="G86" s="3"/>
      <c r="H86" s="3"/>
    </row>
    <row r="87" spans="1:8" x14ac:dyDescent="0.3">
      <c r="A87" s="18">
        <v>45670</v>
      </c>
      <c r="B87" s="2" t="s">
        <v>68</v>
      </c>
      <c r="C87" s="3" t="s">
        <v>60</v>
      </c>
      <c r="D87" s="4" t="s">
        <v>15</v>
      </c>
      <c r="E87" s="22">
        <v>0.41666666666666669</v>
      </c>
      <c r="F87" s="22"/>
      <c r="G87" s="22"/>
      <c r="H87" s="5"/>
    </row>
    <row r="89" spans="1:8" ht="15.6" x14ac:dyDescent="0.3">
      <c r="A89" s="12" t="s">
        <v>1</v>
      </c>
      <c r="B89" s="12" t="s">
        <v>2</v>
      </c>
      <c r="C89" s="12" t="s">
        <v>3</v>
      </c>
      <c r="D89" s="12" t="s">
        <v>4</v>
      </c>
      <c r="E89" s="13" t="s">
        <v>5</v>
      </c>
      <c r="F89" s="13"/>
      <c r="G89" s="13"/>
      <c r="H89" s="13" t="s">
        <v>69</v>
      </c>
    </row>
    <row r="90" spans="1:8" x14ac:dyDescent="0.3">
      <c r="A90" s="23">
        <v>45671</v>
      </c>
      <c r="B90" s="24" t="s">
        <v>9</v>
      </c>
      <c r="C90" s="24" t="s">
        <v>70</v>
      </c>
      <c r="D90" s="24" t="s">
        <v>61</v>
      </c>
      <c r="E90" s="25">
        <v>0.25</v>
      </c>
      <c r="F90" s="25"/>
      <c r="G90" s="25"/>
      <c r="H90" s="25">
        <v>0.45833333333333331</v>
      </c>
    </row>
    <row r="91" spans="1:8" x14ac:dyDescent="0.3">
      <c r="A91" s="23">
        <v>45671</v>
      </c>
      <c r="B91" s="24" t="s">
        <v>6</v>
      </c>
      <c r="C91" s="24" t="s">
        <v>70</v>
      </c>
      <c r="D91" s="24" t="s">
        <v>61</v>
      </c>
      <c r="E91" s="25">
        <v>0.25</v>
      </c>
      <c r="F91" s="25"/>
      <c r="G91" s="25"/>
      <c r="H91" s="25">
        <v>0.45833333333333331</v>
      </c>
    </row>
    <row r="92" spans="1:8" x14ac:dyDescent="0.3">
      <c r="A92" s="23">
        <v>45671</v>
      </c>
      <c r="B92" s="24" t="s">
        <v>72</v>
      </c>
      <c r="C92" s="24" t="s">
        <v>73</v>
      </c>
      <c r="D92" s="24" t="s">
        <v>74</v>
      </c>
      <c r="E92" s="25">
        <v>0.29166666666666669</v>
      </c>
      <c r="F92" s="25"/>
      <c r="G92" s="25"/>
      <c r="H92" s="25">
        <v>0.41666666666666669</v>
      </c>
    </row>
    <row r="93" spans="1:8" x14ac:dyDescent="0.3">
      <c r="A93" s="23">
        <v>45671</v>
      </c>
      <c r="B93" s="24" t="s">
        <v>75</v>
      </c>
      <c r="C93" s="24" t="s">
        <v>32</v>
      </c>
      <c r="D93" s="24" t="s">
        <v>42</v>
      </c>
      <c r="E93" s="25">
        <v>0.25</v>
      </c>
      <c r="F93" s="25"/>
      <c r="G93" s="25"/>
      <c r="H93" s="25">
        <v>0.3125</v>
      </c>
    </row>
    <row r="94" spans="1:8" x14ac:dyDescent="0.3">
      <c r="A94" s="23">
        <v>45671</v>
      </c>
      <c r="B94" s="24" t="s">
        <v>76</v>
      </c>
      <c r="C94" s="24" t="s">
        <v>26</v>
      </c>
      <c r="D94" s="24" t="s">
        <v>27</v>
      </c>
      <c r="E94" s="25">
        <v>0.20833333333333334</v>
      </c>
      <c r="F94" s="25"/>
      <c r="G94" s="25"/>
      <c r="H94" s="25">
        <v>0.29166666666666669</v>
      </c>
    </row>
    <row r="95" spans="1:8" x14ac:dyDescent="0.3">
      <c r="A95" s="23">
        <v>45671</v>
      </c>
      <c r="B95" s="24" t="s">
        <v>40</v>
      </c>
      <c r="C95" s="24" t="s">
        <v>23</v>
      </c>
      <c r="D95" s="24" t="s">
        <v>37</v>
      </c>
      <c r="E95" s="25">
        <v>0.41666666666666669</v>
      </c>
      <c r="F95" s="25"/>
      <c r="G95" s="25"/>
      <c r="H95" s="25">
        <v>0.45833333333333331</v>
      </c>
    </row>
    <row r="96" spans="1:8" x14ac:dyDescent="0.3">
      <c r="A96" s="23">
        <v>45671</v>
      </c>
      <c r="B96" s="24" t="s">
        <v>40</v>
      </c>
      <c r="C96" s="24" t="s">
        <v>77</v>
      </c>
      <c r="D96" s="24" t="s">
        <v>48</v>
      </c>
      <c r="E96" s="25">
        <v>0.5</v>
      </c>
      <c r="F96" s="25"/>
      <c r="G96" s="25"/>
      <c r="H96" s="25">
        <v>0.58333333333333337</v>
      </c>
    </row>
    <row r="97" spans="1:8" x14ac:dyDescent="0.3">
      <c r="A97" s="28">
        <v>45671</v>
      </c>
      <c r="B97" s="29" t="s">
        <v>67</v>
      </c>
      <c r="C97" s="29" t="s">
        <v>32</v>
      </c>
      <c r="D97" s="29" t="s">
        <v>42</v>
      </c>
      <c r="E97" s="30">
        <v>0.375</v>
      </c>
      <c r="F97" s="30"/>
      <c r="G97" s="30"/>
      <c r="H97" s="30">
        <v>0.45833333333333331</v>
      </c>
    </row>
    <row r="98" spans="1:8" x14ac:dyDescent="0.3">
      <c r="A98" s="23">
        <v>45671</v>
      </c>
      <c r="B98" s="24" t="s">
        <v>78</v>
      </c>
      <c r="C98" s="24" t="s">
        <v>60</v>
      </c>
      <c r="D98" s="24" t="s">
        <v>74</v>
      </c>
      <c r="E98" s="25">
        <v>0.33333333333333331</v>
      </c>
      <c r="F98" s="25"/>
      <c r="G98" s="25"/>
      <c r="H98" s="25">
        <v>0.52083333333333337</v>
      </c>
    </row>
    <row r="99" spans="1:8" x14ac:dyDescent="0.3">
      <c r="A99" s="23">
        <v>45671</v>
      </c>
      <c r="B99" s="24" t="s">
        <v>79</v>
      </c>
      <c r="C99" s="24" t="s">
        <v>60</v>
      </c>
      <c r="D99" s="24" t="s">
        <v>74</v>
      </c>
      <c r="E99" s="25">
        <v>0.33333333333333331</v>
      </c>
      <c r="F99" s="25"/>
      <c r="G99" s="25"/>
      <c r="H99" s="25">
        <v>0.52083333333333337</v>
      </c>
    </row>
    <row r="100" spans="1:8" x14ac:dyDescent="0.3">
      <c r="A100" s="23">
        <v>45671</v>
      </c>
      <c r="B100" s="24" t="s">
        <v>22</v>
      </c>
      <c r="C100" s="24" t="s">
        <v>32</v>
      </c>
      <c r="D100" s="24" t="s">
        <v>42</v>
      </c>
      <c r="E100" s="25">
        <v>0.5</v>
      </c>
      <c r="F100" s="25"/>
      <c r="G100" s="25"/>
      <c r="H100" s="25">
        <v>0.47916666666666669</v>
      </c>
    </row>
    <row r="101" spans="1:8" x14ac:dyDescent="0.3">
      <c r="A101" s="23">
        <v>45671</v>
      </c>
      <c r="B101" s="24" t="s">
        <v>6</v>
      </c>
      <c r="C101" s="24" t="s">
        <v>32</v>
      </c>
      <c r="D101" s="24" t="s">
        <v>42</v>
      </c>
      <c r="E101" s="25">
        <v>0.5</v>
      </c>
      <c r="F101" s="25"/>
      <c r="G101" s="25"/>
      <c r="H101" s="25">
        <v>0.47916666666666669</v>
      </c>
    </row>
    <row r="102" spans="1:8" x14ac:dyDescent="0.3">
      <c r="A102" s="28">
        <v>45671</v>
      </c>
      <c r="B102" s="31" t="s">
        <v>12</v>
      </c>
      <c r="C102" s="29" t="s">
        <v>20</v>
      </c>
      <c r="D102" s="29" t="s">
        <v>21</v>
      </c>
      <c r="E102" s="32">
        <v>0.125</v>
      </c>
      <c r="F102" s="32"/>
      <c r="G102" s="32"/>
      <c r="H102" s="32">
        <v>0.5</v>
      </c>
    </row>
    <row r="103" spans="1:8" x14ac:dyDescent="0.3">
      <c r="A103" s="23">
        <v>45671</v>
      </c>
      <c r="B103" s="33" t="s">
        <v>80</v>
      </c>
      <c r="C103" s="24" t="s">
        <v>26</v>
      </c>
      <c r="D103" s="24" t="s">
        <v>27</v>
      </c>
      <c r="E103" s="25">
        <v>0.5</v>
      </c>
      <c r="F103" s="25"/>
      <c r="G103" s="25"/>
      <c r="H103" s="25">
        <v>0.625</v>
      </c>
    </row>
    <row r="104" spans="1:8" x14ac:dyDescent="0.3">
      <c r="A104" s="23">
        <v>45671</v>
      </c>
      <c r="B104" s="24" t="s">
        <v>62</v>
      </c>
      <c r="C104" s="24" t="s">
        <v>32</v>
      </c>
      <c r="D104" s="24" t="s">
        <v>74</v>
      </c>
      <c r="E104" s="25">
        <v>0.5</v>
      </c>
      <c r="F104" s="25"/>
      <c r="G104" s="25"/>
      <c r="H104" s="25">
        <v>0.75</v>
      </c>
    </row>
    <row r="105" spans="1:8" x14ac:dyDescent="0.3">
      <c r="A105" s="23">
        <v>45671</v>
      </c>
      <c r="B105" s="33" t="s">
        <v>16</v>
      </c>
      <c r="C105" s="24" t="s">
        <v>60</v>
      </c>
      <c r="D105" s="24" t="s">
        <v>37</v>
      </c>
      <c r="E105" s="34">
        <v>0.5</v>
      </c>
      <c r="F105" s="34"/>
      <c r="G105" s="34"/>
      <c r="H105" s="34">
        <v>0.75</v>
      </c>
    </row>
    <row r="106" spans="1:8" x14ac:dyDescent="0.3">
      <c r="A106" s="23">
        <v>45671</v>
      </c>
      <c r="B106" s="24" t="s">
        <v>40</v>
      </c>
      <c r="C106" s="24" t="s">
        <v>77</v>
      </c>
      <c r="D106" s="24" t="s">
        <v>81</v>
      </c>
      <c r="E106" s="25">
        <v>0.5</v>
      </c>
      <c r="F106" s="25"/>
      <c r="G106" s="25"/>
      <c r="H106" s="25">
        <v>0.79166666666666663</v>
      </c>
    </row>
    <row r="107" spans="1:8" x14ac:dyDescent="0.3">
      <c r="A107" s="35">
        <v>45671</v>
      </c>
      <c r="B107" s="36" t="s">
        <v>36</v>
      </c>
      <c r="C107" s="36" t="s">
        <v>70</v>
      </c>
      <c r="D107" s="36" t="s">
        <v>37</v>
      </c>
      <c r="E107" s="37">
        <v>0.29166666666666702</v>
      </c>
      <c r="F107" s="37"/>
      <c r="G107" s="37"/>
      <c r="H107" s="37">
        <v>0.75</v>
      </c>
    </row>
    <row r="113" spans="1:8" ht="15.6" x14ac:dyDescent="0.3">
      <c r="A113" s="12" t="s">
        <v>1</v>
      </c>
      <c r="B113" s="12" t="s">
        <v>2</v>
      </c>
      <c r="C113" s="12" t="s">
        <v>3</v>
      </c>
      <c r="D113" s="12" t="s">
        <v>4</v>
      </c>
      <c r="E113" s="13" t="s">
        <v>5</v>
      </c>
      <c r="F113" s="13"/>
      <c r="G113" s="13"/>
      <c r="H113" s="13" t="s">
        <v>69</v>
      </c>
    </row>
    <row r="114" spans="1:8" x14ac:dyDescent="0.3">
      <c r="A114" s="18">
        <v>45672</v>
      </c>
      <c r="B114" s="2" t="s">
        <v>6</v>
      </c>
      <c r="C114" s="2" t="s">
        <v>26</v>
      </c>
      <c r="D114" s="4" t="s">
        <v>27</v>
      </c>
      <c r="E114" s="3">
        <v>0.125</v>
      </c>
      <c r="F114" s="3"/>
      <c r="G114" s="3"/>
      <c r="H114" s="5"/>
    </row>
    <row r="115" spans="1:8" x14ac:dyDescent="0.3">
      <c r="A115" s="18">
        <v>45672</v>
      </c>
      <c r="B115" s="2" t="s">
        <v>30</v>
      </c>
      <c r="C115" s="2" t="s">
        <v>26</v>
      </c>
      <c r="D115" s="4" t="s">
        <v>27</v>
      </c>
      <c r="E115" s="3">
        <v>0.125</v>
      </c>
      <c r="F115" s="3"/>
      <c r="G115" s="3"/>
      <c r="H115" s="5"/>
    </row>
    <row r="116" spans="1:8" x14ac:dyDescent="0.3">
      <c r="A116" s="18">
        <v>45672</v>
      </c>
      <c r="B116" s="2" t="s">
        <v>9</v>
      </c>
      <c r="C116" s="3" t="s">
        <v>26</v>
      </c>
      <c r="D116" s="4" t="s">
        <v>27</v>
      </c>
      <c r="E116" s="3">
        <v>0.5</v>
      </c>
      <c r="F116" s="3"/>
      <c r="G116" s="3"/>
      <c r="H116" s="5"/>
    </row>
    <row r="117" spans="1:8" x14ac:dyDescent="0.3">
      <c r="A117" s="18">
        <v>45672</v>
      </c>
      <c r="B117" s="2" t="s">
        <v>6</v>
      </c>
      <c r="C117" s="2" t="s">
        <v>26</v>
      </c>
      <c r="D117" s="4" t="s">
        <v>27</v>
      </c>
      <c r="E117" s="3">
        <v>0.5</v>
      </c>
      <c r="F117" s="3"/>
      <c r="G117" s="3"/>
      <c r="H117" s="5"/>
    </row>
    <row r="118" spans="1:8" x14ac:dyDescent="0.3">
      <c r="A118" s="18">
        <v>45672</v>
      </c>
      <c r="B118" s="2" t="s">
        <v>19</v>
      </c>
      <c r="C118" s="3" t="s">
        <v>23</v>
      </c>
      <c r="D118" s="4" t="s">
        <v>37</v>
      </c>
      <c r="E118" s="3">
        <v>0.375</v>
      </c>
      <c r="F118" s="3"/>
      <c r="G118" s="3"/>
      <c r="H118" s="5"/>
    </row>
    <row r="119" spans="1:8" x14ac:dyDescent="0.3">
      <c r="A119" s="18">
        <v>45672</v>
      </c>
      <c r="B119" s="2" t="s">
        <v>82</v>
      </c>
      <c r="C119" s="3" t="s">
        <v>23</v>
      </c>
      <c r="D119" s="4" t="s">
        <v>37</v>
      </c>
      <c r="E119" s="3">
        <v>0.33333333333333331</v>
      </c>
      <c r="F119" s="3"/>
      <c r="G119" s="3"/>
      <c r="H119" s="22">
        <v>0.83333333333333337</v>
      </c>
    </row>
    <row r="120" spans="1:8" x14ac:dyDescent="0.3">
      <c r="A120" s="18">
        <v>45672</v>
      </c>
      <c r="B120" s="2" t="s">
        <v>35</v>
      </c>
      <c r="C120" s="3" t="s">
        <v>56</v>
      </c>
      <c r="D120" s="4" t="s">
        <v>15</v>
      </c>
      <c r="E120" s="3">
        <v>0.29166666666666669</v>
      </c>
      <c r="F120" s="3"/>
      <c r="G120" s="3"/>
      <c r="H120" s="5"/>
    </row>
    <row r="121" spans="1:8" x14ac:dyDescent="0.3">
      <c r="A121" s="18">
        <v>45672</v>
      </c>
      <c r="B121" s="2" t="s">
        <v>83</v>
      </c>
      <c r="C121" s="3" t="s">
        <v>56</v>
      </c>
      <c r="D121" s="4" t="s">
        <v>15</v>
      </c>
      <c r="E121" s="3">
        <v>0.375</v>
      </c>
      <c r="F121" s="3"/>
      <c r="G121" s="3"/>
      <c r="H121" s="5"/>
    </row>
    <row r="122" spans="1:8" x14ac:dyDescent="0.3">
      <c r="A122" s="18">
        <v>45672</v>
      </c>
      <c r="B122" s="2" t="s">
        <v>36</v>
      </c>
      <c r="C122" s="3" t="s">
        <v>56</v>
      </c>
      <c r="D122" s="4" t="s">
        <v>15</v>
      </c>
      <c r="E122" s="3">
        <v>0.45833333333333331</v>
      </c>
      <c r="F122" s="3"/>
      <c r="G122" s="3"/>
      <c r="H122" s="5"/>
    </row>
    <row r="123" spans="1:8" x14ac:dyDescent="0.3">
      <c r="A123" s="18">
        <v>45672</v>
      </c>
      <c r="B123" s="2" t="s">
        <v>43</v>
      </c>
      <c r="C123" s="3" t="s">
        <v>56</v>
      </c>
      <c r="D123" s="4" t="s">
        <v>15</v>
      </c>
      <c r="E123" s="3">
        <v>0.45833333333333331</v>
      </c>
      <c r="F123" s="3"/>
      <c r="G123" s="3"/>
      <c r="H123" s="5"/>
    </row>
    <row r="124" spans="1:8" x14ac:dyDescent="0.3">
      <c r="A124" s="18">
        <v>45672</v>
      </c>
      <c r="B124" s="2" t="s">
        <v>84</v>
      </c>
      <c r="C124" s="3" t="s">
        <v>7</v>
      </c>
      <c r="D124" s="4" t="s">
        <v>8</v>
      </c>
      <c r="E124" s="3">
        <v>0.25</v>
      </c>
      <c r="F124" s="3"/>
      <c r="G124" s="3"/>
      <c r="H124" s="5"/>
    </row>
    <row r="125" spans="1:8" x14ac:dyDescent="0.3">
      <c r="A125" s="18">
        <v>45672</v>
      </c>
      <c r="B125" s="2" t="s">
        <v>85</v>
      </c>
      <c r="C125" s="3" t="s">
        <v>7</v>
      </c>
      <c r="D125" s="4" t="s">
        <v>8</v>
      </c>
      <c r="E125" s="3">
        <v>0.58333333333333337</v>
      </c>
      <c r="F125" s="3"/>
      <c r="G125" s="3"/>
      <c r="H125" s="5"/>
    </row>
    <row r="126" spans="1:8" x14ac:dyDescent="0.3">
      <c r="A126" s="18">
        <v>45672</v>
      </c>
      <c r="B126" s="2" t="s">
        <v>16</v>
      </c>
      <c r="C126" s="3" t="s">
        <v>86</v>
      </c>
      <c r="D126" s="4" t="s">
        <v>86</v>
      </c>
      <c r="E126" s="3">
        <v>0.58333333333333337</v>
      </c>
      <c r="F126" s="3"/>
      <c r="G126" s="3"/>
      <c r="H126" s="22">
        <v>0.77083333333333337</v>
      </c>
    </row>
    <row r="127" spans="1:8" x14ac:dyDescent="0.3">
      <c r="A127" s="18">
        <v>45672</v>
      </c>
      <c r="B127" s="8" t="s">
        <v>87</v>
      </c>
      <c r="C127" s="8" t="s">
        <v>20</v>
      </c>
      <c r="D127" s="8" t="s">
        <v>21</v>
      </c>
      <c r="E127" s="8" t="s">
        <v>88</v>
      </c>
      <c r="F127" s="8"/>
      <c r="G127" s="8"/>
      <c r="H127" s="5"/>
    </row>
    <row r="128" spans="1:8" x14ac:dyDescent="0.3">
      <c r="A128" s="18">
        <v>45672</v>
      </c>
      <c r="B128" s="2" t="s">
        <v>11</v>
      </c>
      <c r="C128" s="3" t="s">
        <v>20</v>
      </c>
      <c r="D128" s="4" t="s">
        <v>21</v>
      </c>
      <c r="E128" s="3">
        <v>0.58333333333333337</v>
      </c>
      <c r="F128" s="3"/>
      <c r="G128" s="3"/>
      <c r="H128" s="5"/>
    </row>
    <row r="129" spans="1:8" x14ac:dyDescent="0.3">
      <c r="A129" s="18">
        <v>45672</v>
      </c>
      <c r="B129" s="8" t="s">
        <v>18</v>
      </c>
      <c r="C129" s="14" t="s">
        <v>20</v>
      </c>
      <c r="D129" s="8" t="s">
        <v>21</v>
      </c>
      <c r="E129" s="14">
        <v>0.58333333333333337</v>
      </c>
      <c r="F129" s="14"/>
      <c r="G129" s="14"/>
      <c r="H129" s="5"/>
    </row>
    <row r="130" spans="1:8" x14ac:dyDescent="0.3">
      <c r="A130" s="18">
        <v>45672</v>
      </c>
      <c r="B130" s="2" t="s">
        <v>89</v>
      </c>
      <c r="C130" s="3" t="s">
        <v>60</v>
      </c>
      <c r="D130" s="5" t="s">
        <v>42</v>
      </c>
      <c r="E130" s="22">
        <v>0.125</v>
      </c>
      <c r="F130" s="22"/>
      <c r="G130" s="22"/>
      <c r="H130" s="5"/>
    </row>
    <row r="135" spans="1:8" ht="15.6" x14ac:dyDescent="0.3">
      <c r="A135" s="38" t="s">
        <v>1</v>
      </c>
      <c r="B135" s="38" t="s">
        <v>2</v>
      </c>
      <c r="C135" s="38" t="s">
        <v>3</v>
      </c>
      <c r="D135" s="38" t="s">
        <v>4</v>
      </c>
      <c r="E135" s="39" t="s">
        <v>5</v>
      </c>
      <c r="F135" s="39"/>
      <c r="G135" s="39"/>
      <c r="H135" s="39" t="s">
        <v>69</v>
      </c>
    </row>
    <row r="136" spans="1:8" x14ac:dyDescent="0.3">
      <c r="A136" s="40">
        <v>45673</v>
      </c>
      <c r="B136" s="20" t="s">
        <v>35</v>
      </c>
      <c r="C136" s="21" t="s">
        <v>32</v>
      </c>
      <c r="D136" s="41" t="s">
        <v>42</v>
      </c>
      <c r="E136" s="21">
        <v>0.29166666666666702</v>
      </c>
      <c r="F136" s="21"/>
      <c r="G136" s="21"/>
      <c r="H136" s="20"/>
    </row>
    <row r="137" spans="1:8" x14ac:dyDescent="0.3">
      <c r="A137" s="40">
        <v>45673</v>
      </c>
      <c r="B137" s="20" t="s">
        <v>55</v>
      </c>
      <c r="C137" s="21" t="s">
        <v>32</v>
      </c>
      <c r="D137" s="41" t="s">
        <v>42</v>
      </c>
      <c r="E137" s="21">
        <v>0.375</v>
      </c>
      <c r="F137" s="21"/>
      <c r="G137" s="21"/>
      <c r="H137" s="20"/>
    </row>
    <row r="138" spans="1:8" x14ac:dyDescent="0.3">
      <c r="A138" s="40">
        <v>45673</v>
      </c>
      <c r="B138" s="20" t="s">
        <v>36</v>
      </c>
      <c r="C138" s="21" t="s">
        <v>32</v>
      </c>
      <c r="D138" s="41" t="s">
        <v>42</v>
      </c>
      <c r="E138" s="21">
        <v>0.5</v>
      </c>
      <c r="F138" s="21"/>
      <c r="G138" s="21"/>
      <c r="H138" s="20"/>
    </row>
    <row r="139" spans="1:8" x14ac:dyDescent="0.3">
      <c r="A139" s="40">
        <v>45673</v>
      </c>
      <c r="B139" s="20" t="s">
        <v>76</v>
      </c>
      <c r="C139" s="21" t="s">
        <v>46</v>
      </c>
      <c r="D139" s="41" t="s">
        <v>81</v>
      </c>
      <c r="E139" s="21">
        <v>0.5</v>
      </c>
      <c r="F139" s="21"/>
      <c r="G139" s="21"/>
      <c r="H139" s="20"/>
    </row>
    <row r="140" spans="1:8" x14ac:dyDescent="0.3">
      <c r="A140" s="40">
        <v>45673</v>
      </c>
      <c r="B140" s="20" t="s">
        <v>9</v>
      </c>
      <c r="C140" s="21" t="s">
        <v>20</v>
      </c>
      <c r="D140" s="41" t="s">
        <v>21</v>
      </c>
      <c r="E140" s="21">
        <v>0.29166666666666669</v>
      </c>
      <c r="F140" s="21"/>
      <c r="G140" s="21"/>
      <c r="H140" s="20"/>
    </row>
    <row r="141" spans="1:8" x14ac:dyDescent="0.3">
      <c r="A141" s="40">
        <v>45673</v>
      </c>
      <c r="B141" s="20" t="s">
        <v>6</v>
      </c>
      <c r="C141" s="21" t="s">
        <v>20</v>
      </c>
      <c r="D141" s="41" t="s">
        <v>21</v>
      </c>
      <c r="E141" s="21">
        <v>0.29166666666666669</v>
      </c>
      <c r="F141" s="21"/>
      <c r="G141" s="21"/>
      <c r="H141" s="20"/>
    </row>
    <row r="142" spans="1:8" x14ac:dyDescent="0.3">
      <c r="A142" s="40">
        <v>45673</v>
      </c>
      <c r="B142" s="20" t="s">
        <v>30</v>
      </c>
      <c r="C142" s="21" t="s">
        <v>20</v>
      </c>
      <c r="D142" s="41" t="s">
        <v>21</v>
      </c>
      <c r="E142" s="21">
        <v>0.29166666666666669</v>
      </c>
      <c r="F142" s="21"/>
      <c r="G142" s="21"/>
      <c r="H142" s="20"/>
    </row>
    <row r="143" spans="1:8" x14ac:dyDescent="0.3">
      <c r="A143" s="40">
        <v>45673</v>
      </c>
      <c r="B143" s="20" t="s">
        <v>12</v>
      </c>
      <c r="C143" s="21" t="s">
        <v>23</v>
      </c>
      <c r="D143" s="41" t="s">
        <v>37</v>
      </c>
      <c r="E143" s="21">
        <v>0.35416666666666669</v>
      </c>
      <c r="F143" s="21"/>
      <c r="G143" s="21"/>
      <c r="H143" s="20"/>
    </row>
    <row r="144" spans="1:8" x14ac:dyDescent="0.3">
      <c r="A144" s="40">
        <v>45673</v>
      </c>
      <c r="B144" s="20" t="s">
        <v>33</v>
      </c>
      <c r="C144" s="21" t="s">
        <v>53</v>
      </c>
      <c r="D144" s="41" t="s">
        <v>54</v>
      </c>
      <c r="E144" s="21">
        <v>0.25</v>
      </c>
      <c r="F144" s="21"/>
      <c r="G144" s="21"/>
      <c r="H144" s="20"/>
    </row>
    <row r="145" spans="1:8" x14ac:dyDescent="0.3">
      <c r="A145" s="40">
        <v>45673</v>
      </c>
      <c r="B145" s="20" t="s">
        <v>33</v>
      </c>
      <c r="C145" s="21" t="s">
        <v>46</v>
      </c>
      <c r="D145" s="41" t="s">
        <v>81</v>
      </c>
      <c r="E145" s="21">
        <v>0.29166666666666669</v>
      </c>
      <c r="F145" s="21"/>
      <c r="G145" s="21"/>
      <c r="H145" s="20"/>
    </row>
    <row r="146" spans="1:8" x14ac:dyDescent="0.3">
      <c r="A146" s="40">
        <v>45673</v>
      </c>
      <c r="B146" s="41" t="s">
        <v>49</v>
      </c>
      <c r="C146" s="42" t="s">
        <v>53</v>
      </c>
      <c r="D146" s="41" t="s">
        <v>54</v>
      </c>
      <c r="E146" s="42">
        <v>0.5</v>
      </c>
      <c r="F146" s="42"/>
      <c r="G146" s="42"/>
      <c r="H146" s="41"/>
    </row>
    <row r="147" spans="1:8" x14ac:dyDescent="0.3">
      <c r="A147" s="40">
        <v>45673</v>
      </c>
      <c r="B147" s="41" t="s">
        <v>91</v>
      </c>
      <c r="C147" s="42" t="s">
        <v>53</v>
      </c>
      <c r="D147" s="41" t="s">
        <v>54</v>
      </c>
      <c r="E147" s="42">
        <v>0.5</v>
      </c>
      <c r="F147" s="42"/>
      <c r="G147" s="42"/>
      <c r="H147" s="20"/>
    </row>
    <row r="148" spans="1:8" x14ac:dyDescent="0.3">
      <c r="A148" s="40">
        <v>45673</v>
      </c>
      <c r="B148" s="20" t="s">
        <v>13</v>
      </c>
      <c r="C148" s="21" t="s">
        <v>46</v>
      </c>
      <c r="D148" s="41" t="s">
        <v>74</v>
      </c>
      <c r="E148" s="21" t="s">
        <v>92</v>
      </c>
      <c r="F148" s="21"/>
      <c r="G148" s="21"/>
      <c r="H148" s="20"/>
    </row>
    <row r="149" spans="1:8" x14ac:dyDescent="0.3">
      <c r="A149" s="40">
        <v>45673</v>
      </c>
      <c r="B149" s="20" t="s">
        <v>40</v>
      </c>
      <c r="C149" s="21" t="s">
        <v>70</v>
      </c>
      <c r="D149" s="41" t="s">
        <v>61</v>
      </c>
      <c r="E149" s="22">
        <v>0.25</v>
      </c>
      <c r="F149" s="22"/>
      <c r="G149" s="22"/>
      <c r="H149" s="22"/>
    </row>
    <row r="150" spans="1:8" ht="18" x14ac:dyDescent="0.35">
      <c r="A150" s="40">
        <v>45673</v>
      </c>
      <c r="B150" s="20" t="s">
        <v>22</v>
      </c>
      <c r="C150" s="21" t="s">
        <v>70</v>
      </c>
      <c r="D150" s="41" t="s">
        <v>61</v>
      </c>
      <c r="E150" s="21">
        <v>0.5</v>
      </c>
      <c r="F150" s="21"/>
      <c r="G150" s="21"/>
      <c r="H150" s="43"/>
    </row>
    <row r="151" spans="1:8" x14ac:dyDescent="0.3">
      <c r="A151" s="40">
        <v>45673</v>
      </c>
      <c r="B151" s="20" t="s">
        <v>6</v>
      </c>
      <c r="C151" s="21" t="s">
        <v>93</v>
      </c>
      <c r="D151" s="41" t="s">
        <v>86</v>
      </c>
      <c r="E151" s="21">
        <v>0.66666666666666663</v>
      </c>
      <c r="F151" s="21"/>
      <c r="G151" s="21"/>
      <c r="H151" s="20"/>
    </row>
    <row r="154" spans="1:8" ht="15.6" x14ac:dyDescent="0.3">
      <c r="A154" s="38" t="s">
        <v>1</v>
      </c>
      <c r="B154" s="38" t="s">
        <v>2</v>
      </c>
      <c r="C154" s="38" t="s">
        <v>3</v>
      </c>
      <c r="D154" s="38" t="s">
        <v>4</v>
      </c>
      <c r="E154" s="39" t="s">
        <v>5</v>
      </c>
      <c r="F154" s="39"/>
      <c r="G154" s="39"/>
      <c r="H154" s="39" t="s">
        <v>69</v>
      </c>
    </row>
    <row r="155" spans="1:8" ht="18" x14ac:dyDescent="0.35">
      <c r="A155" s="40">
        <v>45673</v>
      </c>
      <c r="B155" s="20" t="s">
        <v>22</v>
      </c>
      <c r="C155" s="21" t="s">
        <v>94</v>
      </c>
      <c r="D155" s="41" t="s">
        <v>48</v>
      </c>
      <c r="E155" s="21">
        <v>0.20833333333333334</v>
      </c>
      <c r="F155" s="21"/>
      <c r="G155" s="21"/>
      <c r="H155" s="43"/>
    </row>
    <row r="156" spans="1:8" x14ac:dyDescent="0.3">
      <c r="A156" s="45">
        <v>45673</v>
      </c>
      <c r="B156" s="10" t="s">
        <v>49</v>
      </c>
      <c r="C156" s="10" t="s">
        <v>53</v>
      </c>
      <c r="D156" s="10" t="s">
        <v>54</v>
      </c>
      <c r="E156" s="46">
        <v>0.33333333333333331</v>
      </c>
      <c r="F156" s="46"/>
      <c r="G156" s="46"/>
      <c r="H156" s="46"/>
    </row>
    <row r="157" spans="1:8" x14ac:dyDescent="0.3">
      <c r="A157" s="1">
        <v>45674</v>
      </c>
      <c r="B157" s="2" t="s">
        <v>35</v>
      </c>
      <c r="C157" s="2" t="s">
        <v>23</v>
      </c>
      <c r="D157" s="4" t="s">
        <v>37</v>
      </c>
      <c r="E157" s="3">
        <v>0.29166666666666669</v>
      </c>
      <c r="F157" s="3"/>
      <c r="G157" s="3"/>
      <c r="H157" s="2"/>
    </row>
    <row r="158" spans="1:8" x14ac:dyDescent="0.3">
      <c r="A158" s="1">
        <v>45674</v>
      </c>
      <c r="B158" s="2" t="s">
        <v>12</v>
      </c>
      <c r="C158" s="2" t="s">
        <v>23</v>
      </c>
      <c r="D158" s="4" t="s">
        <v>37</v>
      </c>
      <c r="E158" s="3">
        <v>0.35416666666666669</v>
      </c>
      <c r="F158" s="3"/>
      <c r="G158" s="3"/>
      <c r="H158" s="2"/>
    </row>
    <row r="159" spans="1:8" x14ac:dyDescent="0.3">
      <c r="A159" s="1">
        <v>45674</v>
      </c>
      <c r="B159" s="2" t="s">
        <v>6</v>
      </c>
      <c r="C159" s="2" t="s">
        <v>32</v>
      </c>
      <c r="D159" s="4" t="s">
        <v>42</v>
      </c>
      <c r="E159" s="3">
        <v>0.29166666666666669</v>
      </c>
      <c r="F159" s="3"/>
      <c r="G159" s="3"/>
      <c r="H159" s="3"/>
    </row>
    <row r="160" spans="1:8" x14ac:dyDescent="0.3">
      <c r="A160" s="1">
        <v>45674</v>
      </c>
      <c r="B160" s="2" t="s">
        <v>9</v>
      </c>
      <c r="C160" s="2" t="s">
        <v>32</v>
      </c>
      <c r="D160" s="4" t="s">
        <v>42</v>
      </c>
      <c r="E160" s="3">
        <v>0.29166666666666669</v>
      </c>
      <c r="F160" s="3"/>
      <c r="G160" s="3"/>
      <c r="H160" s="3"/>
    </row>
    <row r="161" spans="1:8" x14ac:dyDescent="0.3">
      <c r="A161" s="1">
        <v>45674</v>
      </c>
      <c r="B161" s="2" t="s">
        <v>40</v>
      </c>
      <c r="C161" s="2" t="s">
        <v>20</v>
      </c>
      <c r="D161" s="4" t="s">
        <v>21</v>
      </c>
      <c r="E161" s="3">
        <v>0.29166666666666669</v>
      </c>
      <c r="F161" s="3"/>
      <c r="G161" s="3"/>
      <c r="H161" s="3"/>
    </row>
    <row r="162" spans="1:8" x14ac:dyDescent="0.3">
      <c r="A162" s="1">
        <v>45674</v>
      </c>
      <c r="B162" s="2" t="s">
        <v>36</v>
      </c>
      <c r="C162" s="2" t="s">
        <v>7</v>
      </c>
      <c r="D162" s="4" t="s">
        <v>8</v>
      </c>
      <c r="E162" s="3">
        <v>0.29166666666666669</v>
      </c>
      <c r="F162" s="3"/>
      <c r="G162" s="3"/>
      <c r="H162" s="3"/>
    </row>
    <row r="163" spans="1:8" x14ac:dyDescent="0.3">
      <c r="A163" s="1">
        <v>45674</v>
      </c>
      <c r="B163" s="2" t="s">
        <v>95</v>
      </c>
      <c r="C163" s="2" t="s">
        <v>7</v>
      </c>
      <c r="D163" s="4" t="s">
        <v>8</v>
      </c>
      <c r="E163" s="3">
        <v>0.29166666666666669</v>
      </c>
      <c r="F163" s="3"/>
      <c r="G163" s="3"/>
      <c r="H163" s="2"/>
    </row>
    <row r="164" spans="1:8" x14ac:dyDescent="0.3">
      <c r="A164" s="1">
        <v>45674</v>
      </c>
      <c r="B164" s="2" t="s">
        <v>96</v>
      </c>
      <c r="C164" s="2" t="s">
        <v>14</v>
      </c>
      <c r="D164" s="4" t="s">
        <v>15</v>
      </c>
      <c r="E164" s="3">
        <v>0.70833333333333337</v>
      </c>
      <c r="F164" s="3"/>
      <c r="G164" s="3"/>
      <c r="H164" s="2"/>
    </row>
    <row r="165" spans="1:8" x14ac:dyDescent="0.3">
      <c r="A165" s="1">
        <v>45674</v>
      </c>
      <c r="B165" s="2" t="s">
        <v>40</v>
      </c>
      <c r="C165" s="2" t="s">
        <v>14</v>
      </c>
      <c r="D165" s="4" t="s">
        <v>15</v>
      </c>
      <c r="E165" s="3">
        <v>0.70833333333333337</v>
      </c>
      <c r="F165" s="3"/>
      <c r="G165" s="3"/>
      <c r="H165" s="2"/>
    </row>
    <row r="166" spans="1:8" x14ac:dyDescent="0.3">
      <c r="A166" s="1">
        <v>45674</v>
      </c>
      <c r="B166" s="2" t="s">
        <v>18</v>
      </c>
      <c r="C166" s="2" t="s">
        <v>53</v>
      </c>
      <c r="D166" s="4" t="s">
        <v>54</v>
      </c>
      <c r="E166" s="3">
        <v>0.5</v>
      </c>
      <c r="F166" s="3"/>
      <c r="G166" s="3"/>
      <c r="H166" s="2"/>
    </row>
    <row r="167" spans="1:8" x14ac:dyDescent="0.3">
      <c r="A167" s="1">
        <v>45674</v>
      </c>
      <c r="B167" s="2" t="s">
        <v>62</v>
      </c>
      <c r="C167" s="2" t="s">
        <v>46</v>
      </c>
      <c r="D167" s="2" t="s">
        <v>81</v>
      </c>
      <c r="E167" s="3">
        <v>0.20833333333333334</v>
      </c>
      <c r="F167" s="3"/>
      <c r="G167" s="3"/>
      <c r="H167" s="3"/>
    </row>
    <row r="168" spans="1:8" x14ac:dyDescent="0.3">
      <c r="A168" s="1">
        <v>45674</v>
      </c>
      <c r="B168" s="2" t="s">
        <v>79</v>
      </c>
      <c r="C168" s="2" t="s">
        <v>46</v>
      </c>
      <c r="D168" s="4" t="s">
        <v>97</v>
      </c>
      <c r="E168" s="3">
        <v>0.45833333333333331</v>
      </c>
      <c r="F168" s="3"/>
      <c r="G168" s="3"/>
      <c r="H168" s="3"/>
    </row>
    <row r="169" spans="1:8" x14ac:dyDescent="0.3">
      <c r="A169" s="1">
        <v>45674</v>
      </c>
      <c r="B169" s="2" t="s">
        <v>78</v>
      </c>
      <c r="C169" s="2" t="s">
        <v>46</v>
      </c>
      <c r="D169" s="4" t="s">
        <v>81</v>
      </c>
      <c r="E169" s="3">
        <v>0.45833333333333331</v>
      </c>
      <c r="F169" s="3"/>
      <c r="G169" s="3"/>
      <c r="H169" s="3"/>
    </row>
    <row r="170" spans="1:8" x14ac:dyDescent="0.3">
      <c r="A170" s="47">
        <v>45674</v>
      </c>
      <c r="B170" s="2" t="s">
        <v>98</v>
      </c>
      <c r="C170" s="2" t="s">
        <v>23</v>
      </c>
      <c r="D170" s="4" t="s">
        <v>37</v>
      </c>
      <c r="E170" s="22">
        <v>0.70833333333333337</v>
      </c>
      <c r="F170" s="22"/>
      <c r="G170" s="22"/>
      <c r="H170" s="5"/>
    </row>
    <row r="171" spans="1:8" x14ac:dyDescent="0.3">
      <c r="A171" s="18">
        <v>45674</v>
      </c>
      <c r="B171" s="2" t="s">
        <v>6</v>
      </c>
      <c r="C171" s="2" t="s">
        <v>46</v>
      </c>
      <c r="D171" s="4" t="s">
        <v>42</v>
      </c>
      <c r="E171" s="22">
        <v>0.83333333333333337</v>
      </c>
      <c r="F171" s="22"/>
      <c r="G171" s="22"/>
      <c r="H171" s="5"/>
    </row>
    <row r="172" spans="1:8" x14ac:dyDescent="0.3">
      <c r="A172" s="18">
        <v>45674</v>
      </c>
      <c r="B172" s="2" t="s">
        <v>99</v>
      </c>
      <c r="C172" s="2" t="s">
        <v>46</v>
      </c>
      <c r="D172" s="4" t="s">
        <v>42</v>
      </c>
      <c r="E172" s="22">
        <v>0.83333333333333337</v>
      </c>
      <c r="F172" s="22"/>
      <c r="G172" s="22"/>
      <c r="H172" s="5"/>
    </row>
    <row r="173" spans="1:8" ht="15.6" x14ac:dyDescent="0.3">
      <c r="A173" s="38" t="s">
        <v>1</v>
      </c>
      <c r="B173" s="38" t="s">
        <v>2</v>
      </c>
      <c r="C173" s="38" t="s">
        <v>3</v>
      </c>
      <c r="D173" s="38" t="s">
        <v>4</v>
      </c>
      <c r="E173" s="39" t="s">
        <v>5</v>
      </c>
      <c r="F173" s="39"/>
      <c r="G173" s="39"/>
      <c r="H173" s="39" t="s">
        <v>69</v>
      </c>
    </row>
    <row r="174" spans="1:8" x14ac:dyDescent="0.3">
      <c r="A174" s="18">
        <v>45675</v>
      </c>
      <c r="B174" s="5" t="s">
        <v>6</v>
      </c>
      <c r="C174" s="19" t="s">
        <v>32</v>
      </c>
      <c r="D174" s="48" t="s">
        <v>42</v>
      </c>
      <c r="E174" s="22">
        <v>0.41666666666666669</v>
      </c>
      <c r="F174" s="22"/>
      <c r="G174" s="22"/>
      <c r="H174" s="5"/>
    </row>
    <row r="175" spans="1:8" x14ac:dyDescent="0.3">
      <c r="A175" s="18">
        <v>45675</v>
      </c>
      <c r="B175" s="5" t="s">
        <v>80</v>
      </c>
      <c r="C175" s="19" t="s">
        <v>23</v>
      </c>
      <c r="D175" s="48" t="s">
        <v>37</v>
      </c>
      <c r="E175" s="22">
        <v>0.33333333333333331</v>
      </c>
      <c r="F175" s="22"/>
      <c r="G175" s="22"/>
      <c r="H175" s="5"/>
    </row>
    <row r="176" spans="1:8" x14ac:dyDescent="0.3">
      <c r="A176" s="18">
        <v>45675</v>
      </c>
      <c r="B176" s="5" t="s">
        <v>40</v>
      </c>
      <c r="C176" s="5" t="s">
        <v>20</v>
      </c>
      <c r="D176" s="5" t="s">
        <v>21</v>
      </c>
      <c r="E176" s="22">
        <v>0.25</v>
      </c>
      <c r="F176" s="22"/>
      <c r="G176" s="22"/>
      <c r="H176" s="5"/>
    </row>
    <row r="180" spans="1:8" ht="15.6" x14ac:dyDescent="0.3">
      <c r="A180" s="38" t="s">
        <v>1</v>
      </c>
      <c r="B180" s="38" t="s">
        <v>2</v>
      </c>
      <c r="C180" s="38" t="s">
        <v>3</v>
      </c>
      <c r="D180" s="38" t="s">
        <v>4</v>
      </c>
      <c r="E180" s="39" t="s">
        <v>5</v>
      </c>
      <c r="F180" s="39"/>
      <c r="G180" s="39"/>
      <c r="H180" s="39" t="s">
        <v>69</v>
      </c>
    </row>
    <row r="181" spans="1:8" x14ac:dyDescent="0.3">
      <c r="A181" s="18">
        <v>45677</v>
      </c>
      <c r="B181" s="5" t="s">
        <v>9</v>
      </c>
      <c r="C181" s="19" t="s">
        <v>32</v>
      </c>
      <c r="D181" s="48" t="s">
        <v>42</v>
      </c>
      <c r="E181" s="19">
        <v>0.29166666666666669</v>
      </c>
      <c r="F181" s="19"/>
      <c r="G181" s="19"/>
      <c r="H181" s="5"/>
    </row>
    <row r="182" spans="1:8" x14ac:dyDescent="0.3">
      <c r="A182" s="18">
        <v>45677</v>
      </c>
      <c r="B182" s="5" t="s">
        <v>6</v>
      </c>
      <c r="C182" s="19" t="s">
        <v>32</v>
      </c>
      <c r="D182" s="48" t="s">
        <v>42</v>
      </c>
      <c r="E182" s="19">
        <v>0.29166666666666669</v>
      </c>
      <c r="F182" s="19"/>
      <c r="G182" s="19"/>
      <c r="H182" s="5"/>
    </row>
    <row r="183" spans="1:8" x14ac:dyDescent="0.3">
      <c r="A183" s="18">
        <v>45677</v>
      </c>
      <c r="B183" s="2" t="s">
        <v>12</v>
      </c>
      <c r="C183" s="19" t="s">
        <v>23</v>
      </c>
      <c r="D183" s="48" t="s">
        <v>37</v>
      </c>
      <c r="E183" s="19">
        <v>0.125</v>
      </c>
      <c r="F183" s="19"/>
      <c r="G183" s="19"/>
      <c r="H183" s="5"/>
    </row>
    <row r="184" spans="1:8" x14ac:dyDescent="0.3">
      <c r="A184" s="18">
        <v>45677</v>
      </c>
      <c r="B184" s="5" t="s">
        <v>35</v>
      </c>
      <c r="C184" s="19" t="s">
        <v>7</v>
      </c>
      <c r="D184" s="48" t="s">
        <v>8</v>
      </c>
      <c r="E184" s="19">
        <v>0.29166666666666702</v>
      </c>
      <c r="F184" s="19"/>
      <c r="G184" s="19"/>
      <c r="H184" s="5"/>
    </row>
    <row r="185" spans="1:8" x14ac:dyDescent="0.3">
      <c r="A185" s="18">
        <v>45677</v>
      </c>
      <c r="B185" s="5" t="s">
        <v>17</v>
      </c>
      <c r="C185" s="19" t="s">
        <v>14</v>
      </c>
      <c r="D185" s="48" t="s">
        <v>15</v>
      </c>
      <c r="E185" s="19">
        <v>0.29166666666666669</v>
      </c>
      <c r="F185" s="19"/>
      <c r="G185" s="19"/>
      <c r="H185" s="5"/>
    </row>
    <row r="186" spans="1:8" x14ac:dyDescent="0.3">
      <c r="A186" s="18">
        <v>45677</v>
      </c>
      <c r="B186" s="5" t="s">
        <v>18</v>
      </c>
      <c r="C186" s="19" t="s">
        <v>20</v>
      </c>
      <c r="D186" s="48" t="s">
        <v>21</v>
      </c>
      <c r="E186" s="19">
        <v>0.45833333333333331</v>
      </c>
      <c r="F186" s="19"/>
      <c r="G186" s="19"/>
      <c r="H186" s="5"/>
    </row>
    <row r="187" spans="1:8" x14ac:dyDescent="0.3">
      <c r="A187" s="18">
        <v>45677</v>
      </c>
      <c r="B187" s="5" t="s">
        <v>22</v>
      </c>
      <c r="C187" s="19" t="s">
        <v>14</v>
      </c>
      <c r="D187" s="48" t="s">
        <v>15</v>
      </c>
      <c r="E187" s="19">
        <v>0.29166666666666702</v>
      </c>
      <c r="F187" s="19"/>
      <c r="G187" s="19"/>
      <c r="H187" s="5"/>
    </row>
    <row r="188" spans="1:8" x14ac:dyDescent="0.3">
      <c r="A188" s="18">
        <v>45677</v>
      </c>
      <c r="B188" s="20" t="s">
        <v>16</v>
      </c>
      <c r="C188" s="21" t="s">
        <v>14</v>
      </c>
      <c r="D188" s="41" t="s">
        <v>15</v>
      </c>
      <c r="E188" s="21">
        <v>0.58333333333333337</v>
      </c>
      <c r="F188" s="21"/>
      <c r="G188" s="21"/>
      <c r="H188" s="5"/>
    </row>
    <row r="189" spans="1:8" x14ac:dyDescent="0.3">
      <c r="A189" s="18">
        <v>45677</v>
      </c>
      <c r="B189" s="5" t="s">
        <v>25</v>
      </c>
      <c r="C189" s="19" t="s">
        <v>26</v>
      </c>
      <c r="D189" s="48" t="s">
        <v>27</v>
      </c>
      <c r="E189" s="19">
        <v>0.41666666666666669</v>
      </c>
      <c r="F189" s="19"/>
      <c r="G189" s="19"/>
      <c r="H189" s="5"/>
    </row>
    <row r="190" spans="1:8" x14ac:dyDescent="0.3">
      <c r="A190" s="18">
        <v>45677</v>
      </c>
      <c r="B190" s="5" t="s">
        <v>13</v>
      </c>
      <c r="C190" s="19" t="s">
        <v>26</v>
      </c>
      <c r="D190" s="48" t="s">
        <v>27</v>
      </c>
      <c r="E190" s="19">
        <v>0.41666666666666669</v>
      </c>
      <c r="F190" s="19"/>
      <c r="G190" s="19"/>
      <c r="H190" s="5"/>
    </row>
    <row r="191" spans="1:8" x14ac:dyDescent="0.3">
      <c r="A191" s="18">
        <v>45677</v>
      </c>
      <c r="B191" s="20" t="s">
        <v>16</v>
      </c>
      <c r="C191" s="21" t="s">
        <v>26</v>
      </c>
      <c r="D191" s="41" t="s">
        <v>27</v>
      </c>
      <c r="E191" s="21">
        <v>0.58333333333333337</v>
      </c>
      <c r="F191" s="21"/>
      <c r="G191" s="21"/>
      <c r="H191" s="5"/>
    </row>
    <row r="193" spans="1:8" ht="15.6" x14ac:dyDescent="0.3">
      <c r="A193" s="38" t="s">
        <v>1</v>
      </c>
      <c r="B193" s="38" t="s">
        <v>2</v>
      </c>
      <c r="C193" s="38" t="s">
        <v>3</v>
      </c>
      <c r="D193" s="38" t="s">
        <v>4</v>
      </c>
      <c r="E193" s="39" t="s">
        <v>5</v>
      </c>
      <c r="F193" s="39"/>
      <c r="G193" s="39"/>
      <c r="H193" s="39" t="s">
        <v>69</v>
      </c>
    </row>
    <row r="194" spans="1:8" x14ac:dyDescent="0.3">
      <c r="A194" s="18">
        <v>45678</v>
      </c>
      <c r="B194" s="5" t="s">
        <v>9</v>
      </c>
      <c r="C194" s="19" t="s">
        <v>7</v>
      </c>
      <c r="D194" s="48" t="s">
        <v>8</v>
      </c>
      <c r="E194" s="19">
        <v>0.25</v>
      </c>
      <c r="F194" s="19"/>
      <c r="G194" s="19"/>
      <c r="H194" s="5"/>
    </row>
    <row r="195" spans="1:8" x14ac:dyDescent="0.3">
      <c r="A195" s="18">
        <v>45678</v>
      </c>
      <c r="B195" s="5" t="s">
        <v>98</v>
      </c>
      <c r="C195" s="19" t="s">
        <v>46</v>
      </c>
      <c r="D195" s="48" t="s">
        <v>100</v>
      </c>
      <c r="E195" s="19">
        <v>0.375</v>
      </c>
      <c r="F195" s="19"/>
      <c r="G195" s="19"/>
      <c r="H195" s="5"/>
    </row>
    <row r="196" spans="1:8" x14ac:dyDescent="0.3">
      <c r="A196" s="18">
        <v>45678</v>
      </c>
      <c r="B196" s="5" t="s">
        <v>36</v>
      </c>
      <c r="C196" s="19" t="s">
        <v>7</v>
      </c>
      <c r="D196" s="48" t="s">
        <v>8</v>
      </c>
      <c r="E196" s="19">
        <v>0.58333333333333337</v>
      </c>
      <c r="F196" s="19"/>
      <c r="G196" s="19"/>
      <c r="H196" s="5"/>
    </row>
    <row r="197" spans="1:8" x14ac:dyDescent="0.3">
      <c r="A197" s="18">
        <v>45678</v>
      </c>
      <c r="B197" s="20" t="s">
        <v>16</v>
      </c>
      <c r="C197" s="21" t="s">
        <v>32</v>
      </c>
      <c r="D197" s="20" t="s">
        <v>42</v>
      </c>
      <c r="E197" s="21">
        <v>0.33333333333333331</v>
      </c>
      <c r="F197" s="21"/>
      <c r="G197" s="21"/>
      <c r="H197" s="5"/>
    </row>
    <row r="198" spans="1:8" x14ac:dyDescent="0.3">
      <c r="A198" s="18">
        <v>45678</v>
      </c>
      <c r="B198" s="5" t="s">
        <v>67</v>
      </c>
      <c r="C198" s="19" t="s">
        <v>20</v>
      </c>
      <c r="D198" s="48" t="s">
        <v>21</v>
      </c>
      <c r="E198" s="19">
        <v>0.29166666666666669</v>
      </c>
      <c r="F198" s="19"/>
      <c r="G198" s="19"/>
      <c r="H198" s="5"/>
    </row>
    <row r="199" spans="1:8" x14ac:dyDescent="0.3">
      <c r="A199" s="18">
        <v>45678</v>
      </c>
      <c r="B199" s="5" t="s">
        <v>22</v>
      </c>
      <c r="C199" s="19" t="s">
        <v>20</v>
      </c>
      <c r="D199" s="48" t="s">
        <v>21</v>
      </c>
      <c r="E199" s="19">
        <v>0.5</v>
      </c>
      <c r="F199" s="19"/>
      <c r="G199" s="19"/>
      <c r="H199" s="5"/>
    </row>
    <row r="200" spans="1:8" x14ac:dyDescent="0.3">
      <c r="A200" s="18">
        <v>45678</v>
      </c>
      <c r="B200" s="5" t="s">
        <v>62</v>
      </c>
      <c r="C200" s="19" t="s">
        <v>20</v>
      </c>
      <c r="D200" s="48" t="s">
        <v>21</v>
      </c>
      <c r="E200" s="19">
        <v>0.5</v>
      </c>
      <c r="F200" s="19"/>
      <c r="G200" s="19"/>
      <c r="H200" s="5"/>
    </row>
    <row r="201" spans="1:8" x14ac:dyDescent="0.3">
      <c r="A201" s="18">
        <v>45678</v>
      </c>
      <c r="B201" s="5" t="s">
        <v>80</v>
      </c>
      <c r="C201" s="19" t="s">
        <v>20</v>
      </c>
      <c r="D201" s="48" t="s">
        <v>21</v>
      </c>
      <c r="E201" s="19">
        <v>0.5</v>
      </c>
      <c r="F201" s="19"/>
      <c r="G201" s="19"/>
      <c r="H201" s="5"/>
    </row>
    <row r="202" spans="1:8" x14ac:dyDescent="0.3">
      <c r="A202" s="18">
        <v>45678</v>
      </c>
      <c r="B202" s="5" t="s">
        <v>35</v>
      </c>
      <c r="C202" s="19" t="s">
        <v>14</v>
      </c>
      <c r="D202" s="48" t="s">
        <v>15</v>
      </c>
      <c r="E202" s="19">
        <v>0.29166666666666669</v>
      </c>
      <c r="F202" s="19"/>
      <c r="G202" s="19"/>
      <c r="H202" s="5"/>
    </row>
    <row r="203" spans="1:8" x14ac:dyDescent="0.3">
      <c r="A203" s="18">
        <v>45678</v>
      </c>
      <c r="B203" s="5" t="s">
        <v>6</v>
      </c>
      <c r="C203" s="19" t="s">
        <v>14</v>
      </c>
      <c r="D203" s="48" t="s">
        <v>15</v>
      </c>
      <c r="E203" s="19">
        <v>0.5</v>
      </c>
      <c r="F203" s="19"/>
      <c r="G203" s="19"/>
      <c r="H203" s="5"/>
    </row>
    <row r="204" spans="1:8" x14ac:dyDescent="0.3">
      <c r="A204" s="18">
        <v>45678</v>
      </c>
      <c r="B204" s="5" t="s">
        <v>76</v>
      </c>
      <c r="C204" s="19" t="s">
        <v>46</v>
      </c>
      <c r="D204" s="48" t="s">
        <v>8</v>
      </c>
      <c r="E204" s="19">
        <v>0.375</v>
      </c>
      <c r="F204" s="19"/>
      <c r="G204" s="19"/>
      <c r="H204" s="5"/>
    </row>
    <row r="205" spans="1:8" x14ac:dyDescent="0.3">
      <c r="A205" s="18">
        <v>45678</v>
      </c>
      <c r="B205" s="5" t="s">
        <v>40</v>
      </c>
      <c r="C205" s="19" t="s">
        <v>26</v>
      </c>
      <c r="D205" s="48" t="s">
        <v>27</v>
      </c>
      <c r="E205" s="19">
        <v>0.20833333333333334</v>
      </c>
      <c r="F205" s="19"/>
      <c r="G205" s="19"/>
      <c r="H205" s="5"/>
    </row>
    <row r="206" spans="1:8" ht="15.6" x14ac:dyDescent="0.3">
      <c r="A206" s="38" t="s">
        <v>1</v>
      </c>
      <c r="B206" s="38" t="s">
        <v>2</v>
      </c>
      <c r="C206" s="38" t="s">
        <v>3</v>
      </c>
      <c r="D206" s="38" t="s">
        <v>4</v>
      </c>
      <c r="E206" s="39" t="s">
        <v>5</v>
      </c>
      <c r="F206" s="39"/>
      <c r="G206" s="39"/>
      <c r="H206" s="39" t="s">
        <v>69</v>
      </c>
    </row>
    <row r="207" spans="1:8" x14ac:dyDescent="0.3">
      <c r="A207" s="18">
        <v>45678</v>
      </c>
      <c r="B207" s="5" t="s">
        <v>50</v>
      </c>
      <c r="C207" s="19" t="s">
        <v>101</v>
      </c>
      <c r="D207" s="48" t="s">
        <v>102</v>
      </c>
      <c r="E207" s="19">
        <v>0.59722222222222221</v>
      </c>
      <c r="F207" s="19"/>
      <c r="G207" s="19"/>
      <c r="H207" s="5"/>
    </row>
    <row r="208" spans="1:8" x14ac:dyDescent="0.3">
      <c r="A208" s="18">
        <v>45679</v>
      </c>
      <c r="B208" s="27" t="s">
        <v>103</v>
      </c>
      <c r="C208" s="49" t="s">
        <v>104</v>
      </c>
      <c r="D208" s="50" t="s">
        <v>64</v>
      </c>
      <c r="E208" s="49">
        <v>0.29166666666666702</v>
      </c>
      <c r="F208" s="49"/>
      <c r="G208" s="49"/>
      <c r="H208" s="27"/>
    </row>
    <row r="209" spans="1:8" x14ac:dyDescent="0.3">
      <c r="A209" s="18">
        <v>45679</v>
      </c>
      <c r="B209" s="27" t="s">
        <v>19</v>
      </c>
      <c r="C209" s="49" t="s">
        <v>104</v>
      </c>
      <c r="D209" s="50" t="s">
        <v>64</v>
      </c>
      <c r="E209" s="49">
        <v>0.41666666666666669</v>
      </c>
      <c r="F209" s="49"/>
      <c r="G209" s="49"/>
      <c r="H209" s="27"/>
    </row>
    <row r="210" spans="1:8" x14ac:dyDescent="0.3">
      <c r="A210" s="18">
        <v>45679</v>
      </c>
      <c r="B210" s="27" t="s">
        <v>40</v>
      </c>
      <c r="C210" s="49" t="s">
        <v>32</v>
      </c>
      <c r="D210" s="50" t="s">
        <v>42</v>
      </c>
      <c r="E210" s="49">
        <v>0.20833333333333334</v>
      </c>
      <c r="F210" s="49"/>
      <c r="G210" s="49"/>
      <c r="H210" s="27"/>
    </row>
    <row r="211" spans="1:8" x14ac:dyDescent="0.3">
      <c r="A211" s="18">
        <v>45679</v>
      </c>
      <c r="B211" s="27" t="s">
        <v>9</v>
      </c>
      <c r="C211" s="49" t="s">
        <v>7</v>
      </c>
      <c r="D211" s="50" t="s">
        <v>100</v>
      </c>
      <c r="E211" s="49">
        <v>0.29166666666666702</v>
      </c>
      <c r="F211" s="49"/>
      <c r="G211" s="49"/>
      <c r="H211" s="27"/>
    </row>
    <row r="212" spans="1:8" x14ac:dyDescent="0.3">
      <c r="A212" s="18">
        <v>45679</v>
      </c>
      <c r="B212" s="27" t="s">
        <v>6</v>
      </c>
      <c r="C212" s="49" t="s">
        <v>7</v>
      </c>
      <c r="D212" s="50" t="s">
        <v>100</v>
      </c>
      <c r="E212" s="49">
        <v>0.29166666666666669</v>
      </c>
      <c r="F212" s="49"/>
      <c r="G212" s="49"/>
      <c r="H212" s="27"/>
    </row>
    <row r="213" spans="1:8" x14ac:dyDescent="0.3">
      <c r="A213" s="18">
        <v>45679</v>
      </c>
      <c r="B213" s="27" t="s">
        <v>16</v>
      </c>
      <c r="C213" s="49" t="s">
        <v>7</v>
      </c>
      <c r="D213" s="50" t="s">
        <v>100</v>
      </c>
      <c r="E213" s="49">
        <v>0.625</v>
      </c>
      <c r="F213" s="49"/>
      <c r="G213" s="49"/>
      <c r="H213" s="27"/>
    </row>
    <row r="214" spans="1:8" x14ac:dyDescent="0.3">
      <c r="A214" s="18">
        <v>45679</v>
      </c>
      <c r="B214" s="27" t="s">
        <v>11</v>
      </c>
      <c r="C214" s="49" t="s">
        <v>26</v>
      </c>
      <c r="D214" s="50" t="s">
        <v>27</v>
      </c>
      <c r="E214" s="49">
        <v>0.20833333333333334</v>
      </c>
      <c r="F214" s="49"/>
      <c r="G214" s="49"/>
      <c r="H214" s="27"/>
    </row>
    <row r="215" spans="1:8" x14ac:dyDescent="0.3">
      <c r="A215" s="18">
        <v>45679</v>
      </c>
      <c r="B215" s="16" t="s">
        <v>18</v>
      </c>
      <c r="C215" s="17" t="s">
        <v>14</v>
      </c>
      <c r="D215" s="16" t="s">
        <v>15</v>
      </c>
      <c r="E215" s="17">
        <v>0.58333333333333337</v>
      </c>
      <c r="F215" s="17"/>
      <c r="G215" s="17"/>
      <c r="H215" s="27"/>
    </row>
    <row r="216" spans="1:8" x14ac:dyDescent="0.3">
      <c r="A216" s="18">
        <v>45679</v>
      </c>
      <c r="B216" s="27" t="s">
        <v>75</v>
      </c>
      <c r="C216" s="49" t="s">
        <v>14</v>
      </c>
      <c r="D216" s="50" t="s">
        <v>15</v>
      </c>
      <c r="E216" s="49">
        <v>0.25</v>
      </c>
      <c r="F216" s="49"/>
      <c r="G216" s="49"/>
      <c r="H216" s="27"/>
    </row>
    <row r="217" spans="1:8" x14ac:dyDescent="0.3">
      <c r="A217" s="18">
        <v>45679</v>
      </c>
      <c r="B217" s="27" t="s">
        <v>105</v>
      </c>
      <c r="C217" s="49" t="s">
        <v>14</v>
      </c>
      <c r="D217" s="50" t="s">
        <v>15</v>
      </c>
      <c r="E217" s="49">
        <v>0.25</v>
      </c>
      <c r="F217" s="49"/>
      <c r="G217" s="49"/>
      <c r="H217" s="27"/>
    </row>
    <row r="218" spans="1:8" x14ac:dyDescent="0.3">
      <c r="A218" s="18">
        <v>45679</v>
      </c>
      <c r="B218" s="27" t="s">
        <v>36</v>
      </c>
      <c r="C218" s="49" t="s">
        <v>32</v>
      </c>
      <c r="D218" s="50" t="s">
        <v>42</v>
      </c>
      <c r="E218" s="49">
        <v>0.54166666666666663</v>
      </c>
      <c r="F218" s="49"/>
      <c r="G218" s="49"/>
      <c r="H218" s="27"/>
    </row>
    <row r="219" spans="1:8" x14ac:dyDescent="0.3">
      <c r="A219" s="18">
        <v>45679</v>
      </c>
      <c r="B219" s="27" t="s">
        <v>43</v>
      </c>
      <c r="C219" s="49"/>
      <c r="D219" s="50"/>
      <c r="E219" s="49">
        <v>0.54166666666666663</v>
      </c>
      <c r="F219" s="49"/>
      <c r="G219" s="49"/>
      <c r="H219" s="27"/>
    </row>
    <row r="220" spans="1:8" x14ac:dyDescent="0.3">
      <c r="A220" s="18">
        <v>45679</v>
      </c>
      <c r="B220" s="27" t="s">
        <v>89</v>
      </c>
      <c r="C220" s="27" t="s">
        <v>46</v>
      </c>
      <c r="D220" s="50" t="s">
        <v>8</v>
      </c>
      <c r="E220" s="6">
        <v>0.125</v>
      </c>
      <c r="F220" s="6"/>
      <c r="G220" s="6"/>
      <c r="H220" s="27"/>
    </row>
    <row r="221" spans="1:8" ht="15.6" x14ac:dyDescent="0.3">
      <c r="A221" s="38" t="s">
        <v>1</v>
      </c>
      <c r="B221" s="38" t="s">
        <v>2</v>
      </c>
      <c r="C221" s="38" t="s">
        <v>3</v>
      </c>
      <c r="D221" s="38" t="s">
        <v>4</v>
      </c>
      <c r="E221" s="39" t="s">
        <v>5</v>
      </c>
      <c r="F221" s="39"/>
      <c r="G221" s="39"/>
      <c r="H221" s="39" t="s">
        <v>69</v>
      </c>
    </row>
    <row r="222" spans="1:8" x14ac:dyDescent="0.3">
      <c r="A222" s="18">
        <v>45680</v>
      </c>
      <c r="B222" s="20" t="s">
        <v>40</v>
      </c>
      <c r="C222" s="21" t="s">
        <v>101</v>
      </c>
      <c r="D222" s="41" t="s">
        <v>106</v>
      </c>
      <c r="E222" s="21">
        <v>0.29166666666666669</v>
      </c>
      <c r="F222" s="21"/>
      <c r="G222" s="21"/>
      <c r="H222" s="5"/>
    </row>
    <row r="223" spans="1:8" x14ac:dyDescent="0.3">
      <c r="A223" s="18">
        <v>45680</v>
      </c>
      <c r="B223" s="20" t="s">
        <v>9</v>
      </c>
      <c r="C223" s="21" t="s">
        <v>32</v>
      </c>
      <c r="D223" s="41" t="s">
        <v>42</v>
      </c>
      <c r="E223" s="21">
        <v>0.25</v>
      </c>
      <c r="F223" s="21"/>
      <c r="G223" s="21"/>
      <c r="H223" s="5"/>
    </row>
    <row r="224" spans="1:8" x14ac:dyDescent="0.3">
      <c r="A224" s="18">
        <v>45680</v>
      </c>
      <c r="B224" s="20" t="s">
        <v>6</v>
      </c>
      <c r="C224" s="21" t="s">
        <v>32</v>
      </c>
      <c r="D224" s="41" t="s">
        <v>42</v>
      </c>
      <c r="E224" s="21">
        <v>0.25</v>
      </c>
      <c r="F224" s="21"/>
      <c r="G224" s="21"/>
      <c r="H224" s="51"/>
    </row>
    <row r="225" spans="1:8" x14ac:dyDescent="0.3">
      <c r="A225" s="18">
        <v>45680</v>
      </c>
      <c r="B225" s="16" t="s">
        <v>43</v>
      </c>
      <c r="C225" s="17" t="s">
        <v>20</v>
      </c>
      <c r="D225" s="52" t="s">
        <v>21</v>
      </c>
      <c r="E225" s="17">
        <v>0.29166666666666669</v>
      </c>
      <c r="F225" s="17"/>
      <c r="G225" s="17"/>
      <c r="H225" s="27"/>
    </row>
    <row r="226" spans="1:8" ht="18" x14ac:dyDescent="0.35">
      <c r="A226" s="18">
        <v>45680</v>
      </c>
      <c r="B226" s="20" t="s">
        <v>22</v>
      </c>
      <c r="C226" s="21" t="s">
        <v>20</v>
      </c>
      <c r="D226" s="41" t="s">
        <v>21</v>
      </c>
      <c r="E226" s="21">
        <v>0.29166666666666669</v>
      </c>
      <c r="F226" s="21"/>
      <c r="G226" s="21"/>
      <c r="H226" s="53"/>
    </row>
    <row r="227" spans="1:8" x14ac:dyDescent="0.3">
      <c r="A227" s="18">
        <v>45680</v>
      </c>
      <c r="B227" s="20" t="s">
        <v>36</v>
      </c>
      <c r="C227" s="21" t="s">
        <v>20</v>
      </c>
      <c r="D227" s="41" t="s">
        <v>21</v>
      </c>
      <c r="E227" s="21">
        <v>0.29166666666666669</v>
      </c>
      <c r="F227" s="21"/>
      <c r="G227" s="21"/>
      <c r="H227" s="5"/>
    </row>
    <row r="228" spans="1:8" x14ac:dyDescent="0.3">
      <c r="A228" s="18">
        <v>45680</v>
      </c>
      <c r="B228" s="20" t="s">
        <v>35</v>
      </c>
      <c r="C228" s="21" t="s">
        <v>104</v>
      </c>
      <c r="D228" s="41" t="s">
        <v>64</v>
      </c>
      <c r="E228" s="21">
        <v>0.20833333333333334</v>
      </c>
      <c r="F228" s="21"/>
      <c r="G228" s="21"/>
      <c r="H228" s="5"/>
    </row>
    <row r="229" spans="1:8" x14ac:dyDescent="0.3">
      <c r="A229" s="18">
        <v>45680</v>
      </c>
      <c r="B229" s="20" t="s">
        <v>12</v>
      </c>
      <c r="C229" s="21" t="s">
        <v>104</v>
      </c>
      <c r="D229" s="41" t="s">
        <v>64</v>
      </c>
      <c r="E229" s="21">
        <v>0.25</v>
      </c>
      <c r="F229" s="21"/>
      <c r="G229" s="21"/>
      <c r="H229" s="5"/>
    </row>
    <row r="230" spans="1:8" x14ac:dyDescent="0.3">
      <c r="A230" s="18">
        <v>45680</v>
      </c>
      <c r="B230" s="20" t="s">
        <v>33</v>
      </c>
      <c r="C230" s="21" t="s">
        <v>26</v>
      </c>
      <c r="D230" s="41" t="s">
        <v>27</v>
      </c>
      <c r="E230" s="21">
        <v>0.25</v>
      </c>
      <c r="F230" s="21"/>
      <c r="G230" s="21"/>
      <c r="H230" s="51"/>
    </row>
    <row r="231" spans="1:8" x14ac:dyDescent="0.3">
      <c r="A231" s="18">
        <v>45680</v>
      </c>
      <c r="B231" s="20" t="s">
        <v>34</v>
      </c>
      <c r="C231" s="21" t="s">
        <v>26</v>
      </c>
      <c r="D231" s="20" t="s">
        <v>27</v>
      </c>
      <c r="E231" s="21">
        <v>0.25</v>
      </c>
      <c r="F231" s="21"/>
      <c r="G231" s="21"/>
      <c r="H231" s="51"/>
    </row>
    <row r="232" spans="1:8" x14ac:dyDescent="0.3">
      <c r="A232" s="18">
        <v>45680</v>
      </c>
      <c r="B232" s="41" t="s">
        <v>49</v>
      </c>
      <c r="C232" s="21" t="s">
        <v>26</v>
      </c>
      <c r="D232" s="20" t="s">
        <v>27</v>
      </c>
      <c r="E232" s="42">
        <v>0.45833333333333331</v>
      </c>
      <c r="F232" s="42"/>
      <c r="G232" s="42"/>
      <c r="H232" s="41"/>
    </row>
    <row r="233" spans="1:8" x14ac:dyDescent="0.3">
      <c r="A233" s="18">
        <v>45680</v>
      </c>
      <c r="B233" s="16" t="s">
        <v>16</v>
      </c>
      <c r="C233" s="21" t="s">
        <v>26</v>
      </c>
      <c r="D233" s="20" t="s">
        <v>27</v>
      </c>
      <c r="E233" s="17">
        <v>0.45833333333333331</v>
      </c>
      <c r="F233" s="17"/>
      <c r="G233" s="17"/>
      <c r="H233" s="27"/>
    </row>
    <row r="234" spans="1:8" x14ac:dyDescent="0.3">
      <c r="A234" s="18">
        <v>45680</v>
      </c>
      <c r="B234" s="41" t="s">
        <v>107</v>
      </c>
      <c r="C234" s="42" t="s">
        <v>46</v>
      </c>
      <c r="D234" s="41" t="s">
        <v>100</v>
      </c>
      <c r="E234" s="42">
        <v>0.25</v>
      </c>
      <c r="F234" s="42"/>
      <c r="G234" s="42"/>
      <c r="H234" s="54"/>
    </row>
    <row r="235" spans="1:8" x14ac:dyDescent="0.3">
      <c r="A235" s="18">
        <v>45680</v>
      </c>
      <c r="B235" s="41" t="s">
        <v>80</v>
      </c>
      <c r="C235" s="42" t="s">
        <v>46</v>
      </c>
      <c r="D235" s="41" t="s">
        <v>100</v>
      </c>
      <c r="E235" s="42">
        <v>0.25</v>
      </c>
      <c r="F235" s="42"/>
      <c r="G235" s="42"/>
      <c r="H235" s="5"/>
    </row>
    <row r="236" spans="1:8" x14ac:dyDescent="0.3">
      <c r="A236" s="18">
        <v>45680</v>
      </c>
      <c r="B236" s="20" t="s">
        <v>17</v>
      </c>
      <c r="C236" s="21" t="s">
        <v>46</v>
      </c>
      <c r="D236" s="41" t="s">
        <v>100</v>
      </c>
      <c r="E236" s="21">
        <v>0.58333333333333337</v>
      </c>
      <c r="F236" s="21"/>
      <c r="G236" s="21"/>
      <c r="H236" s="5"/>
    </row>
    <row r="237" spans="1:8" x14ac:dyDescent="0.3">
      <c r="A237" s="18">
        <v>45680</v>
      </c>
      <c r="B237" s="20" t="s">
        <v>13</v>
      </c>
      <c r="C237" s="21" t="s">
        <v>46</v>
      </c>
      <c r="D237" s="41" t="s">
        <v>100</v>
      </c>
      <c r="E237" s="21">
        <v>0.58333333333333337</v>
      </c>
      <c r="F237" s="21"/>
      <c r="G237" s="21"/>
      <c r="H237" s="51"/>
    </row>
    <row r="238" spans="1:8" x14ac:dyDescent="0.3">
      <c r="A238" s="18">
        <v>45314</v>
      </c>
      <c r="B238" s="5" t="s">
        <v>18</v>
      </c>
      <c r="C238" s="20" t="s">
        <v>14</v>
      </c>
      <c r="D238" s="20" t="s">
        <v>15</v>
      </c>
      <c r="E238" s="55">
        <v>0.125</v>
      </c>
      <c r="F238" s="55"/>
      <c r="G238" s="55"/>
      <c r="H238" s="5"/>
    </row>
    <row r="240" spans="1:8" ht="15.6" x14ac:dyDescent="0.3">
      <c r="A240" s="56" t="s">
        <v>1</v>
      </c>
      <c r="B240" s="56" t="s">
        <v>2</v>
      </c>
      <c r="C240" s="56" t="s">
        <v>3</v>
      </c>
      <c r="D240" s="56" t="s">
        <v>4</v>
      </c>
      <c r="E240" s="57" t="s">
        <v>5</v>
      </c>
      <c r="F240" s="57"/>
      <c r="G240" s="57"/>
      <c r="H240" s="57" t="s">
        <v>69</v>
      </c>
    </row>
    <row r="241" spans="1:8" x14ac:dyDescent="0.3">
      <c r="A241" s="58">
        <v>45680</v>
      </c>
      <c r="B241" s="59" t="s">
        <v>40</v>
      </c>
      <c r="C241" s="59" t="s">
        <v>101</v>
      </c>
      <c r="D241" s="59" t="s">
        <v>106</v>
      </c>
      <c r="E241" s="60">
        <v>0.29166666666666669</v>
      </c>
      <c r="F241" s="60"/>
      <c r="G241" s="60"/>
      <c r="H241" s="60">
        <v>0.5</v>
      </c>
    </row>
    <row r="242" spans="1:8" x14ac:dyDescent="0.3">
      <c r="A242" s="58">
        <v>45680</v>
      </c>
      <c r="B242" s="59" t="s">
        <v>9</v>
      </c>
      <c r="C242" s="59" t="s">
        <v>32</v>
      </c>
      <c r="D242" s="59" t="s">
        <v>42</v>
      </c>
      <c r="E242" s="60">
        <v>0.25</v>
      </c>
      <c r="F242" s="60"/>
      <c r="G242" s="60"/>
      <c r="H242" s="60">
        <v>0.29166666666666669</v>
      </c>
    </row>
    <row r="243" spans="1:8" x14ac:dyDescent="0.3">
      <c r="A243" s="58">
        <v>45680</v>
      </c>
      <c r="B243" s="59" t="s">
        <v>6</v>
      </c>
      <c r="C243" s="59" t="s">
        <v>32</v>
      </c>
      <c r="D243" s="59" t="s">
        <v>42</v>
      </c>
      <c r="E243" s="60">
        <v>0.25</v>
      </c>
      <c r="F243" s="60"/>
      <c r="G243" s="60"/>
      <c r="H243" s="61">
        <v>0.29166666666666669</v>
      </c>
    </row>
    <row r="244" spans="1:8" x14ac:dyDescent="0.3">
      <c r="A244" s="58">
        <v>45680</v>
      </c>
      <c r="B244" s="59" t="s">
        <v>43</v>
      </c>
      <c r="C244" s="59" t="s">
        <v>20</v>
      </c>
      <c r="D244" s="59" t="s">
        <v>21</v>
      </c>
      <c r="E244" s="60">
        <v>0.29166666666666669</v>
      </c>
      <c r="F244" s="60"/>
      <c r="G244" s="60"/>
      <c r="H244" s="60">
        <v>0.45833333333333331</v>
      </c>
    </row>
    <row r="245" spans="1:8" ht="18" x14ac:dyDescent="0.3">
      <c r="A245" s="58">
        <v>45680</v>
      </c>
      <c r="B245" s="59" t="s">
        <v>22</v>
      </c>
      <c r="C245" s="59" t="s">
        <v>20</v>
      </c>
      <c r="D245" s="59" t="s">
        <v>21</v>
      </c>
      <c r="E245" s="60">
        <v>0.29166666666666669</v>
      </c>
      <c r="F245" s="60"/>
      <c r="G245" s="60"/>
      <c r="H245" s="62">
        <v>0.45833333333333331</v>
      </c>
    </row>
    <row r="246" spans="1:8" x14ac:dyDescent="0.3">
      <c r="A246" s="58">
        <v>45680</v>
      </c>
      <c r="B246" s="59" t="s">
        <v>36</v>
      </c>
      <c r="C246" s="59" t="s">
        <v>20</v>
      </c>
      <c r="D246" s="59" t="s">
        <v>21</v>
      </c>
      <c r="E246" s="60">
        <v>0.29166666666666669</v>
      </c>
      <c r="F246" s="60"/>
      <c r="G246" s="60"/>
      <c r="H246" s="60">
        <v>0.45833333333333331</v>
      </c>
    </row>
    <row r="247" spans="1:8" x14ac:dyDescent="0.3">
      <c r="A247" s="58">
        <v>45680</v>
      </c>
      <c r="B247" s="59" t="s">
        <v>35</v>
      </c>
      <c r="C247" s="59" t="s">
        <v>104</v>
      </c>
      <c r="D247" s="59" t="s">
        <v>64</v>
      </c>
      <c r="E247" s="60">
        <v>0.20833333333333334</v>
      </c>
      <c r="F247" s="60"/>
      <c r="G247" s="60"/>
      <c r="H247" s="60">
        <v>0.33333333333333331</v>
      </c>
    </row>
    <row r="248" spans="1:8" x14ac:dyDescent="0.3">
      <c r="A248" s="58">
        <v>45680</v>
      </c>
      <c r="B248" s="59" t="s">
        <v>12</v>
      </c>
      <c r="C248" s="59" t="s">
        <v>104</v>
      </c>
      <c r="D248" s="59" t="s">
        <v>64</v>
      </c>
      <c r="E248" s="60">
        <v>0.25</v>
      </c>
      <c r="F248" s="60"/>
      <c r="G248" s="60"/>
      <c r="H248" s="60">
        <v>0.5</v>
      </c>
    </row>
    <row r="249" spans="1:8" x14ac:dyDescent="0.3">
      <c r="A249" s="58">
        <v>45680</v>
      </c>
      <c r="B249" s="59" t="s">
        <v>33</v>
      </c>
      <c r="C249" s="59"/>
      <c r="D249" s="59"/>
      <c r="E249" s="60"/>
      <c r="F249" s="60"/>
      <c r="G249" s="60"/>
      <c r="H249" s="63"/>
    </row>
    <row r="250" spans="1:8" x14ac:dyDescent="0.3">
      <c r="A250" s="58">
        <v>45680</v>
      </c>
      <c r="B250" s="59" t="s">
        <v>33</v>
      </c>
      <c r="C250" s="59"/>
      <c r="D250" s="59"/>
      <c r="E250" s="60"/>
      <c r="F250" s="60"/>
      <c r="G250" s="60"/>
      <c r="H250" s="63"/>
    </row>
    <row r="251" spans="1:8" x14ac:dyDescent="0.3">
      <c r="A251" s="58">
        <v>45680</v>
      </c>
      <c r="B251" s="59" t="s">
        <v>34</v>
      </c>
      <c r="C251" s="59"/>
      <c r="D251" s="59"/>
      <c r="E251" s="60"/>
      <c r="F251" s="60"/>
      <c r="G251" s="60"/>
      <c r="H251" s="63"/>
    </row>
    <row r="252" spans="1:8" x14ac:dyDescent="0.3">
      <c r="A252" s="58">
        <v>45680</v>
      </c>
      <c r="B252" s="59" t="s">
        <v>107</v>
      </c>
      <c r="C252" s="59" t="s">
        <v>46</v>
      </c>
      <c r="D252" s="59" t="s">
        <v>100</v>
      </c>
      <c r="E252" s="60">
        <v>0.25</v>
      </c>
      <c r="F252" s="60"/>
      <c r="G252" s="60"/>
      <c r="H252" s="61">
        <v>0.45833333333333331</v>
      </c>
    </row>
    <row r="253" spans="1:8" x14ac:dyDescent="0.3">
      <c r="A253" s="58">
        <v>45680</v>
      </c>
      <c r="B253" s="59" t="s">
        <v>108</v>
      </c>
      <c r="C253" s="59" t="s">
        <v>46</v>
      </c>
      <c r="D253" s="59" t="s">
        <v>100</v>
      </c>
      <c r="E253" s="60">
        <v>0.25</v>
      </c>
      <c r="F253" s="60"/>
      <c r="G253" s="60"/>
      <c r="H253" s="60">
        <v>0.45833333333333331</v>
      </c>
    </row>
    <row r="254" spans="1:8" x14ac:dyDescent="0.3">
      <c r="A254" s="58">
        <v>45314</v>
      </c>
      <c r="B254" s="59" t="s">
        <v>18</v>
      </c>
      <c r="C254" s="59" t="s">
        <v>14</v>
      </c>
      <c r="D254" s="59" t="s">
        <v>15</v>
      </c>
      <c r="E254" s="60">
        <v>0.125</v>
      </c>
      <c r="F254" s="60"/>
      <c r="G254" s="60"/>
      <c r="H254" s="60">
        <v>0.125</v>
      </c>
    </row>
    <row r="255" spans="1:8" x14ac:dyDescent="0.3">
      <c r="A255" s="58">
        <v>45680</v>
      </c>
      <c r="B255" s="59" t="s">
        <v>49</v>
      </c>
      <c r="C255" s="59"/>
      <c r="D255" s="59"/>
      <c r="E255" s="60"/>
      <c r="F255" s="60"/>
      <c r="G255" s="60"/>
      <c r="H255" s="59"/>
    </row>
    <row r="256" spans="1:8" x14ac:dyDescent="0.3">
      <c r="A256" s="58">
        <v>45680</v>
      </c>
      <c r="B256" s="59" t="s">
        <v>16</v>
      </c>
      <c r="C256" s="59" t="s">
        <v>14</v>
      </c>
      <c r="D256" s="59" t="s">
        <v>15</v>
      </c>
      <c r="E256" s="60">
        <v>0.45833333333333331</v>
      </c>
      <c r="F256" s="60"/>
      <c r="G256" s="60"/>
      <c r="H256" s="60">
        <v>0.70833333333333337</v>
      </c>
    </row>
    <row r="257" spans="1:8" x14ac:dyDescent="0.3">
      <c r="A257" s="58">
        <v>45953</v>
      </c>
      <c r="B257" s="59" t="s">
        <v>91</v>
      </c>
      <c r="C257" s="59" t="s">
        <v>14</v>
      </c>
      <c r="D257" s="59" t="s">
        <v>15</v>
      </c>
      <c r="E257" s="60">
        <v>0.45833333333333331</v>
      </c>
      <c r="F257" s="60"/>
      <c r="G257" s="60"/>
      <c r="H257" s="60">
        <v>0.70833333333333337</v>
      </c>
    </row>
    <row r="258" spans="1:8" x14ac:dyDescent="0.3">
      <c r="A258" s="65">
        <v>45680</v>
      </c>
      <c r="B258" s="66" t="s">
        <v>109</v>
      </c>
      <c r="C258" s="66" t="s">
        <v>26</v>
      </c>
      <c r="D258" s="66" t="s">
        <v>27</v>
      </c>
      <c r="E258" s="67">
        <v>45679.875</v>
      </c>
      <c r="F258" s="67"/>
      <c r="G258" s="67"/>
      <c r="H258" s="67">
        <v>45680.208333333336</v>
      </c>
    </row>
    <row r="259" spans="1:8" x14ac:dyDescent="0.3">
      <c r="A259" s="65">
        <v>45680</v>
      </c>
      <c r="B259" s="66" t="s">
        <v>110</v>
      </c>
      <c r="C259" s="66" t="s">
        <v>26</v>
      </c>
      <c r="D259" s="66" t="s">
        <v>27</v>
      </c>
      <c r="E259" s="67">
        <v>45679.875</v>
      </c>
      <c r="F259" s="67"/>
      <c r="G259" s="67"/>
      <c r="H259" s="67">
        <v>45680.208333333336</v>
      </c>
    </row>
    <row r="260" spans="1:8" x14ac:dyDescent="0.3">
      <c r="A260" s="58">
        <v>45680</v>
      </c>
      <c r="B260" s="59" t="s">
        <v>30</v>
      </c>
      <c r="C260" s="59" t="s">
        <v>111</v>
      </c>
      <c r="D260" s="59" t="s">
        <v>111</v>
      </c>
      <c r="E260" s="60">
        <v>0.25</v>
      </c>
      <c r="F260" s="60"/>
      <c r="G260" s="60"/>
      <c r="H260" s="60">
        <v>0.25</v>
      </c>
    </row>
    <row r="261" spans="1:8" x14ac:dyDescent="0.3">
      <c r="A261" s="18">
        <v>45680</v>
      </c>
      <c r="B261" s="20" t="s">
        <v>17</v>
      </c>
      <c r="C261" s="21"/>
      <c r="D261" s="41"/>
      <c r="E261" s="21"/>
      <c r="F261" s="21"/>
      <c r="G261" s="21"/>
      <c r="H261" s="5"/>
    </row>
    <row r="262" spans="1:8" x14ac:dyDescent="0.3">
      <c r="A262" s="18">
        <v>45680</v>
      </c>
      <c r="B262" s="20" t="s">
        <v>13</v>
      </c>
      <c r="C262" s="21"/>
      <c r="D262" s="41"/>
      <c r="E262" s="21"/>
      <c r="F262" s="21"/>
      <c r="G262" s="21"/>
      <c r="H262" s="51"/>
    </row>
    <row r="267" spans="1:8" ht="15.6" x14ac:dyDescent="0.3">
      <c r="A267" s="56" t="s">
        <v>1</v>
      </c>
      <c r="B267" s="56" t="s">
        <v>2</v>
      </c>
      <c r="C267" s="56" t="s">
        <v>3</v>
      </c>
      <c r="D267" s="56" t="s">
        <v>4</v>
      </c>
      <c r="E267" s="57" t="s">
        <v>5</v>
      </c>
      <c r="F267" s="57"/>
      <c r="G267" s="57"/>
      <c r="H267" s="57" t="s">
        <v>69</v>
      </c>
    </row>
    <row r="268" spans="1:8" x14ac:dyDescent="0.3">
      <c r="A268" s="68">
        <v>45681</v>
      </c>
      <c r="B268" s="69" t="s">
        <v>33</v>
      </c>
      <c r="C268" s="69" t="s">
        <v>7</v>
      </c>
      <c r="D268" s="69" t="s">
        <v>8</v>
      </c>
      <c r="E268" s="11">
        <v>0.25</v>
      </c>
      <c r="F268" s="11"/>
      <c r="G268" s="11"/>
      <c r="H268" s="69"/>
    </row>
    <row r="269" spans="1:8" x14ac:dyDescent="0.3">
      <c r="A269" s="68">
        <v>45681</v>
      </c>
      <c r="B269" s="20" t="s">
        <v>35</v>
      </c>
      <c r="C269" s="20" t="s">
        <v>7</v>
      </c>
      <c r="D269" s="20" t="s">
        <v>8</v>
      </c>
      <c r="E269" s="21">
        <v>0.5</v>
      </c>
      <c r="F269" s="21"/>
      <c r="G269" s="21"/>
      <c r="H269" s="20"/>
    </row>
    <row r="270" spans="1:8" x14ac:dyDescent="0.3">
      <c r="A270" s="68">
        <v>45681</v>
      </c>
      <c r="B270" s="69" t="s">
        <v>33</v>
      </c>
      <c r="C270" s="69" t="s">
        <v>32</v>
      </c>
      <c r="D270" s="69" t="s">
        <v>42</v>
      </c>
      <c r="E270" s="11">
        <v>0.25</v>
      </c>
      <c r="F270" s="11"/>
      <c r="G270" s="11"/>
      <c r="H270" s="69"/>
    </row>
    <row r="271" spans="1:8" x14ac:dyDescent="0.3">
      <c r="A271" s="68">
        <v>45681</v>
      </c>
      <c r="B271" s="69" t="s">
        <v>34</v>
      </c>
      <c r="C271" s="69" t="s">
        <v>32</v>
      </c>
      <c r="D271" s="69" t="s">
        <v>42</v>
      </c>
      <c r="E271" s="11">
        <v>0.25</v>
      </c>
      <c r="F271" s="11"/>
      <c r="G271" s="11"/>
      <c r="H271" s="69"/>
    </row>
    <row r="272" spans="1:8" x14ac:dyDescent="0.3">
      <c r="A272" s="68">
        <v>45681</v>
      </c>
      <c r="B272" s="20" t="s">
        <v>36</v>
      </c>
      <c r="C272" s="20" t="s">
        <v>32</v>
      </c>
      <c r="D272" s="20" t="s">
        <v>42</v>
      </c>
      <c r="E272" s="21">
        <v>0.58333333333333337</v>
      </c>
      <c r="F272" s="21"/>
      <c r="G272" s="21"/>
      <c r="H272" s="20"/>
    </row>
    <row r="273" spans="1:8" x14ac:dyDescent="0.3">
      <c r="A273" s="68">
        <v>45681</v>
      </c>
      <c r="B273" s="5" t="s">
        <v>22</v>
      </c>
      <c r="C273" s="5" t="s">
        <v>32</v>
      </c>
      <c r="D273" s="5" t="s">
        <v>42</v>
      </c>
      <c r="E273" s="19">
        <v>0.58333333333333337</v>
      </c>
      <c r="F273" s="19"/>
      <c r="G273" s="19"/>
      <c r="H273" s="5"/>
    </row>
    <row r="274" spans="1:8" x14ac:dyDescent="0.3">
      <c r="A274" s="68">
        <v>45681</v>
      </c>
      <c r="B274" s="20" t="s">
        <v>17</v>
      </c>
      <c r="C274" s="21" t="s">
        <v>46</v>
      </c>
      <c r="D274" s="20" t="s">
        <v>81</v>
      </c>
      <c r="E274" s="21">
        <v>0.20833333333333334</v>
      </c>
      <c r="F274" s="21"/>
      <c r="G274" s="21"/>
      <c r="H274" s="20"/>
    </row>
    <row r="275" spans="1:8" x14ac:dyDescent="0.3">
      <c r="A275" s="68">
        <v>45681</v>
      </c>
      <c r="B275" s="20" t="s">
        <v>13</v>
      </c>
      <c r="C275" s="21" t="s">
        <v>46</v>
      </c>
      <c r="D275" s="20" t="s">
        <v>81</v>
      </c>
      <c r="E275" s="21">
        <v>0.20833333333333334</v>
      </c>
      <c r="F275" s="21"/>
      <c r="G275" s="21"/>
      <c r="H275" s="20"/>
    </row>
    <row r="276" spans="1:8" x14ac:dyDescent="0.3">
      <c r="A276" s="68">
        <v>45681</v>
      </c>
      <c r="B276" s="20" t="s">
        <v>19</v>
      </c>
      <c r="C276" s="20" t="s">
        <v>46</v>
      </c>
      <c r="D276" s="20" t="s">
        <v>81</v>
      </c>
      <c r="E276" s="21">
        <v>0.41666666666666702</v>
      </c>
      <c r="F276" s="21"/>
      <c r="G276" s="21"/>
      <c r="H276" s="20"/>
    </row>
    <row r="277" spans="1:8" x14ac:dyDescent="0.3">
      <c r="A277" s="68">
        <v>45681</v>
      </c>
      <c r="B277" s="69" t="s">
        <v>49</v>
      </c>
      <c r="C277" s="69" t="s">
        <v>14</v>
      </c>
      <c r="D277" s="69" t="s">
        <v>15</v>
      </c>
      <c r="E277" s="11">
        <v>0.25</v>
      </c>
      <c r="F277" s="11"/>
      <c r="G277" s="11"/>
      <c r="H277" s="69"/>
    </row>
    <row r="278" spans="1:8" x14ac:dyDescent="0.3">
      <c r="A278" s="68">
        <v>45681</v>
      </c>
      <c r="B278" s="20" t="s">
        <v>12</v>
      </c>
      <c r="C278" s="20" t="s">
        <v>14</v>
      </c>
      <c r="D278" s="20" t="s">
        <v>15</v>
      </c>
      <c r="E278" s="21">
        <v>0.5</v>
      </c>
      <c r="F278" s="21"/>
      <c r="G278" s="21"/>
      <c r="H278" s="20"/>
    </row>
    <row r="279" spans="1:8" x14ac:dyDescent="0.3">
      <c r="A279" s="68">
        <v>45681</v>
      </c>
      <c r="B279" s="20" t="s">
        <v>6</v>
      </c>
      <c r="C279" s="20" t="s">
        <v>23</v>
      </c>
      <c r="D279" s="20" t="s">
        <v>37</v>
      </c>
      <c r="E279" s="21">
        <v>0.25</v>
      </c>
      <c r="F279" s="21"/>
      <c r="G279" s="21"/>
      <c r="H279" s="20"/>
    </row>
    <row r="280" spans="1:8" x14ac:dyDescent="0.3">
      <c r="A280" s="68">
        <v>45681</v>
      </c>
      <c r="B280" s="20" t="s">
        <v>9</v>
      </c>
      <c r="C280" s="20" t="s">
        <v>23</v>
      </c>
      <c r="D280" s="20" t="s">
        <v>37</v>
      </c>
      <c r="E280" s="21">
        <v>0.25</v>
      </c>
      <c r="F280" s="21"/>
      <c r="G280" s="21"/>
      <c r="H280" s="20"/>
    </row>
    <row r="281" spans="1:8" x14ac:dyDescent="0.3">
      <c r="A281" s="68">
        <v>45681</v>
      </c>
      <c r="B281" s="20" t="s">
        <v>55</v>
      </c>
      <c r="C281" s="20" t="s">
        <v>20</v>
      </c>
      <c r="D281" s="20" t="s">
        <v>21</v>
      </c>
      <c r="E281" s="21">
        <v>0.29166666666666669</v>
      </c>
      <c r="F281" s="21"/>
      <c r="G281" s="21"/>
      <c r="H281" s="20"/>
    </row>
    <row r="282" spans="1:8" x14ac:dyDescent="0.3">
      <c r="A282" s="68">
        <v>45681</v>
      </c>
      <c r="B282" s="20" t="s">
        <v>18</v>
      </c>
      <c r="C282" s="20" t="s">
        <v>20</v>
      </c>
      <c r="D282" s="20" t="s">
        <v>21</v>
      </c>
      <c r="E282" s="21">
        <v>0.41666666666666702</v>
      </c>
      <c r="F282" s="21"/>
      <c r="G282" s="21"/>
      <c r="H282" s="20"/>
    </row>
    <row r="283" spans="1:8" x14ac:dyDescent="0.3">
      <c r="A283" s="68">
        <v>45681</v>
      </c>
      <c r="B283" s="20" t="s">
        <v>11</v>
      </c>
      <c r="C283" s="20" t="s">
        <v>20</v>
      </c>
      <c r="D283" s="20" t="s">
        <v>21</v>
      </c>
      <c r="E283" s="21">
        <v>0.41666666666666669</v>
      </c>
      <c r="F283" s="21"/>
      <c r="G283" s="21"/>
      <c r="H283" s="20"/>
    </row>
    <row r="284" spans="1:8" x14ac:dyDescent="0.3">
      <c r="A284" s="68">
        <v>45681</v>
      </c>
      <c r="B284" s="20" t="s">
        <v>40</v>
      </c>
      <c r="C284" s="20" t="s">
        <v>26</v>
      </c>
      <c r="D284" s="20" t="s">
        <v>27</v>
      </c>
      <c r="E284" s="55">
        <v>0.20833333333333334</v>
      </c>
      <c r="F284" s="55"/>
      <c r="G284" s="55"/>
      <c r="H284" s="20"/>
    </row>
    <row r="288" spans="1:8" ht="15.6" x14ac:dyDescent="0.3">
      <c r="A288" s="174"/>
    </row>
    <row r="290" spans="1:8" ht="15.6" x14ac:dyDescent="0.3">
      <c r="A290" s="56" t="s">
        <v>1</v>
      </c>
      <c r="B290" s="56" t="s">
        <v>2</v>
      </c>
      <c r="C290" s="56" t="s">
        <v>3</v>
      </c>
      <c r="D290" s="56" t="s">
        <v>4</v>
      </c>
      <c r="E290" s="57" t="s">
        <v>5</v>
      </c>
      <c r="F290" s="57"/>
      <c r="G290" s="57"/>
      <c r="H290" s="57" t="s">
        <v>69</v>
      </c>
    </row>
    <row r="291" spans="1:8" x14ac:dyDescent="0.3">
      <c r="A291" s="70">
        <v>45691</v>
      </c>
      <c r="B291" s="71" t="s">
        <v>35</v>
      </c>
      <c r="C291" s="71" t="s">
        <v>23</v>
      </c>
      <c r="D291" s="71" t="s">
        <v>24</v>
      </c>
      <c r="E291" s="72">
        <v>0.29166666666666669</v>
      </c>
      <c r="F291" s="72"/>
      <c r="G291" s="72"/>
      <c r="H291" s="11">
        <v>0.45833333333333331</v>
      </c>
    </row>
    <row r="292" spans="1:8" x14ac:dyDescent="0.3">
      <c r="A292" s="70">
        <v>45691</v>
      </c>
      <c r="B292" s="71" t="s">
        <v>6</v>
      </c>
      <c r="C292" s="71" t="s">
        <v>23</v>
      </c>
      <c r="D292" s="71" t="s">
        <v>24</v>
      </c>
      <c r="E292" s="72">
        <v>0.33333333333333331</v>
      </c>
      <c r="F292" s="72"/>
      <c r="G292" s="72"/>
      <c r="H292" s="20"/>
    </row>
    <row r="293" spans="1:8" x14ac:dyDescent="0.3">
      <c r="A293" s="70">
        <v>45691</v>
      </c>
      <c r="B293" s="71" t="s">
        <v>16</v>
      </c>
      <c r="C293" s="71" t="s">
        <v>20</v>
      </c>
      <c r="D293" s="71" t="s">
        <v>112</v>
      </c>
      <c r="E293" s="72">
        <v>0.25</v>
      </c>
      <c r="F293" s="72"/>
      <c r="G293" s="72"/>
      <c r="H293" s="11">
        <v>0.47916666666666669</v>
      </c>
    </row>
    <row r="294" spans="1:8" x14ac:dyDescent="0.3">
      <c r="A294" s="70">
        <v>45691</v>
      </c>
      <c r="B294" s="71" t="s">
        <v>18</v>
      </c>
      <c r="C294" s="71" t="s">
        <v>20</v>
      </c>
      <c r="D294" s="71" t="s">
        <v>112</v>
      </c>
      <c r="E294" s="72">
        <v>0.5</v>
      </c>
      <c r="F294" s="72"/>
      <c r="G294" s="72"/>
      <c r="H294" s="20"/>
    </row>
    <row r="295" spans="1:8" x14ac:dyDescent="0.3">
      <c r="A295" s="70">
        <v>45691</v>
      </c>
      <c r="B295" s="71" t="s">
        <v>22</v>
      </c>
      <c r="C295" s="71" t="s">
        <v>7</v>
      </c>
      <c r="D295" s="71" t="s">
        <v>113</v>
      </c>
      <c r="E295" s="72">
        <v>0.25</v>
      </c>
      <c r="F295" s="72"/>
      <c r="G295" s="72"/>
      <c r="H295" s="5"/>
    </row>
    <row r="296" spans="1:8" x14ac:dyDescent="0.3">
      <c r="A296" s="70">
        <v>45691</v>
      </c>
      <c r="B296" s="71" t="s">
        <v>114</v>
      </c>
      <c r="C296" s="71" t="s">
        <v>26</v>
      </c>
      <c r="D296" s="71" t="s">
        <v>27</v>
      </c>
      <c r="E296" s="72">
        <v>0.25</v>
      </c>
      <c r="F296" s="72"/>
      <c r="G296" s="72"/>
      <c r="H296" s="55">
        <v>0.29166666666666669</v>
      </c>
    </row>
    <row r="297" spans="1:8" x14ac:dyDescent="0.3">
      <c r="A297" s="70">
        <v>45691</v>
      </c>
      <c r="B297" s="2" t="s">
        <v>11</v>
      </c>
      <c r="C297" s="71" t="s">
        <v>14</v>
      </c>
      <c r="D297" s="71" t="s">
        <v>115</v>
      </c>
      <c r="E297" s="72">
        <v>0.41666666666666669</v>
      </c>
      <c r="F297" s="72"/>
      <c r="G297" s="72"/>
      <c r="H297" s="20"/>
    </row>
    <row r="298" spans="1:8" x14ac:dyDescent="0.3">
      <c r="A298" s="70">
        <v>45691</v>
      </c>
      <c r="B298" s="2" t="s">
        <v>40</v>
      </c>
      <c r="C298" s="2" t="s">
        <v>14</v>
      </c>
      <c r="D298" s="2" t="s">
        <v>115</v>
      </c>
      <c r="E298" s="3">
        <v>0.41666666666666669</v>
      </c>
      <c r="F298" s="3"/>
      <c r="G298" s="3"/>
      <c r="H298" s="20"/>
    </row>
    <row r="299" spans="1:8" x14ac:dyDescent="0.3">
      <c r="A299" s="70">
        <v>45691</v>
      </c>
      <c r="B299" s="2" t="s">
        <v>9</v>
      </c>
      <c r="C299" s="2" t="s">
        <v>32</v>
      </c>
      <c r="D299" s="2" t="s">
        <v>29</v>
      </c>
      <c r="E299" s="73">
        <v>0.25</v>
      </c>
      <c r="F299" s="73"/>
      <c r="G299" s="73"/>
      <c r="H299" s="69"/>
    </row>
    <row r="300" spans="1:8" x14ac:dyDescent="0.3">
      <c r="A300" s="70">
        <v>45691</v>
      </c>
      <c r="B300" s="2" t="s">
        <v>17</v>
      </c>
      <c r="C300" s="2" t="s">
        <v>32</v>
      </c>
      <c r="D300" s="2" t="s">
        <v>29</v>
      </c>
      <c r="E300" s="3">
        <v>0.58333333333333337</v>
      </c>
      <c r="F300" s="3"/>
      <c r="G300" s="3"/>
      <c r="H300" s="20"/>
    </row>
    <row r="301" spans="1:8" x14ac:dyDescent="0.3">
      <c r="A301" s="70">
        <v>45691</v>
      </c>
      <c r="B301" s="71" t="s">
        <v>13</v>
      </c>
      <c r="C301" s="71" t="s">
        <v>32</v>
      </c>
      <c r="D301" s="71" t="s">
        <v>29</v>
      </c>
      <c r="E301" s="72">
        <v>0.58333333333333337</v>
      </c>
      <c r="F301" s="72"/>
      <c r="G301" s="72"/>
      <c r="H301" s="69"/>
    </row>
    <row r="302" spans="1:8" x14ac:dyDescent="0.3">
      <c r="A302" s="70">
        <v>45691</v>
      </c>
      <c r="B302" s="2" t="s">
        <v>25</v>
      </c>
      <c r="C302" s="2" t="s">
        <v>32</v>
      </c>
      <c r="D302" s="2" t="s">
        <v>29</v>
      </c>
      <c r="E302" s="3">
        <v>0.58333333333333337</v>
      </c>
      <c r="F302" s="3"/>
      <c r="G302" s="3"/>
      <c r="H302" s="20"/>
    </row>
    <row r="305" spans="1:8" ht="15.6" x14ac:dyDescent="0.3">
      <c r="A305" s="56" t="s">
        <v>1</v>
      </c>
      <c r="B305" s="56" t="s">
        <v>2</v>
      </c>
      <c r="C305" s="56" t="s">
        <v>3</v>
      </c>
      <c r="D305" s="56" t="s">
        <v>4</v>
      </c>
      <c r="E305" s="57" t="s">
        <v>5</v>
      </c>
      <c r="F305" s="57"/>
      <c r="G305" s="57"/>
      <c r="H305" s="57" t="s">
        <v>69</v>
      </c>
    </row>
    <row r="306" spans="1:8" x14ac:dyDescent="0.3">
      <c r="A306" s="1">
        <v>45692</v>
      </c>
      <c r="B306" s="2" t="s">
        <v>9</v>
      </c>
      <c r="C306" s="71" t="s">
        <v>70</v>
      </c>
      <c r="D306" s="71" t="s">
        <v>116</v>
      </c>
      <c r="E306" s="3">
        <v>0.29166666666666669</v>
      </c>
      <c r="F306" s="3"/>
      <c r="G306" s="3"/>
      <c r="H306" s="3">
        <v>0.52083333333333337</v>
      </c>
    </row>
    <row r="307" spans="1:8" x14ac:dyDescent="0.3">
      <c r="A307" s="1">
        <v>45692</v>
      </c>
      <c r="B307" s="2" t="s">
        <v>6</v>
      </c>
      <c r="C307" s="2" t="s">
        <v>14</v>
      </c>
      <c r="D307" s="2" t="s">
        <v>15</v>
      </c>
      <c r="E307" s="3">
        <v>0.25</v>
      </c>
      <c r="F307" s="3"/>
      <c r="G307" s="3"/>
      <c r="H307" s="3">
        <v>0.34375</v>
      </c>
    </row>
    <row r="308" spans="1:8" x14ac:dyDescent="0.3">
      <c r="A308" s="1">
        <v>45692</v>
      </c>
      <c r="B308" s="2" t="s">
        <v>40</v>
      </c>
      <c r="C308" s="2" t="s">
        <v>56</v>
      </c>
      <c r="D308" s="2" t="s">
        <v>57</v>
      </c>
      <c r="E308" s="74">
        <v>0.16666666666666666</v>
      </c>
      <c r="F308" s="74"/>
      <c r="G308" s="74"/>
      <c r="H308" s="3">
        <v>0.30208333333333331</v>
      </c>
    </row>
    <row r="309" spans="1:8" x14ac:dyDescent="0.3">
      <c r="A309" s="1">
        <v>45692</v>
      </c>
      <c r="B309" s="2" t="s">
        <v>18</v>
      </c>
      <c r="C309" s="2" t="s">
        <v>26</v>
      </c>
      <c r="D309" s="2" t="s">
        <v>54</v>
      </c>
      <c r="E309" s="74">
        <v>0.125</v>
      </c>
      <c r="F309" s="74"/>
      <c r="G309" s="74"/>
      <c r="H309" s="3">
        <v>0.125</v>
      </c>
    </row>
    <row r="310" spans="1:8" x14ac:dyDescent="0.3">
      <c r="A310" s="1">
        <v>45692</v>
      </c>
      <c r="B310" s="2" t="s">
        <v>12</v>
      </c>
      <c r="C310" s="2" t="s">
        <v>20</v>
      </c>
      <c r="D310" s="2" t="s">
        <v>21</v>
      </c>
      <c r="E310" s="3">
        <v>0.25</v>
      </c>
      <c r="F310" s="3"/>
      <c r="G310" s="3"/>
      <c r="H310" s="3">
        <v>0.39583333333333331</v>
      </c>
    </row>
    <row r="311" spans="1:8" x14ac:dyDescent="0.3">
      <c r="A311" s="1">
        <v>45692</v>
      </c>
      <c r="B311" s="2" t="s">
        <v>76</v>
      </c>
      <c r="C311" s="71" t="s">
        <v>20</v>
      </c>
      <c r="D311" s="71" t="s">
        <v>21</v>
      </c>
      <c r="E311" s="3">
        <v>0.25</v>
      </c>
      <c r="F311" s="3"/>
      <c r="G311" s="3"/>
      <c r="H311" s="3">
        <v>0.39583333333333331</v>
      </c>
    </row>
    <row r="312" spans="1:8" x14ac:dyDescent="0.3">
      <c r="A312" s="1">
        <v>45692</v>
      </c>
      <c r="B312" s="2" t="s">
        <v>35</v>
      </c>
      <c r="C312" s="2" t="s">
        <v>70</v>
      </c>
      <c r="D312" s="2" t="s">
        <v>116</v>
      </c>
      <c r="E312" s="3">
        <v>0.29166666666666669</v>
      </c>
      <c r="F312" s="3"/>
      <c r="G312" s="3"/>
      <c r="H312" s="3">
        <v>0.45833333333333331</v>
      </c>
    </row>
    <row r="313" spans="1:8" x14ac:dyDescent="0.3">
      <c r="A313" s="1">
        <v>45692</v>
      </c>
      <c r="B313" s="2" t="s">
        <v>117</v>
      </c>
      <c r="C313" s="2" t="s">
        <v>23</v>
      </c>
      <c r="D313" s="2" t="s">
        <v>37</v>
      </c>
      <c r="E313" s="3">
        <v>0.25</v>
      </c>
      <c r="F313" s="3"/>
      <c r="G313" s="3"/>
      <c r="H313" s="3">
        <v>0.41666666666666669</v>
      </c>
    </row>
    <row r="314" spans="1:8" x14ac:dyDescent="0.3">
      <c r="A314" s="1">
        <v>45692</v>
      </c>
      <c r="B314" s="2" t="s">
        <v>36</v>
      </c>
      <c r="C314" s="2" t="s">
        <v>26</v>
      </c>
      <c r="D314" s="2" t="s">
        <v>27</v>
      </c>
      <c r="E314" s="3">
        <v>0.58333333333333337</v>
      </c>
      <c r="F314" s="3"/>
      <c r="G314" s="3"/>
      <c r="H314" s="3">
        <v>0.66666666666666663</v>
      </c>
    </row>
    <row r="315" spans="1:8" x14ac:dyDescent="0.3">
      <c r="A315" s="1">
        <v>45692</v>
      </c>
      <c r="B315" s="2" t="s">
        <v>36</v>
      </c>
      <c r="C315" s="2" t="s">
        <v>118</v>
      </c>
      <c r="D315" s="2" t="s">
        <v>8</v>
      </c>
      <c r="E315" s="3">
        <v>0.58333333333333337</v>
      </c>
      <c r="F315" s="3"/>
      <c r="G315" s="3"/>
      <c r="H315" s="3">
        <v>0.625</v>
      </c>
    </row>
    <row r="316" spans="1:8" x14ac:dyDescent="0.3">
      <c r="A316" s="1">
        <v>45692</v>
      </c>
      <c r="B316" s="71" t="s">
        <v>17</v>
      </c>
      <c r="C316" s="71" t="s">
        <v>23</v>
      </c>
      <c r="D316" s="71" t="s">
        <v>37</v>
      </c>
      <c r="E316" s="72">
        <v>0.25</v>
      </c>
      <c r="F316" s="72"/>
      <c r="G316" s="72"/>
      <c r="H316" s="72">
        <v>0.41666666666666669</v>
      </c>
    </row>
    <row r="317" spans="1:8" x14ac:dyDescent="0.3">
      <c r="A317" s="1">
        <v>45692</v>
      </c>
      <c r="B317" s="71" t="s">
        <v>30</v>
      </c>
      <c r="C317" s="2" t="s">
        <v>56</v>
      </c>
      <c r="D317" s="2" t="s">
        <v>57</v>
      </c>
      <c r="E317" s="72">
        <v>0.29166666666666669</v>
      </c>
      <c r="F317" s="72"/>
      <c r="G317" s="72"/>
      <c r="H317" s="72">
        <v>0.60416666666666663</v>
      </c>
    </row>
    <row r="318" spans="1:8" x14ac:dyDescent="0.3">
      <c r="A318" s="1">
        <v>45692</v>
      </c>
      <c r="B318" s="71" t="s">
        <v>40</v>
      </c>
      <c r="C318" s="2" t="s">
        <v>14</v>
      </c>
      <c r="D318" s="2" t="s">
        <v>15</v>
      </c>
      <c r="E318" s="72">
        <v>0.5</v>
      </c>
      <c r="F318" s="72"/>
      <c r="G318" s="72"/>
      <c r="H318" s="72">
        <v>0.625</v>
      </c>
    </row>
    <row r="319" spans="1:8" x14ac:dyDescent="0.3">
      <c r="A319" s="1">
        <v>45692</v>
      </c>
      <c r="B319" s="2" t="s">
        <v>18</v>
      </c>
      <c r="C319" s="2" t="s">
        <v>14</v>
      </c>
      <c r="D319" s="2" t="s">
        <v>15</v>
      </c>
      <c r="E319" s="7">
        <v>0.5</v>
      </c>
      <c r="F319" s="7"/>
      <c r="G319" s="7"/>
      <c r="H319" s="3">
        <v>0.625</v>
      </c>
    </row>
    <row r="320" spans="1:8" x14ac:dyDescent="0.3">
      <c r="A320" s="1">
        <v>45692</v>
      </c>
      <c r="B320" s="71" t="s">
        <v>40</v>
      </c>
      <c r="C320" s="2" t="s">
        <v>77</v>
      </c>
      <c r="D320" s="2" t="s">
        <v>48</v>
      </c>
      <c r="E320" s="72">
        <v>0.79166666666666663</v>
      </c>
      <c r="F320" s="72"/>
      <c r="G320" s="72"/>
      <c r="H320" s="72">
        <v>0.79166666666666663</v>
      </c>
    </row>
    <row r="321" spans="1:8" x14ac:dyDescent="0.3">
      <c r="A321" s="1">
        <v>45692</v>
      </c>
      <c r="B321" s="2" t="s">
        <v>107</v>
      </c>
      <c r="C321" s="71" t="s">
        <v>23</v>
      </c>
      <c r="D321" s="71" t="s">
        <v>37</v>
      </c>
      <c r="E321" s="3">
        <v>0.5</v>
      </c>
      <c r="F321" s="3"/>
      <c r="G321" s="3"/>
      <c r="H321" s="3">
        <v>0.75</v>
      </c>
    </row>
    <row r="322" spans="1:8" x14ac:dyDescent="0.3">
      <c r="A322" s="1">
        <v>45692</v>
      </c>
      <c r="B322" s="2" t="s">
        <v>22</v>
      </c>
      <c r="C322" s="2" t="s">
        <v>20</v>
      </c>
      <c r="D322" s="2" t="s">
        <v>21</v>
      </c>
      <c r="E322" s="3">
        <v>0.58333333333333337</v>
      </c>
      <c r="F322" s="3"/>
      <c r="G322" s="3"/>
      <c r="H322" s="3">
        <v>0.79166666666666663</v>
      </c>
    </row>
    <row r="323" spans="1:8" x14ac:dyDescent="0.3">
      <c r="A323" s="1">
        <v>45692</v>
      </c>
      <c r="B323" s="2" t="s">
        <v>108</v>
      </c>
      <c r="C323" s="71" t="s">
        <v>23</v>
      </c>
      <c r="D323" s="71" t="s">
        <v>37</v>
      </c>
      <c r="E323" s="3"/>
      <c r="F323" s="3"/>
      <c r="G323" s="3"/>
      <c r="H323" s="2"/>
    </row>
    <row r="324" spans="1:8" x14ac:dyDescent="0.3">
      <c r="A324" s="1">
        <v>45692</v>
      </c>
      <c r="B324" s="8" t="s">
        <v>16</v>
      </c>
      <c r="C324" s="2" t="s">
        <v>118</v>
      </c>
      <c r="D324" s="2" t="s">
        <v>8</v>
      </c>
      <c r="E324" s="14">
        <v>0.58333333333333337</v>
      </c>
      <c r="F324" s="14"/>
      <c r="G324" s="14"/>
      <c r="H324" s="3">
        <v>0.875</v>
      </c>
    </row>
    <row r="325" spans="1:8" ht="15.6" x14ac:dyDescent="0.3">
      <c r="A325" s="56" t="s">
        <v>1</v>
      </c>
      <c r="B325" s="56" t="s">
        <v>2</v>
      </c>
      <c r="C325" s="56" t="s">
        <v>3</v>
      </c>
      <c r="D325" s="56" t="s">
        <v>4</v>
      </c>
      <c r="E325" s="57" t="s">
        <v>5</v>
      </c>
      <c r="F325" s="57"/>
      <c r="G325" s="57"/>
      <c r="H325" s="57" t="s">
        <v>69</v>
      </c>
    </row>
    <row r="326" spans="1:8" x14ac:dyDescent="0.3">
      <c r="A326" s="18">
        <v>45693</v>
      </c>
      <c r="B326" s="5" t="s">
        <v>30</v>
      </c>
      <c r="C326" s="19" t="s">
        <v>23</v>
      </c>
      <c r="D326" s="48" t="s">
        <v>37</v>
      </c>
      <c r="E326" s="19">
        <v>0.29166666666666669</v>
      </c>
      <c r="F326" s="19"/>
      <c r="G326" s="19"/>
      <c r="H326" s="22">
        <v>0.3125</v>
      </c>
    </row>
    <row r="327" spans="1:8" x14ac:dyDescent="0.3">
      <c r="A327" s="18">
        <v>45693</v>
      </c>
      <c r="B327" s="5" t="s">
        <v>6</v>
      </c>
      <c r="C327" s="19" t="s">
        <v>56</v>
      </c>
      <c r="D327" s="48" t="s">
        <v>57</v>
      </c>
      <c r="E327" s="19">
        <v>0.25</v>
      </c>
      <c r="F327" s="19"/>
      <c r="G327" s="19"/>
      <c r="H327" s="22">
        <v>0.29166666666666669</v>
      </c>
    </row>
    <row r="328" spans="1:8" x14ac:dyDescent="0.3">
      <c r="A328" s="18">
        <v>45693</v>
      </c>
      <c r="B328" s="5" t="s">
        <v>35</v>
      </c>
      <c r="C328" s="19" t="s">
        <v>14</v>
      </c>
      <c r="D328" s="48" t="s">
        <v>15</v>
      </c>
      <c r="E328" s="19">
        <v>0.29166666666666702</v>
      </c>
      <c r="F328" s="19"/>
      <c r="G328" s="19"/>
      <c r="H328" s="22">
        <v>0.3125</v>
      </c>
    </row>
    <row r="329" spans="1:8" x14ac:dyDescent="0.3">
      <c r="A329" s="18">
        <v>45693</v>
      </c>
      <c r="B329" s="20" t="s">
        <v>89</v>
      </c>
      <c r="C329" s="21" t="s">
        <v>26</v>
      </c>
      <c r="D329" s="20" t="s">
        <v>54</v>
      </c>
      <c r="E329" s="21">
        <v>0.125</v>
      </c>
      <c r="F329" s="21"/>
      <c r="G329" s="21"/>
      <c r="H329" s="22">
        <v>0.125</v>
      </c>
    </row>
    <row r="330" spans="1:8" x14ac:dyDescent="0.3">
      <c r="A330" s="18">
        <v>45693</v>
      </c>
      <c r="B330" s="5" t="s">
        <v>19</v>
      </c>
      <c r="C330" s="19" t="s">
        <v>14</v>
      </c>
      <c r="D330" s="48" t="s">
        <v>15</v>
      </c>
      <c r="E330" s="19">
        <v>0.29166666666666702</v>
      </c>
      <c r="F330" s="19"/>
      <c r="G330" s="19"/>
      <c r="H330" s="22">
        <v>0.35416666666666669</v>
      </c>
    </row>
    <row r="331" spans="1:8" x14ac:dyDescent="0.3">
      <c r="A331" s="18">
        <v>45693</v>
      </c>
      <c r="B331" s="2" t="s">
        <v>108</v>
      </c>
      <c r="C331" s="5" t="s">
        <v>70</v>
      </c>
      <c r="D331" s="5" t="s">
        <v>8</v>
      </c>
      <c r="E331" s="22">
        <v>0.29166666666666669</v>
      </c>
      <c r="F331" s="22"/>
      <c r="G331" s="22"/>
      <c r="H331" s="22">
        <v>0.35416666666666669</v>
      </c>
    </row>
    <row r="332" spans="1:8" x14ac:dyDescent="0.3">
      <c r="A332" s="18">
        <v>45693</v>
      </c>
      <c r="B332" s="5" t="s">
        <v>170</v>
      </c>
      <c r="C332" s="5" t="s">
        <v>20</v>
      </c>
      <c r="D332" s="5" t="s">
        <v>21</v>
      </c>
      <c r="E332" s="22">
        <v>0.33333333333333331</v>
      </c>
      <c r="F332" s="22"/>
      <c r="G332" s="22"/>
      <c r="H332" s="22">
        <v>0.47916666666666669</v>
      </c>
    </row>
    <row r="333" spans="1:8" x14ac:dyDescent="0.3">
      <c r="A333" s="18">
        <v>45693</v>
      </c>
      <c r="B333" s="5" t="s">
        <v>11</v>
      </c>
      <c r="C333" s="19" t="s">
        <v>20</v>
      </c>
      <c r="D333" s="48" t="s">
        <v>21</v>
      </c>
      <c r="E333" s="19">
        <v>0.33333333333333331</v>
      </c>
      <c r="F333" s="19"/>
      <c r="G333" s="19"/>
      <c r="H333" s="22">
        <v>0.47916666666666669</v>
      </c>
    </row>
    <row r="334" spans="1:8" x14ac:dyDescent="0.3">
      <c r="A334" s="18">
        <v>45693</v>
      </c>
      <c r="B334" s="20" t="s">
        <v>161</v>
      </c>
      <c r="C334" s="21" t="s">
        <v>118</v>
      </c>
      <c r="D334" s="41" t="s">
        <v>116</v>
      </c>
      <c r="E334" s="21">
        <v>0.5</v>
      </c>
      <c r="F334" s="21"/>
      <c r="G334" s="21"/>
      <c r="H334" s="22">
        <v>0.52083333333333337</v>
      </c>
    </row>
    <row r="335" spans="1:8" x14ac:dyDescent="0.3">
      <c r="A335" s="18">
        <v>45693</v>
      </c>
      <c r="B335" s="5" t="s">
        <v>9</v>
      </c>
      <c r="C335" s="19" t="s">
        <v>23</v>
      </c>
      <c r="D335" s="48" t="s">
        <v>37</v>
      </c>
      <c r="E335" s="19">
        <v>0.45833333333333331</v>
      </c>
      <c r="F335" s="19"/>
      <c r="G335" s="19"/>
      <c r="H335" s="22">
        <v>0.54166666666666663</v>
      </c>
    </row>
    <row r="336" spans="1:8" x14ac:dyDescent="0.3">
      <c r="A336" s="18">
        <v>45693</v>
      </c>
      <c r="B336" s="5" t="s">
        <v>36</v>
      </c>
      <c r="C336" s="19" t="s">
        <v>56</v>
      </c>
      <c r="D336" s="48" t="s">
        <v>57</v>
      </c>
      <c r="E336" s="19">
        <v>0.5</v>
      </c>
      <c r="F336" s="19"/>
      <c r="G336" s="19"/>
      <c r="H336" s="22">
        <v>0.54166666666666663</v>
      </c>
    </row>
    <row r="337" spans="1:8" x14ac:dyDescent="0.3">
      <c r="A337" s="18">
        <v>45693</v>
      </c>
      <c r="B337" s="5" t="s">
        <v>33</v>
      </c>
      <c r="C337" s="19" t="s">
        <v>70</v>
      </c>
      <c r="D337" s="48" t="s">
        <v>116</v>
      </c>
      <c r="E337" s="19">
        <v>0.5</v>
      </c>
      <c r="F337" s="19"/>
      <c r="G337" s="19"/>
      <c r="H337" s="22">
        <v>0.64583333333333337</v>
      </c>
    </row>
    <row r="338" spans="1:8" x14ac:dyDescent="0.3">
      <c r="A338" s="18">
        <v>45693</v>
      </c>
      <c r="B338" s="5" t="s">
        <v>34</v>
      </c>
      <c r="C338" s="19" t="s">
        <v>70</v>
      </c>
      <c r="D338" s="48" t="s">
        <v>116</v>
      </c>
      <c r="E338" s="19">
        <v>0.5</v>
      </c>
      <c r="F338" s="19"/>
      <c r="G338" s="19"/>
      <c r="H338" s="22">
        <v>0.64583333333333337</v>
      </c>
    </row>
    <row r="339" spans="1:8" x14ac:dyDescent="0.3">
      <c r="A339" s="18">
        <v>45693</v>
      </c>
      <c r="B339" s="5" t="s">
        <v>168</v>
      </c>
      <c r="C339" s="19" t="s">
        <v>70</v>
      </c>
      <c r="D339" s="48" t="s">
        <v>116</v>
      </c>
      <c r="E339" s="19">
        <v>0.5</v>
      </c>
      <c r="F339" s="19"/>
      <c r="G339" s="19"/>
      <c r="H339" s="22">
        <v>0.64583333333333337</v>
      </c>
    </row>
    <row r="340" spans="1:8" x14ac:dyDescent="0.3">
      <c r="A340" s="18">
        <v>45693</v>
      </c>
      <c r="B340" s="5" t="s">
        <v>43</v>
      </c>
      <c r="C340" s="19"/>
      <c r="D340" s="48"/>
      <c r="E340" s="19"/>
      <c r="F340" s="19"/>
      <c r="G340" s="19"/>
      <c r="H340" s="5"/>
    </row>
    <row r="341" spans="1:8" x14ac:dyDescent="0.3">
      <c r="A341" s="18">
        <v>45693</v>
      </c>
      <c r="B341" s="5" t="s">
        <v>171</v>
      </c>
      <c r="C341" s="5"/>
      <c r="D341" s="5"/>
      <c r="E341" s="22"/>
      <c r="F341" s="22"/>
      <c r="G341" s="22"/>
      <c r="H341" s="22"/>
    </row>
    <row r="342" spans="1:8" x14ac:dyDescent="0.3">
      <c r="A342" s="18">
        <v>45693</v>
      </c>
      <c r="B342" s="5" t="s">
        <v>172</v>
      </c>
      <c r="C342" s="5" t="s">
        <v>111</v>
      </c>
      <c r="D342" s="5" t="s">
        <v>111</v>
      </c>
      <c r="E342" s="22">
        <v>0.66666666666666663</v>
      </c>
      <c r="F342" s="22"/>
      <c r="G342" s="22"/>
      <c r="H342" s="5"/>
    </row>
    <row r="343" spans="1:8" x14ac:dyDescent="0.3">
      <c r="A343" s="18">
        <v>45693</v>
      </c>
      <c r="B343" s="5" t="s">
        <v>172</v>
      </c>
      <c r="C343" s="5" t="s">
        <v>73</v>
      </c>
      <c r="D343" s="5" t="s">
        <v>15</v>
      </c>
      <c r="E343" s="22">
        <v>0.83333333333333337</v>
      </c>
      <c r="F343" s="22"/>
      <c r="G343" s="22"/>
      <c r="H343" s="5"/>
    </row>
    <row r="344" spans="1:8" x14ac:dyDescent="0.3">
      <c r="A344" s="18">
        <v>45693</v>
      </c>
      <c r="B344" s="5" t="s">
        <v>108</v>
      </c>
      <c r="C344" s="5" t="s">
        <v>46</v>
      </c>
      <c r="D344" s="5" t="s">
        <v>8</v>
      </c>
      <c r="E344" s="22">
        <v>0.83333333333333337</v>
      </c>
      <c r="F344" s="22"/>
      <c r="G344" s="22"/>
      <c r="H344" s="22"/>
    </row>
    <row r="345" spans="1:8" x14ac:dyDescent="0.3">
      <c r="A345" s="18">
        <v>45693</v>
      </c>
      <c r="B345" s="5" t="s">
        <v>107</v>
      </c>
      <c r="C345" s="5" t="s">
        <v>46</v>
      </c>
      <c r="D345" s="5" t="s">
        <v>8</v>
      </c>
      <c r="E345" s="22">
        <v>0.83333333333333337</v>
      </c>
      <c r="F345" s="22"/>
      <c r="G345" s="22"/>
      <c r="H345" s="5"/>
    </row>
    <row r="346" spans="1:8" x14ac:dyDescent="0.3">
      <c r="A346" s="18">
        <v>45693</v>
      </c>
      <c r="B346" s="5" t="s">
        <v>89</v>
      </c>
      <c r="C346" s="5"/>
      <c r="D346" s="5"/>
      <c r="E346" s="5"/>
      <c r="F346" s="5"/>
      <c r="G346" s="5"/>
      <c r="H346" s="5"/>
    </row>
    <row r="347" spans="1:8" ht="15.6" x14ac:dyDescent="0.3">
      <c r="A347" s="56" t="s">
        <v>1</v>
      </c>
      <c r="B347" s="56" t="s">
        <v>2</v>
      </c>
      <c r="C347" s="56" t="s">
        <v>3</v>
      </c>
      <c r="D347" s="56" t="s">
        <v>4</v>
      </c>
      <c r="E347" s="57" t="s">
        <v>5</v>
      </c>
      <c r="F347" s="57"/>
      <c r="G347" s="57"/>
      <c r="H347" s="57" t="s">
        <v>69</v>
      </c>
    </row>
    <row r="348" spans="1:8" x14ac:dyDescent="0.3">
      <c r="A348" s="18">
        <v>45694</v>
      </c>
      <c r="B348" s="5" t="s">
        <v>6</v>
      </c>
      <c r="C348" s="19" t="s">
        <v>7</v>
      </c>
      <c r="D348" s="48" t="s">
        <v>116</v>
      </c>
      <c r="E348" s="17">
        <v>0.25</v>
      </c>
      <c r="F348" s="17"/>
      <c r="G348" s="17"/>
      <c r="H348" s="5"/>
    </row>
    <row r="349" spans="1:8" x14ac:dyDescent="0.3">
      <c r="A349" s="18">
        <v>45694</v>
      </c>
      <c r="B349" s="5" t="s">
        <v>16</v>
      </c>
      <c r="C349" s="19" t="s">
        <v>20</v>
      </c>
      <c r="D349" s="48" t="s">
        <v>21</v>
      </c>
      <c r="E349" s="19">
        <v>0.20833333333333334</v>
      </c>
      <c r="F349" s="19"/>
      <c r="G349" s="19"/>
      <c r="H349" s="5"/>
    </row>
    <row r="350" spans="1:8" x14ac:dyDescent="0.3">
      <c r="A350" s="18">
        <v>45694</v>
      </c>
      <c r="B350" s="5" t="s">
        <v>40</v>
      </c>
      <c r="C350" s="5" t="s">
        <v>20</v>
      </c>
      <c r="D350" s="5" t="s">
        <v>21</v>
      </c>
      <c r="E350" s="22">
        <v>0.20833333333333334</v>
      </c>
      <c r="F350" s="22"/>
      <c r="G350" s="22"/>
      <c r="H350" s="5"/>
    </row>
    <row r="351" spans="1:8" x14ac:dyDescent="0.3">
      <c r="A351" s="18">
        <v>45694</v>
      </c>
      <c r="B351" s="5" t="s">
        <v>89</v>
      </c>
      <c r="C351" s="19" t="s">
        <v>60</v>
      </c>
      <c r="D351" s="48" t="s">
        <v>57</v>
      </c>
      <c r="E351" s="17">
        <v>0.125</v>
      </c>
      <c r="F351" s="17"/>
      <c r="G351" s="17"/>
      <c r="H351" s="5"/>
    </row>
    <row r="352" spans="1:8" x14ac:dyDescent="0.3">
      <c r="A352" s="18">
        <v>45694</v>
      </c>
      <c r="B352" s="5" t="s">
        <v>30</v>
      </c>
      <c r="C352" s="19" t="s">
        <v>26</v>
      </c>
      <c r="D352" s="48" t="s">
        <v>54</v>
      </c>
      <c r="E352" s="17">
        <v>0.25</v>
      </c>
      <c r="F352" s="17"/>
      <c r="G352" s="17"/>
      <c r="H352" s="5"/>
    </row>
    <row r="353" spans="1:8" x14ac:dyDescent="0.3">
      <c r="A353" s="18">
        <v>45694</v>
      </c>
      <c r="B353" s="5" t="s">
        <v>9</v>
      </c>
      <c r="C353" s="19" t="s">
        <v>23</v>
      </c>
      <c r="D353" s="48" t="s">
        <v>37</v>
      </c>
      <c r="E353" s="17">
        <v>0.33333333333333331</v>
      </c>
      <c r="F353" s="17"/>
      <c r="G353" s="17"/>
      <c r="H353" s="5"/>
    </row>
    <row r="354" spans="1:8" x14ac:dyDescent="0.3">
      <c r="A354" s="18">
        <v>45694</v>
      </c>
      <c r="B354" s="20" t="s">
        <v>17</v>
      </c>
      <c r="C354" s="21" t="s">
        <v>23</v>
      </c>
      <c r="D354" s="20" t="s">
        <v>37</v>
      </c>
      <c r="E354" s="17">
        <v>0.33333333333333298</v>
      </c>
      <c r="F354" s="17"/>
      <c r="G354" s="17"/>
      <c r="H354" s="5"/>
    </row>
    <row r="355" spans="1:8" x14ac:dyDescent="0.3">
      <c r="A355" s="18">
        <v>45694</v>
      </c>
      <c r="B355" s="5" t="s">
        <v>12</v>
      </c>
      <c r="C355" s="19" t="s">
        <v>14</v>
      </c>
      <c r="D355" s="48" t="s">
        <v>15</v>
      </c>
      <c r="E355" s="17">
        <v>0.33333333333333331</v>
      </c>
      <c r="F355" s="17"/>
      <c r="G355" s="17"/>
      <c r="H355" s="5"/>
    </row>
    <row r="356" spans="1:8" x14ac:dyDescent="0.3">
      <c r="A356" s="18">
        <v>45694</v>
      </c>
      <c r="B356" s="5" t="s">
        <v>35</v>
      </c>
      <c r="C356" s="19" t="s">
        <v>56</v>
      </c>
      <c r="D356" s="48" t="s">
        <v>8</v>
      </c>
      <c r="E356" s="19">
        <v>0.29166666666666702</v>
      </c>
      <c r="F356" s="19"/>
      <c r="G356" s="19"/>
      <c r="H356" s="5"/>
    </row>
    <row r="357" spans="1:8" x14ac:dyDescent="0.3">
      <c r="A357" s="18">
        <v>45694</v>
      </c>
      <c r="B357" s="5" t="s">
        <v>67</v>
      </c>
      <c r="C357" s="19" t="s">
        <v>56</v>
      </c>
      <c r="D357" s="48" t="s">
        <v>8</v>
      </c>
      <c r="E357" s="19">
        <v>0.41666666666666669</v>
      </c>
      <c r="F357" s="19"/>
      <c r="G357" s="19"/>
      <c r="H357" s="5"/>
    </row>
    <row r="358" spans="1:8" x14ac:dyDescent="0.3">
      <c r="A358" s="18">
        <v>45694</v>
      </c>
      <c r="B358" s="5" t="s">
        <v>36</v>
      </c>
      <c r="C358" s="19" t="s">
        <v>70</v>
      </c>
      <c r="D358" s="48" t="s">
        <v>116</v>
      </c>
      <c r="E358" s="17">
        <v>0.5</v>
      </c>
      <c r="F358" s="17"/>
      <c r="G358" s="17"/>
      <c r="H358" s="5"/>
    </row>
    <row r="359" spans="1:8" x14ac:dyDescent="0.3">
      <c r="A359" s="18">
        <v>45694</v>
      </c>
      <c r="B359" s="20" t="s">
        <v>18</v>
      </c>
      <c r="C359" s="21" t="s">
        <v>26</v>
      </c>
      <c r="D359" s="20" t="s">
        <v>54</v>
      </c>
      <c r="E359" s="17">
        <v>0.5</v>
      </c>
      <c r="F359" s="17"/>
      <c r="G359" s="17"/>
      <c r="H359" s="5"/>
    </row>
    <row r="360" spans="1:8" x14ac:dyDescent="0.3">
      <c r="A360" s="18">
        <v>45694</v>
      </c>
      <c r="B360" s="20" t="s">
        <v>159</v>
      </c>
      <c r="C360" s="21" t="s">
        <v>14</v>
      </c>
      <c r="D360" s="20" t="s">
        <v>15</v>
      </c>
      <c r="E360" s="17">
        <v>0.54166666666666663</v>
      </c>
      <c r="F360" s="17"/>
      <c r="G360" s="17"/>
      <c r="H360" s="5"/>
    </row>
    <row r="361" spans="1:8" x14ac:dyDescent="0.3">
      <c r="A361" s="18">
        <v>45694</v>
      </c>
      <c r="B361" s="5" t="s">
        <v>22</v>
      </c>
      <c r="C361" s="19" t="s">
        <v>23</v>
      </c>
      <c r="D361" s="48" t="s">
        <v>37</v>
      </c>
      <c r="E361" s="17">
        <v>0.70833333333333337</v>
      </c>
      <c r="F361" s="17"/>
      <c r="G361" s="17"/>
      <c r="H361" s="5"/>
    </row>
    <row r="362" spans="1:8" x14ac:dyDescent="0.3">
      <c r="A362" s="18">
        <v>45694</v>
      </c>
      <c r="B362" s="5" t="s">
        <v>6</v>
      </c>
      <c r="C362" s="19" t="s">
        <v>23</v>
      </c>
      <c r="D362" s="48" t="s">
        <v>37</v>
      </c>
      <c r="E362" s="17">
        <v>0.875</v>
      </c>
      <c r="F362" s="17"/>
      <c r="G362" s="17"/>
      <c r="H362" s="5"/>
    </row>
    <row r="363" spans="1:8" ht="15.6" x14ac:dyDescent="0.3">
      <c r="A363" s="56" t="s">
        <v>1</v>
      </c>
      <c r="B363" s="56" t="s">
        <v>2</v>
      </c>
      <c r="C363" s="56" t="s">
        <v>3</v>
      </c>
      <c r="D363" s="56" t="s">
        <v>4</v>
      </c>
      <c r="E363" s="57" t="s">
        <v>5</v>
      </c>
      <c r="F363" s="57"/>
      <c r="G363" s="57"/>
      <c r="H363" s="57" t="s">
        <v>69</v>
      </c>
    </row>
    <row r="364" spans="1:8" x14ac:dyDescent="0.3">
      <c r="A364" s="18">
        <v>45695</v>
      </c>
      <c r="B364" s="5" t="s">
        <v>169</v>
      </c>
      <c r="C364" s="42" t="s">
        <v>46</v>
      </c>
      <c r="D364" s="41" t="s">
        <v>8</v>
      </c>
      <c r="E364" s="110">
        <v>0.25</v>
      </c>
      <c r="F364" s="110"/>
      <c r="G364" s="110"/>
      <c r="H364" s="5"/>
    </row>
    <row r="365" spans="1:8" x14ac:dyDescent="0.3">
      <c r="A365" s="18">
        <v>45695</v>
      </c>
      <c r="B365" s="5" t="s">
        <v>95</v>
      </c>
      <c r="C365" s="41" t="s">
        <v>46</v>
      </c>
      <c r="D365" s="41" t="s">
        <v>8</v>
      </c>
      <c r="E365" s="22">
        <v>0.25</v>
      </c>
      <c r="F365" s="22"/>
      <c r="G365" s="22"/>
      <c r="H365" s="5"/>
    </row>
    <row r="366" spans="1:8" x14ac:dyDescent="0.3">
      <c r="A366" s="18">
        <v>45695</v>
      </c>
      <c r="B366" s="5" t="s">
        <v>30</v>
      </c>
      <c r="C366" s="41" t="s">
        <v>23</v>
      </c>
      <c r="D366" s="41" t="s">
        <v>37</v>
      </c>
      <c r="E366" s="19">
        <v>0.20833333333333334</v>
      </c>
      <c r="F366" s="19"/>
      <c r="G366" s="19"/>
      <c r="H366" s="5"/>
    </row>
    <row r="367" spans="1:8" x14ac:dyDescent="0.3">
      <c r="A367" s="18">
        <v>45695</v>
      </c>
      <c r="B367" s="5" t="s">
        <v>35</v>
      </c>
      <c r="C367" s="41" t="s">
        <v>23</v>
      </c>
      <c r="D367" s="41" t="s">
        <v>37</v>
      </c>
      <c r="E367" s="19">
        <v>0.5</v>
      </c>
      <c r="F367" s="19"/>
      <c r="G367" s="19"/>
      <c r="H367" s="5"/>
    </row>
    <row r="368" spans="1:8" x14ac:dyDescent="0.3">
      <c r="A368" s="18">
        <v>45695</v>
      </c>
      <c r="B368" s="5" t="s">
        <v>36</v>
      </c>
      <c r="C368" s="41" t="s">
        <v>23</v>
      </c>
      <c r="D368" s="41" t="s">
        <v>37</v>
      </c>
      <c r="E368" s="19">
        <v>0.58333333333333337</v>
      </c>
      <c r="F368" s="19"/>
      <c r="G368" s="19"/>
      <c r="H368" s="5"/>
    </row>
    <row r="369" spans="1:8" x14ac:dyDescent="0.3">
      <c r="A369" s="18">
        <v>45695</v>
      </c>
      <c r="B369" s="5" t="s">
        <v>40</v>
      </c>
      <c r="C369" s="41" t="s">
        <v>26</v>
      </c>
      <c r="D369" s="41" t="s">
        <v>54</v>
      </c>
      <c r="E369" s="22">
        <v>0.20833333333333334</v>
      </c>
      <c r="F369" s="22"/>
      <c r="G369" s="22"/>
      <c r="H369" s="5"/>
    </row>
    <row r="370" spans="1:8" x14ac:dyDescent="0.3">
      <c r="A370" s="18">
        <v>45695</v>
      </c>
      <c r="B370" s="5" t="s">
        <v>6</v>
      </c>
      <c r="C370" s="41" t="s">
        <v>70</v>
      </c>
      <c r="D370" s="41" t="s">
        <v>116</v>
      </c>
      <c r="E370" s="19">
        <v>0.25</v>
      </c>
      <c r="F370" s="19"/>
      <c r="G370" s="19"/>
      <c r="H370" s="5"/>
    </row>
    <row r="371" spans="1:8" x14ac:dyDescent="0.3">
      <c r="A371" s="18">
        <v>45695</v>
      </c>
      <c r="B371" s="5" t="s">
        <v>30</v>
      </c>
      <c r="C371" s="41" t="s">
        <v>23</v>
      </c>
      <c r="D371" s="41" t="s">
        <v>37</v>
      </c>
      <c r="E371" s="19">
        <v>0.20833333333333334</v>
      </c>
      <c r="F371" s="19"/>
      <c r="G371" s="19"/>
      <c r="H371" s="5"/>
    </row>
    <row r="372" spans="1:8" x14ac:dyDescent="0.3">
      <c r="A372" s="18">
        <v>45695</v>
      </c>
      <c r="B372" s="5" t="s">
        <v>35</v>
      </c>
      <c r="C372" s="41" t="s">
        <v>23</v>
      </c>
      <c r="D372" s="41" t="s">
        <v>37</v>
      </c>
      <c r="E372" s="19">
        <v>0.5</v>
      </c>
      <c r="F372" s="19"/>
      <c r="G372" s="19"/>
      <c r="H372" s="5"/>
    </row>
    <row r="373" spans="1:8" x14ac:dyDescent="0.3">
      <c r="A373" s="18">
        <v>45695</v>
      </c>
      <c r="B373" s="5" t="s">
        <v>36</v>
      </c>
      <c r="C373" s="41" t="s">
        <v>23</v>
      </c>
      <c r="D373" s="41" t="s">
        <v>37</v>
      </c>
      <c r="E373" s="19">
        <v>0.58333333333333337</v>
      </c>
      <c r="F373" s="19"/>
      <c r="G373" s="19"/>
      <c r="H373" s="5"/>
    </row>
    <row r="374" spans="1:8" x14ac:dyDescent="0.3">
      <c r="A374" s="18">
        <v>45695</v>
      </c>
      <c r="B374" s="5" t="s">
        <v>161</v>
      </c>
      <c r="C374" s="41" t="s">
        <v>46</v>
      </c>
      <c r="D374" s="41" t="s">
        <v>8</v>
      </c>
      <c r="E374" s="19">
        <v>0.5</v>
      </c>
      <c r="F374" s="19"/>
      <c r="G374" s="19"/>
      <c r="H374" s="5"/>
    </row>
    <row r="375" spans="1:8" x14ac:dyDescent="0.3">
      <c r="A375" s="18">
        <v>45695</v>
      </c>
      <c r="B375" s="20" t="s">
        <v>33</v>
      </c>
      <c r="C375" s="42" t="s">
        <v>14</v>
      </c>
      <c r="D375" s="41" t="s">
        <v>15</v>
      </c>
      <c r="E375" s="17">
        <v>0.25</v>
      </c>
      <c r="F375" s="17"/>
      <c r="G375" s="17"/>
      <c r="H375" s="5"/>
    </row>
    <row r="376" spans="1:8" x14ac:dyDescent="0.3">
      <c r="A376" s="18">
        <v>45695</v>
      </c>
      <c r="B376" s="41" t="s">
        <v>49</v>
      </c>
      <c r="C376" s="42" t="s">
        <v>56</v>
      </c>
      <c r="D376" s="41" t="s">
        <v>57</v>
      </c>
      <c r="E376" s="110">
        <v>0.29166666666666669</v>
      </c>
      <c r="F376" s="110"/>
      <c r="G376" s="110"/>
      <c r="H376" s="5"/>
    </row>
    <row r="377" spans="1:8" x14ac:dyDescent="0.3">
      <c r="A377" s="18">
        <v>45695</v>
      </c>
      <c r="B377" s="5" t="s">
        <v>9</v>
      </c>
      <c r="C377" s="41" t="s">
        <v>56</v>
      </c>
      <c r="D377" s="41" t="s">
        <v>57</v>
      </c>
      <c r="E377" s="19">
        <v>0.5</v>
      </c>
      <c r="F377" s="19"/>
      <c r="G377" s="19"/>
      <c r="H377" s="5"/>
    </row>
    <row r="378" spans="1:8" x14ac:dyDescent="0.3">
      <c r="A378" s="18">
        <v>45695</v>
      </c>
      <c r="B378" s="5" t="s">
        <v>18</v>
      </c>
      <c r="C378" s="41" t="s">
        <v>20</v>
      </c>
      <c r="D378" s="41" t="s">
        <v>21</v>
      </c>
      <c r="E378" s="19">
        <v>0.45833333333333331</v>
      </c>
      <c r="F378" s="19"/>
      <c r="G378" s="19"/>
      <c r="H378" s="5"/>
    </row>
    <row r="379" spans="1:8" x14ac:dyDescent="0.3">
      <c r="A379" s="18">
        <v>45695</v>
      </c>
      <c r="B379" s="5" t="s">
        <v>11</v>
      </c>
      <c r="C379" s="41" t="s">
        <v>20</v>
      </c>
      <c r="D379" s="41" t="s">
        <v>21</v>
      </c>
      <c r="E379" s="19">
        <v>0.45833333333333331</v>
      </c>
      <c r="F379" s="19"/>
      <c r="G379" s="19"/>
      <c r="H379" s="5"/>
    </row>
    <row r="380" spans="1:8" x14ac:dyDescent="0.3">
      <c r="A380" s="18">
        <v>45695</v>
      </c>
      <c r="B380" s="5" t="s">
        <v>105</v>
      </c>
      <c r="C380" s="41" t="s">
        <v>14</v>
      </c>
      <c r="D380" s="41" t="s">
        <v>15</v>
      </c>
      <c r="E380" s="19">
        <v>0.58333333333333337</v>
      </c>
      <c r="F380" s="19"/>
      <c r="G380" s="19"/>
      <c r="H380" s="5"/>
    </row>
    <row r="381" spans="1:8" x14ac:dyDescent="0.3">
      <c r="A381" s="18">
        <v>45695</v>
      </c>
      <c r="B381" s="5" t="s">
        <v>12</v>
      </c>
      <c r="C381" s="41"/>
      <c r="D381" s="41"/>
      <c r="E381" s="19"/>
      <c r="F381" s="19"/>
      <c r="G381" s="19"/>
      <c r="H381" s="5"/>
    </row>
    <row r="382" spans="1:8" x14ac:dyDescent="0.3">
      <c r="A382" s="18">
        <v>45695</v>
      </c>
      <c r="B382" s="5" t="s">
        <v>51</v>
      </c>
      <c r="C382" s="41"/>
      <c r="D382" s="41"/>
      <c r="E382" s="19"/>
      <c r="F382" s="19"/>
      <c r="G382" s="19"/>
      <c r="H382" s="5"/>
    </row>
    <row r="383" spans="1:8" x14ac:dyDescent="0.3">
      <c r="A383" s="18">
        <v>45695</v>
      </c>
      <c r="B383" s="5" t="s">
        <v>173</v>
      </c>
      <c r="C383" s="41" t="s">
        <v>70</v>
      </c>
      <c r="D383" s="41" t="s">
        <v>116</v>
      </c>
      <c r="E383" s="19">
        <v>0.5</v>
      </c>
      <c r="F383" s="19"/>
      <c r="G383" s="19"/>
      <c r="H383" s="5"/>
    </row>
    <row r="384" spans="1:8" ht="15.6" x14ac:dyDescent="0.3">
      <c r="A384" s="56" t="s">
        <v>1</v>
      </c>
      <c r="B384" s="56" t="s">
        <v>2</v>
      </c>
      <c r="C384" s="56" t="s">
        <v>3</v>
      </c>
      <c r="D384" s="56" t="s">
        <v>4</v>
      </c>
      <c r="E384" s="57" t="s">
        <v>5</v>
      </c>
      <c r="F384" s="57"/>
      <c r="G384" s="57"/>
      <c r="H384" s="57" t="s">
        <v>69</v>
      </c>
    </row>
    <row r="385" spans="1:8" x14ac:dyDescent="0.3">
      <c r="A385" s="18">
        <v>45696</v>
      </c>
      <c r="B385" s="5" t="s">
        <v>6</v>
      </c>
      <c r="C385" s="5" t="s">
        <v>26</v>
      </c>
      <c r="D385" s="5" t="s">
        <v>54</v>
      </c>
      <c r="E385" s="22">
        <v>0.29166666666666669</v>
      </c>
      <c r="F385" s="22"/>
      <c r="G385" s="22"/>
      <c r="H385" s="5"/>
    </row>
    <row r="386" spans="1:8" x14ac:dyDescent="0.3">
      <c r="A386" s="18">
        <v>45696</v>
      </c>
      <c r="B386" s="5" t="s">
        <v>30</v>
      </c>
      <c r="C386" s="5" t="s">
        <v>14</v>
      </c>
      <c r="D386" s="5" t="s">
        <v>15</v>
      </c>
      <c r="E386" s="22">
        <v>0.29166666666666669</v>
      </c>
      <c r="F386" s="22"/>
      <c r="G386" s="22"/>
      <c r="H386" s="5"/>
    </row>
    <row r="387" spans="1:8" x14ac:dyDescent="0.3">
      <c r="A387" s="18">
        <v>45696</v>
      </c>
      <c r="B387" s="5" t="s">
        <v>9</v>
      </c>
      <c r="C387" s="5" t="s">
        <v>56</v>
      </c>
      <c r="D387" s="5" t="s">
        <v>57</v>
      </c>
      <c r="E387" s="22">
        <v>0.29166666666666669</v>
      </c>
      <c r="F387" s="22"/>
      <c r="G387" s="22"/>
      <c r="H387" s="5"/>
    </row>
    <row r="388" spans="1:8" x14ac:dyDescent="0.3">
      <c r="A388" s="18">
        <v>45696</v>
      </c>
      <c r="B388" s="5" t="s">
        <v>174</v>
      </c>
      <c r="C388" s="5" t="s">
        <v>20</v>
      </c>
      <c r="D388" s="5" t="s">
        <v>21</v>
      </c>
      <c r="E388" s="22">
        <v>0.33333333333333331</v>
      </c>
      <c r="F388" s="22"/>
      <c r="G388" s="22"/>
      <c r="H388" s="5"/>
    </row>
    <row r="389" spans="1:8" ht="15.6" x14ac:dyDescent="0.3">
      <c r="A389" s="56" t="s">
        <v>1</v>
      </c>
      <c r="B389" s="56" t="s">
        <v>2</v>
      </c>
      <c r="C389" s="56" t="s">
        <v>3</v>
      </c>
      <c r="D389" s="56" t="s">
        <v>4</v>
      </c>
      <c r="E389" s="57" t="s">
        <v>5</v>
      </c>
      <c r="F389" s="57"/>
      <c r="G389" s="57"/>
      <c r="H389" s="57" t="s">
        <v>69</v>
      </c>
    </row>
    <row r="390" spans="1:8" x14ac:dyDescent="0.3">
      <c r="A390" s="18">
        <v>45698</v>
      </c>
      <c r="B390" s="5" t="s">
        <v>9</v>
      </c>
      <c r="C390" s="5" t="s">
        <v>26</v>
      </c>
      <c r="D390" s="5" t="s">
        <v>54</v>
      </c>
      <c r="E390" s="5"/>
      <c r="F390" s="5"/>
      <c r="G390" s="5"/>
      <c r="H390" s="19">
        <v>0.29166666666666669</v>
      </c>
    </row>
    <row r="391" spans="1:8" x14ac:dyDescent="0.3">
      <c r="A391" s="18">
        <v>45698</v>
      </c>
      <c r="B391" s="5" t="s">
        <v>6</v>
      </c>
      <c r="C391" s="5" t="s">
        <v>26</v>
      </c>
      <c r="D391" s="5" t="s">
        <v>54</v>
      </c>
      <c r="E391" s="5"/>
      <c r="F391" s="5"/>
      <c r="G391" s="5"/>
      <c r="H391" s="19">
        <v>0.29166666666666669</v>
      </c>
    </row>
    <row r="392" spans="1:8" x14ac:dyDescent="0.3">
      <c r="A392" s="18">
        <v>45698</v>
      </c>
      <c r="B392" s="20" t="s">
        <v>11</v>
      </c>
      <c r="C392" s="5" t="s">
        <v>26</v>
      </c>
      <c r="D392" s="5" t="s">
        <v>54</v>
      </c>
      <c r="E392" s="5"/>
      <c r="F392" s="5"/>
      <c r="G392" s="5"/>
      <c r="H392" s="21">
        <v>0.5</v>
      </c>
    </row>
    <row r="393" spans="1:8" x14ac:dyDescent="0.3">
      <c r="A393" s="18">
        <v>45698</v>
      </c>
      <c r="B393" s="20" t="s">
        <v>16</v>
      </c>
      <c r="C393" s="5" t="s">
        <v>20</v>
      </c>
      <c r="D393" s="5" t="s">
        <v>21</v>
      </c>
      <c r="E393" s="5"/>
      <c r="F393" s="5"/>
      <c r="G393" s="5"/>
      <c r="H393" s="21">
        <v>0.25</v>
      </c>
    </row>
    <row r="394" spans="1:8" x14ac:dyDescent="0.3">
      <c r="A394" s="18">
        <v>45698</v>
      </c>
      <c r="B394" s="5" t="s">
        <v>18</v>
      </c>
      <c r="C394" s="5" t="s">
        <v>20</v>
      </c>
      <c r="D394" s="5" t="s">
        <v>21</v>
      </c>
      <c r="E394" s="5"/>
      <c r="F394" s="5"/>
      <c r="G394" s="5"/>
      <c r="H394" s="19">
        <v>0.45833333333333331</v>
      </c>
    </row>
    <row r="395" spans="1:8" x14ac:dyDescent="0.3">
      <c r="A395" s="18">
        <v>45698</v>
      </c>
      <c r="B395" s="5" t="s">
        <v>22</v>
      </c>
      <c r="C395" s="5" t="s">
        <v>70</v>
      </c>
      <c r="D395" s="5" t="s">
        <v>116</v>
      </c>
      <c r="E395" s="5"/>
      <c r="F395" s="5"/>
      <c r="G395" s="5"/>
      <c r="H395" s="19">
        <v>0.29166666666666669</v>
      </c>
    </row>
    <row r="396" spans="1:8" x14ac:dyDescent="0.3">
      <c r="A396" s="18">
        <v>45698</v>
      </c>
      <c r="B396" s="5" t="s">
        <v>17</v>
      </c>
      <c r="C396" s="5" t="s">
        <v>70</v>
      </c>
      <c r="D396" s="5" t="s">
        <v>116</v>
      </c>
      <c r="E396" s="5"/>
      <c r="F396" s="5"/>
      <c r="G396" s="5"/>
      <c r="H396" s="19">
        <v>0.5</v>
      </c>
    </row>
    <row r="397" spans="1:8" x14ac:dyDescent="0.3">
      <c r="A397" s="18">
        <v>45698</v>
      </c>
      <c r="B397" s="5" t="s">
        <v>51</v>
      </c>
      <c r="C397" s="5" t="s">
        <v>14</v>
      </c>
      <c r="D397" s="5" t="s">
        <v>15</v>
      </c>
      <c r="E397" s="5"/>
      <c r="F397" s="5"/>
      <c r="G397" s="5"/>
      <c r="H397" s="19">
        <v>0.25</v>
      </c>
    </row>
    <row r="398" spans="1:8" x14ac:dyDescent="0.3">
      <c r="A398" s="18">
        <v>45698</v>
      </c>
      <c r="B398" s="27" t="s">
        <v>75</v>
      </c>
      <c r="C398" s="27" t="s">
        <v>14</v>
      </c>
      <c r="D398" s="27" t="s">
        <v>15</v>
      </c>
      <c r="E398" s="27"/>
      <c r="F398" s="27"/>
      <c r="G398" s="27"/>
      <c r="H398" s="49">
        <v>0.25</v>
      </c>
    </row>
    <row r="399" spans="1:8" x14ac:dyDescent="0.3">
      <c r="A399" s="18">
        <v>45698</v>
      </c>
      <c r="B399" s="27" t="s">
        <v>33</v>
      </c>
      <c r="C399" s="27" t="s">
        <v>14</v>
      </c>
      <c r="D399" s="27" t="s">
        <v>15</v>
      </c>
      <c r="E399" s="27"/>
      <c r="F399" s="27"/>
      <c r="G399" s="27"/>
      <c r="H399" s="49">
        <v>0.25</v>
      </c>
    </row>
    <row r="400" spans="1:8" x14ac:dyDescent="0.3">
      <c r="A400" s="18">
        <v>45698</v>
      </c>
      <c r="B400" s="27" t="s">
        <v>161</v>
      </c>
      <c r="C400" s="27" t="s">
        <v>46</v>
      </c>
      <c r="D400" s="27" t="s">
        <v>8</v>
      </c>
      <c r="E400" s="27"/>
      <c r="F400" s="27"/>
      <c r="G400" s="27"/>
      <c r="H400" s="49">
        <v>0.29166666666666669</v>
      </c>
    </row>
    <row r="401" spans="1:8" x14ac:dyDescent="0.3">
      <c r="A401" s="18">
        <v>45698</v>
      </c>
      <c r="B401" s="27" t="s">
        <v>175</v>
      </c>
      <c r="C401" s="27" t="s">
        <v>46</v>
      </c>
      <c r="D401" s="27" t="s">
        <v>8</v>
      </c>
      <c r="E401" s="27"/>
      <c r="F401" s="27"/>
      <c r="G401" s="27"/>
      <c r="H401" s="49">
        <v>0.41666666666666669</v>
      </c>
    </row>
    <row r="402" spans="1:8" x14ac:dyDescent="0.3">
      <c r="A402" s="18">
        <v>45698</v>
      </c>
      <c r="B402" s="5" t="s">
        <v>35</v>
      </c>
      <c r="C402" s="5" t="s">
        <v>56</v>
      </c>
      <c r="D402" s="5" t="s">
        <v>57</v>
      </c>
      <c r="E402" s="5"/>
      <c r="F402" s="5"/>
      <c r="G402" s="5"/>
      <c r="H402" s="19">
        <v>0.29166666666666669</v>
      </c>
    </row>
    <row r="403" spans="1:8" x14ac:dyDescent="0.3">
      <c r="A403" s="18">
        <v>45698</v>
      </c>
      <c r="B403" s="5" t="s">
        <v>67</v>
      </c>
      <c r="C403" s="5" t="s">
        <v>56</v>
      </c>
      <c r="D403" s="5" t="s">
        <v>57</v>
      </c>
      <c r="E403" s="5"/>
      <c r="F403" s="5"/>
      <c r="G403" s="5"/>
      <c r="H403" s="19">
        <v>0.375</v>
      </c>
    </row>
    <row r="404" spans="1:8" x14ac:dyDescent="0.3">
      <c r="A404" s="18">
        <v>45698</v>
      </c>
      <c r="B404" s="27" t="s">
        <v>25</v>
      </c>
      <c r="C404" s="27" t="s">
        <v>56</v>
      </c>
      <c r="D404" s="27" t="s">
        <v>57</v>
      </c>
      <c r="E404" s="27"/>
      <c r="F404" s="27"/>
      <c r="G404" s="27"/>
      <c r="H404" s="49">
        <v>0.41666666666666669</v>
      </c>
    </row>
    <row r="405" spans="1:8" x14ac:dyDescent="0.3">
      <c r="A405" s="18">
        <v>45698</v>
      </c>
      <c r="B405" s="27" t="s">
        <v>13</v>
      </c>
      <c r="C405" s="27" t="s">
        <v>56</v>
      </c>
      <c r="D405" s="27" t="s">
        <v>57</v>
      </c>
      <c r="E405" s="27"/>
      <c r="F405" s="27"/>
      <c r="G405" s="27"/>
      <c r="H405" s="49">
        <v>0.41666666666666669</v>
      </c>
    </row>
    <row r="406" spans="1:8" x14ac:dyDescent="0.3">
      <c r="A406" s="18">
        <v>45698</v>
      </c>
      <c r="B406" s="5" t="s">
        <v>18</v>
      </c>
      <c r="C406" s="5" t="s">
        <v>77</v>
      </c>
      <c r="D406" s="5" t="s">
        <v>8</v>
      </c>
      <c r="E406" s="5"/>
      <c r="F406" s="5"/>
      <c r="G406" s="5"/>
      <c r="H406" s="19">
        <v>0.625</v>
      </c>
    </row>
    <row r="407" spans="1:8" x14ac:dyDescent="0.3">
      <c r="A407" s="18">
        <v>45698</v>
      </c>
      <c r="B407" s="5" t="s">
        <v>65</v>
      </c>
      <c r="C407" s="5" t="s">
        <v>60</v>
      </c>
      <c r="D407" s="5" t="s">
        <v>37</v>
      </c>
      <c r="E407" s="5"/>
      <c r="F407" s="5"/>
      <c r="G407" s="5"/>
      <c r="H407" s="19">
        <v>0.83333333333333337</v>
      </c>
    </row>
    <row r="408" spans="1:8" ht="15.6" x14ac:dyDescent="0.3">
      <c r="A408" s="56" t="s">
        <v>1</v>
      </c>
      <c r="B408" s="56" t="s">
        <v>2</v>
      </c>
      <c r="C408" s="56" t="s">
        <v>3</v>
      </c>
      <c r="D408" s="56" t="s">
        <v>4</v>
      </c>
      <c r="E408" s="57" t="s">
        <v>5</v>
      </c>
      <c r="F408" s="57"/>
      <c r="G408" s="57"/>
      <c r="H408" s="57" t="s">
        <v>69</v>
      </c>
    </row>
    <row r="409" spans="1:8" x14ac:dyDescent="0.3">
      <c r="A409" s="18">
        <v>45699</v>
      </c>
      <c r="B409" s="5" t="s">
        <v>9</v>
      </c>
      <c r="C409" s="5" t="s">
        <v>14</v>
      </c>
      <c r="D409" s="5" t="s">
        <v>15</v>
      </c>
      <c r="E409" s="19">
        <v>0.29166666666666702</v>
      </c>
      <c r="F409" s="19"/>
      <c r="G409" s="19"/>
      <c r="H409" s="5"/>
    </row>
    <row r="410" spans="1:8" x14ac:dyDescent="0.3">
      <c r="A410" s="18">
        <v>45699</v>
      </c>
      <c r="B410" s="5" t="s">
        <v>9</v>
      </c>
      <c r="C410" s="5" t="s">
        <v>176</v>
      </c>
      <c r="D410" s="5" t="s">
        <v>8</v>
      </c>
      <c r="E410" s="19">
        <v>0.29166666666666702</v>
      </c>
      <c r="F410" s="19"/>
      <c r="G410" s="19"/>
      <c r="H410" s="5"/>
    </row>
    <row r="411" spans="1:8" x14ac:dyDescent="0.3">
      <c r="A411" s="18">
        <v>45699</v>
      </c>
      <c r="B411" s="27" t="s">
        <v>107</v>
      </c>
      <c r="C411" s="27" t="s">
        <v>14</v>
      </c>
      <c r="D411" s="27" t="s">
        <v>15</v>
      </c>
      <c r="E411" s="49">
        <v>0.54166666666666663</v>
      </c>
      <c r="F411" s="49"/>
      <c r="G411" s="49"/>
      <c r="H411" s="27"/>
    </row>
    <row r="412" spans="1:8" x14ac:dyDescent="0.3">
      <c r="A412" s="18">
        <v>45699</v>
      </c>
      <c r="B412" s="27" t="s">
        <v>6</v>
      </c>
      <c r="C412" s="27" t="s">
        <v>70</v>
      </c>
      <c r="D412" s="27" t="s">
        <v>116</v>
      </c>
      <c r="E412" s="49">
        <v>0.25</v>
      </c>
      <c r="F412" s="49"/>
      <c r="G412" s="49"/>
      <c r="H412" s="27"/>
    </row>
    <row r="413" spans="1:8" x14ac:dyDescent="0.3">
      <c r="A413" s="18">
        <v>45699</v>
      </c>
      <c r="B413" s="27" t="s">
        <v>36</v>
      </c>
      <c r="C413" s="27" t="s">
        <v>70</v>
      </c>
      <c r="D413" s="27" t="s">
        <v>116</v>
      </c>
      <c r="E413" s="49">
        <v>0.58333333333333337</v>
      </c>
      <c r="F413" s="49"/>
      <c r="G413" s="49"/>
      <c r="H413" s="27"/>
    </row>
    <row r="414" spans="1:8" x14ac:dyDescent="0.3">
      <c r="A414" s="18">
        <v>45699</v>
      </c>
      <c r="B414" s="27" t="s">
        <v>30</v>
      </c>
      <c r="C414" s="27" t="s">
        <v>26</v>
      </c>
      <c r="D414" s="27" t="s">
        <v>54</v>
      </c>
      <c r="E414" s="49">
        <v>0.5</v>
      </c>
      <c r="F414" s="49"/>
      <c r="G414" s="49"/>
      <c r="H414" s="27"/>
    </row>
    <row r="415" spans="1:8" x14ac:dyDescent="0.3">
      <c r="A415" s="18">
        <v>45699</v>
      </c>
      <c r="B415" s="27" t="s">
        <v>80</v>
      </c>
      <c r="C415" s="27" t="s">
        <v>26</v>
      </c>
      <c r="D415" s="27" t="s">
        <v>54</v>
      </c>
      <c r="E415" s="49">
        <v>0.5</v>
      </c>
      <c r="F415" s="49"/>
      <c r="G415" s="49"/>
      <c r="H415" s="27"/>
    </row>
    <row r="416" spans="1:8" x14ac:dyDescent="0.3">
      <c r="A416" s="18">
        <v>45699</v>
      </c>
      <c r="B416" s="16" t="s">
        <v>12</v>
      </c>
      <c r="C416" s="27" t="s">
        <v>20</v>
      </c>
      <c r="D416" s="27" t="s">
        <v>57</v>
      </c>
      <c r="E416" s="17">
        <v>0.20833333333333334</v>
      </c>
      <c r="F416" s="17"/>
      <c r="G416" s="17"/>
      <c r="H416" s="27"/>
    </row>
    <row r="417" spans="1:8" x14ac:dyDescent="0.3">
      <c r="A417" s="18">
        <v>45699</v>
      </c>
      <c r="B417" s="27" t="s">
        <v>76</v>
      </c>
      <c r="C417" s="27" t="s">
        <v>20</v>
      </c>
      <c r="D417" s="27" t="s">
        <v>57</v>
      </c>
      <c r="E417" s="49">
        <v>0.20833333333333334</v>
      </c>
      <c r="F417" s="49"/>
      <c r="G417" s="49"/>
      <c r="H417" s="27"/>
    </row>
    <row r="418" spans="1:8" x14ac:dyDescent="0.3">
      <c r="A418" s="18">
        <v>45699</v>
      </c>
      <c r="B418" s="16" t="s">
        <v>16</v>
      </c>
      <c r="C418" s="27" t="s">
        <v>20</v>
      </c>
      <c r="D418" s="27" t="s">
        <v>21</v>
      </c>
      <c r="E418" s="17">
        <v>0.75</v>
      </c>
      <c r="F418" s="17"/>
      <c r="G418" s="17"/>
      <c r="H418" s="27"/>
    </row>
    <row r="419" spans="1:8" x14ac:dyDescent="0.3">
      <c r="A419" s="18">
        <v>45699</v>
      </c>
      <c r="B419" s="27" t="s">
        <v>40</v>
      </c>
      <c r="C419" s="27" t="s">
        <v>56</v>
      </c>
      <c r="D419" s="27" t="s">
        <v>37</v>
      </c>
      <c r="E419" s="49">
        <v>0.20833333333333334</v>
      </c>
      <c r="F419" s="49"/>
      <c r="G419" s="49"/>
      <c r="H419" s="27"/>
    </row>
    <row r="420" spans="1:8" x14ac:dyDescent="0.3">
      <c r="A420" s="18">
        <v>45699</v>
      </c>
      <c r="B420" s="27" t="s">
        <v>35</v>
      </c>
      <c r="C420" s="27" t="s">
        <v>56</v>
      </c>
      <c r="D420" s="27" t="s">
        <v>37</v>
      </c>
      <c r="E420" s="49">
        <v>0.5</v>
      </c>
      <c r="F420" s="49"/>
      <c r="G420" s="49"/>
      <c r="H420" s="27"/>
    </row>
    <row r="421" spans="1:8" x14ac:dyDescent="0.3">
      <c r="A421" s="18">
        <v>45699</v>
      </c>
      <c r="B421" s="27" t="s">
        <v>22</v>
      </c>
      <c r="C421" s="27" t="s">
        <v>56</v>
      </c>
      <c r="D421" s="27" t="s">
        <v>37</v>
      </c>
      <c r="E421" s="49">
        <v>0.58333333333333337</v>
      </c>
      <c r="F421" s="49"/>
      <c r="G421" s="49"/>
      <c r="H421" s="27"/>
    </row>
    <row r="424" spans="1:8" ht="16.2" customHeight="1" x14ac:dyDescent="0.3">
      <c r="A424" s="586" t="s">
        <v>1</v>
      </c>
      <c r="B424" s="586" t="s">
        <v>2</v>
      </c>
      <c r="C424" s="586" t="s">
        <v>3</v>
      </c>
      <c r="D424" s="586" t="s">
        <v>4</v>
      </c>
      <c r="E424" s="587" t="s">
        <v>5</v>
      </c>
      <c r="F424" s="57"/>
      <c r="G424" s="57"/>
      <c r="H424" s="608" t="s">
        <v>177</v>
      </c>
    </row>
    <row r="425" spans="1:8" ht="15.6" x14ac:dyDescent="0.3">
      <c r="A425" s="586"/>
      <c r="B425" s="586"/>
      <c r="C425" s="586"/>
      <c r="D425" s="586"/>
      <c r="E425" s="587"/>
      <c r="F425" s="57"/>
      <c r="G425" s="57"/>
      <c r="H425" s="608"/>
    </row>
    <row r="426" spans="1:8" x14ac:dyDescent="0.3">
      <c r="A426" s="118">
        <v>45699</v>
      </c>
      <c r="B426" s="76" t="s">
        <v>12</v>
      </c>
      <c r="C426" s="76" t="s">
        <v>20</v>
      </c>
      <c r="D426" s="76" t="s">
        <v>57</v>
      </c>
      <c r="E426" s="7">
        <v>0.20833333333333334</v>
      </c>
      <c r="F426" s="7"/>
      <c r="G426" s="7"/>
      <c r="H426" s="76"/>
    </row>
    <row r="427" spans="1:8" x14ac:dyDescent="0.3">
      <c r="A427" s="118">
        <v>45699</v>
      </c>
      <c r="B427" s="76" t="s">
        <v>76</v>
      </c>
      <c r="C427" s="76" t="s">
        <v>20</v>
      </c>
      <c r="D427" s="76" t="s">
        <v>57</v>
      </c>
      <c r="E427" s="7">
        <v>0.20833333333333334</v>
      </c>
      <c r="F427" s="7"/>
      <c r="G427" s="7"/>
      <c r="H427" s="76"/>
    </row>
    <row r="428" spans="1:8" x14ac:dyDescent="0.3">
      <c r="A428" s="118">
        <v>45699</v>
      </c>
      <c r="B428" s="76" t="s">
        <v>40</v>
      </c>
      <c r="C428" s="76" t="s">
        <v>56</v>
      </c>
      <c r="D428" s="76" t="s">
        <v>37</v>
      </c>
      <c r="E428" s="7">
        <v>0.20833333333333334</v>
      </c>
      <c r="F428" s="7"/>
      <c r="G428" s="7"/>
      <c r="H428" s="76"/>
    </row>
    <row r="429" spans="1:8" x14ac:dyDescent="0.3">
      <c r="A429" s="118">
        <v>45699</v>
      </c>
      <c r="B429" s="76" t="s">
        <v>35</v>
      </c>
      <c r="C429" s="76" t="s">
        <v>7</v>
      </c>
      <c r="D429" s="76" t="s">
        <v>37</v>
      </c>
      <c r="E429" s="7">
        <v>0.5</v>
      </c>
      <c r="F429" s="7"/>
      <c r="G429" s="7"/>
      <c r="H429" s="76"/>
    </row>
    <row r="430" spans="1:8" x14ac:dyDescent="0.3">
      <c r="A430" s="118">
        <v>45699</v>
      </c>
      <c r="B430" s="76" t="s">
        <v>9</v>
      </c>
      <c r="C430" s="76" t="s">
        <v>14</v>
      </c>
      <c r="D430" s="76" t="s">
        <v>15</v>
      </c>
      <c r="E430" s="7">
        <v>0.29166666666666669</v>
      </c>
      <c r="F430" s="7"/>
      <c r="G430" s="7"/>
      <c r="H430" s="76"/>
    </row>
    <row r="431" spans="1:8" x14ac:dyDescent="0.3">
      <c r="A431" s="118">
        <v>45699</v>
      </c>
      <c r="B431" s="76" t="s">
        <v>108</v>
      </c>
      <c r="C431" s="76" t="s">
        <v>14</v>
      </c>
      <c r="D431" s="76" t="s">
        <v>15</v>
      </c>
      <c r="E431" s="7">
        <v>0.58333333333333337</v>
      </c>
      <c r="F431" s="7"/>
      <c r="G431" s="7"/>
      <c r="H431" s="76"/>
    </row>
    <row r="432" spans="1:8" x14ac:dyDescent="0.3">
      <c r="A432" s="118">
        <v>45699</v>
      </c>
      <c r="B432" s="76" t="s">
        <v>107</v>
      </c>
      <c r="C432" s="76" t="s">
        <v>23</v>
      </c>
      <c r="D432" s="76" t="s">
        <v>37</v>
      </c>
      <c r="E432" s="7">
        <v>0.54166666666666663</v>
      </c>
      <c r="F432" s="7"/>
      <c r="G432" s="7"/>
      <c r="H432" s="76"/>
    </row>
    <row r="433" spans="1:8" x14ac:dyDescent="0.3">
      <c r="A433" s="118">
        <v>45699</v>
      </c>
      <c r="B433" s="76" t="s">
        <v>9</v>
      </c>
      <c r="C433" s="76" t="s">
        <v>176</v>
      </c>
      <c r="D433" s="76" t="s">
        <v>8</v>
      </c>
      <c r="E433" s="7">
        <v>0.29166666666666669</v>
      </c>
      <c r="F433" s="7"/>
      <c r="G433" s="7"/>
      <c r="H433" s="76"/>
    </row>
    <row r="434" spans="1:8" x14ac:dyDescent="0.3">
      <c r="A434" s="118">
        <v>45699</v>
      </c>
      <c r="B434" s="76" t="s">
        <v>30</v>
      </c>
      <c r="C434" s="76" t="s">
        <v>178</v>
      </c>
      <c r="D434" s="76"/>
      <c r="E434" s="7">
        <v>0.29166666666666669</v>
      </c>
      <c r="F434" s="7"/>
      <c r="G434" s="7"/>
      <c r="H434" s="76"/>
    </row>
    <row r="435" spans="1:8" x14ac:dyDescent="0.3">
      <c r="A435" s="118">
        <v>45699</v>
      </c>
      <c r="B435" s="76" t="s">
        <v>22</v>
      </c>
      <c r="C435" s="76" t="s">
        <v>7</v>
      </c>
      <c r="D435" s="76" t="s">
        <v>81</v>
      </c>
      <c r="E435" s="7">
        <v>0.375</v>
      </c>
      <c r="F435" s="7"/>
      <c r="G435" s="7"/>
      <c r="H435" s="76"/>
    </row>
    <row r="436" spans="1:8" x14ac:dyDescent="0.3">
      <c r="A436" s="118">
        <v>45699</v>
      </c>
      <c r="B436" s="76" t="s">
        <v>36</v>
      </c>
      <c r="C436" s="76" t="s">
        <v>26</v>
      </c>
      <c r="D436" s="76" t="s">
        <v>54</v>
      </c>
      <c r="E436" s="7">
        <v>0.375</v>
      </c>
      <c r="F436" s="7"/>
      <c r="G436" s="7"/>
      <c r="H436" s="76"/>
    </row>
    <row r="437" spans="1:8" x14ac:dyDescent="0.3">
      <c r="A437" s="118">
        <v>45699</v>
      </c>
      <c r="B437" s="76" t="s">
        <v>16</v>
      </c>
      <c r="C437" s="76" t="s">
        <v>20</v>
      </c>
      <c r="D437" s="76" t="s">
        <v>179</v>
      </c>
      <c r="E437" s="7">
        <v>0.625</v>
      </c>
      <c r="F437" s="7"/>
      <c r="G437" s="7"/>
      <c r="H437" s="76"/>
    </row>
    <row r="438" spans="1:8" x14ac:dyDescent="0.3">
      <c r="A438" s="118">
        <v>45699</v>
      </c>
      <c r="B438" s="76" t="s">
        <v>6</v>
      </c>
      <c r="C438" s="76" t="s">
        <v>26</v>
      </c>
      <c r="D438" s="76" t="s">
        <v>54</v>
      </c>
      <c r="E438" s="7">
        <v>0.58333333333333337</v>
      </c>
      <c r="F438" s="7"/>
      <c r="G438" s="7"/>
      <c r="H438" s="76"/>
    </row>
    <row r="441" spans="1:8" ht="15.6" x14ac:dyDescent="0.3">
      <c r="A441" s="586" t="s">
        <v>1</v>
      </c>
      <c r="B441" s="586" t="s">
        <v>2</v>
      </c>
      <c r="C441" s="586" t="s">
        <v>3</v>
      </c>
      <c r="D441" s="586" t="s">
        <v>4</v>
      </c>
      <c r="E441" s="587" t="s">
        <v>5</v>
      </c>
      <c r="F441" s="57"/>
      <c r="G441" s="57"/>
      <c r="H441" s="608" t="s">
        <v>177</v>
      </c>
    </row>
    <row r="442" spans="1:8" ht="15.6" x14ac:dyDescent="0.3">
      <c r="A442" s="586"/>
      <c r="B442" s="586"/>
      <c r="C442" s="586"/>
      <c r="D442" s="586"/>
      <c r="E442" s="587"/>
      <c r="F442" s="57"/>
      <c r="G442" s="57"/>
      <c r="H442" s="608"/>
    </row>
    <row r="443" spans="1:8" x14ac:dyDescent="0.3">
      <c r="A443" s="18">
        <v>45700</v>
      </c>
      <c r="B443" s="20" t="s">
        <v>40</v>
      </c>
      <c r="C443" s="5" t="s">
        <v>20</v>
      </c>
      <c r="D443" s="5" t="s">
        <v>21</v>
      </c>
      <c r="E443" s="17">
        <v>0.16666666666666666</v>
      </c>
      <c r="F443" s="17"/>
      <c r="G443" s="17"/>
      <c r="H443" s="27"/>
    </row>
    <row r="444" spans="1:8" x14ac:dyDescent="0.3">
      <c r="A444" s="18">
        <v>45700</v>
      </c>
      <c r="B444" s="5" t="s">
        <v>11</v>
      </c>
      <c r="C444" s="5" t="s">
        <v>20</v>
      </c>
      <c r="D444" s="5" t="s">
        <v>42</v>
      </c>
      <c r="E444" s="49">
        <v>0.58333333333333337</v>
      </c>
      <c r="F444" s="49"/>
      <c r="G444" s="49"/>
      <c r="H444" s="27"/>
    </row>
    <row r="445" spans="1:8" x14ac:dyDescent="0.3">
      <c r="A445" s="18">
        <v>45700</v>
      </c>
      <c r="B445" s="5" t="s">
        <v>9</v>
      </c>
      <c r="C445" s="5" t="s">
        <v>56</v>
      </c>
      <c r="D445" s="5" t="s">
        <v>37</v>
      </c>
      <c r="E445" s="49">
        <v>0.25</v>
      </c>
      <c r="F445" s="49"/>
      <c r="G445" s="49"/>
      <c r="H445" s="27"/>
    </row>
    <row r="446" spans="1:8" x14ac:dyDescent="0.3">
      <c r="A446" s="18">
        <v>45700</v>
      </c>
      <c r="B446" s="5" t="s">
        <v>36</v>
      </c>
      <c r="C446" s="5" t="s">
        <v>56</v>
      </c>
      <c r="D446" s="5" t="s">
        <v>37</v>
      </c>
      <c r="E446" s="22">
        <v>0.58333333333333337</v>
      </c>
      <c r="F446" s="22"/>
      <c r="G446" s="22"/>
      <c r="H446" s="117"/>
    </row>
    <row r="447" spans="1:8" x14ac:dyDescent="0.3">
      <c r="A447" s="18">
        <v>45700</v>
      </c>
      <c r="B447" s="5" t="s">
        <v>6</v>
      </c>
      <c r="C447" s="5" t="s">
        <v>14</v>
      </c>
      <c r="D447" s="5" t="s">
        <v>15</v>
      </c>
      <c r="E447" s="19">
        <v>0.29166666666666669</v>
      </c>
      <c r="F447" s="19"/>
      <c r="G447" s="19"/>
      <c r="H447" s="5"/>
    </row>
    <row r="448" spans="1:8" x14ac:dyDescent="0.3">
      <c r="A448" s="18">
        <v>45700</v>
      </c>
      <c r="B448" s="5" t="s">
        <v>180</v>
      </c>
      <c r="C448" s="5" t="s">
        <v>14</v>
      </c>
      <c r="D448" s="5" t="s">
        <v>15</v>
      </c>
      <c r="E448" s="19">
        <v>0.29166666666666669</v>
      </c>
      <c r="F448" s="19"/>
      <c r="G448" s="19"/>
      <c r="H448" s="5"/>
    </row>
    <row r="449" spans="1:8" x14ac:dyDescent="0.3">
      <c r="A449" s="18">
        <v>45700</v>
      </c>
      <c r="B449" s="5" t="s">
        <v>35</v>
      </c>
      <c r="C449" s="5" t="s">
        <v>7</v>
      </c>
      <c r="D449" s="5" t="s">
        <v>116</v>
      </c>
      <c r="E449" s="19">
        <v>0.29166666666666702</v>
      </c>
      <c r="F449" s="19"/>
      <c r="G449" s="19"/>
      <c r="H449" s="5"/>
    </row>
    <row r="450" spans="1:8" x14ac:dyDescent="0.3">
      <c r="A450" s="18">
        <v>45700</v>
      </c>
      <c r="B450" s="5" t="s">
        <v>19</v>
      </c>
      <c r="C450" s="5" t="s">
        <v>14</v>
      </c>
      <c r="D450" s="5" t="s">
        <v>15</v>
      </c>
      <c r="E450" s="19">
        <v>0.5</v>
      </c>
      <c r="F450" s="19"/>
      <c r="G450" s="19"/>
      <c r="H450" s="5"/>
    </row>
    <row r="451" spans="1:8" x14ac:dyDescent="0.3">
      <c r="A451" s="18">
        <v>45700</v>
      </c>
      <c r="B451" s="5" t="s">
        <v>89</v>
      </c>
      <c r="C451" s="5" t="s">
        <v>60</v>
      </c>
      <c r="D451" s="5" t="s">
        <v>61</v>
      </c>
      <c r="E451" s="22">
        <v>0.125</v>
      </c>
      <c r="F451" s="22"/>
      <c r="G451" s="22"/>
      <c r="H451" s="5"/>
    </row>
    <row r="452" spans="1:8" x14ac:dyDescent="0.3">
      <c r="A452" s="18">
        <v>45700</v>
      </c>
      <c r="B452" s="76" t="s">
        <v>108</v>
      </c>
      <c r="C452" s="5" t="s">
        <v>7</v>
      </c>
      <c r="D452" s="5" t="s">
        <v>116</v>
      </c>
      <c r="E452" s="19">
        <v>0.375</v>
      </c>
      <c r="F452" s="19"/>
      <c r="G452" s="19"/>
      <c r="H452" s="5"/>
    </row>
    <row r="453" spans="1:8" x14ac:dyDescent="0.3">
      <c r="A453" s="18">
        <v>45700</v>
      </c>
      <c r="B453" s="5" t="s">
        <v>98</v>
      </c>
      <c r="C453" s="5" t="s">
        <v>7</v>
      </c>
      <c r="D453" s="5" t="s">
        <v>116</v>
      </c>
      <c r="E453" s="22">
        <v>0.375</v>
      </c>
      <c r="F453" s="22"/>
      <c r="G453" s="22"/>
      <c r="H453" s="5"/>
    </row>
    <row r="454" spans="1:8" x14ac:dyDescent="0.3">
      <c r="A454" s="18">
        <v>45700</v>
      </c>
      <c r="B454" s="20" t="s">
        <v>18</v>
      </c>
      <c r="C454" s="5" t="s">
        <v>26</v>
      </c>
      <c r="D454" s="5" t="s">
        <v>27</v>
      </c>
      <c r="E454" s="17">
        <v>0.20833333333333334</v>
      </c>
      <c r="F454" s="17"/>
      <c r="G454" s="17"/>
      <c r="H454" s="27"/>
    </row>
    <row r="455" spans="1:8" x14ac:dyDescent="0.3">
      <c r="A455" s="18">
        <v>45700</v>
      </c>
      <c r="B455" s="5" t="s">
        <v>16</v>
      </c>
      <c r="C455" s="5" t="s">
        <v>26</v>
      </c>
      <c r="D455" s="5" t="s">
        <v>27</v>
      </c>
      <c r="E455" s="49">
        <v>0.66666666666666663</v>
      </c>
      <c r="F455" s="49"/>
      <c r="G455" s="49"/>
      <c r="H455" s="27"/>
    </row>
    <row r="456" spans="1:8" x14ac:dyDescent="0.3">
      <c r="A456" s="18">
        <v>45700</v>
      </c>
      <c r="B456" s="5" t="s">
        <v>9</v>
      </c>
      <c r="C456" s="5" t="s">
        <v>47</v>
      </c>
      <c r="D456" s="5" t="s">
        <v>48</v>
      </c>
      <c r="E456" s="49">
        <v>0.83333333333333337</v>
      </c>
      <c r="F456" s="49"/>
      <c r="G456" s="49"/>
      <c r="H456" s="27"/>
    </row>
    <row r="459" spans="1:8" ht="15" customHeight="1" x14ac:dyDescent="0.3">
      <c r="A459" s="586" t="s">
        <v>1</v>
      </c>
      <c r="B459" s="586" t="s">
        <v>2</v>
      </c>
      <c r="C459" s="586" t="s">
        <v>3</v>
      </c>
      <c r="D459" s="586" t="s">
        <v>4</v>
      </c>
      <c r="E459" s="587" t="s">
        <v>5</v>
      </c>
      <c r="F459" s="57"/>
      <c r="G459" s="57"/>
      <c r="H459" s="608" t="s">
        <v>177</v>
      </c>
    </row>
    <row r="460" spans="1:8" ht="15" customHeight="1" x14ac:dyDescent="0.3">
      <c r="A460" s="586"/>
      <c r="B460" s="586"/>
      <c r="C460" s="586"/>
      <c r="D460" s="586"/>
      <c r="E460" s="587"/>
      <c r="F460" s="57"/>
      <c r="G460" s="57"/>
      <c r="H460" s="608"/>
    </row>
    <row r="461" spans="1:8" ht="15" customHeight="1" x14ac:dyDescent="0.3">
      <c r="A461" s="18">
        <v>45701</v>
      </c>
      <c r="B461" s="20" t="s">
        <v>84</v>
      </c>
      <c r="C461" s="5" t="s">
        <v>32</v>
      </c>
      <c r="D461" s="5" t="s">
        <v>64</v>
      </c>
      <c r="E461" s="21">
        <v>0.20833333333333334</v>
      </c>
      <c r="F461" s="21"/>
      <c r="G461" s="21"/>
      <c r="H461" s="5"/>
    </row>
    <row r="462" spans="1:8" x14ac:dyDescent="0.3">
      <c r="A462" s="18">
        <v>45701</v>
      </c>
      <c r="B462" s="20" t="s">
        <v>18</v>
      </c>
      <c r="C462" s="5" t="s">
        <v>32</v>
      </c>
      <c r="D462" s="5" t="s">
        <v>42</v>
      </c>
      <c r="E462" s="21">
        <v>0.5</v>
      </c>
      <c r="F462" s="21"/>
      <c r="G462" s="21"/>
      <c r="H462" s="5"/>
    </row>
    <row r="463" spans="1:8" x14ac:dyDescent="0.3">
      <c r="A463" s="18">
        <v>45701</v>
      </c>
      <c r="B463" s="5" t="s">
        <v>36</v>
      </c>
      <c r="C463" s="5" t="s">
        <v>70</v>
      </c>
      <c r="D463" s="5" t="s">
        <v>116</v>
      </c>
      <c r="E463" s="19">
        <v>0.20833333333333334</v>
      </c>
      <c r="F463" s="19"/>
      <c r="G463" s="19"/>
      <c r="H463" s="5"/>
    </row>
    <row r="464" spans="1:8" x14ac:dyDescent="0.3">
      <c r="A464" s="18">
        <v>45701</v>
      </c>
      <c r="B464" s="20" t="s">
        <v>33</v>
      </c>
      <c r="C464" s="5" t="s">
        <v>20</v>
      </c>
      <c r="D464" s="5" t="s">
        <v>21</v>
      </c>
      <c r="E464" s="21">
        <v>0.20833333333333334</v>
      </c>
      <c r="F464" s="21"/>
      <c r="G464" s="21"/>
      <c r="H464" s="5"/>
    </row>
    <row r="465" spans="1:8" x14ac:dyDescent="0.3">
      <c r="A465" s="18">
        <v>45701</v>
      </c>
      <c r="B465" s="5" t="s">
        <v>9</v>
      </c>
      <c r="C465" s="5" t="s">
        <v>20</v>
      </c>
      <c r="D465" s="5" t="s">
        <v>21</v>
      </c>
      <c r="E465" s="19">
        <v>0.45833333333333331</v>
      </c>
      <c r="F465" s="19"/>
      <c r="G465" s="19"/>
      <c r="H465" s="5"/>
    </row>
    <row r="466" spans="1:8" x14ac:dyDescent="0.3">
      <c r="A466" s="18">
        <v>45701</v>
      </c>
      <c r="B466" s="5" t="s">
        <v>6</v>
      </c>
      <c r="C466" s="5" t="s">
        <v>20</v>
      </c>
      <c r="D466" s="5" t="s">
        <v>21</v>
      </c>
      <c r="E466" s="19">
        <v>0.45833333333333331</v>
      </c>
      <c r="F466" s="19"/>
      <c r="G466" s="19"/>
      <c r="H466" s="5"/>
    </row>
    <row r="467" spans="1:8" x14ac:dyDescent="0.3">
      <c r="A467" s="18">
        <v>45701</v>
      </c>
      <c r="B467" s="20" t="s">
        <v>159</v>
      </c>
      <c r="C467" s="5" t="s">
        <v>26</v>
      </c>
      <c r="D467" s="5" t="s">
        <v>27</v>
      </c>
      <c r="E467" s="21">
        <v>0.25</v>
      </c>
      <c r="F467" s="21"/>
      <c r="G467" s="21"/>
      <c r="H467" s="5"/>
    </row>
    <row r="468" spans="1:8" x14ac:dyDescent="0.3">
      <c r="A468" s="18">
        <v>45701</v>
      </c>
      <c r="B468" s="41" t="s">
        <v>49</v>
      </c>
      <c r="C468" s="5" t="s">
        <v>26</v>
      </c>
      <c r="D468" s="5" t="s">
        <v>27</v>
      </c>
      <c r="E468" s="42">
        <v>0.25</v>
      </c>
      <c r="F468" s="42"/>
      <c r="G468" s="42"/>
      <c r="H468" s="5"/>
    </row>
    <row r="469" spans="1:8" x14ac:dyDescent="0.3">
      <c r="A469" s="18">
        <v>45701</v>
      </c>
      <c r="B469" s="5" t="s">
        <v>107</v>
      </c>
      <c r="C469" s="5" t="s">
        <v>26</v>
      </c>
      <c r="D469" s="5" t="s">
        <v>27</v>
      </c>
      <c r="E469" s="19">
        <v>0.5</v>
      </c>
      <c r="F469" s="19"/>
      <c r="G469" s="19"/>
      <c r="H469" s="5"/>
    </row>
    <row r="470" spans="1:8" x14ac:dyDescent="0.3">
      <c r="A470" s="18">
        <v>45701</v>
      </c>
      <c r="B470" s="41" t="s">
        <v>80</v>
      </c>
      <c r="C470" s="5" t="s">
        <v>26</v>
      </c>
      <c r="D470" s="5" t="s">
        <v>27</v>
      </c>
      <c r="E470" s="42">
        <v>0.5</v>
      </c>
      <c r="F470" s="42"/>
      <c r="G470" s="42"/>
      <c r="H470" s="5"/>
    </row>
    <row r="471" spans="1:8" x14ac:dyDescent="0.3">
      <c r="A471" s="18">
        <v>45701</v>
      </c>
      <c r="B471" s="5" t="s">
        <v>72</v>
      </c>
      <c r="C471" s="5" t="s">
        <v>73</v>
      </c>
      <c r="D471" s="5" t="s">
        <v>74</v>
      </c>
      <c r="E471" s="19">
        <v>0.29166666666666669</v>
      </c>
      <c r="F471" s="19"/>
      <c r="G471" s="19"/>
      <c r="H471" s="5"/>
    </row>
    <row r="472" spans="1:8" x14ac:dyDescent="0.3">
      <c r="A472" s="18">
        <v>45701</v>
      </c>
      <c r="B472" s="5" t="s">
        <v>12</v>
      </c>
      <c r="C472" s="5" t="s">
        <v>73</v>
      </c>
      <c r="D472" s="5" t="s">
        <v>74</v>
      </c>
      <c r="E472" s="19">
        <v>0.33333333333333298</v>
      </c>
      <c r="F472" s="19"/>
      <c r="G472" s="19"/>
      <c r="H472" s="5"/>
    </row>
    <row r="473" spans="1:8" x14ac:dyDescent="0.3">
      <c r="A473" s="18">
        <v>45701</v>
      </c>
      <c r="B473" s="5" t="s">
        <v>16</v>
      </c>
      <c r="C473" s="5" t="s">
        <v>46</v>
      </c>
      <c r="D473" s="5" t="s">
        <v>8</v>
      </c>
      <c r="E473" s="19">
        <v>0.25</v>
      </c>
      <c r="F473" s="19"/>
      <c r="G473" s="19"/>
      <c r="H473" s="5"/>
    </row>
    <row r="474" spans="1:8" x14ac:dyDescent="0.3">
      <c r="A474" s="18">
        <v>45701</v>
      </c>
      <c r="B474" s="20" t="s">
        <v>161</v>
      </c>
      <c r="C474" s="5" t="s">
        <v>46</v>
      </c>
      <c r="D474" s="5" t="s">
        <v>8</v>
      </c>
      <c r="E474" s="21">
        <v>0.5</v>
      </c>
      <c r="F474" s="21"/>
      <c r="G474" s="21"/>
      <c r="H474" s="5"/>
    </row>
    <row r="475" spans="1:8" x14ac:dyDescent="0.3">
      <c r="A475" s="18">
        <v>45701</v>
      </c>
      <c r="B475" s="5" t="s">
        <v>181</v>
      </c>
      <c r="C475" s="5" t="s">
        <v>46</v>
      </c>
      <c r="D475" s="5" t="s">
        <v>8</v>
      </c>
      <c r="E475" s="22">
        <v>0.5</v>
      </c>
      <c r="F475" s="22"/>
      <c r="G475" s="22"/>
      <c r="H475" s="5"/>
    </row>
    <row r="476" spans="1:8" x14ac:dyDescent="0.3">
      <c r="A476" s="5"/>
      <c r="B476" s="5"/>
      <c r="C476" s="5"/>
      <c r="D476" s="5"/>
      <c r="E476" s="5"/>
      <c r="F476" s="5"/>
      <c r="G476" s="5"/>
      <c r="H476" s="5"/>
    </row>
    <row r="478" spans="1:8" ht="15.75" customHeight="1" x14ac:dyDescent="0.3">
      <c r="A478" s="601" t="s">
        <v>1</v>
      </c>
      <c r="B478" s="601" t="s">
        <v>2</v>
      </c>
      <c r="C478" s="601" t="s">
        <v>3</v>
      </c>
      <c r="D478" s="601" t="s">
        <v>4</v>
      </c>
      <c r="E478" s="602" t="s">
        <v>5</v>
      </c>
      <c r="F478" s="13"/>
      <c r="G478" s="13"/>
      <c r="H478" s="603" t="s">
        <v>177</v>
      </c>
    </row>
    <row r="479" spans="1:8" ht="15.6" x14ac:dyDescent="0.3">
      <c r="A479" s="601"/>
      <c r="B479" s="601"/>
      <c r="C479" s="601"/>
      <c r="D479" s="601"/>
      <c r="E479" s="602"/>
      <c r="F479" s="13"/>
      <c r="G479" s="13"/>
      <c r="H479" s="603"/>
    </row>
    <row r="480" spans="1:8" x14ac:dyDescent="0.3">
      <c r="A480" s="118">
        <v>45701</v>
      </c>
      <c r="B480" s="76" t="s">
        <v>84</v>
      </c>
      <c r="C480" s="76" t="s">
        <v>32</v>
      </c>
      <c r="D480" s="76" t="s">
        <v>64</v>
      </c>
      <c r="E480" s="7">
        <v>0.20833333333333334</v>
      </c>
      <c r="F480" s="7"/>
      <c r="G480" s="7"/>
      <c r="H480" s="76"/>
    </row>
    <row r="481" spans="1:8" x14ac:dyDescent="0.3">
      <c r="A481" s="118">
        <v>45701</v>
      </c>
      <c r="B481" s="76" t="s">
        <v>67</v>
      </c>
      <c r="C481" s="76" t="s">
        <v>32</v>
      </c>
      <c r="D481" s="76" t="s">
        <v>64</v>
      </c>
      <c r="E481" s="7">
        <v>0.45833333333333331</v>
      </c>
      <c r="F481" s="7"/>
      <c r="G481" s="7"/>
      <c r="H481" s="76"/>
    </row>
    <row r="482" spans="1:8" x14ac:dyDescent="0.3">
      <c r="A482" s="118">
        <v>45701</v>
      </c>
      <c r="B482" s="76" t="s">
        <v>36</v>
      </c>
      <c r="C482" s="76" t="s">
        <v>70</v>
      </c>
      <c r="D482" s="76" t="s">
        <v>116</v>
      </c>
      <c r="E482" s="7">
        <v>0.20833333333333334</v>
      </c>
      <c r="F482" s="7"/>
      <c r="G482" s="7"/>
      <c r="H482" s="7">
        <v>0.27083333333333331</v>
      </c>
    </row>
    <row r="483" spans="1:8" x14ac:dyDescent="0.3">
      <c r="A483" s="118">
        <v>45701</v>
      </c>
      <c r="B483" s="76" t="s">
        <v>33</v>
      </c>
      <c r="C483" s="76" t="s">
        <v>20</v>
      </c>
      <c r="D483" s="76" t="s">
        <v>21</v>
      </c>
      <c r="E483" s="7">
        <v>0.20833333333333334</v>
      </c>
      <c r="F483" s="7"/>
      <c r="G483" s="7"/>
      <c r="H483" s="7">
        <v>0.22916666666666666</v>
      </c>
    </row>
    <row r="484" spans="1:8" x14ac:dyDescent="0.3">
      <c r="A484" s="118">
        <v>45701</v>
      </c>
      <c r="B484" s="76" t="s">
        <v>18</v>
      </c>
      <c r="C484" s="76" t="s">
        <v>20</v>
      </c>
      <c r="D484" s="76" t="s">
        <v>21</v>
      </c>
      <c r="E484" s="7">
        <v>0.58333333333333337</v>
      </c>
      <c r="F484" s="7"/>
      <c r="G484" s="7"/>
      <c r="H484" s="76"/>
    </row>
    <row r="485" spans="1:8" x14ac:dyDescent="0.3">
      <c r="A485" s="118">
        <v>45701</v>
      </c>
      <c r="B485" s="76" t="s">
        <v>182</v>
      </c>
      <c r="C485" s="76" t="s">
        <v>20</v>
      </c>
      <c r="D485" s="76" t="s">
        <v>21</v>
      </c>
      <c r="E485" s="7">
        <v>0.58333333333333337</v>
      </c>
      <c r="F485" s="7"/>
      <c r="G485" s="7"/>
      <c r="H485" s="76"/>
    </row>
    <row r="486" spans="1:8" x14ac:dyDescent="0.3">
      <c r="A486" s="118">
        <v>45701</v>
      </c>
      <c r="B486" s="76" t="s">
        <v>159</v>
      </c>
      <c r="C486" s="76" t="s">
        <v>26</v>
      </c>
      <c r="D486" s="76" t="s">
        <v>27</v>
      </c>
      <c r="E486" s="7">
        <v>0.25</v>
      </c>
      <c r="F486" s="7"/>
      <c r="G486" s="7"/>
      <c r="H486" s="76"/>
    </row>
    <row r="487" spans="1:8" x14ac:dyDescent="0.3">
      <c r="A487" s="118">
        <v>45701</v>
      </c>
      <c r="B487" s="76" t="s">
        <v>49</v>
      </c>
      <c r="C487" s="76" t="s">
        <v>26</v>
      </c>
      <c r="D487" s="76" t="s">
        <v>27</v>
      </c>
      <c r="E487" s="7">
        <v>0.25</v>
      </c>
      <c r="F487" s="7"/>
      <c r="G487" s="7"/>
      <c r="H487" s="76"/>
    </row>
    <row r="488" spans="1:8" x14ac:dyDescent="0.3">
      <c r="A488" s="118">
        <v>45701</v>
      </c>
      <c r="B488" s="76" t="s">
        <v>12</v>
      </c>
      <c r="C488" s="76" t="s">
        <v>73</v>
      </c>
      <c r="D488" s="76" t="s">
        <v>74</v>
      </c>
      <c r="E488" s="7">
        <v>0.33333333333333331</v>
      </c>
      <c r="F488" s="7"/>
      <c r="G488" s="7"/>
      <c r="H488" s="76"/>
    </row>
    <row r="489" spans="1:8" x14ac:dyDescent="0.3">
      <c r="A489" s="118">
        <v>45701</v>
      </c>
      <c r="B489" s="76" t="s">
        <v>16</v>
      </c>
      <c r="C489" s="76" t="s">
        <v>46</v>
      </c>
      <c r="D489" s="76" t="s">
        <v>8</v>
      </c>
      <c r="E489" s="7">
        <v>0.25</v>
      </c>
      <c r="F489" s="7"/>
      <c r="G489" s="7"/>
      <c r="H489" s="76"/>
    </row>
    <row r="490" spans="1:8" x14ac:dyDescent="0.3">
      <c r="A490" s="118">
        <v>45701</v>
      </c>
      <c r="B490" s="76" t="s">
        <v>72</v>
      </c>
      <c r="C490" s="76" t="s">
        <v>73</v>
      </c>
      <c r="D490" s="76" t="s">
        <v>74</v>
      </c>
      <c r="E490" s="7">
        <v>0.29166666666666669</v>
      </c>
      <c r="F490" s="7"/>
      <c r="G490" s="7"/>
      <c r="H490" s="76"/>
    </row>
    <row r="491" spans="1:8" x14ac:dyDescent="0.3">
      <c r="A491" s="118">
        <v>45701</v>
      </c>
      <c r="B491" s="76" t="s">
        <v>161</v>
      </c>
      <c r="C491" s="76" t="s">
        <v>46</v>
      </c>
      <c r="D491" s="76" t="s">
        <v>8</v>
      </c>
      <c r="E491" s="7">
        <v>0.52083333333333337</v>
      </c>
      <c r="F491" s="7"/>
      <c r="G491" s="7"/>
      <c r="H491" s="76"/>
    </row>
    <row r="492" spans="1:8" x14ac:dyDescent="0.3">
      <c r="A492" s="118">
        <v>45701</v>
      </c>
      <c r="B492" s="76" t="s">
        <v>108</v>
      </c>
      <c r="C492" s="76" t="s">
        <v>46</v>
      </c>
      <c r="D492" s="76" t="s">
        <v>8</v>
      </c>
      <c r="E492" s="7">
        <v>0.52083333333333337</v>
      </c>
      <c r="F492" s="7"/>
      <c r="G492" s="7"/>
      <c r="H492" s="76"/>
    </row>
    <row r="493" spans="1:8" x14ac:dyDescent="0.3">
      <c r="A493" s="118">
        <v>45701</v>
      </c>
      <c r="B493" s="76" t="s">
        <v>9</v>
      </c>
      <c r="C493" s="76" t="s">
        <v>32</v>
      </c>
      <c r="D493" s="76" t="s">
        <v>64</v>
      </c>
      <c r="E493" s="7">
        <v>0.58333333333333337</v>
      </c>
      <c r="F493" s="7"/>
      <c r="G493" s="7"/>
      <c r="H493" s="76"/>
    </row>
    <row r="494" spans="1:8" x14ac:dyDescent="0.3">
      <c r="A494" s="118">
        <v>45701</v>
      </c>
      <c r="B494" s="76" t="s">
        <v>30</v>
      </c>
      <c r="C494" s="76" t="s">
        <v>32</v>
      </c>
      <c r="D494" s="76" t="s">
        <v>64</v>
      </c>
      <c r="E494" s="7">
        <v>0.58333333333333337</v>
      </c>
      <c r="F494" s="7"/>
      <c r="G494" s="7"/>
      <c r="H494" s="76"/>
    </row>
    <row r="495" spans="1:8" x14ac:dyDescent="0.3">
      <c r="A495" s="118">
        <v>45701</v>
      </c>
      <c r="B495" s="76" t="s">
        <v>6</v>
      </c>
      <c r="C495" s="76" t="s">
        <v>70</v>
      </c>
      <c r="D495" s="76" t="s">
        <v>116</v>
      </c>
      <c r="E495" s="7">
        <v>0.45833333333333331</v>
      </c>
      <c r="F495" s="7"/>
      <c r="G495" s="7"/>
      <c r="H495" s="76"/>
    </row>
    <row r="496" spans="1:8" x14ac:dyDescent="0.3">
      <c r="A496" s="18">
        <v>45701</v>
      </c>
      <c r="B496" s="76" t="s">
        <v>183</v>
      </c>
      <c r="C496" s="76" t="s">
        <v>184</v>
      </c>
      <c r="D496" s="76" t="s">
        <v>27</v>
      </c>
      <c r="E496" s="22">
        <v>0.58333333333333337</v>
      </c>
      <c r="F496" s="22"/>
      <c r="G496" s="22"/>
      <c r="H496" s="5"/>
    </row>
    <row r="497" spans="1:8" ht="15.6" x14ac:dyDescent="0.3">
      <c r="A497" s="601" t="s">
        <v>1</v>
      </c>
      <c r="B497" s="601" t="s">
        <v>2</v>
      </c>
      <c r="C497" s="601" t="s">
        <v>3</v>
      </c>
      <c r="D497" s="601" t="s">
        <v>4</v>
      </c>
      <c r="E497" s="602" t="s">
        <v>5</v>
      </c>
      <c r="F497" s="13"/>
      <c r="G497" s="13"/>
      <c r="H497" s="603" t="s">
        <v>177</v>
      </c>
    </row>
    <row r="498" spans="1:8" ht="15.6" x14ac:dyDescent="0.3">
      <c r="A498" s="601"/>
      <c r="B498" s="601"/>
      <c r="C498" s="601"/>
      <c r="D498" s="601"/>
      <c r="E498" s="602"/>
      <c r="F498" s="13"/>
      <c r="G498" s="13"/>
      <c r="H498" s="603"/>
    </row>
    <row r="499" spans="1:8" x14ac:dyDescent="0.3">
      <c r="A499" s="18">
        <v>45336</v>
      </c>
      <c r="B499" s="5" t="s">
        <v>35</v>
      </c>
      <c r="C499" s="5" t="s">
        <v>14</v>
      </c>
      <c r="D499" s="5" t="s">
        <v>74</v>
      </c>
      <c r="E499" s="19">
        <v>0.29166666666666669</v>
      </c>
      <c r="F499" s="19"/>
      <c r="G499" s="19"/>
      <c r="H499" s="5"/>
    </row>
    <row r="500" spans="1:8" x14ac:dyDescent="0.3">
      <c r="A500" s="18">
        <v>45336</v>
      </c>
      <c r="B500" s="5" t="s">
        <v>12</v>
      </c>
      <c r="C500" s="5" t="s">
        <v>73</v>
      </c>
      <c r="D500" s="5" t="s">
        <v>74</v>
      </c>
      <c r="E500" s="19">
        <v>0.35416666666666669</v>
      </c>
      <c r="F500" s="19"/>
      <c r="G500" s="19"/>
      <c r="H500" s="5"/>
    </row>
    <row r="501" spans="1:8" x14ac:dyDescent="0.3">
      <c r="A501" s="18">
        <v>45336</v>
      </c>
      <c r="B501" s="5" t="s">
        <v>6</v>
      </c>
      <c r="C501" s="5" t="s">
        <v>20</v>
      </c>
      <c r="D501" s="5" t="s">
        <v>21</v>
      </c>
      <c r="E501" s="19">
        <v>0.29166666666666702</v>
      </c>
      <c r="F501" s="19"/>
      <c r="G501" s="19"/>
      <c r="H501" s="5"/>
    </row>
    <row r="502" spans="1:8" x14ac:dyDescent="0.3">
      <c r="A502" s="18">
        <v>45336</v>
      </c>
      <c r="B502" s="5" t="s">
        <v>30</v>
      </c>
      <c r="C502" s="5" t="s">
        <v>20</v>
      </c>
      <c r="D502" s="5" t="s">
        <v>21</v>
      </c>
      <c r="E502" s="19">
        <v>0.29166666666666669</v>
      </c>
      <c r="F502" s="19"/>
      <c r="G502" s="19"/>
      <c r="H502" s="5"/>
    </row>
    <row r="503" spans="1:8" x14ac:dyDescent="0.3">
      <c r="A503" s="18">
        <v>45336</v>
      </c>
      <c r="B503" s="5" t="s">
        <v>36</v>
      </c>
      <c r="C503" s="5" t="s">
        <v>70</v>
      </c>
      <c r="D503" s="5" t="s">
        <v>116</v>
      </c>
      <c r="E503" s="19">
        <v>0.29166666666666669</v>
      </c>
      <c r="F503" s="19"/>
      <c r="G503" s="19"/>
      <c r="H503" s="5"/>
    </row>
    <row r="504" spans="1:8" x14ac:dyDescent="0.3">
      <c r="A504" s="18">
        <v>45702</v>
      </c>
      <c r="B504" s="5" t="s">
        <v>95</v>
      </c>
      <c r="C504" s="5" t="s">
        <v>46</v>
      </c>
      <c r="D504" s="5" t="s">
        <v>8</v>
      </c>
      <c r="E504" s="19">
        <v>0.29166666666666669</v>
      </c>
      <c r="F504" s="19"/>
      <c r="G504" s="19"/>
      <c r="H504" s="5"/>
    </row>
    <row r="505" spans="1:8" x14ac:dyDescent="0.3">
      <c r="A505" s="18">
        <v>45702</v>
      </c>
      <c r="B505" s="5" t="s">
        <v>186</v>
      </c>
      <c r="C505" s="5" t="s">
        <v>46</v>
      </c>
      <c r="D505" s="5" t="s">
        <v>8</v>
      </c>
      <c r="E505" s="19">
        <v>0.58333333333333337</v>
      </c>
      <c r="F505" s="19"/>
      <c r="G505" s="19"/>
      <c r="H505" s="5"/>
    </row>
    <row r="506" spans="1:8" x14ac:dyDescent="0.3">
      <c r="A506" s="18">
        <v>45336</v>
      </c>
      <c r="B506" s="5" t="s">
        <v>11</v>
      </c>
      <c r="C506" s="5" t="s">
        <v>70</v>
      </c>
      <c r="D506" s="5" t="s">
        <v>8</v>
      </c>
      <c r="E506" s="19">
        <v>0.58333333333333337</v>
      </c>
      <c r="F506" s="19"/>
      <c r="G506" s="19"/>
      <c r="H506" s="5"/>
    </row>
    <row r="507" spans="1:8" x14ac:dyDescent="0.3">
      <c r="A507" s="18">
        <v>45336</v>
      </c>
      <c r="B507" s="5" t="s">
        <v>9</v>
      </c>
      <c r="C507" s="5" t="s">
        <v>185</v>
      </c>
      <c r="D507" s="5" t="s">
        <v>57</v>
      </c>
      <c r="E507" s="19">
        <v>0.25</v>
      </c>
      <c r="F507" s="19"/>
      <c r="G507" s="19"/>
      <c r="H507" s="5"/>
    </row>
    <row r="508" spans="1:8" x14ac:dyDescent="0.3">
      <c r="A508" s="18">
        <v>45336</v>
      </c>
      <c r="B508" s="5" t="s">
        <v>11</v>
      </c>
      <c r="C508" s="5" t="s">
        <v>185</v>
      </c>
      <c r="D508" s="5" t="s">
        <v>57</v>
      </c>
      <c r="E508" s="19">
        <v>0.5</v>
      </c>
      <c r="F508" s="19"/>
      <c r="G508" s="19"/>
      <c r="H508" s="5"/>
    </row>
    <row r="509" spans="1:8" x14ac:dyDescent="0.3">
      <c r="A509" s="18">
        <v>45336</v>
      </c>
      <c r="B509" s="5" t="s">
        <v>18</v>
      </c>
      <c r="C509" s="5" t="s">
        <v>185</v>
      </c>
      <c r="D509" s="5" t="s">
        <v>57</v>
      </c>
      <c r="E509" s="19">
        <v>0.5</v>
      </c>
      <c r="F509" s="19"/>
      <c r="G509" s="19"/>
      <c r="H509" s="5"/>
    </row>
    <row r="510" spans="1:8" x14ac:dyDescent="0.3">
      <c r="A510" s="18">
        <v>45336</v>
      </c>
      <c r="B510" s="5" t="s">
        <v>40</v>
      </c>
      <c r="C510" s="5" t="s">
        <v>26</v>
      </c>
      <c r="D510" s="5" t="s">
        <v>27</v>
      </c>
      <c r="E510" s="19">
        <v>0.20833333333333334</v>
      </c>
      <c r="F510" s="19"/>
      <c r="G510" s="19"/>
      <c r="H510" s="5"/>
    </row>
    <row r="512" spans="1:8" ht="15.6" x14ac:dyDescent="0.3">
      <c r="A512" s="586" t="s">
        <v>1</v>
      </c>
      <c r="B512" s="586" t="s">
        <v>2</v>
      </c>
      <c r="C512" s="586" t="s">
        <v>3</v>
      </c>
      <c r="D512" s="586" t="s">
        <v>4</v>
      </c>
      <c r="E512" s="587" t="s">
        <v>5</v>
      </c>
      <c r="F512" s="57"/>
      <c r="G512" s="57"/>
      <c r="H512" s="608" t="s">
        <v>177</v>
      </c>
    </row>
    <row r="513" spans="1:8" ht="15.6" x14ac:dyDescent="0.3">
      <c r="A513" s="586"/>
      <c r="B513" s="586"/>
      <c r="C513" s="586"/>
      <c r="D513" s="586"/>
      <c r="E513" s="587"/>
      <c r="F513" s="57"/>
      <c r="G513" s="57"/>
      <c r="H513" s="608"/>
    </row>
    <row r="514" spans="1:8" x14ac:dyDescent="0.3">
      <c r="A514" s="118">
        <v>45705</v>
      </c>
      <c r="B514" s="76" t="s">
        <v>187</v>
      </c>
      <c r="C514" s="76" t="s">
        <v>20</v>
      </c>
      <c r="D514" s="76" t="s">
        <v>57</v>
      </c>
      <c r="E514" s="76" t="s">
        <v>188</v>
      </c>
      <c r="F514" s="76"/>
      <c r="G514" s="76"/>
      <c r="H514" s="76"/>
    </row>
    <row r="515" spans="1:8" x14ac:dyDescent="0.3">
      <c r="A515" s="118">
        <v>45705</v>
      </c>
      <c r="B515" s="76" t="s">
        <v>200</v>
      </c>
      <c r="C515" s="120" t="s">
        <v>20</v>
      </c>
      <c r="D515" s="120" t="s">
        <v>57</v>
      </c>
      <c r="E515" s="121">
        <v>0.25</v>
      </c>
      <c r="F515" s="121"/>
      <c r="G515" s="121"/>
      <c r="H515" s="120"/>
    </row>
    <row r="516" spans="1:8" x14ac:dyDescent="0.3">
      <c r="A516" s="118">
        <v>45705</v>
      </c>
      <c r="B516" s="76" t="s">
        <v>9</v>
      </c>
      <c r="C516" s="76" t="s">
        <v>185</v>
      </c>
      <c r="D516" s="76" t="s">
        <v>24</v>
      </c>
      <c r="E516" s="76" t="s">
        <v>189</v>
      </c>
      <c r="F516" s="76"/>
      <c r="G516" s="76"/>
      <c r="H516" s="76"/>
    </row>
    <row r="517" spans="1:8" x14ac:dyDescent="0.3">
      <c r="A517" s="118">
        <v>45705</v>
      </c>
      <c r="B517" s="76" t="s">
        <v>190</v>
      </c>
      <c r="C517" s="76" t="s">
        <v>191</v>
      </c>
      <c r="D517" s="76" t="s">
        <v>24</v>
      </c>
      <c r="E517" s="76" t="s">
        <v>189</v>
      </c>
      <c r="F517" s="76"/>
      <c r="G517" s="76"/>
      <c r="H517" s="76"/>
    </row>
    <row r="518" spans="1:8" x14ac:dyDescent="0.3">
      <c r="A518" s="118">
        <v>45705</v>
      </c>
      <c r="B518" s="76" t="s">
        <v>192</v>
      </c>
      <c r="C518" s="76" t="s">
        <v>193</v>
      </c>
      <c r="D518" s="76" t="s">
        <v>74</v>
      </c>
      <c r="E518" s="76" t="s">
        <v>189</v>
      </c>
      <c r="F518" s="76"/>
      <c r="G518" s="76"/>
      <c r="H518" s="76"/>
    </row>
    <row r="519" spans="1:8" x14ac:dyDescent="0.3">
      <c r="A519" s="118">
        <v>45705</v>
      </c>
      <c r="B519" s="76" t="s">
        <v>173</v>
      </c>
      <c r="C519" s="76" t="s">
        <v>193</v>
      </c>
      <c r="D519" s="76" t="s">
        <v>74</v>
      </c>
      <c r="E519" s="7">
        <v>0.58333333333333337</v>
      </c>
      <c r="F519" s="7"/>
      <c r="G519" s="7"/>
      <c r="H519" s="76"/>
    </row>
    <row r="520" spans="1:8" x14ac:dyDescent="0.3">
      <c r="A520" s="118">
        <v>45705</v>
      </c>
      <c r="B520" s="76" t="s">
        <v>55</v>
      </c>
      <c r="C520" s="76" t="s">
        <v>53</v>
      </c>
      <c r="D520" s="76" t="s">
        <v>54</v>
      </c>
      <c r="E520" s="7">
        <v>0.29166666666666669</v>
      </c>
      <c r="F520" s="7"/>
      <c r="G520" s="7"/>
      <c r="H520" s="76"/>
    </row>
    <row r="521" spans="1:8" x14ac:dyDescent="0.3">
      <c r="A521" s="118">
        <v>45705</v>
      </c>
      <c r="B521" s="76" t="s">
        <v>197</v>
      </c>
      <c r="C521" s="76" t="s">
        <v>53</v>
      </c>
      <c r="D521" s="76" t="s">
        <v>54</v>
      </c>
      <c r="E521" s="7">
        <v>0.41666666666666669</v>
      </c>
      <c r="F521" s="7"/>
      <c r="G521" s="7"/>
      <c r="H521" s="76"/>
    </row>
    <row r="522" spans="1:8" x14ac:dyDescent="0.3">
      <c r="A522" s="118">
        <v>45705</v>
      </c>
      <c r="B522" s="76" t="s">
        <v>11</v>
      </c>
      <c r="C522" s="76" t="s">
        <v>53</v>
      </c>
      <c r="D522" s="76" t="s">
        <v>54</v>
      </c>
      <c r="E522" s="7">
        <v>0.5</v>
      </c>
      <c r="F522" s="7"/>
      <c r="G522" s="7"/>
      <c r="H522" s="76"/>
    </row>
    <row r="523" spans="1:8" x14ac:dyDescent="0.3">
      <c r="A523" s="118">
        <v>45705</v>
      </c>
      <c r="B523" s="76" t="s">
        <v>198</v>
      </c>
      <c r="C523" s="76" t="s">
        <v>26</v>
      </c>
      <c r="D523" s="76" t="s">
        <v>54</v>
      </c>
      <c r="E523" s="7">
        <v>0.5</v>
      </c>
      <c r="F523" s="7"/>
      <c r="G523" s="7"/>
      <c r="H523" s="76"/>
    </row>
    <row r="524" spans="1:8" x14ac:dyDescent="0.3">
      <c r="A524" s="118">
        <v>45705</v>
      </c>
      <c r="B524" s="76" t="s">
        <v>194</v>
      </c>
      <c r="C524" s="76" t="s">
        <v>185</v>
      </c>
      <c r="D524" s="76" t="s">
        <v>24</v>
      </c>
      <c r="E524" s="7">
        <v>0.58333333333333337</v>
      </c>
      <c r="F524" s="7"/>
      <c r="G524" s="7"/>
      <c r="H524" s="76"/>
    </row>
    <row r="525" spans="1:8" x14ac:dyDescent="0.3">
      <c r="A525" s="118">
        <v>45705</v>
      </c>
      <c r="B525" s="76" t="s">
        <v>195</v>
      </c>
      <c r="C525" s="76" t="s">
        <v>185</v>
      </c>
      <c r="D525" s="76" t="s">
        <v>24</v>
      </c>
      <c r="E525" s="7">
        <v>0.58333333333333337</v>
      </c>
      <c r="F525" s="7"/>
      <c r="G525" s="7"/>
      <c r="H525" s="59"/>
    </row>
    <row r="526" spans="1:8" x14ac:dyDescent="0.3">
      <c r="A526" s="118">
        <v>45705</v>
      </c>
      <c r="B526" s="76" t="s">
        <v>196</v>
      </c>
      <c r="C526" s="76" t="s">
        <v>185</v>
      </c>
      <c r="D526" s="76" t="s">
        <v>24</v>
      </c>
      <c r="E526" s="7">
        <v>0.58333333333333337</v>
      </c>
      <c r="F526" s="7"/>
      <c r="G526" s="7"/>
      <c r="H526" s="76"/>
    </row>
    <row r="527" spans="1:8" x14ac:dyDescent="0.3">
      <c r="A527" s="118">
        <v>45705</v>
      </c>
      <c r="B527" s="76" t="s">
        <v>199</v>
      </c>
      <c r="C527" s="122" t="s">
        <v>7</v>
      </c>
      <c r="D527" s="122" t="s">
        <v>81</v>
      </c>
      <c r="E527" s="123">
        <v>0.625</v>
      </c>
      <c r="F527" s="123"/>
      <c r="G527" s="123"/>
      <c r="H527" s="122"/>
    </row>
    <row r="528" spans="1:8" x14ac:dyDescent="0.3">
      <c r="A528" s="118">
        <v>45705</v>
      </c>
      <c r="B528" s="76" t="s">
        <v>12</v>
      </c>
      <c r="C528" s="76" t="s">
        <v>46</v>
      </c>
      <c r="D528" s="76" t="s">
        <v>8</v>
      </c>
      <c r="E528" s="76"/>
      <c r="F528" s="76"/>
      <c r="G528" s="76"/>
      <c r="H528" s="76"/>
    </row>
    <row r="529" spans="1:8" x14ac:dyDescent="0.3">
      <c r="A529" s="118">
        <v>45705</v>
      </c>
      <c r="B529" s="76" t="s">
        <v>201</v>
      </c>
      <c r="C529" s="120" t="s">
        <v>46</v>
      </c>
      <c r="D529" s="120" t="s">
        <v>8</v>
      </c>
      <c r="E529" s="120"/>
      <c r="F529" s="120"/>
      <c r="G529" s="120"/>
      <c r="H529" s="120"/>
    </row>
    <row r="530" spans="1:8" x14ac:dyDescent="0.3">
      <c r="A530" s="118">
        <v>45705</v>
      </c>
      <c r="B530" s="76" t="s">
        <v>41</v>
      </c>
      <c r="C530" s="120" t="s">
        <v>46</v>
      </c>
      <c r="D530" s="120" t="s">
        <v>8</v>
      </c>
      <c r="E530" s="120"/>
      <c r="F530" s="120"/>
      <c r="G530" s="120"/>
      <c r="H530" s="120"/>
    </row>
    <row r="531" spans="1:8" ht="15" customHeight="1" x14ac:dyDescent="0.3">
      <c r="A531" s="586" t="s">
        <v>1</v>
      </c>
      <c r="B531" s="586" t="s">
        <v>2</v>
      </c>
      <c r="C531" s="586" t="s">
        <v>3</v>
      </c>
      <c r="D531" s="586" t="s">
        <v>4</v>
      </c>
      <c r="E531" s="587" t="s">
        <v>5</v>
      </c>
      <c r="F531" s="57"/>
      <c r="G531" s="57"/>
      <c r="H531" s="587" t="s">
        <v>177</v>
      </c>
    </row>
    <row r="532" spans="1:8" ht="15" customHeight="1" x14ac:dyDescent="0.3">
      <c r="A532" s="586"/>
      <c r="B532" s="586"/>
      <c r="C532" s="586"/>
      <c r="D532" s="586"/>
      <c r="E532" s="587"/>
      <c r="F532" s="57"/>
      <c r="G532" s="57"/>
      <c r="H532" s="587"/>
    </row>
    <row r="533" spans="1:8" x14ac:dyDescent="0.3">
      <c r="A533" s="18">
        <v>45706</v>
      </c>
      <c r="B533" s="5" t="s">
        <v>9</v>
      </c>
      <c r="C533" s="5" t="s">
        <v>53</v>
      </c>
      <c r="D533" s="5" t="s">
        <v>54</v>
      </c>
      <c r="E533" s="5"/>
      <c r="F533" s="5"/>
      <c r="G533" s="5"/>
      <c r="H533" s="5"/>
    </row>
    <row r="534" spans="1:8" x14ac:dyDescent="0.3">
      <c r="A534" s="18">
        <v>45706</v>
      </c>
      <c r="B534" s="5" t="s">
        <v>6</v>
      </c>
      <c r="C534" s="5" t="s">
        <v>53</v>
      </c>
      <c r="D534" s="5" t="s">
        <v>54</v>
      </c>
      <c r="E534" s="5"/>
      <c r="F534" s="5"/>
      <c r="G534" s="5"/>
      <c r="H534" s="5"/>
    </row>
    <row r="535" spans="1:8" x14ac:dyDescent="0.3">
      <c r="A535" s="18">
        <v>45706</v>
      </c>
      <c r="B535" s="20" t="s">
        <v>16</v>
      </c>
      <c r="C535" s="5" t="s">
        <v>53</v>
      </c>
      <c r="D535" s="5" t="s">
        <v>54</v>
      </c>
      <c r="E535" s="5"/>
      <c r="F535" s="5"/>
      <c r="G535" s="5"/>
      <c r="H535" s="5"/>
    </row>
    <row r="536" spans="1:8" x14ac:dyDescent="0.3">
      <c r="A536" s="18">
        <v>45706</v>
      </c>
      <c r="B536" s="5" t="s">
        <v>203</v>
      </c>
      <c r="C536" s="5" t="s">
        <v>32</v>
      </c>
      <c r="D536" s="5" t="s">
        <v>57</v>
      </c>
      <c r="E536" s="5"/>
      <c r="F536" s="5"/>
      <c r="G536" s="5"/>
      <c r="H536" s="5"/>
    </row>
    <row r="537" spans="1:8" x14ac:dyDescent="0.3">
      <c r="A537" s="18">
        <v>45706</v>
      </c>
      <c r="B537" s="5" t="s">
        <v>67</v>
      </c>
      <c r="C537" s="5" t="s">
        <v>32</v>
      </c>
      <c r="D537" s="5" t="s">
        <v>57</v>
      </c>
      <c r="E537" s="5"/>
      <c r="F537" s="5"/>
      <c r="G537" s="5"/>
      <c r="H537" s="5"/>
    </row>
    <row r="538" spans="1:8" x14ac:dyDescent="0.3">
      <c r="A538" s="18">
        <v>45706</v>
      </c>
      <c r="B538" s="76" t="s">
        <v>199</v>
      </c>
      <c r="C538" s="5" t="s">
        <v>7</v>
      </c>
      <c r="D538" s="5" t="s">
        <v>81</v>
      </c>
      <c r="E538" s="5"/>
      <c r="F538" s="5"/>
      <c r="G538" s="5"/>
      <c r="H538" s="5"/>
    </row>
    <row r="539" spans="1:8" x14ac:dyDescent="0.3">
      <c r="A539" s="18">
        <v>45706</v>
      </c>
      <c r="B539" s="5" t="s">
        <v>36</v>
      </c>
      <c r="C539" s="5" t="s">
        <v>7</v>
      </c>
      <c r="D539" s="5" t="s">
        <v>24</v>
      </c>
      <c r="E539" s="5"/>
      <c r="F539" s="5"/>
      <c r="G539" s="5"/>
      <c r="H539" s="5"/>
    </row>
    <row r="540" spans="1:8" x14ac:dyDescent="0.3">
      <c r="A540" s="18">
        <v>45706</v>
      </c>
      <c r="B540" s="5" t="s">
        <v>76</v>
      </c>
      <c r="C540" s="5" t="s">
        <v>7</v>
      </c>
      <c r="D540" s="5" t="s">
        <v>24</v>
      </c>
      <c r="E540" s="5"/>
      <c r="F540" s="5"/>
      <c r="G540" s="5"/>
      <c r="H540" s="5"/>
    </row>
    <row r="541" spans="1:8" x14ac:dyDescent="0.3">
      <c r="A541" s="18">
        <v>45706</v>
      </c>
      <c r="B541" s="20" t="s">
        <v>161</v>
      </c>
      <c r="C541" s="5" t="s">
        <v>46</v>
      </c>
      <c r="D541" s="5" t="s">
        <v>8</v>
      </c>
      <c r="E541" s="5"/>
      <c r="F541" s="5"/>
      <c r="G541" s="5"/>
      <c r="H541" s="5"/>
    </row>
    <row r="542" spans="1:8" x14ac:dyDescent="0.3">
      <c r="A542" s="18">
        <v>45706</v>
      </c>
      <c r="B542" s="27" t="s">
        <v>169</v>
      </c>
      <c r="C542" s="5" t="s">
        <v>46</v>
      </c>
      <c r="D542" s="5" t="s">
        <v>8</v>
      </c>
      <c r="E542" s="27"/>
      <c r="F542" s="27"/>
      <c r="G542" s="27"/>
      <c r="H542" s="27"/>
    </row>
    <row r="543" spans="1:8" x14ac:dyDescent="0.3">
      <c r="A543" s="18">
        <v>45706</v>
      </c>
      <c r="B543" s="27" t="s">
        <v>22</v>
      </c>
      <c r="C543" s="27" t="s">
        <v>20</v>
      </c>
      <c r="D543" s="27" t="s">
        <v>21</v>
      </c>
      <c r="E543" s="27"/>
      <c r="F543" s="27"/>
      <c r="G543" s="27"/>
      <c r="H543" s="27"/>
    </row>
    <row r="544" spans="1:8" x14ac:dyDescent="0.3">
      <c r="A544" s="18">
        <v>45706</v>
      </c>
      <c r="B544" s="27" t="s">
        <v>80</v>
      </c>
      <c r="C544" s="27" t="s">
        <v>20</v>
      </c>
      <c r="D544" s="27" t="s">
        <v>21</v>
      </c>
      <c r="E544" s="27"/>
      <c r="F544" s="27"/>
      <c r="G544" s="27"/>
      <c r="H544" s="27"/>
    </row>
    <row r="545" spans="1:8" x14ac:dyDescent="0.3">
      <c r="A545" s="18">
        <v>45706</v>
      </c>
      <c r="B545" s="27" t="s">
        <v>107</v>
      </c>
      <c r="C545" s="27" t="s">
        <v>20</v>
      </c>
      <c r="D545" s="27" t="s">
        <v>21</v>
      </c>
      <c r="E545" s="27"/>
      <c r="F545" s="27"/>
      <c r="G545" s="27"/>
      <c r="H545" s="27"/>
    </row>
    <row r="546" spans="1:8" x14ac:dyDescent="0.3">
      <c r="A546" s="18">
        <v>45706</v>
      </c>
      <c r="B546" s="20" t="s">
        <v>16</v>
      </c>
      <c r="C546" s="5" t="s">
        <v>14</v>
      </c>
      <c r="D546" s="5" t="s">
        <v>15</v>
      </c>
      <c r="E546" s="5"/>
      <c r="F546" s="5"/>
      <c r="G546" s="5"/>
      <c r="H546" s="5"/>
    </row>
    <row r="547" spans="1:8" x14ac:dyDescent="0.3">
      <c r="A547" s="18">
        <v>45706</v>
      </c>
      <c r="B547" s="5" t="s">
        <v>35</v>
      </c>
      <c r="C547" s="5" t="s">
        <v>14</v>
      </c>
      <c r="D547" s="5" t="s">
        <v>74</v>
      </c>
      <c r="E547" s="5"/>
      <c r="F547" s="5"/>
      <c r="G547" s="5"/>
      <c r="H547" s="5"/>
    </row>
    <row r="548" spans="1:8" ht="15" customHeight="1" x14ac:dyDescent="0.3">
      <c r="A548" s="586" t="s">
        <v>1</v>
      </c>
      <c r="B548" s="586" t="s">
        <v>2</v>
      </c>
      <c r="C548" s="586" t="s">
        <v>3</v>
      </c>
      <c r="D548" s="586" t="s">
        <v>4</v>
      </c>
      <c r="E548" s="587" t="s">
        <v>5</v>
      </c>
      <c r="F548" s="57"/>
      <c r="G548" s="57"/>
      <c r="H548" s="587" t="s">
        <v>177</v>
      </c>
    </row>
    <row r="549" spans="1:8" ht="15" customHeight="1" x14ac:dyDescent="0.3">
      <c r="A549" s="586"/>
      <c r="B549" s="586"/>
      <c r="C549" s="586"/>
      <c r="D549" s="586"/>
      <c r="E549" s="587"/>
      <c r="F549" s="57"/>
      <c r="G549" s="57"/>
      <c r="H549" s="587"/>
    </row>
    <row r="550" spans="1:8" x14ac:dyDescent="0.3">
      <c r="A550" s="18">
        <v>45707</v>
      </c>
      <c r="B550" s="20" t="s">
        <v>204</v>
      </c>
      <c r="C550" s="21" t="s">
        <v>46</v>
      </c>
      <c r="D550" s="41" t="s">
        <v>8</v>
      </c>
      <c r="E550" s="21">
        <v>0.125</v>
      </c>
      <c r="F550" s="21"/>
      <c r="G550" s="21"/>
      <c r="H550" s="5"/>
    </row>
    <row r="551" spans="1:8" x14ac:dyDescent="0.3">
      <c r="A551" s="18">
        <v>45707</v>
      </c>
      <c r="B551" s="5" t="s">
        <v>9</v>
      </c>
      <c r="C551" s="19" t="s">
        <v>23</v>
      </c>
      <c r="D551" s="48" t="s">
        <v>24</v>
      </c>
      <c r="E551" s="19">
        <v>0.29166666666666702</v>
      </c>
      <c r="F551" s="19"/>
      <c r="G551" s="19"/>
      <c r="H551" s="5"/>
    </row>
    <row r="552" spans="1:8" x14ac:dyDescent="0.3">
      <c r="A552" s="18">
        <v>45707</v>
      </c>
      <c r="B552" s="5" t="s">
        <v>16</v>
      </c>
      <c r="C552" s="19" t="s">
        <v>23</v>
      </c>
      <c r="D552" s="48" t="s">
        <v>24</v>
      </c>
      <c r="E552" s="19">
        <v>0.58333333333333337</v>
      </c>
      <c r="F552" s="19"/>
      <c r="G552" s="19"/>
      <c r="H552" s="5"/>
    </row>
    <row r="553" spans="1:8" x14ac:dyDescent="0.3">
      <c r="A553" s="18">
        <v>45707</v>
      </c>
      <c r="B553" s="5" t="s">
        <v>6</v>
      </c>
      <c r="C553" s="19" t="s">
        <v>7</v>
      </c>
      <c r="D553" s="48" t="s">
        <v>81</v>
      </c>
      <c r="E553" s="19">
        <v>0.375</v>
      </c>
      <c r="F553" s="19"/>
      <c r="G553" s="19"/>
      <c r="H553" s="5"/>
    </row>
    <row r="554" spans="1:8" x14ac:dyDescent="0.3">
      <c r="A554" s="18">
        <v>45707</v>
      </c>
      <c r="B554" s="5" t="s">
        <v>30</v>
      </c>
      <c r="C554" s="19" t="s">
        <v>7</v>
      </c>
      <c r="D554" s="48" t="s">
        <v>81</v>
      </c>
      <c r="E554" s="19">
        <v>0.375</v>
      </c>
      <c r="F554" s="19"/>
      <c r="G554" s="19"/>
      <c r="H554" s="5"/>
    </row>
    <row r="555" spans="1:8" x14ac:dyDescent="0.3">
      <c r="A555" s="18">
        <v>45707</v>
      </c>
      <c r="B555" s="5" t="s">
        <v>209</v>
      </c>
      <c r="C555" s="5" t="s">
        <v>7</v>
      </c>
      <c r="D555" s="5" t="s">
        <v>81</v>
      </c>
      <c r="E555" s="22">
        <v>0.83333333333333337</v>
      </c>
      <c r="F555" s="22"/>
      <c r="G555" s="22"/>
      <c r="H555" s="5"/>
    </row>
    <row r="556" spans="1:8" x14ac:dyDescent="0.3">
      <c r="A556" s="18">
        <v>45707</v>
      </c>
      <c r="B556" s="5" t="s">
        <v>35</v>
      </c>
      <c r="C556" s="19" t="s">
        <v>14</v>
      </c>
      <c r="D556" s="48" t="s">
        <v>74</v>
      </c>
      <c r="E556" s="19">
        <v>0.29166666666666702</v>
      </c>
      <c r="F556" s="19"/>
      <c r="G556" s="19"/>
      <c r="H556" s="5"/>
    </row>
    <row r="557" spans="1:8" x14ac:dyDescent="0.3">
      <c r="A557" s="18">
        <v>45707</v>
      </c>
      <c r="B557" s="5" t="s">
        <v>19</v>
      </c>
      <c r="C557" s="19" t="s">
        <v>14</v>
      </c>
      <c r="D557" s="48" t="s">
        <v>74</v>
      </c>
      <c r="E557" s="19">
        <v>0.35416666666666669</v>
      </c>
      <c r="F557" s="19"/>
      <c r="G557" s="19"/>
      <c r="H557" s="5"/>
    </row>
    <row r="558" spans="1:8" x14ac:dyDescent="0.3">
      <c r="A558" s="18">
        <v>45707</v>
      </c>
      <c r="B558" s="5" t="s">
        <v>11</v>
      </c>
      <c r="C558" s="19" t="s">
        <v>20</v>
      </c>
      <c r="D558" s="48" t="s">
        <v>21</v>
      </c>
      <c r="E558" s="19">
        <v>0.375</v>
      </c>
      <c r="F558" s="19"/>
      <c r="G558" s="19"/>
      <c r="H558" s="5"/>
    </row>
    <row r="559" spans="1:8" x14ac:dyDescent="0.3">
      <c r="A559" s="18">
        <v>45707</v>
      </c>
      <c r="B559" s="20" t="s">
        <v>18</v>
      </c>
      <c r="C559" s="21" t="s">
        <v>20</v>
      </c>
      <c r="D559" s="20" t="s">
        <v>21</v>
      </c>
      <c r="E559" s="21">
        <v>0.375</v>
      </c>
      <c r="F559" s="21"/>
      <c r="G559" s="21"/>
      <c r="H559" s="5"/>
    </row>
    <row r="560" spans="1:8" x14ac:dyDescent="0.3">
      <c r="A560" s="18">
        <v>45707</v>
      </c>
      <c r="B560" s="5" t="s">
        <v>208</v>
      </c>
      <c r="C560" s="5" t="s">
        <v>53</v>
      </c>
      <c r="D560" s="5" t="s">
        <v>54</v>
      </c>
      <c r="E560" s="22">
        <v>0.375</v>
      </c>
      <c r="F560" s="22"/>
      <c r="G560" s="22"/>
      <c r="H560" s="5"/>
    </row>
    <row r="561" spans="1:8" x14ac:dyDescent="0.3">
      <c r="A561" s="18">
        <v>45707</v>
      </c>
      <c r="B561" s="5" t="s">
        <v>84</v>
      </c>
      <c r="C561" s="5" t="s">
        <v>32</v>
      </c>
      <c r="D561" s="5" t="s">
        <v>205</v>
      </c>
      <c r="E561" s="22">
        <v>0.375</v>
      </c>
      <c r="F561" s="22"/>
      <c r="G561" s="22"/>
      <c r="H561" s="5"/>
    </row>
    <row r="562" spans="1:8" x14ac:dyDescent="0.3">
      <c r="A562" s="18">
        <v>45707</v>
      </c>
      <c r="B562" s="5" t="s">
        <v>11</v>
      </c>
      <c r="C562" s="5" t="s">
        <v>32</v>
      </c>
      <c r="D562" s="5" t="s">
        <v>205</v>
      </c>
      <c r="E562" s="22">
        <v>0.375</v>
      </c>
      <c r="F562" s="22"/>
      <c r="G562" s="22"/>
      <c r="H562" s="5"/>
    </row>
    <row r="563" spans="1:8" x14ac:dyDescent="0.3">
      <c r="A563" s="125">
        <v>45707</v>
      </c>
      <c r="B563" s="126" t="s">
        <v>9</v>
      </c>
      <c r="C563" s="126" t="s">
        <v>46</v>
      </c>
      <c r="D563" s="126" t="s">
        <v>81</v>
      </c>
      <c r="E563" s="126"/>
      <c r="F563" s="126"/>
      <c r="G563" s="126"/>
      <c r="H563" s="126"/>
    </row>
    <row r="564" spans="1:8" ht="15.6" x14ac:dyDescent="0.3">
      <c r="A564" s="586" t="s">
        <v>1</v>
      </c>
      <c r="B564" s="586" t="s">
        <v>2</v>
      </c>
      <c r="C564" s="586" t="s">
        <v>3</v>
      </c>
      <c r="D564" s="586" t="s">
        <v>4</v>
      </c>
      <c r="E564" s="587" t="s">
        <v>5</v>
      </c>
      <c r="F564" s="57"/>
      <c r="G564" s="57"/>
      <c r="H564" s="587" t="s">
        <v>177</v>
      </c>
    </row>
    <row r="565" spans="1:8" ht="15.6" x14ac:dyDescent="0.3">
      <c r="A565" s="586"/>
      <c r="B565" s="586"/>
      <c r="C565" s="586"/>
      <c r="D565" s="586"/>
      <c r="E565" s="587"/>
      <c r="F565" s="57"/>
      <c r="G565" s="57"/>
      <c r="H565" s="587"/>
    </row>
    <row r="566" spans="1:8" x14ac:dyDescent="0.3">
      <c r="A566" s="87">
        <v>45708</v>
      </c>
      <c r="B566" s="27" t="s">
        <v>19</v>
      </c>
      <c r="C566" s="27" t="s">
        <v>53</v>
      </c>
      <c r="D566" s="27" t="s">
        <v>54</v>
      </c>
      <c r="E566" s="49">
        <v>0.16666666666666666</v>
      </c>
      <c r="F566" s="49"/>
      <c r="G566" s="49"/>
      <c r="H566" s="27"/>
    </row>
    <row r="567" spans="1:8" x14ac:dyDescent="0.3">
      <c r="A567" s="87">
        <v>45708</v>
      </c>
      <c r="B567" s="16" t="s">
        <v>40</v>
      </c>
      <c r="C567" s="27" t="s">
        <v>53</v>
      </c>
      <c r="D567" s="27" t="s">
        <v>54</v>
      </c>
      <c r="E567" s="17">
        <v>0.16666666666666666</v>
      </c>
      <c r="F567" s="17"/>
      <c r="G567" s="17"/>
      <c r="H567" s="27"/>
    </row>
    <row r="568" spans="1:8" x14ac:dyDescent="0.3">
      <c r="A568" s="87">
        <v>45708</v>
      </c>
      <c r="B568" s="16" t="s">
        <v>211</v>
      </c>
      <c r="C568" s="27" t="s">
        <v>53</v>
      </c>
      <c r="D568" s="27" t="s">
        <v>54</v>
      </c>
      <c r="E568" s="17">
        <v>0.58333333333333337</v>
      </c>
      <c r="F568" s="17"/>
      <c r="G568" s="17"/>
      <c r="H568" s="27"/>
    </row>
    <row r="569" spans="1:8" x14ac:dyDescent="0.3">
      <c r="A569" s="87">
        <v>45708</v>
      </c>
      <c r="B569" s="27" t="s">
        <v>9</v>
      </c>
      <c r="C569" s="27" t="s">
        <v>14</v>
      </c>
      <c r="D569" s="27" t="s">
        <v>74</v>
      </c>
      <c r="E569" s="49">
        <v>0.29166666666666702</v>
      </c>
      <c r="F569" s="49"/>
      <c r="G569" s="49"/>
      <c r="H569" s="27"/>
    </row>
    <row r="570" spans="1:8" x14ac:dyDescent="0.3">
      <c r="A570" s="87">
        <v>45708</v>
      </c>
      <c r="B570" s="27" t="s">
        <v>6</v>
      </c>
      <c r="C570" s="27" t="s">
        <v>14</v>
      </c>
      <c r="D570" s="27" t="s">
        <v>74</v>
      </c>
      <c r="E570" s="49">
        <v>0.29166666666666669</v>
      </c>
      <c r="F570" s="49"/>
      <c r="G570" s="49"/>
      <c r="H570" s="27"/>
    </row>
    <row r="571" spans="1:8" x14ac:dyDescent="0.3">
      <c r="A571" s="87">
        <v>45708</v>
      </c>
      <c r="B571" s="27" t="s">
        <v>36</v>
      </c>
      <c r="C571" s="27" t="s">
        <v>14</v>
      </c>
      <c r="D571" s="27" t="s">
        <v>74</v>
      </c>
      <c r="E571" s="49">
        <v>0.58333333333333337</v>
      </c>
      <c r="F571" s="49"/>
      <c r="G571" s="49"/>
      <c r="H571" s="27"/>
    </row>
    <row r="572" spans="1:8" x14ac:dyDescent="0.3">
      <c r="A572" s="87">
        <v>45708</v>
      </c>
      <c r="B572" s="16" t="s">
        <v>33</v>
      </c>
      <c r="C572" s="27" t="s">
        <v>32</v>
      </c>
      <c r="D572" s="27" t="s">
        <v>57</v>
      </c>
      <c r="E572" s="17">
        <v>0.25</v>
      </c>
      <c r="F572" s="17"/>
      <c r="G572" s="17"/>
      <c r="H572" s="27"/>
    </row>
    <row r="573" spans="1:8" x14ac:dyDescent="0.3">
      <c r="A573" s="87">
        <v>45708</v>
      </c>
      <c r="B573" s="27" t="s">
        <v>40</v>
      </c>
      <c r="C573" s="27" t="s">
        <v>32</v>
      </c>
      <c r="D573" s="27" t="s">
        <v>57</v>
      </c>
      <c r="E573" s="6">
        <v>0.45833333333333331</v>
      </c>
      <c r="F573" s="6"/>
      <c r="G573" s="6"/>
      <c r="H573" s="27"/>
    </row>
    <row r="574" spans="1:8" x14ac:dyDescent="0.3">
      <c r="A574" s="87">
        <v>45708</v>
      </c>
      <c r="B574" s="27" t="s">
        <v>169</v>
      </c>
      <c r="C574" s="27" t="s">
        <v>23</v>
      </c>
      <c r="D574" s="27" t="s">
        <v>24</v>
      </c>
      <c r="E574" s="49">
        <v>0.25</v>
      </c>
      <c r="F574" s="49"/>
      <c r="G574" s="49"/>
      <c r="H574" s="27"/>
    </row>
    <row r="575" spans="1:8" x14ac:dyDescent="0.3">
      <c r="A575" s="87">
        <v>45708</v>
      </c>
      <c r="B575" s="52" t="s">
        <v>80</v>
      </c>
      <c r="C575" s="27" t="s">
        <v>23</v>
      </c>
      <c r="D575" s="27" t="s">
        <v>24</v>
      </c>
      <c r="E575" s="110">
        <v>0.25</v>
      </c>
      <c r="F575" s="110"/>
      <c r="G575" s="110"/>
      <c r="H575" s="27"/>
    </row>
    <row r="576" spans="1:8" x14ac:dyDescent="0.3">
      <c r="A576" s="87">
        <v>45708</v>
      </c>
      <c r="B576" s="27" t="s">
        <v>22</v>
      </c>
      <c r="C576" s="27" t="s">
        <v>23</v>
      </c>
      <c r="D576" s="27" t="s">
        <v>24</v>
      </c>
      <c r="E576" s="49">
        <v>0.5</v>
      </c>
      <c r="F576" s="49"/>
      <c r="G576" s="49"/>
      <c r="H576" s="27"/>
    </row>
    <row r="577" spans="1:8" x14ac:dyDescent="0.3">
      <c r="A577" s="18">
        <v>45708</v>
      </c>
      <c r="B577" s="27" t="s">
        <v>107</v>
      </c>
      <c r="C577" s="5" t="s">
        <v>23</v>
      </c>
      <c r="D577" s="5" t="s">
        <v>24</v>
      </c>
      <c r="E577" s="22">
        <v>0.5</v>
      </c>
      <c r="F577" s="22"/>
      <c r="G577" s="22"/>
      <c r="H577" s="5"/>
    </row>
    <row r="578" spans="1:8" x14ac:dyDescent="0.3">
      <c r="A578" s="87">
        <v>45708</v>
      </c>
      <c r="B578" s="27" t="s">
        <v>12</v>
      </c>
      <c r="C578" s="27" t="s">
        <v>20</v>
      </c>
      <c r="D578" s="27" t="s">
        <v>21</v>
      </c>
      <c r="E578" s="49">
        <v>0.25</v>
      </c>
      <c r="F578" s="49"/>
      <c r="G578" s="49"/>
      <c r="H578" s="27"/>
    </row>
    <row r="579" spans="1:8" x14ac:dyDescent="0.3">
      <c r="A579" s="87">
        <v>45708</v>
      </c>
      <c r="B579" s="27" t="s">
        <v>13</v>
      </c>
      <c r="C579" s="27" t="s">
        <v>7</v>
      </c>
      <c r="D579" s="27" t="s">
        <v>81</v>
      </c>
      <c r="E579" s="49">
        <v>0.25</v>
      </c>
      <c r="F579" s="49"/>
      <c r="G579" s="49"/>
      <c r="H579" s="27"/>
    </row>
    <row r="580" spans="1:8" x14ac:dyDescent="0.3">
      <c r="A580" s="87">
        <v>45708</v>
      </c>
      <c r="B580" s="16" t="s">
        <v>33</v>
      </c>
      <c r="C580" s="27" t="s">
        <v>7</v>
      </c>
      <c r="D580" s="27" t="s">
        <v>81</v>
      </c>
      <c r="E580" s="17">
        <v>0.58333333333333337</v>
      </c>
      <c r="F580" s="17"/>
      <c r="G580" s="17"/>
      <c r="H580" s="27"/>
    </row>
    <row r="581" spans="1:8" x14ac:dyDescent="0.3">
      <c r="A581" s="87">
        <v>45708</v>
      </c>
      <c r="B581" s="27" t="s">
        <v>25</v>
      </c>
      <c r="C581" s="27" t="s">
        <v>46</v>
      </c>
      <c r="D581" s="27" t="s">
        <v>8</v>
      </c>
      <c r="E581" s="49">
        <v>0.25</v>
      </c>
      <c r="F581" s="49"/>
      <c r="G581" s="49"/>
      <c r="H581" s="27"/>
    </row>
    <row r="582" spans="1:8" x14ac:dyDescent="0.3">
      <c r="A582" s="87">
        <v>45708</v>
      </c>
      <c r="B582" s="27" t="s">
        <v>43</v>
      </c>
      <c r="C582" s="27" t="s">
        <v>46</v>
      </c>
      <c r="D582" s="27" t="s">
        <v>8</v>
      </c>
      <c r="E582" s="49">
        <v>0.41666666666666669</v>
      </c>
      <c r="F582" s="49"/>
      <c r="G582" s="49"/>
      <c r="H582" s="27"/>
    </row>
    <row r="583" spans="1:8" x14ac:dyDescent="0.3">
      <c r="A583" s="87">
        <v>45708</v>
      </c>
      <c r="B583" s="27" t="s">
        <v>17</v>
      </c>
      <c r="C583" s="27" t="s">
        <v>46</v>
      </c>
      <c r="D583" s="27" t="s">
        <v>8</v>
      </c>
      <c r="E583" s="49">
        <v>0.70833333333333337</v>
      </c>
      <c r="F583" s="49"/>
      <c r="G583" s="49"/>
      <c r="H583" s="27"/>
    </row>
    <row r="586" spans="1:8" ht="15.6" x14ac:dyDescent="0.3">
      <c r="A586" s="586" t="s">
        <v>1</v>
      </c>
      <c r="B586" s="586" t="s">
        <v>2</v>
      </c>
      <c r="C586" s="586" t="s">
        <v>3</v>
      </c>
      <c r="D586" s="586" t="s">
        <v>4</v>
      </c>
      <c r="E586" s="587" t="s">
        <v>5</v>
      </c>
      <c r="F586" s="57"/>
      <c r="G586" s="57"/>
      <c r="H586" s="608" t="s">
        <v>212</v>
      </c>
    </row>
    <row r="587" spans="1:8" ht="15.6" x14ac:dyDescent="0.3">
      <c r="A587" s="586"/>
      <c r="B587" s="586"/>
      <c r="C587" s="586"/>
      <c r="D587" s="586"/>
      <c r="E587" s="587"/>
      <c r="F587" s="57"/>
      <c r="G587" s="57"/>
      <c r="H587" s="608"/>
    </row>
    <row r="588" spans="1:8" x14ac:dyDescent="0.3">
      <c r="A588" s="118">
        <v>45708</v>
      </c>
      <c r="B588" s="76" t="s">
        <v>19</v>
      </c>
      <c r="C588" s="76" t="s">
        <v>53</v>
      </c>
      <c r="D588" s="76" t="s">
        <v>54</v>
      </c>
      <c r="E588" s="7">
        <v>0.16666666666666666</v>
      </c>
      <c r="F588" s="7"/>
      <c r="G588" s="7"/>
      <c r="H588" s="76"/>
    </row>
    <row r="589" spans="1:8" x14ac:dyDescent="0.3">
      <c r="A589" s="118">
        <v>45708</v>
      </c>
      <c r="B589" s="76" t="s">
        <v>40</v>
      </c>
      <c r="C589" s="76" t="s">
        <v>53</v>
      </c>
      <c r="D589" s="76" t="s">
        <v>54</v>
      </c>
      <c r="E589" s="7">
        <v>0.16666666666666666</v>
      </c>
      <c r="F589" s="7"/>
      <c r="G589" s="7"/>
      <c r="H589" s="59" t="s">
        <v>206</v>
      </c>
    </row>
    <row r="590" spans="1:8" x14ac:dyDescent="0.3">
      <c r="A590" s="118">
        <v>45708</v>
      </c>
      <c r="B590" s="76" t="s">
        <v>33</v>
      </c>
      <c r="C590" s="76" t="s">
        <v>32</v>
      </c>
      <c r="D590" s="76" t="s">
        <v>57</v>
      </c>
      <c r="E590" s="7">
        <v>0.25</v>
      </c>
      <c r="F590" s="7"/>
      <c r="G590" s="7"/>
      <c r="H590" s="76"/>
    </row>
    <row r="591" spans="1:8" x14ac:dyDescent="0.3">
      <c r="A591" s="118">
        <v>45708</v>
      </c>
      <c r="B591" s="76" t="s">
        <v>169</v>
      </c>
      <c r="C591" s="76" t="s">
        <v>23</v>
      </c>
      <c r="D591" s="76" t="s">
        <v>24</v>
      </c>
      <c r="E591" s="7">
        <v>0.25</v>
      </c>
      <c r="F591" s="7"/>
      <c r="G591" s="7"/>
      <c r="H591" s="76"/>
    </row>
    <row r="592" spans="1:8" x14ac:dyDescent="0.3">
      <c r="A592" s="118">
        <v>45708</v>
      </c>
      <c r="B592" s="76" t="s">
        <v>30</v>
      </c>
      <c r="C592" s="76"/>
      <c r="D592" s="76"/>
      <c r="E592" s="76"/>
      <c r="F592" s="76"/>
      <c r="G592" s="76"/>
      <c r="H592" s="59" t="s">
        <v>111</v>
      </c>
    </row>
    <row r="593" spans="1:8" x14ac:dyDescent="0.3">
      <c r="A593" s="118">
        <v>45708</v>
      </c>
      <c r="B593" s="59" t="s">
        <v>108</v>
      </c>
      <c r="C593" s="76" t="s">
        <v>23</v>
      </c>
      <c r="D593" s="76" t="s">
        <v>24</v>
      </c>
      <c r="E593" s="60">
        <v>0.25</v>
      </c>
      <c r="F593" s="60"/>
      <c r="G593" s="60"/>
      <c r="H593" s="76"/>
    </row>
    <row r="594" spans="1:8" x14ac:dyDescent="0.3">
      <c r="A594" s="118">
        <v>45708</v>
      </c>
      <c r="B594" s="76" t="s">
        <v>12</v>
      </c>
      <c r="C594" s="76" t="s">
        <v>20</v>
      </c>
      <c r="D594" s="76" t="s">
        <v>21</v>
      </c>
      <c r="E594" s="7">
        <v>0.25</v>
      </c>
      <c r="F594" s="7"/>
      <c r="G594" s="7"/>
      <c r="H594" s="76"/>
    </row>
    <row r="595" spans="1:8" x14ac:dyDescent="0.3">
      <c r="A595" s="118">
        <v>45708</v>
      </c>
      <c r="B595" s="76" t="s">
        <v>25</v>
      </c>
      <c r="C595" s="76" t="s">
        <v>46</v>
      </c>
      <c r="D595" s="76" t="s">
        <v>8</v>
      </c>
      <c r="E595" s="7">
        <v>0.25</v>
      </c>
      <c r="F595" s="7"/>
      <c r="G595" s="7"/>
      <c r="H595" s="76"/>
    </row>
    <row r="596" spans="1:8" x14ac:dyDescent="0.3">
      <c r="A596" s="118">
        <v>45708</v>
      </c>
      <c r="B596" s="76" t="s">
        <v>9</v>
      </c>
      <c r="C596" s="76" t="s">
        <v>14</v>
      </c>
      <c r="D596" s="76" t="s">
        <v>74</v>
      </c>
      <c r="E596" s="7">
        <v>0.29166666666666669</v>
      </c>
      <c r="F596" s="7"/>
      <c r="G596" s="7"/>
      <c r="H596" s="76"/>
    </row>
    <row r="597" spans="1:8" x14ac:dyDescent="0.3">
      <c r="A597" s="118">
        <v>45708</v>
      </c>
      <c r="B597" s="76" t="s">
        <v>6</v>
      </c>
      <c r="C597" s="76" t="s">
        <v>14</v>
      </c>
      <c r="D597" s="76" t="s">
        <v>74</v>
      </c>
      <c r="E597" s="7">
        <v>0.29166666666666669</v>
      </c>
      <c r="F597" s="7"/>
      <c r="G597" s="7"/>
      <c r="H597" s="76"/>
    </row>
    <row r="598" spans="1:8" x14ac:dyDescent="0.3">
      <c r="A598" s="118">
        <v>45708</v>
      </c>
      <c r="B598" s="76" t="s">
        <v>36</v>
      </c>
      <c r="C598" s="76" t="s">
        <v>7</v>
      </c>
      <c r="D598" s="76" t="s">
        <v>81</v>
      </c>
      <c r="E598" s="7">
        <v>0.39583333333333331</v>
      </c>
      <c r="F598" s="7"/>
      <c r="G598" s="7"/>
      <c r="H598" s="76"/>
    </row>
    <row r="599" spans="1:8" x14ac:dyDescent="0.3">
      <c r="A599" s="118">
        <v>45708</v>
      </c>
      <c r="B599" s="76" t="s">
        <v>33</v>
      </c>
      <c r="C599" s="76" t="s">
        <v>7</v>
      </c>
      <c r="D599" s="76" t="s">
        <v>81</v>
      </c>
      <c r="E599" s="7">
        <v>0.39583333333333331</v>
      </c>
      <c r="F599" s="7"/>
      <c r="G599" s="7"/>
      <c r="H599" s="76"/>
    </row>
    <row r="600" spans="1:8" x14ac:dyDescent="0.3">
      <c r="A600" s="118">
        <v>45708</v>
      </c>
      <c r="B600" s="76" t="s">
        <v>40</v>
      </c>
      <c r="C600" s="76" t="s">
        <v>32</v>
      </c>
      <c r="D600" s="76" t="s">
        <v>57</v>
      </c>
      <c r="E600" s="7">
        <v>0.45833333333333331</v>
      </c>
      <c r="F600" s="7"/>
      <c r="G600" s="7"/>
      <c r="H600" s="59" t="s">
        <v>207</v>
      </c>
    </row>
    <row r="601" spans="1:8" x14ac:dyDescent="0.3">
      <c r="A601" s="118">
        <v>45708</v>
      </c>
      <c r="B601" s="76" t="s">
        <v>211</v>
      </c>
      <c r="C601" s="76" t="s">
        <v>32</v>
      </c>
      <c r="D601" s="76" t="s">
        <v>57</v>
      </c>
      <c r="E601" s="7">
        <v>0.45833333333333331</v>
      </c>
      <c r="F601" s="7"/>
      <c r="G601" s="7"/>
      <c r="H601" s="76"/>
    </row>
    <row r="602" spans="1:8" x14ac:dyDescent="0.3">
      <c r="A602" s="118">
        <v>45708</v>
      </c>
      <c r="B602" s="76" t="s">
        <v>35</v>
      </c>
      <c r="C602" s="76" t="s">
        <v>23</v>
      </c>
      <c r="D602" s="76" t="s">
        <v>24</v>
      </c>
      <c r="E602" s="76"/>
      <c r="F602" s="76"/>
      <c r="G602" s="76"/>
      <c r="H602" s="59" t="s">
        <v>214</v>
      </c>
    </row>
    <row r="603" spans="1:8" x14ac:dyDescent="0.3">
      <c r="A603" s="118">
        <v>45708</v>
      </c>
      <c r="B603" s="76" t="s">
        <v>22</v>
      </c>
      <c r="C603" s="76" t="s">
        <v>23</v>
      </c>
      <c r="D603" s="76" t="s">
        <v>24</v>
      </c>
      <c r="E603" s="7">
        <v>0.5</v>
      </c>
      <c r="F603" s="7"/>
      <c r="G603" s="7"/>
      <c r="H603" s="76"/>
    </row>
    <row r="604" spans="1:8" x14ac:dyDescent="0.3">
      <c r="A604" s="118">
        <v>45708</v>
      </c>
      <c r="B604" s="76" t="s">
        <v>13</v>
      </c>
      <c r="C604" s="76" t="s">
        <v>53</v>
      </c>
      <c r="D604" s="76" t="s">
        <v>54</v>
      </c>
      <c r="E604" s="7"/>
      <c r="F604" s="7"/>
      <c r="G604" s="7"/>
      <c r="H604" s="76"/>
    </row>
    <row r="605" spans="1:8" x14ac:dyDescent="0.3">
      <c r="A605" s="118">
        <v>45708</v>
      </c>
      <c r="B605" s="76" t="s">
        <v>17</v>
      </c>
      <c r="C605" s="76" t="s">
        <v>53</v>
      </c>
      <c r="D605" s="76" t="s">
        <v>54</v>
      </c>
      <c r="E605" s="7"/>
      <c r="F605" s="7"/>
      <c r="G605" s="7"/>
      <c r="H605" s="76"/>
    </row>
    <row r="606" spans="1:8" x14ac:dyDescent="0.3">
      <c r="A606" s="118">
        <v>45708</v>
      </c>
      <c r="B606" s="76" t="s">
        <v>43</v>
      </c>
      <c r="C606" s="76"/>
      <c r="D606" s="76"/>
      <c r="E606" s="7"/>
      <c r="F606" s="7"/>
      <c r="G606" s="7"/>
      <c r="H606" s="76"/>
    </row>
    <row r="607" spans="1:8" x14ac:dyDescent="0.3">
      <c r="A607" s="118">
        <v>45708</v>
      </c>
      <c r="B607" s="76" t="s">
        <v>107</v>
      </c>
      <c r="C607" s="76"/>
      <c r="D607" s="76"/>
      <c r="E607" s="7"/>
      <c r="F607" s="7"/>
      <c r="G607" s="7"/>
      <c r="H607" s="76"/>
    </row>
    <row r="608" spans="1:8" x14ac:dyDescent="0.3">
      <c r="A608" s="118">
        <v>45708</v>
      </c>
      <c r="B608" s="76" t="s">
        <v>6</v>
      </c>
      <c r="C608" s="117" t="s">
        <v>46</v>
      </c>
      <c r="D608" s="117" t="s">
        <v>8</v>
      </c>
      <c r="E608" s="5"/>
      <c r="F608" s="5"/>
      <c r="G608" s="5"/>
      <c r="H608" s="117"/>
    </row>
    <row r="609" spans="1:8" x14ac:dyDescent="0.3">
      <c r="A609" s="118">
        <v>45708</v>
      </c>
      <c r="B609" s="76" t="s">
        <v>30</v>
      </c>
      <c r="C609" s="117" t="s">
        <v>46</v>
      </c>
      <c r="D609" s="117" t="s">
        <v>8</v>
      </c>
      <c r="E609" s="5"/>
      <c r="F609" s="5"/>
      <c r="G609" s="5"/>
      <c r="H609" s="117"/>
    </row>
    <row r="610" spans="1:8" ht="15.6" x14ac:dyDescent="0.3">
      <c r="A610" s="586" t="s">
        <v>1</v>
      </c>
      <c r="B610" s="586" t="s">
        <v>2</v>
      </c>
      <c r="C610" s="586" t="s">
        <v>3</v>
      </c>
      <c r="D610" s="586" t="s">
        <v>4</v>
      </c>
      <c r="E610" s="587" t="s">
        <v>5</v>
      </c>
      <c r="F610" s="57"/>
      <c r="G610" s="57"/>
      <c r="H610" s="608" t="s">
        <v>212</v>
      </c>
    </row>
    <row r="611" spans="1:8" ht="15.6" x14ac:dyDescent="0.3">
      <c r="A611" s="586"/>
      <c r="B611" s="586"/>
      <c r="C611" s="586"/>
      <c r="D611" s="586"/>
      <c r="E611" s="587"/>
      <c r="F611" s="57"/>
      <c r="G611" s="57"/>
      <c r="H611" s="608"/>
    </row>
    <row r="612" spans="1:8" x14ac:dyDescent="0.3">
      <c r="A612" s="18">
        <v>45709</v>
      </c>
      <c r="B612" s="5" t="s">
        <v>35</v>
      </c>
      <c r="C612" s="19" t="s">
        <v>23</v>
      </c>
      <c r="D612" s="48" t="s">
        <v>24</v>
      </c>
      <c r="E612" s="19">
        <v>0.29166666666666669</v>
      </c>
      <c r="F612" s="19"/>
      <c r="G612" s="19"/>
      <c r="H612" s="5"/>
    </row>
    <row r="613" spans="1:8" x14ac:dyDescent="0.3">
      <c r="A613" s="18">
        <v>45709</v>
      </c>
      <c r="B613" s="5" t="s">
        <v>12</v>
      </c>
      <c r="C613" s="19" t="s">
        <v>23</v>
      </c>
      <c r="D613" s="48" t="s">
        <v>24</v>
      </c>
      <c r="E613" s="19">
        <v>0.35416666666666669</v>
      </c>
      <c r="F613" s="19"/>
      <c r="G613" s="19"/>
      <c r="H613" s="5"/>
    </row>
    <row r="614" spans="1:8" x14ac:dyDescent="0.3">
      <c r="A614" s="18">
        <v>45709</v>
      </c>
      <c r="B614" s="5" t="s">
        <v>12</v>
      </c>
      <c r="C614" s="19" t="s">
        <v>46</v>
      </c>
      <c r="D614" s="48" t="s">
        <v>8</v>
      </c>
      <c r="E614" s="19">
        <v>0.35416666666666669</v>
      </c>
      <c r="F614" s="19"/>
      <c r="G614" s="19"/>
      <c r="H614" s="5"/>
    </row>
    <row r="615" spans="1:8" x14ac:dyDescent="0.3">
      <c r="A615" s="18">
        <v>45709</v>
      </c>
      <c r="B615" s="5" t="s">
        <v>36</v>
      </c>
      <c r="C615" s="19" t="s">
        <v>46</v>
      </c>
      <c r="D615" s="48" t="s">
        <v>8</v>
      </c>
      <c r="E615" s="19">
        <v>0.29166666666666669</v>
      </c>
      <c r="F615" s="19"/>
      <c r="G615" s="19"/>
      <c r="H615" s="5"/>
    </row>
    <row r="616" spans="1:8" x14ac:dyDescent="0.3">
      <c r="A616" s="18">
        <v>45709</v>
      </c>
      <c r="B616" s="5" t="s">
        <v>6</v>
      </c>
      <c r="C616" s="19" t="s">
        <v>32</v>
      </c>
      <c r="D616" s="48" t="s">
        <v>57</v>
      </c>
      <c r="E616" s="19">
        <v>0.29166666666666702</v>
      </c>
      <c r="F616" s="19"/>
      <c r="G616" s="19"/>
      <c r="H616" s="5"/>
    </row>
    <row r="617" spans="1:8" x14ac:dyDescent="0.3">
      <c r="A617" s="18">
        <v>45709</v>
      </c>
      <c r="B617" s="5" t="s">
        <v>9</v>
      </c>
      <c r="C617" s="19" t="s">
        <v>7</v>
      </c>
      <c r="D617" s="48" t="s">
        <v>81</v>
      </c>
      <c r="E617" s="19">
        <v>0.41666666666666669</v>
      </c>
      <c r="F617" s="19"/>
      <c r="G617" s="19"/>
      <c r="H617" s="5"/>
    </row>
    <row r="618" spans="1:8" x14ac:dyDescent="0.3">
      <c r="A618" s="18">
        <v>45709</v>
      </c>
      <c r="B618" s="5" t="s">
        <v>67</v>
      </c>
      <c r="C618" s="22" t="s">
        <v>7</v>
      </c>
      <c r="D618" s="5" t="s">
        <v>81</v>
      </c>
      <c r="E618" s="22">
        <v>0.58333333333333337</v>
      </c>
      <c r="F618" s="22"/>
      <c r="G618" s="22"/>
      <c r="H618" s="5"/>
    </row>
    <row r="619" spans="1:8" x14ac:dyDescent="0.3">
      <c r="A619" s="18">
        <v>45709</v>
      </c>
      <c r="B619" s="5" t="s">
        <v>36</v>
      </c>
      <c r="C619" s="19" t="s">
        <v>53</v>
      </c>
      <c r="D619" s="48" t="s">
        <v>54</v>
      </c>
      <c r="E619" s="19">
        <v>0.29166666666666669</v>
      </c>
      <c r="F619" s="19"/>
      <c r="G619" s="19"/>
      <c r="H619" s="5"/>
    </row>
    <row r="620" spans="1:8" x14ac:dyDescent="0.3">
      <c r="A620" s="18">
        <v>45709</v>
      </c>
      <c r="B620" s="5" t="s">
        <v>95</v>
      </c>
      <c r="C620" s="19" t="s">
        <v>53</v>
      </c>
      <c r="D620" s="48" t="s">
        <v>54</v>
      </c>
      <c r="E620" s="22">
        <v>0.29166666666666669</v>
      </c>
      <c r="F620" s="22"/>
      <c r="G620" s="22"/>
      <c r="H620" s="5"/>
    </row>
    <row r="621" spans="1:8" x14ac:dyDescent="0.3">
      <c r="A621" s="18">
        <v>45709</v>
      </c>
      <c r="B621" s="5" t="s">
        <v>18</v>
      </c>
      <c r="C621" s="19" t="s">
        <v>53</v>
      </c>
      <c r="D621" s="48" t="s">
        <v>54</v>
      </c>
      <c r="E621" s="19">
        <v>0.58333333333333337</v>
      </c>
      <c r="F621" s="19"/>
      <c r="G621" s="19"/>
      <c r="H621" s="5"/>
    </row>
    <row r="622" spans="1:8" x14ac:dyDescent="0.3">
      <c r="A622" s="18">
        <v>45709</v>
      </c>
      <c r="B622" s="5" t="s">
        <v>18</v>
      </c>
      <c r="C622" s="19" t="s">
        <v>20</v>
      </c>
      <c r="D622" s="48" t="s">
        <v>21</v>
      </c>
      <c r="E622" s="19">
        <v>0.33333333333333331</v>
      </c>
      <c r="F622" s="19"/>
      <c r="G622" s="19"/>
      <c r="H622" s="5"/>
    </row>
    <row r="623" spans="1:8" x14ac:dyDescent="0.3">
      <c r="A623" s="18">
        <v>45709</v>
      </c>
      <c r="B623" s="5" t="s">
        <v>11</v>
      </c>
      <c r="C623" s="19" t="s">
        <v>20</v>
      </c>
      <c r="D623" s="48" t="s">
        <v>21</v>
      </c>
      <c r="E623" s="19">
        <v>0.33333333333333331</v>
      </c>
      <c r="F623" s="19"/>
      <c r="G623" s="19"/>
      <c r="H623" s="5"/>
    </row>
    <row r="624" spans="1:8" x14ac:dyDescent="0.3">
      <c r="A624" s="18">
        <v>45709</v>
      </c>
      <c r="B624" s="5" t="s">
        <v>19</v>
      </c>
      <c r="C624" s="19" t="s">
        <v>20</v>
      </c>
      <c r="D624" s="48" t="s">
        <v>21</v>
      </c>
      <c r="E624" s="19">
        <v>0.33333333333333331</v>
      </c>
      <c r="F624" s="19"/>
      <c r="G624" s="19"/>
      <c r="H624" s="5"/>
    </row>
    <row r="625" spans="1:8" x14ac:dyDescent="0.3">
      <c r="A625" s="18">
        <v>45709</v>
      </c>
      <c r="B625" s="5" t="s">
        <v>40</v>
      </c>
      <c r="C625" s="22" t="s">
        <v>14</v>
      </c>
      <c r="D625" s="5" t="s">
        <v>74</v>
      </c>
      <c r="E625" s="22">
        <v>0.25</v>
      </c>
      <c r="F625" s="22"/>
      <c r="G625" s="22"/>
      <c r="H625" s="5"/>
    </row>
    <row r="626" spans="1:8" ht="15" customHeight="1" x14ac:dyDescent="0.3">
      <c r="A626" s="586" t="s">
        <v>1</v>
      </c>
      <c r="B626" s="586" t="s">
        <v>2</v>
      </c>
      <c r="C626" s="586" t="s">
        <v>3</v>
      </c>
      <c r="D626" s="586" t="s">
        <v>4</v>
      </c>
      <c r="E626" s="587" t="s">
        <v>5</v>
      </c>
      <c r="F626" s="57"/>
      <c r="G626" s="57"/>
      <c r="H626" s="587" t="s">
        <v>212</v>
      </c>
    </row>
    <row r="627" spans="1:8" ht="15" customHeight="1" x14ac:dyDescent="0.3">
      <c r="A627" s="586"/>
      <c r="B627" s="586"/>
      <c r="C627" s="586"/>
      <c r="D627" s="586"/>
      <c r="E627" s="587"/>
      <c r="F627" s="57"/>
      <c r="G627" s="57"/>
      <c r="H627" s="587"/>
    </row>
    <row r="628" spans="1:8" ht="15" customHeight="1" x14ac:dyDescent="0.3">
      <c r="A628" s="18">
        <v>45709</v>
      </c>
      <c r="B628" s="5" t="s">
        <v>6</v>
      </c>
      <c r="C628" s="5" t="s">
        <v>46</v>
      </c>
      <c r="D628" s="5" t="s">
        <v>81</v>
      </c>
      <c r="E628" s="22">
        <v>0.875</v>
      </c>
      <c r="F628" s="22"/>
      <c r="G628" s="22"/>
      <c r="H628" s="5"/>
    </row>
    <row r="629" spans="1:8" ht="15" customHeight="1" x14ac:dyDescent="0.3">
      <c r="A629" s="18">
        <v>45709</v>
      </c>
      <c r="B629" s="5" t="s">
        <v>9</v>
      </c>
      <c r="C629" s="5" t="s">
        <v>46</v>
      </c>
      <c r="D629" s="5" t="s">
        <v>81</v>
      </c>
      <c r="E629" s="22">
        <v>0.875</v>
      </c>
      <c r="F629" s="22"/>
      <c r="G629" s="22"/>
      <c r="H629" s="5"/>
    </row>
    <row r="630" spans="1:8" ht="15" customHeight="1" x14ac:dyDescent="0.3">
      <c r="A630" s="18">
        <v>45710</v>
      </c>
      <c r="B630" s="5" t="s">
        <v>6</v>
      </c>
      <c r="C630" s="5" t="s">
        <v>46</v>
      </c>
      <c r="D630" s="5" t="s">
        <v>8</v>
      </c>
      <c r="E630" s="22">
        <v>8.3333333333333329E-2</v>
      </c>
      <c r="F630" s="22"/>
      <c r="G630" s="22"/>
      <c r="H630" s="5"/>
    </row>
    <row r="631" spans="1:8" ht="15" customHeight="1" x14ac:dyDescent="0.3">
      <c r="A631" s="18">
        <v>45710</v>
      </c>
      <c r="B631" s="5" t="s">
        <v>67</v>
      </c>
      <c r="C631" s="5" t="s">
        <v>23</v>
      </c>
      <c r="D631" s="5" t="s">
        <v>24</v>
      </c>
      <c r="E631" s="22">
        <v>0.29166666666666669</v>
      </c>
      <c r="F631" s="22"/>
      <c r="G631" s="22"/>
      <c r="H631" s="5"/>
    </row>
    <row r="632" spans="1:8" x14ac:dyDescent="0.3">
      <c r="A632" s="18">
        <v>45710</v>
      </c>
      <c r="B632" s="5" t="s">
        <v>6</v>
      </c>
      <c r="C632" s="5" t="s">
        <v>23</v>
      </c>
      <c r="D632" s="5" t="s">
        <v>24</v>
      </c>
      <c r="E632" s="22">
        <v>0.41666666666666669</v>
      </c>
      <c r="F632" s="22"/>
      <c r="G632" s="22"/>
      <c r="H632" s="5"/>
    </row>
    <row r="633" spans="1:8" x14ac:dyDescent="0.3">
      <c r="A633" s="18">
        <v>45710</v>
      </c>
      <c r="B633" s="5" t="s">
        <v>9</v>
      </c>
      <c r="C633" s="5" t="s">
        <v>7</v>
      </c>
      <c r="D633" s="5" t="s">
        <v>81</v>
      </c>
      <c r="E633" s="22">
        <v>0.25</v>
      </c>
      <c r="F633" s="22"/>
      <c r="G633" s="22"/>
      <c r="H633" s="5"/>
    </row>
    <row r="634" spans="1:8" x14ac:dyDescent="0.3">
      <c r="A634" s="18">
        <v>45710</v>
      </c>
      <c r="B634" s="5" t="s">
        <v>40</v>
      </c>
      <c r="C634" s="5" t="s">
        <v>20</v>
      </c>
      <c r="D634" s="5" t="s">
        <v>74</v>
      </c>
      <c r="E634" s="22">
        <v>0.29166666666666669</v>
      </c>
      <c r="F634" s="22"/>
      <c r="G634" s="22"/>
      <c r="H634" s="5"/>
    </row>
    <row r="635" spans="1:8" x14ac:dyDescent="0.3">
      <c r="A635" s="18">
        <v>45710</v>
      </c>
      <c r="B635" s="5" t="s">
        <v>162</v>
      </c>
      <c r="C635" s="5" t="s">
        <v>46</v>
      </c>
      <c r="D635" s="5" t="s">
        <v>8</v>
      </c>
      <c r="E635" s="22">
        <v>0.29166666666666669</v>
      </c>
      <c r="F635" s="22"/>
      <c r="G635" s="22"/>
      <c r="H635" s="5"/>
    </row>
    <row r="636" spans="1:8" x14ac:dyDescent="0.3">
      <c r="A636" s="18">
        <v>45710</v>
      </c>
      <c r="B636" s="5" t="s">
        <v>215</v>
      </c>
      <c r="C636" s="5" t="s">
        <v>202</v>
      </c>
      <c r="D636" s="5" t="s">
        <v>57</v>
      </c>
      <c r="E636" s="22">
        <v>0.29166666666666669</v>
      </c>
      <c r="F636" s="22"/>
      <c r="G636" s="22"/>
      <c r="H636" s="5"/>
    </row>
    <row r="637" spans="1:8" ht="15" customHeight="1" x14ac:dyDescent="0.3">
      <c r="A637" s="586" t="s">
        <v>1</v>
      </c>
      <c r="B637" s="586" t="s">
        <v>2</v>
      </c>
      <c r="C637" s="586" t="s">
        <v>3</v>
      </c>
      <c r="D637" s="586" t="s">
        <v>4</v>
      </c>
      <c r="E637" s="587" t="s">
        <v>5</v>
      </c>
      <c r="F637" s="57"/>
      <c r="G637" s="57"/>
      <c r="H637" s="587" t="s">
        <v>212</v>
      </c>
    </row>
    <row r="638" spans="1:8" ht="15" customHeight="1" x14ac:dyDescent="0.3">
      <c r="A638" s="586"/>
      <c r="B638" s="586"/>
      <c r="C638" s="586"/>
      <c r="D638" s="586"/>
      <c r="E638" s="587"/>
      <c r="F638" s="57"/>
      <c r="G638" s="57"/>
      <c r="H638" s="587"/>
    </row>
    <row r="639" spans="1:8" x14ac:dyDescent="0.3">
      <c r="A639" s="18">
        <v>45712</v>
      </c>
      <c r="B639" s="20" t="s">
        <v>16</v>
      </c>
      <c r="C639" s="5" t="s">
        <v>23</v>
      </c>
      <c r="D639" s="5" t="s">
        <v>24</v>
      </c>
      <c r="E639" s="21">
        <v>0.25</v>
      </c>
      <c r="F639" s="21"/>
      <c r="G639" s="21"/>
      <c r="H639" s="5"/>
    </row>
    <row r="640" spans="1:8" x14ac:dyDescent="0.3">
      <c r="A640" s="18">
        <v>45712</v>
      </c>
      <c r="B640" s="5" t="s">
        <v>22</v>
      </c>
      <c r="C640" s="5" t="s">
        <v>23</v>
      </c>
      <c r="D640" s="5" t="s">
        <v>24</v>
      </c>
      <c r="E640" s="19">
        <v>0.5</v>
      </c>
      <c r="F640" s="19"/>
      <c r="G640" s="19"/>
      <c r="H640" s="5"/>
    </row>
    <row r="641" spans="1:8" x14ac:dyDescent="0.3">
      <c r="A641" s="18">
        <v>45712</v>
      </c>
      <c r="B641" s="20" t="s">
        <v>16</v>
      </c>
      <c r="C641" s="5" t="s">
        <v>14</v>
      </c>
      <c r="D641" s="5" t="s">
        <v>74</v>
      </c>
      <c r="E641" s="21">
        <v>0.25</v>
      </c>
      <c r="F641" s="21"/>
      <c r="G641" s="21"/>
      <c r="H641" s="5"/>
    </row>
    <row r="642" spans="1:8" x14ac:dyDescent="0.3">
      <c r="A642" s="18">
        <v>45712</v>
      </c>
      <c r="B642" s="5" t="s">
        <v>17</v>
      </c>
      <c r="C642" s="5" t="s">
        <v>14</v>
      </c>
      <c r="D642" s="5" t="s">
        <v>74</v>
      </c>
      <c r="E642" s="19">
        <v>0.45833333333333331</v>
      </c>
      <c r="F642" s="19"/>
      <c r="G642" s="19"/>
      <c r="H642" s="5"/>
    </row>
    <row r="643" spans="1:8" x14ac:dyDescent="0.3">
      <c r="A643" s="18">
        <v>45712</v>
      </c>
      <c r="B643" s="5" t="s">
        <v>216</v>
      </c>
      <c r="C643" s="5" t="s">
        <v>14</v>
      </c>
      <c r="D643" s="5" t="s">
        <v>74</v>
      </c>
      <c r="E643" s="19">
        <v>0.45833333333333331</v>
      </c>
      <c r="F643" s="19"/>
      <c r="G643" s="19"/>
      <c r="H643" s="5"/>
    </row>
    <row r="644" spans="1:8" x14ac:dyDescent="0.3">
      <c r="A644" s="18">
        <v>45712</v>
      </c>
      <c r="B644" s="5" t="s">
        <v>75</v>
      </c>
      <c r="C644" s="5" t="s">
        <v>7</v>
      </c>
      <c r="D644" s="5" t="s">
        <v>81</v>
      </c>
      <c r="E644" s="19">
        <v>0.25</v>
      </c>
      <c r="F644" s="19"/>
      <c r="G644" s="19"/>
      <c r="H644" s="5"/>
    </row>
    <row r="645" spans="1:8" ht="15" customHeight="1" x14ac:dyDescent="0.3">
      <c r="A645" s="18">
        <v>45709</v>
      </c>
      <c r="B645" s="5" t="s">
        <v>9</v>
      </c>
      <c r="C645" s="5" t="s">
        <v>32</v>
      </c>
      <c r="D645" s="5" t="s">
        <v>57</v>
      </c>
      <c r="E645" s="22">
        <v>0.45833333333333331</v>
      </c>
      <c r="F645" s="22"/>
      <c r="G645" s="22"/>
      <c r="H645" s="5"/>
    </row>
    <row r="646" spans="1:8" x14ac:dyDescent="0.3">
      <c r="A646" s="18">
        <v>45712</v>
      </c>
      <c r="B646" s="5" t="s">
        <v>13</v>
      </c>
      <c r="C646" s="5" t="s">
        <v>32</v>
      </c>
      <c r="D646" s="5" t="s">
        <v>57</v>
      </c>
      <c r="E646" s="19">
        <v>0.45833333333333331</v>
      </c>
      <c r="F646" s="19"/>
      <c r="G646" s="19"/>
      <c r="H646" s="5"/>
    </row>
    <row r="647" spans="1:8" x14ac:dyDescent="0.3">
      <c r="A647" s="18">
        <v>45712</v>
      </c>
      <c r="B647" s="5" t="s">
        <v>6</v>
      </c>
      <c r="C647" s="5" t="s">
        <v>7</v>
      </c>
      <c r="D647" s="5" t="s">
        <v>81</v>
      </c>
      <c r="E647" s="19">
        <v>0.41666666666666669</v>
      </c>
      <c r="F647" s="19"/>
      <c r="G647" s="19"/>
      <c r="H647" s="5"/>
    </row>
    <row r="648" spans="1:8" x14ac:dyDescent="0.3">
      <c r="A648" s="18">
        <v>45712</v>
      </c>
      <c r="B648" s="5" t="s">
        <v>18</v>
      </c>
      <c r="C648" s="5" t="s">
        <v>20</v>
      </c>
      <c r="D648" s="5" t="s">
        <v>21</v>
      </c>
      <c r="E648" s="19">
        <v>0.20833333333333334</v>
      </c>
      <c r="F648" s="19"/>
      <c r="G648" s="19"/>
      <c r="H648" s="5"/>
    </row>
    <row r="649" spans="1:8" x14ac:dyDescent="0.3">
      <c r="A649" s="18">
        <v>45712</v>
      </c>
      <c r="B649" s="5" t="s">
        <v>35</v>
      </c>
      <c r="C649" s="5" t="s">
        <v>53</v>
      </c>
      <c r="D649" s="5" t="s">
        <v>54</v>
      </c>
      <c r="E649" s="19">
        <v>0.29166666666666702</v>
      </c>
      <c r="F649" s="19"/>
      <c r="G649" s="19"/>
      <c r="H649" s="5"/>
    </row>
    <row r="650" spans="1:8" x14ac:dyDescent="0.3">
      <c r="A650" s="18">
        <v>45712</v>
      </c>
      <c r="B650" s="20" t="s">
        <v>11</v>
      </c>
      <c r="C650" s="5" t="s">
        <v>53</v>
      </c>
      <c r="D650" s="5" t="s">
        <v>54</v>
      </c>
      <c r="E650" s="21">
        <v>0.375</v>
      </c>
      <c r="F650" s="21"/>
      <c r="G650" s="21"/>
      <c r="H650" s="5"/>
    </row>
    <row r="651" spans="1:8" x14ac:dyDescent="0.3">
      <c r="A651" s="18">
        <v>45712</v>
      </c>
      <c r="B651" s="5" t="s">
        <v>40</v>
      </c>
      <c r="C651" s="5" t="s">
        <v>53</v>
      </c>
      <c r="D651" s="5" t="s">
        <v>54</v>
      </c>
      <c r="E651" s="22">
        <v>0.375</v>
      </c>
      <c r="F651" s="22"/>
      <c r="G651" s="22"/>
      <c r="H651" s="5"/>
    </row>
    <row r="652" spans="1:8" ht="15.6" x14ac:dyDescent="0.3">
      <c r="A652" s="586" t="s">
        <v>1</v>
      </c>
      <c r="B652" s="586" t="s">
        <v>2</v>
      </c>
      <c r="C652" s="586" t="s">
        <v>3</v>
      </c>
      <c r="D652" s="586" t="s">
        <v>4</v>
      </c>
      <c r="E652" s="587" t="s">
        <v>5</v>
      </c>
      <c r="F652" s="57"/>
      <c r="G652" s="57"/>
      <c r="H652" s="587" t="s">
        <v>212</v>
      </c>
    </row>
    <row r="653" spans="1:8" ht="15.6" x14ac:dyDescent="0.3">
      <c r="A653" s="586"/>
      <c r="B653" s="586"/>
      <c r="C653" s="586"/>
      <c r="D653" s="586"/>
      <c r="E653" s="587"/>
      <c r="F653" s="57"/>
      <c r="G653" s="57"/>
      <c r="H653" s="587"/>
    </row>
    <row r="654" spans="1:8" x14ac:dyDescent="0.3">
      <c r="A654" s="18">
        <v>45713</v>
      </c>
      <c r="B654" s="5" t="s">
        <v>217</v>
      </c>
      <c r="C654" s="5" t="s">
        <v>14</v>
      </c>
      <c r="D654" s="5" t="s">
        <v>57</v>
      </c>
      <c r="E654" s="19">
        <v>0.29166666666666669</v>
      </c>
      <c r="F654" s="19"/>
      <c r="G654" s="19"/>
      <c r="H654" s="5"/>
    </row>
    <row r="655" spans="1:8" x14ac:dyDescent="0.3">
      <c r="A655" s="18">
        <v>45713</v>
      </c>
      <c r="B655" s="27" t="s">
        <v>80</v>
      </c>
      <c r="C655" s="49" t="s">
        <v>14</v>
      </c>
      <c r="D655" s="50" t="s">
        <v>57</v>
      </c>
      <c r="E655" s="49">
        <v>0.5</v>
      </c>
      <c r="F655" s="49"/>
      <c r="G655" s="49"/>
      <c r="H655" s="27"/>
    </row>
    <row r="656" spans="1:8" x14ac:dyDescent="0.3">
      <c r="A656" s="18">
        <v>45713</v>
      </c>
      <c r="B656" s="27" t="s">
        <v>169</v>
      </c>
      <c r="C656" s="49" t="s">
        <v>14</v>
      </c>
      <c r="D656" s="50" t="s">
        <v>57</v>
      </c>
      <c r="E656" s="49">
        <v>0.5</v>
      </c>
      <c r="F656" s="49"/>
      <c r="G656" s="49"/>
      <c r="H656" s="27"/>
    </row>
    <row r="657" spans="1:8" x14ac:dyDescent="0.3">
      <c r="A657" s="18">
        <v>45713</v>
      </c>
      <c r="B657" s="27" t="s">
        <v>12</v>
      </c>
      <c r="C657" s="49" t="s">
        <v>20</v>
      </c>
      <c r="D657" s="50" t="s">
        <v>21</v>
      </c>
      <c r="E657" s="49">
        <v>0.25</v>
      </c>
      <c r="F657" s="49"/>
      <c r="G657" s="49"/>
      <c r="H657" s="27"/>
    </row>
    <row r="658" spans="1:8" x14ac:dyDescent="0.3">
      <c r="A658" s="18">
        <v>45713</v>
      </c>
      <c r="B658" s="27" t="s">
        <v>36</v>
      </c>
      <c r="C658" s="49" t="s">
        <v>53</v>
      </c>
      <c r="D658" s="50" t="s">
        <v>54</v>
      </c>
      <c r="E658" s="49">
        <v>0.20833333333333334</v>
      </c>
      <c r="F658" s="49"/>
      <c r="G658" s="49"/>
      <c r="H658" s="27"/>
    </row>
    <row r="659" spans="1:8" x14ac:dyDescent="0.3">
      <c r="A659" s="18">
        <v>45713</v>
      </c>
      <c r="B659" s="5" t="s">
        <v>35</v>
      </c>
      <c r="C659" s="19" t="s">
        <v>32</v>
      </c>
      <c r="D659" s="48" t="s">
        <v>8</v>
      </c>
      <c r="E659" s="19">
        <v>0.29166666666666702</v>
      </c>
      <c r="F659" s="19"/>
      <c r="G659" s="19"/>
      <c r="H659" s="5"/>
    </row>
    <row r="660" spans="1:8" x14ac:dyDescent="0.3">
      <c r="A660" s="18">
        <v>45713</v>
      </c>
      <c r="B660" s="27" t="s">
        <v>40</v>
      </c>
      <c r="C660" s="49" t="s">
        <v>32</v>
      </c>
      <c r="D660" s="50" t="s">
        <v>8</v>
      </c>
      <c r="E660" s="49">
        <v>0.35416666666666669</v>
      </c>
      <c r="F660" s="49"/>
      <c r="G660" s="49"/>
      <c r="H660" s="27"/>
    </row>
    <row r="661" spans="1:8" x14ac:dyDescent="0.3">
      <c r="A661" s="18">
        <v>45713</v>
      </c>
      <c r="B661" s="16" t="s">
        <v>16</v>
      </c>
      <c r="C661" s="17" t="s">
        <v>23</v>
      </c>
      <c r="D661" s="16" t="s">
        <v>24</v>
      </c>
      <c r="E661" s="17">
        <v>0.35416666666666669</v>
      </c>
      <c r="F661" s="17"/>
      <c r="G661" s="17"/>
      <c r="H661" s="27"/>
    </row>
    <row r="662" spans="1:8" x14ac:dyDescent="0.3">
      <c r="A662" s="18">
        <v>45713</v>
      </c>
      <c r="B662" s="27" t="s">
        <v>22</v>
      </c>
      <c r="C662" s="49" t="s">
        <v>23</v>
      </c>
      <c r="D662" s="50" t="s">
        <v>24</v>
      </c>
      <c r="E662" s="49">
        <v>0.58333333333333337</v>
      </c>
      <c r="F662" s="49"/>
      <c r="G662" s="49"/>
      <c r="H662" s="27"/>
    </row>
    <row r="663" spans="1:8" x14ac:dyDescent="0.3">
      <c r="A663" s="18">
        <v>45713</v>
      </c>
      <c r="B663" s="5" t="s">
        <v>217</v>
      </c>
      <c r="C663" s="19" t="s">
        <v>7</v>
      </c>
      <c r="D663" s="48" t="s">
        <v>81</v>
      </c>
      <c r="E663" s="19">
        <v>0.25</v>
      </c>
      <c r="F663" s="19"/>
      <c r="G663" s="19"/>
      <c r="H663" s="5"/>
    </row>
    <row r="664" spans="1:8" x14ac:dyDescent="0.3">
      <c r="A664" s="18">
        <v>45713</v>
      </c>
      <c r="B664" s="5" t="s">
        <v>107</v>
      </c>
      <c r="C664" s="19" t="s">
        <v>7</v>
      </c>
      <c r="D664" s="48" t="s">
        <v>81</v>
      </c>
      <c r="E664" s="19">
        <v>0.54166666666666663</v>
      </c>
      <c r="F664" s="19"/>
      <c r="G664" s="19"/>
      <c r="H664" s="5"/>
    </row>
    <row r="666" spans="1:8" ht="15.6" x14ac:dyDescent="0.3">
      <c r="A666" s="586" t="s">
        <v>1</v>
      </c>
      <c r="B666" s="586" t="s">
        <v>2</v>
      </c>
      <c r="C666" s="586" t="s">
        <v>3</v>
      </c>
      <c r="D666" s="586" t="s">
        <v>4</v>
      </c>
      <c r="E666" s="587" t="s">
        <v>5</v>
      </c>
      <c r="F666" s="57"/>
      <c r="G666" s="57"/>
      <c r="H666" s="587" t="s">
        <v>212</v>
      </c>
    </row>
    <row r="667" spans="1:8" ht="15.6" x14ac:dyDescent="0.3">
      <c r="A667" s="586"/>
      <c r="B667" s="586"/>
      <c r="C667" s="586"/>
      <c r="D667" s="586"/>
      <c r="E667" s="587"/>
      <c r="F667" s="57"/>
      <c r="G667" s="57"/>
      <c r="H667" s="587"/>
    </row>
    <row r="668" spans="1:8" x14ac:dyDescent="0.3">
      <c r="A668" s="118">
        <v>45714</v>
      </c>
      <c r="B668" s="76" t="s">
        <v>36</v>
      </c>
      <c r="C668" s="76" t="s">
        <v>56</v>
      </c>
      <c r="D668" s="76" t="s">
        <v>29</v>
      </c>
      <c r="E668" s="7">
        <v>0.20833333333333334</v>
      </c>
      <c r="F668" s="7"/>
      <c r="G668" s="7"/>
      <c r="H668" s="59">
        <v>16</v>
      </c>
    </row>
    <row r="669" spans="1:8" x14ac:dyDescent="0.3">
      <c r="A669" s="118">
        <v>45714</v>
      </c>
      <c r="B669" s="76" t="s">
        <v>18</v>
      </c>
      <c r="C669" s="76" t="s">
        <v>56</v>
      </c>
      <c r="D669" s="76" t="s">
        <v>29</v>
      </c>
      <c r="E669" s="7">
        <v>0.45833333333333331</v>
      </c>
      <c r="F669" s="7"/>
      <c r="G669" s="7"/>
      <c r="H669" s="59">
        <v>16</v>
      </c>
    </row>
    <row r="670" spans="1:8" x14ac:dyDescent="0.3">
      <c r="A670" s="118">
        <v>45714</v>
      </c>
      <c r="B670" s="76" t="s">
        <v>204</v>
      </c>
      <c r="C670" s="76" t="s">
        <v>23</v>
      </c>
      <c r="D670" s="76" t="s">
        <v>24</v>
      </c>
      <c r="E670" s="7">
        <v>0</v>
      </c>
      <c r="F670" s="7"/>
      <c r="G670" s="7"/>
      <c r="H670" s="59">
        <v>6</v>
      </c>
    </row>
    <row r="671" spans="1:8" x14ac:dyDescent="0.3">
      <c r="A671" s="118">
        <v>45714</v>
      </c>
      <c r="B671" s="76" t="s">
        <v>9</v>
      </c>
      <c r="C671" s="76" t="s">
        <v>70</v>
      </c>
      <c r="D671" s="76" t="s">
        <v>97</v>
      </c>
      <c r="E671" s="7">
        <v>0.25</v>
      </c>
      <c r="F671" s="7"/>
      <c r="G671" s="7"/>
      <c r="H671" s="59">
        <v>10</v>
      </c>
    </row>
    <row r="672" spans="1:8" x14ac:dyDescent="0.3">
      <c r="A672" s="118">
        <v>45714</v>
      </c>
      <c r="B672" s="76" t="s">
        <v>11</v>
      </c>
      <c r="C672" s="76" t="s">
        <v>70</v>
      </c>
      <c r="D672" s="76" t="s">
        <v>97</v>
      </c>
      <c r="E672" s="7">
        <v>0.45833333333333331</v>
      </c>
      <c r="F672" s="7"/>
      <c r="G672" s="7"/>
      <c r="H672" s="59">
        <v>7</v>
      </c>
    </row>
    <row r="673" spans="1:8" x14ac:dyDescent="0.3">
      <c r="A673" s="118">
        <v>45714</v>
      </c>
      <c r="B673" s="76" t="s">
        <v>35</v>
      </c>
      <c r="C673" s="76" t="s">
        <v>14</v>
      </c>
      <c r="D673" s="76" t="s">
        <v>115</v>
      </c>
      <c r="E673" s="7">
        <v>0.375</v>
      </c>
      <c r="F673" s="7"/>
      <c r="G673" s="7"/>
      <c r="H673" s="59"/>
    </row>
    <row r="674" spans="1:8" x14ac:dyDescent="0.3">
      <c r="A674" s="118">
        <v>45714</v>
      </c>
      <c r="B674" s="76" t="s">
        <v>11</v>
      </c>
      <c r="C674" s="76" t="s">
        <v>14</v>
      </c>
      <c r="D674" s="76" t="s">
        <v>115</v>
      </c>
      <c r="E674" s="7">
        <v>0.41666666666666669</v>
      </c>
      <c r="F674" s="7"/>
      <c r="G674" s="7"/>
      <c r="H674" s="59">
        <v>14</v>
      </c>
    </row>
    <row r="675" spans="1:8" x14ac:dyDescent="0.3">
      <c r="A675" s="118">
        <v>45714</v>
      </c>
      <c r="B675" s="76" t="s">
        <v>19</v>
      </c>
      <c r="C675" s="76" t="s">
        <v>20</v>
      </c>
      <c r="D675" s="76" t="s">
        <v>112</v>
      </c>
      <c r="E675" s="7">
        <v>0.25</v>
      </c>
      <c r="F675" s="7"/>
      <c r="G675" s="7"/>
      <c r="H675" s="59">
        <v>23</v>
      </c>
    </row>
    <row r="676" spans="1:8" x14ac:dyDescent="0.3">
      <c r="A676" s="118">
        <v>45714</v>
      </c>
      <c r="B676" s="76" t="s">
        <v>16</v>
      </c>
      <c r="C676" s="76" t="s">
        <v>20</v>
      </c>
      <c r="D676" s="76" t="s">
        <v>112</v>
      </c>
      <c r="E676" s="7">
        <v>0.25</v>
      </c>
      <c r="F676" s="7"/>
      <c r="G676" s="7"/>
      <c r="H676" s="59" t="s">
        <v>218</v>
      </c>
    </row>
    <row r="677" spans="1:8" x14ac:dyDescent="0.3">
      <c r="A677" s="118">
        <v>45714</v>
      </c>
      <c r="B677" s="76" t="s">
        <v>219</v>
      </c>
      <c r="C677" s="76" t="s">
        <v>46</v>
      </c>
      <c r="D677" s="76" t="s">
        <v>165</v>
      </c>
      <c r="E677" s="7">
        <v>0.29166666666666669</v>
      </c>
      <c r="F677" s="7"/>
      <c r="G677" s="7"/>
      <c r="H677" s="59">
        <v>1</v>
      </c>
    </row>
    <row r="678" spans="1:8" x14ac:dyDescent="0.3">
      <c r="A678" s="118">
        <v>45714</v>
      </c>
      <c r="B678" s="76" t="s">
        <v>220</v>
      </c>
      <c r="C678" s="76" t="s">
        <v>26</v>
      </c>
      <c r="D678" s="76" t="s">
        <v>113</v>
      </c>
      <c r="E678" s="7">
        <v>0.20833333333333334</v>
      </c>
      <c r="F678" s="7"/>
      <c r="G678" s="7"/>
      <c r="H678" s="59">
        <v>14</v>
      </c>
    </row>
    <row r="679" spans="1:8" x14ac:dyDescent="0.3">
      <c r="A679" s="130">
        <v>45713</v>
      </c>
      <c r="B679" s="76" t="s">
        <v>9</v>
      </c>
      <c r="C679" s="76" t="s">
        <v>26</v>
      </c>
      <c r="D679" s="76" t="s">
        <v>113</v>
      </c>
      <c r="E679" s="131">
        <v>0.97916666666666663</v>
      </c>
      <c r="F679" s="131"/>
      <c r="G679" s="131"/>
      <c r="H679" s="132"/>
    </row>
    <row r="680" spans="1:8" x14ac:dyDescent="0.3">
      <c r="A680" s="130">
        <v>45713</v>
      </c>
      <c r="B680" s="76" t="s">
        <v>172</v>
      </c>
      <c r="C680" s="76" t="s">
        <v>26</v>
      </c>
      <c r="D680" s="76" t="s">
        <v>113</v>
      </c>
      <c r="E680" s="131">
        <v>0.97916666666666663</v>
      </c>
      <c r="F680" s="131"/>
      <c r="G680" s="131"/>
      <c r="H680" s="132"/>
    </row>
    <row r="681" spans="1:8" x14ac:dyDescent="0.3">
      <c r="A681" s="130">
        <v>45713</v>
      </c>
      <c r="B681" s="76" t="s">
        <v>221</v>
      </c>
      <c r="C681" s="76" t="s">
        <v>26</v>
      </c>
      <c r="D681" s="76" t="s">
        <v>113</v>
      </c>
      <c r="E681" s="131">
        <v>0.97916666666666663</v>
      </c>
      <c r="F681" s="131"/>
      <c r="G681" s="131"/>
      <c r="H681" s="132"/>
    </row>
    <row r="682" spans="1:8" x14ac:dyDescent="0.3">
      <c r="A682" s="130">
        <v>45714</v>
      </c>
      <c r="B682" s="76" t="s">
        <v>221</v>
      </c>
      <c r="C682" s="59" t="s">
        <v>111</v>
      </c>
      <c r="D682" s="132"/>
      <c r="E682" s="132"/>
      <c r="F682" s="132"/>
      <c r="G682" s="132"/>
      <c r="H682" s="132"/>
    </row>
    <row r="683" spans="1:8" x14ac:dyDescent="0.3">
      <c r="A683" s="134">
        <v>45714</v>
      </c>
      <c r="B683" s="135" t="s">
        <v>62</v>
      </c>
      <c r="C683" s="136" t="s">
        <v>46</v>
      </c>
      <c r="D683" s="137" t="s">
        <v>165</v>
      </c>
      <c r="E683" s="137"/>
      <c r="F683" s="137"/>
      <c r="G683" s="137"/>
      <c r="H683" s="137"/>
    </row>
    <row r="684" spans="1:8" ht="15.75" customHeight="1" x14ac:dyDescent="0.3">
      <c r="A684" s="586" t="s">
        <v>1</v>
      </c>
      <c r="B684" s="586" t="s">
        <v>2</v>
      </c>
      <c r="C684" s="586" t="s">
        <v>3</v>
      </c>
      <c r="D684" s="586" t="s">
        <v>4</v>
      </c>
      <c r="E684" s="587" t="s">
        <v>5</v>
      </c>
      <c r="F684" s="57"/>
      <c r="G684" s="57"/>
      <c r="H684" s="587" t="s">
        <v>212</v>
      </c>
    </row>
    <row r="685" spans="1:8" ht="15.6" x14ac:dyDescent="0.3">
      <c r="A685" s="586"/>
      <c r="B685" s="586"/>
      <c r="C685" s="586"/>
      <c r="D685" s="586"/>
      <c r="E685" s="587"/>
      <c r="F685" s="57"/>
      <c r="G685" s="57"/>
      <c r="H685" s="587"/>
    </row>
    <row r="686" spans="1:8" x14ac:dyDescent="0.3">
      <c r="A686" s="58">
        <v>45715</v>
      </c>
      <c r="B686" s="59" t="s">
        <v>35</v>
      </c>
      <c r="C686" s="59" t="s">
        <v>56</v>
      </c>
      <c r="D686" s="59" t="s">
        <v>29</v>
      </c>
      <c r="E686" s="60">
        <v>0.29166666666666669</v>
      </c>
      <c r="F686" s="60"/>
      <c r="G686" s="60"/>
      <c r="H686" s="59"/>
    </row>
    <row r="687" spans="1:8" x14ac:dyDescent="0.3">
      <c r="A687" s="58">
        <v>45715</v>
      </c>
      <c r="B687" s="59" t="s">
        <v>9</v>
      </c>
      <c r="C687" s="59" t="s">
        <v>56</v>
      </c>
      <c r="D687" s="59" t="s">
        <v>29</v>
      </c>
      <c r="E687" s="60">
        <v>0.35416666666666669</v>
      </c>
      <c r="F687" s="60"/>
      <c r="G687" s="60"/>
      <c r="H687" s="59" t="s">
        <v>222</v>
      </c>
    </row>
    <row r="688" spans="1:8" x14ac:dyDescent="0.3">
      <c r="A688" s="58">
        <v>45715</v>
      </c>
      <c r="B688" s="59" t="s">
        <v>6</v>
      </c>
      <c r="C688" s="59" t="s">
        <v>56</v>
      </c>
      <c r="D688" s="59" t="s">
        <v>29</v>
      </c>
      <c r="E688" s="60">
        <v>0.35416666666666669</v>
      </c>
      <c r="F688" s="60"/>
      <c r="G688" s="60"/>
      <c r="H688" s="59"/>
    </row>
    <row r="689" spans="1:8" x14ac:dyDescent="0.3">
      <c r="A689" s="58">
        <v>45715</v>
      </c>
      <c r="B689" s="59" t="s">
        <v>25</v>
      </c>
      <c r="C689" s="59" t="s">
        <v>56</v>
      </c>
      <c r="D689" s="59" t="s">
        <v>29</v>
      </c>
      <c r="E689" s="60">
        <v>0.35416666666666669</v>
      </c>
      <c r="F689" s="60"/>
      <c r="G689" s="60"/>
      <c r="H689" s="59"/>
    </row>
    <row r="690" spans="1:8" ht="15.75" customHeight="1" x14ac:dyDescent="0.3">
      <c r="A690" s="58">
        <v>45715</v>
      </c>
      <c r="B690" s="59" t="s">
        <v>17</v>
      </c>
      <c r="C690" s="59" t="s">
        <v>56</v>
      </c>
      <c r="D690" s="59" t="s">
        <v>29</v>
      </c>
      <c r="E690" s="60">
        <v>0.35416666666666669</v>
      </c>
      <c r="F690" s="60"/>
      <c r="G690" s="60"/>
      <c r="H690" s="59"/>
    </row>
    <row r="691" spans="1:8" x14ac:dyDescent="0.3">
      <c r="A691" s="58">
        <v>45715</v>
      </c>
      <c r="B691" s="59" t="s">
        <v>36</v>
      </c>
      <c r="C691" s="59" t="s">
        <v>23</v>
      </c>
      <c r="D691" s="59" t="s">
        <v>24</v>
      </c>
      <c r="E691" s="60">
        <v>0.29166666666666669</v>
      </c>
      <c r="F691" s="60"/>
      <c r="G691" s="60"/>
      <c r="H691" s="59"/>
    </row>
    <row r="692" spans="1:8" x14ac:dyDescent="0.3">
      <c r="A692" s="58">
        <v>45715</v>
      </c>
      <c r="B692" s="59" t="s">
        <v>67</v>
      </c>
      <c r="C692" s="59" t="s">
        <v>23</v>
      </c>
      <c r="D692" s="59" t="s">
        <v>24</v>
      </c>
      <c r="E692" s="60">
        <v>0.64583333333333337</v>
      </c>
      <c r="F692" s="60"/>
      <c r="G692" s="60"/>
      <c r="H692" s="59"/>
    </row>
    <row r="693" spans="1:8" x14ac:dyDescent="0.3">
      <c r="A693" s="58">
        <v>45715</v>
      </c>
      <c r="B693" s="59" t="s">
        <v>67</v>
      </c>
      <c r="C693" s="59" t="s">
        <v>70</v>
      </c>
      <c r="D693" s="59" t="s">
        <v>97</v>
      </c>
      <c r="E693" s="60">
        <v>0.29166666666666669</v>
      </c>
      <c r="F693" s="60"/>
      <c r="G693" s="60"/>
      <c r="H693" s="59"/>
    </row>
    <row r="694" spans="1:8" x14ac:dyDescent="0.3">
      <c r="A694" s="58">
        <v>45715</v>
      </c>
      <c r="B694" s="59" t="s">
        <v>33</v>
      </c>
      <c r="C694" s="59" t="s">
        <v>70</v>
      </c>
      <c r="D694" s="59" t="s">
        <v>97</v>
      </c>
      <c r="E694" s="60">
        <v>0.41666666666666669</v>
      </c>
      <c r="F694" s="60"/>
      <c r="G694" s="60"/>
      <c r="H694" s="59"/>
    </row>
    <row r="695" spans="1:8" x14ac:dyDescent="0.3">
      <c r="A695" s="58">
        <v>45715</v>
      </c>
      <c r="B695" s="59" t="s">
        <v>33</v>
      </c>
      <c r="C695" s="59" t="s">
        <v>14</v>
      </c>
      <c r="D695" s="59" t="s">
        <v>115</v>
      </c>
      <c r="E695" s="60">
        <v>0.29166666666666669</v>
      </c>
      <c r="F695" s="60"/>
      <c r="G695" s="60"/>
      <c r="H695" s="59"/>
    </row>
    <row r="696" spans="1:8" x14ac:dyDescent="0.3">
      <c r="A696" s="58">
        <v>45715</v>
      </c>
      <c r="B696" s="59" t="s">
        <v>76</v>
      </c>
      <c r="C696" s="59" t="s">
        <v>14</v>
      </c>
      <c r="D696" s="59" t="s">
        <v>115</v>
      </c>
      <c r="E696" s="60">
        <v>0.29166666666666669</v>
      </c>
      <c r="F696" s="60"/>
      <c r="G696" s="60"/>
      <c r="H696" s="59"/>
    </row>
    <row r="697" spans="1:8" x14ac:dyDescent="0.3">
      <c r="A697" s="58">
        <v>45715</v>
      </c>
      <c r="B697" s="59" t="s">
        <v>12</v>
      </c>
      <c r="C697" s="59" t="s">
        <v>14</v>
      </c>
      <c r="D697" s="59" t="s">
        <v>115</v>
      </c>
      <c r="E697" s="60">
        <v>0.29166666666666669</v>
      </c>
      <c r="F697" s="60"/>
      <c r="G697" s="60"/>
      <c r="H697" s="59"/>
    </row>
    <row r="698" spans="1:8" x14ac:dyDescent="0.3">
      <c r="A698" s="58">
        <v>45715</v>
      </c>
      <c r="B698" s="59" t="s">
        <v>43</v>
      </c>
      <c r="C698" s="59" t="s">
        <v>26</v>
      </c>
      <c r="D698" s="59" t="s">
        <v>113</v>
      </c>
      <c r="E698" s="60">
        <v>0.41666666666666669</v>
      </c>
      <c r="F698" s="60"/>
      <c r="G698" s="60"/>
      <c r="H698" s="59"/>
    </row>
    <row r="699" spans="1:8" x14ac:dyDescent="0.3">
      <c r="A699" s="58">
        <v>45715</v>
      </c>
      <c r="B699" s="59" t="s">
        <v>22</v>
      </c>
      <c r="C699" s="59" t="s">
        <v>26</v>
      </c>
      <c r="D699" s="59" t="s">
        <v>113</v>
      </c>
      <c r="E699" s="60">
        <v>0.41666666666666669</v>
      </c>
      <c r="F699" s="60"/>
      <c r="G699" s="60"/>
      <c r="H699" s="59"/>
    </row>
    <row r="700" spans="1:8" x14ac:dyDescent="0.3">
      <c r="A700" s="58">
        <v>45715</v>
      </c>
      <c r="B700" s="59" t="s">
        <v>108</v>
      </c>
      <c r="C700" s="59" t="s">
        <v>26</v>
      </c>
      <c r="D700" s="59" t="s">
        <v>113</v>
      </c>
      <c r="E700" s="60">
        <v>0.41666666666666669</v>
      </c>
      <c r="F700" s="60"/>
      <c r="G700" s="60"/>
      <c r="H700" s="59"/>
    </row>
    <row r="701" spans="1:8" x14ac:dyDescent="0.3">
      <c r="A701" s="58">
        <v>45715</v>
      </c>
      <c r="B701" s="59" t="s">
        <v>40</v>
      </c>
      <c r="C701" s="59" t="s">
        <v>20</v>
      </c>
      <c r="D701" s="59" t="s">
        <v>112</v>
      </c>
      <c r="E701" s="60">
        <v>0.29166666666666669</v>
      </c>
      <c r="F701" s="60"/>
      <c r="G701" s="60"/>
      <c r="H701" s="59"/>
    </row>
    <row r="702" spans="1:8" x14ac:dyDescent="0.3">
      <c r="A702" s="58">
        <v>45715</v>
      </c>
      <c r="B702" s="59" t="s">
        <v>45</v>
      </c>
      <c r="C702" s="5" t="s">
        <v>46</v>
      </c>
      <c r="D702" s="5" t="s">
        <v>165</v>
      </c>
      <c r="E702" s="22">
        <v>0.58333333333333337</v>
      </c>
      <c r="F702" s="22"/>
      <c r="G702" s="22"/>
      <c r="H702" s="5"/>
    </row>
    <row r="703" spans="1:8" x14ac:dyDescent="0.3">
      <c r="A703" s="138">
        <v>45715</v>
      </c>
      <c r="B703" s="64" t="s">
        <v>224</v>
      </c>
      <c r="C703" s="29" t="s">
        <v>23</v>
      </c>
      <c r="D703" s="29" t="s">
        <v>24</v>
      </c>
      <c r="E703" s="139">
        <v>0.58333333333333337</v>
      </c>
      <c r="F703" s="139"/>
      <c r="G703" s="139"/>
      <c r="H703" s="29"/>
    </row>
    <row r="704" spans="1:8" x14ac:dyDescent="0.3">
      <c r="A704" s="58">
        <v>45715</v>
      </c>
      <c r="B704" s="59" t="s">
        <v>6</v>
      </c>
      <c r="C704" s="59" t="s">
        <v>56</v>
      </c>
      <c r="D704" s="59" t="s">
        <v>29</v>
      </c>
      <c r="E704" s="22">
        <v>0.75</v>
      </c>
      <c r="F704" s="22"/>
      <c r="G704" s="22"/>
      <c r="H704" s="5"/>
    </row>
    <row r="705" spans="1:8" x14ac:dyDescent="0.3">
      <c r="A705" s="58">
        <v>45715</v>
      </c>
      <c r="B705" s="59" t="s">
        <v>180</v>
      </c>
      <c r="C705" s="59" t="s">
        <v>56</v>
      </c>
      <c r="D705" s="59" t="s">
        <v>29</v>
      </c>
      <c r="E705" s="22">
        <v>0.75</v>
      </c>
      <c r="F705" s="22"/>
      <c r="G705" s="22"/>
      <c r="H705" s="5"/>
    </row>
    <row r="706" spans="1:8" x14ac:dyDescent="0.3">
      <c r="A706" s="58">
        <v>45715</v>
      </c>
      <c r="B706" s="59" t="s">
        <v>9</v>
      </c>
      <c r="C706" s="59" t="s">
        <v>56</v>
      </c>
      <c r="D706" s="59" t="s">
        <v>29</v>
      </c>
      <c r="E706" s="22">
        <v>0.75</v>
      </c>
      <c r="F706" s="22"/>
      <c r="G706" s="22"/>
      <c r="H706" s="5"/>
    </row>
    <row r="707" spans="1:8" x14ac:dyDescent="0.3">
      <c r="A707" s="58">
        <v>45715</v>
      </c>
      <c r="B707" s="59" t="s">
        <v>6</v>
      </c>
      <c r="C707" s="59" t="s">
        <v>70</v>
      </c>
      <c r="D707" s="59" t="s">
        <v>97</v>
      </c>
      <c r="E707" s="22">
        <v>0.95833333333333337</v>
      </c>
      <c r="F707" s="22"/>
      <c r="G707" s="22"/>
      <c r="H707" s="5"/>
    </row>
    <row r="708" spans="1:8" x14ac:dyDescent="0.3">
      <c r="A708" s="58">
        <v>45715</v>
      </c>
      <c r="B708" s="59" t="s">
        <v>180</v>
      </c>
      <c r="C708" s="59" t="s">
        <v>70</v>
      </c>
      <c r="D708" s="59" t="s">
        <v>97</v>
      </c>
      <c r="E708" s="22">
        <v>0.95833333333333337</v>
      </c>
      <c r="F708" s="22"/>
      <c r="G708" s="22"/>
      <c r="H708" s="5"/>
    </row>
    <row r="709" spans="1:8" x14ac:dyDescent="0.3">
      <c r="A709" s="140">
        <v>45715</v>
      </c>
      <c r="B709" s="136" t="s">
        <v>9</v>
      </c>
      <c r="C709" s="136" t="s">
        <v>70</v>
      </c>
      <c r="D709" s="136" t="s">
        <v>97</v>
      </c>
      <c r="E709" s="128">
        <v>0.95833333333333337</v>
      </c>
      <c r="F709" s="128"/>
      <c r="G709" s="128"/>
      <c r="H709" s="126"/>
    </row>
    <row r="710" spans="1:8" ht="15.6" x14ac:dyDescent="0.3">
      <c r="A710" s="586" t="s">
        <v>1</v>
      </c>
      <c r="B710" s="586" t="s">
        <v>2</v>
      </c>
      <c r="C710" s="586" t="s">
        <v>3</v>
      </c>
      <c r="D710" s="586" t="s">
        <v>4</v>
      </c>
      <c r="E710" s="587" t="s">
        <v>5</v>
      </c>
      <c r="F710" s="57"/>
      <c r="G710" s="57"/>
      <c r="H710" s="587" t="s">
        <v>212</v>
      </c>
    </row>
    <row r="711" spans="1:8" ht="15.6" x14ac:dyDescent="0.3">
      <c r="A711" s="586"/>
      <c r="B711" s="586"/>
      <c r="C711" s="586"/>
      <c r="D711" s="586"/>
      <c r="E711" s="587"/>
      <c r="F711" s="57"/>
      <c r="G711" s="57"/>
      <c r="H711" s="587"/>
    </row>
    <row r="712" spans="1:8" x14ac:dyDescent="0.3">
      <c r="A712" s="1">
        <v>45716</v>
      </c>
      <c r="B712" s="2" t="s">
        <v>6</v>
      </c>
      <c r="C712" s="2" t="s">
        <v>14</v>
      </c>
      <c r="D712" s="2" t="s">
        <v>115</v>
      </c>
      <c r="E712" s="3">
        <v>0.25</v>
      </c>
      <c r="F712" s="3"/>
      <c r="G712" s="3"/>
      <c r="H712" s="2"/>
    </row>
    <row r="713" spans="1:8" x14ac:dyDescent="0.3">
      <c r="A713" s="1">
        <v>45716</v>
      </c>
      <c r="B713" s="2" t="s">
        <v>9</v>
      </c>
      <c r="C713" s="2" t="s">
        <v>14</v>
      </c>
      <c r="D713" s="2" t="s">
        <v>115</v>
      </c>
      <c r="E713" s="3">
        <v>0.25</v>
      </c>
      <c r="F713" s="3"/>
      <c r="G713" s="3"/>
      <c r="H713" s="2"/>
    </row>
    <row r="714" spans="1:8" x14ac:dyDescent="0.3">
      <c r="A714" s="1">
        <v>45716</v>
      </c>
      <c r="B714" s="8" t="s">
        <v>161</v>
      </c>
      <c r="C714" s="2" t="s">
        <v>14</v>
      </c>
      <c r="D714" s="2" t="s">
        <v>115</v>
      </c>
      <c r="E714" s="141">
        <v>0.58333333333333337</v>
      </c>
      <c r="F714" s="141"/>
      <c r="G714" s="141"/>
      <c r="H714" s="2"/>
    </row>
    <row r="715" spans="1:8" x14ac:dyDescent="0.3">
      <c r="A715" s="1">
        <v>45716</v>
      </c>
      <c r="B715" s="2" t="s">
        <v>168</v>
      </c>
      <c r="C715" s="2" t="s">
        <v>104</v>
      </c>
      <c r="D715" s="2" t="s">
        <v>64</v>
      </c>
      <c r="E715" s="3">
        <v>0.29166666666666669</v>
      </c>
      <c r="F715" s="3"/>
      <c r="G715" s="3"/>
      <c r="H715" s="2"/>
    </row>
    <row r="716" spans="1:8" x14ac:dyDescent="0.3">
      <c r="A716" s="1">
        <v>45716</v>
      </c>
      <c r="B716" s="2" t="s">
        <v>36</v>
      </c>
      <c r="C716" s="2" t="s">
        <v>104</v>
      </c>
      <c r="D716" s="2" t="s">
        <v>64</v>
      </c>
      <c r="E716" s="3">
        <v>0.29166666666666669</v>
      </c>
      <c r="F716" s="3"/>
      <c r="G716" s="3"/>
      <c r="H716" s="2"/>
    </row>
    <row r="717" spans="1:8" x14ac:dyDescent="0.3">
      <c r="A717" s="1">
        <v>45716</v>
      </c>
      <c r="B717" s="2" t="s">
        <v>67</v>
      </c>
      <c r="C717" s="2" t="s">
        <v>23</v>
      </c>
      <c r="D717" s="2" t="s">
        <v>24</v>
      </c>
      <c r="E717" s="3">
        <v>0.58333333333333337</v>
      </c>
      <c r="F717" s="3"/>
      <c r="G717" s="3"/>
      <c r="H717" s="2"/>
    </row>
    <row r="718" spans="1:8" x14ac:dyDescent="0.3">
      <c r="A718" s="1">
        <v>45716</v>
      </c>
      <c r="B718" s="2" t="s">
        <v>35</v>
      </c>
      <c r="C718" s="2" t="s">
        <v>70</v>
      </c>
      <c r="D718" s="2" t="s">
        <v>97</v>
      </c>
      <c r="E718" s="3">
        <v>0.29166666666666669</v>
      </c>
      <c r="F718" s="3"/>
      <c r="G718" s="3"/>
      <c r="H718" s="2"/>
    </row>
    <row r="719" spans="1:8" x14ac:dyDescent="0.3">
      <c r="A719" s="1">
        <v>45716</v>
      </c>
      <c r="B719" s="2" t="s">
        <v>18</v>
      </c>
      <c r="C719" s="2" t="s">
        <v>70</v>
      </c>
      <c r="D719" s="2" t="s">
        <v>97</v>
      </c>
      <c r="E719" s="3">
        <v>0.45833333333333331</v>
      </c>
      <c r="F719" s="3"/>
      <c r="G719" s="3"/>
      <c r="H719" s="2"/>
    </row>
    <row r="720" spans="1:8" x14ac:dyDescent="0.3">
      <c r="A720" s="1">
        <v>45716</v>
      </c>
      <c r="B720" s="2" t="s">
        <v>40</v>
      </c>
      <c r="C720" s="2" t="s">
        <v>70</v>
      </c>
      <c r="D720" s="2" t="s">
        <v>97</v>
      </c>
      <c r="E720" s="3">
        <v>0.45833333333333331</v>
      </c>
      <c r="F720" s="3"/>
      <c r="G720" s="3"/>
      <c r="H720" s="2"/>
    </row>
    <row r="721" spans="1:8" x14ac:dyDescent="0.3">
      <c r="A721" s="1">
        <v>45716</v>
      </c>
      <c r="B721" s="2" t="s">
        <v>11</v>
      </c>
      <c r="C721" s="2" t="s">
        <v>20</v>
      </c>
      <c r="D721" s="2" t="s">
        <v>112</v>
      </c>
      <c r="E721" s="3">
        <v>0.29166666666666669</v>
      </c>
      <c r="F721" s="3"/>
      <c r="G721" s="3"/>
      <c r="H721" s="2"/>
    </row>
    <row r="722" spans="1:8" x14ac:dyDescent="0.3">
      <c r="A722" s="1">
        <v>45716</v>
      </c>
      <c r="B722" s="8" t="s">
        <v>49</v>
      </c>
      <c r="C722" s="2" t="s">
        <v>20</v>
      </c>
      <c r="D722" s="2" t="s">
        <v>112</v>
      </c>
      <c r="E722" s="3">
        <v>0.29166666666666669</v>
      </c>
      <c r="F722" s="3"/>
      <c r="G722" s="3"/>
      <c r="H722" s="2"/>
    </row>
    <row r="723" spans="1:8" x14ac:dyDescent="0.3">
      <c r="A723" s="1">
        <v>45716</v>
      </c>
      <c r="B723" s="2" t="s">
        <v>40</v>
      </c>
      <c r="C723" s="2" t="s">
        <v>56</v>
      </c>
      <c r="D723" s="2" t="s">
        <v>29</v>
      </c>
      <c r="E723" s="3">
        <v>0.20833333333333334</v>
      </c>
      <c r="F723" s="3"/>
      <c r="G723" s="3"/>
      <c r="H723" s="2"/>
    </row>
    <row r="724" spans="1:8" x14ac:dyDescent="0.3">
      <c r="A724" s="1">
        <v>45716</v>
      </c>
      <c r="B724" s="2" t="s">
        <v>225</v>
      </c>
      <c r="C724" s="2" t="s">
        <v>56</v>
      </c>
      <c r="D724" s="2" t="s">
        <v>29</v>
      </c>
      <c r="E724" s="3">
        <v>0.20833333333333334</v>
      </c>
      <c r="F724" s="3"/>
      <c r="G724" s="3"/>
      <c r="H724" s="2"/>
    </row>
    <row r="725" spans="1:8" x14ac:dyDescent="0.3">
      <c r="A725" s="1">
        <v>45716</v>
      </c>
      <c r="B725" s="2" t="s">
        <v>22</v>
      </c>
      <c r="C725" s="2" t="s">
        <v>56</v>
      </c>
      <c r="D725" s="2" t="s">
        <v>29</v>
      </c>
      <c r="E725" s="3">
        <v>0.20833333333333334</v>
      </c>
      <c r="F725" s="3"/>
      <c r="G725" s="3"/>
      <c r="H725" s="2"/>
    </row>
    <row r="726" spans="1:8" ht="14.4" customHeight="1" x14ac:dyDescent="0.3">
      <c r="A726" s="597" t="s">
        <v>1</v>
      </c>
      <c r="B726" s="597" t="s">
        <v>2</v>
      </c>
      <c r="C726" s="597" t="s">
        <v>3</v>
      </c>
      <c r="D726" s="597" t="s">
        <v>4</v>
      </c>
      <c r="E726" s="599" t="s">
        <v>5</v>
      </c>
      <c r="F726" s="216"/>
      <c r="G726" s="216"/>
      <c r="H726" s="599" t="s">
        <v>212</v>
      </c>
    </row>
    <row r="727" spans="1:8" ht="14.4" customHeight="1" x14ac:dyDescent="0.3">
      <c r="A727" s="598"/>
      <c r="B727" s="598"/>
      <c r="C727" s="598"/>
      <c r="D727" s="598"/>
      <c r="E727" s="600"/>
      <c r="F727" s="217"/>
      <c r="G727" s="217"/>
      <c r="H727" s="600"/>
    </row>
    <row r="728" spans="1:8" x14ac:dyDescent="0.3">
      <c r="A728" s="18">
        <v>45719</v>
      </c>
      <c r="B728" s="5" t="s">
        <v>9</v>
      </c>
      <c r="C728" s="5" t="s">
        <v>14</v>
      </c>
      <c r="D728" s="5" t="s">
        <v>115</v>
      </c>
      <c r="E728" s="19">
        <v>0.29166666666666669</v>
      </c>
      <c r="F728" s="19"/>
      <c r="G728" s="19"/>
      <c r="H728" s="48"/>
    </row>
    <row r="729" spans="1:8" x14ac:dyDescent="0.3">
      <c r="A729" s="18">
        <v>45719</v>
      </c>
      <c r="B729" s="5" t="s">
        <v>6</v>
      </c>
      <c r="C729" s="5" t="s">
        <v>14</v>
      </c>
      <c r="D729" s="5" t="s">
        <v>115</v>
      </c>
      <c r="E729" s="19">
        <v>0.29166666666666669</v>
      </c>
      <c r="F729" s="19"/>
      <c r="G729" s="19"/>
      <c r="H729" s="48"/>
    </row>
    <row r="730" spans="1:8" x14ac:dyDescent="0.3">
      <c r="A730" s="18">
        <v>45719</v>
      </c>
      <c r="B730" s="5" t="s">
        <v>13</v>
      </c>
      <c r="C730" s="5" t="s">
        <v>14</v>
      </c>
      <c r="D730" s="5" t="s">
        <v>115</v>
      </c>
      <c r="E730" s="19">
        <v>0.5</v>
      </c>
      <c r="F730" s="19"/>
      <c r="G730" s="19"/>
      <c r="H730" s="48"/>
    </row>
    <row r="731" spans="1:8" x14ac:dyDescent="0.3">
      <c r="A731" s="18">
        <v>45719</v>
      </c>
      <c r="B731" s="20" t="s">
        <v>16</v>
      </c>
      <c r="C731" s="5" t="s">
        <v>26</v>
      </c>
      <c r="D731" s="5" t="s">
        <v>113</v>
      </c>
      <c r="E731" s="21">
        <v>0.25</v>
      </c>
      <c r="F731" s="21"/>
      <c r="G731" s="21"/>
      <c r="H731" s="41"/>
    </row>
    <row r="732" spans="1:8" x14ac:dyDescent="0.3">
      <c r="A732" s="18">
        <v>45719</v>
      </c>
      <c r="B732" s="5" t="s">
        <v>75</v>
      </c>
      <c r="C732" s="5" t="s">
        <v>26</v>
      </c>
      <c r="D732" s="5" t="s">
        <v>113</v>
      </c>
      <c r="E732" s="19">
        <v>0.5</v>
      </c>
      <c r="F732" s="19"/>
      <c r="G732" s="19"/>
      <c r="H732" s="48"/>
    </row>
    <row r="733" spans="1:8" x14ac:dyDescent="0.3">
      <c r="A733" s="18">
        <v>45719</v>
      </c>
      <c r="B733" s="20" t="s">
        <v>16</v>
      </c>
      <c r="C733" s="5" t="s">
        <v>23</v>
      </c>
      <c r="D733" s="5" t="s">
        <v>24</v>
      </c>
      <c r="E733" s="21">
        <v>0.25</v>
      </c>
      <c r="F733" s="21"/>
      <c r="G733" s="21"/>
      <c r="H733" s="41"/>
    </row>
    <row r="734" spans="1:8" x14ac:dyDescent="0.3">
      <c r="A734" s="18">
        <v>45719</v>
      </c>
      <c r="B734" s="5" t="s">
        <v>22</v>
      </c>
      <c r="C734" s="5" t="s">
        <v>23</v>
      </c>
      <c r="D734" s="5" t="s">
        <v>24</v>
      </c>
      <c r="E734" s="19">
        <v>0.5</v>
      </c>
      <c r="F734" s="19"/>
      <c r="G734" s="19"/>
      <c r="H734" s="48"/>
    </row>
    <row r="735" spans="1:8" x14ac:dyDescent="0.3">
      <c r="A735" s="18">
        <v>45719</v>
      </c>
      <c r="B735" s="5" t="s">
        <v>35</v>
      </c>
      <c r="C735" s="5" t="s">
        <v>56</v>
      </c>
      <c r="D735" s="5" t="s">
        <v>29</v>
      </c>
      <c r="E735" s="19">
        <v>0.29166666666666669</v>
      </c>
      <c r="F735" s="19"/>
      <c r="G735" s="19"/>
      <c r="H735" s="48"/>
    </row>
    <row r="736" spans="1:8" x14ac:dyDescent="0.3">
      <c r="A736" s="18">
        <v>45719</v>
      </c>
      <c r="B736" s="5" t="s">
        <v>67</v>
      </c>
      <c r="C736" s="5" t="s">
        <v>56</v>
      </c>
      <c r="D736" s="5" t="s">
        <v>29</v>
      </c>
      <c r="E736" s="19">
        <v>0.29166666666666669</v>
      </c>
      <c r="F736" s="19"/>
      <c r="G736" s="19"/>
      <c r="H736" s="48"/>
    </row>
    <row r="737" spans="1:8" x14ac:dyDescent="0.3">
      <c r="A737" s="18">
        <v>45719</v>
      </c>
      <c r="B737" s="5" t="s">
        <v>17</v>
      </c>
      <c r="C737" s="5" t="s">
        <v>56</v>
      </c>
      <c r="D737" s="5" t="s">
        <v>29</v>
      </c>
      <c r="E737" s="19">
        <v>0.375</v>
      </c>
      <c r="F737" s="19"/>
      <c r="G737" s="19"/>
      <c r="H737" s="48"/>
    </row>
    <row r="738" spans="1:8" x14ac:dyDescent="0.3">
      <c r="A738" s="18">
        <v>45719</v>
      </c>
      <c r="B738" s="5" t="s">
        <v>18</v>
      </c>
      <c r="C738" s="5" t="s">
        <v>20</v>
      </c>
      <c r="D738" s="5" t="s">
        <v>112</v>
      </c>
      <c r="E738" s="19">
        <v>0.25</v>
      </c>
      <c r="F738" s="19"/>
      <c r="G738" s="19"/>
      <c r="H738" s="48"/>
    </row>
    <row r="739" spans="1:8" x14ac:dyDescent="0.3">
      <c r="A739" s="18">
        <v>45719</v>
      </c>
      <c r="B739" s="20" t="s">
        <v>11</v>
      </c>
      <c r="C739" s="5" t="s">
        <v>70</v>
      </c>
      <c r="D739" s="5" t="s">
        <v>97</v>
      </c>
      <c r="E739" s="21">
        <v>0.29166666666666669</v>
      </c>
      <c r="F739" s="21"/>
      <c r="G739" s="21"/>
      <c r="H739" s="41"/>
    </row>
    <row r="740" spans="1:8" x14ac:dyDescent="0.3">
      <c r="A740" s="125">
        <v>45719</v>
      </c>
      <c r="B740" s="126" t="s">
        <v>84</v>
      </c>
      <c r="C740" s="126" t="s">
        <v>70</v>
      </c>
      <c r="D740" s="126" t="s">
        <v>97</v>
      </c>
      <c r="E740" s="128">
        <v>0.29166666666666669</v>
      </c>
      <c r="F740" s="128"/>
      <c r="G740" s="128"/>
      <c r="H740" s="143"/>
    </row>
    <row r="741" spans="1:8" ht="15.6" x14ac:dyDescent="0.3">
      <c r="A741" s="586" t="s">
        <v>1</v>
      </c>
      <c r="B741" s="586" t="s">
        <v>2</v>
      </c>
      <c r="C741" s="586" t="s">
        <v>3</v>
      </c>
      <c r="D741" s="586" t="s">
        <v>4</v>
      </c>
      <c r="E741" s="587" t="s">
        <v>5</v>
      </c>
      <c r="F741" s="57"/>
      <c r="G741" s="57"/>
      <c r="H741" s="608" t="s">
        <v>212</v>
      </c>
    </row>
    <row r="742" spans="1:8" ht="15.6" x14ac:dyDescent="0.3">
      <c r="A742" s="586"/>
      <c r="B742" s="586"/>
      <c r="C742" s="586"/>
      <c r="D742" s="586"/>
      <c r="E742" s="587"/>
      <c r="F742" s="57"/>
      <c r="G742" s="57"/>
      <c r="H742" s="608"/>
    </row>
    <row r="743" spans="1:8" x14ac:dyDescent="0.3">
      <c r="A743" s="118">
        <v>45719</v>
      </c>
      <c r="B743" s="76" t="s">
        <v>16</v>
      </c>
      <c r="C743" s="76" t="s">
        <v>26</v>
      </c>
      <c r="D743" s="76" t="s">
        <v>113</v>
      </c>
      <c r="E743" s="7">
        <v>0.25</v>
      </c>
      <c r="F743" s="7"/>
      <c r="G743" s="7"/>
      <c r="H743" s="129"/>
    </row>
    <row r="744" spans="1:8" x14ac:dyDescent="0.3">
      <c r="A744" s="118">
        <v>45719</v>
      </c>
      <c r="B744" s="76" t="s">
        <v>16</v>
      </c>
      <c r="C744" s="76" t="s">
        <v>23</v>
      </c>
      <c r="D744" s="76" t="s">
        <v>24</v>
      </c>
      <c r="E744" s="7">
        <v>0.25</v>
      </c>
      <c r="F744" s="7"/>
      <c r="G744" s="7"/>
      <c r="H744" s="129"/>
    </row>
    <row r="745" spans="1:8" x14ac:dyDescent="0.3">
      <c r="A745" s="118">
        <v>45719</v>
      </c>
      <c r="B745" s="76" t="s">
        <v>18</v>
      </c>
      <c r="C745" s="76" t="s">
        <v>20</v>
      </c>
      <c r="D745" s="76" t="s">
        <v>112</v>
      </c>
      <c r="E745" s="7">
        <v>0.25</v>
      </c>
      <c r="F745" s="7"/>
      <c r="G745" s="7"/>
      <c r="H745" s="129"/>
    </row>
    <row r="746" spans="1:8" x14ac:dyDescent="0.3">
      <c r="A746" s="118">
        <v>45719</v>
      </c>
      <c r="B746" s="76" t="s">
        <v>9</v>
      </c>
      <c r="C746" s="76" t="s">
        <v>14</v>
      </c>
      <c r="D746" s="76" t="s">
        <v>115</v>
      </c>
      <c r="E746" s="7">
        <v>0.29166666666666669</v>
      </c>
      <c r="F746" s="7"/>
      <c r="G746" s="7"/>
      <c r="H746" s="127"/>
    </row>
    <row r="747" spans="1:8" x14ac:dyDescent="0.3">
      <c r="A747" s="118">
        <v>45719</v>
      </c>
      <c r="B747" s="76" t="s">
        <v>6</v>
      </c>
      <c r="C747" s="76" t="s">
        <v>14</v>
      </c>
      <c r="D747" s="76" t="s">
        <v>115</v>
      </c>
      <c r="E747" s="7">
        <v>0.29166666666666669</v>
      </c>
      <c r="F747" s="7"/>
      <c r="G747" s="7"/>
      <c r="H747" s="129"/>
    </row>
    <row r="748" spans="1:8" x14ac:dyDescent="0.3">
      <c r="A748" s="118">
        <v>45719</v>
      </c>
      <c r="B748" s="76" t="s">
        <v>17</v>
      </c>
      <c r="C748" s="76" t="s">
        <v>56</v>
      </c>
      <c r="D748" s="76" t="s">
        <v>165</v>
      </c>
      <c r="E748" s="7">
        <v>0.375</v>
      </c>
      <c r="F748" s="7"/>
      <c r="G748" s="7"/>
      <c r="H748" s="129"/>
    </row>
    <row r="749" spans="1:8" x14ac:dyDescent="0.3">
      <c r="A749" s="118">
        <v>45719</v>
      </c>
      <c r="B749" s="76" t="s">
        <v>22</v>
      </c>
      <c r="C749" s="76" t="s">
        <v>70</v>
      </c>
      <c r="D749" s="76" t="s">
        <v>97</v>
      </c>
      <c r="E749" s="7">
        <v>0.41666666666666669</v>
      </c>
      <c r="F749" s="7"/>
      <c r="G749" s="7"/>
      <c r="H749" s="129"/>
    </row>
    <row r="750" spans="1:8" ht="28.8" x14ac:dyDescent="0.3">
      <c r="A750" s="118">
        <v>45719</v>
      </c>
      <c r="B750" s="76" t="s">
        <v>13</v>
      </c>
      <c r="C750" s="76" t="s">
        <v>14</v>
      </c>
      <c r="D750" s="76" t="s">
        <v>115</v>
      </c>
      <c r="E750" s="7">
        <v>0.79166666666666663</v>
      </c>
      <c r="F750" s="7"/>
      <c r="G750" s="7"/>
      <c r="H750" s="127" t="s">
        <v>213</v>
      </c>
    </row>
    <row r="751" spans="1:8" x14ac:dyDescent="0.3">
      <c r="A751" s="118">
        <v>45719</v>
      </c>
      <c r="B751" s="27" t="s">
        <v>25</v>
      </c>
      <c r="C751" s="76" t="s">
        <v>14</v>
      </c>
      <c r="D751" s="76" t="s">
        <v>115</v>
      </c>
      <c r="E751" s="7">
        <v>0.79166666666666663</v>
      </c>
      <c r="F751" s="7"/>
      <c r="G751" s="7"/>
      <c r="H751" s="27"/>
    </row>
    <row r="752" spans="1:8" ht="28.8" x14ac:dyDescent="0.3">
      <c r="A752" s="118">
        <v>45719</v>
      </c>
      <c r="B752" s="76" t="s">
        <v>11</v>
      </c>
      <c r="C752" s="76" t="s">
        <v>23</v>
      </c>
      <c r="D752" s="76" t="s">
        <v>24</v>
      </c>
      <c r="E752" s="7">
        <v>0.625</v>
      </c>
      <c r="F752" s="7"/>
      <c r="G752" s="7"/>
      <c r="H752" s="127" t="s">
        <v>213</v>
      </c>
    </row>
    <row r="753" spans="1:8" ht="28.8" x14ac:dyDescent="0.3">
      <c r="A753" s="118">
        <v>45719</v>
      </c>
      <c r="B753" s="76" t="s">
        <v>114</v>
      </c>
      <c r="C753" s="76" t="s">
        <v>26</v>
      </c>
      <c r="D753" s="76" t="s">
        <v>113</v>
      </c>
      <c r="E753" s="7">
        <v>0.58333333333333337</v>
      </c>
      <c r="F753" s="7"/>
      <c r="G753" s="7"/>
      <c r="H753" s="127" t="s">
        <v>213</v>
      </c>
    </row>
    <row r="754" spans="1:8" x14ac:dyDescent="0.3">
      <c r="A754" s="118">
        <v>45719</v>
      </c>
      <c r="B754" s="76" t="s">
        <v>22</v>
      </c>
      <c r="C754" s="76"/>
      <c r="D754" s="76"/>
      <c r="E754" s="7"/>
      <c r="F754" s="7"/>
      <c r="G754" s="7"/>
      <c r="H754" s="127"/>
    </row>
    <row r="755" spans="1:8" ht="15.6" x14ac:dyDescent="0.3">
      <c r="A755" s="598" t="s">
        <v>1</v>
      </c>
      <c r="B755" s="598" t="s">
        <v>2</v>
      </c>
      <c r="C755" s="598" t="s">
        <v>3</v>
      </c>
      <c r="D755" s="598" t="s">
        <v>4</v>
      </c>
      <c r="E755" s="600" t="s">
        <v>5</v>
      </c>
      <c r="F755" s="217"/>
      <c r="G755" s="217"/>
      <c r="H755" s="611" t="s">
        <v>212</v>
      </c>
    </row>
    <row r="756" spans="1:8" ht="15.6" x14ac:dyDescent="0.3">
      <c r="A756" s="586"/>
      <c r="B756" s="586"/>
      <c r="C756" s="586"/>
      <c r="D756" s="586"/>
      <c r="E756" s="587"/>
      <c r="F756" s="57"/>
      <c r="G756" s="57"/>
      <c r="H756" s="608"/>
    </row>
    <row r="757" spans="1:8" x14ac:dyDescent="0.3">
      <c r="A757" s="118">
        <v>45720</v>
      </c>
      <c r="B757" s="76" t="s">
        <v>9</v>
      </c>
      <c r="C757" s="76" t="s">
        <v>26</v>
      </c>
      <c r="D757" s="59" t="s">
        <v>113</v>
      </c>
      <c r="E757" s="7">
        <v>0.25</v>
      </c>
      <c r="F757" s="7"/>
      <c r="G757" s="7"/>
      <c r="H757" s="76"/>
    </row>
    <row r="758" spans="1:8" x14ac:dyDescent="0.3">
      <c r="A758" s="118">
        <v>45720</v>
      </c>
      <c r="B758" s="76" t="s">
        <v>22</v>
      </c>
      <c r="C758" s="76" t="s">
        <v>26</v>
      </c>
      <c r="D758" s="59" t="s">
        <v>113</v>
      </c>
      <c r="E758" s="7">
        <v>0.5</v>
      </c>
      <c r="F758" s="7"/>
      <c r="G758" s="7"/>
      <c r="H758" s="76"/>
    </row>
    <row r="759" spans="1:8" x14ac:dyDescent="0.3">
      <c r="A759" s="118">
        <v>45720</v>
      </c>
      <c r="B759" s="76" t="s">
        <v>35</v>
      </c>
      <c r="C759" s="76" t="s">
        <v>23</v>
      </c>
      <c r="D759" s="59" t="s">
        <v>24</v>
      </c>
      <c r="E759" s="7">
        <v>0.29166666666666669</v>
      </c>
      <c r="F759" s="7"/>
      <c r="G759" s="7"/>
      <c r="H759" s="76"/>
    </row>
    <row r="760" spans="1:8" x14ac:dyDescent="0.3">
      <c r="A760" s="118">
        <v>45720</v>
      </c>
      <c r="B760" s="76" t="s">
        <v>12</v>
      </c>
      <c r="C760" s="76" t="s">
        <v>23</v>
      </c>
      <c r="D760" s="59" t="s">
        <v>24</v>
      </c>
      <c r="E760" s="7">
        <v>0.35416666666666669</v>
      </c>
      <c r="F760" s="7"/>
      <c r="G760" s="7"/>
      <c r="H760" s="76"/>
    </row>
    <row r="761" spans="1:8" x14ac:dyDescent="0.3">
      <c r="A761" s="118">
        <v>45720</v>
      </c>
      <c r="B761" s="76" t="s">
        <v>40</v>
      </c>
      <c r="C761" s="76" t="s">
        <v>14</v>
      </c>
      <c r="D761" s="59" t="s">
        <v>15</v>
      </c>
      <c r="E761" s="7">
        <v>0.29166666666666669</v>
      </c>
      <c r="F761" s="7"/>
      <c r="G761" s="7"/>
      <c r="H761" s="76"/>
    </row>
    <row r="762" spans="1:8" x14ac:dyDescent="0.3">
      <c r="A762" s="118">
        <v>45720</v>
      </c>
      <c r="B762" s="76" t="s">
        <v>108</v>
      </c>
      <c r="C762" s="76" t="s">
        <v>20</v>
      </c>
      <c r="D762" s="59" t="s">
        <v>29</v>
      </c>
      <c r="E762" s="7">
        <v>0.29166666666666669</v>
      </c>
      <c r="F762" s="7"/>
      <c r="G762" s="7"/>
      <c r="H762" s="76" t="s">
        <v>233</v>
      </c>
    </row>
    <row r="763" spans="1:8" x14ac:dyDescent="0.3">
      <c r="A763" s="118">
        <v>45720</v>
      </c>
      <c r="B763" s="76" t="s">
        <v>107</v>
      </c>
      <c r="C763" s="76" t="s">
        <v>20</v>
      </c>
      <c r="D763" s="59" t="s">
        <v>29</v>
      </c>
      <c r="E763" s="7">
        <v>0.29166666666666669</v>
      </c>
      <c r="F763" s="7"/>
      <c r="G763" s="7"/>
      <c r="H763" s="76" t="s">
        <v>233</v>
      </c>
    </row>
    <row r="764" spans="1:8" x14ac:dyDescent="0.3">
      <c r="A764" s="118">
        <v>45720</v>
      </c>
      <c r="B764" s="76" t="s">
        <v>6</v>
      </c>
      <c r="C764" s="76" t="s">
        <v>70</v>
      </c>
      <c r="D764" s="59" t="s">
        <v>97</v>
      </c>
      <c r="E764" s="7">
        <v>0.25</v>
      </c>
      <c r="F764" s="7"/>
      <c r="G764" s="7"/>
      <c r="H764" s="76"/>
    </row>
    <row r="765" spans="1:8" x14ac:dyDescent="0.3">
      <c r="A765" s="118">
        <v>45720</v>
      </c>
      <c r="B765" s="59" t="s">
        <v>76</v>
      </c>
      <c r="C765" s="59" t="s">
        <v>56</v>
      </c>
      <c r="D765" s="59" t="s">
        <v>165</v>
      </c>
      <c r="E765" s="60">
        <v>0.5</v>
      </c>
      <c r="F765" s="60"/>
      <c r="G765" s="60"/>
      <c r="H765" s="76"/>
    </row>
    <row r="766" spans="1:8" x14ac:dyDescent="0.3">
      <c r="A766" s="144">
        <v>45720</v>
      </c>
      <c r="B766" s="145" t="s">
        <v>36</v>
      </c>
      <c r="C766" s="145" t="s">
        <v>14</v>
      </c>
      <c r="D766" s="64" t="s">
        <v>115</v>
      </c>
      <c r="E766" s="146">
        <v>0.83333333333333337</v>
      </c>
      <c r="F766" s="146"/>
      <c r="G766" s="146"/>
      <c r="H766" s="145"/>
    </row>
    <row r="767" spans="1:8" x14ac:dyDescent="0.3">
      <c r="A767" s="144">
        <v>45720</v>
      </c>
      <c r="B767" s="145" t="s">
        <v>16</v>
      </c>
      <c r="C767" s="145" t="s">
        <v>26</v>
      </c>
      <c r="D767" s="145" t="s">
        <v>113</v>
      </c>
      <c r="E767" s="146">
        <v>0.83333333333333337</v>
      </c>
      <c r="F767" s="146"/>
      <c r="G767" s="146"/>
      <c r="H767" s="64"/>
    </row>
    <row r="768" spans="1:8" x14ac:dyDescent="0.3">
      <c r="A768" s="144">
        <v>45720</v>
      </c>
      <c r="B768" s="145" t="s">
        <v>105</v>
      </c>
      <c r="C768" s="64" t="s">
        <v>26</v>
      </c>
      <c r="D768" s="64" t="s">
        <v>113</v>
      </c>
      <c r="E768" s="146">
        <v>0.83333333333333337</v>
      </c>
      <c r="F768" s="146"/>
      <c r="G768" s="146"/>
      <c r="H768" s="145"/>
    </row>
    <row r="769" spans="1:8" ht="17.399999999999999" customHeight="1" x14ac:dyDescent="0.3">
      <c r="A769" s="144">
        <v>45720</v>
      </c>
      <c r="B769" s="145" t="s">
        <v>235</v>
      </c>
      <c r="C769" s="64" t="s">
        <v>70</v>
      </c>
      <c r="D769" s="64" t="s">
        <v>97</v>
      </c>
      <c r="E769" s="146">
        <v>0.83333333333333337</v>
      </c>
      <c r="F769" s="146"/>
      <c r="G769" s="146"/>
      <c r="H769" s="145"/>
    </row>
    <row r="770" spans="1:8" x14ac:dyDescent="0.3">
      <c r="A770" s="144">
        <v>45720</v>
      </c>
      <c r="B770" s="145" t="s">
        <v>234</v>
      </c>
      <c r="C770" s="145" t="s">
        <v>70</v>
      </c>
      <c r="D770" s="145" t="s">
        <v>97</v>
      </c>
      <c r="E770" s="146">
        <v>0.83333333333333337</v>
      </c>
      <c r="F770" s="146"/>
      <c r="G770" s="146"/>
      <c r="H770" s="64"/>
    </row>
    <row r="771" spans="1:8" x14ac:dyDescent="0.3">
      <c r="A771" s="144">
        <v>45720</v>
      </c>
      <c r="B771" s="145" t="s">
        <v>6</v>
      </c>
      <c r="C771" s="145" t="s">
        <v>70</v>
      </c>
      <c r="D771" s="145" t="s">
        <v>97</v>
      </c>
      <c r="E771" s="146">
        <v>0.83333333333333337</v>
      </c>
      <c r="F771" s="146"/>
      <c r="G771" s="146"/>
      <c r="H771" s="147"/>
    </row>
    <row r="772" spans="1:8" x14ac:dyDescent="0.3">
      <c r="A772" s="144">
        <v>45720</v>
      </c>
      <c r="B772" s="145" t="s">
        <v>9</v>
      </c>
      <c r="C772" s="145" t="s">
        <v>70</v>
      </c>
      <c r="D772" s="145" t="s">
        <v>97</v>
      </c>
      <c r="E772" s="146">
        <v>0.83333333333333337</v>
      </c>
      <c r="F772" s="146"/>
      <c r="G772" s="146"/>
      <c r="H772" s="147"/>
    </row>
    <row r="773" spans="1:8" x14ac:dyDescent="0.3">
      <c r="A773" s="144">
        <v>45720</v>
      </c>
      <c r="B773" s="64" t="s">
        <v>229</v>
      </c>
      <c r="C773" s="64" t="s">
        <v>56</v>
      </c>
      <c r="D773" s="64" t="s">
        <v>61</v>
      </c>
      <c r="E773" s="148">
        <v>0.85416666666666663</v>
      </c>
      <c r="F773" s="148"/>
      <c r="G773" s="148"/>
      <c r="H773" s="145"/>
    </row>
    <row r="774" spans="1:8" x14ac:dyDescent="0.3">
      <c r="A774" s="144">
        <v>45720</v>
      </c>
      <c r="B774" s="145" t="s">
        <v>22</v>
      </c>
      <c r="C774" s="145" t="s">
        <v>56</v>
      </c>
      <c r="D774" s="64" t="s">
        <v>165</v>
      </c>
      <c r="E774" s="146">
        <v>0.95833333333333337</v>
      </c>
      <c r="F774" s="146"/>
      <c r="G774" s="146"/>
      <c r="H774" s="145"/>
    </row>
    <row r="775" spans="1:8" x14ac:dyDescent="0.3">
      <c r="A775" s="144">
        <v>45720</v>
      </c>
      <c r="B775" s="145" t="s">
        <v>6</v>
      </c>
      <c r="C775" s="145" t="s">
        <v>23</v>
      </c>
      <c r="D775" s="145" t="s">
        <v>24</v>
      </c>
      <c r="E775" s="146">
        <v>0.95833333333333337</v>
      </c>
      <c r="F775" s="146"/>
      <c r="G775" s="146"/>
      <c r="H775" s="147"/>
    </row>
    <row r="776" spans="1:8" x14ac:dyDescent="0.3">
      <c r="A776" s="144">
        <v>45720</v>
      </c>
      <c r="B776" s="145" t="s">
        <v>9</v>
      </c>
      <c r="C776" s="145" t="s">
        <v>23</v>
      </c>
      <c r="D776" s="145" t="s">
        <v>24</v>
      </c>
      <c r="E776" s="146">
        <v>0.95833333333333337</v>
      </c>
      <c r="F776" s="146"/>
      <c r="G776" s="146"/>
      <c r="H776" s="147"/>
    </row>
    <row r="777" spans="1:8" x14ac:dyDescent="0.3">
      <c r="A777" s="144">
        <v>45720</v>
      </c>
      <c r="B777" s="145" t="s">
        <v>40</v>
      </c>
      <c r="C777" s="145" t="s">
        <v>47</v>
      </c>
      <c r="D777" s="145" t="s">
        <v>48</v>
      </c>
      <c r="E777" s="146">
        <v>0.83333333333333337</v>
      </c>
      <c r="F777" s="146"/>
      <c r="G777" s="146"/>
      <c r="H777" s="147"/>
    </row>
    <row r="778" spans="1:8" ht="15.6" x14ac:dyDescent="0.3">
      <c r="A778" s="586" t="s">
        <v>1</v>
      </c>
      <c r="B778" s="586" t="s">
        <v>2</v>
      </c>
      <c r="C778" s="586" t="s">
        <v>3</v>
      </c>
      <c r="D778" s="586" t="s">
        <v>4</v>
      </c>
      <c r="E778" s="587" t="s">
        <v>5</v>
      </c>
      <c r="F778" s="57"/>
      <c r="G778" s="57"/>
      <c r="H778" s="608" t="s">
        <v>212</v>
      </c>
    </row>
    <row r="779" spans="1:8" ht="15.6" x14ac:dyDescent="0.3">
      <c r="A779" s="586"/>
      <c r="B779" s="586"/>
      <c r="C779" s="586"/>
      <c r="D779" s="586"/>
      <c r="E779" s="587"/>
      <c r="F779" s="57"/>
      <c r="G779" s="57"/>
      <c r="H779" s="608"/>
    </row>
    <row r="780" spans="1:8" x14ac:dyDescent="0.3">
      <c r="A780" s="18">
        <v>45721</v>
      </c>
      <c r="B780" s="20" t="s">
        <v>204</v>
      </c>
      <c r="C780" s="21" t="s">
        <v>56</v>
      </c>
      <c r="D780" s="41" t="s">
        <v>29</v>
      </c>
      <c r="E780" s="21">
        <v>0.125</v>
      </c>
      <c r="F780" s="21"/>
      <c r="G780" s="21"/>
      <c r="H780" s="5"/>
    </row>
    <row r="781" spans="1:8" x14ac:dyDescent="0.3">
      <c r="A781" s="18">
        <v>45721</v>
      </c>
      <c r="B781" s="5" t="s">
        <v>9</v>
      </c>
      <c r="C781" s="19" t="s">
        <v>14</v>
      </c>
      <c r="D781" s="48" t="s">
        <v>115</v>
      </c>
      <c r="E781" s="19">
        <v>0.33333333333333331</v>
      </c>
      <c r="F781" s="19"/>
      <c r="G781" s="19"/>
      <c r="H781" s="5"/>
    </row>
    <row r="782" spans="1:8" x14ac:dyDescent="0.3">
      <c r="A782" s="18">
        <v>45721</v>
      </c>
      <c r="B782" s="5" t="s">
        <v>6</v>
      </c>
      <c r="C782" s="19" t="s">
        <v>14</v>
      </c>
      <c r="D782" s="48" t="s">
        <v>115</v>
      </c>
      <c r="E782" s="19">
        <v>0.33333333333333331</v>
      </c>
      <c r="F782" s="19"/>
      <c r="G782" s="19"/>
      <c r="H782" s="5"/>
    </row>
    <row r="783" spans="1:8" x14ac:dyDescent="0.3">
      <c r="A783" s="18">
        <v>45721</v>
      </c>
      <c r="B783" s="5" t="s">
        <v>35</v>
      </c>
      <c r="C783" s="19" t="s">
        <v>70</v>
      </c>
      <c r="D783" s="48" t="s">
        <v>97</v>
      </c>
      <c r="E783" s="19">
        <v>0.29166666666666702</v>
      </c>
      <c r="F783" s="19"/>
      <c r="G783" s="19"/>
      <c r="H783" s="5"/>
    </row>
    <row r="784" spans="1:8" x14ac:dyDescent="0.3">
      <c r="A784" s="18">
        <v>45721</v>
      </c>
      <c r="B784" s="5" t="s">
        <v>236</v>
      </c>
      <c r="C784" s="5" t="s">
        <v>26</v>
      </c>
      <c r="D784" s="5" t="s">
        <v>27</v>
      </c>
      <c r="E784" s="22">
        <v>0.25</v>
      </c>
      <c r="F784" s="22"/>
      <c r="G784" s="22"/>
      <c r="H784" s="5"/>
    </row>
    <row r="785" spans="1:8" x14ac:dyDescent="0.3">
      <c r="A785" s="18">
        <v>45721</v>
      </c>
      <c r="B785" s="5" t="s">
        <v>36</v>
      </c>
      <c r="C785" s="19" t="s">
        <v>26</v>
      </c>
      <c r="D785" s="48" t="s">
        <v>27</v>
      </c>
      <c r="E785" s="19">
        <v>0.41666666666666669</v>
      </c>
      <c r="F785" s="19"/>
      <c r="G785" s="19"/>
      <c r="H785" s="5"/>
    </row>
    <row r="786" spans="1:8" x14ac:dyDescent="0.3">
      <c r="A786" s="18">
        <v>45721</v>
      </c>
      <c r="B786" s="5" t="s">
        <v>11</v>
      </c>
      <c r="C786" s="19" t="s">
        <v>20</v>
      </c>
      <c r="D786" s="48" t="s">
        <v>112</v>
      </c>
      <c r="E786" s="19">
        <v>0.20833333333333334</v>
      </c>
      <c r="F786" s="19"/>
      <c r="G786" s="19"/>
      <c r="H786" s="5"/>
    </row>
    <row r="787" spans="1:8" x14ac:dyDescent="0.3">
      <c r="A787" s="18">
        <v>45721</v>
      </c>
      <c r="B787" s="5" t="s">
        <v>19</v>
      </c>
      <c r="C787" s="19" t="s">
        <v>20</v>
      </c>
      <c r="D787" s="48" t="s">
        <v>112</v>
      </c>
      <c r="E787" s="19">
        <v>0.20833333333333334</v>
      </c>
      <c r="F787" s="19"/>
      <c r="G787" s="19"/>
      <c r="H787" s="5"/>
    </row>
    <row r="788" spans="1:8" x14ac:dyDescent="0.3">
      <c r="A788" s="18">
        <v>45721</v>
      </c>
      <c r="B788" s="5" t="s">
        <v>16</v>
      </c>
      <c r="C788" s="19" t="s">
        <v>23</v>
      </c>
      <c r="D788" s="48" t="s">
        <v>24</v>
      </c>
      <c r="E788" s="149">
        <v>0.83333333333333337</v>
      </c>
      <c r="F788" s="149"/>
      <c r="G788" s="149"/>
      <c r="H788" s="5"/>
    </row>
    <row r="789" spans="1:8" x14ac:dyDescent="0.3">
      <c r="A789" s="18">
        <v>45721</v>
      </c>
      <c r="B789" s="5" t="s">
        <v>9</v>
      </c>
      <c r="C789" s="19" t="s">
        <v>14</v>
      </c>
      <c r="D789" s="48" t="s">
        <v>112</v>
      </c>
      <c r="E789" s="149">
        <v>0.83333333333333337</v>
      </c>
      <c r="F789" s="149"/>
      <c r="G789" s="149"/>
      <c r="H789" s="5"/>
    </row>
    <row r="790" spans="1:8" x14ac:dyDescent="0.3">
      <c r="A790" s="18">
        <v>45721</v>
      </c>
      <c r="B790" s="5" t="s">
        <v>6</v>
      </c>
      <c r="C790" s="19" t="s">
        <v>14</v>
      </c>
      <c r="D790" s="48" t="s">
        <v>112</v>
      </c>
      <c r="E790" s="149">
        <v>0.83333333333333337</v>
      </c>
      <c r="F790" s="149"/>
      <c r="G790" s="149"/>
      <c r="H790" s="5"/>
    </row>
    <row r="791" spans="1:8" x14ac:dyDescent="0.3">
      <c r="A791" s="18">
        <v>45721</v>
      </c>
      <c r="B791" s="5" t="s">
        <v>9</v>
      </c>
      <c r="C791" s="19" t="s">
        <v>46</v>
      </c>
      <c r="D791" s="48" t="s">
        <v>165</v>
      </c>
      <c r="E791" s="149">
        <v>0.95833333333333337</v>
      </c>
      <c r="F791" s="149"/>
      <c r="G791" s="149"/>
      <c r="H791" s="5"/>
    </row>
    <row r="792" spans="1:8" x14ac:dyDescent="0.3">
      <c r="A792" s="18">
        <v>45721</v>
      </c>
      <c r="B792" s="5" t="s">
        <v>6</v>
      </c>
      <c r="C792" s="19" t="s">
        <v>46</v>
      </c>
      <c r="D792" s="48" t="s">
        <v>165</v>
      </c>
      <c r="E792" s="149">
        <v>0.95833333333333337</v>
      </c>
      <c r="F792" s="149"/>
      <c r="G792" s="149"/>
      <c r="H792" s="5"/>
    </row>
    <row r="793" spans="1:8" x14ac:dyDescent="0.3">
      <c r="A793" s="18">
        <v>45721</v>
      </c>
      <c r="B793" s="5" t="s">
        <v>22</v>
      </c>
      <c r="C793" s="19" t="s">
        <v>70</v>
      </c>
      <c r="D793" s="48" t="s">
        <v>97</v>
      </c>
      <c r="E793" s="149">
        <v>0.83333333333333337</v>
      </c>
      <c r="F793" s="149"/>
      <c r="G793" s="149"/>
      <c r="H793" s="5"/>
    </row>
    <row r="794" spans="1:8" x14ac:dyDescent="0.3">
      <c r="A794" s="18">
        <v>45721</v>
      </c>
      <c r="B794" s="5" t="s">
        <v>237</v>
      </c>
      <c r="C794" s="19" t="s">
        <v>70</v>
      </c>
      <c r="D794" s="48" t="s">
        <v>97</v>
      </c>
      <c r="E794" s="149">
        <v>0.83333333333333337</v>
      </c>
      <c r="F794" s="149"/>
      <c r="G794" s="149"/>
      <c r="H794" s="5"/>
    </row>
    <row r="795" spans="1:8" x14ac:dyDescent="0.3">
      <c r="A795" s="18">
        <v>45721</v>
      </c>
      <c r="B795" s="5" t="s">
        <v>108</v>
      </c>
      <c r="C795" s="19" t="s">
        <v>70</v>
      </c>
      <c r="D795" s="48" t="s">
        <v>97</v>
      </c>
      <c r="E795" s="149">
        <v>0.83333333333333337</v>
      </c>
      <c r="F795" s="149"/>
      <c r="G795" s="149"/>
      <c r="H795" s="5"/>
    </row>
    <row r="796" spans="1:8" x14ac:dyDescent="0.3">
      <c r="A796" s="18">
        <v>45721</v>
      </c>
      <c r="B796" s="5" t="s">
        <v>238</v>
      </c>
      <c r="C796" s="19" t="s">
        <v>47</v>
      </c>
      <c r="D796" s="48" t="s">
        <v>48</v>
      </c>
      <c r="E796" s="150">
        <v>0.83333333333333337</v>
      </c>
      <c r="F796" s="150"/>
      <c r="G796" s="150"/>
      <c r="H796" s="5"/>
    </row>
    <row r="797" spans="1:8" ht="15.6" x14ac:dyDescent="0.3">
      <c r="A797" s="586" t="s">
        <v>1</v>
      </c>
      <c r="B797" s="586" t="s">
        <v>2</v>
      </c>
      <c r="C797" s="586" t="s">
        <v>3</v>
      </c>
      <c r="D797" s="586" t="s">
        <v>4</v>
      </c>
      <c r="E797" s="587" t="s">
        <v>5</v>
      </c>
      <c r="F797" s="57"/>
      <c r="G797" s="57"/>
      <c r="H797" s="608" t="s">
        <v>212</v>
      </c>
    </row>
    <row r="798" spans="1:8" ht="15.6" x14ac:dyDescent="0.3">
      <c r="A798" s="586"/>
      <c r="B798" s="586"/>
      <c r="C798" s="586"/>
      <c r="D798" s="586"/>
      <c r="E798" s="587"/>
      <c r="F798" s="57"/>
      <c r="G798" s="57"/>
      <c r="H798" s="608"/>
    </row>
    <row r="799" spans="1:8" x14ac:dyDescent="0.3">
      <c r="A799" s="18">
        <v>45722</v>
      </c>
      <c r="B799" s="5" t="s">
        <v>9</v>
      </c>
      <c r="C799" s="5" t="s">
        <v>26</v>
      </c>
      <c r="D799" s="5" t="s">
        <v>27</v>
      </c>
      <c r="E799" s="19">
        <v>0.25</v>
      </c>
      <c r="F799" s="19"/>
      <c r="G799" s="19"/>
      <c r="H799" s="5"/>
    </row>
    <row r="800" spans="1:8" x14ac:dyDescent="0.3">
      <c r="A800" s="18">
        <v>45722</v>
      </c>
      <c r="B800" s="5" t="s">
        <v>49</v>
      </c>
      <c r="C800" s="5" t="s">
        <v>26</v>
      </c>
      <c r="D800" s="5" t="s">
        <v>27</v>
      </c>
      <c r="E800" s="19">
        <v>0.45833333333333331</v>
      </c>
      <c r="F800" s="19"/>
      <c r="G800" s="19"/>
      <c r="H800" s="5"/>
    </row>
    <row r="801" spans="1:8" x14ac:dyDescent="0.3">
      <c r="A801" s="18">
        <v>45722</v>
      </c>
      <c r="B801" s="20" t="s">
        <v>159</v>
      </c>
      <c r="C801" s="5" t="s">
        <v>26</v>
      </c>
      <c r="D801" s="5" t="s">
        <v>27</v>
      </c>
      <c r="E801" s="21">
        <v>0.45833333333333331</v>
      </c>
      <c r="F801" s="21"/>
      <c r="G801" s="21"/>
      <c r="H801" s="5"/>
    </row>
    <row r="802" spans="1:8" x14ac:dyDescent="0.3">
      <c r="A802" s="18">
        <v>45722</v>
      </c>
      <c r="B802" s="5" t="s">
        <v>35</v>
      </c>
      <c r="C802" s="5" t="s">
        <v>70</v>
      </c>
      <c r="D802" s="5" t="s">
        <v>97</v>
      </c>
      <c r="E802" s="19">
        <v>0.41666666666666669</v>
      </c>
      <c r="F802" s="19"/>
      <c r="G802" s="19"/>
      <c r="H802" s="5"/>
    </row>
    <row r="803" spans="1:8" x14ac:dyDescent="0.3">
      <c r="A803" s="18">
        <v>45722</v>
      </c>
      <c r="B803" s="5" t="s">
        <v>22</v>
      </c>
      <c r="C803" s="5" t="s">
        <v>70</v>
      </c>
      <c r="D803" s="5" t="s">
        <v>97</v>
      </c>
      <c r="E803" s="19">
        <v>0.45833333333333298</v>
      </c>
      <c r="F803" s="19"/>
      <c r="G803" s="19"/>
      <c r="H803" s="5"/>
    </row>
    <row r="804" spans="1:8" x14ac:dyDescent="0.3">
      <c r="A804" s="18">
        <v>45722</v>
      </c>
      <c r="B804" s="5" t="s">
        <v>6</v>
      </c>
      <c r="C804" s="5" t="s">
        <v>56</v>
      </c>
      <c r="D804" s="5" t="s">
        <v>29</v>
      </c>
      <c r="E804" s="19">
        <v>0.20833333333333334</v>
      </c>
      <c r="F804" s="19"/>
      <c r="G804" s="19"/>
      <c r="H804" s="5"/>
    </row>
    <row r="805" spans="1:8" x14ac:dyDescent="0.3">
      <c r="A805" s="18">
        <v>45722</v>
      </c>
      <c r="B805" s="5" t="s">
        <v>30</v>
      </c>
      <c r="C805" s="5" t="s">
        <v>56</v>
      </c>
      <c r="D805" s="5" t="s">
        <v>29</v>
      </c>
      <c r="E805" s="19">
        <v>0.20833333333333334</v>
      </c>
      <c r="F805" s="19"/>
      <c r="G805" s="19"/>
      <c r="H805" s="5"/>
    </row>
    <row r="806" spans="1:8" x14ac:dyDescent="0.3">
      <c r="A806" s="18">
        <v>45722</v>
      </c>
      <c r="B806" s="20" t="s">
        <v>240</v>
      </c>
      <c r="C806" s="5" t="s">
        <v>56</v>
      </c>
      <c r="D806" s="5" t="s">
        <v>29</v>
      </c>
      <c r="E806" s="19">
        <v>0.45833333333333331</v>
      </c>
      <c r="F806" s="19"/>
      <c r="G806" s="19"/>
      <c r="H806" s="5"/>
    </row>
    <row r="807" spans="1:8" x14ac:dyDescent="0.3">
      <c r="A807" s="18">
        <v>45722</v>
      </c>
      <c r="B807" s="20" t="s">
        <v>239</v>
      </c>
      <c r="C807" s="5" t="s">
        <v>14</v>
      </c>
      <c r="D807" s="5" t="s">
        <v>115</v>
      </c>
      <c r="E807" s="17">
        <v>0.20833333333333334</v>
      </c>
      <c r="F807" s="17"/>
      <c r="G807" s="17"/>
      <c r="H807" s="5"/>
    </row>
    <row r="808" spans="1:8" x14ac:dyDescent="0.3">
      <c r="A808" s="18">
        <v>45722</v>
      </c>
      <c r="B808" s="20" t="s">
        <v>33</v>
      </c>
      <c r="C808" s="5" t="s">
        <v>14</v>
      </c>
      <c r="D808" s="5" t="s">
        <v>115</v>
      </c>
      <c r="E808" s="17">
        <v>0.20833333333333334</v>
      </c>
      <c r="F808" s="17"/>
      <c r="G808" s="17"/>
      <c r="H808" s="5"/>
    </row>
    <row r="809" spans="1:8" x14ac:dyDescent="0.3">
      <c r="A809" s="18">
        <v>45722</v>
      </c>
      <c r="B809" s="20" t="s">
        <v>12</v>
      </c>
      <c r="C809" s="5" t="s">
        <v>104</v>
      </c>
      <c r="D809" s="5" t="s">
        <v>64</v>
      </c>
      <c r="E809" s="17">
        <v>0.20833333333333334</v>
      </c>
      <c r="F809" s="17"/>
      <c r="G809" s="17"/>
      <c r="H809" s="5"/>
    </row>
    <row r="810" spans="1:8" x14ac:dyDescent="0.3">
      <c r="A810" s="18">
        <v>45722</v>
      </c>
      <c r="B810" s="20" t="s">
        <v>40</v>
      </c>
      <c r="C810" s="5" t="s">
        <v>20</v>
      </c>
      <c r="D810" s="5" t="s">
        <v>112</v>
      </c>
      <c r="E810" s="17">
        <v>0.20833333333333334</v>
      </c>
      <c r="F810" s="17"/>
      <c r="G810" s="17"/>
      <c r="H810" s="5"/>
    </row>
    <row r="811" spans="1:8" x14ac:dyDescent="0.3">
      <c r="A811" s="18">
        <v>45722</v>
      </c>
      <c r="B811" s="20" t="s">
        <v>164</v>
      </c>
      <c r="C811" s="5" t="s">
        <v>20</v>
      </c>
      <c r="D811" s="5" t="s">
        <v>112</v>
      </c>
      <c r="E811" s="17">
        <v>0.20833333333333334</v>
      </c>
      <c r="F811" s="17"/>
      <c r="G811" s="17"/>
      <c r="H811" s="5"/>
    </row>
    <row r="812" spans="1:8" x14ac:dyDescent="0.3">
      <c r="A812" s="18">
        <v>45722</v>
      </c>
      <c r="B812" s="20" t="s">
        <v>18</v>
      </c>
      <c r="C812" s="5" t="s">
        <v>20</v>
      </c>
      <c r="D812" s="5" t="s">
        <v>112</v>
      </c>
      <c r="E812" s="17">
        <v>0.20833333333333334</v>
      </c>
      <c r="F812" s="17"/>
      <c r="G812" s="17"/>
      <c r="H812" s="5"/>
    </row>
    <row r="813" spans="1:8" x14ac:dyDescent="0.3">
      <c r="A813" s="18">
        <v>45722</v>
      </c>
      <c r="B813" s="20" t="s">
        <v>12</v>
      </c>
      <c r="C813" s="5" t="s">
        <v>47</v>
      </c>
      <c r="D813" s="5" t="s">
        <v>165</v>
      </c>
      <c r="E813" s="17">
        <v>0.41666666666666669</v>
      </c>
      <c r="F813" s="17"/>
      <c r="G813" s="17"/>
      <c r="H813" s="5"/>
    </row>
    <row r="814" spans="1:8" x14ac:dyDescent="0.3">
      <c r="A814" s="18">
        <v>45722</v>
      </c>
      <c r="B814" s="20" t="s">
        <v>36</v>
      </c>
      <c r="C814" s="5" t="s">
        <v>14</v>
      </c>
      <c r="D814" s="5" t="s">
        <v>115</v>
      </c>
      <c r="E814" s="37">
        <v>0.83333333333333337</v>
      </c>
      <c r="F814" s="37"/>
      <c r="G814" s="37"/>
      <c r="H814" s="5"/>
    </row>
    <row r="815" spans="1:8" x14ac:dyDescent="0.3">
      <c r="A815" s="18">
        <v>45722</v>
      </c>
      <c r="B815" s="5" t="s">
        <v>9</v>
      </c>
      <c r="C815" s="5" t="s">
        <v>46</v>
      </c>
      <c r="D815" s="5" t="s">
        <v>29</v>
      </c>
      <c r="E815" s="37">
        <v>0.83333333333333337</v>
      </c>
      <c r="F815" s="37"/>
      <c r="G815" s="37"/>
      <c r="H815" s="5"/>
    </row>
    <row r="816" spans="1:8" x14ac:dyDescent="0.3">
      <c r="A816" s="18">
        <v>45722</v>
      </c>
      <c r="B816" s="5" t="s">
        <v>6</v>
      </c>
      <c r="C816" s="5" t="s">
        <v>46</v>
      </c>
      <c r="D816" s="5" t="s">
        <v>29</v>
      </c>
      <c r="E816" s="37">
        <v>0.83333333333333337</v>
      </c>
      <c r="F816" s="37"/>
      <c r="G816" s="37"/>
      <c r="H816" s="5"/>
    </row>
    <row r="817" spans="1:8" x14ac:dyDescent="0.3">
      <c r="A817" s="18">
        <v>45722</v>
      </c>
      <c r="B817" s="5" t="s">
        <v>30</v>
      </c>
      <c r="C817" s="5" t="s">
        <v>46</v>
      </c>
      <c r="D817" s="5" t="s">
        <v>29</v>
      </c>
      <c r="E817" s="37">
        <v>0.83333333333333337</v>
      </c>
      <c r="F817" s="37"/>
      <c r="G817" s="37"/>
      <c r="H817" s="5"/>
    </row>
    <row r="818" spans="1:8" x14ac:dyDescent="0.3">
      <c r="A818" s="18">
        <v>45722</v>
      </c>
      <c r="B818" s="5" t="s">
        <v>22</v>
      </c>
      <c r="C818" s="5" t="s">
        <v>26</v>
      </c>
      <c r="D818" s="5" t="s">
        <v>27</v>
      </c>
      <c r="E818" s="37">
        <v>0.91666666666666663</v>
      </c>
      <c r="F818" s="37"/>
      <c r="G818" s="37"/>
      <c r="H818" s="5"/>
    </row>
    <row r="819" spans="1:8" ht="15.6" x14ac:dyDescent="0.3">
      <c r="A819" s="601" t="s">
        <v>1</v>
      </c>
      <c r="B819" s="601" t="s">
        <v>2</v>
      </c>
      <c r="C819" s="601" t="s">
        <v>3</v>
      </c>
      <c r="D819" s="601" t="s">
        <v>4</v>
      </c>
      <c r="E819" s="602" t="s">
        <v>5</v>
      </c>
      <c r="F819" s="13"/>
      <c r="G819" s="13"/>
      <c r="H819" s="603" t="s">
        <v>212</v>
      </c>
    </row>
    <row r="820" spans="1:8" ht="15.6" x14ac:dyDescent="0.3">
      <c r="A820" s="601"/>
      <c r="B820" s="601"/>
      <c r="C820" s="601"/>
      <c r="D820" s="601"/>
      <c r="E820" s="602"/>
      <c r="F820" s="13"/>
      <c r="G820" s="13"/>
      <c r="H820" s="603"/>
    </row>
    <row r="821" spans="1:8" ht="16.5" customHeight="1" x14ac:dyDescent="0.3">
      <c r="A821" s="18">
        <v>45723</v>
      </c>
      <c r="B821" s="5" t="s">
        <v>67</v>
      </c>
      <c r="C821" s="19" t="s">
        <v>56</v>
      </c>
      <c r="D821" s="48" t="s">
        <v>165</v>
      </c>
      <c r="E821" s="19">
        <v>0.29166666666666669</v>
      </c>
      <c r="F821" s="19"/>
      <c r="G821" s="19"/>
      <c r="H821" s="5"/>
    </row>
    <row r="822" spans="1:8" x14ac:dyDescent="0.3">
      <c r="A822" s="18">
        <v>45723</v>
      </c>
      <c r="B822" s="5" t="s">
        <v>84</v>
      </c>
      <c r="C822" s="19" t="s">
        <v>56</v>
      </c>
      <c r="D822" s="5" t="s">
        <v>165</v>
      </c>
      <c r="E822" s="19">
        <v>0.375</v>
      </c>
      <c r="F822" s="19"/>
      <c r="G822" s="19"/>
      <c r="H822" s="5"/>
    </row>
    <row r="823" spans="1:8" x14ac:dyDescent="0.3">
      <c r="A823" s="18">
        <v>45722</v>
      </c>
      <c r="B823" s="5" t="s">
        <v>241</v>
      </c>
      <c r="C823" s="5"/>
      <c r="D823" s="5"/>
      <c r="E823" s="19">
        <v>0.25</v>
      </c>
      <c r="F823" s="19"/>
      <c r="G823" s="19"/>
      <c r="H823" s="5"/>
    </row>
    <row r="824" spans="1:8" x14ac:dyDescent="0.3">
      <c r="A824" s="18">
        <v>45723</v>
      </c>
      <c r="B824" s="5" t="s">
        <v>43</v>
      </c>
      <c r="C824" s="19" t="s">
        <v>70</v>
      </c>
      <c r="D824" s="5" t="s">
        <v>97</v>
      </c>
      <c r="E824" s="19">
        <v>0.375</v>
      </c>
      <c r="F824" s="19"/>
      <c r="G824" s="19"/>
      <c r="H824" s="5"/>
    </row>
    <row r="825" spans="1:8" x14ac:dyDescent="0.3">
      <c r="A825" s="18">
        <v>45723</v>
      </c>
      <c r="B825" s="5" t="s">
        <v>35</v>
      </c>
      <c r="C825" s="19" t="s">
        <v>70</v>
      </c>
      <c r="D825" s="5" t="s">
        <v>97</v>
      </c>
      <c r="E825" s="19">
        <v>0.29166666666666669</v>
      </c>
      <c r="F825" s="19"/>
      <c r="G825" s="19"/>
      <c r="H825" s="5"/>
    </row>
    <row r="826" spans="1:8" x14ac:dyDescent="0.3">
      <c r="A826" s="18">
        <v>45723</v>
      </c>
      <c r="B826" s="5" t="s">
        <v>6</v>
      </c>
      <c r="C826" s="19" t="s">
        <v>23</v>
      </c>
      <c r="D826" s="5" t="s">
        <v>24</v>
      </c>
      <c r="E826" s="19">
        <v>0.35416666666666669</v>
      </c>
      <c r="F826" s="19"/>
      <c r="G826" s="19"/>
      <c r="H826" s="5"/>
    </row>
    <row r="827" spans="1:8" ht="17.25" customHeight="1" x14ac:dyDescent="0.3">
      <c r="A827" s="18">
        <v>45723</v>
      </c>
      <c r="B827" s="5" t="s">
        <v>30</v>
      </c>
      <c r="C827" s="19" t="s">
        <v>23</v>
      </c>
      <c r="D827" s="5" t="s">
        <v>24</v>
      </c>
      <c r="E827" s="19">
        <v>0.35416666666666669</v>
      </c>
      <c r="F827" s="19"/>
      <c r="G827" s="19"/>
      <c r="H827" s="5"/>
    </row>
    <row r="828" spans="1:8" x14ac:dyDescent="0.3">
      <c r="A828" s="18">
        <v>45723</v>
      </c>
      <c r="B828" s="5" t="s">
        <v>9</v>
      </c>
      <c r="C828" s="19" t="s">
        <v>26</v>
      </c>
      <c r="D828" s="5" t="s">
        <v>27</v>
      </c>
      <c r="E828" s="19">
        <v>0.25</v>
      </c>
      <c r="F828" s="19"/>
      <c r="G828" s="19"/>
      <c r="H828" s="5"/>
    </row>
    <row r="829" spans="1:8" x14ac:dyDescent="0.3">
      <c r="A829" s="18">
        <v>45723</v>
      </c>
      <c r="B829" s="5" t="s">
        <v>36</v>
      </c>
      <c r="C829" s="19" t="s">
        <v>26</v>
      </c>
      <c r="D829" s="5" t="s">
        <v>27</v>
      </c>
      <c r="E829" s="19">
        <v>0.83333333333333337</v>
      </c>
      <c r="F829" s="19"/>
      <c r="G829" s="19"/>
      <c r="H829" s="5"/>
    </row>
    <row r="830" spans="1:8" x14ac:dyDescent="0.3">
      <c r="A830" s="18">
        <v>45723</v>
      </c>
      <c r="B830" s="5" t="s">
        <v>11</v>
      </c>
      <c r="C830" s="19" t="s">
        <v>20</v>
      </c>
      <c r="D830" s="5" t="s">
        <v>29</v>
      </c>
      <c r="E830" s="19">
        <v>0.33333333333333331</v>
      </c>
      <c r="F830" s="19"/>
      <c r="G830" s="19"/>
      <c r="H830" s="5"/>
    </row>
    <row r="831" spans="1:8" x14ac:dyDescent="0.3">
      <c r="A831" s="18">
        <v>45723</v>
      </c>
      <c r="B831" s="5" t="s">
        <v>19</v>
      </c>
      <c r="C831" s="19" t="s">
        <v>20</v>
      </c>
      <c r="D831" s="5" t="s">
        <v>29</v>
      </c>
      <c r="E831" s="19">
        <v>0.33333333333333331</v>
      </c>
      <c r="F831" s="19"/>
      <c r="G831" s="19"/>
      <c r="H831" s="5"/>
    </row>
    <row r="832" spans="1:8" x14ac:dyDescent="0.3">
      <c r="A832" s="18">
        <v>45723</v>
      </c>
      <c r="B832" s="20" t="s">
        <v>12</v>
      </c>
      <c r="C832" s="21" t="s">
        <v>14</v>
      </c>
      <c r="D832" s="20" t="s">
        <v>115</v>
      </c>
      <c r="E832" s="21">
        <v>0.25</v>
      </c>
      <c r="F832" s="21"/>
      <c r="G832" s="21"/>
      <c r="H832" s="5"/>
    </row>
    <row r="833" spans="1:8" x14ac:dyDescent="0.3">
      <c r="A833" s="18">
        <v>45723</v>
      </c>
      <c r="B833" s="5" t="s">
        <v>22</v>
      </c>
      <c r="C833" s="19" t="s">
        <v>46</v>
      </c>
      <c r="D833" s="48" t="s">
        <v>112</v>
      </c>
      <c r="E833" s="19">
        <v>0.45833333333333331</v>
      </c>
      <c r="F833" s="19"/>
      <c r="G833" s="19"/>
      <c r="H833" s="5"/>
    </row>
    <row r="834" spans="1:8" x14ac:dyDescent="0.3">
      <c r="A834" s="18">
        <v>45723</v>
      </c>
      <c r="B834" s="5" t="s">
        <v>237</v>
      </c>
      <c r="C834" s="19" t="s">
        <v>46</v>
      </c>
      <c r="D834" s="48" t="s">
        <v>112</v>
      </c>
      <c r="E834" s="19">
        <v>0.45833333333333331</v>
      </c>
      <c r="F834" s="19"/>
      <c r="G834" s="19"/>
      <c r="H834" s="5"/>
    </row>
    <row r="835" spans="1:8" x14ac:dyDescent="0.3">
      <c r="A835" s="18">
        <v>45723</v>
      </c>
      <c r="B835" s="5" t="s">
        <v>108</v>
      </c>
      <c r="C835" s="19" t="s">
        <v>46</v>
      </c>
      <c r="D835" s="48" t="s">
        <v>112</v>
      </c>
      <c r="E835" s="19">
        <v>0.45833333333333331</v>
      </c>
      <c r="F835" s="19"/>
      <c r="G835" s="19"/>
      <c r="H835" s="5"/>
    </row>
    <row r="836" spans="1:8" x14ac:dyDescent="0.3">
      <c r="A836" s="18">
        <v>45723</v>
      </c>
      <c r="B836" s="5" t="s">
        <v>22</v>
      </c>
      <c r="C836" s="19" t="s">
        <v>46</v>
      </c>
      <c r="D836" s="48" t="s">
        <v>29</v>
      </c>
      <c r="E836" s="19">
        <v>0.83333333333333337</v>
      </c>
      <c r="F836" s="19"/>
      <c r="G836" s="19"/>
      <c r="H836" s="5"/>
    </row>
    <row r="837" spans="1:8" ht="15.6" x14ac:dyDescent="0.3">
      <c r="A837" s="601" t="s">
        <v>1</v>
      </c>
      <c r="B837" s="601" t="s">
        <v>2</v>
      </c>
      <c r="C837" s="601" t="s">
        <v>3</v>
      </c>
      <c r="D837" s="601" t="s">
        <v>4</v>
      </c>
      <c r="E837" s="602" t="s">
        <v>5</v>
      </c>
      <c r="F837" s="13"/>
      <c r="G837" s="13"/>
      <c r="H837" s="603" t="s">
        <v>212</v>
      </c>
    </row>
    <row r="838" spans="1:8" ht="15.6" x14ac:dyDescent="0.3">
      <c r="A838" s="601"/>
      <c r="B838" s="601"/>
      <c r="C838" s="601"/>
      <c r="D838" s="601"/>
      <c r="E838" s="602"/>
      <c r="F838" s="13"/>
      <c r="G838" s="13"/>
      <c r="H838" s="603"/>
    </row>
    <row r="839" spans="1:8" x14ac:dyDescent="0.3">
      <c r="A839" s="18">
        <v>45724</v>
      </c>
      <c r="B839" s="5" t="s">
        <v>6</v>
      </c>
      <c r="C839" s="19" t="s">
        <v>56</v>
      </c>
      <c r="D839" s="48" t="s">
        <v>165</v>
      </c>
      <c r="E839" s="22">
        <v>0.33333333333333331</v>
      </c>
      <c r="F839" s="22"/>
      <c r="G839" s="22"/>
      <c r="H839" s="5"/>
    </row>
    <row r="840" spans="1:8" x14ac:dyDescent="0.3">
      <c r="A840" s="18">
        <v>45724</v>
      </c>
      <c r="B840" s="5" t="s">
        <v>30</v>
      </c>
      <c r="C840" s="19" t="s">
        <v>14</v>
      </c>
      <c r="D840" s="48" t="s">
        <v>115</v>
      </c>
      <c r="E840" s="22">
        <v>0.33333333333333331</v>
      </c>
      <c r="F840" s="22"/>
      <c r="G840" s="22"/>
      <c r="H840" s="5"/>
    </row>
    <row r="841" spans="1:8" x14ac:dyDescent="0.3">
      <c r="A841" s="18">
        <v>45724</v>
      </c>
      <c r="B841" s="5" t="s">
        <v>9</v>
      </c>
      <c r="C841" s="19" t="s">
        <v>26</v>
      </c>
      <c r="D841" s="48" t="s">
        <v>113</v>
      </c>
      <c r="E841" s="22">
        <v>0.33333333333333331</v>
      </c>
      <c r="F841" s="22"/>
      <c r="G841" s="22"/>
      <c r="H841" s="5"/>
    </row>
    <row r="842" spans="1:8" x14ac:dyDescent="0.3">
      <c r="A842" s="18">
        <v>45724</v>
      </c>
      <c r="B842" s="5" t="s">
        <v>241</v>
      </c>
      <c r="C842" s="5" t="s">
        <v>23</v>
      </c>
      <c r="D842" s="5" t="s">
        <v>24</v>
      </c>
      <c r="E842" s="19">
        <v>0.25</v>
      </c>
      <c r="F842" s="19"/>
      <c r="G842" s="19"/>
      <c r="H842" s="5"/>
    </row>
    <row r="843" spans="1:8" x14ac:dyDescent="0.3">
      <c r="A843" s="18">
        <v>46820</v>
      </c>
      <c r="B843" s="5" t="s">
        <v>18</v>
      </c>
      <c r="C843" s="5" t="s">
        <v>20</v>
      </c>
      <c r="D843" s="5" t="s">
        <v>112</v>
      </c>
      <c r="E843" s="22">
        <v>0.20833333333333334</v>
      </c>
      <c r="F843" s="22"/>
      <c r="G843" s="22"/>
      <c r="H843" s="5"/>
    </row>
    <row r="844" spans="1:8" ht="15" thickBot="1" x14ac:dyDescent="0.35">
      <c r="A844" s="18">
        <v>45724</v>
      </c>
      <c r="B844" s="5" t="s">
        <v>40</v>
      </c>
      <c r="C844" s="5" t="s">
        <v>20</v>
      </c>
      <c r="D844" s="5" t="s">
        <v>112</v>
      </c>
      <c r="E844" s="22">
        <v>0.20833333333333334</v>
      </c>
      <c r="F844" s="22"/>
      <c r="G844" s="22"/>
      <c r="H844" s="5"/>
    </row>
    <row r="845" spans="1:8" ht="15.6" x14ac:dyDescent="0.3">
      <c r="A845" s="604" t="s">
        <v>267</v>
      </c>
      <c r="B845" s="604" t="s">
        <v>2</v>
      </c>
      <c r="C845" s="604" t="s">
        <v>3</v>
      </c>
      <c r="D845" s="604" t="s">
        <v>4</v>
      </c>
      <c r="E845" s="606" t="s">
        <v>5</v>
      </c>
      <c r="F845" s="214"/>
      <c r="G845" s="214"/>
      <c r="H845" s="606" t="s">
        <v>268</v>
      </c>
    </row>
    <row r="846" spans="1:8" ht="15.6" x14ac:dyDescent="0.3">
      <c r="A846" s="605"/>
      <c r="B846" s="605"/>
      <c r="C846" s="605"/>
      <c r="D846" s="605"/>
      <c r="E846" s="607"/>
      <c r="F846" s="215"/>
      <c r="G846" s="215"/>
      <c r="H846" s="607"/>
    </row>
    <row r="847" spans="1:8" x14ac:dyDescent="0.3">
      <c r="A847" s="1">
        <v>45727</v>
      </c>
      <c r="B847" s="2" t="s">
        <v>16</v>
      </c>
      <c r="C847" s="2" t="s">
        <v>23</v>
      </c>
      <c r="D847" s="2" t="s">
        <v>24</v>
      </c>
      <c r="E847" s="3">
        <v>0.83333333333333337</v>
      </c>
      <c r="F847" s="3"/>
      <c r="G847" s="3"/>
      <c r="H847" s="4">
        <v>14</v>
      </c>
    </row>
    <row r="848" spans="1:8" x14ac:dyDescent="0.3">
      <c r="A848" s="1">
        <v>45727</v>
      </c>
      <c r="B848" s="2" t="s">
        <v>9</v>
      </c>
      <c r="C848" s="2" t="s">
        <v>26</v>
      </c>
      <c r="D848" s="2" t="s">
        <v>113</v>
      </c>
      <c r="E848" s="3">
        <v>0.91666666666666663</v>
      </c>
      <c r="F848" s="3"/>
      <c r="G848" s="3"/>
      <c r="H848" s="4"/>
    </row>
    <row r="849" spans="1:8" x14ac:dyDescent="0.3">
      <c r="A849" s="1">
        <v>45727</v>
      </c>
      <c r="B849" s="2" t="s">
        <v>6</v>
      </c>
      <c r="C849" s="2" t="s">
        <v>26</v>
      </c>
      <c r="D849" s="2" t="s">
        <v>113</v>
      </c>
      <c r="E849" s="3">
        <v>0.91666666666666663</v>
      </c>
      <c r="F849" s="3"/>
      <c r="G849" s="3"/>
      <c r="H849" s="4"/>
    </row>
    <row r="850" spans="1:8" x14ac:dyDescent="0.3">
      <c r="A850" s="1">
        <v>45727</v>
      </c>
      <c r="B850" s="2" t="s">
        <v>22</v>
      </c>
      <c r="C850" s="2" t="s">
        <v>46</v>
      </c>
      <c r="D850" s="2" t="s">
        <v>165</v>
      </c>
      <c r="E850" s="3">
        <v>0.91666666666666663</v>
      </c>
      <c r="F850" s="3"/>
      <c r="G850" s="3"/>
      <c r="H850" s="4">
        <v>2</v>
      </c>
    </row>
    <row r="851" spans="1:8" x14ac:dyDescent="0.3">
      <c r="A851" s="1">
        <v>45727</v>
      </c>
      <c r="B851" s="2" t="s">
        <v>36</v>
      </c>
      <c r="C851" s="2" t="s">
        <v>28</v>
      </c>
      <c r="D851" s="2" t="s">
        <v>97</v>
      </c>
      <c r="E851" s="3">
        <v>0.83333333333333337</v>
      </c>
      <c r="F851" s="3"/>
      <c r="G851" s="3"/>
      <c r="H851" s="4">
        <v>14</v>
      </c>
    </row>
    <row r="852" spans="1:8" x14ac:dyDescent="0.3">
      <c r="A852" s="1">
        <v>45728</v>
      </c>
      <c r="B852" s="2" t="s">
        <v>204</v>
      </c>
      <c r="C852" s="2" t="s">
        <v>14</v>
      </c>
      <c r="D852" s="2" t="s">
        <v>115</v>
      </c>
      <c r="E852" s="3">
        <v>0</v>
      </c>
      <c r="F852" s="3"/>
      <c r="G852" s="3"/>
      <c r="H852" s="4">
        <v>6</v>
      </c>
    </row>
    <row r="853" spans="1:8" x14ac:dyDescent="0.3">
      <c r="A853" s="1">
        <v>45728</v>
      </c>
      <c r="B853" s="2" t="s">
        <v>9</v>
      </c>
      <c r="C853" s="2" t="s">
        <v>28</v>
      </c>
      <c r="D853" s="2" t="s">
        <v>97</v>
      </c>
      <c r="E853" s="3">
        <v>0.33333333333333331</v>
      </c>
      <c r="F853" s="3"/>
      <c r="G853" s="3"/>
      <c r="H853" s="4">
        <v>8</v>
      </c>
    </row>
    <row r="854" spans="1:8" x14ac:dyDescent="0.3">
      <c r="A854" s="1">
        <v>45728</v>
      </c>
      <c r="B854" s="8" t="s">
        <v>6</v>
      </c>
      <c r="C854" s="2" t="s">
        <v>28</v>
      </c>
      <c r="D854" s="2" t="s">
        <v>97</v>
      </c>
      <c r="E854" s="3">
        <v>0.33333333333333331</v>
      </c>
      <c r="F854" s="3"/>
      <c r="G854" s="3"/>
      <c r="H854" s="10">
        <v>8</v>
      </c>
    </row>
    <row r="855" spans="1:8" x14ac:dyDescent="0.3">
      <c r="A855" s="1">
        <v>45728</v>
      </c>
      <c r="B855" s="2" t="s">
        <v>16</v>
      </c>
      <c r="C855" s="2" t="s">
        <v>28</v>
      </c>
      <c r="D855" s="2" t="s">
        <v>97</v>
      </c>
      <c r="E855" s="3">
        <v>0.83333333333333337</v>
      </c>
      <c r="F855" s="3"/>
      <c r="G855" s="3"/>
      <c r="H855" s="4">
        <v>6</v>
      </c>
    </row>
    <row r="856" spans="1:8" x14ac:dyDescent="0.3">
      <c r="A856" s="1">
        <v>45728</v>
      </c>
      <c r="B856" s="2" t="s">
        <v>269</v>
      </c>
      <c r="C856" s="2" t="s">
        <v>56</v>
      </c>
      <c r="D856" s="2" t="s">
        <v>29</v>
      </c>
      <c r="E856" s="3">
        <v>0.25</v>
      </c>
      <c r="F856" s="3"/>
      <c r="G856" s="3"/>
      <c r="H856" s="4">
        <v>4</v>
      </c>
    </row>
    <row r="857" spans="1:8" x14ac:dyDescent="0.3">
      <c r="A857" s="1">
        <v>45728</v>
      </c>
      <c r="B857" s="2" t="s">
        <v>19</v>
      </c>
      <c r="C857" s="2" t="s">
        <v>56</v>
      </c>
      <c r="D857" s="2" t="s">
        <v>29</v>
      </c>
      <c r="E857" s="3">
        <v>0.33333333333333331</v>
      </c>
      <c r="F857" s="3"/>
      <c r="G857" s="3"/>
      <c r="H857" s="4">
        <v>15</v>
      </c>
    </row>
    <row r="858" spans="1:8" x14ac:dyDescent="0.3">
      <c r="A858" s="1">
        <v>45728</v>
      </c>
      <c r="B858" s="2" t="s">
        <v>18</v>
      </c>
      <c r="C858" s="2" t="s">
        <v>23</v>
      </c>
      <c r="D858" s="2" t="s">
        <v>24</v>
      </c>
      <c r="E858" s="3">
        <v>0.25</v>
      </c>
      <c r="F858" s="3"/>
      <c r="G858" s="3"/>
      <c r="H858" s="4">
        <v>16</v>
      </c>
    </row>
    <row r="859" spans="1:8" x14ac:dyDescent="0.3">
      <c r="A859" s="1">
        <v>45728</v>
      </c>
      <c r="B859" s="2" t="s">
        <v>168</v>
      </c>
      <c r="C859" s="2" t="s">
        <v>46</v>
      </c>
      <c r="D859" s="2" t="s">
        <v>165</v>
      </c>
      <c r="E859" s="3">
        <v>0.29166666666666669</v>
      </c>
      <c r="F859" s="3"/>
      <c r="G859" s="3"/>
      <c r="H859" s="4">
        <v>2</v>
      </c>
    </row>
    <row r="860" spans="1:8" x14ac:dyDescent="0.3">
      <c r="A860" s="1">
        <v>45728</v>
      </c>
      <c r="B860" s="2" t="s">
        <v>270</v>
      </c>
      <c r="C860" s="2" t="s">
        <v>46</v>
      </c>
      <c r="D860" s="2" t="s">
        <v>165</v>
      </c>
      <c r="E860" s="3">
        <v>0.5</v>
      </c>
      <c r="F860" s="3"/>
      <c r="G860" s="3"/>
      <c r="H860" s="4">
        <v>2</v>
      </c>
    </row>
    <row r="861" spans="1:8" x14ac:dyDescent="0.3">
      <c r="A861" s="1">
        <v>45728</v>
      </c>
      <c r="B861" s="2" t="s">
        <v>35</v>
      </c>
      <c r="C861" s="2" t="s">
        <v>26</v>
      </c>
      <c r="D861" s="2" t="s">
        <v>113</v>
      </c>
      <c r="E861" s="3">
        <v>0.33333333333333331</v>
      </c>
      <c r="F861" s="3"/>
      <c r="G861" s="3"/>
      <c r="H861" s="4">
        <v>8</v>
      </c>
    </row>
    <row r="862" spans="1:8" x14ac:dyDescent="0.3">
      <c r="A862" s="1">
        <v>45728</v>
      </c>
      <c r="B862" s="2" t="s">
        <v>22</v>
      </c>
      <c r="C862" s="2" t="s">
        <v>26</v>
      </c>
      <c r="D862" s="2" t="s">
        <v>113</v>
      </c>
      <c r="E862" s="3">
        <v>0.41666666666666669</v>
      </c>
      <c r="F862" s="3"/>
      <c r="G862" s="3"/>
      <c r="H862" s="4">
        <v>2</v>
      </c>
    </row>
    <row r="863" spans="1:8" x14ac:dyDescent="0.3">
      <c r="A863" s="1">
        <v>45728</v>
      </c>
      <c r="B863" s="2" t="s">
        <v>11</v>
      </c>
      <c r="C863" s="2" t="s">
        <v>20</v>
      </c>
      <c r="D863" s="2" t="s">
        <v>112</v>
      </c>
      <c r="E863" s="3">
        <v>0.25</v>
      </c>
      <c r="F863" s="3"/>
      <c r="G863" s="3"/>
      <c r="H863" s="4">
        <v>15</v>
      </c>
    </row>
    <row r="864" spans="1:8" x14ac:dyDescent="0.3">
      <c r="A864" s="1">
        <v>45728</v>
      </c>
      <c r="B864" s="2" t="s">
        <v>40</v>
      </c>
      <c r="C864" s="2" t="s">
        <v>20</v>
      </c>
      <c r="D864" s="2" t="s">
        <v>112</v>
      </c>
      <c r="E864" s="3">
        <v>0.25</v>
      </c>
      <c r="F864" s="3"/>
      <c r="G864" s="3"/>
      <c r="H864" s="4">
        <v>14</v>
      </c>
    </row>
    <row r="865" spans="1:8" x14ac:dyDescent="0.3">
      <c r="A865" s="1">
        <v>45728</v>
      </c>
      <c r="B865" s="5" t="s">
        <v>62</v>
      </c>
      <c r="C865" s="5" t="s">
        <v>26</v>
      </c>
      <c r="D865" s="5" t="s">
        <v>113</v>
      </c>
      <c r="E865" s="22">
        <v>0.83333333333333337</v>
      </c>
      <c r="F865" s="22"/>
      <c r="G865" s="22"/>
      <c r="H865" s="5">
        <v>2</v>
      </c>
    </row>
    <row r="866" spans="1:8" x14ac:dyDescent="0.3">
      <c r="A866" s="1">
        <v>45728</v>
      </c>
      <c r="B866" s="5" t="s">
        <v>271</v>
      </c>
      <c r="C866" s="5" t="s">
        <v>26</v>
      </c>
      <c r="D866" s="5" t="s">
        <v>113</v>
      </c>
      <c r="E866" s="22">
        <v>0.83333333333333337</v>
      </c>
      <c r="F866" s="22"/>
      <c r="G866" s="22"/>
      <c r="H866" s="5">
        <v>2</v>
      </c>
    </row>
    <row r="867" spans="1:8" x14ac:dyDescent="0.3">
      <c r="A867" s="1">
        <v>45728</v>
      </c>
      <c r="B867" s="5" t="s">
        <v>22</v>
      </c>
      <c r="C867" s="5" t="s">
        <v>26</v>
      </c>
      <c r="D867" s="5" t="s">
        <v>113</v>
      </c>
      <c r="E867" s="22">
        <v>0.83333333333333337</v>
      </c>
      <c r="F867" s="22"/>
      <c r="G867" s="22"/>
      <c r="H867" s="5">
        <v>2</v>
      </c>
    </row>
    <row r="868" spans="1:8" x14ac:dyDescent="0.3">
      <c r="A868" s="1">
        <v>45728</v>
      </c>
      <c r="B868" s="2" t="s">
        <v>9</v>
      </c>
      <c r="C868" s="2" t="s">
        <v>23</v>
      </c>
      <c r="D868" s="2" t="s">
        <v>24</v>
      </c>
      <c r="E868" s="3">
        <v>0.91666666666666663</v>
      </c>
      <c r="F868" s="3"/>
      <c r="G868" s="3"/>
      <c r="H868" s="4">
        <v>2</v>
      </c>
    </row>
    <row r="869" spans="1:8" x14ac:dyDescent="0.3">
      <c r="A869" s="1">
        <v>45728</v>
      </c>
      <c r="B869" s="2" t="s">
        <v>6</v>
      </c>
      <c r="C869" s="2" t="s">
        <v>23</v>
      </c>
      <c r="D869" s="2" t="s">
        <v>24</v>
      </c>
      <c r="E869" s="3">
        <v>0.91666666666666663</v>
      </c>
      <c r="F869" s="3"/>
      <c r="G869" s="3"/>
      <c r="H869" s="4">
        <v>2</v>
      </c>
    </row>
    <row r="870" spans="1:8" x14ac:dyDescent="0.3">
      <c r="A870" s="18">
        <v>45728</v>
      </c>
      <c r="B870" s="20" t="s">
        <v>40</v>
      </c>
      <c r="C870" s="5" t="s">
        <v>47</v>
      </c>
      <c r="D870" s="5" t="s">
        <v>48</v>
      </c>
      <c r="E870" s="22">
        <v>0.83333333333333337</v>
      </c>
      <c r="F870" s="22"/>
      <c r="G870" s="22"/>
      <c r="H870" s="5">
        <v>1</v>
      </c>
    </row>
    <row r="871" spans="1:8" ht="15.6" x14ac:dyDescent="0.3">
      <c r="A871" s="601" t="s">
        <v>1</v>
      </c>
      <c r="B871" s="601" t="s">
        <v>2</v>
      </c>
      <c r="C871" s="601" t="s">
        <v>3</v>
      </c>
      <c r="D871" s="601" t="s">
        <v>4</v>
      </c>
      <c r="E871" s="602" t="s">
        <v>5</v>
      </c>
      <c r="F871" s="13"/>
      <c r="G871" s="13"/>
      <c r="H871" s="603" t="s">
        <v>212</v>
      </c>
    </row>
    <row r="872" spans="1:8" ht="15.6" x14ac:dyDescent="0.3">
      <c r="A872" s="601"/>
      <c r="B872" s="601"/>
      <c r="C872" s="601"/>
      <c r="D872" s="601"/>
      <c r="E872" s="602"/>
      <c r="F872" s="13"/>
      <c r="G872" s="13"/>
      <c r="H872" s="603"/>
    </row>
    <row r="873" spans="1:8" x14ac:dyDescent="0.3">
      <c r="A873" s="40">
        <v>45729</v>
      </c>
      <c r="B873" s="20" t="s">
        <v>9</v>
      </c>
      <c r="C873" s="21" t="s">
        <v>56</v>
      </c>
      <c r="D873" s="41" t="s">
        <v>29</v>
      </c>
      <c r="E873" s="21">
        <v>0.25</v>
      </c>
      <c r="F873" s="21"/>
      <c r="G873" s="21"/>
      <c r="H873" s="20"/>
    </row>
    <row r="874" spans="1:8" x14ac:dyDescent="0.3">
      <c r="A874" s="40">
        <v>45729</v>
      </c>
      <c r="B874" s="20" t="s">
        <v>6</v>
      </c>
      <c r="C874" s="21" t="s">
        <v>56</v>
      </c>
      <c r="D874" s="41" t="s">
        <v>29</v>
      </c>
      <c r="E874" s="21">
        <v>0.25</v>
      </c>
      <c r="F874" s="21"/>
      <c r="G874" s="21"/>
      <c r="H874" s="20"/>
    </row>
    <row r="875" spans="1:8" ht="18" x14ac:dyDescent="0.35">
      <c r="A875" s="40">
        <v>45729</v>
      </c>
      <c r="B875" s="20" t="s">
        <v>22</v>
      </c>
      <c r="C875" s="21" t="s">
        <v>26</v>
      </c>
      <c r="D875" s="41" t="s">
        <v>27</v>
      </c>
      <c r="E875" s="21">
        <v>0.45833333333333331</v>
      </c>
      <c r="F875" s="21"/>
      <c r="G875" s="21"/>
      <c r="H875" s="44"/>
    </row>
    <row r="876" spans="1:8" x14ac:dyDescent="0.3">
      <c r="A876" s="40">
        <v>45729</v>
      </c>
      <c r="B876" s="20" t="s">
        <v>35</v>
      </c>
      <c r="C876" s="21" t="s">
        <v>23</v>
      </c>
      <c r="D876" s="41" t="s">
        <v>24</v>
      </c>
      <c r="E876" s="21">
        <v>0.29166666666666669</v>
      </c>
      <c r="F876" s="21"/>
      <c r="G876" s="21"/>
      <c r="H876" s="20"/>
    </row>
    <row r="877" spans="1:8" x14ac:dyDescent="0.3">
      <c r="A877" s="40">
        <v>45729</v>
      </c>
      <c r="B877" s="20" t="s">
        <v>159</v>
      </c>
      <c r="C877" s="21" t="s">
        <v>23</v>
      </c>
      <c r="D877" s="20" t="s">
        <v>24</v>
      </c>
      <c r="E877" s="21">
        <v>0.35416666666666669</v>
      </c>
      <c r="F877" s="21"/>
      <c r="G877" s="21"/>
      <c r="H877" s="20"/>
    </row>
    <row r="878" spans="1:8" x14ac:dyDescent="0.3">
      <c r="A878" s="40">
        <v>45729</v>
      </c>
      <c r="B878" s="20" t="s">
        <v>49</v>
      </c>
      <c r="C878" s="21" t="s">
        <v>23</v>
      </c>
      <c r="D878" s="41" t="s">
        <v>24</v>
      </c>
      <c r="E878" s="21">
        <v>0.35416666666666669</v>
      </c>
      <c r="F878" s="21"/>
      <c r="G878" s="21"/>
      <c r="H878" s="20"/>
    </row>
    <row r="879" spans="1:8" x14ac:dyDescent="0.3">
      <c r="A879" s="40">
        <v>45729</v>
      </c>
      <c r="B879" s="20" t="s">
        <v>33</v>
      </c>
      <c r="C879" s="21" t="s">
        <v>14</v>
      </c>
      <c r="D879" s="41" t="s">
        <v>115</v>
      </c>
      <c r="E879" s="21">
        <v>0.25</v>
      </c>
      <c r="F879" s="21"/>
      <c r="G879" s="21"/>
      <c r="H879" s="20" t="s">
        <v>266</v>
      </c>
    </row>
    <row r="880" spans="1:8" x14ac:dyDescent="0.3">
      <c r="A880" s="40">
        <v>45729</v>
      </c>
      <c r="B880" s="20" t="s">
        <v>36</v>
      </c>
      <c r="C880" s="21" t="s">
        <v>14</v>
      </c>
      <c r="D880" s="41" t="s">
        <v>115</v>
      </c>
      <c r="E880" s="21">
        <v>0.45833333333333331</v>
      </c>
      <c r="F880" s="21"/>
      <c r="G880" s="21"/>
      <c r="H880" s="20"/>
    </row>
    <row r="881" spans="1:8" x14ac:dyDescent="0.3">
      <c r="A881" s="40">
        <v>45729</v>
      </c>
      <c r="B881" s="20" t="s">
        <v>12</v>
      </c>
      <c r="C881" s="21" t="s">
        <v>20</v>
      </c>
      <c r="D881" s="41" t="s">
        <v>112</v>
      </c>
      <c r="E881" s="21">
        <v>0.20833333333333334</v>
      </c>
      <c r="F881" s="21"/>
      <c r="G881" s="21"/>
      <c r="H881" s="20" t="s">
        <v>90</v>
      </c>
    </row>
    <row r="882" spans="1:8" x14ac:dyDescent="0.3">
      <c r="A882" s="18">
        <v>45729</v>
      </c>
      <c r="B882" s="20" t="s">
        <v>40</v>
      </c>
      <c r="C882" s="5" t="s">
        <v>202</v>
      </c>
      <c r="D882" s="5" t="s">
        <v>116</v>
      </c>
      <c r="E882" s="22">
        <v>0.29166666666666669</v>
      </c>
      <c r="F882" s="22"/>
      <c r="G882" s="22"/>
      <c r="H882" s="5"/>
    </row>
    <row r="883" spans="1:8" x14ac:dyDescent="0.3">
      <c r="A883" s="167">
        <v>45729</v>
      </c>
      <c r="B883" s="152" t="s">
        <v>277</v>
      </c>
      <c r="C883" s="155" t="s">
        <v>46</v>
      </c>
      <c r="D883" s="156" t="s">
        <v>165</v>
      </c>
      <c r="E883" s="190">
        <v>0.45833333333333331</v>
      </c>
      <c r="F883" s="190"/>
      <c r="G883" s="190"/>
    </row>
    <row r="884" spans="1:8" ht="15.6" x14ac:dyDescent="0.3">
      <c r="A884" s="174"/>
    </row>
    <row r="885" spans="1:8" ht="15.6" x14ac:dyDescent="0.3">
      <c r="A885" s="601" t="s">
        <v>1</v>
      </c>
      <c r="B885" s="601" t="s">
        <v>2</v>
      </c>
      <c r="C885" s="601" t="s">
        <v>3</v>
      </c>
      <c r="D885" s="601" t="s">
        <v>4</v>
      </c>
      <c r="E885" s="602" t="s">
        <v>5</v>
      </c>
      <c r="F885" s="13"/>
      <c r="G885" s="13"/>
      <c r="H885" s="603" t="s">
        <v>212</v>
      </c>
    </row>
    <row r="886" spans="1:8" ht="15.6" x14ac:dyDescent="0.3">
      <c r="A886" s="601"/>
      <c r="B886" s="601"/>
      <c r="C886" s="601"/>
      <c r="D886" s="601"/>
      <c r="E886" s="602"/>
      <c r="F886" s="13"/>
      <c r="G886" s="13"/>
      <c r="H886" s="603"/>
    </row>
    <row r="887" spans="1:8" x14ac:dyDescent="0.3">
      <c r="A887" s="1">
        <v>45729</v>
      </c>
      <c r="B887" s="8" t="s">
        <v>238</v>
      </c>
      <c r="C887" s="8" t="s">
        <v>278</v>
      </c>
      <c r="D887" s="10" t="s">
        <v>81</v>
      </c>
      <c r="E887" s="3">
        <v>0.83333333333333337</v>
      </c>
      <c r="F887" s="3"/>
      <c r="G887" s="3"/>
      <c r="H887" s="2"/>
    </row>
    <row r="888" spans="1:8" x14ac:dyDescent="0.3">
      <c r="A888" s="1">
        <v>45729</v>
      </c>
      <c r="B888" s="8" t="s">
        <v>277</v>
      </c>
      <c r="C888" s="8" t="s">
        <v>46</v>
      </c>
      <c r="D888" s="10" t="s">
        <v>165</v>
      </c>
      <c r="E888" s="3">
        <v>0.83333333333333337</v>
      </c>
      <c r="F888" s="3"/>
      <c r="G888" s="3"/>
      <c r="H888" s="2" t="s">
        <v>306</v>
      </c>
    </row>
    <row r="889" spans="1:8" x14ac:dyDescent="0.3">
      <c r="A889" s="1">
        <v>45729</v>
      </c>
      <c r="B889" s="8" t="s">
        <v>277</v>
      </c>
      <c r="C889" s="8" t="s">
        <v>56</v>
      </c>
      <c r="D889" s="10" t="s">
        <v>29</v>
      </c>
      <c r="E889" s="3">
        <v>0.9375</v>
      </c>
      <c r="F889" s="3"/>
      <c r="G889" s="3"/>
      <c r="H889" s="2" t="s">
        <v>307</v>
      </c>
    </row>
    <row r="890" spans="1:8" x14ac:dyDescent="0.3">
      <c r="A890" s="1">
        <v>45729</v>
      </c>
      <c r="B890" s="8" t="s">
        <v>9</v>
      </c>
      <c r="C890" s="8" t="s">
        <v>56</v>
      </c>
      <c r="D890" s="10" t="s">
        <v>29</v>
      </c>
      <c r="E890" s="3">
        <v>0.9375</v>
      </c>
      <c r="F890" s="3"/>
      <c r="G890" s="3"/>
      <c r="H890" s="2" t="s">
        <v>307</v>
      </c>
    </row>
    <row r="891" spans="1:8" x14ac:dyDescent="0.3">
      <c r="A891" s="1">
        <v>45729</v>
      </c>
      <c r="B891" s="8" t="s">
        <v>6</v>
      </c>
      <c r="C891" s="8" t="s">
        <v>56</v>
      </c>
      <c r="D891" s="10" t="s">
        <v>29</v>
      </c>
      <c r="E891" s="3">
        <v>0.9375</v>
      </c>
      <c r="F891" s="3"/>
      <c r="G891" s="3"/>
      <c r="H891" s="2" t="s">
        <v>307</v>
      </c>
    </row>
    <row r="892" spans="1:8" ht="15.6" x14ac:dyDescent="0.3">
      <c r="A892" s="601" t="s">
        <v>1</v>
      </c>
      <c r="B892" s="601" t="s">
        <v>2</v>
      </c>
      <c r="C892" s="601" t="s">
        <v>3</v>
      </c>
      <c r="D892" s="601" t="s">
        <v>4</v>
      </c>
      <c r="E892" s="602" t="s">
        <v>5</v>
      </c>
      <c r="F892" s="13"/>
      <c r="G892" s="13"/>
      <c r="H892" s="603" t="s">
        <v>212</v>
      </c>
    </row>
    <row r="893" spans="1:8" ht="15.6" x14ac:dyDescent="0.3">
      <c r="A893" s="601"/>
      <c r="B893" s="601"/>
      <c r="C893" s="601"/>
      <c r="D893" s="601"/>
      <c r="E893" s="602"/>
      <c r="F893" s="13"/>
      <c r="G893" s="13"/>
      <c r="H893" s="603"/>
    </row>
    <row r="894" spans="1:8" x14ac:dyDescent="0.3">
      <c r="A894" s="1">
        <v>45730</v>
      </c>
      <c r="B894" s="2" t="s">
        <v>9</v>
      </c>
      <c r="C894" s="2" t="s">
        <v>26</v>
      </c>
      <c r="D894" s="4" t="s">
        <v>27</v>
      </c>
      <c r="E894" s="157">
        <v>8.3333333333333329E-2</v>
      </c>
      <c r="F894" s="157"/>
      <c r="G894" s="157"/>
      <c r="H894" s="2" t="s">
        <v>308</v>
      </c>
    </row>
    <row r="895" spans="1:8" x14ac:dyDescent="0.3">
      <c r="A895" s="1">
        <v>45730</v>
      </c>
      <c r="B895" s="2" t="s">
        <v>6</v>
      </c>
      <c r="C895" s="2" t="s">
        <v>26</v>
      </c>
      <c r="D895" s="4" t="s">
        <v>27</v>
      </c>
      <c r="E895" s="157">
        <v>8.3333333333333329E-2</v>
      </c>
      <c r="F895" s="157"/>
      <c r="G895" s="157"/>
      <c r="H895" s="2" t="s">
        <v>309</v>
      </c>
    </row>
    <row r="896" spans="1:8" x14ac:dyDescent="0.3">
      <c r="A896" s="1">
        <v>45730</v>
      </c>
      <c r="B896" s="2" t="s">
        <v>180</v>
      </c>
      <c r="C896" s="2" t="s">
        <v>26</v>
      </c>
      <c r="D896" s="4" t="s">
        <v>27</v>
      </c>
      <c r="E896" s="157">
        <v>8.3333333333333329E-2</v>
      </c>
      <c r="F896" s="157"/>
      <c r="G896" s="157"/>
      <c r="H896" s="2" t="s">
        <v>309</v>
      </c>
    </row>
    <row r="897" spans="1:8" x14ac:dyDescent="0.3">
      <c r="A897" s="1">
        <v>45730</v>
      </c>
      <c r="B897" s="10" t="s">
        <v>19</v>
      </c>
      <c r="C897" s="2" t="s">
        <v>20</v>
      </c>
      <c r="D897" s="4" t="s">
        <v>112</v>
      </c>
      <c r="E897" s="157">
        <v>0.25</v>
      </c>
      <c r="F897" s="157"/>
      <c r="G897" s="157"/>
      <c r="H897" s="2"/>
    </row>
    <row r="898" spans="1:8" x14ac:dyDescent="0.3">
      <c r="A898" s="1">
        <v>45730</v>
      </c>
      <c r="B898" s="2" t="s">
        <v>11</v>
      </c>
      <c r="C898" s="2" t="s">
        <v>20</v>
      </c>
      <c r="D898" s="4" t="s">
        <v>112</v>
      </c>
      <c r="E898" s="157">
        <v>0.25</v>
      </c>
      <c r="F898" s="157"/>
      <c r="G898" s="157"/>
      <c r="H898" s="2"/>
    </row>
    <row r="899" spans="1:8" x14ac:dyDescent="0.3">
      <c r="A899" s="1">
        <v>45730</v>
      </c>
      <c r="B899" s="2" t="s">
        <v>35</v>
      </c>
      <c r="C899" s="2" t="s">
        <v>56</v>
      </c>
      <c r="D899" s="4" t="s">
        <v>29</v>
      </c>
      <c r="E899" s="3">
        <v>0.35416666666666669</v>
      </c>
      <c r="F899" s="3"/>
      <c r="G899" s="3"/>
      <c r="H899" s="2"/>
    </row>
    <row r="900" spans="1:8" x14ac:dyDescent="0.3">
      <c r="A900" s="1">
        <v>45730</v>
      </c>
      <c r="B900" s="2" t="s">
        <v>18</v>
      </c>
      <c r="C900" s="2" t="s">
        <v>56</v>
      </c>
      <c r="D900" s="4" t="s">
        <v>29</v>
      </c>
      <c r="E900" s="3">
        <v>0.41666666666666669</v>
      </c>
      <c r="F900" s="3"/>
      <c r="G900" s="3"/>
      <c r="H900" s="2"/>
    </row>
    <row r="901" spans="1:8" x14ac:dyDescent="0.3">
      <c r="A901" s="1">
        <v>45730</v>
      </c>
      <c r="B901" s="2" t="s">
        <v>6</v>
      </c>
      <c r="C901" s="2" t="s">
        <v>46</v>
      </c>
      <c r="D901" s="4" t="s">
        <v>165</v>
      </c>
      <c r="E901" s="157">
        <v>0.25</v>
      </c>
      <c r="F901" s="157"/>
      <c r="G901" s="157"/>
      <c r="H901" s="2" t="s">
        <v>309</v>
      </c>
    </row>
    <row r="902" spans="1:8" x14ac:dyDescent="0.3">
      <c r="A902" s="1">
        <v>45730</v>
      </c>
      <c r="B902" s="2" t="s">
        <v>30</v>
      </c>
      <c r="C902" s="2" t="s">
        <v>46</v>
      </c>
      <c r="D902" s="4" t="s">
        <v>165</v>
      </c>
      <c r="E902" s="157">
        <v>0.25</v>
      </c>
      <c r="F902" s="157"/>
      <c r="G902" s="157"/>
      <c r="H902" s="2" t="s">
        <v>309</v>
      </c>
    </row>
    <row r="903" spans="1:8" x14ac:dyDescent="0.3">
      <c r="A903" s="1">
        <v>45730</v>
      </c>
      <c r="B903" s="2" t="s">
        <v>36</v>
      </c>
      <c r="C903" s="2" t="s">
        <v>56</v>
      </c>
      <c r="D903" s="4" t="s">
        <v>29</v>
      </c>
      <c r="E903" s="3">
        <v>0.5</v>
      </c>
      <c r="F903" s="3"/>
      <c r="G903" s="3"/>
      <c r="H903" s="2"/>
    </row>
    <row r="904" spans="1:8" x14ac:dyDescent="0.3">
      <c r="A904" s="1">
        <v>45730</v>
      </c>
      <c r="B904" s="2" t="s">
        <v>36</v>
      </c>
      <c r="C904" s="2" t="s">
        <v>28</v>
      </c>
      <c r="D904" s="4" t="s">
        <v>97</v>
      </c>
      <c r="E904" s="3">
        <v>0.5</v>
      </c>
      <c r="F904" s="3"/>
      <c r="G904" s="3"/>
      <c r="H904" s="2"/>
    </row>
    <row r="905" spans="1:8" x14ac:dyDescent="0.3">
      <c r="A905" s="1">
        <v>45730</v>
      </c>
      <c r="B905" s="2" t="s">
        <v>76</v>
      </c>
      <c r="C905" s="2" t="s">
        <v>28</v>
      </c>
      <c r="D905" s="4" t="s">
        <v>97</v>
      </c>
      <c r="E905" s="3">
        <v>0.5</v>
      </c>
      <c r="F905" s="3"/>
      <c r="G905" s="3"/>
      <c r="H905" s="2"/>
    </row>
    <row r="906" spans="1:8" x14ac:dyDescent="0.3">
      <c r="A906" s="1">
        <v>45730</v>
      </c>
      <c r="B906" s="8" t="s">
        <v>12</v>
      </c>
      <c r="C906" s="8" t="s">
        <v>104</v>
      </c>
      <c r="D906" s="10" t="s">
        <v>64</v>
      </c>
      <c r="E906" s="157">
        <v>0.25</v>
      </c>
      <c r="F906" s="157"/>
      <c r="G906" s="157"/>
      <c r="H906" s="8"/>
    </row>
    <row r="907" spans="1:8" x14ac:dyDescent="0.3">
      <c r="A907" s="1">
        <v>45730</v>
      </c>
      <c r="B907" s="8" t="s">
        <v>159</v>
      </c>
      <c r="C907" s="8" t="s">
        <v>46</v>
      </c>
      <c r="D907" s="10" t="s">
        <v>165</v>
      </c>
      <c r="E907" s="14">
        <v>0.5</v>
      </c>
      <c r="F907" s="14"/>
      <c r="G907" s="14"/>
      <c r="H907" s="8"/>
    </row>
    <row r="908" spans="1:8" x14ac:dyDescent="0.3">
      <c r="A908" s="1">
        <v>45730</v>
      </c>
      <c r="B908" s="2" t="s">
        <v>40</v>
      </c>
      <c r="C908" s="2" t="s">
        <v>14</v>
      </c>
      <c r="D908" s="4" t="s">
        <v>115</v>
      </c>
      <c r="E908" s="157">
        <v>0.20833333333333334</v>
      </c>
      <c r="F908" s="157"/>
      <c r="G908" s="157"/>
      <c r="H908" s="2"/>
    </row>
    <row r="909" spans="1:8" x14ac:dyDescent="0.3">
      <c r="A909" s="1">
        <v>45730</v>
      </c>
      <c r="B909" s="2" t="s">
        <v>67</v>
      </c>
      <c r="C909" s="2" t="s">
        <v>14</v>
      </c>
      <c r="D909" s="4" t="s">
        <v>115</v>
      </c>
      <c r="E909" s="157">
        <v>0.625</v>
      </c>
      <c r="F909" s="157"/>
      <c r="G909" s="157"/>
      <c r="H909" s="2"/>
    </row>
    <row r="910" spans="1:8" x14ac:dyDescent="0.3">
      <c r="A910" s="1">
        <v>45730</v>
      </c>
      <c r="B910" s="2" t="s">
        <v>314</v>
      </c>
      <c r="C910" s="2" t="s">
        <v>46</v>
      </c>
      <c r="D910" s="4" t="s">
        <v>100</v>
      </c>
      <c r="E910" s="157">
        <v>0.83333333333333337</v>
      </c>
      <c r="F910" s="157"/>
      <c r="G910" s="157"/>
      <c r="H910" s="2"/>
    </row>
    <row r="911" spans="1:8" x14ac:dyDescent="0.3">
      <c r="A911" s="1">
        <v>45730</v>
      </c>
      <c r="B911" s="2" t="s">
        <v>6</v>
      </c>
      <c r="C911" s="2" t="s">
        <v>104</v>
      </c>
      <c r="D911" s="4" t="s">
        <v>64</v>
      </c>
      <c r="E911" s="9">
        <v>0.83333333333333337</v>
      </c>
      <c r="F911" s="9"/>
      <c r="G911" s="9"/>
      <c r="H911" s="2" t="s">
        <v>309</v>
      </c>
    </row>
    <row r="912" spans="1:8" x14ac:dyDescent="0.3">
      <c r="A912" s="1">
        <v>45730</v>
      </c>
      <c r="B912" s="2" t="s">
        <v>30</v>
      </c>
      <c r="C912" s="2" t="s">
        <v>104</v>
      </c>
      <c r="D912" s="4" t="s">
        <v>64</v>
      </c>
      <c r="E912" s="9">
        <v>0.83333333333333337</v>
      </c>
      <c r="F912" s="9"/>
      <c r="G912" s="9"/>
      <c r="H912" s="2" t="s">
        <v>309</v>
      </c>
    </row>
    <row r="913" spans="1:8" x14ac:dyDescent="0.3">
      <c r="A913" s="40">
        <v>45730</v>
      </c>
      <c r="B913" s="20" t="s">
        <v>9</v>
      </c>
      <c r="C913" s="21" t="s">
        <v>104</v>
      </c>
      <c r="D913" s="41" t="s">
        <v>64</v>
      </c>
      <c r="E913" s="49">
        <v>0.83333333333333337</v>
      </c>
      <c r="F913" s="49"/>
      <c r="G913" s="49"/>
      <c r="H913" s="2" t="s">
        <v>309</v>
      </c>
    </row>
    <row r="914" spans="1:8" x14ac:dyDescent="0.3">
      <c r="A914" s="1">
        <v>45730</v>
      </c>
      <c r="B914" s="2" t="s">
        <v>6</v>
      </c>
      <c r="C914" s="2" t="s">
        <v>14</v>
      </c>
      <c r="D914" s="4" t="s">
        <v>115</v>
      </c>
      <c r="E914" s="159">
        <v>0</v>
      </c>
      <c r="F914" s="159"/>
      <c r="G914" s="159"/>
      <c r="H914" s="2" t="s">
        <v>309</v>
      </c>
    </row>
    <row r="915" spans="1:8" x14ac:dyDescent="0.3">
      <c r="A915" s="1">
        <v>45730</v>
      </c>
      <c r="B915" s="2" t="s">
        <v>30</v>
      </c>
      <c r="C915" s="2" t="s">
        <v>14</v>
      </c>
      <c r="D915" s="4" t="s">
        <v>115</v>
      </c>
      <c r="E915" s="159">
        <v>0</v>
      </c>
      <c r="F915" s="159"/>
      <c r="G915" s="159"/>
      <c r="H915" s="2" t="s">
        <v>309</v>
      </c>
    </row>
    <row r="916" spans="1:8" x14ac:dyDescent="0.3">
      <c r="A916" s="40">
        <v>45730</v>
      </c>
      <c r="B916" s="20" t="s">
        <v>9</v>
      </c>
      <c r="C916" s="2" t="s">
        <v>14</v>
      </c>
      <c r="D916" s="41" t="s">
        <v>115</v>
      </c>
      <c r="E916" s="160">
        <v>0</v>
      </c>
      <c r="F916" s="160"/>
      <c r="G916" s="160"/>
      <c r="H916" s="2" t="s">
        <v>309</v>
      </c>
    </row>
    <row r="917" spans="1:8" ht="15.6" x14ac:dyDescent="0.3">
      <c r="A917" s="601" t="s">
        <v>1</v>
      </c>
      <c r="B917" s="601" t="s">
        <v>2</v>
      </c>
      <c r="C917" s="601" t="s">
        <v>3</v>
      </c>
      <c r="D917" s="601" t="s">
        <v>4</v>
      </c>
      <c r="E917" s="602" t="s">
        <v>5</v>
      </c>
      <c r="F917" s="13"/>
      <c r="G917" s="13"/>
      <c r="H917" s="603" t="s">
        <v>212</v>
      </c>
    </row>
    <row r="918" spans="1:8" ht="15.6" x14ac:dyDescent="0.3">
      <c r="A918" s="601"/>
      <c r="B918" s="601"/>
      <c r="C918" s="601"/>
      <c r="D918" s="601"/>
      <c r="E918" s="602"/>
      <c r="F918" s="13"/>
      <c r="G918" s="13"/>
      <c r="H918" s="603"/>
    </row>
    <row r="919" spans="1:8" x14ac:dyDescent="0.3">
      <c r="A919" s="1">
        <v>45731</v>
      </c>
      <c r="B919" s="5" t="s">
        <v>310</v>
      </c>
      <c r="C919" s="19" t="s">
        <v>26</v>
      </c>
      <c r="D919" s="48" t="s">
        <v>27</v>
      </c>
      <c r="E919" s="22">
        <v>0.29166666666666669</v>
      </c>
      <c r="F919" s="22"/>
      <c r="G919" s="22"/>
      <c r="H919" s="5"/>
    </row>
    <row r="920" spans="1:8" x14ac:dyDescent="0.3">
      <c r="A920" s="1">
        <v>45731</v>
      </c>
      <c r="B920" s="5" t="s">
        <v>6</v>
      </c>
      <c r="C920" s="19" t="s">
        <v>14</v>
      </c>
      <c r="D920" s="48" t="s">
        <v>115</v>
      </c>
      <c r="E920" s="158">
        <v>0.41666666666666669</v>
      </c>
      <c r="F920" s="158"/>
      <c r="G920" s="158"/>
      <c r="H920" s="5"/>
    </row>
    <row r="921" spans="1:8" x14ac:dyDescent="0.3">
      <c r="A921" s="1">
        <v>45731</v>
      </c>
      <c r="B921" s="5" t="s">
        <v>9</v>
      </c>
      <c r="C921" s="19" t="s">
        <v>14</v>
      </c>
      <c r="D921" s="48" t="s">
        <v>115</v>
      </c>
      <c r="E921" s="158">
        <v>0.41666666666666669</v>
      </c>
      <c r="F921" s="158"/>
      <c r="G921" s="158"/>
      <c r="H921" s="5"/>
    </row>
    <row r="922" spans="1:8" x14ac:dyDescent="0.3">
      <c r="A922" s="1">
        <v>45731</v>
      </c>
      <c r="B922" s="2" t="s">
        <v>18</v>
      </c>
      <c r="C922" s="2" t="s">
        <v>56</v>
      </c>
      <c r="D922" s="4" t="s">
        <v>29</v>
      </c>
      <c r="E922" s="159">
        <v>0.16666666666666666</v>
      </c>
      <c r="F922" s="159"/>
      <c r="G922" s="159"/>
      <c r="H922" s="2" t="s">
        <v>313</v>
      </c>
    </row>
    <row r="923" spans="1:8" x14ac:dyDescent="0.3">
      <c r="A923" s="1">
        <v>45731</v>
      </c>
      <c r="B923" s="5" t="s">
        <v>40</v>
      </c>
      <c r="C923" s="5" t="s">
        <v>28</v>
      </c>
      <c r="D923" s="5" t="s">
        <v>81</v>
      </c>
      <c r="E923" s="22">
        <v>0.29166666666666669</v>
      </c>
      <c r="F923" s="22"/>
      <c r="G923" s="22"/>
      <c r="H923" s="5"/>
    </row>
    <row r="924" spans="1:8" x14ac:dyDescent="0.3">
      <c r="A924" s="1">
        <v>45731</v>
      </c>
      <c r="B924" s="5" t="s">
        <v>45</v>
      </c>
      <c r="C924" s="5" t="s">
        <v>46</v>
      </c>
      <c r="D924" s="5" t="s">
        <v>8</v>
      </c>
      <c r="E924" s="158">
        <v>0</v>
      </c>
      <c r="F924" s="158"/>
      <c r="G924" s="158"/>
      <c r="H924" s="5"/>
    </row>
    <row r="925" spans="1:8" x14ac:dyDescent="0.3">
      <c r="A925" s="1">
        <v>45731</v>
      </c>
      <c r="B925" s="5" t="s">
        <v>312</v>
      </c>
      <c r="C925" s="5" t="s">
        <v>20</v>
      </c>
      <c r="D925" s="5" t="s">
        <v>21</v>
      </c>
      <c r="E925" s="22">
        <v>0.29166666666666669</v>
      </c>
      <c r="F925" s="22"/>
      <c r="G925" s="22"/>
      <c r="H925" s="5"/>
    </row>
    <row r="926" spans="1:8" x14ac:dyDescent="0.3">
      <c r="A926" s="18">
        <v>45731</v>
      </c>
      <c r="B926" s="5" t="s">
        <v>311</v>
      </c>
      <c r="C926" s="5" t="s">
        <v>20</v>
      </c>
      <c r="D926" s="5" t="s">
        <v>21</v>
      </c>
      <c r="E926" s="22">
        <v>0.375</v>
      </c>
      <c r="F926" s="22"/>
      <c r="G926" s="22"/>
      <c r="H926" s="5"/>
    </row>
    <row r="927" spans="1:8" x14ac:dyDescent="0.3">
      <c r="A927" s="18">
        <v>45731</v>
      </c>
      <c r="B927" s="5" t="s">
        <v>12</v>
      </c>
      <c r="C927" s="5" t="s">
        <v>104</v>
      </c>
      <c r="D927" s="5" t="s">
        <v>64</v>
      </c>
      <c r="E927" s="22">
        <v>0.29166666666666669</v>
      </c>
      <c r="F927" s="22"/>
      <c r="G927" s="22"/>
      <c r="H927" s="5"/>
    </row>
    <row r="928" spans="1:8" ht="15.6" x14ac:dyDescent="0.3">
      <c r="A928" s="601" t="s">
        <v>1</v>
      </c>
      <c r="B928" s="601" t="s">
        <v>2</v>
      </c>
      <c r="C928" s="601" t="s">
        <v>3</v>
      </c>
      <c r="D928" s="601" t="s">
        <v>4</v>
      </c>
      <c r="E928" s="602" t="s">
        <v>5</v>
      </c>
      <c r="F928" s="13"/>
      <c r="G928" s="13"/>
      <c r="H928" s="603" t="s">
        <v>212</v>
      </c>
    </row>
    <row r="929" spans="1:8" ht="15.6" x14ac:dyDescent="0.3">
      <c r="A929" s="601"/>
      <c r="B929" s="601"/>
      <c r="C929" s="601"/>
      <c r="D929" s="601"/>
      <c r="E929" s="602"/>
      <c r="F929" s="13"/>
      <c r="G929" s="13"/>
      <c r="H929" s="603"/>
    </row>
    <row r="930" spans="1:8" x14ac:dyDescent="0.3">
      <c r="A930" s="18">
        <v>45733</v>
      </c>
      <c r="B930" s="5" t="s">
        <v>9</v>
      </c>
      <c r="C930" s="19" t="s">
        <v>26</v>
      </c>
      <c r="D930" s="48" t="s">
        <v>27</v>
      </c>
      <c r="E930" s="19">
        <v>0.29166666666666669</v>
      </c>
      <c r="F930" s="19"/>
      <c r="G930" s="19"/>
      <c r="H930" s="5"/>
    </row>
    <row r="931" spans="1:8" x14ac:dyDescent="0.3">
      <c r="A931" s="18">
        <v>45733</v>
      </c>
      <c r="B931" s="5" t="s">
        <v>6</v>
      </c>
      <c r="C931" s="19" t="s">
        <v>26</v>
      </c>
      <c r="D931" s="48" t="s">
        <v>27</v>
      </c>
      <c r="E931" s="19">
        <v>0.29166666666666669</v>
      </c>
      <c r="F931" s="19"/>
      <c r="G931" s="19"/>
      <c r="H931" s="5"/>
    </row>
    <row r="932" spans="1:8" x14ac:dyDescent="0.3">
      <c r="A932" s="18">
        <v>45733</v>
      </c>
      <c r="B932" s="20" t="s">
        <v>16</v>
      </c>
      <c r="C932" s="21" t="s">
        <v>28</v>
      </c>
      <c r="D932" s="41" t="s">
        <v>116</v>
      </c>
      <c r="E932" s="21">
        <v>0.25</v>
      </c>
      <c r="F932" s="21"/>
      <c r="G932" s="21"/>
      <c r="H932" s="5"/>
    </row>
    <row r="933" spans="1:8" x14ac:dyDescent="0.3">
      <c r="A933" s="18">
        <v>45733</v>
      </c>
      <c r="B933" s="5" t="s">
        <v>13</v>
      </c>
      <c r="C933" s="19" t="s">
        <v>28</v>
      </c>
      <c r="D933" s="48" t="s">
        <v>116</v>
      </c>
      <c r="E933" s="19">
        <v>0.45833333333333331</v>
      </c>
      <c r="F933" s="19"/>
      <c r="G933" s="19"/>
      <c r="H933" s="5"/>
    </row>
    <row r="934" spans="1:8" x14ac:dyDescent="0.3">
      <c r="A934" s="18">
        <v>45733</v>
      </c>
      <c r="B934" s="5" t="s">
        <v>17</v>
      </c>
      <c r="C934" s="19" t="s">
        <v>28</v>
      </c>
      <c r="D934" s="48" t="s">
        <v>116</v>
      </c>
      <c r="E934" s="19">
        <v>0.45833333333333331</v>
      </c>
      <c r="F934" s="19"/>
      <c r="G934" s="19"/>
      <c r="H934" s="5"/>
    </row>
    <row r="935" spans="1:8" x14ac:dyDescent="0.3">
      <c r="A935" s="18">
        <v>45733</v>
      </c>
      <c r="B935" s="5" t="s">
        <v>234</v>
      </c>
      <c r="C935" s="19" t="s">
        <v>28</v>
      </c>
      <c r="D935" s="48" t="s">
        <v>116</v>
      </c>
      <c r="E935" s="19">
        <v>0.45833333333333331</v>
      </c>
      <c r="F935" s="19"/>
      <c r="G935" s="19"/>
      <c r="H935" s="5"/>
    </row>
    <row r="936" spans="1:8" x14ac:dyDescent="0.3">
      <c r="A936" s="18">
        <v>45733</v>
      </c>
      <c r="B936" s="20" t="s">
        <v>16</v>
      </c>
      <c r="C936" s="21" t="s">
        <v>56</v>
      </c>
      <c r="D936" s="41" t="s">
        <v>29</v>
      </c>
      <c r="E936" s="21">
        <v>0.20833333333333334</v>
      </c>
      <c r="F936" s="21"/>
      <c r="G936" s="21"/>
      <c r="H936" s="5"/>
    </row>
    <row r="937" spans="1:8" x14ac:dyDescent="0.3">
      <c r="A937" s="18">
        <v>45733</v>
      </c>
      <c r="B937" s="5" t="s">
        <v>35</v>
      </c>
      <c r="C937" s="19" t="s">
        <v>14</v>
      </c>
      <c r="D937" s="48" t="s">
        <v>115</v>
      </c>
      <c r="E937" s="19">
        <v>0.29166666666666702</v>
      </c>
      <c r="F937" s="19"/>
      <c r="G937" s="19"/>
      <c r="H937" s="5"/>
    </row>
    <row r="938" spans="1:8" x14ac:dyDescent="0.3">
      <c r="A938" s="18">
        <v>45733</v>
      </c>
      <c r="B938" s="20" t="s">
        <v>11</v>
      </c>
      <c r="C938" s="21" t="s">
        <v>14</v>
      </c>
      <c r="D938" s="41" t="s">
        <v>115</v>
      </c>
      <c r="E938" s="21">
        <v>0.35416666666666669</v>
      </c>
      <c r="F938" s="21"/>
      <c r="G938" s="21"/>
      <c r="H938" s="5"/>
    </row>
    <row r="939" spans="1:8" x14ac:dyDescent="0.3">
      <c r="A939" s="18">
        <v>45733</v>
      </c>
      <c r="B939" s="20" t="s">
        <v>40</v>
      </c>
      <c r="C939" s="21" t="s">
        <v>14</v>
      </c>
      <c r="D939" s="41" t="s">
        <v>115</v>
      </c>
      <c r="E939" s="21">
        <v>0.35416666666666669</v>
      </c>
      <c r="F939" s="21"/>
      <c r="G939" s="21"/>
      <c r="H939" s="5"/>
    </row>
    <row r="940" spans="1:8" x14ac:dyDescent="0.3">
      <c r="A940" s="18">
        <v>45733</v>
      </c>
      <c r="B940" s="5" t="s">
        <v>22</v>
      </c>
      <c r="C940" s="19" t="s">
        <v>315</v>
      </c>
      <c r="D940" s="48" t="s">
        <v>64</v>
      </c>
      <c r="E940" s="19">
        <v>0.29166666666666702</v>
      </c>
      <c r="F940" s="19"/>
      <c r="G940" s="19"/>
      <c r="H940" s="5"/>
    </row>
    <row r="941" spans="1:8" x14ac:dyDescent="0.3">
      <c r="A941" s="18">
        <v>45733</v>
      </c>
      <c r="B941" s="5" t="s">
        <v>318</v>
      </c>
      <c r="C941" s="19" t="s">
        <v>46</v>
      </c>
      <c r="D941" s="48" t="s">
        <v>165</v>
      </c>
      <c r="E941" s="19">
        <v>0.45833333333333331</v>
      </c>
      <c r="F941" s="19"/>
      <c r="G941" s="19"/>
      <c r="H941" s="5"/>
    </row>
    <row r="942" spans="1:8" x14ac:dyDescent="0.3">
      <c r="A942" s="18">
        <v>45733</v>
      </c>
      <c r="B942" s="5" t="s">
        <v>68</v>
      </c>
      <c r="C942" s="19" t="s">
        <v>46</v>
      </c>
      <c r="D942" s="48" t="s">
        <v>165</v>
      </c>
      <c r="E942" s="19">
        <v>0.45833333333333331</v>
      </c>
      <c r="F942" s="19"/>
      <c r="G942" s="19"/>
      <c r="H942" s="5"/>
    </row>
    <row r="943" spans="1:8" x14ac:dyDescent="0.3">
      <c r="A943" s="18">
        <v>45733</v>
      </c>
      <c r="B943" s="5" t="s">
        <v>34</v>
      </c>
      <c r="C943" s="19" t="s">
        <v>46</v>
      </c>
      <c r="D943" s="48" t="s">
        <v>165</v>
      </c>
      <c r="E943" s="19">
        <v>0.45833333333333331</v>
      </c>
      <c r="F943" s="19"/>
      <c r="G943" s="19"/>
      <c r="H943" s="5"/>
    </row>
    <row r="944" spans="1:8" x14ac:dyDescent="0.3">
      <c r="A944" s="18">
        <v>45733</v>
      </c>
      <c r="B944" s="5" t="s">
        <v>6</v>
      </c>
      <c r="C944" s="19" t="s">
        <v>46</v>
      </c>
      <c r="D944" s="48" t="s">
        <v>165</v>
      </c>
      <c r="E944" s="19">
        <v>0.625</v>
      </c>
      <c r="F944" s="19"/>
      <c r="G944" s="19"/>
      <c r="H944" s="5"/>
    </row>
    <row r="945" spans="1:8" x14ac:dyDescent="0.3">
      <c r="A945" s="18">
        <v>45733</v>
      </c>
      <c r="B945" s="20" t="s">
        <v>19</v>
      </c>
      <c r="C945" s="21" t="s">
        <v>20</v>
      </c>
      <c r="D945" s="41" t="s">
        <v>112</v>
      </c>
      <c r="E945" s="21">
        <v>0.16666666666666666</v>
      </c>
      <c r="F945" s="21"/>
      <c r="G945" s="21"/>
      <c r="H945" s="5"/>
    </row>
    <row r="946" spans="1:8" x14ac:dyDescent="0.3">
      <c r="A946" s="18">
        <v>45733</v>
      </c>
      <c r="B946" s="5" t="s">
        <v>18</v>
      </c>
      <c r="C946" s="19" t="s">
        <v>20</v>
      </c>
      <c r="D946" s="48" t="s">
        <v>112</v>
      </c>
      <c r="E946" s="19">
        <v>0.16666666666666666</v>
      </c>
      <c r="F946" s="19"/>
      <c r="G946" s="19"/>
      <c r="H946" s="5"/>
    </row>
    <row r="947" spans="1:8" x14ac:dyDescent="0.3">
      <c r="A947" s="18">
        <v>45733</v>
      </c>
      <c r="B947" s="5" t="s">
        <v>75</v>
      </c>
      <c r="C947" s="19" t="s">
        <v>26</v>
      </c>
      <c r="D947" s="48" t="s">
        <v>27</v>
      </c>
      <c r="E947" s="19">
        <v>0.83333333333333337</v>
      </c>
      <c r="F947" s="19"/>
      <c r="G947" s="19"/>
      <c r="H947" s="5"/>
    </row>
    <row r="948" spans="1:8" x14ac:dyDescent="0.3">
      <c r="A948" s="18">
        <v>45733</v>
      </c>
      <c r="B948" s="5" t="s">
        <v>22</v>
      </c>
      <c r="C948" s="19" t="s">
        <v>26</v>
      </c>
      <c r="D948" s="48" t="s">
        <v>27</v>
      </c>
      <c r="E948" s="19">
        <v>0.83333333333333337</v>
      </c>
      <c r="F948" s="19"/>
      <c r="G948" s="19"/>
      <c r="H948" s="5"/>
    </row>
    <row r="949" spans="1:8" x14ac:dyDescent="0.3">
      <c r="A949" s="18">
        <v>45733</v>
      </c>
      <c r="B949" s="5" t="s">
        <v>9</v>
      </c>
      <c r="C949" s="19" t="s">
        <v>46</v>
      </c>
      <c r="D949" s="48" t="s">
        <v>165</v>
      </c>
      <c r="E949" s="19">
        <v>0.83333333333333337</v>
      </c>
      <c r="F949" s="19"/>
      <c r="G949" s="19"/>
      <c r="H949" s="5"/>
    </row>
    <row r="950" spans="1:8" x14ac:dyDescent="0.3">
      <c r="A950" s="18">
        <v>45733</v>
      </c>
      <c r="B950" s="5" t="s">
        <v>6</v>
      </c>
      <c r="C950" s="19" t="s">
        <v>46</v>
      </c>
      <c r="D950" s="48" t="s">
        <v>165</v>
      </c>
      <c r="E950" s="19">
        <v>0.83333333333333337</v>
      </c>
      <c r="F950" s="19"/>
      <c r="G950" s="19"/>
      <c r="H950" s="5"/>
    </row>
    <row r="951" spans="1:8" x14ac:dyDescent="0.3">
      <c r="A951" s="18">
        <v>45733</v>
      </c>
      <c r="B951" s="5" t="s">
        <v>9</v>
      </c>
      <c r="C951" s="19" t="s">
        <v>56</v>
      </c>
      <c r="D951" s="48" t="s">
        <v>29</v>
      </c>
      <c r="E951" s="19">
        <v>0.91666666666666663</v>
      </c>
      <c r="F951" s="19"/>
      <c r="G951" s="19"/>
      <c r="H951" s="5"/>
    </row>
    <row r="952" spans="1:8" x14ac:dyDescent="0.3">
      <c r="A952" s="18">
        <v>45733</v>
      </c>
      <c r="B952" s="5" t="s">
        <v>6</v>
      </c>
      <c r="C952" s="19" t="s">
        <v>56</v>
      </c>
      <c r="D952" s="48" t="s">
        <v>29</v>
      </c>
      <c r="E952" s="19">
        <v>0.91666666666666663</v>
      </c>
      <c r="F952" s="19"/>
      <c r="G952" s="19"/>
      <c r="H952" s="5"/>
    </row>
    <row r="953" spans="1:8" ht="15.6" x14ac:dyDescent="0.3">
      <c r="A953" s="601" t="s">
        <v>1</v>
      </c>
      <c r="B953" s="601" t="s">
        <v>2</v>
      </c>
      <c r="C953" s="601" t="s">
        <v>3</v>
      </c>
      <c r="D953" s="601" t="s">
        <v>4</v>
      </c>
      <c r="E953" s="602" t="s">
        <v>5</v>
      </c>
      <c r="F953" s="13"/>
      <c r="G953" s="13"/>
      <c r="H953" s="603" t="s">
        <v>212</v>
      </c>
    </row>
    <row r="954" spans="1:8" ht="15.6" x14ac:dyDescent="0.3">
      <c r="A954" s="601"/>
      <c r="B954" s="601"/>
      <c r="C954" s="601"/>
      <c r="D954" s="601"/>
      <c r="E954" s="602"/>
      <c r="F954" s="13"/>
      <c r="G954" s="13"/>
      <c r="H954" s="603"/>
    </row>
    <row r="955" spans="1:8" x14ac:dyDescent="0.3">
      <c r="A955" s="23">
        <v>45734</v>
      </c>
      <c r="B955" s="24" t="s">
        <v>9</v>
      </c>
      <c r="C955" s="19" t="s">
        <v>14</v>
      </c>
      <c r="D955" s="48" t="s">
        <v>115</v>
      </c>
      <c r="E955" s="19">
        <v>0.25</v>
      </c>
      <c r="F955" s="19"/>
      <c r="G955" s="19"/>
      <c r="H955" s="5"/>
    </row>
    <row r="956" spans="1:8" x14ac:dyDescent="0.3">
      <c r="A956" s="23">
        <v>45734</v>
      </c>
      <c r="B956" s="24" t="s">
        <v>6</v>
      </c>
      <c r="C956" s="19" t="s">
        <v>14</v>
      </c>
      <c r="D956" s="48" t="s">
        <v>115</v>
      </c>
      <c r="E956" s="19">
        <v>0.25</v>
      </c>
      <c r="F956" s="19"/>
      <c r="G956" s="19"/>
      <c r="H956" s="5"/>
    </row>
    <row r="957" spans="1:8" ht="15.6" x14ac:dyDescent="0.3">
      <c r="A957" s="18">
        <v>45734</v>
      </c>
      <c r="B957" s="5" t="s">
        <v>22</v>
      </c>
      <c r="C957" s="19" t="s">
        <v>28</v>
      </c>
      <c r="D957" s="48" t="s">
        <v>81</v>
      </c>
      <c r="E957" s="19">
        <v>0.45833333333333331</v>
      </c>
      <c r="F957" s="19"/>
      <c r="G957" s="19"/>
      <c r="H957" s="162"/>
    </row>
    <row r="958" spans="1:8" x14ac:dyDescent="0.3">
      <c r="A958" s="18">
        <v>45734</v>
      </c>
      <c r="B958" s="5" t="s">
        <v>80</v>
      </c>
      <c r="C958" s="19" t="s">
        <v>14</v>
      </c>
      <c r="D958" s="48" t="s">
        <v>115</v>
      </c>
      <c r="E958" s="19">
        <v>0.45833333333333331</v>
      </c>
      <c r="F958" s="19"/>
      <c r="G958" s="19"/>
      <c r="H958" s="5"/>
    </row>
    <row r="959" spans="1:8" x14ac:dyDescent="0.3">
      <c r="A959" s="23">
        <v>45734</v>
      </c>
      <c r="B959" s="24" t="s">
        <v>316</v>
      </c>
      <c r="C959" s="19" t="s">
        <v>46</v>
      </c>
      <c r="D959" s="48" t="s">
        <v>165</v>
      </c>
      <c r="E959" s="19">
        <v>0.25</v>
      </c>
      <c r="F959" s="19"/>
      <c r="G959" s="19"/>
      <c r="H959" s="5"/>
    </row>
    <row r="960" spans="1:8" x14ac:dyDescent="0.3">
      <c r="A960" s="18">
        <v>45734</v>
      </c>
      <c r="B960" s="27" t="s">
        <v>161</v>
      </c>
      <c r="C960" s="49" t="s">
        <v>46</v>
      </c>
      <c r="D960" s="50" t="s">
        <v>165</v>
      </c>
      <c r="E960" s="49">
        <v>0.375</v>
      </c>
      <c r="F960" s="49"/>
      <c r="G960" s="49"/>
      <c r="H960" s="27" t="s">
        <v>319</v>
      </c>
    </row>
    <row r="961" spans="1:8" x14ac:dyDescent="0.3">
      <c r="A961" s="23">
        <v>45734</v>
      </c>
      <c r="B961" s="24" t="s">
        <v>12</v>
      </c>
      <c r="C961" s="49" t="s">
        <v>20</v>
      </c>
      <c r="D961" s="50" t="s">
        <v>112</v>
      </c>
      <c r="E961" s="49">
        <v>0.25</v>
      </c>
      <c r="F961" s="49"/>
      <c r="G961" s="49"/>
      <c r="H961" s="27" t="s">
        <v>320</v>
      </c>
    </row>
    <row r="962" spans="1:8" x14ac:dyDescent="0.3">
      <c r="A962" s="23">
        <v>45734</v>
      </c>
      <c r="B962" s="26" t="s">
        <v>76</v>
      </c>
      <c r="C962" s="164" t="s">
        <v>20</v>
      </c>
      <c r="D962" s="50" t="s">
        <v>112</v>
      </c>
      <c r="E962" s="164">
        <v>0.25</v>
      </c>
      <c r="F962" s="164"/>
      <c r="G962" s="164"/>
      <c r="H962" s="50" t="s">
        <v>321</v>
      </c>
    </row>
    <row r="963" spans="1:8" x14ac:dyDescent="0.3">
      <c r="A963" s="18">
        <v>45734</v>
      </c>
      <c r="B963" s="27" t="s">
        <v>36</v>
      </c>
      <c r="C963" s="49" t="s">
        <v>56</v>
      </c>
      <c r="D963" s="50" t="s">
        <v>29</v>
      </c>
      <c r="E963" s="49">
        <v>0.45833333333333331</v>
      </c>
      <c r="F963" s="49"/>
      <c r="G963" s="49"/>
      <c r="H963" s="27"/>
    </row>
    <row r="964" spans="1:8" x14ac:dyDescent="0.3">
      <c r="A964" s="23">
        <v>45734</v>
      </c>
      <c r="B964" s="24" t="s">
        <v>40</v>
      </c>
      <c r="C964" s="49" t="s">
        <v>26</v>
      </c>
      <c r="D964" s="50" t="s">
        <v>27</v>
      </c>
      <c r="E964" s="49">
        <v>0.20833333333333334</v>
      </c>
      <c r="F964" s="49"/>
      <c r="G964" s="49"/>
      <c r="H964" s="27"/>
    </row>
    <row r="965" spans="1:8" x14ac:dyDescent="0.3">
      <c r="A965" s="23">
        <v>45734</v>
      </c>
      <c r="B965" s="24" t="s">
        <v>35</v>
      </c>
      <c r="C965" s="19" t="s">
        <v>104</v>
      </c>
      <c r="D965" s="48" t="s">
        <v>64</v>
      </c>
      <c r="E965" s="19">
        <v>0.29166666666666702</v>
      </c>
      <c r="F965" s="19"/>
      <c r="G965" s="19"/>
      <c r="H965" s="51"/>
    </row>
    <row r="966" spans="1:8" x14ac:dyDescent="0.3">
      <c r="A966" s="23">
        <v>45734</v>
      </c>
      <c r="B966" s="24" t="s">
        <v>107</v>
      </c>
      <c r="C966" s="19" t="s">
        <v>104</v>
      </c>
      <c r="D966" s="48" t="s">
        <v>64</v>
      </c>
      <c r="E966" s="19">
        <v>0.375</v>
      </c>
      <c r="F966" s="19"/>
      <c r="G966" s="19"/>
      <c r="H966" s="51"/>
    </row>
    <row r="967" spans="1:8" x14ac:dyDescent="0.3">
      <c r="A967" s="18">
        <v>45734</v>
      </c>
      <c r="B967" s="16" t="s">
        <v>16</v>
      </c>
      <c r="C967" s="17" t="s">
        <v>20</v>
      </c>
      <c r="D967" s="16" t="s">
        <v>112</v>
      </c>
      <c r="E967" s="17">
        <v>0.8125</v>
      </c>
      <c r="F967" s="17"/>
      <c r="G967" s="17"/>
      <c r="H967" s="163" t="s">
        <v>324</v>
      </c>
    </row>
    <row r="968" spans="1:8" x14ac:dyDescent="0.3">
      <c r="A968" s="18">
        <v>45734</v>
      </c>
      <c r="B968" s="27" t="s">
        <v>105</v>
      </c>
      <c r="C968" s="49" t="s">
        <v>104</v>
      </c>
      <c r="D968" s="50" t="s">
        <v>64</v>
      </c>
      <c r="E968" s="49">
        <v>0.83333333333333337</v>
      </c>
      <c r="F968" s="49"/>
      <c r="G968" s="49"/>
      <c r="H968" s="27" t="s">
        <v>326</v>
      </c>
    </row>
    <row r="969" spans="1:8" x14ac:dyDescent="0.3">
      <c r="A969" s="18">
        <v>45734</v>
      </c>
      <c r="B969" s="5" t="s">
        <v>9</v>
      </c>
      <c r="C969" s="19" t="s">
        <v>56</v>
      </c>
      <c r="D969" s="48" t="s">
        <v>165</v>
      </c>
      <c r="E969" s="19">
        <v>0.91666666666666663</v>
      </c>
      <c r="F969" s="19"/>
      <c r="G969" s="19"/>
      <c r="H969" s="5"/>
    </row>
    <row r="970" spans="1:8" x14ac:dyDescent="0.3">
      <c r="A970" s="18">
        <v>45734</v>
      </c>
      <c r="B970" s="5" t="s">
        <v>6</v>
      </c>
      <c r="C970" s="19" t="s">
        <v>56</v>
      </c>
      <c r="D970" s="48" t="s">
        <v>165</v>
      </c>
      <c r="E970" s="19">
        <v>0.91666666666666663</v>
      </c>
      <c r="F970" s="19"/>
      <c r="G970" s="19"/>
      <c r="H970" s="5"/>
    </row>
    <row r="971" spans="1:8" ht="16.5" customHeight="1" x14ac:dyDescent="0.3">
      <c r="A971" s="18">
        <v>45734</v>
      </c>
      <c r="B971" s="5" t="s">
        <v>22</v>
      </c>
      <c r="C971" s="19" t="s">
        <v>46</v>
      </c>
      <c r="D971" s="48" t="s">
        <v>115</v>
      </c>
      <c r="E971" s="19">
        <v>0.91666666666666663</v>
      </c>
      <c r="F971" s="19"/>
      <c r="G971" s="19"/>
      <c r="H971" s="5"/>
    </row>
    <row r="972" spans="1:8" ht="16.5" customHeight="1" x14ac:dyDescent="0.3">
      <c r="A972" s="18">
        <v>45734</v>
      </c>
      <c r="B972" s="5" t="s">
        <v>40</v>
      </c>
      <c r="C972" s="5" t="s">
        <v>28</v>
      </c>
      <c r="D972" s="5" t="s">
        <v>81</v>
      </c>
      <c r="E972" s="22">
        <v>0.83333333333333337</v>
      </c>
      <c r="F972" s="22"/>
      <c r="G972" s="22"/>
      <c r="H972" s="5" t="s">
        <v>325</v>
      </c>
    </row>
    <row r="973" spans="1:8" x14ac:dyDescent="0.3">
      <c r="A973" s="18">
        <v>45734</v>
      </c>
      <c r="B973" s="5" t="s">
        <v>9</v>
      </c>
      <c r="C973" s="17" t="s">
        <v>26</v>
      </c>
      <c r="D973" s="52" t="s">
        <v>27</v>
      </c>
      <c r="E973" s="19">
        <v>4.1666666666666664E-2</v>
      </c>
      <c r="F973" s="19"/>
      <c r="G973" s="19"/>
      <c r="H973" s="5"/>
    </row>
    <row r="974" spans="1:8" x14ac:dyDescent="0.3">
      <c r="A974" s="18">
        <v>45734</v>
      </c>
      <c r="B974" s="5" t="s">
        <v>6</v>
      </c>
      <c r="C974" s="17" t="s">
        <v>26</v>
      </c>
      <c r="D974" s="52" t="s">
        <v>27</v>
      </c>
      <c r="E974" s="19">
        <v>4.1666666666666664E-2</v>
      </c>
      <c r="F974" s="19"/>
      <c r="G974" s="19"/>
      <c r="H974" s="5"/>
    </row>
    <row r="975" spans="1:8" x14ac:dyDescent="0.3">
      <c r="A975" s="15">
        <v>45735</v>
      </c>
      <c r="B975" s="16" t="s">
        <v>204</v>
      </c>
      <c r="C975" s="17" t="s">
        <v>26</v>
      </c>
      <c r="D975" s="52" t="s">
        <v>27</v>
      </c>
      <c r="E975" s="17">
        <v>0.20833333333333334</v>
      </c>
      <c r="F975" s="17"/>
      <c r="G975" s="17"/>
      <c r="H975" s="52"/>
    </row>
    <row r="976" spans="1:8" ht="15.6" x14ac:dyDescent="0.3">
      <c r="A976" s="601" t="s">
        <v>1</v>
      </c>
      <c r="B976" s="601" t="s">
        <v>2</v>
      </c>
      <c r="C976" s="601" t="s">
        <v>3</v>
      </c>
      <c r="D976" s="601" t="s">
        <v>4</v>
      </c>
      <c r="E976" s="602" t="s">
        <v>5</v>
      </c>
      <c r="F976" s="13"/>
      <c r="G976" s="13"/>
      <c r="H976" s="603" t="s">
        <v>212</v>
      </c>
    </row>
    <row r="977" spans="1:8" ht="15.6" x14ac:dyDescent="0.3">
      <c r="A977" s="601"/>
      <c r="B977" s="601"/>
      <c r="C977" s="601"/>
      <c r="D977" s="601"/>
      <c r="E977" s="602"/>
      <c r="F977" s="13"/>
      <c r="G977" s="13"/>
      <c r="H977" s="603"/>
    </row>
    <row r="978" spans="1:8" x14ac:dyDescent="0.3">
      <c r="A978" s="15">
        <v>45735</v>
      </c>
      <c r="B978" s="16" t="s">
        <v>12</v>
      </c>
      <c r="C978" s="17" t="s">
        <v>14</v>
      </c>
      <c r="D978" s="52" t="s">
        <v>115</v>
      </c>
      <c r="E978" s="17">
        <v>0.20833333333333334</v>
      </c>
      <c r="F978" s="17"/>
      <c r="G978" s="17"/>
      <c r="H978" s="16" t="s">
        <v>320</v>
      </c>
    </row>
    <row r="979" spans="1:8" x14ac:dyDescent="0.3">
      <c r="A979" s="15">
        <v>45735</v>
      </c>
      <c r="B979" s="16" t="s">
        <v>169</v>
      </c>
      <c r="C979" s="17" t="s">
        <v>28</v>
      </c>
      <c r="D979" s="52" t="s">
        <v>165</v>
      </c>
      <c r="E979" s="17">
        <v>0.25</v>
      </c>
      <c r="F979" s="17"/>
      <c r="G979" s="17"/>
      <c r="H979" s="16" t="s">
        <v>322</v>
      </c>
    </row>
    <row r="980" spans="1:8" x14ac:dyDescent="0.3">
      <c r="A980" s="15">
        <v>45735</v>
      </c>
      <c r="B980" s="16" t="s">
        <v>9</v>
      </c>
      <c r="C980" s="17" t="s">
        <v>28</v>
      </c>
      <c r="D980" s="52" t="s">
        <v>81</v>
      </c>
      <c r="E980" s="17">
        <v>0.41666666666666669</v>
      </c>
      <c r="F980" s="17"/>
      <c r="G980" s="17"/>
      <c r="H980" s="16"/>
    </row>
    <row r="981" spans="1:8" x14ac:dyDescent="0.3">
      <c r="A981" s="15">
        <v>45735</v>
      </c>
      <c r="B981" s="16" t="s">
        <v>6</v>
      </c>
      <c r="C981" s="17" t="s">
        <v>28</v>
      </c>
      <c r="D981" s="52" t="s">
        <v>81</v>
      </c>
      <c r="E981" s="17">
        <v>0.41666666666666669</v>
      </c>
      <c r="F981" s="17"/>
      <c r="G981" s="17"/>
      <c r="H981" s="16"/>
    </row>
    <row r="982" spans="1:8" x14ac:dyDescent="0.3">
      <c r="A982" s="15">
        <v>45735</v>
      </c>
      <c r="B982" s="16" t="s">
        <v>180</v>
      </c>
      <c r="C982" s="17" t="s">
        <v>28</v>
      </c>
      <c r="D982" s="52" t="s">
        <v>81</v>
      </c>
      <c r="E982" s="17">
        <v>0.41666666666666669</v>
      </c>
      <c r="F982" s="17"/>
      <c r="G982" s="17"/>
      <c r="H982" s="16"/>
    </row>
    <row r="983" spans="1:8" x14ac:dyDescent="0.3">
      <c r="A983" s="15">
        <v>45735</v>
      </c>
      <c r="B983" s="16" t="s">
        <v>33</v>
      </c>
      <c r="C983" s="17" t="s">
        <v>56</v>
      </c>
      <c r="D983" s="52" t="s">
        <v>29</v>
      </c>
      <c r="E983" s="17">
        <v>0.20833333333333334</v>
      </c>
      <c r="F983" s="17"/>
      <c r="G983" s="17"/>
      <c r="H983" s="16"/>
    </row>
    <row r="984" spans="1:8" x14ac:dyDescent="0.3">
      <c r="A984" s="15">
        <v>45735</v>
      </c>
      <c r="B984" s="16" t="s">
        <v>19</v>
      </c>
      <c r="C984" s="17" t="s">
        <v>56</v>
      </c>
      <c r="D984" s="52" t="s">
        <v>29</v>
      </c>
      <c r="E984" s="17">
        <v>0.41666666666666669</v>
      </c>
      <c r="F984" s="17"/>
      <c r="G984" s="17"/>
      <c r="H984" s="16"/>
    </row>
    <row r="985" spans="1:8" x14ac:dyDescent="0.3">
      <c r="A985" s="15">
        <v>45735</v>
      </c>
      <c r="B985" s="16" t="s">
        <v>18</v>
      </c>
      <c r="C985" s="17" t="s">
        <v>20</v>
      </c>
      <c r="D985" s="16" t="s">
        <v>112</v>
      </c>
      <c r="E985" s="17">
        <v>0.16666666666666666</v>
      </c>
      <c r="F985" s="17"/>
      <c r="G985" s="17"/>
      <c r="H985" s="16" t="s">
        <v>323</v>
      </c>
    </row>
    <row r="986" spans="1:8" x14ac:dyDescent="0.3">
      <c r="A986" s="15">
        <v>45735</v>
      </c>
      <c r="B986" s="16" t="s">
        <v>40</v>
      </c>
      <c r="C986" s="16" t="s">
        <v>20</v>
      </c>
      <c r="D986" s="16" t="s">
        <v>112</v>
      </c>
      <c r="E986" s="151">
        <v>0.16666666666666666</v>
      </c>
      <c r="F986" s="151"/>
      <c r="G986" s="151"/>
      <c r="H986" s="16"/>
    </row>
    <row r="987" spans="1:8" x14ac:dyDescent="0.3">
      <c r="A987" s="87">
        <v>45735</v>
      </c>
      <c r="B987" s="27" t="s">
        <v>16</v>
      </c>
      <c r="C987" s="49" t="s">
        <v>20</v>
      </c>
      <c r="D987" s="50" t="s">
        <v>112</v>
      </c>
      <c r="E987" s="49">
        <v>0.83333333333333337</v>
      </c>
      <c r="F987" s="49"/>
      <c r="G987" s="49"/>
      <c r="H987" s="142"/>
    </row>
    <row r="988" spans="1:8" x14ac:dyDescent="0.3">
      <c r="A988" s="87">
        <v>45735</v>
      </c>
      <c r="B988" s="27" t="s">
        <v>35</v>
      </c>
      <c r="C988" s="49" t="s">
        <v>104</v>
      </c>
      <c r="D988" s="50" t="s">
        <v>64</v>
      </c>
      <c r="E988" s="49">
        <v>0.39583333333333331</v>
      </c>
      <c r="F988" s="49"/>
      <c r="G988" s="49"/>
      <c r="H988" s="27"/>
    </row>
    <row r="989" spans="1:8" x14ac:dyDescent="0.3">
      <c r="A989" s="87">
        <v>45735</v>
      </c>
      <c r="B989" s="27" t="s">
        <v>11</v>
      </c>
      <c r="C989" s="49" t="s">
        <v>104</v>
      </c>
      <c r="D989" s="50" t="s">
        <v>64</v>
      </c>
      <c r="E989" s="49">
        <v>0.41666666666666669</v>
      </c>
      <c r="F989" s="49"/>
      <c r="G989" s="49"/>
      <c r="H989" s="27"/>
    </row>
    <row r="990" spans="1:8" x14ac:dyDescent="0.3">
      <c r="A990" s="87">
        <v>45735</v>
      </c>
      <c r="B990" s="27" t="s">
        <v>36</v>
      </c>
      <c r="C990" s="49" t="s">
        <v>14</v>
      </c>
      <c r="D990" s="50" t="s">
        <v>115</v>
      </c>
      <c r="E990" s="49">
        <v>0.83333333333333337</v>
      </c>
      <c r="F990" s="49"/>
      <c r="G990" s="49"/>
      <c r="H990" s="27"/>
    </row>
    <row r="991" spans="1:8" x14ac:dyDescent="0.3">
      <c r="A991" s="87">
        <v>45735</v>
      </c>
      <c r="B991" s="5" t="s">
        <v>9</v>
      </c>
      <c r="C991" s="49" t="s">
        <v>46</v>
      </c>
      <c r="D991" s="50" t="s">
        <v>21</v>
      </c>
      <c r="E991" s="49">
        <v>0.875</v>
      </c>
      <c r="F991" s="49"/>
      <c r="G991" s="49"/>
      <c r="H991" s="27"/>
    </row>
    <row r="992" spans="1:8" x14ac:dyDescent="0.3">
      <c r="A992" s="87">
        <v>45735</v>
      </c>
      <c r="B992" s="5" t="s">
        <v>6</v>
      </c>
      <c r="C992" s="49" t="s">
        <v>46</v>
      </c>
      <c r="D992" s="50" t="s">
        <v>21</v>
      </c>
      <c r="E992" s="49">
        <v>0.875</v>
      </c>
      <c r="F992" s="49"/>
      <c r="G992" s="49"/>
      <c r="H992" s="27"/>
    </row>
    <row r="993" spans="1:8" x14ac:dyDescent="0.3">
      <c r="A993" s="87">
        <v>45735</v>
      </c>
      <c r="B993" s="5" t="s">
        <v>180</v>
      </c>
      <c r="C993" s="49" t="s">
        <v>46</v>
      </c>
      <c r="D993" s="50" t="s">
        <v>21</v>
      </c>
      <c r="E993" s="49">
        <v>0.875</v>
      </c>
      <c r="F993" s="49"/>
      <c r="G993" s="49"/>
      <c r="H993" s="27"/>
    </row>
    <row r="994" spans="1:8" x14ac:dyDescent="0.3">
      <c r="A994" s="87">
        <v>45735</v>
      </c>
      <c r="B994" s="5" t="s">
        <v>22</v>
      </c>
      <c r="C994" s="49" t="s">
        <v>47</v>
      </c>
      <c r="D994" s="50" t="s">
        <v>81</v>
      </c>
      <c r="E994" s="49">
        <v>0.875</v>
      </c>
      <c r="F994" s="49"/>
      <c r="G994" s="49"/>
      <c r="H994" s="27"/>
    </row>
    <row r="995" spans="1:8" ht="15.6" x14ac:dyDescent="0.3">
      <c r="A995" s="601" t="s">
        <v>1</v>
      </c>
      <c r="B995" s="601" t="s">
        <v>2</v>
      </c>
      <c r="C995" s="601" t="s">
        <v>3</v>
      </c>
      <c r="D995" s="601" t="s">
        <v>4</v>
      </c>
      <c r="E995" s="602" t="s">
        <v>5</v>
      </c>
      <c r="F995" s="13"/>
      <c r="G995" s="13"/>
      <c r="H995" s="603" t="s">
        <v>212</v>
      </c>
    </row>
    <row r="996" spans="1:8" ht="15.6" x14ac:dyDescent="0.3">
      <c r="A996" s="601"/>
      <c r="B996" s="601"/>
      <c r="C996" s="601"/>
      <c r="D996" s="601"/>
      <c r="E996" s="602"/>
      <c r="F996" s="13"/>
      <c r="G996" s="13"/>
      <c r="H996" s="603"/>
    </row>
    <row r="997" spans="1:8" x14ac:dyDescent="0.3">
      <c r="A997" s="18">
        <v>45736</v>
      </c>
      <c r="B997" s="5" t="s">
        <v>35</v>
      </c>
      <c r="C997" s="19" t="s">
        <v>14</v>
      </c>
      <c r="D997" s="48" t="s">
        <v>115</v>
      </c>
      <c r="E997" s="19">
        <v>0.29166666666666702</v>
      </c>
      <c r="F997" s="19"/>
      <c r="G997" s="19"/>
      <c r="H997" s="117"/>
    </row>
    <row r="998" spans="1:8" x14ac:dyDescent="0.3">
      <c r="A998" s="18">
        <v>45736</v>
      </c>
      <c r="B998" s="5" t="s">
        <v>49</v>
      </c>
      <c r="C998" s="19" t="s">
        <v>14</v>
      </c>
      <c r="D998" s="48" t="s">
        <v>115</v>
      </c>
      <c r="E998" s="19">
        <v>0.375</v>
      </c>
      <c r="F998" s="19"/>
      <c r="G998" s="19"/>
      <c r="H998" s="117"/>
    </row>
    <row r="999" spans="1:8" x14ac:dyDescent="0.3">
      <c r="A999" s="18">
        <v>45736</v>
      </c>
      <c r="B999" s="20" t="s">
        <v>159</v>
      </c>
      <c r="C999" s="21" t="s">
        <v>14</v>
      </c>
      <c r="D999" s="20" t="s">
        <v>115</v>
      </c>
      <c r="E999" s="21">
        <v>0.375</v>
      </c>
      <c r="F999" s="21"/>
      <c r="G999" s="21"/>
      <c r="H999" s="117"/>
    </row>
    <row r="1000" spans="1:8" x14ac:dyDescent="0.3">
      <c r="A1000" s="18">
        <v>45736</v>
      </c>
      <c r="B1000" s="20" t="s">
        <v>9</v>
      </c>
      <c r="C1000" s="21" t="s">
        <v>104</v>
      </c>
      <c r="D1000" s="41" t="s">
        <v>64</v>
      </c>
      <c r="E1000" s="21">
        <v>0.25</v>
      </c>
      <c r="F1000" s="21"/>
      <c r="G1000" s="21"/>
      <c r="H1000" s="161"/>
    </row>
    <row r="1001" spans="1:8" x14ac:dyDescent="0.3">
      <c r="A1001" s="18">
        <v>45736</v>
      </c>
      <c r="B1001" s="20" t="s">
        <v>6</v>
      </c>
      <c r="C1001" s="21" t="s">
        <v>104</v>
      </c>
      <c r="D1001" s="41" t="s">
        <v>64</v>
      </c>
      <c r="E1001" s="21">
        <v>0.25</v>
      </c>
      <c r="F1001" s="21"/>
      <c r="G1001" s="21"/>
      <c r="H1001" s="161"/>
    </row>
    <row r="1002" spans="1:8" x14ac:dyDescent="0.3">
      <c r="A1002" s="18">
        <v>45736</v>
      </c>
      <c r="B1002" s="20" t="s">
        <v>107</v>
      </c>
      <c r="C1002" s="21" t="s">
        <v>46</v>
      </c>
      <c r="D1002" s="41" t="s">
        <v>165</v>
      </c>
      <c r="E1002" s="21">
        <v>0.33333333333333331</v>
      </c>
      <c r="F1002" s="21"/>
      <c r="G1002" s="21"/>
      <c r="H1002" s="161"/>
    </row>
    <row r="1003" spans="1:8" x14ac:dyDescent="0.3">
      <c r="A1003" s="18">
        <v>45736</v>
      </c>
      <c r="B1003" s="20" t="s">
        <v>40</v>
      </c>
      <c r="C1003" s="21" t="s">
        <v>56</v>
      </c>
      <c r="D1003" s="41" t="s">
        <v>29</v>
      </c>
      <c r="E1003" s="21">
        <v>0.25</v>
      </c>
      <c r="F1003" s="21"/>
      <c r="G1003" s="21"/>
      <c r="H1003" s="161"/>
    </row>
    <row r="1004" spans="1:8" x14ac:dyDescent="0.3">
      <c r="A1004" s="18">
        <v>45736</v>
      </c>
      <c r="B1004" s="20" t="s">
        <v>19</v>
      </c>
      <c r="C1004" s="21" t="s">
        <v>56</v>
      </c>
      <c r="D1004" s="41" t="s">
        <v>29</v>
      </c>
      <c r="E1004" s="21">
        <v>0.25</v>
      </c>
      <c r="F1004" s="21"/>
      <c r="G1004" s="21"/>
      <c r="H1004" s="161"/>
    </row>
    <row r="1005" spans="1:8" ht="15.6" x14ac:dyDescent="0.3">
      <c r="A1005" s="586" t="s">
        <v>267</v>
      </c>
      <c r="B1005" s="586" t="s">
        <v>2</v>
      </c>
      <c r="C1005" s="586" t="s">
        <v>3</v>
      </c>
      <c r="D1005" s="586" t="s">
        <v>4</v>
      </c>
      <c r="E1005" s="587" t="s">
        <v>5</v>
      </c>
      <c r="F1005" s="57"/>
      <c r="G1005" s="57"/>
      <c r="H1005" s="587" t="s">
        <v>268</v>
      </c>
    </row>
    <row r="1006" spans="1:8" ht="15.6" x14ac:dyDescent="0.3">
      <c r="A1006" s="586"/>
      <c r="B1006" s="586"/>
      <c r="C1006" s="586"/>
      <c r="D1006" s="586"/>
      <c r="E1006" s="587"/>
      <c r="F1006" s="57"/>
      <c r="G1006" s="57"/>
      <c r="H1006" s="587"/>
    </row>
    <row r="1007" spans="1:8" x14ac:dyDescent="0.3">
      <c r="A1007" s="1">
        <v>45737</v>
      </c>
      <c r="B1007" s="2" t="s">
        <v>35</v>
      </c>
      <c r="C1007" s="2" t="s">
        <v>56</v>
      </c>
      <c r="D1007" s="2" t="s">
        <v>29</v>
      </c>
      <c r="E1007" s="3">
        <v>0.29166666666666669</v>
      </c>
      <c r="F1007" s="3"/>
      <c r="G1007" s="3"/>
      <c r="H1007" s="4">
        <v>6</v>
      </c>
    </row>
    <row r="1008" spans="1:8" x14ac:dyDescent="0.3">
      <c r="A1008" s="1">
        <v>45737</v>
      </c>
      <c r="B1008" s="2" t="s">
        <v>17</v>
      </c>
      <c r="C1008" s="2" t="s">
        <v>56</v>
      </c>
      <c r="D1008" s="2" t="s">
        <v>29</v>
      </c>
      <c r="E1008" s="3">
        <v>0.33333333333333331</v>
      </c>
      <c r="F1008" s="3"/>
      <c r="G1008" s="3"/>
      <c r="H1008" s="4">
        <v>2</v>
      </c>
    </row>
    <row r="1009" spans="1:8" x14ac:dyDescent="0.3">
      <c r="A1009" s="1">
        <v>45737</v>
      </c>
      <c r="B1009" s="2" t="s">
        <v>9</v>
      </c>
      <c r="C1009" s="2" t="s">
        <v>56</v>
      </c>
      <c r="D1009" s="2" t="s">
        <v>29</v>
      </c>
      <c r="E1009" s="3">
        <v>0.33333333333333331</v>
      </c>
      <c r="F1009" s="3"/>
      <c r="G1009" s="3"/>
      <c r="H1009" s="4">
        <v>8</v>
      </c>
    </row>
    <row r="1010" spans="1:8" x14ac:dyDescent="0.3">
      <c r="A1010" s="1">
        <v>45737</v>
      </c>
      <c r="B1010" s="2" t="s">
        <v>6</v>
      </c>
      <c r="C1010" s="2" t="s">
        <v>56</v>
      </c>
      <c r="D1010" s="2" t="s">
        <v>29</v>
      </c>
      <c r="E1010" s="3">
        <v>0.33333333333333331</v>
      </c>
      <c r="F1010" s="3"/>
      <c r="G1010" s="3"/>
      <c r="H1010" s="4">
        <v>3</v>
      </c>
    </row>
    <row r="1011" spans="1:8" x14ac:dyDescent="0.3">
      <c r="A1011" s="1">
        <v>45737</v>
      </c>
      <c r="B1011" s="2" t="s">
        <v>22</v>
      </c>
      <c r="C1011" s="2" t="s">
        <v>28</v>
      </c>
      <c r="D1011" s="2" t="s">
        <v>97</v>
      </c>
      <c r="E1011" s="3">
        <v>0.25</v>
      </c>
      <c r="F1011" s="3"/>
      <c r="G1011" s="3"/>
      <c r="H1011" s="4">
        <v>12</v>
      </c>
    </row>
    <row r="1012" spans="1:8" x14ac:dyDescent="0.3">
      <c r="A1012" s="1">
        <v>45737</v>
      </c>
      <c r="B1012" s="2" t="s">
        <v>270</v>
      </c>
      <c r="C1012" s="2" t="s">
        <v>28</v>
      </c>
      <c r="D1012" s="2" t="s">
        <v>97</v>
      </c>
      <c r="E1012" s="3">
        <v>0.25</v>
      </c>
      <c r="F1012" s="3"/>
      <c r="G1012" s="3"/>
      <c r="H1012" s="4">
        <v>2</v>
      </c>
    </row>
    <row r="1013" spans="1:8" x14ac:dyDescent="0.3">
      <c r="A1013" s="1">
        <v>45737</v>
      </c>
      <c r="B1013" s="2" t="s">
        <v>327</v>
      </c>
      <c r="C1013" s="2" t="s">
        <v>28</v>
      </c>
      <c r="D1013" s="2" t="s">
        <v>97</v>
      </c>
      <c r="E1013" s="3">
        <v>0.5</v>
      </c>
      <c r="F1013" s="3"/>
      <c r="G1013" s="3"/>
      <c r="H1013" s="4">
        <v>5</v>
      </c>
    </row>
    <row r="1014" spans="1:8" x14ac:dyDescent="0.3">
      <c r="A1014" s="1">
        <v>45737</v>
      </c>
      <c r="B1014" s="2" t="s">
        <v>18</v>
      </c>
      <c r="C1014" s="2" t="s">
        <v>104</v>
      </c>
      <c r="D1014" s="2" t="s">
        <v>24</v>
      </c>
      <c r="E1014" s="3">
        <v>0.25</v>
      </c>
      <c r="F1014" s="3"/>
      <c r="G1014" s="3"/>
      <c r="H1014" s="4">
        <v>12</v>
      </c>
    </row>
    <row r="1015" spans="1:8" x14ac:dyDescent="0.3">
      <c r="A1015" s="1">
        <v>45737</v>
      </c>
      <c r="B1015" s="2" t="s">
        <v>11</v>
      </c>
      <c r="C1015" s="2" t="s">
        <v>104</v>
      </c>
      <c r="D1015" s="2" t="s">
        <v>24</v>
      </c>
      <c r="E1015" s="3">
        <v>0.25</v>
      </c>
      <c r="F1015" s="3"/>
      <c r="G1015" s="3"/>
      <c r="H1015" s="4">
        <v>3</v>
      </c>
    </row>
    <row r="1016" spans="1:8" x14ac:dyDescent="0.3">
      <c r="A1016" s="1">
        <v>45737</v>
      </c>
      <c r="B1016" s="2" t="s">
        <v>40</v>
      </c>
      <c r="C1016" s="2" t="s">
        <v>14</v>
      </c>
      <c r="D1016" s="2" t="s">
        <v>115</v>
      </c>
      <c r="E1016" s="3">
        <v>0.375</v>
      </c>
      <c r="F1016" s="3"/>
      <c r="G1016" s="3"/>
      <c r="H1016" s="4">
        <v>14</v>
      </c>
    </row>
    <row r="1017" spans="1:8" x14ac:dyDescent="0.3">
      <c r="A1017" s="1">
        <v>45737</v>
      </c>
      <c r="B1017" s="2" t="s">
        <v>16</v>
      </c>
      <c r="C1017" s="2" t="s">
        <v>14</v>
      </c>
      <c r="D1017" s="2" t="s">
        <v>115</v>
      </c>
      <c r="E1017" s="3">
        <v>0.83333333333333337</v>
      </c>
      <c r="F1017" s="3"/>
      <c r="G1017" s="3"/>
      <c r="H1017" s="4">
        <v>5</v>
      </c>
    </row>
    <row r="1018" spans="1:8" x14ac:dyDescent="0.3">
      <c r="A1018" s="1">
        <v>45737</v>
      </c>
      <c r="B1018" s="2" t="s">
        <v>12</v>
      </c>
      <c r="C1018" s="2" t="s">
        <v>20</v>
      </c>
      <c r="D1018" s="2" t="s">
        <v>112</v>
      </c>
      <c r="E1018" s="3">
        <v>0.33333333333333331</v>
      </c>
      <c r="F1018" s="3"/>
      <c r="G1018" s="3"/>
      <c r="H1018" s="4">
        <v>24</v>
      </c>
    </row>
    <row r="1019" spans="1:8" x14ac:dyDescent="0.3">
      <c r="A1019" s="1">
        <v>45737</v>
      </c>
      <c r="B1019" s="2" t="s">
        <v>76</v>
      </c>
      <c r="C1019" s="2" t="s">
        <v>20</v>
      </c>
      <c r="D1019" s="2" t="s">
        <v>112</v>
      </c>
      <c r="E1019" s="3">
        <v>0.33333333333333331</v>
      </c>
      <c r="F1019" s="3"/>
      <c r="G1019" s="3"/>
      <c r="H1019" s="4">
        <v>2</v>
      </c>
    </row>
    <row r="1020" spans="1:8" x14ac:dyDescent="0.3">
      <c r="A1020" s="1">
        <v>45737</v>
      </c>
      <c r="B1020" s="2" t="s">
        <v>11</v>
      </c>
      <c r="C1020" s="2" t="s">
        <v>26</v>
      </c>
      <c r="D1020" s="2" t="s">
        <v>113</v>
      </c>
      <c r="E1020" s="3">
        <v>0.25</v>
      </c>
      <c r="F1020" s="3"/>
      <c r="G1020" s="3"/>
      <c r="H1020" s="4">
        <v>15</v>
      </c>
    </row>
    <row r="1021" spans="1:8" x14ac:dyDescent="0.3">
      <c r="A1021" s="1">
        <v>45737</v>
      </c>
      <c r="B1021" s="2" t="s">
        <v>36</v>
      </c>
      <c r="C1021" s="2" t="s">
        <v>26</v>
      </c>
      <c r="D1021" s="2" t="s">
        <v>113</v>
      </c>
      <c r="E1021" s="3">
        <v>0.83333333333333337</v>
      </c>
      <c r="F1021" s="3"/>
      <c r="G1021" s="3"/>
      <c r="H1021" s="4">
        <v>12</v>
      </c>
    </row>
    <row r="1022" spans="1:8" x14ac:dyDescent="0.3">
      <c r="A1022" s="1">
        <v>45737</v>
      </c>
      <c r="B1022" s="5" t="s">
        <v>108</v>
      </c>
      <c r="C1022" s="19" t="s">
        <v>46</v>
      </c>
      <c r="D1022" s="48" t="s">
        <v>112</v>
      </c>
      <c r="E1022" s="19">
        <v>0.83333333333333337</v>
      </c>
      <c r="F1022" s="19"/>
      <c r="G1022" s="19"/>
      <c r="H1022" s="5">
        <v>1</v>
      </c>
    </row>
    <row r="1023" spans="1:8" ht="15" customHeight="1" x14ac:dyDescent="0.3">
      <c r="A1023" s="1">
        <v>45737</v>
      </c>
      <c r="B1023" s="5" t="s">
        <v>22</v>
      </c>
      <c r="C1023" s="19" t="s">
        <v>46</v>
      </c>
      <c r="D1023" s="48" t="s">
        <v>112</v>
      </c>
      <c r="E1023" s="19">
        <v>0.83333333333333337</v>
      </c>
      <c r="F1023" s="19"/>
      <c r="G1023" s="19"/>
      <c r="H1023" s="5">
        <v>2</v>
      </c>
    </row>
    <row r="1024" spans="1:8" x14ac:dyDescent="0.3">
      <c r="A1024" s="1">
        <v>45737</v>
      </c>
      <c r="B1024" s="2" t="s">
        <v>9</v>
      </c>
      <c r="C1024" s="2" t="s">
        <v>104</v>
      </c>
      <c r="D1024" s="2" t="s">
        <v>24</v>
      </c>
      <c r="E1024" s="3">
        <v>0.83333333333333337</v>
      </c>
      <c r="F1024" s="3"/>
      <c r="G1024" s="3"/>
      <c r="H1024" s="4">
        <v>8</v>
      </c>
    </row>
    <row r="1025" spans="1:8" x14ac:dyDescent="0.3">
      <c r="A1025" s="1">
        <v>45737</v>
      </c>
      <c r="B1025" s="2" t="s">
        <v>6</v>
      </c>
      <c r="C1025" s="2" t="s">
        <v>104</v>
      </c>
      <c r="D1025" s="2" t="s">
        <v>24</v>
      </c>
      <c r="E1025" s="3">
        <v>0.83333333333333337</v>
      </c>
      <c r="F1025" s="3"/>
      <c r="G1025" s="3"/>
      <c r="H1025" s="4">
        <v>3</v>
      </c>
    </row>
    <row r="1026" spans="1:8" x14ac:dyDescent="0.3">
      <c r="A1026" s="1">
        <v>45737</v>
      </c>
      <c r="B1026" s="2" t="s">
        <v>329</v>
      </c>
      <c r="C1026" s="2" t="s">
        <v>104</v>
      </c>
      <c r="D1026" s="2" t="s">
        <v>24</v>
      </c>
      <c r="E1026" s="3">
        <v>0.83333333333333337</v>
      </c>
      <c r="F1026" s="3"/>
      <c r="G1026" s="3"/>
      <c r="H1026" s="4">
        <v>3</v>
      </c>
    </row>
    <row r="1027" spans="1:8" x14ac:dyDescent="0.3">
      <c r="A1027" s="1"/>
      <c r="B1027" s="2"/>
      <c r="C1027" s="2"/>
      <c r="D1027" s="2"/>
      <c r="E1027" s="3"/>
      <c r="F1027" s="3"/>
      <c r="G1027" s="3"/>
      <c r="H1027" s="4"/>
    </row>
    <row r="1028" spans="1:8" ht="15.6" x14ac:dyDescent="0.3">
      <c r="A1028" s="586" t="s">
        <v>267</v>
      </c>
      <c r="B1028" s="586" t="s">
        <v>2</v>
      </c>
      <c r="C1028" s="586" t="s">
        <v>3</v>
      </c>
      <c r="D1028" s="586" t="s">
        <v>4</v>
      </c>
      <c r="E1028" s="587" t="s">
        <v>5</v>
      </c>
      <c r="F1028" s="57"/>
      <c r="G1028" s="57"/>
      <c r="H1028" s="587" t="s">
        <v>268</v>
      </c>
    </row>
    <row r="1029" spans="1:8" ht="15.6" x14ac:dyDescent="0.3">
      <c r="A1029" s="586"/>
      <c r="B1029" s="586"/>
      <c r="C1029" s="586"/>
      <c r="D1029" s="586"/>
      <c r="E1029" s="587"/>
      <c r="F1029" s="57"/>
      <c r="G1029" s="57"/>
      <c r="H1029" s="587"/>
    </row>
    <row r="1030" spans="1:8" x14ac:dyDescent="0.3">
      <c r="A1030" s="18">
        <v>45738</v>
      </c>
      <c r="B1030" s="5" t="s">
        <v>328</v>
      </c>
      <c r="C1030" s="5" t="s">
        <v>20</v>
      </c>
      <c r="D1030" s="5" t="s">
        <v>112</v>
      </c>
      <c r="E1030" s="22">
        <v>0.29166666666666669</v>
      </c>
      <c r="F1030" s="22"/>
      <c r="G1030" s="22"/>
      <c r="H1030" s="5">
        <v>27</v>
      </c>
    </row>
    <row r="1031" spans="1:8" x14ac:dyDescent="0.3">
      <c r="A1031" s="18">
        <v>45738</v>
      </c>
      <c r="B1031" s="5" t="s">
        <v>316</v>
      </c>
      <c r="C1031" s="5" t="s">
        <v>46</v>
      </c>
      <c r="D1031" s="5" t="s">
        <v>8</v>
      </c>
      <c r="E1031" s="22">
        <v>0.29166666666666669</v>
      </c>
      <c r="F1031" s="22"/>
      <c r="G1031" s="22"/>
      <c r="H1031" s="5">
        <v>1</v>
      </c>
    </row>
    <row r="1032" spans="1:8" x14ac:dyDescent="0.3">
      <c r="A1032" s="18">
        <v>45738</v>
      </c>
      <c r="B1032" s="5" t="s">
        <v>67</v>
      </c>
      <c r="C1032" s="5" t="s">
        <v>56</v>
      </c>
      <c r="D1032" s="5" t="s">
        <v>29</v>
      </c>
      <c r="E1032" s="22">
        <v>0.29166666666666669</v>
      </c>
      <c r="F1032" s="22"/>
      <c r="G1032" s="22"/>
      <c r="H1032" s="5">
        <v>1</v>
      </c>
    </row>
    <row r="1033" spans="1:8" x14ac:dyDescent="0.3">
      <c r="A1033" s="18">
        <v>45738</v>
      </c>
      <c r="B1033" s="5" t="s">
        <v>6</v>
      </c>
      <c r="C1033" s="19" t="s">
        <v>56</v>
      </c>
      <c r="D1033" s="48" t="s">
        <v>29</v>
      </c>
      <c r="E1033" s="22">
        <v>0.375</v>
      </c>
      <c r="F1033" s="22"/>
      <c r="G1033" s="22"/>
      <c r="H1033" s="5">
        <v>6</v>
      </c>
    </row>
    <row r="1034" spans="1:8" x14ac:dyDescent="0.3">
      <c r="A1034" s="18">
        <v>45738</v>
      </c>
      <c r="B1034" s="5" t="s">
        <v>9</v>
      </c>
      <c r="C1034" s="19" t="s">
        <v>56</v>
      </c>
      <c r="D1034" s="48" t="s">
        <v>29</v>
      </c>
      <c r="E1034" s="22">
        <v>0.375</v>
      </c>
      <c r="F1034" s="22"/>
      <c r="G1034" s="22"/>
      <c r="H1034" s="5">
        <v>8</v>
      </c>
    </row>
    <row r="1035" spans="1:8" x14ac:dyDescent="0.3">
      <c r="A1035" s="18">
        <v>45738</v>
      </c>
      <c r="B1035" s="5" t="s">
        <v>40</v>
      </c>
      <c r="C1035" s="5" t="s">
        <v>28</v>
      </c>
      <c r="D1035" s="5" t="s">
        <v>116</v>
      </c>
      <c r="E1035" s="22">
        <v>0.33333333333333331</v>
      </c>
      <c r="F1035" s="22"/>
      <c r="G1035" s="22"/>
      <c r="H1035" s="5">
        <v>14</v>
      </c>
    </row>
    <row r="1036" spans="1:8" ht="15.6" x14ac:dyDescent="0.3">
      <c r="A1036" s="586" t="s">
        <v>267</v>
      </c>
      <c r="B1036" s="586" t="s">
        <v>2</v>
      </c>
      <c r="C1036" s="586" t="s">
        <v>3</v>
      </c>
      <c r="D1036" s="586" t="s">
        <v>4</v>
      </c>
      <c r="E1036" s="587" t="s">
        <v>5</v>
      </c>
      <c r="F1036" s="57"/>
      <c r="G1036" s="57"/>
      <c r="H1036" s="587" t="s">
        <v>268</v>
      </c>
    </row>
    <row r="1037" spans="1:8" ht="15.6" x14ac:dyDescent="0.3">
      <c r="A1037" s="586"/>
      <c r="B1037" s="586"/>
      <c r="C1037" s="586"/>
      <c r="D1037" s="586"/>
      <c r="E1037" s="587"/>
      <c r="F1037" s="57"/>
      <c r="G1037" s="57"/>
      <c r="H1037" s="587"/>
    </row>
    <row r="1038" spans="1:8" x14ac:dyDescent="0.3">
      <c r="A1038" s="18">
        <v>45740</v>
      </c>
      <c r="B1038" s="5" t="s">
        <v>9</v>
      </c>
      <c r="C1038" s="19" t="s">
        <v>14</v>
      </c>
      <c r="D1038" s="48" t="s">
        <v>115</v>
      </c>
      <c r="E1038" s="19">
        <v>0.29166666666666669</v>
      </c>
      <c r="F1038" s="19"/>
      <c r="G1038" s="19"/>
      <c r="H1038" s="48">
        <v>5</v>
      </c>
    </row>
    <row r="1039" spans="1:8" x14ac:dyDescent="0.3">
      <c r="A1039" s="18">
        <v>45740</v>
      </c>
      <c r="B1039" s="5" t="s">
        <v>6</v>
      </c>
      <c r="C1039" s="19" t="s">
        <v>14</v>
      </c>
      <c r="D1039" s="48" t="s">
        <v>115</v>
      </c>
      <c r="E1039" s="19">
        <v>0.29166666666666669</v>
      </c>
      <c r="F1039" s="19"/>
      <c r="G1039" s="19"/>
      <c r="H1039" s="48">
        <v>5</v>
      </c>
    </row>
    <row r="1040" spans="1:8" x14ac:dyDescent="0.3">
      <c r="A1040" s="18">
        <v>45740</v>
      </c>
      <c r="B1040" s="20" t="s">
        <v>16</v>
      </c>
      <c r="C1040" s="21" t="s">
        <v>104</v>
      </c>
      <c r="D1040" s="41" t="s">
        <v>64</v>
      </c>
      <c r="E1040" s="21">
        <v>0.25</v>
      </c>
      <c r="F1040" s="21"/>
      <c r="G1040" s="21"/>
      <c r="H1040" s="41">
        <v>12</v>
      </c>
    </row>
    <row r="1041" spans="1:8" x14ac:dyDescent="0.3">
      <c r="A1041" s="18">
        <v>45740</v>
      </c>
      <c r="B1041" s="5" t="s">
        <v>25</v>
      </c>
      <c r="C1041" s="19" t="s">
        <v>104</v>
      </c>
      <c r="D1041" s="48" t="s">
        <v>64</v>
      </c>
      <c r="E1041" s="19">
        <v>0.45833333333333331</v>
      </c>
      <c r="F1041" s="19"/>
      <c r="G1041" s="19"/>
      <c r="H1041" s="48">
        <v>4</v>
      </c>
    </row>
    <row r="1042" spans="1:8" x14ac:dyDescent="0.3">
      <c r="A1042" s="18">
        <v>45740</v>
      </c>
      <c r="B1042" s="5" t="s">
        <v>17</v>
      </c>
      <c r="C1042" s="19" t="s">
        <v>104</v>
      </c>
      <c r="D1042" s="48" t="s">
        <v>64</v>
      </c>
      <c r="E1042" s="19">
        <v>0.45833333333333331</v>
      </c>
      <c r="F1042" s="19"/>
      <c r="G1042" s="19"/>
      <c r="H1042" s="48">
        <v>7</v>
      </c>
    </row>
    <row r="1043" spans="1:8" x14ac:dyDescent="0.3">
      <c r="A1043" s="18">
        <v>45740</v>
      </c>
      <c r="B1043" s="20" t="s">
        <v>16</v>
      </c>
      <c r="C1043" s="21" t="s">
        <v>26</v>
      </c>
      <c r="D1043" s="41" t="s">
        <v>27</v>
      </c>
      <c r="E1043" s="21">
        <v>0.25</v>
      </c>
      <c r="F1043" s="21"/>
      <c r="G1043" s="21"/>
      <c r="H1043" s="41">
        <v>12</v>
      </c>
    </row>
    <row r="1044" spans="1:8" x14ac:dyDescent="0.3">
      <c r="A1044" s="18">
        <v>45740</v>
      </c>
      <c r="B1044" s="5" t="s">
        <v>13</v>
      </c>
      <c r="C1044" s="19" t="s">
        <v>26</v>
      </c>
      <c r="D1044" s="48" t="s">
        <v>27</v>
      </c>
      <c r="E1044" s="19">
        <v>0.45833333333333331</v>
      </c>
      <c r="F1044" s="19"/>
      <c r="G1044" s="19"/>
      <c r="H1044" s="48">
        <v>11</v>
      </c>
    </row>
    <row r="1045" spans="1:8" x14ac:dyDescent="0.3">
      <c r="A1045" s="18">
        <v>45740</v>
      </c>
      <c r="B1045" s="5" t="s">
        <v>35</v>
      </c>
      <c r="C1045" s="19" t="s">
        <v>56</v>
      </c>
      <c r="D1045" s="48" t="s">
        <v>29</v>
      </c>
      <c r="E1045" s="19">
        <v>0.29166666666666702</v>
      </c>
      <c r="F1045" s="19"/>
      <c r="G1045" s="19"/>
      <c r="H1045" s="48">
        <v>8</v>
      </c>
    </row>
    <row r="1046" spans="1:8" x14ac:dyDescent="0.3">
      <c r="A1046" s="18">
        <v>45740</v>
      </c>
      <c r="B1046" s="20" t="s">
        <v>11</v>
      </c>
      <c r="C1046" s="21" t="s">
        <v>56</v>
      </c>
      <c r="D1046" s="41" t="s">
        <v>29</v>
      </c>
      <c r="E1046" s="21">
        <v>0.375</v>
      </c>
      <c r="F1046" s="21"/>
      <c r="G1046" s="21"/>
      <c r="H1046" s="41">
        <v>9</v>
      </c>
    </row>
    <row r="1047" spans="1:8" x14ac:dyDescent="0.3">
      <c r="A1047" s="18">
        <v>45740</v>
      </c>
      <c r="B1047" s="5" t="s">
        <v>22</v>
      </c>
      <c r="C1047" s="19" t="s">
        <v>56</v>
      </c>
      <c r="D1047" s="48" t="s">
        <v>29</v>
      </c>
      <c r="E1047" s="19">
        <v>0.375</v>
      </c>
      <c r="F1047" s="19"/>
      <c r="G1047" s="19"/>
      <c r="H1047" s="48">
        <v>15</v>
      </c>
    </row>
    <row r="1048" spans="1:8" x14ac:dyDescent="0.3">
      <c r="A1048" s="18">
        <v>45740</v>
      </c>
      <c r="B1048" s="5" t="s">
        <v>43</v>
      </c>
      <c r="C1048" s="19" t="s">
        <v>28</v>
      </c>
      <c r="D1048" s="48" t="s">
        <v>81</v>
      </c>
      <c r="E1048" s="19">
        <v>0.16666666666666699</v>
      </c>
      <c r="F1048" s="19"/>
      <c r="G1048" s="19"/>
      <c r="H1048" s="48">
        <v>4</v>
      </c>
    </row>
    <row r="1049" spans="1:8" x14ac:dyDescent="0.3">
      <c r="A1049" s="18">
        <v>45740</v>
      </c>
      <c r="B1049" s="20" t="s">
        <v>19</v>
      </c>
      <c r="C1049" s="21" t="s">
        <v>20</v>
      </c>
      <c r="D1049" s="41" t="s">
        <v>112</v>
      </c>
      <c r="E1049" s="21">
        <v>0.20833333333333334</v>
      </c>
      <c r="F1049" s="21"/>
      <c r="G1049" s="21"/>
      <c r="H1049" s="41">
        <v>1</v>
      </c>
    </row>
    <row r="1050" spans="1:8" x14ac:dyDescent="0.3">
      <c r="A1050" s="18">
        <v>45740</v>
      </c>
      <c r="B1050" s="5" t="s">
        <v>18</v>
      </c>
      <c r="C1050" s="19" t="s">
        <v>20</v>
      </c>
      <c r="D1050" s="48" t="s">
        <v>112</v>
      </c>
      <c r="E1050" s="19">
        <v>0.20833333333333334</v>
      </c>
      <c r="F1050" s="19"/>
      <c r="G1050" s="19"/>
      <c r="H1050" s="48">
        <v>23</v>
      </c>
    </row>
    <row r="1051" spans="1:8" x14ac:dyDescent="0.3">
      <c r="A1051" s="18">
        <v>45740</v>
      </c>
      <c r="B1051" s="5" t="s">
        <v>80</v>
      </c>
      <c r="C1051" s="19" t="s">
        <v>47</v>
      </c>
      <c r="D1051" s="48" t="s">
        <v>48</v>
      </c>
      <c r="E1051" s="19">
        <v>0.83333333333333337</v>
      </c>
      <c r="F1051" s="19"/>
      <c r="G1051" s="19"/>
      <c r="H1051" s="48">
        <v>1</v>
      </c>
    </row>
    <row r="1052" spans="1:8" x14ac:dyDescent="0.3">
      <c r="A1052" s="18">
        <v>45740</v>
      </c>
      <c r="B1052" s="5" t="s">
        <v>9</v>
      </c>
      <c r="C1052" s="19" t="s">
        <v>104</v>
      </c>
      <c r="D1052" s="48" t="s">
        <v>64</v>
      </c>
      <c r="E1052" s="19">
        <v>0.875</v>
      </c>
      <c r="F1052" s="19"/>
      <c r="G1052" s="19"/>
      <c r="H1052" s="48">
        <v>10</v>
      </c>
    </row>
    <row r="1053" spans="1:8" x14ac:dyDescent="0.3">
      <c r="A1053" s="18">
        <v>45740</v>
      </c>
      <c r="B1053" s="5" t="s">
        <v>6</v>
      </c>
      <c r="C1053" s="19" t="s">
        <v>104</v>
      </c>
      <c r="D1053" s="48" t="s">
        <v>64</v>
      </c>
      <c r="E1053" s="19">
        <v>0.875</v>
      </c>
      <c r="F1053" s="19"/>
      <c r="G1053" s="19"/>
      <c r="H1053" s="48">
        <v>1</v>
      </c>
    </row>
    <row r="1054" spans="1:8" x14ac:dyDescent="0.3">
      <c r="A1054" s="18">
        <v>45740</v>
      </c>
      <c r="B1054" s="5" t="s">
        <v>180</v>
      </c>
      <c r="C1054" s="19" t="s">
        <v>104</v>
      </c>
      <c r="D1054" s="48" t="s">
        <v>64</v>
      </c>
      <c r="E1054" s="19">
        <v>0.875</v>
      </c>
      <c r="F1054" s="19"/>
      <c r="G1054" s="19"/>
      <c r="H1054" s="48">
        <v>1</v>
      </c>
    </row>
    <row r="1055" spans="1:8" x14ac:dyDescent="0.3">
      <c r="A1055" s="18">
        <v>45740</v>
      </c>
      <c r="B1055" s="5" t="s">
        <v>180</v>
      </c>
      <c r="C1055" s="19" t="s">
        <v>46</v>
      </c>
      <c r="D1055" s="48" t="s">
        <v>8</v>
      </c>
      <c r="E1055" s="19">
        <v>0.91666666666666663</v>
      </c>
      <c r="F1055" s="19"/>
      <c r="G1055" s="19"/>
      <c r="H1055" s="48">
        <v>1</v>
      </c>
    </row>
    <row r="1056" spans="1:8" ht="15.6" x14ac:dyDescent="0.3">
      <c r="A1056" s="586" t="s">
        <v>267</v>
      </c>
      <c r="B1056" s="586" t="s">
        <v>2</v>
      </c>
      <c r="C1056" s="586" t="s">
        <v>3</v>
      </c>
      <c r="D1056" s="586" t="s">
        <v>4</v>
      </c>
      <c r="E1056" s="587" t="s">
        <v>5</v>
      </c>
      <c r="F1056" s="57"/>
      <c r="G1056" s="57"/>
      <c r="H1056" s="587" t="s">
        <v>268</v>
      </c>
    </row>
    <row r="1057" spans="1:8" ht="15.6" x14ac:dyDescent="0.3">
      <c r="A1057" s="586"/>
      <c r="B1057" s="586"/>
      <c r="C1057" s="586"/>
      <c r="D1057" s="586"/>
      <c r="E1057" s="587"/>
      <c r="F1057" s="57"/>
      <c r="G1057" s="57"/>
      <c r="H1057" s="587"/>
    </row>
    <row r="1058" spans="1:8" x14ac:dyDescent="0.3">
      <c r="A1058" s="15">
        <v>45741</v>
      </c>
      <c r="B1058" s="16" t="s">
        <v>22</v>
      </c>
      <c r="C1058" s="17" t="s">
        <v>104</v>
      </c>
      <c r="D1058" s="16" t="s">
        <v>64</v>
      </c>
      <c r="E1058" s="17">
        <v>0.25</v>
      </c>
      <c r="F1058" s="17"/>
      <c r="G1058" s="17"/>
      <c r="H1058" s="16">
        <v>7</v>
      </c>
    </row>
    <row r="1059" spans="1:8" x14ac:dyDescent="0.3">
      <c r="A1059" s="15">
        <v>45741</v>
      </c>
      <c r="B1059" s="16" t="s">
        <v>9</v>
      </c>
      <c r="C1059" s="17" t="s">
        <v>14</v>
      </c>
      <c r="D1059" s="16" t="s">
        <v>15</v>
      </c>
      <c r="E1059" s="17">
        <v>0.25</v>
      </c>
      <c r="F1059" s="17"/>
      <c r="G1059" s="17"/>
      <c r="H1059" s="16">
        <v>10</v>
      </c>
    </row>
    <row r="1060" spans="1:8" x14ac:dyDescent="0.3">
      <c r="A1060" s="15">
        <v>45741</v>
      </c>
      <c r="B1060" s="16" t="s">
        <v>6</v>
      </c>
      <c r="C1060" s="17" t="s">
        <v>14</v>
      </c>
      <c r="D1060" s="16" t="s">
        <v>115</v>
      </c>
      <c r="E1060" s="17">
        <v>0.25</v>
      </c>
      <c r="F1060" s="17"/>
      <c r="G1060" s="17"/>
      <c r="H1060" s="16">
        <v>2</v>
      </c>
    </row>
    <row r="1061" spans="1:8" x14ac:dyDescent="0.3">
      <c r="A1061" s="15">
        <v>45741</v>
      </c>
      <c r="B1061" s="16" t="s">
        <v>40</v>
      </c>
      <c r="C1061" s="17" t="s">
        <v>28</v>
      </c>
      <c r="D1061" s="16" t="s">
        <v>81</v>
      </c>
      <c r="E1061" s="17">
        <v>0.29166666666666669</v>
      </c>
      <c r="F1061" s="17"/>
      <c r="G1061" s="17"/>
      <c r="H1061" s="16">
        <v>10</v>
      </c>
    </row>
    <row r="1062" spans="1:8" x14ac:dyDescent="0.3">
      <c r="A1062" s="15">
        <v>45741</v>
      </c>
      <c r="B1062" s="16" t="s">
        <v>161</v>
      </c>
      <c r="C1062" s="17" t="s">
        <v>46</v>
      </c>
      <c r="D1062" s="16" t="s">
        <v>165</v>
      </c>
      <c r="E1062" s="17">
        <v>0.33333333333333298</v>
      </c>
      <c r="F1062" s="17"/>
      <c r="G1062" s="17"/>
      <c r="H1062" s="16">
        <v>3</v>
      </c>
    </row>
    <row r="1063" spans="1:8" x14ac:dyDescent="0.3">
      <c r="A1063" s="15">
        <v>45741</v>
      </c>
      <c r="B1063" s="16" t="s">
        <v>76</v>
      </c>
      <c r="C1063" s="17" t="s">
        <v>20</v>
      </c>
      <c r="D1063" s="16" t="s">
        <v>112</v>
      </c>
      <c r="E1063" s="17">
        <v>0.20833333333333334</v>
      </c>
      <c r="F1063" s="17"/>
      <c r="G1063" s="17"/>
      <c r="H1063" s="16">
        <v>5</v>
      </c>
    </row>
    <row r="1064" spans="1:8" x14ac:dyDescent="0.3">
      <c r="A1064" s="15">
        <v>45741</v>
      </c>
      <c r="B1064" s="16" t="s">
        <v>12</v>
      </c>
      <c r="C1064" s="17" t="s">
        <v>20</v>
      </c>
      <c r="D1064" s="16" t="s">
        <v>112</v>
      </c>
      <c r="E1064" s="17">
        <v>0.20833333333333334</v>
      </c>
      <c r="F1064" s="17"/>
      <c r="G1064" s="17"/>
      <c r="H1064" s="16">
        <v>21</v>
      </c>
    </row>
    <row r="1065" spans="1:8" x14ac:dyDescent="0.3">
      <c r="A1065" s="15">
        <v>45741</v>
      </c>
      <c r="B1065" s="16" t="s">
        <v>51</v>
      </c>
      <c r="C1065" s="17" t="s">
        <v>20</v>
      </c>
      <c r="D1065" s="16" t="s">
        <v>112</v>
      </c>
      <c r="E1065" s="17">
        <v>0.20833333333333334</v>
      </c>
      <c r="F1065" s="17"/>
      <c r="G1065" s="17"/>
      <c r="H1065" s="16">
        <v>1</v>
      </c>
    </row>
    <row r="1066" spans="1:8" x14ac:dyDescent="0.3">
      <c r="A1066" s="15">
        <v>45741</v>
      </c>
      <c r="B1066" s="16" t="s">
        <v>35</v>
      </c>
      <c r="C1066" s="17" t="s">
        <v>56</v>
      </c>
      <c r="D1066" s="16" t="s">
        <v>29</v>
      </c>
      <c r="E1066" s="17">
        <v>0.29166666666666669</v>
      </c>
      <c r="F1066" s="17"/>
      <c r="G1066" s="17"/>
      <c r="H1066" s="16">
        <v>10</v>
      </c>
    </row>
    <row r="1067" spans="1:8" x14ac:dyDescent="0.3">
      <c r="A1067" s="15">
        <v>45741</v>
      </c>
      <c r="B1067" s="16" t="s">
        <v>330</v>
      </c>
      <c r="C1067" s="17" t="s">
        <v>56</v>
      </c>
      <c r="D1067" s="16" t="s">
        <v>29</v>
      </c>
      <c r="E1067" s="17">
        <v>0.375</v>
      </c>
      <c r="F1067" s="17"/>
      <c r="G1067" s="17"/>
      <c r="H1067" s="16">
        <v>10</v>
      </c>
    </row>
    <row r="1068" spans="1:8" x14ac:dyDescent="0.3">
      <c r="A1068" s="15">
        <v>45741</v>
      </c>
      <c r="B1068" s="16" t="s">
        <v>107</v>
      </c>
      <c r="C1068" s="17" t="s">
        <v>56</v>
      </c>
      <c r="D1068" s="16" t="s">
        <v>29</v>
      </c>
      <c r="E1068" s="17">
        <v>0.45833333333333331</v>
      </c>
      <c r="F1068" s="17"/>
      <c r="G1068" s="17"/>
      <c r="H1068" s="16">
        <v>5</v>
      </c>
    </row>
    <row r="1069" spans="1:8" x14ac:dyDescent="0.3">
      <c r="A1069" s="15">
        <v>45741</v>
      </c>
      <c r="B1069" s="16" t="s">
        <v>80</v>
      </c>
      <c r="C1069" s="17" t="s">
        <v>56</v>
      </c>
      <c r="D1069" s="16" t="s">
        <v>29</v>
      </c>
      <c r="E1069" s="17">
        <v>0.45833333333333331</v>
      </c>
      <c r="F1069" s="17"/>
      <c r="G1069" s="17"/>
      <c r="H1069" s="16">
        <v>5</v>
      </c>
    </row>
    <row r="1070" spans="1:8" x14ac:dyDescent="0.3">
      <c r="A1070" s="15">
        <v>45741</v>
      </c>
      <c r="B1070" s="16" t="s">
        <v>16</v>
      </c>
      <c r="C1070" s="17" t="s">
        <v>26</v>
      </c>
      <c r="D1070" s="16" t="s">
        <v>27</v>
      </c>
      <c r="E1070" s="17">
        <v>0.20833333333333334</v>
      </c>
      <c r="F1070" s="17"/>
      <c r="G1070" s="17"/>
      <c r="H1070" s="16">
        <v>10</v>
      </c>
    </row>
    <row r="1071" spans="1:8" x14ac:dyDescent="0.3">
      <c r="A1071" s="15">
        <v>45741</v>
      </c>
      <c r="B1071" s="16" t="s">
        <v>12</v>
      </c>
      <c r="C1071" s="17" t="s">
        <v>47</v>
      </c>
      <c r="D1071" s="16" t="s">
        <v>48</v>
      </c>
      <c r="E1071" s="17">
        <v>0.20833333333333334</v>
      </c>
      <c r="F1071" s="17"/>
      <c r="G1071" s="17"/>
      <c r="H1071" s="16">
        <v>1</v>
      </c>
    </row>
    <row r="1072" spans="1:8" x14ac:dyDescent="0.3">
      <c r="A1072" s="15">
        <v>45741</v>
      </c>
      <c r="B1072" s="16" t="s">
        <v>22</v>
      </c>
      <c r="C1072" s="17" t="s">
        <v>46</v>
      </c>
      <c r="D1072" s="16" t="s">
        <v>8</v>
      </c>
      <c r="E1072" s="17">
        <v>0.5625</v>
      </c>
      <c r="F1072" s="17"/>
      <c r="G1072" s="17"/>
      <c r="H1072" s="16">
        <v>2</v>
      </c>
    </row>
    <row r="1073" spans="1:8" x14ac:dyDescent="0.3">
      <c r="A1073" s="15">
        <v>45741</v>
      </c>
      <c r="B1073" s="16" t="s">
        <v>9</v>
      </c>
      <c r="C1073" s="17" t="s">
        <v>46</v>
      </c>
      <c r="D1073" s="16" t="s">
        <v>8</v>
      </c>
      <c r="E1073" s="17">
        <v>0.5625</v>
      </c>
      <c r="F1073" s="17"/>
      <c r="G1073" s="17"/>
      <c r="H1073" s="16">
        <v>1</v>
      </c>
    </row>
    <row r="1074" spans="1:8" x14ac:dyDescent="0.3">
      <c r="A1074" s="15">
        <v>45741</v>
      </c>
      <c r="B1074" s="16" t="s">
        <v>359</v>
      </c>
      <c r="C1074" s="17" t="s">
        <v>56</v>
      </c>
      <c r="D1074" s="16" t="s">
        <v>29</v>
      </c>
      <c r="E1074" s="17">
        <v>0.83333333333333337</v>
      </c>
      <c r="F1074" s="17"/>
      <c r="G1074" s="17"/>
      <c r="H1074" s="16">
        <v>5</v>
      </c>
    </row>
    <row r="1075" spans="1:8" x14ac:dyDescent="0.3">
      <c r="A1075" s="15">
        <v>45741</v>
      </c>
      <c r="B1075" s="16" t="s">
        <v>36</v>
      </c>
      <c r="C1075" s="17" t="s">
        <v>104</v>
      </c>
      <c r="D1075" s="16" t="s">
        <v>64</v>
      </c>
      <c r="E1075" s="17">
        <v>0.83333333333333337</v>
      </c>
      <c r="F1075" s="17"/>
      <c r="G1075" s="17"/>
      <c r="H1075" s="16">
        <v>14</v>
      </c>
    </row>
    <row r="1076" spans="1:8" x14ac:dyDescent="0.3">
      <c r="A1076" s="15">
        <v>45741</v>
      </c>
      <c r="B1076" s="5" t="s">
        <v>80</v>
      </c>
      <c r="C1076" s="19" t="s">
        <v>46</v>
      </c>
      <c r="D1076" s="48" t="s">
        <v>115</v>
      </c>
      <c r="E1076" s="19" t="s">
        <v>357</v>
      </c>
      <c r="F1076" s="19"/>
      <c r="G1076" s="19"/>
      <c r="H1076" s="48">
        <v>1</v>
      </c>
    </row>
    <row r="1077" spans="1:8" x14ac:dyDescent="0.3">
      <c r="A1077" s="15">
        <v>45741</v>
      </c>
      <c r="B1077" s="5" t="s">
        <v>173</v>
      </c>
      <c r="C1077" s="5" t="s">
        <v>46</v>
      </c>
      <c r="D1077" s="5" t="s">
        <v>115</v>
      </c>
      <c r="E1077" s="19" t="s">
        <v>357</v>
      </c>
      <c r="F1077" s="19"/>
      <c r="G1077" s="19"/>
      <c r="H1077" s="166">
        <v>4</v>
      </c>
    </row>
    <row r="1078" spans="1:8" x14ac:dyDescent="0.3">
      <c r="A1078" s="15">
        <v>45741</v>
      </c>
      <c r="B1078" s="5" t="s">
        <v>354</v>
      </c>
      <c r="C1078" s="5" t="s">
        <v>26</v>
      </c>
      <c r="D1078" s="5" t="s">
        <v>27</v>
      </c>
      <c r="E1078" s="19" t="s">
        <v>360</v>
      </c>
      <c r="F1078" s="19"/>
      <c r="G1078" s="19"/>
      <c r="H1078" s="166">
        <v>6</v>
      </c>
    </row>
    <row r="1079" spans="1:8" x14ac:dyDescent="0.3">
      <c r="A1079" s="15">
        <v>45741</v>
      </c>
      <c r="B1079" s="5" t="s">
        <v>355</v>
      </c>
      <c r="C1079" s="5" t="s">
        <v>26</v>
      </c>
      <c r="D1079" s="5" t="s">
        <v>27</v>
      </c>
      <c r="E1079" s="19" t="s">
        <v>360</v>
      </c>
      <c r="F1079" s="19"/>
      <c r="G1079" s="19"/>
      <c r="H1079" s="166">
        <v>6</v>
      </c>
    </row>
    <row r="1080" spans="1:8" x14ac:dyDescent="0.3">
      <c r="A1080" s="15">
        <v>45741</v>
      </c>
      <c r="B1080" s="5" t="s">
        <v>356</v>
      </c>
      <c r="C1080" s="5" t="s">
        <v>26</v>
      </c>
      <c r="D1080" s="5" t="s">
        <v>27</v>
      </c>
      <c r="E1080" s="19" t="s">
        <v>360</v>
      </c>
      <c r="F1080" s="19"/>
      <c r="G1080" s="19"/>
      <c r="H1080" s="166">
        <v>4</v>
      </c>
    </row>
    <row r="1081" spans="1:8" x14ac:dyDescent="0.3">
      <c r="A1081" s="15">
        <v>45741</v>
      </c>
      <c r="B1081" s="5" t="s">
        <v>40</v>
      </c>
      <c r="C1081" s="17" t="s">
        <v>47</v>
      </c>
      <c r="D1081" s="16" t="s">
        <v>81</v>
      </c>
      <c r="E1081" s="19" t="s">
        <v>358</v>
      </c>
      <c r="F1081" s="19"/>
      <c r="G1081" s="19"/>
      <c r="H1081" s="166">
        <v>1</v>
      </c>
    </row>
    <row r="1082" spans="1:8" ht="15.6" x14ac:dyDescent="0.3">
      <c r="A1082" s="586" t="s">
        <v>267</v>
      </c>
      <c r="B1082" s="586" t="s">
        <v>2</v>
      </c>
      <c r="C1082" s="586" t="s">
        <v>3</v>
      </c>
      <c r="D1082" s="586" t="s">
        <v>4</v>
      </c>
      <c r="E1082" s="587" t="s">
        <v>5</v>
      </c>
      <c r="F1082" s="57"/>
      <c r="G1082" s="57"/>
      <c r="H1082" s="587" t="s">
        <v>268</v>
      </c>
    </row>
    <row r="1083" spans="1:8" ht="15.6" x14ac:dyDescent="0.3">
      <c r="A1083" s="586"/>
      <c r="B1083" s="586"/>
      <c r="C1083" s="586"/>
      <c r="D1083" s="586"/>
      <c r="E1083" s="587"/>
      <c r="F1083" s="57"/>
      <c r="G1083" s="57"/>
      <c r="H1083" s="587"/>
    </row>
    <row r="1084" spans="1:8" x14ac:dyDescent="0.3">
      <c r="A1084" s="18">
        <v>45742</v>
      </c>
      <c r="B1084" s="27" t="s">
        <v>9</v>
      </c>
      <c r="C1084" s="49" t="s">
        <v>56</v>
      </c>
      <c r="D1084" s="50" t="s">
        <v>29</v>
      </c>
      <c r="E1084" s="49">
        <v>0.125</v>
      </c>
      <c r="F1084" s="49"/>
      <c r="G1084" s="49"/>
      <c r="H1084" s="50">
        <v>7</v>
      </c>
    </row>
    <row r="1085" spans="1:8" x14ac:dyDescent="0.3">
      <c r="A1085" s="18">
        <v>45742</v>
      </c>
      <c r="B1085" s="27" t="s">
        <v>6</v>
      </c>
      <c r="C1085" s="49" t="s">
        <v>56</v>
      </c>
      <c r="D1085" s="50" t="s">
        <v>29</v>
      </c>
      <c r="E1085" s="49">
        <v>0.125</v>
      </c>
      <c r="F1085" s="49"/>
      <c r="G1085" s="49"/>
      <c r="H1085" s="50">
        <v>7</v>
      </c>
    </row>
    <row r="1086" spans="1:8" x14ac:dyDescent="0.3">
      <c r="A1086" s="15">
        <v>45741</v>
      </c>
      <c r="B1086" s="5" t="s">
        <v>173</v>
      </c>
      <c r="C1086" s="5" t="s">
        <v>56</v>
      </c>
      <c r="D1086" s="5" t="s">
        <v>29</v>
      </c>
      <c r="E1086" s="19">
        <v>0.125</v>
      </c>
      <c r="F1086" s="19"/>
      <c r="G1086" s="19"/>
      <c r="H1086" s="166">
        <v>4</v>
      </c>
    </row>
    <row r="1087" spans="1:8" x14ac:dyDescent="0.3">
      <c r="A1087" s="18">
        <v>45742</v>
      </c>
      <c r="B1087" s="27" t="s">
        <v>11</v>
      </c>
      <c r="C1087" s="49" t="s">
        <v>20</v>
      </c>
      <c r="D1087" s="50" t="s">
        <v>112</v>
      </c>
      <c r="E1087" s="49">
        <v>0.45833333333333331</v>
      </c>
      <c r="F1087" s="49"/>
      <c r="G1087" s="49"/>
      <c r="H1087" s="50">
        <v>24</v>
      </c>
    </row>
    <row r="1088" spans="1:8" x14ac:dyDescent="0.3">
      <c r="A1088" s="18">
        <v>45742</v>
      </c>
      <c r="B1088" s="16" t="s">
        <v>204</v>
      </c>
      <c r="C1088" s="17" t="s">
        <v>46</v>
      </c>
      <c r="D1088" s="52" t="s">
        <v>8</v>
      </c>
      <c r="E1088" s="17">
        <v>0.125</v>
      </c>
      <c r="F1088" s="17"/>
      <c r="G1088" s="17"/>
      <c r="H1088" s="52">
        <v>6</v>
      </c>
    </row>
    <row r="1089" spans="1:8" x14ac:dyDescent="0.3">
      <c r="A1089" s="18">
        <v>45742</v>
      </c>
      <c r="B1089" s="27" t="s">
        <v>19</v>
      </c>
      <c r="C1089" s="49" t="s">
        <v>104</v>
      </c>
      <c r="D1089" s="50" t="s">
        <v>64</v>
      </c>
      <c r="E1089" s="49">
        <v>0.375</v>
      </c>
      <c r="F1089" s="49"/>
      <c r="G1089" s="49"/>
      <c r="H1089" s="50">
        <v>20</v>
      </c>
    </row>
    <row r="1090" spans="1:8" x14ac:dyDescent="0.3">
      <c r="A1090" s="18">
        <v>45742</v>
      </c>
      <c r="B1090" s="27" t="s">
        <v>40</v>
      </c>
      <c r="C1090" s="49" t="s">
        <v>26</v>
      </c>
      <c r="D1090" s="50" t="s">
        <v>27</v>
      </c>
      <c r="E1090" s="49">
        <v>0.20833333333333334</v>
      </c>
      <c r="F1090" s="49"/>
      <c r="G1090" s="49"/>
      <c r="H1090" s="50">
        <v>14</v>
      </c>
    </row>
    <row r="1091" spans="1:8" x14ac:dyDescent="0.3">
      <c r="A1091" s="18">
        <v>45742</v>
      </c>
      <c r="B1091" s="27" t="s">
        <v>35</v>
      </c>
      <c r="C1091" s="49" t="s">
        <v>14</v>
      </c>
      <c r="D1091" s="50" t="s">
        <v>115</v>
      </c>
      <c r="E1091" s="49">
        <v>0.375</v>
      </c>
      <c r="F1091" s="49"/>
      <c r="G1091" s="49"/>
      <c r="H1091" s="50">
        <v>8</v>
      </c>
    </row>
    <row r="1092" spans="1:8" x14ac:dyDescent="0.3">
      <c r="A1092" s="18">
        <v>45742</v>
      </c>
      <c r="B1092" s="27" t="s">
        <v>9</v>
      </c>
      <c r="C1092" s="49" t="s">
        <v>14</v>
      </c>
      <c r="D1092" s="50" t="s">
        <v>115</v>
      </c>
      <c r="E1092" s="49">
        <v>0.54166666666666663</v>
      </c>
      <c r="F1092" s="49"/>
      <c r="G1092" s="49"/>
      <c r="H1092" s="50">
        <v>1</v>
      </c>
    </row>
    <row r="1093" spans="1:8" x14ac:dyDescent="0.3">
      <c r="A1093" s="18">
        <v>45742</v>
      </c>
      <c r="B1093" s="27" t="s">
        <v>6</v>
      </c>
      <c r="C1093" s="49" t="s">
        <v>14</v>
      </c>
      <c r="D1093" s="50" t="s">
        <v>115</v>
      </c>
      <c r="E1093" s="49">
        <v>0.54166666666666663</v>
      </c>
      <c r="F1093" s="49"/>
      <c r="G1093" s="49"/>
      <c r="H1093" s="50">
        <v>5</v>
      </c>
    </row>
    <row r="1094" spans="1:8" x14ac:dyDescent="0.3">
      <c r="A1094" s="18">
        <v>45742</v>
      </c>
      <c r="B1094" s="27" t="s">
        <v>18</v>
      </c>
      <c r="C1094" s="5" t="s">
        <v>28</v>
      </c>
      <c r="D1094" s="50" t="s">
        <v>116</v>
      </c>
      <c r="E1094" s="22">
        <v>0.41666666666666669</v>
      </c>
      <c r="F1094" s="22"/>
      <c r="G1094" s="22"/>
      <c r="H1094" s="50">
        <v>10</v>
      </c>
    </row>
    <row r="1095" spans="1:8" x14ac:dyDescent="0.3">
      <c r="A1095" s="18">
        <v>45742</v>
      </c>
      <c r="B1095" s="27" t="s">
        <v>16</v>
      </c>
      <c r="C1095" s="49" t="s">
        <v>104</v>
      </c>
      <c r="D1095" s="50" t="s">
        <v>64</v>
      </c>
      <c r="E1095" s="49">
        <v>0.83333333333333304</v>
      </c>
      <c r="F1095" s="49"/>
      <c r="G1095" s="49"/>
      <c r="H1095" s="50">
        <v>10</v>
      </c>
    </row>
    <row r="1096" spans="1:8" x14ac:dyDescent="0.3">
      <c r="A1096" s="18">
        <v>45742</v>
      </c>
      <c r="B1096" s="27" t="s">
        <v>36</v>
      </c>
      <c r="C1096" s="49" t="s">
        <v>26</v>
      </c>
      <c r="D1096" s="50" t="s">
        <v>27</v>
      </c>
      <c r="E1096" s="49">
        <v>0.83333333333333337</v>
      </c>
      <c r="F1096" s="49"/>
      <c r="G1096" s="49"/>
      <c r="H1096" s="50">
        <v>16</v>
      </c>
    </row>
    <row r="1097" spans="1:8" x14ac:dyDescent="0.3">
      <c r="A1097" s="18">
        <v>45742</v>
      </c>
      <c r="B1097" s="169" t="s">
        <v>167</v>
      </c>
      <c r="C1097" s="170" t="s">
        <v>47</v>
      </c>
      <c r="D1097" s="171" t="s">
        <v>48</v>
      </c>
      <c r="E1097" s="49">
        <v>0.83333333333333337</v>
      </c>
      <c r="F1097" s="49"/>
      <c r="G1097" s="49"/>
      <c r="H1097" s="50">
        <v>1</v>
      </c>
    </row>
    <row r="1098" spans="1:8" x14ac:dyDescent="0.3">
      <c r="A1098" s="18">
        <v>45742</v>
      </c>
      <c r="B1098" s="168" t="s">
        <v>173</v>
      </c>
      <c r="C1098" s="126" t="s">
        <v>46</v>
      </c>
      <c r="D1098" s="126" t="s">
        <v>112</v>
      </c>
      <c r="E1098" s="166" t="s">
        <v>357</v>
      </c>
      <c r="F1098" s="166"/>
      <c r="G1098" s="166"/>
      <c r="H1098" s="166">
        <v>3</v>
      </c>
    </row>
    <row r="1099" spans="1:8" x14ac:dyDescent="0.3">
      <c r="A1099" s="18">
        <v>45742</v>
      </c>
      <c r="B1099" s="166" t="s">
        <v>354</v>
      </c>
      <c r="C1099" s="5" t="s">
        <v>56</v>
      </c>
      <c r="D1099" s="5" t="s">
        <v>29</v>
      </c>
      <c r="E1099" s="172">
        <v>0.91666666666666663</v>
      </c>
      <c r="F1099" s="172"/>
      <c r="G1099" s="172"/>
      <c r="H1099" s="166">
        <v>4</v>
      </c>
    </row>
    <row r="1100" spans="1:8" x14ac:dyDescent="0.3">
      <c r="A1100" s="18">
        <v>45742</v>
      </c>
      <c r="B1100" s="166" t="s">
        <v>355</v>
      </c>
      <c r="C1100" s="5" t="s">
        <v>56</v>
      </c>
      <c r="D1100" s="5" t="s">
        <v>29</v>
      </c>
      <c r="E1100" s="172">
        <v>0.91666666666666663</v>
      </c>
      <c r="F1100" s="172"/>
      <c r="G1100" s="172"/>
      <c r="H1100" s="166">
        <v>3</v>
      </c>
    </row>
    <row r="1101" spans="1:8" x14ac:dyDescent="0.3">
      <c r="A1101" s="18">
        <v>45742</v>
      </c>
      <c r="B1101" s="166" t="s">
        <v>356</v>
      </c>
      <c r="C1101" s="5" t="s">
        <v>56</v>
      </c>
      <c r="D1101" s="5" t="s">
        <v>29</v>
      </c>
      <c r="E1101" s="172">
        <v>0.91666666666666663</v>
      </c>
      <c r="F1101" s="172"/>
      <c r="G1101" s="172"/>
      <c r="H1101" s="166">
        <v>6</v>
      </c>
    </row>
    <row r="1102" spans="1:8" x14ac:dyDescent="0.3">
      <c r="A1102" s="18">
        <v>45742</v>
      </c>
      <c r="B1102" s="166" t="s">
        <v>362</v>
      </c>
      <c r="C1102" s="5" t="s">
        <v>28</v>
      </c>
      <c r="D1102" s="5" t="s">
        <v>116</v>
      </c>
      <c r="E1102" s="172">
        <v>0.83333333333333337</v>
      </c>
      <c r="F1102" s="172"/>
      <c r="G1102" s="172"/>
      <c r="H1102" s="166">
        <v>3</v>
      </c>
    </row>
    <row r="1103" spans="1:8" ht="15" customHeight="1" x14ac:dyDescent="0.3">
      <c r="A1103" s="597" t="s">
        <v>267</v>
      </c>
      <c r="B1103" s="597" t="s">
        <v>2</v>
      </c>
      <c r="C1103" s="597" t="s">
        <v>3</v>
      </c>
      <c r="D1103" s="597" t="s">
        <v>4</v>
      </c>
      <c r="E1103" s="599" t="s">
        <v>5</v>
      </c>
      <c r="F1103" s="216"/>
      <c r="G1103" s="216"/>
      <c r="H1103" s="599" t="s">
        <v>268</v>
      </c>
    </row>
    <row r="1104" spans="1:8" ht="15" customHeight="1" x14ac:dyDescent="0.3">
      <c r="A1104" s="598"/>
      <c r="B1104" s="598"/>
      <c r="C1104" s="598"/>
      <c r="D1104" s="598"/>
      <c r="E1104" s="600"/>
      <c r="F1104" s="217"/>
      <c r="G1104" s="217"/>
      <c r="H1104" s="600"/>
    </row>
    <row r="1105" spans="1:8" x14ac:dyDescent="0.3">
      <c r="A1105" s="18">
        <v>45743</v>
      </c>
      <c r="B1105" s="20" t="s">
        <v>33</v>
      </c>
      <c r="C1105" s="21" t="s">
        <v>104</v>
      </c>
      <c r="D1105" s="41" t="s">
        <v>64</v>
      </c>
      <c r="E1105" s="21">
        <v>0.25</v>
      </c>
      <c r="F1105" s="21"/>
      <c r="G1105" s="21"/>
      <c r="H1105" s="41">
        <v>14</v>
      </c>
    </row>
    <row r="1106" spans="1:8" x14ac:dyDescent="0.3">
      <c r="A1106" s="18">
        <v>45743</v>
      </c>
      <c r="B1106" s="20" t="s">
        <v>49</v>
      </c>
      <c r="C1106" s="21" t="s">
        <v>104</v>
      </c>
      <c r="D1106" s="41" t="s">
        <v>64</v>
      </c>
      <c r="E1106" s="21">
        <v>0.45833333333333331</v>
      </c>
      <c r="F1106" s="21"/>
      <c r="G1106" s="21"/>
      <c r="H1106" s="41">
        <v>5</v>
      </c>
    </row>
    <row r="1107" spans="1:8" x14ac:dyDescent="0.3">
      <c r="A1107" s="18">
        <v>45743</v>
      </c>
      <c r="B1107" s="20" t="s">
        <v>159</v>
      </c>
      <c r="C1107" s="21" t="s">
        <v>104</v>
      </c>
      <c r="D1107" s="41" t="s">
        <v>64</v>
      </c>
      <c r="E1107" s="21">
        <v>0.45833333333333331</v>
      </c>
      <c r="F1107" s="21"/>
      <c r="G1107" s="21"/>
      <c r="H1107" s="20">
        <v>4</v>
      </c>
    </row>
    <row r="1108" spans="1:8" x14ac:dyDescent="0.3">
      <c r="A1108" s="18">
        <v>45743</v>
      </c>
      <c r="B1108" s="20" t="s">
        <v>9</v>
      </c>
      <c r="C1108" s="21" t="s">
        <v>26</v>
      </c>
      <c r="D1108" s="41" t="s">
        <v>27</v>
      </c>
      <c r="E1108" s="21">
        <v>0.35416666666666669</v>
      </c>
      <c r="F1108" s="21"/>
      <c r="G1108" s="21"/>
      <c r="H1108" s="41">
        <v>9</v>
      </c>
    </row>
    <row r="1109" spans="1:8" x14ac:dyDescent="0.3">
      <c r="A1109" s="18">
        <v>45743</v>
      </c>
      <c r="B1109" s="20" t="s">
        <v>6</v>
      </c>
      <c r="C1109" s="21" t="s">
        <v>26</v>
      </c>
      <c r="D1109" s="41" t="s">
        <v>27</v>
      </c>
      <c r="E1109" s="21">
        <v>0.35416666666666669</v>
      </c>
      <c r="F1109" s="21"/>
      <c r="G1109" s="21"/>
      <c r="H1109" s="41">
        <v>7</v>
      </c>
    </row>
    <row r="1110" spans="1:8" x14ac:dyDescent="0.3">
      <c r="A1110" s="18">
        <v>45743</v>
      </c>
      <c r="B1110" s="20" t="s">
        <v>67</v>
      </c>
      <c r="C1110" s="21" t="s">
        <v>20</v>
      </c>
      <c r="D1110" s="41" t="s">
        <v>112</v>
      </c>
      <c r="E1110" s="21">
        <v>0.33333333333333331</v>
      </c>
      <c r="F1110" s="21"/>
      <c r="G1110" s="21"/>
      <c r="H1110" s="41">
        <v>20</v>
      </c>
    </row>
    <row r="1111" spans="1:8" x14ac:dyDescent="0.3">
      <c r="A1111" s="18">
        <v>45743</v>
      </c>
      <c r="B1111" s="20" t="s">
        <v>36</v>
      </c>
      <c r="C1111" s="21" t="s">
        <v>20</v>
      </c>
      <c r="D1111" s="41" t="s">
        <v>112</v>
      </c>
      <c r="E1111" s="21">
        <v>0.45833333333333331</v>
      </c>
      <c r="F1111" s="21"/>
      <c r="G1111" s="21"/>
      <c r="H1111" s="41">
        <v>18</v>
      </c>
    </row>
    <row r="1112" spans="1:8" x14ac:dyDescent="0.3">
      <c r="A1112" s="18">
        <v>45743</v>
      </c>
      <c r="B1112" s="20" t="s">
        <v>43</v>
      </c>
      <c r="C1112" s="21" t="s">
        <v>20</v>
      </c>
      <c r="D1112" s="41" t="s">
        <v>112</v>
      </c>
      <c r="E1112" s="21">
        <v>0.45833333333333331</v>
      </c>
      <c r="F1112" s="21"/>
      <c r="G1112" s="21"/>
      <c r="H1112" s="41">
        <v>4</v>
      </c>
    </row>
    <row r="1113" spans="1:8" x14ac:dyDescent="0.3">
      <c r="A1113" s="18">
        <v>45743</v>
      </c>
      <c r="B1113" s="20" t="s">
        <v>35</v>
      </c>
      <c r="C1113" s="21" t="s">
        <v>46</v>
      </c>
      <c r="D1113" s="41" t="s">
        <v>8</v>
      </c>
      <c r="E1113" s="21">
        <v>0.29166666666666702</v>
      </c>
      <c r="F1113" s="21"/>
      <c r="G1113" s="21"/>
      <c r="H1113" s="41">
        <v>9</v>
      </c>
    </row>
    <row r="1114" spans="1:8" x14ac:dyDescent="0.3">
      <c r="A1114" s="18">
        <v>45743</v>
      </c>
      <c r="B1114" s="20" t="s">
        <v>17</v>
      </c>
      <c r="C1114" s="21" t="s">
        <v>46</v>
      </c>
      <c r="D1114" s="41" t="s">
        <v>8</v>
      </c>
      <c r="E1114" s="21">
        <v>0.41666666666666702</v>
      </c>
      <c r="F1114" s="21"/>
      <c r="G1114" s="21"/>
      <c r="H1114" s="41">
        <v>1</v>
      </c>
    </row>
    <row r="1115" spans="1:8" x14ac:dyDescent="0.3">
      <c r="A1115" s="18">
        <v>45743</v>
      </c>
      <c r="B1115" s="20" t="s">
        <v>22</v>
      </c>
      <c r="C1115" s="21" t="s">
        <v>28</v>
      </c>
      <c r="D1115" s="41" t="s">
        <v>116</v>
      </c>
      <c r="E1115" s="21">
        <v>0.33333333333333331</v>
      </c>
      <c r="F1115" s="21"/>
      <c r="G1115" s="21"/>
      <c r="H1115" s="41">
        <v>6</v>
      </c>
    </row>
    <row r="1116" spans="1:8" x14ac:dyDescent="0.3">
      <c r="A1116" s="18">
        <v>45743</v>
      </c>
      <c r="B1116" s="41" t="s">
        <v>105</v>
      </c>
      <c r="C1116" s="42" t="s">
        <v>28</v>
      </c>
      <c r="D1116" s="41" t="s">
        <v>116</v>
      </c>
      <c r="E1116" s="42">
        <v>0.33333333333333331</v>
      </c>
      <c r="F1116" s="42"/>
      <c r="G1116" s="42"/>
      <c r="H1116" s="41">
        <v>4</v>
      </c>
    </row>
    <row r="1117" spans="1:8" x14ac:dyDescent="0.3">
      <c r="A1117" s="18">
        <v>45743</v>
      </c>
      <c r="B1117" s="20" t="s">
        <v>363</v>
      </c>
      <c r="C1117" s="21" t="s">
        <v>28</v>
      </c>
      <c r="D1117" s="41" t="s">
        <v>116</v>
      </c>
      <c r="E1117" s="21">
        <v>0.33333333333333331</v>
      </c>
      <c r="F1117" s="21"/>
      <c r="G1117" s="21"/>
      <c r="H1117" s="41">
        <v>1</v>
      </c>
    </row>
    <row r="1118" spans="1:8" x14ac:dyDescent="0.3">
      <c r="A1118" s="18">
        <v>45743</v>
      </c>
      <c r="B1118" s="20" t="s">
        <v>19</v>
      </c>
      <c r="C1118" s="21" t="s">
        <v>73</v>
      </c>
      <c r="D1118" s="41" t="s">
        <v>74</v>
      </c>
      <c r="E1118" s="21">
        <v>0.16666666666666666</v>
      </c>
      <c r="F1118" s="21"/>
      <c r="G1118" s="21"/>
      <c r="H1118" s="41">
        <v>4</v>
      </c>
    </row>
    <row r="1119" spans="1:8" x14ac:dyDescent="0.3">
      <c r="A1119" s="125">
        <v>45743</v>
      </c>
      <c r="B1119" s="173" t="s">
        <v>40</v>
      </c>
      <c r="C1119" s="128" t="s">
        <v>73</v>
      </c>
      <c r="D1119" s="126" t="s">
        <v>74</v>
      </c>
      <c r="E1119" s="128">
        <v>0.16666666666666666</v>
      </c>
      <c r="F1119" s="128"/>
      <c r="G1119" s="128"/>
      <c r="H1119" s="126">
        <v>8</v>
      </c>
    </row>
    <row r="1120" spans="1:8" ht="15.6" x14ac:dyDescent="0.3">
      <c r="A1120" s="597" t="s">
        <v>1</v>
      </c>
      <c r="B1120" s="597" t="s">
        <v>2</v>
      </c>
      <c r="C1120" s="597" t="s">
        <v>3</v>
      </c>
      <c r="D1120" s="597" t="s">
        <v>4</v>
      </c>
      <c r="E1120" s="599" t="s">
        <v>5</v>
      </c>
      <c r="F1120" s="216"/>
      <c r="G1120" s="216"/>
      <c r="H1120" s="599" t="s">
        <v>268</v>
      </c>
    </row>
    <row r="1121" spans="1:8" ht="15.6" x14ac:dyDescent="0.3">
      <c r="A1121" s="598"/>
      <c r="B1121" s="598"/>
      <c r="C1121" s="598"/>
      <c r="D1121" s="598"/>
      <c r="E1121" s="600"/>
      <c r="F1121" s="217"/>
      <c r="G1121" s="217"/>
      <c r="H1121" s="600"/>
    </row>
    <row r="1122" spans="1:8" x14ac:dyDescent="0.3">
      <c r="A1122" s="1">
        <v>45743</v>
      </c>
      <c r="B1122" s="2" t="s">
        <v>43</v>
      </c>
      <c r="C1122" s="2"/>
      <c r="D1122" s="4"/>
      <c r="E1122" s="3"/>
      <c r="F1122" s="3"/>
      <c r="G1122" s="3"/>
      <c r="H1122" s="2"/>
    </row>
    <row r="1123" spans="1:8" x14ac:dyDescent="0.3">
      <c r="A1123" s="118">
        <v>45743</v>
      </c>
      <c r="B1123" s="76" t="s">
        <v>19</v>
      </c>
      <c r="C1123" s="76" t="s">
        <v>73</v>
      </c>
      <c r="D1123" s="59" t="s">
        <v>74</v>
      </c>
      <c r="E1123" s="7">
        <v>0.16666666666666666</v>
      </c>
      <c r="F1123" s="7"/>
      <c r="G1123" s="7"/>
      <c r="H1123" s="76"/>
    </row>
    <row r="1124" spans="1:8" x14ac:dyDescent="0.3">
      <c r="A1124" s="118">
        <v>45743</v>
      </c>
      <c r="B1124" s="76" t="s">
        <v>40</v>
      </c>
      <c r="C1124" s="76" t="s">
        <v>73</v>
      </c>
      <c r="D1124" s="76" t="s">
        <v>74</v>
      </c>
      <c r="E1124" s="7">
        <v>0.16666666666666666</v>
      </c>
      <c r="F1124" s="7"/>
      <c r="G1124" s="7"/>
      <c r="H1124" s="76"/>
    </row>
    <row r="1125" spans="1:8" x14ac:dyDescent="0.3">
      <c r="A1125" s="118">
        <v>45743</v>
      </c>
      <c r="B1125" s="76" t="s">
        <v>33</v>
      </c>
      <c r="C1125" s="76" t="s">
        <v>104</v>
      </c>
      <c r="D1125" s="59" t="s">
        <v>64</v>
      </c>
      <c r="E1125" s="7">
        <v>0.25</v>
      </c>
      <c r="F1125" s="7"/>
      <c r="G1125" s="7"/>
      <c r="H1125" s="76"/>
    </row>
    <row r="1126" spans="1:8" x14ac:dyDescent="0.3">
      <c r="A1126" s="118">
        <v>45743</v>
      </c>
      <c r="B1126" s="76" t="s">
        <v>9</v>
      </c>
      <c r="C1126" s="76" t="s">
        <v>26</v>
      </c>
      <c r="D1126" s="59" t="s">
        <v>27</v>
      </c>
      <c r="E1126" s="7">
        <v>0.35416666666666669</v>
      </c>
      <c r="F1126" s="7"/>
      <c r="G1126" s="7"/>
      <c r="H1126" s="76"/>
    </row>
    <row r="1127" spans="1:8" x14ac:dyDescent="0.3">
      <c r="A1127" s="118">
        <v>45743</v>
      </c>
      <c r="B1127" s="76" t="s">
        <v>6</v>
      </c>
      <c r="C1127" s="76" t="s">
        <v>26</v>
      </c>
      <c r="D1127" s="59" t="s">
        <v>27</v>
      </c>
      <c r="E1127" s="7">
        <v>0.35416666666666669</v>
      </c>
      <c r="F1127" s="7"/>
      <c r="G1127" s="7"/>
      <c r="H1127" s="76"/>
    </row>
    <row r="1128" spans="1:8" x14ac:dyDescent="0.3">
      <c r="A1128" s="118">
        <v>45743</v>
      </c>
      <c r="B1128" s="76" t="s">
        <v>35</v>
      </c>
      <c r="C1128" s="76" t="s">
        <v>46</v>
      </c>
      <c r="D1128" s="59" t="s">
        <v>8</v>
      </c>
      <c r="E1128" s="7">
        <v>0.29166666666666669</v>
      </c>
      <c r="F1128" s="7"/>
      <c r="G1128" s="7"/>
      <c r="H1128" s="76"/>
    </row>
    <row r="1129" spans="1:8" x14ac:dyDescent="0.3">
      <c r="A1129" s="118">
        <v>45743</v>
      </c>
      <c r="B1129" s="76" t="s">
        <v>67</v>
      </c>
      <c r="C1129" s="76" t="s">
        <v>20</v>
      </c>
      <c r="D1129" s="59" t="s">
        <v>112</v>
      </c>
      <c r="E1129" s="7"/>
      <c r="F1129" s="7"/>
      <c r="G1129" s="7"/>
      <c r="H1129" s="76"/>
    </row>
    <row r="1130" spans="1:8" x14ac:dyDescent="0.3">
      <c r="A1130" s="118">
        <v>45743</v>
      </c>
      <c r="B1130" s="59" t="s">
        <v>105</v>
      </c>
      <c r="C1130" s="59" t="s">
        <v>28</v>
      </c>
      <c r="D1130" s="59" t="s">
        <v>116</v>
      </c>
      <c r="E1130" s="60">
        <v>0.375</v>
      </c>
      <c r="F1130" s="60"/>
      <c r="G1130" s="60"/>
      <c r="H1130" s="76"/>
    </row>
    <row r="1131" spans="1:8" x14ac:dyDescent="0.3">
      <c r="A1131" s="118">
        <v>45743</v>
      </c>
      <c r="B1131" s="76" t="s">
        <v>22</v>
      </c>
      <c r="C1131" s="76" t="s">
        <v>28</v>
      </c>
      <c r="D1131" s="59" t="s">
        <v>116</v>
      </c>
      <c r="E1131" s="7">
        <v>0.375</v>
      </c>
      <c r="F1131" s="7"/>
      <c r="G1131" s="7"/>
      <c r="H1131" s="76"/>
    </row>
    <row r="1132" spans="1:8" x14ac:dyDescent="0.3">
      <c r="A1132" s="118">
        <v>45743</v>
      </c>
      <c r="B1132" s="76" t="s">
        <v>363</v>
      </c>
      <c r="C1132" s="76" t="s">
        <v>28</v>
      </c>
      <c r="D1132" s="59" t="s">
        <v>116</v>
      </c>
      <c r="E1132" s="7">
        <v>0.33333333333333331</v>
      </c>
      <c r="F1132" s="7"/>
      <c r="G1132" s="7"/>
      <c r="H1132" s="76"/>
    </row>
    <row r="1133" spans="1:8" x14ac:dyDescent="0.3">
      <c r="A1133" s="118">
        <v>45743</v>
      </c>
      <c r="B1133" s="76" t="s">
        <v>17</v>
      </c>
      <c r="C1133" s="76" t="s">
        <v>46</v>
      </c>
      <c r="D1133" s="59" t="s">
        <v>8</v>
      </c>
      <c r="E1133" s="7">
        <v>0.41666666666666669</v>
      </c>
      <c r="F1133" s="7"/>
      <c r="G1133" s="7"/>
      <c r="H1133" s="76"/>
    </row>
    <row r="1134" spans="1:8" x14ac:dyDescent="0.3">
      <c r="A1134" s="118">
        <v>45743</v>
      </c>
      <c r="B1134" s="76" t="s">
        <v>49</v>
      </c>
      <c r="C1134" s="76" t="s">
        <v>104</v>
      </c>
      <c r="D1134" s="59" t="s">
        <v>64</v>
      </c>
      <c r="E1134" s="7">
        <v>0.45833333333333331</v>
      </c>
      <c r="F1134" s="7"/>
      <c r="G1134" s="7"/>
      <c r="H1134" s="76"/>
    </row>
    <row r="1135" spans="1:8" x14ac:dyDescent="0.3">
      <c r="A1135" s="118">
        <v>45743</v>
      </c>
      <c r="B1135" s="76" t="s">
        <v>159</v>
      </c>
      <c r="C1135" s="76" t="s">
        <v>104</v>
      </c>
      <c r="D1135" s="59" t="s">
        <v>64</v>
      </c>
      <c r="E1135" s="7">
        <v>0.45833333333333331</v>
      </c>
      <c r="F1135" s="7"/>
      <c r="G1135" s="7"/>
      <c r="H1135" s="76"/>
    </row>
    <row r="1136" spans="1:8" x14ac:dyDescent="0.3">
      <c r="A1136" s="1">
        <v>45743</v>
      </c>
      <c r="B1136" s="2" t="s">
        <v>36</v>
      </c>
      <c r="C1136" s="2" t="s">
        <v>104</v>
      </c>
      <c r="D1136" s="4" t="s">
        <v>64</v>
      </c>
      <c r="E1136" s="3">
        <v>0.83333333333333337</v>
      </c>
      <c r="F1136" s="3"/>
      <c r="G1136" s="3"/>
      <c r="H1136" s="2"/>
    </row>
    <row r="1137" spans="1:8" x14ac:dyDescent="0.3">
      <c r="A1137" s="118">
        <v>45743</v>
      </c>
      <c r="B1137" s="76" t="s">
        <v>238</v>
      </c>
      <c r="C1137" s="76" t="s">
        <v>365</v>
      </c>
      <c r="D1137" s="59" t="s">
        <v>48</v>
      </c>
      <c r="E1137" s="7">
        <v>0.8125</v>
      </c>
      <c r="F1137" s="7"/>
      <c r="G1137" s="7"/>
      <c r="H1137" s="76"/>
    </row>
    <row r="1138" spans="1:8" x14ac:dyDescent="0.3">
      <c r="A1138" s="118">
        <v>45743</v>
      </c>
      <c r="B1138" s="76" t="s">
        <v>22</v>
      </c>
      <c r="C1138" s="76" t="s">
        <v>46</v>
      </c>
      <c r="D1138" s="59" t="s">
        <v>179</v>
      </c>
      <c r="E1138" s="7">
        <v>0.8125</v>
      </c>
      <c r="F1138" s="7"/>
      <c r="G1138" s="7"/>
      <c r="H1138" s="76"/>
    </row>
    <row r="1139" spans="1:8" x14ac:dyDescent="0.3">
      <c r="A1139" s="118">
        <v>45743</v>
      </c>
      <c r="B1139" s="76" t="s">
        <v>9</v>
      </c>
      <c r="C1139" s="76" t="s">
        <v>26</v>
      </c>
      <c r="D1139" s="59" t="s">
        <v>27</v>
      </c>
      <c r="E1139" s="7">
        <v>0.83333333333333337</v>
      </c>
      <c r="F1139" s="7"/>
      <c r="G1139" s="7"/>
      <c r="H1139" s="76"/>
    </row>
    <row r="1140" spans="1:8" x14ac:dyDescent="0.3">
      <c r="A1140" s="118">
        <v>45743</v>
      </c>
      <c r="B1140" s="76" t="s">
        <v>6</v>
      </c>
      <c r="C1140" s="76" t="s">
        <v>26</v>
      </c>
      <c r="D1140" s="59" t="s">
        <v>27</v>
      </c>
      <c r="E1140" s="7">
        <v>0.83333333333333337</v>
      </c>
      <c r="F1140" s="7"/>
      <c r="G1140" s="7"/>
      <c r="H1140" s="76"/>
    </row>
    <row r="1141" spans="1:8" x14ac:dyDescent="0.3">
      <c r="A1141" s="118">
        <v>45743</v>
      </c>
      <c r="B1141" s="76" t="s">
        <v>180</v>
      </c>
      <c r="C1141" s="76" t="s">
        <v>26</v>
      </c>
      <c r="D1141" s="59" t="s">
        <v>27</v>
      </c>
      <c r="E1141" s="7">
        <v>0.83333333333333337</v>
      </c>
      <c r="F1141" s="7"/>
      <c r="G1141" s="7"/>
      <c r="H1141" s="76"/>
    </row>
    <row r="1142" spans="1:8" x14ac:dyDescent="0.3">
      <c r="A1142" s="118">
        <v>45743</v>
      </c>
      <c r="B1142" s="76" t="s">
        <v>9</v>
      </c>
      <c r="C1142" s="76" t="s">
        <v>28</v>
      </c>
      <c r="D1142" s="59" t="s">
        <v>81</v>
      </c>
      <c r="E1142" s="7">
        <v>0</v>
      </c>
      <c r="F1142" s="7"/>
      <c r="G1142" s="7"/>
      <c r="H1142" s="76"/>
    </row>
    <row r="1143" spans="1:8" x14ac:dyDescent="0.3">
      <c r="A1143" s="118">
        <v>45743</v>
      </c>
      <c r="B1143" s="76" t="s">
        <v>6</v>
      </c>
      <c r="C1143" s="76" t="s">
        <v>28</v>
      </c>
      <c r="D1143" s="59" t="s">
        <v>81</v>
      </c>
      <c r="E1143" s="7">
        <v>0</v>
      </c>
      <c r="F1143" s="7"/>
      <c r="G1143" s="7"/>
      <c r="H1143" s="76"/>
    </row>
    <row r="1144" spans="1:8" x14ac:dyDescent="0.3">
      <c r="A1144" s="118">
        <v>45743</v>
      </c>
      <c r="B1144" s="76" t="s">
        <v>180</v>
      </c>
      <c r="C1144" s="76" t="s">
        <v>28</v>
      </c>
      <c r="D1144" s="59" t="s">
        <v>81</v>
      </c>
      <c r="E1144" s="7">
        <v>0</v>
      </c>
      <c r="F1144" s="7"/>
      <c r="G1144" s="7"/>
      <c r="H1144" s="76"/>
    </row>
    <row r="1145" spans="1:8" x14ac:dyDescent="0.3">
      <c r="A1145" s="118">
        <v>45743</v>
      </c>
      <c r="B1145" s="76" t="s">
        <v>22</v>
      </c>
      <c r="C1145" s="76" t="s">
        <v>28</v>
      </c>
      <c r="D1145" s="59" t="s">
        <v>81</v>
      </c>
      <c r="E1145" s="7">
        <v>0</v>
      </c>
      <c r="F1145" s="7"/>
      <c r="G1145" s="7"/>
      <c r="H1145" s="76"/>
    </row>
    <row r="1146" spans="1:8" ht="15" customHeight="1" x14ac:dyDescent="0.3">
      <c r="A1146" s="586" t="s">
        <v>1</v>
      </c>
      <c r="B1146" s="586" t="s">
        <v>2</v>
      </c>
      <c r="C1146" s="586" t="s">
        <v>3</v>
      </c>
      <c r="D1146" s="586" t="s">
        <v>4</v>
      </c>
      <c r="E1146" s="587" t="s">
        <v>5</v>
      </c>
      <c r="F1146" s="57"/>
      <c r="G1146" s="57"/>
      <c r="H1146" s="587" t="s">
        <v>268</v>
      </c>
    </row>
    <row r="1147" spans="1:8" ht="15.6" x14ac:dyDescent="0.3">
      <c r="A1147" s="586"/>
      <c r="B1147" s="586"/>
      <c r="C1147" s="586"/>
      <c r="D1147" s="586"/>
      <c r="E1147" s="587"/>
      <c r="F1147" s="57"/>
      <c r="G1147" s="57"/>
      <c r="H1147" s="587"/>
    </row>
    <row r="1148" spans="1:8" x14ac:dyDescent="0.3">
      <c r="A1148" s="18">
        <v>45744</v>
      </c>
      <c r="B1148" s="5" t="s">
        <v>35</v>
      </c>
      <c r="C1148" s="19" t="s">
        <v>56</v>
      </c>
      <c r="D1148" s="48" t="s">
        <v>29</v>
      </c>
      <c r="E1148" s="19">
        <v>0.29166666666666669</v>
      </c>
      <c r="F1148" s="19"/>
      <c r="G1148" s="19"/>
      <c r="H1148" s="48">
        <v>6</v>
      </c>
    </row>
    <row r="1149" spans="1:8" x14ac:dyDescent="0.3">
      <c r="A1149" s="18">
        <v>45744</v>
      </c>
      <c r="B1149" s="5" t="s">
        <v>67</v>
      </c>
      <c r="C1149" s="19" t="s">
        <v>56</v>
      </c>
      <c r="D1149" s="48" t="s">
        <v>29</v>
      </c>
      <c r="E1149" s="19">
        <v>0.41666666666666669</v>
      </c>
      <c r="F1149" s="19"/>
      <c r="G1149" s="19"/>
      <c r="H1149" s="48"/>
    </row>
    <row r="1150" spans="1:8" x14ac:dyDescent="0.3">
      <c r="A1150" s="18">
        <v>45744</v>
      </c>
      <c r="B1150" s="5" t="s">
        <v>6</v>
      </c>
      <c r="C1150" s="19" t="s">
        <v>28</v>
      </c>
      <c r="D1150" s="48" t="s">
        <v>81</v>
      </c>
      <c r="E1150" s="19">
        <v>0.54166666666666663</v>
      </c>
      <c r="F1150" s="19"/>
      <c r="G1150" s="19"/>
      <c r="H1150" s="48">
        <v>7</v>
      </c>
    </row>
    <row r="1151" spans="1:8" x14ac:dyDescent="0.3">
      <c r="A1151" s="18">
        <v>45744</v>
      </c>
      <c r="B1151" s="5" t="s">
        <v>9</v>
      </c>
      <c r="C1151" s="19" t="s">
        <v>28</v>
      </c>
      <c r="D1151" s="48" t="s">
        <v>81</v>
      </c>
      <c r="E1151" s="19">
        <v>0.54166666666666663</v>
      </c>
      <c r="F1151" s="19"/>
      <c r="G1151" s="19"/>
      <c r="H1151" s="48">
        <v>8</v>
      </c>
    </row>
    <row r="1152" spans="1:8" x14ac:dyDescent="0.3">
      <c r="A1152" s="18">
        <v>45744</v>
      </c>
      <c r="B1152" s="5" t="s">
        <v>22</v>
      </c>
      <c r="C1152" s="19" t="s">
        <v>20</v>
      </c>
      <c r="D1152" s="48" t="s">
        <v>112</v>
      </c>
      <c r="E1152" s="19">
        <v>0.29166666666666669</v>
      </c>
      <c r="F1152" s="19"/>
      <c r="G1152" s="19"/>
      <c r="H1152" s="48">
        <v>2</v>
      </c>
    </row>
    <row r="1153" spans="1:8" x14ac:dyDescent="0.3">
      <c r="A1153" s="18">
        <v>45744</v>
      </c>
      <c r="B1153" s="5" t="s">
        <v>311</v>
      </c>
      <c r="C1153" s="19" t="s">
        <v>20</v>
      </c>
      <c r="D1153" s="48" t="s">
        <v>112</v>
      </c>
      <c r="E1153" s="19">
        <v>0.29166666666666669</v>
      </c>
      <c r="F1153" s="19"/>
      <c r="G1153" s="19"/>
      <c r="H1153" s="48">
        <v>1</v>
      </c>
    </row>
    <row r="1154" spans="1:8" x14ac:dyDescent="0.3">
      <c r="A1154" s="18">
        <v>45744</v>
      </c>
      <c r="B1154" s="5" t="s">
        <v>33</v>
      </c>
      <c r="C1154" s="19" t="s">
        <v>46</v>
      </c>
      <c r="D1154" s="48" t="s">
        <v>8</v>
      </c>
      <c r="E1154" s="19">
        <v>0.47916666666666669</v>
      </c>
      <c r="F1154" s="19"/>
      <c r="G1154" s="19"/>
      <c r="H1154" s="48">
        <v>2</v>
      </c>
    </row>
    <row r="1155" spans="1:8" x14ac:dyDescent="0.3">
      <c r="A1155" s="40">
        <v>45744</v>
      </c>
      <c r="B1155" s="41" t="s">
        <v>12</v>
      </c>
      <c r="C1155" s="42" t="s">
        <v>104</v>
      </c>
      <c r="D1155" s="41" t="s">
        <v>64</v>
      </c>
      <c r="E1155" s="42">
        <v>0.20833333333333334</v>
      </c>
      <c r="F1155" s="42"/>
      <c r="G1155" s="42"/>
      <c r="H1155" s="41">
        <v>19</v>
      </c>
    </row>
    <row r="1156" spans="1:8" x14ac:dyDescent="0.3">
      <c r="A1156" s="40">
        <v>45744</v>
      </c>
      <c r="B1156" s="41" t="s">
        <v>12</v>
      </c>
      <c r="C1156" s="42" t="s">
        <v>14</v>
      </c>
      <c r="D1156" s="41" t="s">
        <v>115</v>
      </c>
      <c r="E1156" s="42">
        <v>0.20833333333333334</v>
      </c>
      <c r="F1156" s="42"/>
      <c r="G1156" s="42"/>
      <c r="H1156" s="41">
        <v>5</v>
      </c>
    </row>
    <row r="1157" spans="1:8" x14ac:dyDescent="0.3">
      <c r="A1157" s="18">
        <v>45744</v>
      </c>
      <c r="B1157" s="5" t="s">
        <v>40</v>
      </c>
      <c r="C1157" s="19" t="s">
        <v>14</v>
      </c>
      <c r="D1157" s="48" t="s">
        <v>115</v>
      </c>
      <c r="E1157" s="19">
        <v>0.25</v>
      </c>
      <c r="F1157" s="19"/>
      <c r="G1157" s="19"/>
      <c r="H1157" s="48">
        <v>8</v>
      </c>
    </row>
    <row r="1158" spans="1:8" x14ac:dyDescent="0.3">
      <c r="A1158" s="18">
        <v>45744</v>
      </c>
      <c r="B1158" s="5" t="s">
        <v>366</v>
      </c>
      <c r="C1158" s="19" t="s">
        <v>26</v>
      </c>
      <c r="D1158" s="48" t="s">
        <v>27</v>
      </c>
      <c r="E1158" s="19">
        <v>0.20833333333333334</v>
      </c>
      <c r="F1158" s="19"/>
      <c r="G1158" s="19"/>
      <c r="H1158" s="48">
        <v>5</v>
      </c>
    </row>
    <row r="1159" spans="1:8" x14ac:dyDescent="0.3">
      <c r="A1159" s="18">
        <v>45744</v>
      </c>
      <c r="B1159" s="5" t="s">
        <v>169</v>
      </c>
      <c r="C1159" s="19" t="s">
        <v>56</v>
      </c>
      <c r="D1159" s="48" t="s">
        <v>29</v>
      </c>
      <c r="E1159" s="19">
        <v>0.5</v>
      </c>
      <c r="F1159" s="19"/>
      <c r="G1159" s="19"/>
      <c r="H1159" s="48">
        <v>6</v>
      </c>
    </row>
    <row r="1160" spans="1:8" x14ac:dyDescent="0.3">
      <c r="A1160" s="18">
        <v>45744</v>
      </c>
      <c r="B1160" s="5" t="s">
        <v>107</v>
      </c>
      <c r="C1160" s="19" t="s">
        <v>56</v>
      </c>
      <c r="D1160" s="48" t="s">
        <v>29</v>
      </c>
      <c r="E1160" s="19">
        <v>0.5</v>
      </c>
      <c r="F1160" s="19"/>
      <c r="G1160" s="19"/>
      <c r="H1160" s="48">
        <v>5</v>
      </c>
    </row>
    <row r="1161" spans="1:8" x14ac:dyDescent="0.3">
      <c r="A1161" s="18">
        <v>45744</v>
      </c>
      <c r="B1161" s="76" t="s">
        <v>17</v>
      </c>
      <c r="C1161" s="76" t="s">
        <v>46</v>
      </c>
      <c r="D1161" s="59" t="s">
        <v>115</v>
      </c>
      <c r="E1161" s="7">
        <v>0.83333333333333337</v>
      </c>
      <c r="F1161" s="7"/>
      <c r="G1161" s="7"/>
      <c r="H1161" s="59">
        <v>1</v>
      </c>
    </row>
    <row r="1162" spans="1:8" x14ac:dyDescent="0.3">
      <c r="A1162" s="18">
        <v>45744</v>
      </c>
      <c r="B1162" s="5" t="s">
        <v>13</v>
      </c>
      <c r="C1162" s="19" t="s">
        <v>46</v>
      </c>
      <c r="D1162" s="48" t="s">
        <v>115</v>
      </c>
      <c r="E1162" s="19">
        <v>0.83333333333333337</v>
      </c>
      <c r="F1162" s="19"/>
      <c r="G1162" s="19"/>
      <c r="H1162" s="48">
        <v>1</v>
      </c>
    </row>
    <row r="1163" spans="1:8" x14ac:dyDescent="0.3">
      <c r="A1163" s="18">
        <v>45744</v>
      </c>
      <c r="B1163" s="76" t="s">
        <v>9</v>
      </c>
      <c r="C1163" s="76" t="s">
        <v>56</v>
      </c>
      <c r="D1163" s="59" t="s">
        <v>29</v>
      </c>
      <c r="E1163" s="7">
        <v>0.875</v>
      </c>
      <c r="F1163" s="7"/>
      <c r="G1163" s="7"/>
      <c r="H1163" s="76"/>
    </row>
    <row r="1164" spans="1:8" x14ac:dyDescent="0.3">
      <c r="A1164" s="18">
        <v>45744</v>
      </c>
      <c r="B1164" s="76" t="s">
        <v>6</v>
      </c>
      <c r="C1164" s="76" t="s">
        <v>56</v>
      </c>
      <c r="D1164" s="59" t="s">
        <v>29</v>
      </c>
      <c r="E1164" s="7">
        <v>0.875</v>
      </c>
      <c r="F1164" s="7"/>
      <c r="G1164" s="7"/>
      <c r="H1164" s="76"/>
    </row>
    <row r="1165" spans="1:8" x14ac:dyDescent="0.3">
      <c r="A1165" s="18">
        <v>45744</v>
      </c>
      <c r="B1165" s="76" t="s">
        <v>180</v>
      </c>
      <c r="C1165" s="76" t="s">
        <v>56</v>
      </c>
      <c r="D1165" s="59" t="s">
        <v>29</v>
      </c>
      <c r="E1165" s="7">
        <v>0.875</v>
      </c>
      <c r="F1165" s="7"/>
      <c r="G1165" s="7"/>
      <c r="H1165" s="76"/>
    </row>
    <row r="1166" spans="1:8" x14ac:dyDescent="0.3">
      <c r="A1166" s="18">
        <v>45744</v>
      </c>
      <c r="B1166" s="5" t="s">
        <v>22</v>
      </c>
      <c r="C1166" s="19" t="s">
        <v>20</v>
      </c>
      <c r="D1166" s="48" t="s">
        <v>112</v>
      </c>
      <c r="E1166" s="19">
        <v>0.83333333333333337</v>
      </c>
      <c r="F1166" s="19"/>
      <c r="G1166" s="19"/>
      <c r="H1166" s="48">
        <v>2</v>
      </c>
    </row>
    <row r="1167" spans="1:8" x14ac:dyDescent="0.3">
      <c r="A1167" s="18">
        <v>45744</v>
      </c>
      <c r="B1167" s="5" t="s">
        <v>36</v>
      </c>
      <c r="C1167" s="19" t="s">
        <v>20</v>
      </c>
      <c r="D1167" s="48" t="s">
        <v>112</v>
      </c>
      <c r="E1167" s="19">
        <v>0.83333333333333337</v>
      </c>
      <c r="F1167" s="19"/>
      <c r="G1167" s="19"/>
      <c r="H1167" s="48">
        <v>18</v>
      </c>
    </row>
    <row r="1168" spans="1:8" ht="15.6" x14ac:dyDescent="0.3">
      <c r="A1168" s="586" t="s">
        <v>1</v>
      </c>
      <c r="B1168" s="586" t="s">
        <v>2</v>
      </c>
      <c r="C1168" s="586" t="s">
        <v>3</v>
      </c>
      <c r="D1168" s="586" t="s">
        <v>4</v>
      </c>
      <c r="E1168" s="587" t="s">
        <v>5</v>
      </c>
      <c r="F1168" s="57"/>
      <c r="G1168" s="57"/>
      <c r="H1168" s="587" t="s">
        <v>268</v>
      </c>
    </row>
    <row r="1169" spans="1:8" ht="15.6" x14ac:dyDescent="0.3">
      <c r="A1169" s="586"/>
      <c r="B1169" s="586"/>
      <c r="C1169" s="586"/>
      <c r="D1169" s="586"/>
      <c r="E1169" s="587"/>
      <c r="F1169" s="57"/>
      <c r="G1169" s="57"/>
      <c r="H1169" s="587"/>
    </row>
    <row r="1170" spans="1:8" x14ac:dyDescent="0.3">
      <c r="A1170" s="18">
        <v>45744</v>
      </c>
      <c r="B1170" s="76" t="s">
        <v>9</v>
      </c>
      <c r="C1170" s="76" t="s">
        <v>14</v>
      </c>
      <c r="D1170" s="59" t="s">
        <v>115</v>
      </c>
      <c r="E1170" s="7">
        <v>0.25</v>
      </c>
      <c r="F1170" s="7"/>
      <c r="G1170" s="7"/>
      <c r="H1170" s="76"/>
    </row>
    <row r="1171" spans="1:8" x14ac:dyDescent="0.3">
      <c r="A1171" s="18">
        <v>45744</v>
      </c>
      <c r="B1171" s="76" t="s">
        <v>6</v>
      </c>
      <c r="C1171" s="76" t="s">
        <v>14</v>
      </c>
      <c r="D1171" s="59" t="s">
        <v>115</v>
      </c>
      <c r="E1171" s="7">
        <v>0.25</v>
      </c>
      <c r="F1171" s="7"/>
      <c r="G1171" s="7"/>
      <c r="H1171" s="76"/>
    </row>
    <row r="1172" spans="1:8" x14ac:dyDescent="0.3">
      <c r="A1172" s="18">
        <v>45744</v>
      </c>
      <c r="B1172" s="76" t="s">
        <v>9</v>
      </c>
      <c r="C1172" s="76" t="s">
        <v>28</v>
      </c>
      <c r="D1172" s="59" t="s">
        <v>81</v>
      </c>
      <c r="E1172" s="7">
        <v>0.58333333333333337</v>
      </c>
      <c r="F1172" s="7"/>
      <c r="G1172" s="7"/>
      <c r="H1172" s="76"/>
    </row>
    <row r="1173" spans="1:8" x14ac:dyDescent="0.3">
      <c r="A1173" s="18">
        <v>45744</v>
      </c>
      <c r="B1173" s="76" t="s">
        <v>6</v>
      </c>
      <c r="C1173" s="76" t="s">
        <v>28</v>
      </c>
      <c r="D1173" s="59" t="s">
        <v>81</v>
      </c>
      <c r="E1173" s="7">
        <v>0.58333333333333337</v>
      </c>
      <c r="F1173" s="7"/>
      <c r="G1173" s="7"/>
      <c r="H1173" s="76"/>
    </row>
    <row r="1174" spans="1:8" x14ac:dyDescent="0.3">
      <c r="A1174" s="18">
        <v>45744</v>
      </c>
      <c r="B1174" s="76" t="s">
        <v>9</v>
      </c>
      <c r="C1174" s="76" t="s">
        <v>56</v>
      </c>
      <c r="D1174" s="59" t="s">
        <v>8</v>
      </c>
      <c r="E1174" s="7">
        <v>0.83333333333333337</v>
      </c>
      <c r="F1174" s="7"/>
      <c r="G1174" s="7"/>
      <c r="H1174" s="76"/>
    </row>
    <row r="1175" spans="1:8" x14ac:dyDescent="0.3">
      <c r="A1175" s="18">
        <v>45744</v>
      </c>
      <c r="B1175" s="76" t="s">
        <v>6</v>
      </c>
      <c r="C1175" s="76" t="s">
        <v>56</v>
      </c>
      <c r="D1175" s="59" t="s">
        <v>8</v>
      </c>
      <c r="E1175" s="7">
        <v>0.83333333333333337</v>
      </c>
      <c r="F1175" s="7"/>
      <c r="G1175" s="7"/>
      <c r="H1175" s="76"/>
    </row>
    <row r="1176" spans="1:8" x14ac:dyDescent="0.3">
      <c r="A1176" s="18">
        <v>45744</v>
      </c>
      <c r="B1176" s="76" t="s">
        <v>9</v>
      </c>
      <c r="C1176" s="76" t="s">
        <v>46</v>
      </c>
      <c r="D1176" s="59" t="s">
        <v>112</v>
      </c>
      <c r="E1176" s="7">
        <v>0.95833333333333337</v>
      </c>
      <c r="F1176" s="7"/>
      <c r="G1176" s="7"/>
      <c r="H1176" s="76"/>
    </row>
    <row r="1177" spans="1:8" x14ac:dyDescent="0.3">
      <c r="A1177" s="18">
        <v>45744</v>
      </c>
      <c r="B1177" s="76" t="s">
        <v>6</v>
      </c>
      <c r="C1177" s="76" t="s">
        <v>46</v>
      </c>
      <c r="D1177" s="59" t="s">
        <v>112</v>
      </c>
      <c r="E1177" s="7">
        <v>0.95833333333333337</v>
      </c>
      <c r="F1177" s="7"/>
      <c r="G1177" s="7"/>
      <c r="H1177" s="5">
        <v>4</v>
      </c>
    </row>
    <row r="1178" spans="1:8" x14ac:dyDescent="0.3">
      <c r="A1178" s="18">
        <v>45744</v>
      </c>
      <c r="B1178" s="76" t="s">
        <v>18</v>
      </c>
      <c r="C1178" s="5" t="s">
        <v>20</v>
      </c>
      <c r="D1178" s="5" t="s">
        <v>112</v>
      </c>
      <c r="E1178" s="22">
        <v>0.20833333333333334</v>
      </c>
      <c r="F1178" s="22"/>
      <c r="G1178" s="22"/>
      <c r="H1178" s="5">
        <v>22</v>
      </c>
    </row>
    <row r="1179" spans="1:8" x14ac:dyDescent="0.3">
      <c r="A1179" s="18">
        <v>45744</v>
      </c>
      <c r="B1179" s="76" t="s">
        <v>11</v>
      </c>
      <c r="C1179" s="5" t="s">
        <v>20</v>
      </c>
      <c r="D1179" s="5" t="s">
        <v>112</v>
      </c>
      <c r="E1179" s="22">
        <v>0.20833333333333334</v>
      </c>
      <c r="F1179" s="190"/>
      <c r="G1179" s="190"/>
    </row>
    <row r="1182" spans="1:8" x14ac:dyDescent="0.3">
      <c r="A1182" s="594" t="s">
        <v>267</v>
      </c>
      <c r="B1182" s="594" t="s">
        <v>2</v>
      </c>
      <c r="C1182" s="594" t="s">
        <v>3</v>
      </c>
      <c r="D1182" s="594" t="s">
        <v>4</v>
      </c>
      <c r="E1182" s="593" t="s">
        <v>5</v>
      </c>
      <c r="F1182" s="198"/>
      <c r="G1182" s="198"/>
      <c r="H1182" s="593" t="s">
        <v>268</v>
      </c>
    </row>
    <row r="1183" spans="1:8" x14ac:dyDescent="0.3">
      <c r="A1183" s="596"/>
      <c r="B1183" s="596"/>
      <c r="C1183" s="596"/>
      <c r="D1183" s="596"/>
      <c r="E1183" s="595"/>
      <c r="F1183" s="213"/>
      <c r="G1183" s="213"/>
      <c r="H1183" s="595"/>
    </row>
    <row r="1184" spans="1:8" x14ac:dyDescent="0.3">
      <c r="A1184" s="1">
        <v>45749</v>
      </c>
      <c r="B1184" s="2" t="s">
        <v>35</v>
      </c>
      <c r="C1184" s="2" t="s">
        <v>26</v>
      </c>
      <c r="D1184" s="2" t="s">
        <v>113</v>
      </c>
      <c r="E1184" s="3">
        <v>0.33333333333333331</v>
      </c>
      <c r="F1184" s="3"/>
      <c r="G1184" s="3"/>
      <c r="H1184" s="4">
        <v>8</v>
      </c>
    </row>
    <row r="1185" spans="1:8" x14ac:dyDescent="0.3">
      <c r="A1185" s="1">
        <v>45749</v>
      </c>
      <c r="B1185" s="2" t="s">
        <v>40</v>
      </c>
      <c r="C1185" s="2" t="s">
        <v>26</v>
      </c>
      <c r="D1185" s="2" t="s">
        <v>113</v>
      </c>
      <c r="E1185" s="3">
        <v>0.375</v>
      </c>
      <c r="F1185" s="3"/>
      <c r="G1185" s="3"/>
      <c r="H1185" s="4">
        <v>14</v>
      </c>
    </row>
    <row r="1186" spans="1:8" x14ac:dyDescent="0.3">
      <c r="A1186" s="1">
        <v>45749</v>
      </c>
      <c r="B1186" s="2" t="s">
        <v>368</v>
      </c>
      <c r="C1186" s="2" t="s">
        <v>14</v>
      </c>
      <c r="D1186" s="2" t="s">
        <v>115</v>
      </c>
      <c r="E1186" s="3">
        <v>0.5</v>
      </c>
      <c r="F1186" s="3"/>
      <c r="G1186" s="3"/>
      <c r="H1186" s="4"/>
    </row>
    <row r="1187" spans="1:8" x14ac:dyDescent="0.3">
      <c r="A1187" s="1">
        <v>45749</v>
      </c>
      <c r="B1187" s="2" t="s">
        <v>369</v>
      </c>
      <c r="C1187" s="2" t="s">
        <v>14</v>
      </c>
      <c r="D1187" s="2" t="s">
        <v>115</v>
      </c>
      <c r="E1187" s="3">
        <v>0.58333333333333337</v>
      </c>
      <c r="F1187" s="3"/>
      <c r="G1187" s="3"/>
      <c r="H1187" s="4">
        <v>14</v>
      </c>
    </row>
    <row r="1188" spans="1:8" x14ac:dyDescent="0.3">
      <c r="A1188" s="1">
        <v>45749</v>
      </c>
      <c r="B1188" s="2" t="s">
        <v>16</v>
      </c>
      <c r="C1188" s="2" t="s">
        <v>20</v>
      </c>
      <c r="D1188" s="2" t="s">
        <v>112</v>
      </c>
      <c r="E1188" s="3">
        <v>0.25</v>
      </c>
      <c r="F1188" s="3"/>
      <c r="G1188" s="3"/>
      <c r="H1188" s="4">
        <v>24</v>
      </c>
    </row>
    <row r="1189" spans="1:8" x14ac:dyDescent="0.3">
      <c r="A1189" s="1">
        <v>45749</v>
      </c>
      <c r="B1189" s="2" t="s">
        <v>11</v>
      </c>
      <c r="C1189" s="2" t="s">
        <v>20</v>
      </c>
      <c r="D1189" s="2" t="s">
        <v>112</v>
      </c>
      <c r="E1189" s="3">
        <v>0.625</v>
      </c>
      <c r="F1189" s="3"/>
      <c r="G1189" s="3"/>
      <c r="H1189" s="4">
        <v>22</v>
      </c>
    </row>
    <row r="1190" spans="1:8" x14ac:dyDescent="0.3">
      <c r="A1190" s="1">
        <v>45749</v>
      </c>
      <c r="B1190" s="2" t="s">
        <v>6</v>
      </c>
      <c r="C1190" s="2" t="s">
        <v>56</v>
      </c>
      <c r="D1190" s="2" t="s">
        <v>29</v>
      </c>
      <c r="E1190" s="3">
        <v>0.25</v>
      </c>
      <c r="F1190" s="3"/>
      <c r="G1190" s="3"/>
      <c r="H1190" s="4">
        <v>8</v>
      </c>
    </row>
    <row r="1191" spans="1:8" x14ac:dyDescent="0.3">
      <c r="A1191" s="1">
        <v>45749</v>
      </c>
      <c r="B1191" s="2" t="s">
        <v>30</v>
      </c>
      <c r="C1191" s="2" t="s">
        <v>56</v>
      </c>
      <c r="D1191" s="2" t="s">
        <v>29</v>
      </c>
      <c r="E1191" s="3">
        <v>0.25</v>
      </c>
      <c r="F1191" s="3"/>
      <c r="G1191" s="3"/>
      <c r="H1191" s="4">
        <v>4</v>
      </c>
    </row>
    <row r="1192" spans="1:8" x14ac:dyDescent="0.3">
      <c r="A1192" s="1">
        <v>45749</v>
      </c>
      <c r="B1192" s="2" t="s">
        <v>9</v>
      </c>
      <c r="C1192" s="2" t="s">
        <v>56</v>
      </c>
      <c r="D1192" s="2" t="s">
        <v>29</v>
      </c>
      <c r="E1192" s="3">
        <v>0.25</v>
      </c>
      <c r="F1192" s="3"/>
      <c r="G1192" s="3"/>
      <c r="H1192" s="4"/>
    </row>
    <row r="1193" spans="1:8" x14ac:dyDescent="0.3">
      <c r="A1193" s="1">
        <v>45749</v>
      </c>
      <c r="B1193" s="2" t="s">
        <v>166</v>
      </c>
      <c r="C1193" s="2" t="s">
        <v>56</v>
      </c>
      <c r="D1193" s="2" t="s">
        <v>29</v>
      </c>
      <c r="E1193" s="3">
        <v>0.625</v>
      </c>
      <c r="F1193" s="3"/>
      <c r="G1193" s="3"/>
      <c r="H1193" s="4"/>
    </row>
    <row r="1194" spans="1:8" x14ac:dyDescent="0.3">
      <c r="A1194" s="1">
        <v>45749</v>
      </c>
      <c r="B1194" s="2" t="s">
        <v>370</v>
      </c>
      <c r="C1194" s="2" t="s">
        <v>56</v>
      </c>
      <c r="D1194" s="2" t="s">
        <v>29</v>
      </c>
      <c r="E1194" s="3">
        <v>0.70833333333333337</v>
      </c>
      <c r="F1194" s="3"/>
      <c r="G1194" s="3"/>
      <c r="H1194" s="4"/>
    </row>
    <row r="1195" spans="1:8" x14ac:dyDescent="0.3">
      <c r="A1195" s="1">
        <v>45749</v>
      </c>
      <c r="B1195" s="2" t="s">
        <v>22</v>
      </c>
      <c r="C1195" s="2" t="s">
        <v>56</v>
      </c>
      <c r="D1195" s="2" t="s">
        <v>29</v>
      </c>
      <c r="E1195" s="3">
        <v>0.70833333333333337</v>
      </c>
      <c r="F1195" s="3"/>
      <c r="G1195" s="3"/>
      <c r="H1195" s="4">
        <v>12</v>
      </c>
    </row>
    <row r="1196" spans="1:8" x14ac:dyDescent="0.3">
      <c r="A1196" s="1">
        <v>45749</v>
      </c>
      <c r="B1196" s="2" t="s">
        <v>22</v>
      </c>
      <c r="C1196" s="2" t="s">
        <v>28</v>
      </c>
      <c r="D1196" s="2" t="s">
        <v>97</v>
      </c>
      <c r="E1196" s="3">
        <v>0.25</v>
      </c>
      <c r="F1196" s="3"/>
      <c r="G1196" s="3"/>
      <c r="H1196" s="4">
        <v>12</v>
      </c>
    </row>
    <row r="1197" spans="1:8" x14ac:dyDescent="0.3">
      <c r="A1197" s="1">
        <v>45749</v>
      </c>
      <c r="B1197" s="2" t="s">
        <v>36</v>
      </c>
      <c r="C1197" s="2" t="s">
        <v>28</v>
      </c>
      <c r="D1197" s="2" t="s">
        <v>97</v>
      </c>
      <c r="E1197" s="3">
        <v>0.5</v>
      </c>
      <c r="F1197" s="3"/>
      <c r="G1197" s="3"/>
      <c r="H1197" s="4">
        <v>13</v>
      </c>
    </row>
    <row r="1198" spans="1:8" x14ac:dyDescent="0.3">
      <c r="A1198" s="1">
        <v>45749</v>
      </c>
      <c r="B1198" s="2" t="s">
        <v>166</v>
      </c>
      <c r="C1198" s="2" t="s">
        <v>104</v>
      </c>
      <c r="D1198" s="2" t="s">
        <v>24</v>
      </c>
      <c r="E1198" s="3">
        <v>0.25</v>
      </c>
      <c r="F1198" s="3"/>
      <c r="G1198" s="3"/>
      <c r="H1198" s="4">
        <v>6</v>
      </c>
    </row>
    <row r="1199" spans="1:8" x14ac:dyDescent="0.3">
      <c r="A1199" s="1">
        <v>45749</v>
      </c>
      <c r="B1199" s="2" t="s">
        <v>368</v>
      </c>
      <c r="C1199" s="2" t="s">
        <v>104</v>
      </c>
      <c r="D1199" s="2" t="s">
        <v>24</v>
      </c>
      <c r="E1199" s="3">
        <v>0.5</v>
      </c>
      <c r="F1199" s="3"/>
      <c r="G1199" s="3"/>
      <c r="H1199" s="4"/>
    </row>
    <row r="1200" spans="1:8" x14ac:dyDescent="0.3">
      <c r="A1200" s="1">
        <v>45749</v>
      </c>
      <c r="B1200" s="2" t="s">
        <v>17</v>
      </c>
      <c r="C1200" s="2" t="s">
        <v>104</v>
      </c>
      <c r="D1200" s="2" t="s">
        <v>24</v>
      </c>
      <c r="E1200" s="3">
        <v>0.625</v>
      </c>
      <c r="F1200" s="3"/>
      <c r="G1200" s="3"/>
      <c r="H1200" s="4"/>
    </row>
    <row r="1201" spans="1:8" x14ac:dyDescent="0.3">
      <c r="A1201" s="1">
        <v>45749</v>
      </c>
      <c r="B1201" s="2" t="s">
        <v>194</v>
      </c>
      <c r="C1201" s="2" t="s">
        <v>104</v>
      </c>
      <c r="D1201" s="2" t="s">
        <v>24</v>
      </c>
      <c r="E1201" s="3">
        <v>0.625</v>
      </c>
      <c r="F1201" s="3"/>
      <c r="G1201" s="3"/>
      <c r="H1201" s="4"/>
    </row>
    <row r="1202" spans="1:8" x14ac:dyDescent="0.3">
      <c r="A1202" s="1">
        <v>45749</v>
      </c>
      <c r="B1202" s="2" t="s">
        <v>6</v>
      </c>
      <c r="C1202" s="2" t="s">
        <v>14</v>
      </c>
      <c r="D1202" s="2" t="s">
        <v>115</v>
      </c>
      <c r="E1202" s="3">
        <v>0.83333333333333337</v>
      </c>
      <c r="F1202" s="3"/>
      <c r="G1202" s="3"/>
      <c r="H1202" s="4">
        <v>8</v>
      </c>
    </row>
    <row r="1203" spans="1:8" x14ac:dyDescent="0.3">
      <c r="A1203" s="1">
        <v>45749</v>
      </c>
      <c r="B1203" s="2" t="s">
        <v>30</v>
      </c>
      <c r="C1203" s="2" t="s">
        <v>14</v>
      </c>
      <c r="D1203" s="2" t="s">
        <v>115</v>
      </c>
      <c r="E1203" s="3">
        <v>0.83333333333333337</v>
      </c>
      <c r="F1203" s="3"/>
      <c r="G1203" s="3"/>
      <c r="H1203" s="4">
        <v>4</v>
      </c>
    </row>
    <row r="1204" spans="1:8" x14ac:dyDescent="0.3">
      <c r="A1204" s="1">
        <v>45749</v>
      </c>
      <c r="B1204" s="2" t="s">
        <v>9</v>
      </c>
      <c r="C1204" s="2" t="s">
        <v>14</v>
      </c>
      <c r="D1204" s="2" t="s">
        <v>115</v>
      </c>
      <c r="E1204" s="3">
        <v>0.83333333333333337</v>
      </c>
      <c r="F1204" s="3"/>
      <c r="G1204" s="3"/>
      <c r="H1204" s="4"/>
    </row>
    <row r="1205" spans="1:8" x14ac:dyDescent="0.3">
      <c r="A1205" s="592" t="s">
        <v>267</v>
      </c>
      <c r="B1205" s="592" t="s">
        <v>2</v>
      </c>
      <c r="C1205" s="592" t="s">
        <v>3</v>
      </c>
      <c r="D1205" s="592" t="s">
        <v>4</v>
      </c>
      <c r="E1205" s="588" t="s">
        <v>5</v>
      </c>
      <c r="F1205" s="212"/>
      <c r="G1205" s="212"/>
      <c r="H1205" s="588" t="s">
        <v>268</v>
      </c>
    </row>
    <row r="1206" spans="1:8" x14ac:dyDescent="0.3">
      <c r="A1206" s="592"/>
      <c r="B1206" s="592"/>
      <c r="C1206" s="592"/>
      <c r="D1206" s="592"/>
      <c r="E1206" s="588"/>
      <c r="F1206" s="212"/>
      <c r="G1206" s="212"/>
      <c r="H1206" s="588"/>
    </row>
    <row r="1207" spans="1:8" x14ac:dyDescent="0.3">
      <c r="A1207" s="40">
        <v>45750</v>
      </c>
      <c r="B1207" s="177" t="s">
        <v>33</v>
      </c>
      <c r="C1207" s="178" t="s">
        <v>14</v>
      </c>
      <c r="D1207" s="179" t="s">
        <v>115</v>
      </c>
      <c r="E1207" s="178">
        <v>0.5</v>
      </c>
      <c r="F1207" s="178"/>
      <c r="G1207" s="178"/>
      <c r="H1207" s="179">
        <v>14</v>
      </c>
    </row>
    <row r="1208" spans="1:8" x14ac:dyDescent="0.3">
      <c r="A1208" s="40">
        <v>45750</v>
      </c>
      <c r="B1208" s="177" t="s">
        <v>34</v>
      </c>
      <c r="C1208" s="178" t="s">
        <v>14</v>
      </c>
      <c r="D1208" s="177" t="s">
        <v>115</v>
      </c>
      <c r="E1208" s="178">
        <v>0.5</v>
      </c>
      <c r="F1208" s="178"/>
      <c r="G1208" s="178"/>
      <c r="H1208" s="177">
        <v>1</v>
      </c>
    </row>
    <row r="1209" spans="1:8" x14ac:dyDescent="0.3">
      <c r="A1209" s="40">
        <v>45750</v>
      </c>
      <c r="B1209" s="177" t="s">
        <v>9</v>
      </c>
      <c r="C1209" s="178" t="s">
        <v>104</v>
      </c>
      <c r="D1209" s="179" t="s">
        <v>24</v>
      </c>
      <c r="E1209" s="178">
        <v>0.29166666666666669</v>
      </c>
      <c r="F1209" s="178"/>
      <c r="G1209" s="178"/>
      <c r="H1209" s="179">
        <v>9</v>
      </c>
    </row>
    <row r="1210" spans="1:8" x14ac:dyDescent="0.3">
      <c r="A1210" s="40">
        <v>45750</v>
      </c>
      <c r="B1210" s="177" t="s">
        <v>6</v>
      </c>
      <c r="C1210" s="178" t="s">
        <v>104</v>
      </c>
      <c r="D1210" s="179" t="s">
        <v>24</v>
      </c>
      <c r="E1210" s="178">
        <v>0.29166666666666669</v>
      </c>
      <c r="F1210" s="178"/>
      <c r="G1210" s="178"/>
      <c r="H1210" s="179">
        <v>8</v>
      </c>
    </row>
    <row r="1211" spans="1:8" x14ac:dyDescent="0.3">
      <c r="A1211" s="40">
        <v>45750</v>
      </c>
      <c r="B1211" s="177" t="s">
        <v>9</v>
      </c>
      <c r="C1211" s="178" t="s">
        <v>46</v>
      </c>
      <c r="D1211" s="179" t="s">
        <v>8</v>
      </c>
      <c r="E1211" s="178">
        <v>0.29166666666666669</v>
      </c>
      <c r="F1211" s="178"/>
      <c r="G1211" s="178"/>
      <c r="H1211" s="179">
        <v>2</v>
      </c>
    </row>
    <row r="1212" spans="1:8" x14ac:dyDescent="0.3">
      <c r="A1212" s="40">
        <v>45750</v>
      </c>
      <c r="B1212" s="177" t="s">
        <v>161</v>
      </c>
      <c r="C1212" s="178" t="s">
        <v>46</v>
      </c>
      <c r="D1212" s="179" t="s">
        <v>8</v>
      </c>
      <c r="E1212" s="178">
        <v>0.5</v>
      </c>
      <c r="F1212" s="178"/>
      <c r="G1212" s="178"/>
      <c r="H1212" s="179">
        <v>1</v>
      </c>
    </row>
    <row r="1213" spans="1:8" x14ac:dyDescent="0.3">
      <c r="A1213" s="40">
        <v>45750</v>
      </c>
      <c r="B1213" s="177" t="s">
        <v>25</v>
      </c>
      <c r="C1213" s="178" t="s">
        <v>46</v>
      </c>
      <c r="D1213" s="179" t="s">
        <v>8</v>
      </c>
      <c r="E1213" s="178">
        <v>0.58333333333333337</v>
      </c>
      <c r="F1213" s="178"/>
      <c r="G1213" s="178"/>
      <c r="H1213" s="179">
        <v>4</v>
      </c>
    </row>
    <row r="1214" spans="1:8" x14ac:dyDescent="0.3">
      <c r="A1214" s="40">
        <v>45750</v>
      </c>
      <c r="B1214" s="177" t="s">
        <v>107</v>
      </c>
      <c r="C1214" s="180" t="s">
        <v>26</v>
      </c>
      <c r="D1214" s="179" t="s">
        <v>113</v>
      </c>
      <c r="E1214" s="180">
        <v>0.125</v>
      </c>
      <c r="F1214" s="180"/>
      <c r="G1214" s="180"/>
      <c r="H1214" s="179">
        <v>14</v>
      </c>
    </row>
    <row r="1215" spans="1:8" x14ac:dyDescent="0.3">
      <c r="A1215" s="40">
        <v>45750</v>
      </c>
      <c r="B1215" s="177" t="s">
        <v>36</v>
      </c>
      <c r="C1215" s="178" t="s">
        <v>20</v>
      </c>
      <c r="D1215" s="179" t="s">
        <v>112</v>
      </c>
      <c r="E1215" s="178">
        <v>0.29166666666666702</v>
      </c>
      <c r="F1215" s="178"/>
      <c r="G1215" s="178"/>
      <c r="H1215" s="179">
        <v>18</v>
      </c>
    </row>
    <row r="1216" spans="1:8" x14ac:dyDescent="0.3">
      <c r="A1216" s="40">
        <v>45750</v>
      </c>
      <c r="B1216" s="182" t="s">
        <v>43</v>
      </c>
      <c r="C1216" s="178" t="s">
        <v>20</v>
      </c>
      <c r="D1216" s="179" t="s">
        <v>112</v>
      </c>
      <c r="E1216" s="178">
        <v>0.29166666666666669</v>
      </c>
      <c r="F1216" s="178"/>
      <c r="G1216" s="178"/>
      <c r="H1216" s="179">
        <v>4</v>
      </c>
    </row>
    <row r="1217" spans="1:8" x14ac:dyDescent="0.3">
      <c r="A1217" s="40">
        <v>45750</v>
      </c>
      <c r="B1217" s="183" t="s">
        <v>76</v>
      </c>
      <c r="C1217" s="184" t="s">
        <v>20</v>
      </c>
      <c r="D1217" s="185" t="s">
        <v>112</v>
      </c>
      <c r="E1217" s="184">
        <v>0.29166666666666669</v>
      </c>
      <c r="F1217" s="184"/>
      <c r="G1217" s="184"/>
      <c r="H1217" s="185">
        <v>6</v>
      </c>
    </row>
    <row r="1218" spans="1:8" x14ac:dyDescent="0.3">
      <c r="A1218" s="40">
        <v>45750</v>
      </c>
      <c r="B1218" s="177" t="s">
        <v>161</v>
      </c>
      <c r="C1218" s="178" t="s">
        <v>46</v>
      </c>
      <c r="D1218" s="179" t="s">
        <v>8</v>
      </c>
      <c r="E1218" s="178">
        <v>0.29166666666666669</v>
      </c>
      <c r="F1218" s="178"/>
      <c r="G1218" s="178"/>
      <c r="H1218" s="179">
        <v>1</v>
      </c>
    </row>
    <row r="1219" spans="1:8" x14ac:dyDescent="0.3">
      <c r="A1219" s="40">
        <v>45750</v>
      </c>
      <c r="B1219" s="177" t="s">
        <v>25</v>
      </c>
      <c r="C1219" s="178" t="s">
        <v>46</v>
      </c>
      <c r="D1219" s="179" t="s">
        <v>8</v>
      </c>
      <c r="E1219" s="178">
        <v>0.41666666666666669</v>
      </c>
      <c r="F1219" s="178"/>
      <c r="G1219" s="178"/>
      <c r="H1219" s="179">
        <v>4</v>
      </c>
    </row>
    <row r="1220" spans="1:8" x14ac:dyDescent="0.3">
      <c r="A1220" s="40">
        <v>45750</v>
      </c>
      <c r="B1220" s="177" t="s">
        <v>18</v>
      </c>
      <c r="C1220" s="178" t="s">
        <v>367</v>
      </c>
      <c r="D1220" s="179" t="s">
        <v>106</v>
      </c>
      <c r="E1220" s="178">
        <v>0.25</v>
      </c>
      <c r="F1220" s="178"/>
      <c r="G1220" s="178"/>
      <c r="H1220" s="179">
        <v>23</v>
      </c>
    </row>
    <row r="1221" spans="1:8" x14ac:dyDescent="0.3">
      <c r="A1221" s="40">
        <v>45750</v>
      </c>
      <c r="B1221" s="177" t="s">
        <v>40</v>
      </c>
      <c r="C1221" s="178" t="s">
        <v>367</v>
      </c>
      <c r="D1221" s="179" t="s">
        <v>106</v>
      </c>
      <c r="E1221" s="178">
        <v>0.25</v>
      </c>
      <c r="F1221" s="178"/>
      <c r="G1221" s="178"/>
      <c r="H1221" s="179">
        <v>13</v>
      </c>
    </row>
    <row r="1222" spans="1:8" x14ac:dyDescent="0.3">
      <c r="A1222" s="40">
        <v>45750</v>
      </c>
      <c r="B1222" s="179" t="s">
        <v>12</v>
      </c>
      <c r="C1222" s="181" t="s">
        <v>367</v>
      </c>
      <c r="D1222" s="179" t="s">
        <v>106</v>
      </c>
      <c r="E1222" s="181">
        <v>0.25</v>
      </c>
      <c r="F1222" s="181"/>
      <c r="G1222" s="181"/>
      <c r="H1222" s="179">
        <v>24</v>
      </c>
    </row>
    <row r="1223" spans="1:8" x14ac:dyDescent="0.3">
      <c r="A1223" s="40">
        <v>45750</v>
      </c>
      <c r="B1223" s="183" t="s">
        <v>35</v>
      </c>
      <c r="C1223" s="184" t="s">
        <v>28</v>
      </c>
      <c r="D1223" s="185" t="s">
        <v>97</v>
      </c>
      <c r="E1223" s="184">
        <v>0.625</v>
      </c>
      <c r="F1223" s="184"/>
      <c r="G1223" s="184"/>
      <c r="H1223" s="185">
        <v>9</v>
      </c>
    </row>
    <row r="1224" spans="1:8" x14ac:dyDescent="0.3">
      <c r="A1224" s="40">
        <v>45750</v>
      </c>
      <c r="B1224" s="177" t="s">
        <v>16</v>
      </c>
      <c r="C1224" s="178" t="s">
        <v>28</v>
      </c>
      <c r="D1224" s="179" t="s">
        <v>81</v>
      </c>
      <c r="E1224" s="178">
        <v>0.66666666666666663</v>
      </c>
      <c r="F1224" s="178"/>
      <c r="G1224" s="178"/>
      <c r="H1224" s="179">
        <v>14</v>
      </c>
    </row>
    <row r="1225" spans="1:8" x14ac:dyDescent="0.3">
      <c r="A1225" s="40">
        <v>45750</v>
      </c>
      <c r="B1225" s="177" t="s">
        <v>22</v>
      </c>
      <c r="C1225" s="178" t="s">
        <v>26</v>
      </c>
      <c r="D1225" s="179" t="s">
        <v>113</v>
      </c>
      <c r="E1225" s="178">
        <v>0.45833333333333331</v>
      </c>
      <c r="F1225" s="178"/>
      <c r="G1225" s="178"/>
      <c r="H1225" s="179">
        <v>5</v>
      </c>
    </row>
    <row r="1226" spans="1:8" x14ac:dyDescent="0.3">
      <c r="A1226" s="40">
        <v>45750</v>
      </c>
      <c r="B1226" s="177" t="s">
        <v>80</v>
      </c>
      <c r="C1226" s="178" t="s">
        <v>26</v>
      </c>
      <c r="D1226" s="179" t="s">
        <v>113</v>
      </c>
      <c r="E1226" s="178">
        <v>0.70833333333333337</v>
      </c>
      <c r="F1226" s="178"/>
      <c r="G1226" s="178"/>
      <c r="H1226" s="179">
        <v>5</v>
      </c>
    </row>
    <row r="1227" spans="1:8" x14ac:dyDescent="0.3">
      <c r="A1227" s="40">
        <v>45750</v>
      </c>
      <c r="B1227" s="177" t="s">
        <v>6</v>
      </c>
      <c r="C1227" s="178" t="s">
        <v>56</v>
      </c>
      <c r="D1227" s="179" t="s">
        <v>29</v>
      </c>
      <c r="E1227" s="178">
        <v>0.70833333333333337</v>
      </c>
      <c r="F1227" s="178"/>
      <c r="G1227" s="178"/>
      <c r="H1227" s="179">
        <v>8</v>
      </c>
    </row>
    <row r="1228" spans="1:8" x14ac:dyDescent="0.3">
      <c r="A1228" s="40">
        <v>45750</v>
      </c>
      <c r="B1228" s="177" t="s">
        <v>9</v>
      </c>
      <c r="C1228" s="178" t="s">
        <v>56</v>
      </c>
      <c r="D1228" s="179" t="s">
        <v>29</v>
      </c>
      <c r="E1228" s="178">
        <v>0.70833333333333337</v>
      </c>
      <c r="F1228" s="178"/>
      <c r="G1228" s="178"/>
      <c r="H1228" s="179">
        <v>2</v>
      </c>
    </row>
    <row r="1229" spans="1:8" x14ac:dyDescent="0.3">
      <c r="A1229" s="40">
        <v>45750</v>
      </c>
      <c r="B1229" s="31" t="s">
        <v>75</v>
      </c>
      <c r="C1229" s="32" t="s">
        <v>14</v>
      </c>
      <c r="D1229" s="186" t="s">
        <v>115</v>
      </c>
      <c r="E1229" s="32">
        <v>0.70833333333333337</v>
      </c>
      <c r="F1229" s="32"/>
      <c r="G1229" s="32"/>
      <c r="H1229" s="186">
        <v>12</v>
      </c>
    </row>
    <row r="1230" spans="1:8" x14ac:dyDescent="0.3">
      <c r="A1230" s="40">
        <v>45750</v>
      </c>
      <c r="B1230" s="31" t="s">
        <v>6</v>
      </c>
      <c r="C1230" s="32" t="s">
        <v>104</v>
      </c>
      <c r="D1230" s="186" t="s">
        <v>24</v>
      </c>
      <c r="E1230" s="32">
        <v>0.83333333333333337</v>
      </c>
      <c r="F1230" s="32"/>
      <c r="G1230" s="32"/>
      <c r="H1230" s="186">
        <v>1</v>
      </c>
    </row>
    <row r="1231" spans="1:8" x14ac:dyDescent="0.3">
      <c r="A1231" s="40">
        <v>45750</v>
      </c>
      <c r="B1231" s="31" t="s">
        <v>9</v>
      </c>
      <c r="C1231" s="32" t="s">
        <v>104</v>
      </c>
      <c r="D1231" s="186" t="s">
        <v>24</v>
      </c>
      <c r="E1231" s="32">
        <v>0.83333333333333337</v>
      </c>
      <c r="F1231" s="32"/>
      <c r="G1231" s="32"/>
      <c r="H1231" s="186">
        <v>1</v>
      </c>
    </row>
    <row r="1232" spans="1:8" x14ac:dyDescent="0.3">
      <c r="A1232" s="40">
        <v>45750</v>
      </c>
      <c r="B1232" s="31" t="s">
        <v>180</v>
      </c>
      <c r="C1232" s="32" t="s">
        <v>104</v>
      </c>
      <c r="D1232" s="186" t="s">
        <v>24</v>
      </c>
      <c r="E1232" s="32">
        <v>0.83333333333333337</v>
      </c>
      <c r="F1232" s="32"/>
      <c r="G1232" s="32"/>
      <c r="H1232" s="186">
        <v>1</v>
      </c>
    </row>
    <row r="1233" spans="1:8" x14ac:dyDescent="0.3">
      <c r="A1233" s="40">
        <v>45750</v>
      </c>
      <c r="B1233" s="31" t="s">
        <v>6</v>
      </c>
      <c r="C1233" s="32" t="s">
        <v>46</v>
      </c>
      <c r="D1233" s="186" t="s">
        <v>8</v>
      </c>
      <c r="E1233" s="32">
        <v>0</v>
      </c>
      <c r="F1233" s="32"/>
      <c r="G1233" s="32"/>
      <c r="H1233" s="186">
        <v>1</v>
      </c>
    </row>
    <row r="1234" spans="1:8" x14ac:dyDescent="0.3">
      <c r="A1234" s="40">
        <v>45750</v>
      </c>
      <c r="B1234" s="31" t="s">
        <v>9</v>
      </c>
      <c r="C1234" s="32" t="s">
        <v>46</v>
      </c>
      <c r="D1234" s="186" t="s">
        <v>8</v>
      </c>
      <c r="E1234" s="32">
        <v>0</v>
      </c>
      <c r="F1234" s="32"/>
      <c r="G1234" s="32"/>
      <c r="H1234" s="186">
        <v>1</v>
      </c>
    </row>
    <row r="1235" spans="1:8" x14ac:dyDescent="0.3">
      <c r="A1235" s="40">
        <v>45750</v>
      </c>
      <c r="B1235" s="31" t="s">
        <v>180</v>
      </c>
      <c r="C1235" s="32" t="s">
        <v>46</v>
      </c>
      <c r="D1235" s="186" t="s">
        <v>8</v>
      </c>
      <c r="E1235" s="32">
        <v>0</v>
      </c>
      <c r="F1235" s="32"/>
      <c r="G1235" s="32"/>
      <c r="H1235" s="186">
        <v>1</v>
      </c>
    </row>
    <row r="1236" spans="1:8" x14ac:dyDescent="0.3">
      <c r="A1236" s="40">
        <v>45750</v>
      </c>
      <c r="B1236" s="124" t="s">
        <v>107</v>
      </c>
      <c r="C1236" s="175" t="s">
        <v>56</v>
      </c>
      <c r="D1236" s="176" t="s">
        <v>29</v>
      </c>
      <c r="E1236" s="175">
        <v>0.70833333333333337</v>
      </c>
      <c r="F1236" s="175"/>
      <c r="G1236" s="175"/>
      <c r="H1236" s="176"/>
    </row>
    <row r="1237" spans="1:8" x14ac:dyDescent="0.3">
      <c r="A1237" s="40">
        <v>45750</v>
      </c>
      <c r="B1237" s="124" t="s">
        <v>19</v>
      </c>
      <c r="C1237" s="175" t="s">
        <v>14</v>
      </c>
      <c r="D1237" s="176" t="s">
        <v>115</v>
      </c>
      <c r="E1237" s="175">
        <v>0.33333333333333331</v>
      </c>
      <c r="F1237" s="175"/>
      <c r="G1237" s="175"/>
      <c r="H1237" s="176">
        <v>18</v>
      </c>
    </row>
    <row r="1238" spans="1:8" x14ac:dyDescent="0.3">
      <c r="A1238" s="40">
        <v>45750</v>
      </c>
      <c r="B1238" s="124" t="s">
        <v>49</v>
      </c>
      <c r="C1238" s="175" t="s">
        <v>56</v>
      </c>
      <c r="D1238" s="176" t="s">
        <v>29</v>
      </c>
      <c r="E1238" s="175">
        <v>0.25</v>
      </c>
      <c r="F1238" s="175"/>
      <c r="G1238" s="175"/>
      <c r="H1238" s="176">
        <v>8</v>
      </c>
    </row>
    <row r="1239" spans="1:8" x14ac:dyDescent="0.3">
      <c r="A1239" s="592" t="s">
        <v>267</v>
      </c>
      <c r="B1239" s="592" t="s">
        <v>2</v>
      </c>
      <c r="C1239" s="592" t="s">
        <v>3</v>
      </c>
      <c r="D1239" s="592" t="s">
        <v>4</v>
      </c>
      <c r="E1239" s="588" t="s">
        <v>5</v>
      </c>
      <c r="F1239" s="212"/>
      <c r="G1239" s="212"/>
      <c r="H1239" s="588" t="s">
        <v>268</v>
      </c>
    </row>
    <row r="1240" spans="1:8" x14ac:dyDescent="0.3">
      <c r="A1240" s="592"/>
      <c r="B1240" s="592"/>
      <c r="C1240" s="592"/>
      <c r="D1240" s="592"/>
      <c r="E1240" s="588"/>
      <c r="F1240" s="212"/>
      <c r="G1240" s="212"/>
      <c r="H1240" s="588"/>
    </row>
    <row r="1241" spans="1:8" x14ac:dyDescent="0.3">
      <c r="A1241" s="40">
        <v>45751</v>
      </c>
      <c r="B1241" s="20" t="s">
        <v>40</v>
      </c>
      <c r="C1241" s="21" t="s">
        <v>28</v>
      </c>
      <c r="D1241" s="20" t="s">
        <v>97</v>
      </c>
      <c r="E1241" s="21">
        <v>0.20833333333333334</v>
      </c>
      <c r="F1241" s="21"/>
      <c r="G1241" s="21"/>
      <c r="H1241" s="20">
        <v>14</v>
      </c>
    </row>
    <row r="1242" spans="1:8" x14ac:dyDescent="0.3">
      <c r="A1242" s="40">
        <v>45751</v>
      </c>
      <c r="B1242" s="20" t="s">
        <v>6</v>
      </c>
      <c r="C1242" s="21" t="s">
        <v>20</v>
      </c>
      <c r="D1242" s="20" t="s">
        <v>112</v>
      </c>
      <c r="E1242" s="21">
        <v>0.25</v>
      </c>
      <c r="F1242" s="21"/>
      <c r="G1242" s="21"/>
      <c r="H1242" s="20">
        <v>8</v>
      </c>
    </row>
    <row r="1243" spans="1:8" x14ac:dyDescent="0.3">
      <c r="A1243" s="40">
        <v>45751</v>
      </c>
      <c r="B1243" s="20" t="s">
        <v>9</v>
      </c>
      <c r="C1243" s="21" t="s">
        <v>20</v>
      </c>
      <c r="D1243" s="20" t="s">
        <v>112</v>
      </c>
      <c r="E1243" s="21">
        <v>0.25</v>
      </c>
      <c r="F1243" s="21"/>
      <c r="G1243" s="21"/>
      <c r="H1243" s="20">
        <v>8</v>
      </c>
    </row>
    <row r="1244" spans="1:8" x14ac:dyDescent="0.3">
      <c r="A1244" s="40">
        <v>45751</v>
      </c>
      <c r="B1244" s="20" t="s">
        <v>372</v>
      </c>
      <c r="C1244" s="21" t="s">
        <v>20</v>
      </c>
      <c r="D1244" s="20" t="s">
        <v>112</v>
      </c>
      <c r="E1244" s="21">
        <v>0.25</v>
      </c>
      <c r="F1244" s="21"/>
      <c r="G1244" s="21"/>
      <c r="H1244" s="20">
        <v>8</v>
      </c>
    </row>
    <row r="1245" spans="1:8" x14ac:dyDescent="0.3">
      <c r="A1245" s="40">
        <v>45751</v>
      </c>
      <c r="B1245" s="20" t="s">
        <v>19</v>
      </c>
      <c r="C1245" s="21" t="s">
        <v>14</v>
      </c>
      <c r="D1245" s="20" t="s">
        <v>115</v>
      </c>
      <c r="E1245" s="21">
        <v>0.20833333333333334</v>
      </c>
      <c r="F1245" s="21"/>
      <c r="G1245" s="21"/>
      <c r="H1245" s="20">
        <v>18</v>
      </c>
    </row>
    <row r="1246" spans="1:8" x14ac:dyDescent="0.3">
      <c r="A1246" s="40">
        <v>45751</v>
      </c>
      <c r="B1246" s="20" t="s">
        <v>12</v>
      </c>
      <c r="C1246" s="21" t="s">
        <v>104</v>
      </c>
      <c r="D1246" s="20" t="s">
        <v>24</v>
      </c>
      <c r="E1246" s="21">
        <v>0.20833333333333334</v>
      </c>
      <c r="F1246" s="21"/>
      <c r="G1246" s="21"/>
      <c r="H1246" s="20">
        <v>20</v>
      </c>
    </row>
    <row r="1247" spans="1:8" x14ac:dyDescent="0.3">
      <c r="A1247" s="40">
        <v>45751</v>
      </c>
      <c r="B1247" s="20" t="s">
        <v>49</v>
      </c>
      <c r="C1247" s="21" t="s">
        <v>26</v>
      </c>
      <c r="D1247" s="20" t="s">
        <v>113</v>
      </c>
      <c r="E1247" s="21">
        <v>0.29166666666666669</v>
      </c>
      <c r="F1247" s="21"/>
      <c r="G1247" s="21"/>
      <c r="H1247" s="20">
        <v>7</v>
      </c>
    </row>
    <row r="1248" spans="1:8" x14ac:dyDescent="0.3">
      <c r="A1248" s="40">
        <v>45751</v>
      </c>
      <c r="B1248" s="20" t="s">
        <v>373</v>
      </c>
      <c r="C1248" s="21" t="s">
        <v>56</v>
      </c>
      <c r="D1248" s="20" t="s">
        <v>29</v>
      </c>
      <c r="E1248" s="21">
        <v>0.375</v>
      </c>
      <c r="F1248" s="21"/>
      <c r="G1248" s="21"/>
      <c r="H1248" s="20">
        <v>10</v>
      </c>
    </row>
    <row r="1249" spans="1:8" x14ac:dyDescent="0.3">
      <c r="A1249" s="40">
        <v>45751</v>
      </c>
      <c r="B1249" s="20" t="s">
        <v>166</v>
      </c>
      <c r="C1249" s="20" t="s">
        <v>28</v>
      </c>
      <c r="D1249" s="20" t="s">
        <v>97</v>
      </c>
      <c r="E1249" s="55">
        <v>0.5</v>
      </c>
      <c r="F1249" s="55"/>
      <c r="G1249" s="55"/>
      <c r="H1249" s="20">
        <v>10</v>
      </c>
    </row>
    <row r="1250" spans="1:8" x14ac:dyDescent="0.3">
      <c r="A1250" s="40">
        <v>45751</v>
      </c>
      <c r="B1250" s="20" t="s">
        <v>22</v>
      </c>
      <c r="C1250" s="21" t="s">
        <v>56</v>
      </c>
      <c r="D1250" s="20" t="s">
        <v>29</v>
      </c>
      <c r="E1250" s="21">
        <v>0.5</v>
      </c>
      <c r="F1250" s="21"/>
      <c r="G1250" s="21"/>
      <c r="H1250" s="20">
        <v>6</v>
      </c>
    </row>
    <row r="1251" spans="1:8" x14ac:dyDescent="0.3">
      <c r="A1251" s="40">
        <v>45751</v>
      </c>
      <c r="B1251" s="20" t="s">
        <v>375</v>
      </c>
      <c r="C1251" s="21" t="s">
        <v>56</v>
      </c>
      <c r="D1251" s="20" t="s">
        <v>29</v>
      </c>
      <c r="E1251" s="21">
        <v>0.625</v>
      </c>
      <c r="F1251" s="21"/>
      <c r="G1251" s="21"/>
      <c r="H1251" s="20">
        <v>6</v>
      </c>
    </row>
    <row r="1252" spans="1:8" x14ac:dyDescent="0.3">
      <c r="A1252" s="40">
        <v>45751</v>
      </c>
      <c r="B1252" s="20" t="s">
        <v>17</v>
      </c>
      <c r="C1252" s="21" t="s">
        <v>46</v>
      </c>
      <c r="D1252" s="20" t="s">
        <v>8</v>
      </c>
      <c r="E1252" s="21">
        <v>0.41666666666666702</v>
      </c>
      <c r="F1252" s="21"/>
      <c r="G1252" s="21"/>
      <c r="H1252" s="20">
        <v>1</v>
      </c>
    </row>
    <row r="1253" spans="1:8" x14ac:dyDescent="0.3">
      <c r="A1253" s="40">
        <v>45751</v>
      </c>
      <c r="B1253" s="20" t="s">
        <v>13</v>
      </c>
      <c r="C1253" s="21" t="s">
        <v>46</v>
      </c>
      <c r="D1253" s="20" t="s">
        <v>8</v>
      </c>
      <c r="E1253" s="21">
        <v>0.41666666666666669</v>
      </c>
      <c r="F1253" s="21"/>
      <c r="G1253" s="21"/>
      <c r="H1253" s="20">
        <v>3</v>
      </c>
    </row>
    <row r="1254" spans="1:8" x14ac:dyDescent="0.3">
      <c r="A1254" s="40">
        <v>45751</v>
      </c>
      <c r="B1254" s="20" t="s">
        <v>36</v>
      </c>
      <c r="C1254" s="21" t="s">
        <v>14</v>
      </c>
      <c r="D1254" s="20" t="s">
        <v>115</v>
      </c>
      <c r="E1254" s="21">
        <v>0.625</v>
      </c>
      <c r="F1254" s="21"/>
      <c r="G1254" s="21"/>
      <c r="H1254" s="20">
        <v>13</v>
      </c>
    </row>
    <row r="1255" spans="1:8" x14ac:dyDescent="0.3">
      <c r="A1255" s="40">
        <v>45751</v>
      </c>
      <c r="B1255" s="20" t="s">
        <v>16</v>
      </c>
      <c r="C1255" s="21" t="s">
        <v>28</v>
      </c>
      <c r="D1255" s="20" t="s">
        <v>97</v>
      </c>
      <c r="E1255" s="21">
        <v>0.58333333333333337</v>
      </c>
      <c r="F1255" s="21"/>
      <c r="G1255" s="21"/>
      <c r="H1255" s="20">
        <v>10</v>
      </c>
    </row>
    <row r="1256" spans="1:8" ht="15.75" customHeight="1" x14ac:dyDescent="0.3">
      <c r="A1256" s="40">
        <v>45751</v>
      </c>
      <c r="B1256" s="20" t="s">
        <v>105</v>
      </c>
      <c r="C1256" s="21" t="s">
        <v>28</v>
      </c>
      <c r="D1256" s="20" t="s">
        <v>97</v>
      </c>
      <c r="E1256" s="21">
        <v>0.625</v>
      </c>
      <c r="F1256" s="21"/>
      <c r="G1256" s="21"/>
      <c r="H1256" s="20">
        <v>6</v>
      </c>
    </row>
    <row r="1257" spans="1:8" x14ac:dyDescent="0.3">
      <c r="A1257" s="40">
        <v>45751</v>
      </c>
      <c r="B1257" s="20" t="s">
        <v>11</v>
      </c>
      <c r="C1257" s="21" t="s">
        <v>367</v>
      </c>
      <c r="D1257" s="20" t="s">
        <v>106</v>
      </c>
      <c r="E1257" s="21">
        <v>0.33333333333333398</v>
      </c>
      <c r="F1257" s="21"/>
      <c r="G1257" s="21"/>
      <c r="H1257" s="20">
        <v>20</v>
      </c>
    </row>
    <row r="1258" spans="1:8" x14ac:dyDescent="0.3">
      <c r="A1258" s="40">
        <v>45751</v>
      </c>
      <c r="B1258" s="20" t="s">
        <v>18</v>
      </c>
      <c r="C1258" s="21" t="s">
        <v>367</v>
      </c>
      <c r="D1258" s="20" t="s">
        <v>106</v>
      </c>
      <c r="E1258" s="21">
        <v>0.375</v>
      </c>
      <c r="F1258" s="21"/>
      <c r="G1258" s="21"/>
      <c r="H1258" s="20">
        <v>16</v>
      </c>
    </row>
    <row r="1259" spans="1:8" x14ac:dyDescent="0.3">
      <c r="A1259" s="40">
        <v>45751</v>
      </c>
      <c r="B1259" s="20" t="s">
        <v>6</v>
      </c>
      <c r="C1259" s="21" t="s">
        <v>104</v>
      </c>
      <c r="D1259" s="20" t="s">
        <v>24</v>
      </c>
      <c r="E1259" s="21">
        <v>0.83333333333333337</v>
      </c>
      <c r="F1259" s="21"/>
      <c r="G1259" s="21"/>
      <c r="H1259" s="20">
        <v>4</v>
      </c>
    </row>
    <row r="1260" spans="1:8" x14ac:dyDescent="0.3">
      <c r="A1260" s="40">
        <v>45751</v>
      </c>
      <c r="B1260" s="20" t="s">
        <v>9</v>
      </c>
      <c r="C1260" s="21" t="s">
        <v>104</v>
      </c>
      <c r="D1260" s="20" t="s">
        <v>24</v>
      </c>
      <c r="E1260" s="21">
        <v>0.83333333333333337</v>
      </c>
      <c r="F1260" s="21"/>
      <c r="G1260" s="21"/>
      <c r="H1260" s="20">
        <v>4</v>
      </c>
    </row>
    <row r="1261" spans="1:8" x14ac:dyDescent="0.3">
      <c r="A1261" s="40">
        <v>45751</v>
      </c>
      <c r="B1261" s="20" t="s">
        <v>22</v>
      </c>
      <c r="C1261" s="21" t="s">
        <v>46</v>
      </c>
      <c r="D1261" s="20" t="s">
        <v>8</v>
      </c>
      <c r="E1261" s="21">
        <v>0.83333333333333337</v>
      </c>
      <c r="F1261" s="21"/>
      <c r="G1261" s="21"/>
      <c r="H1261" s="20">
        <v>3</v>
      </c>
    </row>
    <row r="1262" spans="1:8" x14ac:dyDescent="0.3">
      <c r="A1262" s="40">
        <v>45751</v>
      </c>
      <c r="B1262" s="20" t="s">
        <v>169</v>
      </c>
      <c r="C1262" s="21"/>
      <c r="D1262" s="20"/>
      <c r="E1262" s="21">
        <v>0.5</v>
      </c>
      <c r="F1262" s="21"/>
      <c r="G1262" s="21"/>
      <c r="H1262" s="20">
        <v>6</v>
      </c>
    </row>
    <row r="1263" spans="1:8" x14ac:dyDescent="0.3">
      <c r="A1263" s="592" t="s">
        <v>267</v>
      </c>
      <c r="B1263" s="592" t="s">
        <v>2</v>
      </c>
      <c r="C1263" s="592" t="s">
        <v>3</v>
      </c>
      <c r="D1263" s="592" t="s">
        <v>4</v>
      </c>
      <c r="E1263" s="588" t="s">
        <v>5</v>
      </c>
      <c r="F1263" s="212"/>
      <c r="G1263" s="212"/>
      <c r="H1263" s="588" t="s">
        <v>268</v>
      </c>
    </row>
    <row r="1264" spans="1:8" x14ac:dyDescent="0.3">
      <c r="A1264" s="592"/>
      <c r="B1264" s="592"/>
      <c r="C1264" s="592"/>
      <c r="D1264" s="592"/>
      <c r="E1264" s="588"/>
      <c r="F1264" s="212"/>
      <c r="G1264" s="212"/>
      <c r="H1264" s="588"/>
    </row>
    <row r="1265" spans="1:8" x14ac:dyDescent="0.3">
      <c r="A1265" s="40">
        <v>45752</v>
      </c>
      <c r="B1265" s="20" t="s">
        <v>107</v>
      </c>
      <c r="C1265" s="21" t="s">
        <v>26</v>
      </c>
      <c r="D1265" s="20" t="s">
        <v>113</v>
      </c>
      <c r="E1265" s="21">
        <v>0.125</v>
      </c>
      <c r="F1265" s="21"/>
      <c r="G1265" s="21"/>
      <c r="H1265" s="20">
        <v>3</v>
      </c>
    </row>
    <row r="1266" spans="1:8" x14ac:dyDescent="0.3">
      <c r="A1266" s="40">
        <v>45752</v>
      </c>
      <c r="B1266" s="20" t="s">
        <v>38</v>
      </c>
      <c r="C1266" s="21" t="s">
        <v>26</v>
      </c>
      <c r="D1266" s="20" t="s">
        <v>113</v>
      </c>
      <c r="E1266" s="21">
        <v>0.125</v>
      </c>
      <c r="F1266" s="21"/>
      <c r="G1266" s="21"/>
      <c r="H1266" s="20">
        <v>2</v>
      </c>
    </row>
    <row r="1267" spans="1:8" x14ac:dyDescent="0.3">
      <c r="A1267" s="40">
        <v>45752</v>
      </c>
      <c r="B1267" s="20" t="s">
        <v>169</v>
      </c>
      <c r="C1267" s="21" t="s">
        <v>26</v>
      </c>
      <c r="D1267" s="20" t="s">
        <v>113</v>
      </c>
      <c r="E1267" s="21">
        <v>0.125</v>
      </c>
      <c r="F1267" s="21"/>
      <c r="G1267" s="21"/>
      <c r="H1267" s="20">
        <v>4</v>
      </c>
    </row>
    <row r="1268" spans="1:8" x14ac:dyDescent="0.3">
      <c r="A1268" s="18">
        <v>45752</v>
      </c>
      <c r="B1268" s="5" t="s">
        <v>6</v>
      </c>
      <c r="C1268" s="19" t="s">
        <v>20</v>
      </c>
      <c r="D1268" s="48" t="s">
        <v>112</v>
      </c>
      <c r="E1268" s="22">
        <v>0.41666666666666669</v>
      </c>
      <c r="F1268" s="22"/>
      <c r="G1268" s="22"/>
      <c r="H1268" s="48">
        <v>5</v>
      </c>
    </row>
    <row r="1269" spans="1:8" x14ac:dyDescent="0.3">
      <c r="A1269" s="18">
        <v>45752</v>
      </c>
      <c r="B1269" s="5" t="s">
        <v>30</v>
      </c>
      <c r="C1269" s="19" t="s">
        <v>20</v>
      </c>
      <c r="D1269" s="48" t="s">
        <v>112</v>
      </c>
      <c r="E1269" s="22">
        <v>0.41666666666666669</v>
      </c>
      <c r="F1269" s="22"/>
      <c r="G1269" s="22"/>
      <c r="H1269" s="48">
        <v>5</v>
      </c>
    </row>
    <row r="1270" spans="1:8" ht="15.75" customHeight="1" x14ac:dyDescent="0.3">
      <c r="A1270" s="18">
        <v>45752</v>
      </c>
      <c r="B1270" s="5" t="s">
        <v>9</v>
      </c>
      <c r="C1270" s="19" t="s">
        <v>20</v>
      </c>
      <c r="D1270" s="48" t="s">
        <v>112</v>
      </c>
      <c r="E1270" s="22">
        <v>0.41666666666666669</v>
      </c>
      <c r="F1270" s="22"/>
      <c r="G1270" s="22"/>
      <c r="H1270" s="48">
        <v>6</v>
      </c>
    </row>
    <row r="1271" spans="1:8" x14ac:dyDescent="0.3">
      <c r="A1271" s="18">
        <v>45752</v>
      </c>
      <c r="B1271" s="5" t="s">
        <v>376</v>
      </c>
      <c r="C1271" s="19" t="s">
        <v>56</v>
      </c>
      <c r="D1271" s="48" t="s">
        <v>8</v>
      </c>
      <c r="E1271" s="22">
        <v>0.41666666666666669</v>
      </c>
      <c r="F1271" s="22"/>
      <c r="G1271" s="22"/>
      <c r="H1271" s="48">
        <v>5</v>
      </c>
    </row>
    <row r="1272" spans="1:8" x14ac:dyDescent="0.3">
      <c r="A1272" s="18">
        <v>45752</v>
      </c>
      <c r="B1272" s="5" t="s">
        <v>377</v>
      </c>
      <c r="C1272" s="19" t="s">
        <v>56</v>
      </c>
      <c r="D1272" s="48" t="s">
        <v>8</v>
      </c>
      <c r="E1272" s="22">
        <v>0.41666666666666669</v>
      </c>
      <c r="F1272" s="22"/>
      <c r="G1272" s="22"/>
      <c r="H1272" s="48">
        <v>10</v>
      </c>
    </row>
    <row r="1273" spans="1:8" x14ac:dyDescent="0.3">
      <c r="A1273" s="18">
        <v>45752</v>
      </c>
      <c r="B1273" s="5" t="s">
        <v>40</v>
      </c>
      <c r="C1273" s="5" t="s">
        <v>104</v>
      </c>
      <c r="D1273" s="5" t="s">
        <v>24</v>
      </c>
      <c r="E1273" s="22">
        <v>0.29166666666666669</v>
      </c>
      <c r="F1273" s="22"/>
      <c r="G1273" s="22"/>
      <c r="H1273" s="5">
        <v>5</v>
      </c>
    </row>
    <row r="1274" spans="1:8" x14ac:dyDescent="0.3">
      <c r="A1274" s="18">
        <v>45752</v>
      </c>
      <c r="B1274" s="5" t="s">
        <v>11</v>
      </c>
      <c r="C1274" s="5" t="s">
        <v>104</v>
      </c>
      <c r="D1274" s="5" t="s">
        <v>24</v>
      </c>
      <c r="E1274" s="22">
        <v>0.29166666666666669</v>
      </c>
      <c r="F1274" s="22"/>
      <c r="G1274" s="22"/>
      <c r="H1274" s="5">
        <v>6</v>
      </c>
    </row>
    <row r="1275" spans="1:8" x14ac:dyDescent="0.3">
      <c r="A1275" s="40">
        <v>45751</v>
      </c>
      <c r="B1275" s="20" t="s">
        <v>374</v>
      </c>
      <c r="C1275" s="21" t="s">
        <v>28</v>
      </c>
      <c r="D1275" s="20" t="s">
        <v>8</v>
      </c>
      <c r="E1275" s="21">
        <v>0.29166666666666669</v>
      </c>
      <c r="F1275" s="21"/>
      <c r="G1275" s="21"/>
      <c r="H1275" s="20">
        <v>14</v>
      </c>
    </row>
    <row r="1276" spans="1:8" x14ac:dyDescent="0.3">
      <c r="A1276" s="592" t="s">
        <v>267</v>
      </c>
      <c r="B1276" s="592" t="s">
        <v>2</v>
      </c>
      <c r="C1276" s="592" t="s">
        <v>3</v>
      </c>
      <c r="D1276" s="592" t="s">
        <v>4</v>
      </c>
      <c r="E1276" s="588" t="s">
        <v>5</v>
      </c>
      <c r="F1276" s="212"/>
      <c r="G1276" s="212"/>
      <c r="H1276" s="588" t="s">
        <v>268</v>
      </c>
    </row>
    <row r="1277" spans="1:8" x14ac:dyDescent="0.3">
      <c r="A1277" s="592"/>
      <c r="B1277" s="592"/>
      <c r="C1277" s="592"/>
      <c r="D1277" s="592"/>
      <c r="E1277" s="588"/>
      <c r="F1277" s="212"/>
      <c r="G1277" s="212"/>
      <c r="H1277" s="588"/>
    </row>
    <row r="1278" spans="1:8" x14ac:dyDescent="0.3">
      <c r="A1278" s="18">
        <v>45753</v>
      </c>
      <c r="B1278" s="5" t="s">
        <v>40</v>
      </c>
      <c r="C1278" s="19" t="s">
        <v>20</v>
      </c>
      <c r="D1278" s="48" t="s">
        <v>112</v>
      </c>
      <c r="E1278" s="19">
        <v>0.25</v>
      </c>
      <c r="F1278" s="19"/>
      <c r="G1278" s="19"/>
      <c r="H1278" s="48">
        <v>20</v>
      </c>
    </row>
    <row r="1279" spans="1:8" x14ac:dyDescent="0.3">
      <c r="A1279" s="18">
        <v>45753</v>
      </c>
      <c r="B1279" s="5" t="s">
        <v>6</v>
      </c>
      <c r="C1279" s="19" t="s">
        <v>104</v>
      </c>
      <c r="D1279" s="48" t="s">
        <v>24</v>
      </c>
      <c r="E1279" s="22">
        <v>0.41666666666666669</v>
      </c>
      <c r="F1279" s="22"/>
      <c r="G1279" s="22"/>
      <c r="H1279" s="48">
        <v>5</v>
      </c>
    </row>
    <row r="1280" spans="1:8" x14ac:dyDescent="0.3">
      <c r="A1280" s="18">
        <v>45753</v>
      </c>
      <c r="B1280" s="5" t="s">
        <v>30</v>
      </c>
      <c r="C1280" s="19" t="s">
        <v>104</v>
      </c>
      <c r="D1280" s="48" t="s">
        <v>24</v>
      </c>
      <c r="E1280" s="22">
        <v>0.41666666666666669</v>
      </c>
      <c r="F1280" s="22"/>
      <c r="G1280" s="22"/>
      <c r="H1280" s="48">
        <v>5</v>
      </c>
    </row>
    <row r="1281" spans="1:8" x14ac:dyDescent="0.3">
      <c r="A1281" s="592" t="s">
        <v>267</v>
      </c>
      <c r="B1281" s="592" t="s">
        <v>2</v>
      </c>
      <c r="C1281" s="592" t="s">
        <v>3</v>
      </c>
      <c r="D1281" s="592" t="s">
        <v>4</v>
      </c>
      <c r="E1281" s="588" t="s">
        <v>5</v>
      </c>
      <c r="F1281" s="212"/>
      <c r="G1281" s="212"/>
      <c r="H1281" s="588" t="s">
        <v>268</v>
      </c>
    </row>
    <row r="1282" spans="1:8" x14ac:dyDescent="0.3">
      <c r="A1282" s="592"/>
      <c r="B1282" s="592"/>
      <c r="C1282" s="592"/>
      <c r="D1282" s="592"/>
      <c r="E1282" s="588"/>
      <c r="F1282" s="212"/>
      <c r="G1282" s="212"/>
      <c r="H1282" s="588"/>
    </row>
    <row r="1283" spans="1:8" x14ac:dyDescent="0.3">
      <c r="A1283" s="18">
        <v>45754</v>
      </c>
      <c r="B1283" s="5" t="s">
        <v>22</v>
      </c>
      <c r="C1283" s="19" t="s">
        <v>14</v>
      </c>
      <c r="D1283" s="48" t="s">
        <v>115</v>
      </c>
      <c r="E1283" s="19">
        <v>0.25</v>
      </c>
      <c r="F1283" s="19"/>
      <c r="G1283" s="19"/>
      <c r="H1283" s="48">
        <v>16</v>
      </c>
    </row>
    <row r="1284" spans="1:8" x14ac:dyDescent="0.3">
      <c r="A1284" s="18">
        <v>45754</v>
      </c>
      <c r="B1284" s="5" t="s">
        <v>16</v>
      </c>
      <c r="C1284" s="19" t="s">
        <v>26</v>
      </c>
      <c r="D1284" s="48" t="s">
        <v>113</v>
      </c>
      <c r="E1284" s="19">
        <v>0.25</v>
      </c>
      <c r="F1284" s="19"/>
      <c r="G1284" s="19"/>
      <c r="H1284" s="48">
        <v>12</v>
      </c>
    </row>
    <row r="1285" spans="1:8" x14ac:dyDescent="0.3">
      <c r="A1285" s="18">
        <v>45754</v>
      </c>
      <c r="B1285" s="5" t="s">
        <v>11</v>
      </c>
      <c r="C1285" s="19" t="s">
        <v>26</v>
      </c>
      <c r="D1285" s="48" t="s">
        <v>379</v>
      </c>
      <c r="E1285" s="19">
        <v>0.41666666666666669</v>
      </c>
      <c r="F1285" s="19"/>
      <c r="G1285" s="19"/>
      <c r="H1285" s="48">
        <v>14</v>
      </c>
    </row>
    <row r="1286" spans="1:8" x14ac:dyDescent="0.3">
      <c r="A1286" s="18">
        <v>45754</v>
      </c>
      <c r="B1286" s="20" t="s">
        <v>75</v>
      </c>
      <c r="C1286" s="21" t="s">
        <v>104</v>
      </c>
      <c r="D1286" s="41" t="s">
        <v>24</v>
      </c>
      <c r="E1286" s="21">
        <v>0.20833333333333334</v>
      </c>
      <c r="F1286" s="21"/>
      <c r="G1286" s="21"/>
      <c r="H1286" s="41">
        <v>12</v>
      </c>
    </row>
    <row r="1287" spans="1:8" x14ac:dyDescent="0.3">
      <c r="A1287" s="18">
        <v>45754</v>
      </c>
      <c r="B1287" s="20" t="s">
        <v>35</v>
      </c>
      <c r="C1287" s="19" t="s">
        <v>104</v>
      </c>
      <c r="D1287" s="41" t="s">
        <v>24</v>
      </c>
      <c r="E1287" s="19">
        <v>0.41666666666666669</v>
      </c>
      <c r="F1287" s="19"/>
      <c r="G1287" s="19"/>
      <c r="H1287" s="41">
        <v>7</v>
      </c>
    </row>
    <row r="1288" spans="1:8" x14ac:dyDescent="0.3">
      <c r="A1288" s="18">
        <v>45754</v>
      </c>
      <c r="B1288" s="5" t="s">
        <v>378</v>
      </c>
      <c r="C1288" s="19" t="s">
        <v>14</v>
      </c>
      <c r="D1288" s="48" t="s">
        <v>115</v>
      </c>
      <c r="E1288" s="19">
        <v>0.5</v>
      </c>
      <c r="F1288" s="19"/>
      <c r="G1288" s="19"/>
      <c r="H1288" s="48">
        <v>5</v>
      </c>
    </row>
    <row r="1289" spans="1:8" x14ac:dyDescent="0.3">
      <c r="A1289" s="18">
        <v>45754</v>
      </c>
      <c r="B1289" s="20" t="s">
        <v>25</v>
      </c>
      <c r="C1289" s="21" t="s">
        <v>14</v>
      </c>
      <c r="D1289" s="41" t="s">
        <v>115</v>
      </c>
      <c r="E1289" s="21">
        <v>0.5</v>
      </c>
      <c r="F1289" s="21"/>
      <c r="G1289" s="21"/>
      <c r="H1289" s="41">
        <v>4</v>
      </c>
    </row>
    <row r="1290" spans="1:8" x14ac:dyDescent="0.3">
      <c r="A1290" s="18">
        <v>45754</v>
      </c>
      <c r="B1290" s="5" t="s">
        <v>17</v>
      </c>
      <c r="C1290" s="19" t="s">
        <v>14</v>
      </c>
      <c r="D1290" s="48" t="s">
        <v>115</v>
      </c>
      <c r="E1290" s="19">
        <v>0.5</v>
      </c>
      <c r="F1290" s="19"/>
      <c r="G1290" s="19"/>
      <c r="H1290" s="48">
        <v>9</v>
      </c>
    </row>
    <row r="1291" spans="1:8" x14ac:dyDescent="0.3">
      <c r="A1291" s="18">
        <v>45754</v>
      </c>
      <c r="B1291" s="5" t="s">
        <v>40</v>
      </c>
      <c r="C1291" s="19" t="s">
        <v>367</v>
      </c>
      <c r="D1291" s="48" t="s">
        <v>380</v>
      </c>
      <c r="E1291" s="19">
        <v>0.41666666666666669</v>
      </c>
      <c r="F1291" s="19"/>
      <c r="G1291" s="19"/>
      <c r="H1291" s="48">
        <v>6</v>
      </c>
    </row>
    <row r="1292" spans="1:8" x14ac:dyDescent="0.3">
      <c r="A1292" s="18">
        <v>45754</v>
      </c>
      <c r="B1292" s="5" t="s">
        <v>18</v>
      </c>
      <c r="C1292" s="19" t="s">
        <v>367</v>
      </c>
      <c r="D1292" s="48" t="s">
        <v>380</v>
      </c>
      <c r="E1292" s="19">
        <v>0.41666666666666669</v>
      </c>
      <c r="F1292" s="19"/>
      <c r="G1292" s="19"/>
      <c r="H1292" s="48">
        <v>23</v>
      </c>
    </row>
    <row r="1293" spans="1:8" x14ac:dyDescent="0.3">
      <c r="A1293" s="18">
        <v>45754</v>
      </c>
      <c r="B1293" s="5" t="s">
        <v>9</v>
      </c>
      <c r="C1293" s="19" t="s">
        <v>56</v>
      </c>
      <c r="D1293" s="48" t="s">
        <v>97</v>
      </c>
      <c r="E1293" s="19">
        <v>0.25</v>
      </c>
      <c r="F1293" s="19"/>
      <c r="G1293" s="19"/>
      <c r="H1293" s="48">
        <v>8</v>
      </c>
    </row>
    <row r="1294" spans="1:8" x14ac:dyDescent="0.3">
      <c r="A1294" s="18">
        <v>45754</v>
      </c>
      <c r="B1294" s="5" t="s">
        <v>6</v>
      </c>
      <c r="C1294" s="19" t="s">
        <v>56</v>
      </c>
      <c r="D1294" s="48" t="s">
        <v>97</v>
      </c>
      <c r="E1294" s="19">
        <v>0.25</v>
      </c>
      <c r="F1294" s="19"/>
      <c r="G1294" s="19"/>
      <c r="H1294" s="48"/>
    </row>
    <row r="1295" spans="1:8" x14ac:dyDescent="0.3">
      <c r="A1295" s="18">
        <v>45754</v>
      </c>
      <c r="B1295" s="5" t="s">
        <v>30</v>
      </c>
      <c r="C1295" s="19" t="s">
        <v>56</v>
      </c>
      <c r="D1295" s="48" t="s">
        <v>97</v>
      </c>
      <c r="E1295" s="19">
        <v>0.25</v>
      </c>
      <c r="F1295" s="19"/>
      <c r="G1295" s="19"/>
      <c r="H1295" s="48"/>
    </row>
    <row r="1296" spans="1:8" x14ac:dyDescent="0.3">
      <c r="A1296" s="18">
        <v>45754</v>
      </c>
      <c r="B1296" s="5" t="s">
        <v>91</v>
      </c>
      <c r="C1296" s="19" t="s">
        <v>56</v>
      </c>
      <c r="D1296" s="48" t="s">
        <v>97</v>
      </c>
      <c r="E1296" s="19" t="s">
        <v>381</v>
      </c>
      <c r="F1296" s="19"/>
      <c r="G1296" s="19"/>
      <c r="H1296" s="48">
        <v>10</v>
      </c>
    </row>
    <row r="1297" spans="1:8" x14ac:dyDescent="0.3">
      <c r="A1297" s="18">
        <v>45754</v>
      </c>
      <c r="B1297" s="5" t="s">
        <v>316</v>
      </c>
      <c r="C1297" s="5" t="s">
        <v>46</v>
      </c>
      <c r="D1297" s="5" t="s">
        <v>8</v>
      </c>
      <c r="E1297" s="22">
        <v>0.25</v>
      </c>
      <c r="F1297" s="22"/>
      <c r="G1297" s="22"/>
      <c r="H1297" s="5">
        <v>1</v>
      </c>
    </row>
    <row r="1298" spans="1:8" x14ac:dyDescent="0.3">
      <c r="A1298" s="18">
        <v>45754</v>
      </c>
      <c r="B1298" s="5" t="s">
        <v>16</v>
      </c>
      <c r="C1298" s="19" t="s">
        <v>28</v>
      </c>
      <c r="D1298" s="48" t="s">
        <v>112</v>
      </c>
      <c r="E1298" s="19">
        <v>0.66666666666666663</v>
      </c>
      <c r="F1298" s="19"/>
      <c r="G1298" s="19"/>
      <c r="H1298" s="48">
        <v>12</v>
      </c>
    </row>
    <row r="1299" spans="1:8" x14ac:dyDescent="0.3">
      <c r="A1299" s="18">
        <v>45754</v>
      </c>
      <c r="B1299" s="5" t="s">
        <v>6</v>
      </c>
      <c r="C1299" s="19" t="s">
        <v>14</v>
      </c>
      <c r="D1299" s="48" t="s">
        <v>115</v>
      </c>
      <c r="E1299" s="19">
        <v>0.91666666666666663</v>
      </c>
      <c r="F1299" s="19"/>
      <c r="G1299" s="19"/>
      <c r="H1299" s="48">
        <v>5</v>
      </c>
    </row>
    <row r="1300" spans="1:8" x14ac:dyDescent="0.3">
      <c r="A1300" s="18">
        <v>45754</v>
      </c>
      <c r="B1300" s="5" t="s">
        <v>9</v>
      </c>
      <c r="C1300" s="19" t="s">
        <v>14</v>
      </c>
      <c r="D1300" s="48" t="s">
        <v>115</v>
      </c>
      <c r="E1300" s="19">
        <v>0.91666666666666663</v>
      </c>
      <c r="F1300" s="19"/>
      <c r="G1300" s="19"/>
      <c r="H1300" s="48">
        <v>5</v>
      </c>
    </row>
    <row r="1301" spans="1:8" x14ac:dyDescent="0.3">
      <c r="A1301" s="18">
        <v>45845</v>
      </c>
      <c r="B1301" s="5" t="s">
        <v>22</v>
      </c>
      <c r="C1301" s="19" t="s">
        <v>14</v>
      </c>
      <c r="D1301" s="48" t="s">
        <v>115</v>
      </c>
      <c r="E1301" s="19">
        <v>0.91666666666666663</v>
      </c>
      <c r="F1301" s="19"/>
      <c r="G1301" s="19"/>
      <c r="H1301" s="48">
        <v>1</v>
      </c>
    </row>
    <row r="1302" spans="1:8" x14ac:dyDescent="0.3">
      <c r="A1302" s="18">
        <v>45845</v>
      </c>
      <c r="B1302" s="5" t="s">
        <v>22</v>
      </c>
      <c r="C1302" s="19" t="s">
        <v>28</v>
      </c>
      <c r="D1302" s="48" t="s">
        <v>8</v>
      </c>
      <c r="E1302" s="19">
        <v>4.1666666666666664E-2</v>
      </c>
      <c r="F1302" s="19"/>
      <c r="G1302" s="19"/>
      <c r="H1302" s="48">
        <v>1</v>
      </c>
    </row>
    <row r="1303" spans="1:8" x14ac:dyDescent="0.3">
      <c r="A1303" s="18">
        <v>45754</v>
      </c>
      <c r="B1303" s="5" t="s">
        <v>9</v>
      </c>
      <c r="C1303" s="19" t="s">
        <v>28</v>
      </c>
      <c r="D1303" s="48" t="s">
        <v>8</v>
      </c>
      <c r="E1303" s="19">
        <v>4.1666666666666664E-2</v>
      </c>
      <c r="F1303" s="19"/>
      <c r="G1303" s="19"/>
      <c r="H1303" s="48">
        <v>5</v>
      </c>
    </row>
    <row r="1304" spans="1:8" x14ac:dyDescent="0.3">
      <c r="A1304" s="592" t="s">
        <v>267</v>
      </c>
      <c r="B1304" s="592" t="s">
        <v>2</v>
      </c>
      <c r="C1304" s="592" t="s">
        <v>3</v>
      </c>
      <c r="D1304" s="592" t="s">
        <v>4</v>
      </c>
      <c r="E1304" s="588" t="s">
        <v>5</v>
      </c>
      <c r="F1304" s="212"/>
      <c r="G1304" s="212"/>
      <c r="H1304" s="588" t="s">
        <v>268</v>
      </c>
    </row>
    <row r="1305" spans="1:8" x14ac:dyDescent="0.3">
      <c r="A1305" s="592"/>
      <c r="B1305" s="592"/>
      <c r="C1305" s="592"/>
      <c r="D1305" s="592"/>
      <c r="E1305" s="588"/>
      <c r="F1305" s="212"/>
      <c r="G1305" s="212"/>
      <c r="H1305" s="588"/>
    </row>
    <row r="1306" spans="1:8" x14ac:dyDescent="0.3">
      <c r="A1306" s="18">
        <v>45755</v>
      </c>
      <c r="B1306" s="5" t="s">
        <v>22</v>
      </c>
      <c r="C1306" s="19" t="s">
        <v>26</v>
      </c>
      <c r="D1306" s="48" t="s">
        <v>27</v>
      </c>
      <c r="E1306" s="19">
        <v>0.25</v>
      </c>
      <c r="F1306" s="19"/>
      <c r="G1306" s="19"/>
      <c r="H1306" s="48">
        <v>7</v>
      </c>
    </row>
    <row r="1307" spans="1:8" x14ac:dyDescent="0.3">
      <c r="A1307" s="18">
        <v>45755</v>
      </c>
      <c r="B1307" s="5" t="s">
        <v>18</v>
      </c>
      <c r="C1307" s="19" t="s">
        <v>26</v>
      </c>
      <c r="D1307" s="48" t="s">
        <v>27</v>
      </c>
      <c r="E1307" s="19">
        <v>0.5</v>
      </c>
      <c r="F1307" s="19"/>
      <c r="G1307" s="19"/>
      <c r="H1307" s="48">
        <v>13</v>
      </c>
    </row>
    <row r="1308" spans="1:8" x14ac:dyDescent="0.3">
      <c r="A1308" s="18">
        <v>45755</v>
      </c>
      <c r="B1308" s="20" t="s">
        <v>6</v>
      </c>
      <c r="C1308" s="21" t="s">
        <v>367</v>
      </c>
      <c r="D1308" s="41" t="s">
        <v>380</v>
      </c>
      <c r="E1308" s="21">
        <v>0.25</v>
      </c>
      <c r="F1308" s="21"/>
      <c r="G1308" s="21"/>
      <c r="H1308" s="41">
        <v>8</v>
      </c>
    </row>
    <row r="1309" spans="1:8" x14ac:dyDescent="0.3">
      <c r="A1309" s="18">
        <v>45755</v>
      </c>
      <c r="B1309" s="5" t="s">
        <v>9</v>
      </c>
      <c r="C1309" s="19" t="s">
        <v>367</v>
      </c>
      <c r="D1309" s="48" t="s">
        <v>380</v>
      </c>
      <c r="E1309" s="19">
        <v>0.25</v>
      </c>
      <c r="F1309" s="19"/>
      <c r="G1309" s="19"/>
      <c r="H1309" s="48">
        <v>17</v>
      </c>
    </row>
    <row r="1310" spans="1:8" x14ac:dyDescent="0.3">
      <c r="A1310" s="18">
        <v>45755</v>
      </c>
      <c r="B1310" s="20" t="s">
        <v>76</v>
      </c>
      <c r="C1310" s="21" t="s">
        <v>46</v>
      </c>
      <c r="D1310" s="20" t="s">
        <v>8</v>
      </c>
      <c r="E1310" s="21">
        <v>0.29166666666666669</v>
      </c>
      <c r="F1310" s="21"/>
      <c r="G1310" s="21"/>
      <c r="H1310" s="20">
        <v>4</v>
      </c>
    </row>
    <row r="1311" spans="1:8" x14ac:dyDescent="0.3">
      <c r="A1311" s="18">
        <v>45755</v>
      </c>
      <c r="B1311" s="5" t="s">
        <v>383</v>
      </c>
      <c r="C1311" s="19" t="s">
        <v>46</v>
      </c>
      <c r="D1311" s="48" t="s">
        <v>112</v>
      </c>
      <c r="E1311" s="19">
        <v>0.75</v>
      </c>
      <c r="F1311" s="19"/>
      <c r="G1311" s="19"/>
      <c r="H1311" s="48">
        <v>1</v>
      </c>
    </row>
    <row r="1312" spans="1:8" x14ac:dyDescent="0.3">
      <c r="A1312" s="18">
        <v>45755</v>
      </c>
      <c r="B1312" s="41" t="s">
        <v>12</v>
      </c>
      <c r="C1312" s="42" t="s">
        <v>104</v>
      </c>
      <c r="D1312" s="41" t="s">
        <v>24</v>
      </c>
      <c r="E1312" s="42">
        <v>0.125</v>
      </c>
      <c r="F1312" s="42"/>
      <c r="G1312" s="42"/>
      <c r="H1312" s="41">
        <v>20</v>
      </c>
    </row>
    <row r="1313" spans="1:8" x14ac:dyDescent="0.3">
      <c r="A1313" s="18">
        <v>45755</v>
      </c>
      <c r="B1313" s="41" t="s">
        <v>67</v>
      </c>
      <c r="C1313" s="42" t="s">
        <v>104</v>
      </c>
      <c r="D1313" s="41" t="s">
        <v>24</v>
      </c>
      <c r="E1313" s="42">
        <v>0.625</v>
      </c>
      <c r="F1313" s="42"/>
      <c r="G1313" s="42"/>
      <c r="H1313" s="41">
        <v>10</v>
      </c>
    </row>
    <row r="1314" spans="1:8" x14ac:dyDescent="0.3">
      <c r="A1314" s="18">
        <v>45755</v>
      </c>
      <c r="B1314" s="5" t="s">
        <v>16</v>
      </c>
      <c r="C1314" s="19" t="s">
        <v>26</v>
      </c>
      <c r="D1314" s="48" t="s">
        <v>27</v>
      </c>
      <c r="E1314" s="19">
        <v>0.625</v>
      </c>
      <c r="F1314" s="19"/>
      <c r="G1314" s="19"/>
      <c r="H1314" s="48">
        <v>14</v>
      </c>
    </row>
    <row r="1315" spans="1:8" x14ac:dyDescent="0.3">
      <c r="A1315" s="18">
        <v>45755</v>
      </c>
      <c r="B1315" s="5" t="s">
        <v>35</v>
      </c>
      <c r="C1315" s="19" t="s">
        <v>14</v>
      </c>
      <c r="D1315" s="48" t="s">
        <v>115</v>
      </c>
      <c r="E1315" s="19">
        <v>0.41666666666666669</v>
      </c>
      <c r="F1315" s="19"/>
      <c r="G1315" s="19"/>
      <c r="H1315" s="48">
        <v>7</v>
      </c>
    </row>
    <row r="1316" spans="1:8" x14ac:dyDescent="0.3">
      <c r="A1316" s="18">
        <v>45755</v>
      </c>
      <c r="B1316" s="20" t="s">
        <v>107</v>
      </c>
      <c r="C1316" s="21" t="s">
        <v>14</v>
      </c>
      <c r="D1316" s="41" t="s">
        <v>115</v>
      </c>
      <c r="E1316" s="21">
        <v>0.5</v>
      </c>
      <c r="F1316" s="21"/>
      <c r="G1316" s="21"/>
      <c r="H1316" s="41">
        <v>6</v>
      </c>
    </row>
    <row r="1317" spans="1:8" x14ac:dyDescent="0.3">
      <c r="A1317" s="18">
        <v>45755</v>
      </c>
      <c r="B1317" s="5" t="s">
        <v>80</v>
      </c>
      <c r="C1317" s="19" t="s">
        <v>14</v>
      </c>
      <c r="D1317" s="48" t="s">
        <v>115</v>
      </c>
      <c r="E1317" s="19">
        <v>0.5</v>
      </c>
      <c r="F1317" s="19"/>
      <c r="G1317" s="19"/>
      <c r="H1317" s="48">
        <v>9</v>
      </c>
    </row>
    <row r="1318" spans="1:8" x14ac:dyDescent="0.3">
      <c r="A1318" s="18">
        <v>45755</v>
      </c>
      <c r="B1318" s="5" t="s">
        <v>382</v>
      </c>
      <c r="C1318" s="19" t="s">
        <v>14</v>
      </c>
      <c r="D1318" s="48" t="s">
        <v>115</v>
      </c>
      <c r="E1318" s="19">
        <v>0.5</v>
      </c>
      <c r="F1318" s="19"/>
      <c r="G1318" s="19"/>
      <c r="H1318" s="48">
        <v>1</v>
      </c>
    </row>
    <row r="1319" spans="1:8" x14ac:dyDescent="0.3">
      <c r="A1319" s="18">
        <v>45755</v>
      </c>
      <c r="B1319" s="5" t="s">
        <v>25</v>
      </c>
      <c r="C1319" s="19" t="s">
        <v>28</v>
      </c>
      <c r="D1319" s="48" t="s">
        <v>29</v>
      </c>
      <c r="E1319" s="19">
        <v>0.29166666666666669</v>
      </c>
      <c r="F1319" s="19"/>
      <c r="G1319" s="19"/>
      <c r="H1319" s="48">
        <v>3</v>
      </c>
    </row>
    <row r="1320" spans="1:8" x14ac:dyDescent="0.3">
      <c r="A1320" s="18">
        <v>45755</v>
      </c>
      <c r="B1320" s="20" t="s">
        <v>13</v>
      </c>
      <c r="C1320" s="42" t="s">
        <v>28</v>
      </c>
      <c r="D1320" s="20" t="s">
        <v>29</v>
      </c>
      <c r="E1320" s="42">
        <v>0.29166666666666669</v>
      </c>
      <c r="F1320" s="42"/>
      <c r="G1320" s="42"/>
      <c r="H1320" s="20">
        <v>4</v>
      </c>
    </row>
    <row r="1321" spans="1:8" x14ac:dyDescent="0.3">
      <c r="A1321" s="18">
        <v>45755</v>
      </c>
      <c r="B1321" s="5" t="s">
        <v>36</v>
      </c>
      <c r="C1321" s="19" t="s">
        <v>28</v>
      </c>
      <c r="D1321" s="48" t="s">
        <v>29</v>
      </c>
      <c r="E1321" s="19">
        <v>0.5</v>
      </c>
      <c r="F1321" s="19"/>
      <c r="G1321" s="19"/>
      <c r="H1321" s="48">
        <v>15</v>
      </c>
    </row>
    <row r="1322" spans="1:8" x14ac:dyDescent="0.3">
      <c r="A1322" s="18">
        <v>45755</v>
      </c>
      <c r="B1322" s="5" t="s">
        <v>40</v>
      </c>
      <c r="C1322" s="5" t="s">
        <v>56</v>
      </c>
      <c r="D1322" s="5" t="s">
        <v>97</v>
      </c>
      <c r="E1322" s="22">
        <v>0.20833333333333334</v>
      </c>
      <c r="F1322" s="22"/>
      <c r="G1322" s="22"/>
      <c r="H1322" s="5">
        <v>10</v>
      </c>
    </row>
    <row r="1323" spans="1:8" x14ac:dyDescent="0.3">
      <c r="A1323" s="18">
        <v>45755</v>
      </c>
      <c r="B1323" s="5" t="s">
        <v>67</v>
      </c>
      <c r="C1323" s="5" t="s">
        <v>56</v>
      </c>
      <c r="D1323" s="5" t="s">
        <v>97</v>
      </c>
      <c r="E1323" s="22">
        <v>0.45833333333333331</v>
      </c>
      <c r="F1323" s="22"/>
      <c r="G1323" s="22"/>
      <c r="H1323" s="5">
        <v>2</v>
      </c>
    </row>
    <row r="1324" spans="1:8" x14ac:dyDescent="0.3">
      <c r="A1324" s="18">
        <v>45755</v>
      </c>
      <c r="B1324" s="20" t="s">
        <v>384</v>
      </c>
      <c r="C1324" s="21" t="s">
        <v>56</v>
      </c>
      <c r="D1324" s="41" t="s">
        <v>97</v>
      </c>
      <c r="E1324" s="21">
        <v>0.83333333333333337</v>
      </c>
      <c r="F1324" s="21"/>
      <c r="G1324" s="21"/>
      <c r="H1324" s="41">
        <v>5</v>
      </c>
    </row>
    <row r="1325" spans="1:8" ht="14.25" customHeight="1" x14ac:dyDescent="0.3">
      <c r="A1325" s="18">
        <v>45755</v>
      </c>
      <c r="B1325" s="5" t="s">
        <v>9</v>
      </c>
      <c r="C1325" s="19" t="s">
        <v>56</v>
      </c>
      <c r="D1325" s="48" t="s">
        <v>97</v>
      </c>
      <c r="E1325" s="19">
        <v>0.83333333333333337</v>
      </c>
      <c r="F1325" s="19"/>
      <c r="G1325" s="19"/>
      <c r="H1325" s="48">
        <v>5</v>
      </c>
    </row>
    <row r="1326" spans="1:8" ht="20.25" customHeight="1" x14ac:dyDescent="0.3">
      <c r="A1326" s="18">
        <v>45755</v>
      </c>
      <c r="B1326" s="5" t="s">
        <v>382</v>
      </c>
      <c r="C1326" s="19" t="s">
        <v>46</v>
      </c>
      <c r="D1326" s="48" t="s">
        <v>112</v>
      </c>
      <c r="E1326" s="19">
        <v>0.83333333333333337</v>
      </c>
      <c r="F1326" s="19"/>
      <c r="G1326" s="19"/>
      <c r="H1326" s="48">
        <v>2</v>
      </c>
    </row>
    <row r="1327" spans="1:8" x14ac:dyDescent="0.3">
      <c r="A1327" s="592" t="s">
        <v>267</v>
      </c>
      <c r="B1327" s="592" t="s">
        <v>2</v>
      </c>
      <c r="C1327" s="592" t="s">
        <v>3</v>
      </c>
      <c r="D1327" s="592" t="s">
        <v>4</v>
      </c>
      <c r="E1327" s="588" t="s">
        <v>5</v>
      </c>
      <c r="F1327" s="212"/>
      <c r="G1327" s="212"/>
      <c r="H1327" s="588" t="s">
        <v>268</v>
      </c>
    </row>
    <row r="1328" spans="1:8" x14ac:dyDescent="0.3">
      <c r="A1328" s="592"/>
      <c r="B1328" s="592"/>
      <c r="C1328" s="592"/>
      <c r="D1328" s="592"/>
      <c r="E1328" s="588"/>
      <c r="F1328" s="212"/>
      <c r="G1328" s="212"/>
      <c r="H1328" s="588"/>
    </row>
    <row r="1329" spans="1:8" x14ac:dyDescent="0.3">
      <c r="A1329" s="18">
        <v>45756</v>
      </c>
      <c r="B1329" s="5" t="s">
        <v>45</v>
      </c>
      <c r="C1329" s="19" t="s">
        <v>46</v>
      </c>
      <c r="D1329" s="48" t="s">
        <v>8</v>
      </c>
      <c r="E1329" s="19">
        <v>0.125</v>
      </c>
      <c r="F1329" s="19"/>
      <c r="G1329" s="19"/>
      <c r="H1329" s="48">
        <v>3</v>
      </c>
    </row>
    <row r="1330" spans="1:8" x14ac:dyDescent="0.3">
      <c r="A1330" s="18">
        <v>45756</v>
      </c>
      <c r="B1330" s="5" t="s">
        <v>43</v>
      </c>
      <c r="C1330" s="19" t="s">
        <v>28</v>
      </c>
      <c r="D1330" s="48" t="s">
        <v>29</v>
      </c>
      <c r="E1330" s="19">
        <v>0.25</v>
      </c>
      <c r="F1330" s="19"/>
      <c r="G1330" s="19"/>
      <c r="H1330" s="48">
        <v>3</v>
      </c>
    </row>
    <row r="1331" spans="1:8" x14ac:dyDescent="0.3">
      <c r="A1331" s="18">
        <v>45756</v>
      </c>
      <c r="B1331" s="51" t="s">
        <v>76</v>
      </c>
      <c r="C1331" s="21" t="s">
        <v>28</v>
      </c>
      <c r="D1331" s="54" t="s">
        <v>29</v>
      </c>
      <c r="E1331" s="21">
        <v>0.25</v>
      </c>
      <c r="F1331" s="21"/>
      <c r="G1331" s="21"/>
      <c r="H1331" s="54">
        <v>4</v>
      </c>
    </row>
    <row r="1332" spans="1:8" x14ac:dyDescent="0.3">
      <c r="A1332" s="18">
        <v>45756</v>
      </c>
      <c r="B1332" s="20" t="s">
        <v>22</v>
      </c>
      <c r="C1332" s="21" t="s">
        <v>28</v>
      </c>
      <c r="D1332" s="41" t="s">
        <v>29</v>
      </c>
      <c r="E1332" s="21">
        <v>0.25</v>
      </c>
      <c r="F1332" s="21"/>
      <c r="G1332" s="21"/>
      <c r="H1332" s="41">
        <v>4</v>
      </c>
    </row>
    <row r="1333" spans="1:8" x14ac:dyDescent="0.3">
      <c r="A1333" s="18">
        <v>45756</v>
      </c>
      <c r="B1333" s="5" t="s">
        <v>35</v>
      </c>
      <c r="C1333" s="21" t="s">
        <v>14</v>
      </c>
      <c r="D1333" s="48" t="s">
        <v>115</v>
      </c>
      <c r="E1333" s="21">
        <v>0.29166666666666702</v>
      </c>
      <c r="F1333" s="21"/>
      <c r="G1333" s="21"/>
      <c r="H1333" s="48">
        <v>3</v>
      </c>
    </row>
    <row r="1334" spans="1:8" x14ac:dyDescent="0.3">
      <c r="A1334" s="18">
        <v>45756</v>
      </c>
      <c r="B1334" s="5" t="s">
        <v>19</v>
      </c>
      <c r="C1334" s="19" t="s">
        <v>14</v>
      </c>
      <c r="D1334" s="48" t="s">
        <v>115</v>
      </c>
      <c r="E1334" s="19">
        <v>0.375</v>
      </c>
      <c r="F1334" s="19"/>
      <c r="G1334" s="19"/>
      <c r="H1334" s="48">
        <v>20</v>
      </c>
    </row>
    <row r="1335" spans="1:8" x14ac:dyDescent="0.3">
      <c r="A1335" s="18">
        <v>45756</v>
      </c>
      <c r="B1335" s="5" t="s">
        <v>9</v>
      </c>
      <c r="C1335" s="19" t="s">
        <v>26</v>
      </c>
      <c r="D1335" s="48" t="s">
        <v>27</v>
      </c>
      <c r="E1335" s="19">
        <v>0.29166666666666702</v>
      </c>
      <c r="F1335" s="19"/>
      <c r="G1335" s="19"/>
      <c r="H1335" s="48">
        <v>8</v>
      </c>
    </row>
    <row r="1336" spans="1:8" x14ac:dyDescent="0.3">
      <c r="A1336" s="18">
        <v>45756</v>
      </c>
      <c r="B1336" s="5" t="s">
        <v>6</v>
      </c>
      <c r="C1336" s="19" t="s">
        <v>26</v>
      </c>
      <c r="D1336" s="48" t="s">
        <v>27</v>
      </c>
      <c r="E1336" s="19">
        <v>0.29166666666666702</v>
      </c>
      <c r="F1336" s="19"/>
      <c r="G1336" s="19"/>
      <c r="H1336" s="48">
        <v>5</v>
      </c>
    </row>
    <row r="1337" spans="1:8" x14ac:dyDescent="0.3">
      <c r="A1337" s="18">
        <v>45756</v>
      </c>
      <c r="B1337" s="5" t="s">
        <v>40</v>
      </c>
      <c r="C1337" s="19" t="s">
        <v>104</v>
      </c>
      <c r="D1337" s="48" t="s">
        <v>24</v>
      </c>
      <c r="E1337" s="19">
        <v>0.375</v>
      </c>
      <c r="F1337" s="19"/>
      <c r="G1337" s="19"/>
      <c r="H1337" s="48">
        <v>10</v>
      </c>
    </row>
    <row r="1338" spans="1:8" x14ac:dyDescent="0.3">
      <c r="A1338" s="18">
        <v>45756</v>
      </c>
      <c r="B1338" s="5" t="s">
        <v>16</v>
      </c>
      <c r="C1338" s="19" t="s">
        <v>104</v>
      </c>
      <c r="D1338" s="48" t="s">
        <v>24</v>
      </c>
      <c r="E1338" s="19">
        <v>0.66666666666666663</v>
      </c>
      <c r="F1338" s="19"/>
      <c r="G1338" s="19"/>
      <c r="H1338" s="48">
        <v>10</v>
      </c>
    </row>
    <row r="1339" spans="1:8" x14ac:dyDescent="0.3">
      <c r="A1339" s="18">
        <v>45756</v>
      </c>
      <c r="B1339" s="5" t="s">
        <v>75</v>
      </c>
      <c r="C1339" s="19" t="s">
        <v>56</v>
      </c>
      <c r="D1339" s="48" t="s">
        <v>97</v>
      </c>
      <c r="E1339" s="19">
        <v>0.29166666666666702</v>
      </c>
      <c r="F1339" s="19"/>
      <c r="G1339" s="19"/>
      <c r="H1339" s="48">
        <v>9</v>
      </c>
    </row>
    <row r="1340" spans="1:8" x14ac:dyDescent="0.3">
      <c r="A1340" s="18">
        <v>45756</v>
      </c>
      <c r="B1340" s="5" t="s">
        <v>169</v>
      </c>
      <c r="C1340" s="19" t="s">
        <v>56</v>
      </c>
      <c r="D1340" s="48" t="s">
        <v>97</v>
      </c>
      <c r="E1340" s="19">
        <v>0.5</v>
      </c>
      <c r="F1340" s="19"/>
      <c r="G1340" s="19"/>
      <c r="H1340" s="48">
        <v>6</v>
      </c>
    </row>
    <row r="1341" spans="1:8" x14ac:dyDescent="0.3">
      <c r="A1341" s="18">
        <v>45756</v>
      </c>
      <c r="B1341" s="20" t="s">
        <v>164</v>
      </c>
      <c r="C1341" s="21" t="s">
        <v>367</v>
      </c>
      <c r="D1341" s="41" t="s">
        <v>380</v>
      </c>
      <c r="E1341" s="21">
        <v>0.29166666666666702</v>
      </c>
      <c r="F1341" s="21"/>
      <c r="G1341" s="21"/>
      <c r="H1341" s="41">
        <v>2</v>
      </c>
    </row>
    <row r="1342" spans="1:8" x14ac:dyDescent="0.3">
      <c r="A1342" s="18">
        <v>45756</v>
      </c>
      <c r="B1342" s="5" t="s">
        <v>18</v>
      </c>
      <c r="C1342" s="19" t="s">
        <v>367</v>
      </c>
      <c r="D1342" s="48" t="s">
        <v>380</v>
      </c>
      <c r="E1342" s="19">
        <v>0.29166666666666702</v>
      </c>
      <c r="F1342" s="19"/>
      <c r="G1342" s="19"/>
      <c r="H1342" s="48">
        <v>12</v>
      </c>
    </row>
    <row r="1343" spans="1:8" x14ac:dyDescent="0.3">
      <c r="A1343" s="18">
        <v>45756</v>
      </c>
      <c r="B1343" s="5" t="s">
        <v>13</v>
      </c>
      <c r="C1343" s="19" t="s">
        <v>56</v>
      </c>
      <c r="D1343" s="48" t="s">
        <v>97</v>
      </c>
      <c r="E1343" s="19">
        <v>0.5</v>
      </c>
      <c r="F1343" s="19"/>
      <c r="G1343" s="19"/>
      <c r="H1343" s="48">
        <v>3</v>
      </c>
    </row>
    <row r="1344" spans="1:8" x14ac:dyDescent="0.3">
      <c r="A1344" s="18">
        <v>45756</v>
      </c>
      <c r="B1344" s="5" t="s">
        <v>161</v>
      </c>
      <c r="C1344" s="19" t="s">
        <v>56</v>
      </c>
      <c r="D1344" s="48" t="s">
        <v>97</v>
      </c>
      <c r="E1344" s="19">
        <v>0.5</v>
      </c>
      <c r="F1344" s="19"/>
      <c r="G1344" s="19"/>
      <c r="H1344" s="48">
        <v>3</v>
      </c>
    </row>
    <row r="1345" spans="1:8" x14ac:dyDescent="0.3">
      <c r="A1345" s="18">
        <v>45756</v>
      </c>
      <c r="B1345" s="5" t="s">
        <v>36</v>
      </c>
      <c r="C1345" s="19" t="s">
        <v>28</v>
      </c>
      <c r="D1345" s="48" t="s">
        <v>112</v>
      </c>
      <c r="E1345" s="19">
        <v>0.66666666666666663</v>
      </c>
      <c r="F1345" s="19"/>
      <c r="G1345" s="19"/>
      <c r="H1345" s="48">
        <v>14</v>
      </c>
    </row>
    <row r="1346" spans="1:8" x14ac:dyDescent="0.3">
      <c r="A1346" s="18">
        <v>45756</v>
      </c>
      <c r="B1346" s="5" t="s">
        <v>11</v>
      </c>
      <c r="C1346" s="19"/>
      <c r="D1346" s="48"/>
      <c r="E1346" s="19">
        <v>0.29166666666666702</v>
      </c>
      <c r="F1346" s="19"/>
      <c r="G1346" s="19"/>
      <c r="H1346" s="48">
        <v>18</v>
      </c>
    </row>
    <row r="1347" spans="1:8" x14ac:dyDescent="0.3">
      <c r="A1347" s="1">
        <v>45756</v>
      </c>
      <c r="B1347" s="2" t="s">
        <v>9</v>
      </c>
      <c r="C1347" s="2" t="s">
        <v>26</v>
      </c>
      <c r="D1347" s="4" t="s">
        <v>27</v>
      </c>
      <c r="E1347" s="3">
        <v>0.83333333333333337</v>
      </c>
      <c r="F1347" s="3"/>
      <c r="G1347" s="3"/>
      <c r="H1347" s="4">
        <v>8</v>
      </c>
    </row>
    <row r="1348" spans="1:8" x14ac:dyDescent="0.3">
      <c r="A1348" s="1">
        <v>45756</v>
      </c>
      <c r="B1348" s="2" t="s">
        <v>6</v>
      </c>
      <c r="C1348" s="2" t="s">
        <v>26</v>
      </c>
      <c r="D1348" s="4" t="s">
        <v>27</v>
      </c>
      <c r="E1348" s="3">
        <v>0.83333333333333337</v>
      </c>
      <c r="F1348" s="3"/>
      <c r="G1348" s="3"/>
      <c r="H1348" s="4">
        <v>5</v>
      </c>
    </row>
    <row r="1349" spans="1:8" x14ac:dyDescent="0.3">
      <c r="A1349" s="1">
        <v>45756</v>
      </c>
      <c r="B1349" s="2" t="s">
        <v>16</v>
      </c>
      <c r="C1349" s="2" t="s">
        <v>104</v>
      </c>
      <c r="D1349" s="4" t="s">
        <v>24</v>
      </c>
      <c r="E1349" s="3">
        <v>0.75</v>
      </c>
      <c r="F1349" s="3"/>
      <c r="G1349" s="3"/>
      <c r="H1349" s="4">
        <v>10</v>
      </c>
    </row>
    <row r="1350" spans="1:8" x14ac:dyDescent="0.3">
      <c r="A1350" s="1">
        <v>45756</v>
      </c>
      <c r="B1350" s="2" t="s">
        <v>36</v>
      </c>
      <c r="C1350" s="2" t="s">
        <v>28</v>
      </c>
      <c r="D1350" s="4" t="s">
        <v>112</v>
      </c>
      <c r="E1350" s="3">
        <v>0.75</v>
      </c>
      <c r="F1350" s="3"/>
      <c r="G1350" s="3"/>
      <c r="H1350" s="4">
        <v>14</v>
      </c>
    </row>
    <row r="1351" spans="1:8" x14ac:dyDescent="0.3">
      <c r="A1351" s="1">
        <v>45756</v>
      </c>
      <c r="B1351" s="2" t="s">
        <v>9</v>
      </c>
      <c r="C1351" s="2" t="s">
        <v>28</v>
      </c>
      <c r="D1351" s="4" t="s">
        <v>112</v>
      </c>
      <c r="E1351" s="3">
        <v>4.1666666666666664E-2</v>
      </c>
      <c r="F1351" s="3"/>
      <c r="G1351" s="3"/>
      <c r="H1351" s="4">
        <v>8</v>
      </c>
    </row>
    <row r="1352" spans="1:8" x14ac:dyDescent="0.3">
      <c r="A1352" s="1">
        <v>45756</v>
      </c>
      <c r="B1352" s="2" t="s">
        <v>6</v>
      </c>
      <c r="C1352" s="2" t="s">
        <v>28</v>
      </c>
      <c r="D1352" s="4" t="s">
        <v>112</v>
      </c>
      <c r="E1352" s="3">
        <v>4.1666666666666664E-2</v>
      </c>
      <c r="F1352" s="3"/>
      <c r="G1352" s="3"/>
      <c r="H1352" s="4">
        <v>5</v>
      </c>
    </row>
    <row r="1353" spans="1:8" x14ac:dyDescent="0.3">
      <c r="A1353" s="1">
        <v>45786</v>
      </c>
      <c r="B1353" s="8" t="s">
        <v>22</v>
      </c>
      <c r="C1353" s="2" t="s">
        <v>14</v>
      </c>
      <c r="D1353" s="4" t="s">
        <v>115</v>
      </c>
      <c r="E1353" s="3">
        <v>0.83333333333333337</v>
      </c>
      <c r="F1353" s="3"/>
      <c r="G1353" s="3"/>
      <c r="H1353" s="4">
        <v>5</v>
      </c>
    </row>
    <row r="1354" spans="1:8" x14ac:dyDescent="0.3">
      <c r="A1354" s="592" t="s">
        <v>267</v>
      </c>
      <c r="B1354" s="592" t="s">
        <v>2</v>
      </c>
      <c r="C1354" s="592" t="s">
        <v>3</v>
      </c>
      <c r="D1354" s="592" t="s">
        <v>4</v>
      </c>
      <c r="E1354" s="588" t="s">
        <v>5</v>
      </c>
      <c r="F1354" s="212"/>
      <c r="G1354" s="212"/>
      <c r="H1354" s="588" t="s">
        <v>268</v>
      </c>
    </row>
    <row r="1355" spans="1:8" x14ac:dyDescent="0.3">
      <c r="A1355" s="592"/>
      <c r="B1355" s="592"/>
      <c r="C1355" s="592"/>
      <c r="D1355" s="592"/>
      <c r="E1355" s="588"/>
      <c r="F1355" s="212"/>
      <c r="G1355" s="212"/>
      <c r="H1355" s="588"/>
    </row>
    <row r="1356" spans="1:8" x14ac:dyDescent="0.3">
      <c r="A1356" s="1">
        <v>45757</v>
      </c>
      <c r="B1356" s="2" t="s">
        <v>9</v>
      </c>
      <c r="C1356" s="2" t="s">
        <v>14</v>
      </c>
      <c r="D1356" s="4" t="s">
        <v>115</v>
      </c>
      <c r="E1356" s="3">
        <v>0.29166666666666669</v>
      </c>
      <c r="F1356" s="3"/>
      <c r="G1356" s="3"/>
      <c r="H1356" s="4">
        <v>9</v>
      </c>
    </row>
    <row r="1357" spans="1:8" x14ac:dyDescent="0.3">
      <c r="A1357" s="1">
        <v>45757</v>
      </c>
      <c r="B1357" s="2" t="s">
        <v>6</v>
      </c>
      <c r="C1357" s="2" t="s">
        <v>14</v>
      </c>
      <c r="D1357" s="4" t="s">
        <v>115</v>
      </c>
      <c r="E1357" s="3">
        <v>0.29166666666666669</v>
      </c>
      <c r="F1357" s="3"/>
      <c r="G1357" s="3"/>
      <c r="H1357" s="4">
        <v>8</v>
      </c>
    </row>
    <row r="1358" spans="1:8" x14ac:dyDescent="0.3">
      <c r="A1358" s="1">
        <v>45757</v>
      </c>
      <c r="B1358" s="2" t="s">
        <v>35</v>
      </c>
      <c r="C1358" s="2" t="s">
        <v>56</v>
      </c>
      <c r="D1358" s="4" t="s">
        <v>97</v>
      </c>
      <c r="E1358" s="3">
        <v>0.29166666666666669</v>
      </c>
      <c r="F1358" s="3"/>
      <c r="G1358" s="3"/>
      <c r="H1358" s="4">
        <v>9</v>
      </c>
    </row>
    <row r="1359" spans="1:8" x14ac:dyDescent="0.3">
      <c r="A1359" s="1">
        <v>45757</v>
      </c>
      <c r="B1359" s="8" t="s">
        <v>55</v>
      </c>
      <c r="C1359" s="8" t="s">
        <v>56</v>
      </c>
      <c r="D1359" s="8" t="s">
        <v>97</v>
      </c>
      <c r="E1359" s="14">
        <v>0.375</v>
      </c>
      <c r="F1359" s="14"/>
      <c r="G1359" s="14"/>
      <c r="H1359" s="8">
        <v>10</v>
      </c>
    </row>
    <row r="1360" spans="1:8" x14ac:dyDescent="0.3">
      <c r="A1360" s="1">
        <v>45757</v>
      </c>
      <c r="B1360" s="8" t="s">
        <v>387</v>
      </c>
      <c r="C1360" s="8" t="s">
        <v>56</v>
      </c>
      <c r="D1360" s="8" t="s">
        <v>97</v>
      </c>
      <c r="E1360" s="14">
        <v>0.5</v>
      </c>
      <c r="F1360" s="14"/>
      <c r="G1360" s="14"/>
      <c r="H1360" s="8">
        <v>10</v>
      </c>
    </row>
    <row r="1361" spans="1:8" x14ac:dyDescent="0.3">
      <c r="A1361" s="1">
        <v>45757</v>
      </c>
      <c r="B1361" s="2" t="s">
        <v>49</v>
      </c>
      <c r="C1361" s="2" t="s">
        <v>56</v>
      </c>
      <c r="D1361" s="4" t="s">
        <v>97</v>
      </c>
      <c r="E1361" s="3">
        <v>0.41666666666666669</v>
      </c>
      <c r="F1361" s="3"/>
      <c r="G1361" s="3"/>
      <c r="H1361" s="4">
        <v>9</v>
      </c>
    </row>
    <row r="1362" spans="1:8" x14ac:dyDescent="0.3">
      <c r="A1362" s="1">
        <v>45757</v>
      </c>
      <c r="B1362" s="8" t="s">
        <v>19</v>
      </c>
      <c r="C1362" s="8" t="s">
        <v>46</v>
      </c>
      <c r="D1362" s="10" t="s">
        <v>8</v>
      </c>
      <c r="E1362" s="14">
        <v>0.20833333333333334</v>
      </c>
      <c r="F1362" s="14"/>
      <c r="G1362" s="14"/>
      <c r="H1362" s="10">
        <v>4</v>
      </c>
    </row>
    <row r="1363" spans="1:8" x14ac:dyDescent="0.3">
      <c r="A1363" s="1">
        <v>45757</v>
      </c>
      <c r="B1363" s="2" t="s">
        <v>17</v>
      </c>
      <c r="C1363" s="8" t="s">
        <v>46</v>
      </c>
      <c r="D1363" s="10" t="s">
        <v>8</v>
      </c>
      <c r="E1363" s="3">
        <v>0.5</v>
      </c>
      <c r="F1363" s="3"/>
      <c r="G1363" s="3"/>
      <c r="H1363" s="4">
        <v>1</v>
      </c>
    </row>
    <row r="1364" spans="1:8" x14ac:dyDescent="0.3">
      <c r="A1364" s="1">
        <v>45757</v>
      </c>
      <c r="B1364" s="2" t="s">
        <v>13</v>
      </c>
      <c r="C1364" s="8" t="s">
        <v>46</v>
      </c>
      <c r="D1364" s="10" t="s">
        <v>8</v>
      </c>
      <c r="E1364" s="3">
        <v>0.5</v>
      </c>
      <c r="F1364" s="3"/>
      <c r="G1364" s="3"/>
      <c r="H1364" s="4">
        <v>3</v>
      </c>
    </row>
    <row r="1365" spans="1:8" x14ac:dyDescent="0.3">
      <c r="A1365" s="1">
        <v>45757</v>
      </c>
      <c r="B1365" s="2" t="s">
        <v>388</v>
      </c>
      <c r="C1365" s="8" t="s">
        <v>28</v>
      </c>
      <c r="D1365" s="10" t="s">
        <v>29</v>
      </c>
      <c r="E1365" s="3">
        <v>0.41666666666666669</v>
      </c>
      <c r="F1365" s="3"/>
      <c r="G1365" s="3"/>
      <c r="H1365" s="4"/>
    </row>
    <row r="1366" spans="1:8" x14ac:dyDescent="0.3">
      <c r="A1366" s="1">
        <v>45757</v>
      </c>
      <c r="B1366" s="2" t="s">
        <v>22</v>
      </c>
      <c r="C1366" s="2" t="s">
        <v>28</v>
      </c>
      <c r="D1366" s="4" t="s">
        <v>29</v>
      </c>
      <c r="E1366" s="3">
        <v>0.58333333333333337</v>
      </c>
      <c r="F1366" s="3"/>
      <c r="G1366" s="3"/>
      <c r="H1366" s="4">
        <v>11</v>
      </c>
    </row>
    <row r="1367" spans="1:8" x14ac:dyDescent="0.3">
      <c r="A1367" s="1">
        <v>45757</v>
      </c>
      <c r="B1367" s="2" t="s">
        <v>108</v>
      </c>
      <c r="C1367" s="2" t="s">
        <v>28</v>
      </c>
      <c r="D1367" s="4" t="s">
        <v>29</v>
      </c>
      <c r="E1367" s="3">
        <v>0.58333333333333337</v>
      </c>
      <c r="F1367" s="3"/>
      <c r="G1367" s="3"/>
      <c r="H1367" s="4">
        <v>3</v>
      </c>
    </row>
    <row r="1368" spans="1:8" x14ac:dyDescent="0.3">
      <c r="A1368" s="1">
        <v>45757</v>
      </c>
      <c r="B1368" s="4" t="s">
        <v>36</v>
      </c>
      <c r="C1368" s="4" t="s">
        <v>26</v>
      </c>
      <c r="D1368" s="4" t="s">
        <v>27</v>
      </c>
      <c r="E1368" s="3">
        <v>0.29166666666666669</v>
      </c>
      <c r="F1368" s="3"/>
      <c r="G1368" s="3"/>
      <c r="H1368" s="4">
        <v>14</v>
      </c>
    </row>
    <row r="1369" spans="1:8" x14ac:dyDescent="0.3">
      <c r="A1369" s="1">
        <v>45757</v>
      </c>
      <c r="B1369" s="2" t="s">
        <v>386</v>
      </c>
      <c r="C1369" s="8" t="s">
        <v>26</v>
      </c>
      <c r="D1369" s="10" t="s">
        <v>113</v>
      </c>
      <c r="E1369" s="3">
        <v>0.5</v>
      </c>
      <c r="F1369" s="3"/>
      <c r="G1369" s="3"/>
      <c r="H1369" s="4">
        <v>10</v>
      </c>
    </row>
    <row r="1370" spans="1:8" x14ac:dyDescent="0.3">
      <c r="A1370" s="1">
        <v>45757</v>
      </c>
      <c r="B1370" s="4" t="s">
        <v>12</v>
      </c>
      <c r="C1370" s="10" t="s">
        <v>104</v>
      </c>
      <c r="D1370" s="4" t="s">
        <v>24</v>
      </c>
      <c r="E1370" s="3">
        <v>0.25</v>
      </c>
      <c r="F1370" s="3"/>
      <c r="G1370" s="3"/>
      <c r="H1370" s="189">
        <v>20</v>
      </c>
    </row>
    <row r="1371" spans="1:8" x14ac:dyDescent="0.3">
      <c r="A1371" s="1">
        <v>45757</v>
      </c>
      <c r="B1371" s="8" t="s">
        <v>11</v>
      </c>
      <c r="C1371" s="8" t="s">
        <v>367</v>
      </c>
      <c r="D1371" s="4" t="s">
        <v>380</v>
      </c>
      <c r="E1371" s="3">
        <v>0.29166666666666669</v>
      </c>
      <c r="F1371" s="3"/>
      <c r="G1371" s="3"/>
      <c r="H1371" s="10">
        <v>7</v>
      </c>
    </row>
    <row r="1372" spans="1:8" x14ac:dyDescent="0.3">
      <c r="A1372" s="1">
        <v>45757</v>
      </c>
      <c r="B1372" s="8" t="s">
        <v>40</v>
      </c>
      <c r="C1372" s="10" t="s">
        <v>367</v>
      </c>
      <c r="D1372" s="4" t="s">
        <v>380</v>
      </c>
      <c r="E1372" s="3">
        <v>0.29166666666666669</v>
      </c>
      <c r="F1372" s="3"/>
      <c r="G1372" s="3"/>
      <c r="H1372" s="189">
        <v>14</v>
      </c>
    </row>
    <row r="1373" spans="1:8" x14ac:dyDescent="0.3">
      <c r="A1373" s="1">
        <v>45757</v>
      </c>
      <c r="B1373" s="2" t="s">
        <v>6</v>
      </c>
      <c r="C1373" s="2" t="s">
        <v>111</v>
      </c>
      <c r="D1373" s="4" t="s">
        <v>111</v>
      </c>
      <c r="E1373" s="3">
        <v>0.75</v>
      </c>
      <c r="F1373" s="3"/>
      <c r="G1373" s="3"/>
      <c r="H1373" s="4">
        <v>9</v>
      </c>
    </row>
    <row r="1374" spans="1:8" x14ac:dyDescent="0.3">
      <c r="A1374" s="1">
        <v>45757</v>
      </c>
      <c r="B1374" s="2" t="s">
        <v>9</v>
      </c>
      <c r="C1374" s="2" t="s">
        <v>46</v>
      </c>
      <c r="D1374" s="4" t="s">
        <v>112</v>
      </c>
      <c r="E1374" s="3">
        <v>0.83333333333333337</v>
      </c>
      <c r="F1374" s="3"/>
      <c r="G1374" s="3"/>
      <c r="H1374" s="4">
        <v>2</v>
      </c>
    </row>
    <row r="1375" spans="1:8" x14ac:dyDescent="0.3">
      <c r="A1375" s="1">
        <v>45757</v>
      </c>
      <c r="B1375" s="2" t="s">
        <v>6</v>
      </c>
      <c r="C1375" s="2" t="s">
        <v>46</v>
      </c>
      <c r="D1375" s="4" t="s">
        <v>112</v>
      </c>
      <c r="E1375" s="3">
        <v>0.83333333333333337</v>
      </c>
      <c r="F1375" s="3"/>
      <c r="G1375" s="3"/>
      <c r="H1375" s="4">
        <v>2</v>
      </c>
    </row>
    <row r="1376" spans="1:8" x14ac:dyDescent="0.3">
      <c r="A1376" s="1">
        <v>45757</v>
      </c>
      <c r="B1376" s="2" t="s">
        <v>9</v>
      </c>
      <c r="C1376" s="2" t="s">
        <v>26</v>
      </c>
      <c r="D1376" s="4" t="s">
        <v>27</v>
      </c>
      <c r="E1376" s="3">
        <v>0</v>
      </c>
      <c r="F1376" s="3"/>
      <c r="G1376" s="3"/>
      <c r="H1376" s="4">
        <v>9</v>
      </c>
    </row>
    <row r="1377" spans="1:8" x14ac:dyDescent="0.3">
      <c r="A1377" s="1">
        <v>45757</v>
      </c>
      <c r="B1377" s="2" t="s">
        <v>6</v>
      </c>
      <c r="C1377" s="2" t="s">
        <v>26</v>
      </c>
      <c r="D1377" s="4" t="s">
        <v>54</v>
      </c>
      <c r="E1377" s="3">
        <v>0</v>
      </c>
      <c r="F1377" s="3"/>
      <c r="G1377" s="3"/>
      <c r="H1377" s="4">
        <v>8</v>
      </c>
    </row>
    <row r="1378" spans="1:8" x14ac:dyDescent="0.3">
      <c r="A1378" s="592" t="s">
        <v>267</v>
      </c>
      <c r="B1378" s="592" t="s">
        <v>2</v>
      </c>
      <c r="C1378" s="592" t="s">
        <v>3</v>
      </c>
      <c r="D1378" s="592" t="s">
        <v>4</v>
      </c>
      <c r="E1378" s="588" t="s">
        <v>5</v>
      </c>
      <c r="F1378" s="212"/>
      <c r="G1378" s="212"/>
      <c r="H1378" s="588" t="s">
        <v>268</v>
      </c>
    </row>
    <row r="1379" spans="1:8" x14ac:dyDescent="0.3">
      <c r="A1379" s="592"/>
      <c r="B1379" s="592"/>
      <c r="C1379" s="592"/>
      <c r="D1379" s="592"/>
      <c r="E1379" s="588"/>
      <c r="F1379" s="212"/>
      <c r="G1379" s="212"/>
      <c r="H1379" s="588"/>
    </row>
    <row r="1380" spans="1:8" x14ac:dyDescent="0.3">
      <c r="A1380" s="1">
        <v>45758</v>
      </c>
      <c r="B1380" s="5" t="s">
        <v>6</v>
      </c>
      <c r="C1380" s="19" t="s">
        <v>104</v>
      </c>
      <c r="D1380" s="48" t="s">
        <v>24</v>
      </c>
      <c r="E1380" s="19">
        <v>0.29166666666666669</v>
      </c>
      <c r="F1380" s="19"/>
      <c r="G1380" s="19"/>
      <c r="H1380" s="48">
        <v>8</v>
      </c>
    </row>
    <row r="1381" spans="1:8" x14ac:dyDescent="0.3">
      <c r="A1381" s="1">
        <v>45758</v>
      </c>
      <c r="B1381" s="5" t="s">
        <v>9</v>
      </c>
      <c r="C1381" s="19" t="s">
        <v>104</v>
      </c>
      <c r="D1381" s="48" t="s">
        <v>24</v>
      </c>
      <c r="E1381" s="19">
        <v>0.29166666666666669</v>
      </c>
      <c r="F1381" s="19"/>
      <c r="G1381" s="19"/>
      <c r="H1381" s="48">
        <v>8</v>
      </c>
    </row>
    <row r="1382" spans="1:8" x14ac:dyDescent="0.3">
      <c r="A1382" s="1">
        <v>45758</v>
      </c>
      <c r="B1382" s="5" t="s">
        <v>49</v>
      </c>
      <c r="C1382" s="19" t="s">
        <v>56</v>
      </c>
      <c r="D1382" s="48" t="s">
        <v>97</v>
      </c>
      <c r="E1382" s="19">
        <v>0.27083333333333331</v>
      </c>
      <c r="F1382" s="19"/>
      <c r="G1382" s="19"/>
      <c r="H1382" s="48">
        <v>7</v>
      </c>
    </row>
    <row r="1383" spans="1:8" x14ac:dyDescent="0.3">
      <c r="A1383" s="1">
        <v>45758</v>
      </c>
      <c r="B1383" s="5" t="s">
        <v>159</v>
      </c>
      <c r="C1383" s="19" t="s">
        <v>56</v>
      </c>
      <c r="D1383" s="48" t="s">
        <v>97</v>
      </c>
      <c r="E1383" s="19">
        <v>0.27083333333333331</v>
      </c>
      <c r="F1383" s="19"/>
      <c r="G1383" s="19"/>
      <c r="H1383" s="48">
        <v>5</v>
      </c>
    </row>
    <row r="1384" spans="1:8" x14ac:dyDescent="0.3">
      <c r="A1384" s="1">
        <v>45758</v>
      </c>
      <c r="B1384" s="5" t="s">
        <v>36</v>
      </c>
      <c r="C1384" s="19" t="s">
        <v>56</v>
      </c>
      <c r="D1384" s="48" t="s">
        <v>97</v>
      </c>
      <c r="E1384" s="19">
        <v>0.58333333333333337</v>
      </c>
      <c r="F1384" s="19"/>
      <c r="G1384" s="19"/>
      <c r="H1384" s="48">
        <v>13</v>
      </c>
    </row>
    <row r="1385" spans="1:8" x14ac:dyDescent="0.3">
      <c r="A1385" s="1">
        <v>45758</v>
      </c>
      <c r="B1385" s="5" t="s">
        <v>18</v>
      </c>
      <c r="C1385" s="19" t="s">
        <v>367</v>
      </c>
      <c r="D1385" s="48" t="s">
        <v>380</v>
      </c>
      <c r="E1385" s="19">
        <v>0.33333333333333331</v>
      </c>
      <c r="F1385" s="19"/>
      <c r="G1385" s="19"/>
      <c r="H1385" s="48">
        <v>16</v>
      </c>
    </row>
    <row r="1386" spans="1:8" x14ac:dyDescent="0.3">
      <c r="A1386" s="1">
        <v>45758</v>
      </c>
      <c r="B1386" s="5" t="s">
        <v>11</v>
      </c>
      <c r="C1386" s="19" t="s">
        <v>367</v>
      </c>
      <c r="D1386" s="48" t="s">
        <v>380</v>
      </c>
      <c r="E1386" s="19">
        <v>0.33333333333333331</v>
      </c>
      <c r="F1386" s="19"/>
      <c r="G1386" s="19"/>
      <c r="H1386" s="48">
        <v>22</v>
      </c>
    </row>
    <row r="1387" spans="1:8" x14ac:dyDescent="0.3">
      <c r="A1387" s="1">
        <v>45758</v>
      </c>
      <c r="B1387" s="5" t="s">
        <v>35</v>
      </c>
      <c r="C1387" s="19" t="s">
        <v>46</v>
      </c>
      <c r="D1387" s="48" t="s">
        <v>8</v>
      </c>
      <c r="E1387" s="19">
        <v>0.29166666666666669</v>
      </c>
      <c r="F1387" s="19"/>
      <c r="G1387" s="19"/>
      <c r="H1387" s="48">
        <v>6</v>
      </c>
    </row>
    <row r="1388" spans="1:8" x14ac:dyDescent="0.3">
      <c r="A1388" s="1">
        <v>45758</v>
      </c>
      <c r="B1388" s="5" t="s">
        <v>40</v>
      </c>
      <c r="C1388" s="19" t="s">
        <v>26</v>
      </c>
      <c r="D1388" s="48" t="s">
        <v>27</v>
      </c>
      <c r="E1388" s="19">
        <v>0.20833333333333334</v>
      </c>
      <c r="F1388" s="19"/>
      <c r="G1388" s="19"/>
      <c r="H1388" s="48">
        <v>14</v>
      </c>
    </row>
    <row r="1389" spans="1:8" x14ac:dyDescent="0.3">
      <c r="A1389" s="1">
        <v>45758</v>
      </c>
      <c r="B1389" s="5" t="s">
        <v>33</v>
      </c>
      <c r="C1389" s="19" t="s">
        <v>28</v>
      </c>
      <c r="D1389" s="48" t="s">
        <v>29</v>
      </c>
      <c r="E1389" s="19">
        <v>0.25</v>
      </c>
      <c r="F1389" s="19"/>
      <c r="G1389" s="19"/>
      <c r="H1389" s="48">
        <v>14</v>
      </c>
    </row>
    <row r="1390" spans="1:8" x14ac:dyDescent="0.3">
      <c r="A1390" s="1">
        <v>45758</v>
      </c>
      <c r="B1390" s="41" t="s">
        <v>12</v>
      </c>
      <c r="C1390" s="42" t="s">
        <v>14</v>
      </c>
      <c r="D1390" s="41" t="s">
        <v>115</v>
      </c>
      <c r="E1390" s="42">
        <v>0.25</v>
      </c>
      <c r="F1390" s="42"/>
      <c r="G1390" s="42"/>
      <c r="H1390" s="41">
        <v>20</v>
      </c>
    </row>
    <row r="1391" spans="1:8" ht="15.75" customHeight="1" x14ac:dyDescent="0.3">
      <c r="A1391" s="1">
        <v>45758</v>
      </c>
      <c r="B1391" s="20" t="s">
        <v>16</v>
      </c>
      <c r="C1391" s="21" t="s">
        <v>28</v>
      </c>
      <c r="D1391" s="41" t="s">
        <v>29</v>
      </c>
      <c r="E1391" s="21">
        <v>0.75</v>
      </c>
      <c r="F1391" s="21"/>
      <c r="G1391" s="21"/>
      <c r="H1391" s="41">
        <v>10</v>
      </c>
    </row>
    <row r="1392" spans="1:8" x14ac:dyDescent="0.3">
      <c r="A1392" s="1">
        <v>45758</v>
      </c>
      <c r="B1392" s="5" t="s">
        <v>6</v>
      </c>
      <c r="C1392" s="19" t="s">
        <v>46</v>
      </c>
      <c r="D1392" s="48" t="s">
        <v>8</v>
      </c>
      <c r="E1392" s="19">
        <v>0.70833333333333337</v>
      </c>
      <c r="F1392" s="19"/>
      <c r="G1392" s="19"/>
      <c r="H1392" s="48">
        <v>1</v>
      </c>
    </row>
    <row r="1393" spans="1:8" x14ac:dyDescent="0.3">
      <c r="A1393" s="1">
        <v>45758</v>
      </c>
      <c r="B1393" s="5" t="s">
        <v>9</v>
      </c>
      <c r="C1393" s="19" t="s">
        <v>46</v>
      </c>
      <c r="D1393" s="48" t="s">
        <v>8</v>
      </c>
      <c r="E1393" s="19">
        <v>0.70833333333333337</v>
      </c>
      <c r="F1393" s="19"/>
      <c r="G1393" s="19"/>
      <c r="H1393" s="48">
        <v>1</v>
      </c>
    </row>
    <row r="1394" spans="1:8" x14ac:dyDescent="0.3">
      <c r="A1394" s="1">
        <v>45758</v>
      </c>
      <c r="B1394" s="5" t="s">
        <v>6</v>
      </c>
      <c r="C1394" s="19" t="s">
        <v>104</v>
      </c>
      <c r="D1394" s="48" t="s">
        <v>24</v>
      </c>
      <c r="E1394" s="19">
        <v>0.91666666666666663</v>
      </c>
      <c r="F1394" s="19"/>
      <c r="G1394" s="19"/>
      <c r="H1394" s="48">
        <v>1</v>
      </c>
    </row>
    <row r="1395" spans="1:8" x14ac:dyDescent="0.3">
      <c r="A1395" s="1">
        <v>45758</v>
      </c>
      <c r="B1395" s="5" t="s">
        <v>9</v>
      </c>
      <c r="C1395" s="19" t="s">
        <v>104</v>
      </c>
      <c r="D1395" s="48" t="s">
        <v>24</v>
      </c>
      <c r="E1395" s="19">
        <v>0.91666666666666663</v>
      </c>
      <c r="F1395" s="19"/>
      <c r="G1395" s="19"/>
      <c r="H1395" s="48">
        <v>2</v>
      </c>
    </row>
    <row r="1396" spans="1:8" x14ac:dyDescent="0.3">
      <c r="A1396" s="592" t="s">
        <v>267</v>
      </c>
      <c r="B1396" s="592" t="s">
        <v>2</v>
      </c>
      <c r="C1396" s="592" t="s">
        <v>3</v>
      </c>
      <c r="D1396" s="592" t="s">
        <v>4</v>
      </c>
      <c r="E1396" s="588" t="s">
        <v>5</v>
      </c>
      <c r="F1396" s="212"/>
      <c r="G1396" s="212"/>
      <c r="H1396" s="588" t="s">
        <v>268</v>
      </c>
    </row>
    <row r="1397" spans="1:8" x14ac:dyDescent="0.3">
      <c r="A1397" s="592"/>
      <c r="B1397" s="592"/>
      <c r="C1397" s="592"/>
      <c r="D1397" s="592"/>
      <c r="E1397" s="588"/>
      <c r="F1397" s="212"/>
      <c r="G1397" s="212"/>
      <c r="H1397" s="588"/>
    </row>
    <row r="1398" spans="1:8" x14ac:dyDescent="0.3">
      <c r="A1398" s="1">
        <v>45759</v>
      </c>
      <c r="B1398" s="5" t="s">
        <v>6</v>
      </c>
      <c r="C1398" s="19" t="s">
        <v>14</v>
      </c>
      <c r="D1398" s="48" t="s">
        <v>115</v>
      </c>
      <c r="E1398" s="19">
        <v>0.125</v>
      </c>
      <c r="F1398" s="19"/>
      <c r="G1398" s="19"/>
      <c r="H1398" s="48"/>
    </row>
    <row r="1399" spans="1:8" x14ac:dyDescent="0.3">
      <c r="A1399" s="1">
        <v>45759</v>
      </c>
      <c r="B1399" s="5" t="s">
        <v>9</v>
      </c>
      <c r="C1399" s="19" t="s">
        <v>14</v>
      </c>
      <c r="D1399" s="48" t="s">
        <v>115</v>
      </c>
      <c r="E1399" s="19">
        <v>0.125</v>
      </c>
      <c r="F1399" s="19"/>
      <c r="G1399" s="19"/>
      <c r="H1399" s="48"/>
    </row>
    <row r="1400" spans="1:8" x14ac:dyDescent="0.3">
      <c r="A1400" s="1">
        <v>45759</v>
      </c>
      <c r="B1400" s="5" t="s">
        <v>180</v>
      </c>
      <c r="C1400" s="19" t="s">
        <v>14</v>
      </c>
      <c r="D1400" s="48" t="s">
        <v>115</v>
      </c>
      <c r="E1400" s="19">
        <v>0.125</v>
      </c>
      <c r="F1400" s="19"/>
      <c r="G1400" s="19"/>
      <c r="H1400" s="48"/>
    </row>
    <row r="1401" spans="1:8" x14ac:dyDescent="0.3">
      <c r="A1401" s="1">
        <v>45759</v>
      </c>
      <c r="B1401" s="5" t="s">
        <v>223</v>
      </c>
      <c r="C1401" s="5" t="s">
        <v>28</v>
      </c>
      <c r="D1401" s="5" t="s">
        <v>29</v>
      </c>
      <c r="E1401" s="22">
        <v>0.29166666666666669</v>
      </c>
      <c r="F1401" s="22"/>
      <c r="G1401" s="22"/>
      <c r="H1401" s="5"/>
    </row>
    <row r="1402" spans="1:8" x14ac:dyDescent="0.3">
      <c r="A1402" s="1" t="s">
        <v>390</v>
      </c>
      <c r="B1402" s="5" t="s">
        <v>98</v>
      </c>
      <c r="C1402" s="5" t="s">
        <v>28</v>
      </c>
      <c r="D1402" s="5" t="s">
        <v>29</v>
      </c>
      <c r="E1402" s="22">
        <v>0.29166666666666669</v>
      </c>
      <c r="F1402" s="22"/>
      <c r="G1402" s="22"/>
      <c r="H1402" s="5"/>
    </row>
    <row r="1403" spans="1:8" x14ac:dyDescent="0.3">
      <c r="A1403" s="1">
        <v>45759</v>
      </c>
      <c r="B1403" s="5" t="s">
        <v>6</v>
      </c>
      <c r="C1403" s="19" t="s">
        <v>28</v>
      </c>
      <c r="D1403" s="48" t="s">
        <v>29</v>
      </c>
      <c r="E1403" s="19">
        <v>0.41666666666666669</v>
      </c>
      <c r="F1403" s="19"/>
      <c r="G1403" s="19"/>
      <c r="H1403" s="48"/>
    </row>
    <row r="1404" spans="1:8" x14ac:dyDescent="0.3">
      <c r="A1404" s="1">
        <v>45759</v>
      </c>
      <c r="B1404" s="5" t="s">
        <v>9</v>
      </c>
      <c r="C1404" s="19" t="s">
        <v>28</v>
      </c>
      <c r="D1404" s="48" t="s">
        <v>29</v>
      </c>
      <c r="E1404" s="19">
        <v>0.41666666666666669</v>
      </c>
      <c r="F1404" s="19"/>
      <c r="G1404" s="19"/>
      <c r="H1404" s="48"/>
    </row>
    <row r="1405" spans="1:8" x14ac:dyDescent="0.3">
      <c r="A1405" s="1">
        <v>45759</v>
      </c>
      <c r="B1405" s="5" t="s">
        <v>180</v>
      </c>
      <c r="C1405" s="19" t="s">
        <v>28</v>
      </c>
      <c r="D1405" s="48" t="s">
        <v>97</v>
      </c>
      <c r="E1405" s="19">
        <v>0.75</v>
      </c>
      <c r="F1405" s="19"/>
      <c r="G1405" s="19"/>
      <c r="H1405" s="48"/>
    </row>
    <row r="1406" spans="1:8" x14ac:dyDescent="0.3">
      <c r="A1406" s="1">
        <v>45759</v>
      </c>
      <c r="B1406" s="5" t="s">
        <v>9</v>
      </c>
      <c r="C1406" s="19" t="s">
        <v>28</v>
      </c>
      <c r="D1406" s="48" t="s">
        <v>97</v>
      </c>
      <c r="E1406" s="19">
        <v>0.75</v>
      </c>
      <c r="F1406" s="19"/>
      <c r="G1406" s="19"/>
      <c r="H1406" s="48"/>
    </row>
    <row r="1407" spans="1:8" x14ac:dyDescent="0.3">
      <c r="A1407" s="1">
        <v>45759</v>
      </c>
      <c r="B1407" s="5" t="s">
        <v>180</v>
      </c>
      <c r="C1407" s="19" t="s">
        <v>28</v>
      </c>
      <c r="D1407" s="48" t="s">
        <v>97</v>
      </c>
      <c r="E1407" s="19">
        <v>0.75</v>
      </c>
      <c r="F1407" s="19"/>
      <c r="G1407" s="19"/>
      <c r="H1407" s="48"/>
    </row>
    <row r="1408" spans="1:8" x14ac:dyDescent="0.3">
      <c r="A1408" s="1">
        <v>45759</v>
      </c>
      <c r="B1408" s="5" t="s">
        <v>18</v>
      </c>
      <c r="C1408" s="19" t="s">
        <v>20</v>
      </c>
      <c r="D1408" s="48" t="s">
        <v>112</v>
      </c>
      <c r="E1408" s="22">
        <v>0.16666666666666666</v>
      </c>
      <c r="F1408" s="22"/>
      <c r="G1408" s="22"/>
      <c r="H1408" s="5">
        <v>27</v>
      </c>
    </row>
    <row r="1409" spans="1:8" x14ac:dyDescent="0.3">
      <c r="A1409" s="592" t="s">
        <v>267</v>
      </c>
      <c r="B1409" s="592" t="s">
        <v>2</v>
      </c>
      <c r="C1409" s="592" t="s">
        <v>3</v>
      </c>
      <c r="D1409" s="592" t="s">
        <v>4</v>
      </c>
      <c r="E1409" s="588" t="s">
        <v>5</v>
      </c>
      <c r="F1409" s="212"/>
      <c r="G1409" s="212"/>
      <c r="H1409" s="588" t="s">
        <v>268</v>
      </c>
    </row>
    <row r="1410" spans="1:8" x14ac:dyDescent="0.3">
      <c r="A1410" s="592"/>
      <c r="B1410" s="592"/>
      <c r="C1410" s="592"/>
      <c r="D1410" s="592"/>
      <c r="E1410" s="588"/>
      <c r="F1410" s="212"/>
      <c r="G1410" s="212"/>
      <c r="H1410" s="588"/>
    </row>
    <row r="1411" spans="1:8" x14ac:dyDescent="0.3">
      <c r="A1411" s="1">
        <v>45395</v>
      </c>
      <c r="B1411" s="5" t="s">
        <v>6</v>
      </c>
      <c r="C1411" s="19" t="s">
        <v>14</v>
      </c>
      <c r="D1411" s="48" t="s">
        <v>115</v>
      </c>
      <c r="E1411" s="19">
        <v>0.41666666666666669</v>
      </c>
      <c r="F1411" s="19"/>
      <c r="G1411" s="19"/>
      <c r="H1411" s="48">
        <v>5</v>
      </c>
    </row>
    <row r="1412" spans="1:8" x14ac:dyDescent="0.3">
      <c r="A1412" s="1">
        <v>45395</v>
      </c>
      <c r="B1412" s="5" t="s">
        <v>9</v>
      </c>
      <c r="C1412" s="19" t="s">
        <v>14</v>
      </c>
      <c r="D1412" s="48" t="s">
        <v>115</v>
      </c>
      <c r="E1412" s="19">
        <v>0.41666666666666669</v>
      </c>
      <c r="F1412" s="19"/>
      <c r="G1412" s="19"/>
      <c r="H1412" s="48">
        <v>5</v>
      </c>
    </row>
    <row r="1413" spans="1:8" x14ac:dyDescent="0.3">
      <c r="A1413" s="1">
        <v>45395</v>
      </c>
      <c r="B1413" s="5" t="s">
        <v>40</v>
      </c>
      <c r="C1413" s="19" t="s">
        <v>20</v>
      </c>
      <c r="D1413" s="48" t="s">
        <v>112</v>
      </c>
      <c r="E1413" s="19">
        <v>0.29166666666666669</v>
      </c>
      <c r="F1413" s="19"/>
      <c r="G1413" s="19"/>
      <c r="H1413" s="48">
        <v>27</v>
      </c>
    </row>
    <row r="1414" spans="1:8" x14ac:dyDescent="0.3">
      <c r="A1414" s="592" t="s">
        <v>267</v>
      </c>
      <c r="B1414" s="592" t="s">
        <v>2</v>
      </c>
      <c r="C1414" s="592" t="s">
        <v>3</v>
      </c>
      <c r="D1414" s="592" t="s">
        <v>4</v>
      </c>
      <c r="E1414" s="588" t="s">
        <v>5</v>
      </c>
      <c r="F1414" s="212"/>
      <c r="G1414" s="212"/>
      <c r="H1414" s="588" t="s">
        <v>268</v>
      </c>
    </row>
    <row r="1415" spans="1:8" x14ac:dyDescent="0.3">
      <c r="A1415" s="592"/>
      <c r="B1415" s="592"/>
      <c r="C1415" s="592"/>
      <c r="D1415" s="592"/>
      <c r="E1415" s="588"/>
      <c r="F1415" s="212"/>
      <c r="G1415" s="212"/>
      <c r="H1415" s="588"/>
    </row>
    <row r="1416" spans="1:8" x14ac:dyDescent="0.3">
      <c r="A1416" s="1">
        <v>45396</v>
      </c>
      <c r="B1416" s="5" t="s">
        <v>6</v>
      </c>
      <c r="C1416" s="19" t="s">
        <v>46</v>
      </c>
      <c r="D1416" s="48" t="s">
        <v>8</v>
      </c>
      <c r="E1416" s="19">
        <v>0</v>
      </c>
      <c r="F1416" s="19"/>
      <c r="G1416" s="19"/>
      <c r="H1416" s="48"/>
    </row>
    <row r="1417" spans="1:8" x14ac:dyDescent="0.3">
      <c r="A1417" s="1">
        <v>45396</v>
      </c>
      <c r="B1417" s="5" t="s">
        <v>9</v>
      </c>
      <c r="C1417" s="19" t="s">
        <v>46</v>
      </c>
      <c r="D1417" s="48" t="s">
        <v>8</v>
      </c>
      <c r="E1417" s="19">
        <v>0</v>
      </c>
      <c r="F1417" s="19"/>
      <c r="G1417" s="19"/>
      <c r="H1417" s="48"/>
    </row>
    <row r="1418" spans="1:8" x14ac:dyDescent="0.3">
      <c r="A1418" s="1">
        <v>45396</v>
      </c>
      <c r="B1418" s="5" t="s">
        <v>180</v>
      </c>
      <c r="C1418" s="19" t="s">
        <v>46</v>
      </c>
      <c r="D1418" s="48" t="s">
        <v>8</v>
      </c>
      <c r="E1418" s="19">
        <v>0</v>
      </c>
      <c r="F1418" s="19"/>
      <c r="G1418" s="19"/>
      <c r="H1418" s="48"/>
    </row>
    <row r="1419" spans="1:8" x14ac:dyDescent="0.3">
      <c r="A1419" s="18">
        <v>45761</v>
      </c>
      <c r="B1419" s="5" t="s">
        <v>22</v>
      </c>
      <c r="C1419" s="19" t="s">
        <v>14</v>
      </c>
      <c r="D1419" s="48" t="s">
        <v>115</v>
      </c>
      <c r="E1419" s="19">
        <v>0.25</v>
      </c>
      <c r="F1419" s="19"/>
      <c r="G1419" s="19"/>
      <c r="H1419" s="117"/>
    </row>
    <row r="1420" spans="1:8" x14ac:dyDescent="0.3">
      <c r="A1420" s="18">
        <v>45761</v>
      </c>
      <c r="B1420" s="20" t="s">
        <v>35</v>
      </c>
      <c r="C1420" s="19" t="s">
        <v>104</v>
      </c>
      <c r="D1420" s="41" t="s">
        <v>24</v>
      </c>
      <c r="E1420" s="19">
        <v>0.29166666666666702</v>
      </c>
      <c r="F1420" s="19"/>
      <c r="G1420" s="19"/>
      <c r="H1420" s="117"/>
    </row>
    <row r="1421" spans="1:8" x14ac:dyDescent="0.3">
      <c r="A1421" s="18">
        <v>45761</v>
      </c>
      <c r="B1421" s="5" t="s">
        <v>11</v>
      </c>
      <c r="C1421" s="19" t="s">
        <v>104</v>
      </c>
      <c r="D1421" s="48" t="s">
        <v>24</v>
      </c>
      <c r="E1421" s="19">
        <v>0.33333333333333331</v>
      </c>
      <c r="F1421" s="19"/>
      <c r="G1421" s="19"/>
      <c r="H1421" s="117"/>
    </row>
    <row r="1422" spans="1:8" x14ac:dyDescent="0.3">
      <c r="A1422" s="18">
        <v>45761</v>
      </c>
      <c r="B1422" s="20" t="s">
        <v>40</v>
      </c>
      <c r="C1422" s="21" t="s">
        <v>104</v>
      </c>
      <c r="D1422" s="41" t="s">
        <v>24</v>
      </c>
      <c r="E1422" s="21">
        <v>0.33333333333333331</v>
      </c>
      <c r="F1422" s="21"/>
      <c r="G1422" s="21"/>
      <c r="H1422" s="117"/>
    </row>
    <row r="1423" spans="1:8" x14ac:dyDescent="0.3">
      <c r="A1423" s="18">
        <v>45761</v>
      </c>
      <c r="B1423" s="20" t="s">
        <v>327</v>
      </c>
      <c r="C1423" s="21" t="s">
        <v>56</v>
      </c>
      <c r="D1423" s="41" t="s">
        <v>97</v>
      </c>
      <c r="E1423" s="21">
        <v>0.41666666666666669</v>
      </c>
      <c r="F1423" s="21"/>
      <c r="G1423" s="21"/>
      <c r="H1423" s="117"/>
    </row>
    <row r="1424" spans="1:8" x14ac:dyDescent="0.3">
      <c r="A1424" s="18">
        <v>45761</v>
      </c>
      <c r="B1424" s="20" t="s">
        <v>25</v>
      </c>
      <c r="C1424" s="21" t="s">
        <v>56</v>
      </c>
      <c r="D1424" s="41" t="s">
        <v>97</v>
      </c>
      <c r="E1424" s="21">
        <v>0.41666666666666669</v>
      </c>
      <c r="F1424" s="21"/>
      <c r="G1424" s="21"/>
      <c r="H1424" s="117"/>
    </row>
    <row r="1425" spans="1:8" x14ac:dyDescent="0.3">
      <c r="A1425" s="18">
        <v>45761</v>
      </c>
      <c r="B1425" s="5" t="s">
        <v>17</v>
      </c>
      <c r="C1425" s="19" t="s">
        <v>56</v>
      </c>
      <c r="D1425" s="48" t="s">
        <v>97</v>
      </c>
      <c r="E1425" s="19">
        <v>0.41666666666666669</v>
      </c>
      <c r="F1425" s="19"/>
      <c r="G1425" s="19"/>
      <c r="H1425" s="117"/>
    </row>
    <row r="1426" spans="1:8" x14ac:dyDescent="0.3">
      <c r="A1426" s="18">
        <v>45761</v>
      </c>
      <c r="B1426" s="5" t="s">
        <v>18</v>
      </c>
      <c r="C1426" s="19" t="s">
        <v>20</v>
      </c>
      <c r="D1426" s="48" t="s">
        <v>112</v>
      </c>
      <c r="E1426" s="37">
        <v>8.3333333333333329E-2</v>
      </c>
      <c r="F1426" s="37"/>
      <c r="G1426" s="37"/>
      <c r="H1426" s="117"/>
    </row>
    <row r="1427" spans="1:8" x14ac:dyDescent="0.3">
      <c r="A1427" s="18">
        <v>45761</v>
      </c>
      <c r="B1427" s="5" t="s">
        <v>16</v>
      </c>
      <c r="C1427" s="19" t="s">
        <v>20</v>
      </c>
      <c r="D1427" s="48" t="s">
        <v>112</v>
      </c>
      <c r="E1427" s="19">
        <v>0.5</v>
      </c>
      <c r="F1427" s="19"/>
      <c r="G1427" s="19"/>
      <c r="H1427" s="117"/>
    </row>
    <row r="1428" spans="1:8" x14ac:dyDescent="0.3">
      <c r="A1428" s="18">
        <v>45761</v>
      </c>
      <c r="B1428" s="5" t="s">
        <v>6</v>
      </c>
      <c r="C1428" s="19" t="s">
        <v>26</v>
      </c>
      <c r="D1428" s="48" t="s">
        <v>27</v>
      </c>
      <c r="E1428" s="19">
        <v>0.33333333333333331</v>
      </c>
      <c r="F1428" s="19"/>
      <c r="G1428" s="19"/>
      <c r="H1428" s="117"/>
    </row>
    <row r="1429" spans="1:8" x14ac:dyDescent="0.3">
      <c r="A1429" s="18">
        <v>45761</v>
      </c>
      <c r="B1429" s="5" t="s">
        <v>9</v>
      </c>
      <c r="C1429" s="19" t="s">
        <v>26</v>
      </c>
      <c r="D1429" s="48" t="s">
        <v>27</v>
      </c>
      <c r="E1429" s="19">
        <v>0.33333333333333331</v>
      </c>
      <c r="F1429" s="19"/>
      <c r="G1429" s="19"/>
      <c r="H1429" s="117"/>
    </row>
    <row r="1430" spans="1:8" x14ac:dyDescent="0.3">
      <c r="A1430" s="18">
        <v>45761</v>
      </c>
      <c r="B1430" s="5" t="s">
        <v>159</v>
      </c>
      <c r="C1430" s="19" t="s">
        <v>46</v>
      </c>
      <c r="D1430" s="48" t="s">
        <v>8</v>
      </c>
      <c r="E1430" s="19">
        <v>0.29166666666666702</v>
      </c>
      <c r="F1430" s="19"/>
      <c r="G1430" s="19"/>
      <c r="H1430" s="117"/>
    </row>
    <row r="1431" spans="1:8" x14ac:dyDescent="0.3">
      <c r="A1431" s="1">
        <v>45396</v>
      </c>
      <c r="B1431" s="5" t="s">
        <v>6</v>
      </c>
      <c r="C1431" s="19" t="s">
        <v>28</v>
      </c>
      <c r="D1431" s="48" t="s">
        <v>29</v>
      </c>
      <c r="E1431" s="19">
        <v>0.83333333333333337</v>
      </c>
      <c r="F1431" s="19"/>
      <c r="G1431" s="19"/>
      <c r="H1431" s="48"/>
    </row>
    <row r="1432" spans="1:8" x14ac:dyDescent="0.3">
      <c r="A1432" s="1">
        <v>45396</v>
      </c>
      <c r="B1432" s="5" t="s">
        <v>9</v>
      </c>
      <c r="C1432" s="19" t="s">
        <v>28</v>
      </c>
      <c r="D1432" s="48" t="s">
        <v>29</v>
      </c>
      <c r="E1432" s="19">
        <v>0.83333333333333337</v>
      </c>
      <c r="F1432" s="19"/>
      <c r="G1432" s="19"/>
      <c r="H1432" s="48"/>
    </row>
    <row r="1433" spans="1:8" x14ac:dyDescent="0.3">
      <c r="A1433" s="18">
        <v>45761</v>
      </c>
      <c r="B1433" s="5" t="s">
        <v>34</v>
      </c>
      <c r="C1433" s="19" t="s">
        <v>46</v>
      </c>
      <c r="D1433" s="48" t="s">
        <v>8</v>
      </c>
      <c r="E1433" s="19">
        <v>0.5</v>
      </c>
      <c r="F1433" s="19"/>
      <c r="G1433" s="19"/>
      <c r="H1433" s="117"/>
    </row>
    <row r="1434" spans="1:8" x14ac:dyDescent="0.3">
      <c r="A1434" s="1">
        <v>45396</v>
      </c>
      <c r="B1434" s="5" t="s">
        <v>6</v>
      </c>
      <c r="C1434" s="19" t="s">
        <v>46</v>
      </c>
      <c r="D1434" s="48" t="s">
        <v>8</v>
      </c>
      <c r="E1434" s="19">
        <v>0</v>
      </c>
      <c r="F1434" s="19"/>
      <c r="G1434" s="19"/>
      <c r="H1434" s="48"/>
    </row>
    <row r="1435" spans="1:8" x14ac:dyDescent="0.3">
      <c r="A1435" s="18">
        <v>45762</v>
      </c>
      <c r="B1435" s="20" t="s">
        <v>13</v>
      </c>
      <c r="C1435" s="42" t="s">
        <v>46</v>
      </c>
      <c r="D1435" s="20" t="s">
        <v>8</v>
      </c>
      <c r="E1435" s="42">
        <v>0</v>
      </c>
      <c r="F1435" s="42"/>
      <c r="G1435" s="42"/>
      <c r="H1435" s="20">
        <v>1</v>
      </c>
    </row>
    <row r="1436" spans="1:8" x14ac:dyDescent="0.3">
      <c r="A1436" s="1">
        <v>45396</v>
      </c>
      <c r="B1436" s="5" t="s">
        <v>391</v>
      </c>
      <c r="C1436" s="19" t="s">
        <v>46</v>
      </c>
      <c r="D1436" s="48" t="s">
        <v>8</v>
      </c>
      <c r="E1436" s="19">
        <v>0</v>
      </c>
      <c r="F1436" s="19"/>
      <c r="G1436" s="19"/>
      <c r="H1436" s="48"/>
    </row>
    <row r="1437" spans="1:8" x14ac:dyDescent="0.3">
      <c r="A1437" s="592" t="s">
        <v>267</v>
      </c>
      <c r="B1437" s="592" t="s">
        <v>2</v>
      </c>
      <c r="C1437" s="592" t="s">
        <v>3</v>
      </c>
      <c r="D1437" s="592" t="s">
        <v>4</v>
      </c>
      <c r="E1437" s="588" t="s">
        <v>5</v>
      </c>
      <c r="F1437" s="212"/>
      <c r="G1437" s="212"/>
      <c r="H1437" s="588" t="s">
        <v>268</v>
      </c>
    </row>
    <row r="1438" spans="1:8" x14ac:dyDescent="0.3">
      <c r="A1438" s="592"/>
      <c r="B1438" s="592"/>
      <c r="C1438" s="592"/>
      <c r="D1438" s="592"/>
      <c r="E1438" s="588"/>
      <c r="F1438" s="212"/>
      <c r="G1438" s="212"/>
      <c r="H1438" s="588"/>
    </row>
    <row r="1439" spans="1:8" x14ac:dyDescent="0.3">
      <c r="A1439" s="18">
        <v>45762</v>
      </c>
      <c r="B1439" s="5" t="s">
        <v>36</v>
      </c>
      <c r="C1439" s="19" t="s">
        <v>56</v>
      </c>
      <c r="D1439" s="48" t="s">
        <v>97</v>
      </c>
      <c r="E1439" s="19">
        <v>0.5</v>
      </c>
      <c r="F1439" s="19"/>
      <c r="G1439" s="19"/>
      <c r="H1439" s="48">
        <v>15</v>
      </c>
    </row>
    <row r="1440" spans="1:8" x14ac:dyDescent="0.3">
      <c r="A1440" s="18">
        <v>45762</v>
      </c>
      <c r="B1440" s="20" t="s">
        <v>6</v>
      </c>
      <c r="C1440" s="21" t="s">
        <v>104</v>
      </c>
      <c r="D1440" s="41" t="s">
        <v>24</v>
      </c>
      <c r="E1440" s="21">
        <v>0.29166666666666669</v>
      </c>
      <c r="F1440" s="21"/>
      <c r="G1440" s="21"/>
      <c r="H1440" s="41">
        <v>6</v>
      </c>
    </row>
    <row r="1441" spans="1:8" x14ac:dyDescent="0.3">
      <c r="A1441" s="18">
        <v>45762</v>
      </c>
      <c r="B1441" s="5" t="s">
        <v>9</v>
      </c>
      <c r="C1441" s="19" t="s">
        <v>104</v>
      </c>
      <c r="D1441" s="48" t="s">
        <v>24</v>
      </c>
      <c r="E1441" s="19">
        <v>0.29166666666666669</v>
      </c>
      <c r="F1441" s="19"/>
      <c r="G1441" s="19"/>
      <c r="H1441" s="48">
        <v>7</v>
      </c>
    </row>
    <row r="1442" spans="1:8" x14ac:dyDescent="0.3">
      <c r="A1442" s="18">
        <v>45762</v>
      </c>
      <c r="B1442" s="5" t="s">
        <v>16</v>
      </c>
      <c r="C1442" s="19" t="s">
        <v>104</v>
      </c>
      <c r="D1442" s="48" t="s">
        <v>24</v>
      </c>
      <c r="E1442" s="19">
        <v>0.5</v>
      </c>
      <c r="F1442" s="19"/>
      <c r="G1442" s="19"/>
      <c r="H1442" s="48">
        <v>14</v>
      </c>
    </row>
    <row r="1443" spans="1:8" x14ac:dyDescent="0.3">
      <c r="A1443" s="18">
        <v>45762</v>
      </c>
      <c r="B1443" s="54" t="s">
        <v>12</v>
      </c>
      <c r="C1443" s="191" t="s">
        <v>20</v>
      </c>
      <c r="D1443" s="54" t="s">
        <v>112</v>
      </c>
      <c r="E1443" s="191">
        <v>0.16666666666666666</v>
      </c>
      <c r="F1443" s="191"/>
      <c r="G1443" s="191"/>
      <c r="H1443" s="54">
        <v>24</v>
      </c>
    </row>
    <row r="1444" spans="1:8" x14ac:dyDescent="0.3">
      <c r="A1444" s="18">
        <v>45762</v>
      </c>
      <c r="B1444" s="20" t="s">
        <v>76</v>
      </c>
      <c r="C1444" s="21" t="s">
        <v>20</v>
      </c>
      <c r="D1444" s="20" t="s">
        <v>112</v>
      </c>
      <c r="E1444" s="21">
        <v>0.16666666666666666</v>
      </c>
      <c r="F1444" s="21"/>
      <c r="G1444" s="21"/>
      <c r="H1444" s="20">
        <v>4</v>
      </c>
    </row>
    <row r="1445" spans="1:8" x14ac:dyDescent="0.3">
      <c r="A1445" s="18">
        <v>45762</v>
      </c>
      <c r="B1445" s="5" t="s">
        <v>35</v>
      </c>
      <c r="C1445" s="19" t="s">
        <v>14</v>
      </c>
      <c r="D1445" s="48" t="s">
        <v>115</v>
      </c>
      <c r="E1445" s="19">
        <v>0.29166666666666702</v>
      </c>
      <c r="F1445" s="19"/>
      <c r="G1445" s="19"/>
      <c r="H1445" s="48">
        <v>7</v>
      </c>
    </row>
    <row r="1446" spans="1:8" x14ac:dyDescent="0.3">
      <c r="A1446" s="18">
        <v>45762</v>
      </c>
      <c r="B1446" s="20" t="s">
        <v>107</v>
      </c>
      <c r="C1446" s="21" t="s">
        <v>14</v>
      </c>
      <c r="D1446" s="41" t="s">
        <v>115</v>
      </c>
      <c r="E1446" s="21">
        <v>0.41666666666666669</v>
      </c>
      <c r="F1446" s="21"/>
      <c r="G1446" s="21"/>
      <c r="H1446" s="41">
        <v>6</v>
      </c>
    </row>
    <row r="1447" spans="1:8" x14ac:dyDescent="0.3">
      <c r="A1447" s="18">
        <v>45762</v>
      </c>
      <c r="B1447" s="5" t="s">
        <v>80</v>
      </c>
      <c r="C1447" s="19" t="s">
        <v>26</v>
      </c>
      <c r="D1447" s="48" t="s">
        <v>27</v>
      </c>
      <c r="E1447" s="19">
        <v>0.41666666666666669</v>
      </c>
      <c r="F1447" s="19"/>
      <c r="G1447" s="19"/>
      <c r="H1447" s="48">
        <v>9</v>
      </c>
    </row>
    <row r="1448" spans="1:8" x14ac:dyDescent="0.3">
      <c r="A1448" s="18">
        <v>45762</v>
      </c>
      <c r="B1448" s="20" t="s">
        <v>40</v>
      </c>
      <c r="C1448" s="5" t="s">
        <v>28</v>
      </c>
      <c r="D1448" s="5" t="s">
        <v>29</v>
      </c>
      <c r="E1448" s="22">
        <v>0.20833333333333334</v>
      </c>
      <c r="F1448" s="22"/>
      <c r="G1448" s="22"/>
      <c r="H1448" s="5">
        <v>14</v>
      </c>
    </row>
    <row r="1449" spans="1:8" x14ac:dyDescent="0.3">
      <c r="A1449" s="18">
        <v>45762</v>
      </c>
      <c r="B1449" s="5" t="s">
        <v>98</v>
      </c>
      <c r="C1449" s="5" t="s">
        <v>28</v>
      </c>
      <c r="D1449" s="5" t="s">
        <v>29</v>
      </c>
      <c r="E1449" s="5"/>
      <c r="F1449" s="5"/>
      <c r="G1449" s="5"/>
      <c r="H1449" s="117"/>
    </row>
    <row r="1450" spans="1:8" x14ac:dyDescent="0.3">
      <c r="A1450" s="18">
        <v>45762</v>
      </c>
      <c r="B1450" s="5" t="s">
        <v>22</v>
      </c>
      <c r="C1450" s="19" t="s">
        <v>104</v>
      </c>
      <c r="D1450" s="48" t="s">
        <v>8</v>
      </c>
      <c r="E1450" s="19">
        <v>0.75</v>
      </c>
      <c r="F1450" s="19"/>
      <c r="G1450" s="19"/>
      <c r="H1450" s="48">
        <v>7</v>
      </c>
    </row>
    <row r="1451" spans="1:8" x14ac:dyDescent="0.3">
      <c r="A1451" s="18">
        <v>45762</v>
      </c>
      <c r="B1451" s="20" t="s">
        <v>6</v>
      </c>
      <c r="C1451" s="19" t="s">
        <v>56</v>
      </c>
      <c r="D1451" s="48" t="s">
        <v>29</v>
      </c>
      <c r="E1451" s="21">
        <v>0.83333333333333337</v>
      </c>
      <c r="F1451" s="21"/>
      <c r="G1451" s="21"/>
      <c r="H1451" s="41">
        <v>2</v>
      </c>
    </row>
    <row r="1452" spans="1:8" x14ac:dyDescent="0.3">
      <c r="A1452" s="18">
        <v>45762</v>
      </c>
      <c r="B1452" s="5" t="s">
        <v>9</v>
      </c>
      <c r="C1452" s="19" t="s">
        <v>56</v>
      </c>
      <c r="D1452" s="48" t="s">
        <v>29</v>
      </c>
      <c r="E1452" s="19">
        <v>0.83333333333333337</v>
      </c>
      <c r="F1452" s="19"/>
      <c r="G1452" s="19"/>
      <c r="H1452" s="48">
        <v>2</v>
      </c>
    </row>
    <row r="1453" spans="1:8" x14ac:dyDescent="0.3">
      <c r="A1453" s="18">
        <v>45762</v>
      </c>
      <c r="B1453" s="20" t="s">
        <v>6</v>
      </c>
      <c r="C1453" s="19" t="s">
        <v>56</v>
      </c>
      <c r="D1453" s="48" t="s">
        <v>29</v>
      </c>
      <c r="E1453" s="21">
        <v>0.83333333333333337</v>
      </c>
      <c r="F1453" s="21"/>
      <c r="G1453" s="21"/>
      <c r="H1453" s="41">
        <v>2</v>
      </c>
    </row>
    <row r="1454" spans="1:8" x14ac:dyDescent="0.3">
      <c r="A1454" s="592" t="s">
        <v>267</v>
      </c>
      <c r="B1454" s="592" t="s">
        <v>2</v>
      </c>
      <c r="C1454" s="592" t="s">
        <v>3</v>
      </c>
      <c r="D1454" s="592" t="s">
        <v>4</v>
      </c>
      <c r="E1454" s="588" t="s">
        <v>5</v>
      </c>
      <c r="F1454" s="212"/>
      <c r="G1454" s="212"/>
      <c r="H1454" s="588" t="s">
        <v>392</v>
      </c>
    </row>
    <row r="1455" spans="1:8" x14ac:dyDescent="0.3">
      <c r="A1455" s="592"/>
      <c r="B1455" s="592"/>
      <c r="C1455" s="592"/>
      <c r="D1455" s="592"/>
      <c r="E1455" s="588"/>
      <c r="F1455" s="212"/>
      <c r="G1455" s="212"/>
      <c r="H1455" s="588"/>
    </row>
    <row r="1456" spans="1:8" x14ac:dyDescent="0.3">
      <c r="A1456" s="18">
        <v>45763</v>
      </c>
      <c r="B1456" s="16" t="s">
        <v>159</v>
      </c>
      <c r="C1456" s="17" t="s">
        <v>14</v>
      </c>
      <c r="D1456" s="52" t="s">
        <v>115</v>
      </c>
      <c r="E1456" s="17">
        <v>0.25</v>
      </c>
      <c r="F1456" s="17"/>
      <c r="G1456" s="17"/>
      <c r="H1456" s="52">
        <v>5</v>
      </c>
    </row>
    <row r="1457" spans="1:8" x14ac:dyDescent="0.3">
      <c r="A1457" s="18">
        <v>45763</v>
      </c>
      <c r="B1457" s="5" t="s">
        <v>19</v>
      </c>
      <c r="C1457" s="19" t="s">
        <v>14</v>
      </c>
      <c r="D1457" s="48" t="s">
        <v>115</v>
      </c>
      <c r="E1457" s="19">
        <v>0.41666666666666669</v>
      </c>
      <c r="F1457" s="19"/>
      <c r="G1457" s="19"/>
      <c r="H1457" s="48">
        <v>10</v>
      </c>
    </row>
    <row r="1458" spans="1:8" x14ac:dyDescent="0.3">
      <c r="A1458" s="18">
        <v>45763</v>
      </c>
      <c r="B1458" s="5" t="s">
        <v>40</v>
      </c>
      <c r="C1458" s="19" t="s">
        <v>14</v>
      </c>
      <c r="D1458" s="48" t="s">
        <v>115</v>
      </c>
      <c r="E1458" s="19">
        <v>0.41666666666666669</v>
      </c>
      <c r="F1458" s="19"/>
      <c r="G1458" s="19"/>
      <c r="H1458" s="48">
        <v>9</v>
      </c>
    </row>
    <row r="1459" spans="1:8" x14ac:dyDescent="0.3">
      <c r="A1459" s="18">
        <v>45763</v>
      </c>
      <c r="B1459" s="5" t="s">
        <v>11</v>
      </c>
      <c r="C1459" s="19" t="s">
        <v>26</v>
      </c>
      <c r="D1459" s="48" t="s">
        <v>27</v>
      </c>
      <c r="E1459" s="19">
        <v>0.25</v>
      </c>
      <c r="F1459" s="19"/>
      <c r="G1459" s="19"/>
      <c r="H1459" s="48">
        <v>12</v>
      </c>
    </row>
    <row r="1460" spans="1:8" x14ac:dyDescent="0.3">
      <c r="A1460" s="18">
        <v>45763</v>
      </c>
      <c r="B1460" s="16" t="s">
        <v>16</v>
      </c>
      <c r="C1460" s="17" t="s">
        <v>26</v>
      </c>
      <c r="D1460" s="52" t="s">
        <v>27</v>
      </c>
      <c r="E1460" s="17">
        <v>0.58333333333333337</v>
      </c>
      <c r="F1460" s="17"/>
      <c r="G1460" s="17"/>
      <c r="H1460" s="52">
        <v>14</v>
      </c>
    </row>
    <row r="1461" spans="1:8" x14ac:dyDescent="0.3">
      <c r="A1461" s="18">
        <v>45763</v>
      </c>
      <c r="B1461" s="16" t="s">
        <v>89</v>
      </c>
      <c r="C1461" s="17" t="s">
        <v>46</v>
      </c>
      <c r="D1461" s="52" t="s">
        <v>8</v>
      </c>
      <c r="E1461" s="17">
        <v>0</v>
      </c>
      <c r="F1461" s="17"/>
      <c r="G1461" s="17"/>
      <c r="H1461" s="52">
        <v>3</v>
      </c>
    </row>
    <row r="1462" spans="1:8" x14ac:dyDescent="0.3">
      <c r="A1462" s="18">
        <v>45763</v>
      </c>
      <c r="B1462" s="16" t="s">
        <v>55</v>
      </c>
      <c r="C1462" s="17" t="s">
        <v>56</v>
      </c>
      <c r="D1462" s="52" t="s">
        <v>97</v>
      </c>
      <c r="E1462" s="17">
        <v>0.29166666666666669</v>
      </c>
      <c r="F1462" s="17"/>
      <c r="G1462" s="17"/>
      <c r="H1462" s="52">
        <v>14</v>
      </c>
    </row>
    <row r="1463" spans="1:8" x14ac:dyDescent="0.3">
      <c r="A1463" s="18">
        <v>45763</v>
      </c>
      <c r="B1463" s="16" t="s">
        <v>40</v>
      </c>
      <c r="C1463" s="17" t="s">
        <v>28</v>
      </c>
      <c r="D1463" s="52" t="s">
        <v>29</v>
      </c>
      <c r="E1463" s="17">
        <v>0.35416666666666669</v>
      </c>
      <c r="F1463" s="17"/>
      <c r="G1463" s="17"/>
      <c r="H1463" s="52">
        <v>13</v>
      </c>
    </row>
    <row r="1464" spans="1:8" x14ac:dyDescent="0.3">
      <c r="A1464" s="18">
        <v>45763</v>
      </c>
      <c r="B1464" s="20" t="s">
        <v>164</v>
      </c>
      <c r="C1464" s="21" t="s">
        <v>28</v>
      </c>
      <c r="D1464" s="41" t="s">
        <v>29</v>
      </c>
      <c r="E1464" s="21">
        <v>0.35416666666666669</v>
      </c>
      <c r="F1464" s="21"/>
      <c r="G1464" s="21"/>
      <c r="H1464" s="41">
        <v>2</v>
      </c>
    </row>
    <row r="1465" spans="1:8" x14ac:dyDescent="0.3">
      <c r="A1465" s="18">
        <v>45763</v>
      </c>
      <c r="B1465" s="16" t="s">
        <v>35</v>
      </c>
      <c r="C1465" s="17" t="s">
        <v>104</v>
      </c>
      <c r="D1465" s="52" t="s">
        <v>24</v>
      </c>
      <c r="E1465" s="17">
        <v>0.58333333333333337</v>
      </c>
      <c r="F1465" s="17"/>
      <c r="G1465" s="17"/>
      <c r="H1465" s="52">
        <v>3</v>
      </c>
    </row>
    <row r="1466" spans="1:8" x14ac:dyDescent="0.3">
      <c r="A1466" s="18">
        <v>45763</v>
      </c>
      <c r="B1466" s="16" t="s">
        <v>43</v>
      </c>
      <c r="C1466" s="17" t="s">
        <v>104</v>
      </c>
      <c r="D1466" s="52" t="s">
        <v>24</v>
      </c>
      <c r="E1466" s="17">
        <v>0.25</v>
      </c>
      <c r="F1466" s="17"/>
      <c r="G1466" s="17"/>
      <c r="H1466" s="52">
        <v>3</v>
      </c>
    </row>
    <row r="1467" spans="1:8" x14ac:dyDescent="0.3">
      <c r="A1467" s="18">
        <v>45763</v>
      </c>
      <c r="B1467" s="5" t="s">
        <v>36</v>
      </c>
      <c r="C1467" s="19" t="s">
        <v>104</v>
      </c>
      <c r="D1467" s="48" t="s">
        <v>24</v>
      </c>
      <c r="E1467" s="19">
        <v>0.58333333333333337</v>
      </c>
      <c r="F1467" s="19"/>
      <c r="G1467" s="19"/>
      <c r="H1467" s="48">
        <v>16</v>
      </c>
    </row>
    <row r="1468" spans="1:8" x14ac:dyDescent="0.3">
      <c r="A1468" s="18">
        <v>45763</v>
      </c>
      <c r="B1468" s="16" t="s">
        <v>18</v>
      </c>
      <c r="C1468" s="17" t="s">
        <v>20</v>
      </c>
      <c r="D1468" s="52" t="s">
        <v>112</v>
      </c>
      <c r="E1468" s="17">
        <v>0.20833333333333334</v>
      </c>
      <c r="F1468" s="17"/>
      <c r="G1468" s="17"/>
      <c r="H1468" s="52">
        <v>20</v>
      </c>
    </row>
    <row r="1469" spans="1:8" x14ac:dyDescent="0.3">
      <c r="A1469" s="18">
        <v>45763</v>
      </c>
      <c r="B1469" s="16" t="s">
        <v>6</v>
      </c>
      <c r="C1469" s="17" t="s">
        <v>56</v>
      </c>
      <c r="D1469" s="52" t="s">
        <v>97</v>
      </c>
      <c r="E1469" s="17">
        <v>0.625</v>
      </c>
      <c r="F1469" s="17"/>
      <c r="G1469" s="17"/>
      <c r="H1469" s="52">
        <v>7</v>
      </c>
    </row>
    <row r="1470" spans="1:8" x14ac:dyDescent="0.3">
      <c r="A1470" s="18">
        <v>45763</v>
      </c>
      <c r="B1470" s="16" t="s">
        <v>9</v>
      </c>
      <c r="C1470" s="17" t="s">
        <v>56</v>
      </c>
      <c r="D1470" s="52" t="s">
        <v>97</v>
      </c>
      <c r="E1470" s="17">
        <v>0.625</v>
      </c>
      <c r="F1470" s="17"/>
      <c r="G1470" s="17"/>
      <c r="H1470" s="52">
        <v>8</v>
      </c>
    </row>
    <row r="1471" spans="1:8" x14ac:dyDescent="0.3">
      <c r="A1471" s="18">
        <v>45763</v>
      </c>
      <c r="B1471" s="20" t="s">
        <v>22</v>
      </c>
      <c r="C1471" s="21" t="s">
        <v>104</v>
      </c>
      <c r="D1471" s="41" t="s">
        <v>24</v>
      </c>
      <c r="E1471" s="21">
        <v>0.70833333333333337</v>
      </c>
      <c r="F1471" s="21"/>
      <c r="G1471" s="21"/>
      <c r="H1471" s="41">
        <v>4</v>
      </c>
    </row>
    <row r="1472" spans="1:8" x14ac:dyDescent="0.3">
      <c r="A1472" s="18">
        <v>45763</v>
      </c>
      <c r="B1472" s="16" t="s">
        <v>80</v>
      </c>
      <c r="C1472" s="17" t="s">
        <v>104</v>
      </c>
      <c r="D1472" s="16" t="s">
        <v>24</v>
      </c>
      <c r="E1472" s="17">
        <v>0.70833333333333337</v>
      </c>
      <c r="F1472" s="17"/>
      <c r="G1472" s="17"/>
      <c r="H1472" s="16">
        <v>4</v>
      </c>
    </row>
    <row r="1473" spans="1:8" x14ac:dyDescent="0.3">
      <c r="A1473" s="18">
        <v>45763</v>
      </c>
      <c r="B1473" s="16" t="s">
        <v>393</v>
      </c>
      <c r="C1473" s="5" t="s">
        <v>367</v>
      </c>
      <c r="D1473" s="5" t="s">
        <v>367</v>
      </c>
      <c r="E1473" s="22">
        <v>0.70833333333333337</v>
      </c>
      <c r="F1473" s="22"/>
      <c r="G1473" s="22"/>
      <c r="H1473" s="5">
        <v>2</v>
      </c>
    </row>
    <row r="1474" spans="1:8" x14ac:dyDescent="0.3">
      <c r="A1474" s="18">
        <v>45763</v>
      </c>
      <c r="B1474" s="16" t="s">
        <v>180</v>
      </c>
      <c r="C1474" s="5" t="s">
        <v>111</v>
      </c>
      <c r="D1474" s="5" t="s">
        <v>111</v>
      </c>
      <c r="E1474" s="22"/>
      <c r="F1474" s="22"/>
      <c r="G1474" s="22"/>
      <c r="H1474" s="5">
        <v>1</v>
      </c>
    </row>
    <row r="1475" spans="1:8" x14ac:dyDescent="0.3">
      <c r="A1475" s="592" t="s">
        <v>267</v>
      </c>
      <c r="B1475" s="592" t="s">
        <v>2</v>
      </c>
      <c r="C1475" s="592" t="s">
        <v>3</v>
      </c>
      <c r="D1475" s="592" t="s">
        <v>4</v>
      </c>
      <c r="E1475" s="588" t="s">
        <v>5</v>
      </c>
      <c r="F1475" s="212"/>
      <c r="G1475" s="212"/>
      <c r="H1475" s="588" t="s">
        <v>392</v>
      </c>
    </row>
    <row r="1476" spans="1:8" x14ac:dyDescent="0.3">
      <c r="A1476" s="592"/>
      <c r="B1476" s="592"/>
      <c r="C1476" s="592"/>
      <c r="D1476" s="592"/>
      <c r="E1476" s="588"/>
      <c r="F1476" s="212"/>
      <c r="G1476" s="212"/>
      <c r="H1476" s="588"/>
    </row>
    <row r="1477" spans="1:8" x14ac:dyDescent="0.3">
      <c r="A1477" s="18">
        <v>45764</v>
      </c>
      <c r="B1477" s="5" t="s">
        <v>35</v>
      </c>
      <c r="C1477" s="19" t="s">
        <v>46</v>
      </c>
      <c r="D1477" s="48" t="s">
        <v>8</v>
      </c>
      <c r="E1477" s="19">
        <v>0.29166666666666702</v>
      </c>
      <c r="F1477" s="19"/>
      <c r="G1477" s="19"/>
      <c r="H1477" s="48">
        <v>9</v>
      </c>
    </row>
    <row r="1478" spans="1:8" x14ac:dyDescent="0.3">
      <c r="A1478" s="18">
        <v>45764</v>
      </c>
      <c r="B1478" s="5" t="s">
        <v>13</v>
      </c>
      <c r="C1478" s="19" t="s">
        <v>46</v>
      </c>
      <c r="D1478" s="48" t="s">
        <v>8</v>
      </c>
      <c r="E1478" s="19"/>
      <c r="F1478" s="19"/>
      <c r="G1478" s="19"/>
      <c r="H1478" s="48">
        <v>3</v>
      </c>
    </row>
    <row r="1479" spans="1:8" x14ac:dyDescent="0.3">
      <c r="A1479" s="18">
        <v>45764</v>
      </c>
      <c r="B1479" s="5" t="s">
        <v>9</v>
      </c>
      <c r="C1479" s="19" t="s">
        <v>104</v>
      </c>
      <c r="D1479" s="48" t="s">
        <v>24</v>
      </c>
      <c r="E1479" s="19">
        <v>0.29166666666666702</v>
      </c>
      <c r="F1479" s="19"/>
      <c r="G1479" s="19"/>
      <c r="H1479" s="48">
        <v>9</v>
      </c>
    </row>
    <row r="1480" spans="1:8" x14ac:dyDescent="0.3">
      <c r="A1480" s="18">
        <v>45764</v>
      </c>
      <c r="B1480" s="5" t="s">
        <v>6</v>
      </c>
      <c r="C1480" s="19" t="s">
        <v>104</v>
      </c>
      <c r="D1480" s="48" t="s">
        <v>24</v>
      </c>
      <c r="E1480" s="19">
        <v>0.29166666666666669</v>
      </c>
      <c r="F1480" s="19"/>
      <c r="G1480" s="19"/>
      <c r="H1480" s="48">
        <v>8</v>
      </c>
    </row>
    <row r="1481" spans="1:8" x14ac:dyDescent="0.3">
      <c r="A1481" s="18">
        <v>45764</v>
      </c>
      <c r="B1481" s="5" t="s">
        <v>16</v>
      </c>
      <c r="C1481" s="19" t="s">
        <v>28</v>
      </c>
      <c r="D1481" s="48" t="s">
        <v>29</v>
      </c>
      <c r="E1481" s="19" t="s">
        <v>394</v>
      </c>
      <c r="F1481" s="19"/>
      <c r="G1481" s="19"/>
      <c r="H1481" s="48">
        <v>14</v>
      </c>
    </row>
    <row r="1482" spans="1:8" x14ac:dyDescent="0.3">
      <c r="A1482" s="18">
        <v>45764</v>
      </c>
      <c r="B1482" s="5" t="s">
        <v>36</v>
      </c>
      <c r="C1482" s="19" t="s">
        <v>14</v>
      </c>
      <c r="D1482" s="48" t="s">
        <v>115</v>
      </c>
      <c r="E1482" s="19">
        <v>0.20833333333333334</v>
      </c>
      <c r="F1482" s="19"/>
      <c r="G1482" s="19"/>
      <c r="H1482" s="48">
        <v>15</v>
      </c>
    </row>
    <row r="1483" spans="1:8" x14ac:dyDescent="0.3">
      <c r="A1483" s="18">
        <v>45764</v>
      </c>
      <c r="B1483" s="5" t="s">
        <v>33</v>
      </c>
      <c r="C1483" s="19" t="s">
        <v>14</v>
      </c>
      <c r="D1483" s="48" t="s">
        <v>115</v>
      </c>
      <c r="E1483" s="19">
        <v>0.5</v>
      </c>
      <c r="F1483" s="19"/>
      <c r="G1483" s="19"/>
      <c r="H1483" s="48">
        <v>8</v>
      </c>
    </row>
    <row r="1484" spans="1:8" x14ac:dyDescent="0.3">
      <c r="A1484" s="18">
        <v>45764</v>
      </c>
      <c r="B1484" s="5" t="s">
        <v>68</v>
      </c>
      <c r="C1484" s="19" t="s">
        <v>14</v>
      </c>
      <c r="D1484" s="48" t="s">
        <v>115</v>
      </c>
      <c r="E1484" s="19">
        <v>0.5</v>
      </c>
      <c r="F1484" s="19"/>
      <c r="G1484" s="19"/>
      <c r="H1484" s="48">
        <v>1</v>
      </c>
    </row>
    <row r="1485" spans="1:8" x14ac:dyDescent="0.3">
      <c r="A1485" s="18">
        <v>45764</v>
      </c>
      <c r="B1485" s="5" t="s">
        <v>40</v>
      </c>
      <c r="C1485" s="19" t="s">
        <v>56</v>
      </c>
      <c r="D1485" s="48" t="s">
        <v>97</v>
      </c>
      <c r="E1485" s="19">
        <v>0.25</v>
      </c>
      <c r="F1485" s="19"/>
      <c r="G1485" s="19"/>
      <c r="H1485" s="48">
        <v>14</v>
      </c>
    </row>
    <row r="1486" spans="1:8" x14ac:dyDescent="0.3">
      <c r="A1486" s="18">
        <v>45764</v>
      </c>
      <c r="B1486" s="5" t="s">
        <v>19</v>
      </c>
      <c r="C1486" s="19" t="s">
        <v>56</v>
      </c>
      <c r="D1486" s="48" t="s">
        <v>97</v>
      </c>
      <c r="E1486" s="19">
        <v>0.25</v>
      </c>
      <c r="F1486" s="19"/>
      <c r="G1486" s="19"/>
      <c r="H1486" s="48">
        <v>1</v>
      </c>
    </row>
    <row r="1487" spans="1:8" x14ac:dyDescent="0.3">
      <c r="A1487" s="18">
        <v>45764</v>
      </c>
      <c r="B1487" s="5" t="s">
        <v>49</v>
      </c>
      <c r="C1487" s="19" t="s">
        <v>56</v>
      </c>
      <c r="D1487" s="48" t="s">
        <v>97</v>
      </c>
      <c r="E1487" s="19">
        <v>0.25</v>
      </c>
      <c r="F1487" s="19"/>
      <c r="G1487" s="19"/>
      <c r="H1487" s="48">
        <v>1</v>
      </c>
    </row>
    <row r="1488" spans="1:8" x14ac:dyDescent="0.3">
      <c r="A1488" s="18">
        <v>45764</v>
      </c>
      <c r="B1488" s="5" t="s">
        <v>22</v>
      </c>
      <c r="C1488" s="19" t="s">
        <v>28</v>
      </c>
      <c r="D1488" s="48" t="s">
        <v>29</v>
      </c>
      <c r="E1488" s="19">
        <v>0.29166666666666702</v>
      </c>
      <c r="F1488" s="19"/>
      <c r="G1488" s="19"/>
      <c r="H1488" s="48">
        <v>11</v>
      </c>
    </row>
    <row r="1489" spans="1:8" x14ac:dyDescent="0.3">
      <c r="A1489" s="18">
        <v>45764</v>
      </c>
      <c r="B1489" s="5" t="s">
        <v>388</v>
      </c>
      <c r="C1489" s="19" t="s">
        <v>28</v>
      </c>
      <c r="D1489" s="48" t="s">
        <v>29</v>
      </c>
      <c r="E1489" s="19">
        <v>0.41666666666666669</v>
      </c>
      <c r="F1489" s="19"/>
      <c r="G1489" s="19"/>
      <c r="H1489" s="48">
        <v>1</v>
      </c>
    </row>
    <row r="1490" spans="1:8" x14ac:dyDescent="0.3">
      <c r="A1490" s="18">
        <v>45764</v>
      </c>
      <c r="B1490" s="5" t="s">
        <v>17</v>
      </c>
      <c r="C1490" s="19" t="s">
        <v>47</v>
      </c>
      <c r="D1490" s="48" t="s">
        <v>395</v>
      </c>
      <c r="E1490" s="19">
        <v>0.5</v>
      </c>
      <c r="F1490" s="19"/>
      <c r="G1490" s="19"/>
      <c r="H1490" s="48">
        <v>1</v>
      </c>
    </row>
    <row r="1491" spans="1:8" x14ac:dyDescent="0.3">
      <c r="A1491" s="18">
        <v>45764</v>
      </c>
      <c r="B1491" s="5" t="s">
        <v>9</v>
      </c>
      <c r="C1491" s="19" t="s">
        <v>104</v>
      </c>
      <c r="D1491" s="48" t="s">
        <v>24</v>
      </c>
      <c r="E1491" s="19">
        <v>0.70833333333333337</v>
      </c>
      <c r="F1491" s="19"/>
      <c r="G1491" s="19"/>
      <c r="H1491" s="48">
        <v>9</v>
      </c>
    </row>
    <row r="1492" spans="1:8" x14ac:dyDescent="0.3">
      <c r="A1492" s="18">
        <v>45764</v>
      </c>
      <c r="B1492" s="5" t="s">
        <v>6</v>
      </c>
      <c r="C1492" s="19" t="s">
        <v>104</v>
      </c>
      <c r="D1492" s="48" t="s">
        <v>24</v>
      </c>
      <c r="E1492" s="19">
        <v>0.70833333333333337</v>
      </c>
      <c r="F1492" s="19"/>
      <c r="G1492" s="19"/>
      <c r="H1492" s="48">
        <v>8</v>
      </c>
    </row>
    <row r="1493" spans="1:8" x14ac:dyDescent="0.3">
      <c r="A1493" s="18">
        <v>45764</v>
      </c>
      <c r="B1493" s="54" t="s">
        <v>12</v>
      </c>
      <c r="C1493" s="191" t="s">
        <v>20</v>
      </c>
      <c r="D1493" s="54" t="s">
        <v>112</v>
      </c>
      <c r="E1493" s="191">
        <v>0.25</v>
      </c>
      <c r="F1493" s="191"/>
      <c r="G1493" s="191"/>
      <c r="H1493" s="54">
        <v>22</v>
      </c>
    </row>
    <row r="1494" spans="1:8" x14ac:dyDescent="0.3">
      <c r="A1494" s="18">
        <v>45764</v>
      </c>
      <c r="B1494" s="5" t="s">
        <v>36</v>
      </c>
      <c r="C1494" s="19" t="s">
        <v>26</v>
      </c>
      <c r="D1494" s="48" t="s">
        <v>27</v>
      </c>
      <c r="E1494" s="19">
        <v>0.33333333333333331</v>
      </c>
      <c r="F1494" s="19"/>
      <c r="G1494" s="19"/>
      <c r="H1494" s="48">
        <v>15</v>
      </c>
    </row>
    <row r="1495" spans="1:8" x14ac:dyDescent="0.3">
      <c r="A1495" s="18">
        <v>45763</v>
      </c>
      <c r="B1495" s="20" t="s">
        <v>22</v>
      </c>
      <c r="C1495" s="21" t="s">
        <v>46</v>
      </c>
      <c r="D1495" s="41" t="s">
        <v>8</v>
      </c>
      <c r="E1495" s="21">
        <v>0.70833333333333337</v>
      </c>
      <c r="F1495" s="21"/>
      <c r="G1495" s="21"/>
      <c r="H1495" s="41">
        <v>2</v>
      </c>
    </row>
    <row r="1496" spans="1:8" x14ac:dyDescent="0.3">
      <c r="A1496" s="18">
        <v>45763</v>
      </c>
      <c r="B1496" s="5" t="s">
        <v>9</v>
      </c>
      <c r="C1496" s="19" t="s">
        <v>26</v>
      </c>
      <c r="D1496" s="48" t="s">
        <v>27</v>
      </c>
      <c r="E1496" s="19">
        <v>0</v>
      </c>
      <c r="F1496" s="19"/>
      <c r="G1496" s="19"/>
      <c r="H1496" s="48">
        <v>9</v>
      </c>
    </row>
    <row r="1497" spans="1:8" x14ac:dyDescent="0.3">
      <c r="A1497" s="18">
        <v>45763</v>
      </c>
      <c r="B1497" s="5" t="s">
        <v>6</v>
      </c>
      <c r="C1497" s="19" t="s">
        <v>26</v>
      </c>
      <c r="D1497" s="48" t="s">
        <v>27</v>
      </c>
      <c r="E1497" s="19">
        <v>0</v>
      </c>
      <c r="F1497" s="19"/>
      <c r="G1497" s="19"/>
      <c r="H1497" s="48">
        <v>8</v>
      </c>
    </row>
    <row r="1498" spans="1:8" x14ac:dyDescent="0.3">
      <c r="A1498" s="592" t="s">
        <v>267</v>
      </c>
      <c r="B1498" s="592" t="s">
        <v>2</v>
      </c>
      <c r="C1498" s="592" t="s">
        <v>3</v>
      </c>
      <c r="D1498" s="592" t="s">
        <v>4</v>
      </c>
      <c r="E1498" s="588" t="s">
        <v>5</v>
      </c>
      <c r="F1498" s="212"/>
      <c r="G1498" s="212"/>
      <c r="H1498" s="588" t="s">
        <v>392</v>
      </c>
    </row>
    <row r="1499" spans="1:8" x14ac:dyDescent="0.3">
      <c r="A1499" s="592"/>
      <c r="B1499" s="592"/>
      <c r="C1499" s="592"/>
      <c r="D1499" s="592"/>
      <c r="E1499" s="588"/>
      <c r="F1499" s="212"/>
      <c r="G1499" s="212"/>
      <c r="H1499" s="588"/>
    </row>
    <row r="1500" spans="1:8" x14ac:dyDescent="0.3">
      <c r="A1500" s="18">
        <v>45765</v>
      </c>
      <c r="B1500" s="5" t="s">
        <v>6</v>
      </c>
      <c r="C1500" s="19" t="s">
        <v>28</v>
      </c>
      <c r="D1500" s="48" t="s">
        <v>29</v>
      </c>
      <c r="E1500" s="19">
        <v>0.29166666666666669</v>
      </c>
      <c r="F1500" s="19"/>
      <c r="G1500" s="19"/>
      <c r="H1500" s="48">
        <v>5</v>
      </c>
    </row>
    <row r="1501" spans="1:8" x14ac:dyDescent="0.3">
      <c r="A1501" s="18">
        <v>45765</v>
      </c>
      <c r="B1501" s="5" t="s">
        <v>9</v>
      </c>
      <c r="C1501" s="19" t="s">
        <v>28</v>
      </c>
      <c r="D1501" s="48" t="s">
        <v>29</v>
      </c>
      <c r="E1501" s="19">
        <v>0.29166666666666669</v>
      </c>
      <c r="F1501" s="19"/>
      <c r="G1501" s="19"/>
      <c r="H1501" s="48">
        <v>5</v>
      </c>
    </row>
    <row r="1502" spans="1:8" x14ac:dyDescent="0.3">
      <c r="A1502" s="18">
        <v>45765</v>
      </c>
      <c r="B1502" s="5" t="s">
        <v>36</v>
      </c>
      <c r="C1502" s="19" t="s">
        <v>28</v>
      </c>
      <c r="D1502" s="48" t="s">
        <v>29</v>
      </c>
      <c r="E1502" s="19">
        <v>0.58333333333333337</v>
      </c>
      <c r="F1502" s="19"/>
      <c r="G1502" s="19"/>
      <c r="H1502" s="48">
        <v>13</v>
      </c>
    </row>
    <row r="1503" spans="1:8" x14ac:dyDescent="0.3">
      <c r="A1503" s="18">
        <v>45765</v>
      </c>
      <c r="B1503" s="5" t="s">
        <v>75</v>
      </c>
      <c r="C1503" s="19" t="s">
        <v>104</v>
      </c>
      <c r="D1503" s="48" t="s">
        <v>24</v>
      </c>
      <c r="E1503" s="19">
        <v>0.29166666666666669</v>
      </c>
      <c r="F1503" s="19"/>
      <c r="G1503" s="19"/>
      <c r="H1503" s="48">
        <v>9</v>
      </c>
    </row>
    <row r="1504" spans="1:8" s="187" customFormat="1" x14ac:dyDescent="0.3">
      <c r="A1504" s="87">
        <v>45765</v>
      </c>
      <c r="B1504" s="27" t="s">
        <v>396</v>
      </c>
      <c r="C1504" s="49" t="s">
        <v>56</v>
      </c>
      <c r="D1504" s="50" t="s">
        <v>97</v>
      </c>
      <c r="E1504" s="49">
        <v>0.29166666666666669</v>
      </c>
      <c r="F1504" s="49"/>
      <c r="G1504" s="49"/>
      <c r="H1504" s="50">
        <v>10</v>
      </c>
    </row>
    <row r="1505" spans="1:8" x14ac:dyDescent="0.3">
      <c r="A1505" s="18">
        <v>45765</v>
      </c>
      <c r="B1505" s="5" t="s">
        <v>18</v>
      </c>
      <c r="C1505" s="19" t="s">
        <v>56</v>
      </c>
      <c r="D1505" s="48" t="s">
        <v>97</v>
      </c>
      <c r="E1505" s="19">
        <v>0.41666666666666669</v>
      </c>
      <c r="F1505" s="19"/>
      <c r="G1505" s="19"/>
      <c r="H1505" s="48">
        <v>16</v>
      </c>
    </row>
    <row r="1506" spans="1:8" x14ac:dyDescent="0.3">
      <c r="A1506" s="18">
        <v>45765</v>
      </c>
      <c r="B1506" s="5" t="s">
        <v>40</v>
      </c>
      <c r="C1506" s="22" t="s">
        <v>26</v>
      </c>
      <c r="D1506" s="5" t="s">
        <v>27</v>
      </c>
      <c r="E1506" s="22">
        <v>0.20833333333333334</v>
      </c>
      <c r="F1506" s="22"/>
      <c r="G1506" s="22"/>
      <c r="H1506" s="5">
        <v>14</v>
      </c>
    </row>
    <row r="1507" spans="1:8" s="187" customFormat="1" x14ac:dyDescent="0.3">
      <c r="A1507" s="87">
        <v>45765</v>
      </c>
      <c r="B1507" s="27" t="s">
        <v>164</v>
      </c>
      <c r="C1507" s="49" t="s">
        <v>26</v>
      </c>
      <c r="D1507" s="50" t="s">
        <v>27</v>
      </c>
      <c r="E1507" s="49">
        <v>0.20833333333333301</v>
      </c>
      <c r="F1507" s="49"/>
      <c r="G1507" s="49"/>
      <c r="H1507" s="50">
        <v>1</v>
      </c>
    </row>
    <row r="1508" spans="1:8" x14ac:dyDescent="0.3">
      <c r="A1508" s="18">
        <v>45765</v>
      </c>
      <c r="B1508" s="5" t="s">
        <v>35</v>
      </c>
      <c r="C1508" s="19" t="s">
        <v>14</v>
      </c>
      <c r="D1508" s="48" t="s">
        <v>115</v>
      </c>
      <c r="E1508" s="19">
        <v>0.41666666666666669</v>
      </c>
      <c r="F1508" s="19"/>
      <c r="G1508" s="19"/>
      <c r="H1508" s="48">
        <v>6</v>
      </c>
    </row>
    <row r="1509" spans="1:8" x14ac:dyDescent="0.3">
      <c r="A1509" s="18">
        <v>45765</v>
      </c>
      <c r="B1509" s="5" t="s">
        <v>159</v>
      </c>
      <c r="C1509" s="19" t="s">
        <v>46</v>
      </c>
      <c r="D1509" s="48" t="s">
        <v>8</v>
      </c>
      <c r="E1509" s="19">
        <v>0.33333333333333331</v>
      </c>
      <c r="F1509" s="19"/>
      <c r="G1509" s="19"/>
      <c r="H1509" s="48">
        <v>3</v>
      </c>
    </row>
    <row r="1510" spans="1:8" x14ac:dyDescent="0.3">
      <c r="A1510" s="18">
        <v>45765</v>
      </c>
      <c r="B1510" s="48" t="s">
        <v>12</v>
      </c>
      <c r="C1510" s="192" t="s">
        <v>20</v>
      </c>
      <c r="D1510" s="48" t="s">
        <v>112</v>
      </c>
      <c r="E1510" s="192">
        <v>0.25</v>
      </c>
      <c r="F1510" s="192"/>
      <c r="G1510" s="192"/>
      <c r="H1510" s="48">
        <v>22</v>
      </c>
    </row>
    <row r="1511" spans="1:8" x14ac:dyDescent="0.3">
      <c r="A1511" s="18">
        <v>45765</v>
      </c>
      <c r="B1511" s="5" t="s">
        <v>6</v>
      </c>
      <c r="C1511" s="19" t="s">
        <v>14</v>
      </c>
      <c r="D1511" s="48" t="s">
        <v>115</v>
      </c>
      <c r="E1511" s="19">
        <v>0.70833333333333337</v>
      </c>
      <c r="F1511" s="19"/>
      <c r="G1511" s="19"/>
      <c r="H1511" s="48">
        <v>8</v>
      </c>
    </row>
    <row r="1512" spans="1:8" x14ac:dyDescent="0.3">
      <c r="A1512" s="18">
        <v>45765</v>
      </c>
      <c r="B1512" s="5" t="s">
        <v>9</v>
      </c>
      <c r="C1512" s="19" t="s">
        <v>14</v>
      </c>
      <c r="D1512" s="48" t="s">
        <v>115</v>
      </c>
      <c r="E1512" s="19">
        <v>0.70833333333333337</v>
      </c>
      <c r="F1512" s="19"/>
      <c r="G1512" s="19"/>
      <c r="H1512" s="48">
        <v>8</v>
      </c>
    </row>
    <row r="1513" spans="1:8" x14ac:dyDescent="0.3">
      <c r="A1513" s="18">
        <v>45765</v>
      </c>
      <c r="B1513" s="5" t="s">
        <v>107</v>
      </c>
      <c r="C1513" s="19" t="s">
        <v>46</v>
      </c>
      <c r="D1513" s="48" t="s">
        <v>24</v>
      </c>
      <c r="E1513" s="19">
        <v>0.83333333333333337</v>
      </c>
      <c r="F1513" s="19"/>
      <c r="G1513" s="19"/>
      <c r="H1513" s="48">
        <v>1</v>
      </c>
    </row>
    <row r="1514" spans="1:8" x14ac:dyDescent="0.3">
      <c r="A1514" s="18">
        <v>45765</v>
      </c>
      <c r="B1514" s="5" t="s">
        <v>169</v>
      </c>
      <c r="C1514" s="19" t="s">
        <v>46</v>
      </c>
      <c r="D1514" s="48" t="s">
        <v>24</v>
      </c>
      <c r="E1514" s="19">
        <v>0.83333333333333337</v>
      </c>
      <c r="F1514" s="19"/>
      <c r="G1514" s="19"/>
      <c r="H1514" s="48">
        <v>1</v>
      </c>
    </row>
    <row r="1515" spans="1:8" x14ac:dyDescent="0.3">
      <c r="A1515" s="18">
        <v>45765</v>
      </c>
      <c r="B1515" s="5" t="s">
        <v>6</v>
      </c>
      <c r="C1515" s="19" t="s">
        <v>46</v>
      </c>
      <c r="D1515" s="48" t="s">
        <v>8</v>
      </c>
      <c r="E1515" s="19">
        <v>0</v>
      </c>
      <c r="F1515" s="19"/>
      <c r="G1515" s="19"/>
      <c r="H1515" s="48">
        <v>8</v>
      </c>
    </row>
    <row r="1516" spans="1:8" x14ac:dyDescent="0.3">
      <c r="A1516" s="18">
        <v>45765</v>
      </c>
      <c r="B1516" s="5" t="s">
        <v>9</v>
      </c>
      <c r="C1516" s="19" t="s">
        <v>46</v>
      </c>
      <c r="D1516" s="48" t="s">
        <v>8</v>
      </c>
      <c r="E1516" s="19">
        <v>0</v>
      </c>
      <c r="F1516" s="19"/>
      <c r="G1516" s="19"/>
      <c r="H1516" s="48">
        <v>8</v>
      </c>
    </row>
    <row r="1517" spans="1:8" x14ac:dyDescent="0.3">
      <c r="A1517" s="592" t="s">
        <v>267</v>
      </c>
      <c r="B1517" s="592" t="s">
        <v>2</v>
      </c>
      <c r="C1517" s="592" t="s">
        <v>3</v>
      </c>
      <c r="D1517" s="592" t="s">
        <v>4</v>
      </c>
      <c r="E1517" s="588" t="s">
        <v>5</v>
      </c>
      <c r="F1517" s="212"/>
      <c r="G1517" s="212"/>
      <c r="H1517" s="588" t="s">
        <v>392</v>
      </c>
    </row>
    <row r="1518" spans="1:8" x14ac:dyDescent="0.3">
      <c r="A1518" s="592"/>
      <c r="B1518" s="592"/>
      <c r="C1518" s="592"/>
      <c r="D1518" s="592"/>
      <c r="E1518" s="588"/>
      <c r="F1518" s="212"/>
      <c r="G1518" s="212"/>
      <c r="H1518" s="588"/>
    </row>
    <row r="1519" spans="1:8" x14ac:dyDescent="0.3">
      <c r="A1519" s="18">
        <v>45766</v>
      </c>
      <c r="B1519" s="5" t="s">
        <v>6</v>
      </c>
      <c r="C1519" s="19" t="s">
        <v>56</v>
      </c>
      <c r="D1519" s="48" t="s">
        <v>97</v>
      </c>
      <c r="E1519" s="19">
        <v>0.29166666666666669</v>
      </c>
      <c r="F1519" s="19"/>
      <c r="G1519" s="19"/>
      <c r="H1519" s="48">
        <v>7</v>
      </c>
    </row>
    <row r="1520" spans="1:8" x14ac:dyDescent="0.3">
      <c r="A1520" s="18">
        <v>45766</v>
      </c>
      <c r="B1520" s="5" t="s">
        <v>9</v>
      </c>
      <c r="C1520" s="19" t="s">
        <v>56</v>
      </c>
      <c r="D1520" s="48" t="s">
        <v>97</v>
      </c>
      <c r="E1520" s="19">
        <v>0.29166666666666669</v>
      </c>
      <c r="F1520" s="19"/>
      <c r="G1520" s="19"/>
      <c r="H1520" s="48">
        <v>5</v>
      </c>
    </row>
    <row r="1521" spans="1:8" x14ac:dyDescent="0.3">
      <c r="A1521" s="18">
        <v>45766</v>
      </c>
      <c r="B1521" s="5" t="s">
        <v>6</v>
      </c>
      <c r="C1521" s="19" t="s">
        <v>14</v>
      </c>
      <c r="D1521" s="48" t="s">
        <v>115</v>
      </c>
      <c r="E1521" s="19">
        <v>0.70833333333333337</v>
      </c>
      <c r="F1521" s="19"/>
      <c r="G1521" s="19"/>
      <c r="H1521" s="48">
        <v>5</v>
      </c>
    </row>
    <row r="1522" spans="1:8" x14ac:dyDescent="0.3">
      <c r="A1522" s="18">
        <v>45766</v>
      </c>
      <c r="B1522" s="5" t="s">
        <v>9</v>
      </c>
      <c r="C1522" s="19" t="s">
        <v>14</v>
      </c>
      <c r="D1522" s="48" t="s">
        <v>115</v>
      </c>
      <c r="E1522" s="19">
        <v>0.70833333333333337</v>
      </c>
      <c r="F1522" s="19"/>
      <c r="G1522" s="19"/>
      <c r="H1522" s="48">
        <v>5</v>
      </c>
    </row>
    <row r="1523" spans="1:8" x14ac:dyDescent="0.3">
      <c r="A1523" s="18">
        <v>45766</v>
      </c>
      <c r="B1523" s="5" t="s">
        <v>11</v>
      </c>
      <c r="C1523" s="5" t="s">
        <v>26</v>
      </c>
      <c r="D1523" s="5" t="s">
        <v>27</v>
      </c>
      <c r="E1523" s="22">
        <v>0.16666666666666666</v>
      </c>
      <c r="F1523" s="22"/>
      <c r="G1523" s="22"/>
      <c r="H1523" s="5">
        <v>13</v>
      </c>
    </row>
    <row r="1524" spans="1:8" x14ac:dyDescent="0.3">
      <c r="A1524" s="18">
        <v>45766</v>
      </c>
      <c r="B1524" s="5" t="s">
        <v>40</v>
      </c>
      <c r="C1524" s="5" t="s">
        <v>20</v>
      </c>
      <c r="D1524" s="5" t="s">
        <v>112</v>
      </c>
      <c r="E1524" s="22">
        <v>0.25</v>
      </c>
      <c r="F1524" s="22"/>
      <c r="G1524" s="22"/>
      <c r="H1524" s="5">
        <v>27</v>
      </c>
    </row>
    <row r="1525" spans="1:8" x14ac:dyDescent="0.3">
      <c r="A1525" s="18">
        <v>45766</v>
      </c>
      <c r="B1525" s="5" t="s">
        <v>397</v>
      </c>
      <c r="C1525" s="5" t="s">
        <v>46</v>
      </c>
      <c r="D1525" s="5" t="s">
        <v>8</v>
      </c>
      <c r="E1525" s="22">
        <v>0.33333333333333331</v>
      </c>
      <c r="F1525" s="22"/>
      <c r="G1525" s="22"/>
      <c r="H1525" s="5">
        <v>1</v>
      </c>
    </row>
    <row r="1526" spans="1:8" x14ac:dyDescent="0.3">
      <c r="A1526" s="592" t="s">
        <v>267</v>
      </c>
      <c r="B1526" s="592" t="s">
        <v>2</v>
      </c>
      <c r="C1526" s="592" t="s">
        <v>3</v>
      </c>
      <c r="D1526" s="592" t="s">
        <v>4</v>
      </c>
      <c r="E1526" s="588" t="s">
        <v>5</v>
      </c>
      <c r="F1526" s="212"/>
      <c r="G1526" s="212"/>
      <c r="H1526" s="588" t="s">
        <v>392</v>
      </c>
    </row>
    <row r="1527" spans="1:8" x14ac:dyDescent="0.3">
      <c r="A1527" s="592"/>
      <c r="B1527" s="592"/>
      <c r="C1527" s="592"/>
      <c r="D1527" s="592"/>
      <c r="E1527" s="588"/>
      <c r="F1527" s="212"/>
      <c r="G1527" s="212"/>
      <c r="H1527" s="588"/>
    </row>
    <row r="1528" spans="1:8" x14ac:dyDescent="0.3">
      <c r="A1528" s="18">
        <v>45767</v>
      </c>
      <c r="B1528" s="5" t="s">
        <v>6</v>
      </c>
      <c r="C1528" s="19" t="s">
        <v>56</v>
      </c>
      <c r="D1528" s="48" t="s">
        <v>97</v>
      </c>
      <c r="E1528" s="19">
        <v>0.5</v>
      </c>
      <c r="F1528" s="19"/>
      <c r="G1528" s="19"/>
      <c r="H1528" s="48">
        <v>7</v>
      </c>
    </row>
    <row r="1529" spans="1:8" x14ac:dyDescent="0.3">
      <c r="A1529" s="18">
        <v>45767</v>
      </c>
      <c r="B1529" s="5" t="s">
        <v>9</v>
      </c>
      <c r="C1529" s="19" t="s">
        <v>56</v>
      </c>
      <c r="D1529" s="48" t="s">
        <v>97</v>
      </c>
      <c r="E1529" s="19">
        <v>0.5</v>
      </c>
      <c r="F1529" s="19"/>
      <c r="G1529" s="19"/>
      <c r="H1529" s="48">
        <v>5</v>
      </c>
    </row>
    <row r="1530" spans="1:8" x14ac:dyDescent="0.3">
      <c r="A1530" s="592" t="s">
        <v>267</v>
      </c>
      <c r="B1530" s="592" t="s">
        <v>2</v>
      </c>
      <c r="C1530" s="592" t="s">
        <v>3</v>
      </c>
      <c r="D1530" s="592" t="s">
        <v>4</v>
      </c>
      <c r="E1530" s="588" t="s">
        <v>5</v>
      </c>
      <c r="F1530" s="212"/>
      <c r="G1530" s="212"/>
      <c r="H1530" s="588" t="s">
        <v>268</v>
      </c>
    </row>
    <row r="1531" spans="1:8" x14ac:dyDescent="0.3">
      <c r="A1531" s="592"/>
      <c r="B1531" s="592"/>
      <c r="C1531" s="592"/>
      <c r="D1531" s="592"/>
      <c r="E1531" s="588"/>
      <c r="F1531" s="212"/>
      <c r="G1531" s="212"/>
      <c r="H1531" s="588"/>
    </row>
    <row r="1532" spans="1:8" x14ac:dyDescent="0.3">
      <c r="A1532" s="1">
        <v>45768</v>
      </c>
      <c r="B1532" s="5" t="s">
        <v>22</v>
      </c>
      <c r="C1532" s="19" t="s">
        <v>14</v>
      </c>
      <c r="D1532" s="48" t="s">
        <v>115</v>
      </c>
      <c r="E1532" s="19">
        <v>0.25</v>
      </c>
      <c r="F1532" s="19"/>
      <c r="G1532" s="19"/>
      <c r="H1532" s="117"/>
    </row>
    <row r="1533" spans="1:8" x14ac:dyDescent="0.3">
      <c r="A1533" s="1">
        <v>45768</v>
      </c>
      <c r="B1533" s="20" t="s">
        <v>13</v>
      </c>
      <c r="C1533" s="19" t="s">
        <v>14</v>
      </c>
      <c r="D1533" s="48" t="s">
        <v>115</v>
      </c>
      <c r="E1533" s="21">
        <v>0.41666666666666669</v>
      </c>
      <c r="F1533" s="21"/>
      <c r="G1533" s="21"/>
      <c r="H1533" s="117"/>
    </row>
    <row r="1534" spans="1:8" x14ac:dyDescent="0.3">
      <c r="A1534" s="1">
        <v>45768</v>
      </c>
      <c r="B1534" s="20" t="s">
        <v>25</v>
      </c>
      <c r="C1534" s="19" t="s">
        <v>14</v>
      </c>
      <c r="D1534" s="48" t="s">
        <v>115</v>
      </c>
      <c r="E1534" s="21">
        <v>0.41666666666666669</v>
      </c>
      <c r="F1534" s="21"/>
      <c r="G1534" s="21"/>
      <c r="H1534" s="117"/>
    </row>
    <row r="1535" spans="1:8" x14ac:dyDescent="0.3">
      <c r="A1535" s="1">
        <v>45768</v>
      </c>
      <c r="B1535" s="5" t="s">
        <v>17</v>
      </c>
      <c r="C1535" s="19" t="s">
        <v>14</v>
      </c>
      <c r="D1535" s="48" t="s">
        <v>115</v>
      </c>
      <c r="E1535" s="19">
        <v>0.41666666666666669</v>
      </c>
      <c r="F1535" s="19"/>
      <c r="G1535" s="19"/>
      <c r="H1535" s="117"/>
    </row>
    <row r="1536" spans="1:8" x14ac:dyDescent="0.3">
      <c r="A1536" s="1">
        <v>45768</v>
      </c>
      <c r="B1536" s="20" t="s">
        <v>35</v>
      </c>
      <c r="C1536" s="19" t="s">
        <v>104</v>
      </c>
      <c r="D1536" s="41" t="s">
        <v>24</v>
      </c>
      <c r="E1536" s="19">
        <v>0.29166666666666702</v>
      </c>
      <c r="F1536" s="19"/>
      <c r="G1536" s="19"/>
      <c r="H1536" s="117"/>
    </row>
    <row r="1537" spans="1:8" x14ac:dyDescent="0.3">
      <c r="A1537" s="1">
        <v>45768</v>
      </c>
      <c r="B1537" s="5" t="s">
        <v>11</v>
      </c>
      <c r="C1537" s="19" t="s">
        <v>104</v>
      </c>
      <c r="D1537" s="48" t="s">
        <v>24</v>
      </c>
      <c r="E1537" s="19">
        <v>0.5</v>
      </c>
      <c r="F1537" s="19"/>
      <c r="G1537" s="19"/>
      <c r="H1537" s="117"/>
    </row>
    <row r="1538" spans="1:8" x14ac:dyDescent="0.3">
      <c r="A1538" s="1">
        <v>45768</v>
      </c>
      <c r="B1538" s="20" t="s">
        <v>40</v>
      </c>
      <c r="C1538" s="21" t="s">
        <v>104</v>
      </c>
      <c r="D1538" s="41" t="s">
        <v>24</v>
      </c>
      <c r="E1538" s="21">
        <v>0.5</v>
      </c>
      <c r="F1538" s="21"/>
      <c r="G1538" s="21"/>
      <c r="H1538" s="117"/>
    </row>
    <row r="1539" spans="1:8" x14ac:dyDescent="0.3">
      <c r="A1539" s="1">
        <v>45768</v>
      </c>
      <c r="B1539" s="5" t="s">
        <v>18</v>
      </c>
      <c r="C1539" s="19" t="s">
        <v>20</v>
      </c>
      <c r="D1539" s="48" t="s">
        <v>29</v>
      </c>
      <c r="E1539" s="37">
        <v>0.25</v>
      </c>
      <c r="F1539" s="37"/>
      <c r="G1539" s="37"/>
      <c r="H1539" s="117"/>
    </row>
    <row r="1540" spans="1:8" x14ac:dyDescent="0.3">
      <c r="A1540" s="1">
        <v>45768</v>
      </c>
      <c r="B1540" s="5" t="s">
        <v>16</v>
      </c>
      <c r="C1540" s="19" t="s">
        <v>28</v>
      </c>
      <c r="D1540" s="48" t="s">
        <v>8</v>
      </c>
      <c r="E1540" s="19">
        <v>0.5</v>
      </c>
      <c r="F1540" s="19"/>
      <c r="G1540" s="19"/>
      <c r="H1540" s="117"/>
    </row>
    <row r="1541" spans="1:8" x14ac:dyDescent="0.3">
      <c r="A1541" s="1">
        <v>45768</v>
      </c>
      <c r="B1541" s="5" t="s">
        <v>16</v>
      </c>
      <c r="C1541" s="19" t="s">
        <v>28</v>
      </c>
      <c r="D1541" s="48" t="s">
        <v>8</v>
      </c>
      <c r="E1541" s="19">
        <v>0.5</v>
      </c>
      <c r="F1541" s="19"/>
      <c r="G1541" s="19"/>
      <c r="H1541" s="117"/>
    </row>
    <row r="1542" spans="1:8" x14ac:dyDescent="0.3">
      <c r="A1542" s="1">
        <v>45768</v>
      </c>
      <c r="B1542" s="5" t="s">
        <v>6</v>
      </c>
      <c r="C1542" s="19" t="s">
        <v>26</v>
      </c>
      <c r="D1542" s="48" t="s">
        <v>27</v>
      </c>
      <c r="E1542" s="19">
        <v>0.33333333333333331</v>
      </c>
      <c r="F1542" s="19"/>
      <c r="G1542" s="19"/>
      <c r="H1542" s="117"/>
    </row>
    <row r="1543" spans="1:8" x14ac:dyDescent="0.3">
      <c r="A1543" s="1">
        <v>45768</v>
      </c>
      <c r="B1543" s="5" t="s">
        <v>9</v>
      </c>
      <c r="C1543" s="19" t="s">
        <v>26</v>
      </c>
      <c r="D1543" s="48" t="s">
        <v>27</v>
      </c>
      <c r="E1543" s="19">
        <v>0.33333333333333331</v>
      </c>
      <c r="F1543" s="19"/>
      <c r="G1543" s="19"/>
      <c r="H1543" s="117"/>
    </row>
    <row r="1544" spans="1:8" x14ac:dyDescent="0.3">
      <c r="A1544" s="1">
        <v>45768</v>
      </c>
      <c r="B1544" s="5" t="s">
        <v>180</v>
      </c>
      <c r="C1544" s="19" t="s">
        <v>28</v>
      </c>
      <c r="D1544" s="48" t="s">
        <v>112</v>
      </c>
      <c r="E1544" s="19">
        <v>0.83333333333333337</v>
      </c>
      <c r="F1544" s="19"/>
      <c r="G1544" s="19"/>
      <c r="H1544" s="5">
        <v>5</v>
      </c>
    </row>
    <row r="1545" spans="1:8" x14ac:dyDescent="0.3">
      <c r="A1545" s="1">
        <v>45768</v>
      </c>
      <c r="B1545" s="5" t="s">
        <v>6</v>
      </c>
      <c r="C1545" s="19" t="s">
        <v>28</v>
      </c>
      <c r="D1545" s="48" t="s">
        <v>112</v>
      </c>
      <c r="E1545" s="19">
        <v>0.83333333333333337</v>
      </c>
      <c r="F1545" s="19"/>
      <c r="G1545" s="19"/>
      <c r="H1545" s="5">
        <v>5</v>
      </c>
    </row>
    <row r="1546" spans="1:8" x14ac:dyDescent="0.3">
      <c r="A1546" s="1">
        <v>45768</v>
      </c>
      <c r="B1546" s="5" t="s">
        <v>9</v>
      </c>
      <c r="C1546" s="19" t="s">
        <v>28</v>
      </c>
      <c r="D1546" s="48" t="s">
        <v>112</v>
      </c>
      <c r="E1546" s="19">
        <v>0.83333333333333337</v>
      </c>
      <c r="F1546" s="19"/>
      <c r="G1546" s="19"/>
      <c r="H1546" s="5">
        <v>5</v>
      </c>
    </row>
    <row r="1547" spans="1:8" x14ac:dyDescent="0.3">
      <c r="A1547" s="1">
        <v>45768</v>
      </c>
      <c r="B1547" s="5" t="s">
        <v>180</v>
      </c>
      <c r="C1547" s="19" t="s">
        <v>104</v>
      </c>
      <c r="D1547" s="48" t="s">
        <v>97</v>
      </c>
      <c r="E1547" s="19">
        <v>0</v>
      </c>
      <c r="F1547" s="19"/>
      <c r="G1547" s="19"/>
      <c r="H1547" s="5">
        <v>5</v>
      </c>
    </row>
    <row r="1548" spans="1:8" x14ac:dyDescent="0.3">
      <c r="A1548" s="1">
        <v>45768</v>
      </c>
      <c r="B1548" s="5" t="s">
        <v>6</v>
      </c>
      <c r="C1548" s="19" t="s">
        <v>104</v>
      </c>
      <c r="D1548" s="48" t="s">
        <v>97</v>
      </c>
      <c r="E1548" s="19">
        <v>0</v>
      </c>
      <c r="F1548" s="19"/>
      <c r="G1548" s="19"/>
      <c r="H1548" s="5">
        <v>5</v>
      </c>
    </row>
    <row r="1549" spans="1:8" x14ac:dyDescent="0.3">
      <c r="A1549" s="1">
        <v>45768</v>
      </c>
      <c r="B1549" s="5" t="s">
        <v>9</v>
      </c>
      <c r="C1549" s="19" t="s">
        <v>104</v>
      </c>
      <c r="D1549" s="48" t="s">
        <v>97</v>
      </c>
      <c r="E1549" s="19">
        <v>0</v>
      </c>
      <c r="F1549" s="19"/>
      <c r="G1549" s="19"/>
      <c r="H1549" s="5">
        <v>5</v>
      </c>
    </row>
    <row r="1550" spans="1:8" x14ac:dyDescent="0.3">
      <c r="A1550" s="594" t="s">
        <v>267</v>
      </c>
      <c r="B1550" s="594" t="s">
        <v>2</v>
      </c>
      <c r="C1550" s="594" t="s">
        <v>3</v>
      </c>
      <c r="D1550" s="594" t="s">
        <v>4</v>
      </c>
      <c r="E1550" s="593" t="s">
        <v>5</v>
      </c>
      <c r="F1550" s="198"/>
      <c r="G1550" s="198"/>
      <c r="H1550" s="593" t="s">
        <v>268</v>
      </c>
    </row>
    <row r="1551" spans="1:8" x14ac:dyDescent="0.3">
      <c r="A1551" s="596"/>
      <c r="B1551" s="596"/>
      <c r="C1551" s="596"/>
      <c r="D1551" s="596"/>
      <c r="E1551" s="595"/>
      <c r="F1551" s="213"/>
      <c r="G1551" s="213"/>
      <c r="H1551" s="595"/>
    </row>
    <row r="1552" spans="1:8" x14ac:dyDescent="0.3">
      <c r="A1552" s="18">
        <v>45769</v>
      </c>
      <c r="B1552" s="5" t="s">
        <v>80</v>
      </c>
      <c r="C1552" s="19" t="s">
        <v>20</v>
      </c>
      <c r="D1552" s="48" t="s">
        <v>112</v>
      </c>
      <c r="E1552" s="19">
        <v>0.33333333333333331</v>
      </c>
      <c r="F1552" s="19"/>
      <c r="G1552" s="19"/>
      <c r="H1552" s="48">
        <v>9</v>
      </c>
    </row>
    <row r="1553" spans="1:8" x14ac:dyDescent="0.3">
      <c r="A1553" s="18">
        <v>45769</v>
      </c>
      <c r="B1553" s="5" t="s">
        <v>107</v>
      </c>
      <c r="C1553" s="19" t="s">
        <v>20</v>
      </c>
      <c r="D1553" s="48" t="s">
        <v>112</v>
      </c>
      <c r="E1553" s="19">
        <v>0.33333333333333331</v>
      </c>
      <c r="F1553" s="19"/>
      <c r="G1553" s="19"/>
      <c r="H1553" s="48">
        <v>10</v>
      </c>
    </row>
    <row r="1554" spans="1:8" x14ac:dyDescent="0.3">
      <c r="A1554" s="18">
        <v>45769</v>
      </c>
      <c r="B1554" s="5" t="s">
        <v>40</v>
      </c>
      <c r="C1554" s="19" t="s">
        <v>14</v>
      </c>
      <c r="D1554" s="48" t="s">
        <v>115</v>
      </c>
      <c r="E1554" s="19">
        <v>0.20833333333333334</v>
      </c>
      <c r="F1554" s="19"/>
      <c r="G1554" s="19"/>
      <c r="H1554" s="48">
        <v>14</v>
      </c>
    </row>
    <row r="1555" spans="1:8" x14ac:dyDescent="0.3">
      <c r="A1555" s="18">
        <v>45769</v>
      </c>
      <c r="B1555" s="5" t="s">
        <v>6</v>
      </c>
      <c r="C1555" s="19" t="s">
        <v>28</v>
      </c>
      <c r="D1555" s="48" t="s">
        <v>29</v>
      </c>
      <c r="E1555" s="19">
        <v>0.58333333333333337</v>
      </c>
      <c r="F1555" s="19"/>
      <c r="G1555" s="19"/>
      <c r="H1555" s="48">
        <v>8</v>
      </c>
    </row>
    <row r="1556" spans="1:8" x14ac:dyDescent="0.3">
      <c r="A1556" s="18">
        <v>45769</v>
      </c>
      <c r="B1556" s="5" t="s">
        <v>9</v>
      </c>
      <c r="C1556" s="19" t="s">
        <v>28</v>
      </c>
      <c r="D1556" s="48" t="s">
        <v>29</v>
      </c>
      <c r="E1556" s="19">
        <v>0.58333333333333337</v>
      </c>
      <c r="F1556" s="19"/>
      <c r="G1556" s="19"/>
      <c r="H1556" s="48">
        <v>5</v>
      </c>
    </row>
    <row r="1557" spans="1:8" x14ac:dyDescent="0.3">
      <c r="A1557" s="18">
        <v>45769</v>
      </c>
      <c r="B1557" s="5" t="s">
        <v>35</v>
      </c>
      <c r="C1557" s="19" t="s">
        <v>56</v>
      </c>
      <c r="D1557" s="48" t="s">
        <v>97</v>
      </c>
      <c r="E1557" s="19">
        <v>0.45833333333333331</v>
      </c>
      <c r="F1557" s="19"/>
      <c r="G1557" s="19"/>
      <c r="H1557" s="48">
        <v>7</v>
      </c>
    </row>
    <row r="1558" spans="1:8" x14ac:dyDescent="0.3">
      <c r="A1558" s="18">
        <v>45769</v>
      </c>
      <c r="B1558" s="5" t="s">
        <v>399</v>
      </c>
      <c r="C1558" s="19" t="s">
        <v>14</v>
      </c>
      <c r="D1558" s="48" t="s">
        <v>115</v>
      </c>
      <c r="E1558" s="19">
        <v>0.70833333333333337</v>
      </c>
      <c r="F1558" s="19"/>
      <c r="G1558" s="19"/>
      <c r="H1558" s="48">
        <v>15</v>
      </c>
    </row>
    <row r="1559" spans="1:8" x14ac:dyDescent="0.3">
      <c r="A1559" s="18">
        <v>45769</v>
      </c>
      <c r="B1559" s="5" t="s">
        <v>22</v>
      </c>
      <c r="C1559" s="19" t="s">
        <v>26</v>
      </c>
      <c r="D1559" s="48" t="s">
        <v>27</v>
      </c>
      <c r="E1559" s="19">
        <v>0.25</v>
      </c>
      <c r="F1559" s="19"/>
      <c r="G1559" s="19"/>
      <c r="H1559" s="48">
        <v>7</v>
      </c>
    </row>
    <row r="1560" spans="1:8" x14ac:dyDescent="0.3">
      <c r="A1560" s="18">
        <v>45769</v>
      </c>
      <c r="B1560" s="5" t="s">
        <v>76</v>
      </c>
      <c r="C1560" s="19" t="s">
        <v>26</v>
      </c>
      <c r="D1560" s="5" t="s">
        <v>27</v>
      </c>
      <c r="E1560" s="19">
        <v>0.25</v>
      </c>
      <c r="F1560" s="19"/>
      <c r="G1560" s="19"/>
      <c r="H1560" s="5">
        <v>4</v>
      </c>
    </row>
    <row r="1561" spans="1:8" x14ac:dyDescent="0.3">
      <c r="A1561" s="18">
        <v>45769</v>
      </c>
      <c r="B1561" s="5" t="s">
        <v>16</v>
      </c>
      <c r="C1561" s="19" t="s">
        <v>26</v>
      </c>
      <c r="D1561" s="48" t="s">
        <v>27</v>
      </c>
      <c r="E1561" s="19">
        <v>0.58333333333333337</v>
      </c>
      <c r="F1561" s="19"/>
      <c r="G1561" s="19"/>
      <c r="H1561" s="48">
        <v>14</v>
      </c>
    </row>
    <row r="1562" spans="1:8" x14ac:dyDescent="0.3">
      <c r="A1562" s="18">
        <v>45769</v>
      </c>
      <c r="B1562" s="48" t="s">
        <v>12</v>
      </c>
      <c r="C1562" s="192" t="s">
        <v>104</v>
      </c>
      <c r="D1562" s="48" t="s">
        <v>24</v>
      </c>
      <c r="E1562" s="192">
        <v>0.16666666666666666</v>
      </c>
      <c r="F1562" s="192"/>
      <c r="G1562" s="192"/>
      <c r="H1562" s="48">
        <v>20</v>
      </c>
    </row>
    <row r="1563" spans="1:8" x14ac:dyDescent="0.3">
      <c r="A1563" s="18">
        <v>45769</v>
      </c>
      <c r="B1563" s="48" t="s">
        <v>12</v>
      </c>
      <c r="C1563" s="192" t="s">
        <v>46</v>
      </c>
      <c r="D1563" s="48" t="s">
        <v>8</v>
      </c>
      <c r="E1563" s="192">
        <v>0.16666666666666666</v>
      </c>
      <c r="F1563" s="192"/>
      <c r="G1563" s="192"/>
      <c r="H1563" s="48">
        <v>1</v>
      </c>
    </row>
    <row r="1564" spans="1:8" x14ac:dyDescent="0.3">
      <c r="A1564" s="18">
        <v>45769</v>
      </c>
      <c r="B1564" s="5" t="s">
        <v>398</v>
      </c>
      <c r="C1564" s="192" t="s">
        <v>47</v>
      </c>
      <c r="D1564" s="48" t="s">
        <v>47</v>
      </c>
      <c r="E1564" s="19">
        <v>0.33333333333333298</v>
      </c>
      <c r="F1564" s="19"/>
      <c r="G1564" s="19"/>
      <c r="H1564" s="48">
        <v>1</v>
      </c>
    </row>
    <row r="1565" spans="1:8" x14ac:dyDescent="0.3">
      <c r="A1565" s="18">
        <v>45769</v>
      </c>
      <c r="B1565" s="48" t="s">
        <v>161</v>
      </c>
      <c r="C1565" s="192" t="s">
        <v>47</v>
      </c>
      <c r="D1565" s="192" t="s">
        <v>47</v>
      </c>
      <c r="E1565" s="192">
        <v>0.41666666666666669</v>
      </c>
      <c r="F1565" s="192"/>
      <c r="G1565" s="192"/>
      <c r="H1565" s="48">
        <v>1</v>
      </c>
    </row>
    <row r="1566" spans="1:8" x14ac:dyDescent="0.3">
      <c r="A1566" s="18">
        <v>45769</v>
      </c>
      <c r="B1566" s="5" t="s">
        <v>6</v>
      </c>
      <c r="C1566" s="19" t="s">
        <v>56</v>
      </c>
      <c r="D1566" s="48" t="s">
        <v>97</v>
      </c>
      <c r="E1566" s="19">
        <v>0.91666666666666663</v>
      </c>
      <c r="F1566" s="19"/>
      <c r="G1566" s="19"/>
      <c r="H1566" s="48">
        <v>8</v>
      </c>
    </row>
    <row r="1567" spans="1:8" x14ac:dyDescent="0.3">
      <c r="A1567" s="18">
        <v>45769</v>
      </c>
      <c r="B1567" s="5" t="s">
        <v>9</v>
      </c>
      <c r="C1567" s="19" t="s">
        <v>56</v>
      </c>
      <c r="D1567" s="48" t="s">
        <v>97</v>
      </c>
      <c r="E1567" s="19">
        <v>0.91666666666666663</v>
      </c>
      <c r="F1567" s="19"/>
      <c r="G1567" s="19"/>
      <c r="H1567" s="48">
        <v>5</v>
      </c>
    </row>
    <row r="1568" spans="1:8" x14ac:dyDescent="0.3">
      <c r="A1568" s="18">
        <v>45769</v>
      </c>
      <c r="B1568" s="5" t="s">
        <v>38</v>
      </c>
      <c r="C1568" s="19" t="s">
        <v>46</v>
      </c>
      <c r="D1568" s="48" t="s">
        <v>8</v>
      </c>
      <c r="E1568" s="19">
        <v>0.79166666666666663</v>
      </c>
      <c r="F1568" s="19"/>
      <c r="G1568" s="19"/>
      <c r="H1568" s="48">
        <v>2</v>
      </c>
    </row>
    <row r="1569" spans="1:8" x14ac:dyDescent="0.3">
      <c r="A1569" s="125">
        <v>45769</v>
      </c>
      <c r="B1569" s="126" t="s">
        <v>62</v>
      </c>
      <c r="C1569" s="193" t="s">
        <v>46</v>
      </c>
      <c r="D1569" s="143" t="s">
        <v>8</v>
      </c>
      <c r="E1569" s="193">
        <v>0.79166666666666663</v>
      </c>
      <c r="F1569" s="193"/>
      <c r="G1569" s="193"/>
      <c r="H1569" s="143">
        <v>1</v>
      </c>
    </row>
    <row r="1570" spans="1:8" x14ac:dyDescent="0.3">
      <c r="A1570" s="592" t="s">
        <v>267</v>
      </c>
      <c r="B1570" s="592" t="s">
        <v>2</v>
      </c>
      <c r="C1570" s="592" t="s">
        <v>3</v>
      </c>
      <c r="D1570" s="592" t="s">
        <v>4</v>
      </c>
      <c r="E1570" s="588" t="s">
        <v>5</v>
      </c>
      <c r="F1570" s="212"/>
      <c r="G1570" s="212"/>
      <c r="H1570" s="588" t="s">
        <v>268</v>
      </c>
    </row>
    <row r="1571" spans="1:8" x14ac:dyDescent="0.3">
      <c r="A1571" s="592"/>
      <c r="B1571" s="592"/>
      <c r="C1571" s="592"/>
      <c r="D1571" s="592"/>
      <c r="E1571" s="588"/>
      <c r="F1571" s="212"/>
      <c r="G1571" s="212"/>
      <c r="H1571" s="588"/>
    </row>
    <row r="1572" spans="1:8" x14ac:dyDescent="0.3">
      <c r="A1572" s="1">
        <v>45770</v>
      </c>
      <c r="B1572" s="8" t="s">
        <v>89</v>
      </c>
      <c r="C1572" s="8" t="s">
        <v>26</v>
      </c>
      <c r="D1572" s="10" t="s">
        <v>27</v>
      </c>
      <c r="E1572" s="14">
        <v>0.125</v>
      </c>
      <c r="F1572" s="14"/>
      <c r="G1572" s="14"/>
      <c r="H1572" s="10">
        <v>4</v>
      </c>
    </row>
    <row r="1573" spans="1:8" x14ac:dyDescent="0.3">
      <c r="A1573" s="1">
        <v>45770</v>
      </c>
      <c r="B1573" s="2" t="s">
        <v>35</v>
      </c>
      <c r="C1573" s="8" t="s">
        <v>14</v>
      </c>
      <c r="D1573" s="4" t="s">
        <v>115</v>
      </c>
      <c r="E1573" s="14">
        <v>0.29166666666666669</v>
      </c>
      <c r="F1573" s="14"/>
      <c r="G1573" s="14"/>
      <c r="H1573" s="4">
        <v>3</v>
      </c>
    </row>
    <row r="1574" spans="1:8" x14ac:dyDescent="0.3">
      <c r="A1574" s="1">
        <v>45770</v>
      </c>
      <c r="B1574" s="2" t="s">
        <v>19</v>
      </c>
      <c r="C1574" s="2" t="s">
        <v>14</v>
      </c>
      <c r="D1574" s="4" t="s">
        <v>115</v>
      </c>
      <c r="E1574" s="3">
        <v>0.41666666666666669</v>
      </c>
      <c r="F1574" s="3"/>
      <c r="G1574" s="3"/>
      <c r="H1574" s="4">
        <v>15</v>
      </c>
    </row>
    <row r="1575" spans="1:8" x14ac:dyDescent="0.3">
      <c r="A1575" s="1">
        <v>45770</v>
      </c>
      <c r="B1575" s="2" t="s">
        <v>40</v>
      </c>
      <c r="C1575" s="2" t="s">
        <v>14</v>
      </c>
      <c r="D1575" s="4" t="s">
        <v>115</v>
      </c>
      <c r="E1575" s="3">
        <v>0.41666666666666669</v>
      </c>
      <c r="F1575" s="3"/>
      <c r="G1575" s="3"/>
      <c r="H1575" s="4">
        <v>7</v>
      </c>
    </row>
    <row r="1576" spans="1:8" x14ac:dyDescent="0.3">
      <c r="A1576" s="1">
        <v>45770</v>
      </c>
      <c r="B1576" s="2" t="s">
        <v>11</v>
      </c>
      <c r="C1576" s="2" t="s">
        <v>28</v>
      </c>
      <c r="D1576" s="4" t="s">
        <v>29</v>
      </c>
      <c r="E1576" s="3">
        <v>0.20833333333333334</v>
      </c>
      <c r="F1576" s="3"/>
      <c r="G1576" s="3"/>
      <c r="H1576" s="4">
        <v>13</v>
      </c>
    </row>
    <row r="1577" spans="1:8" x14ac:dyDescent="0.3">
      <c r="A1577" s="1">
        <v>45770</v>
      </c>
      <c r="B1577" s="2" t="s">
        <v>6</v>
      </c>
      <c r="C1577" s="2" t="s">
        <v>104</v>
      </c>
      <c r="D1577" s="4" t="s">
        <v>24</v>
      </c>
      <c r="E1577" s="3">
        <v>0.25</v>
      </c>
      <c r="F1577" s="3"/>
      <c r="G1577" s="3"/>
      <c r="H1577" s="4">
        <v>7</v>
      </c>
    </row>
    <row r="1578" spans="1:8" x14ac:dyDescent="0.3">
      <c r="A1578" s="1">
        <v>45770</v>
      </c>
      <c r="B1578" s="2" t="s">
        <v>9</v>
      </c>
      <c r="C1578" s="2" t="s">
        <v>56</v>
      </c>
      <c r="D1578" s="4" t="s">
        <v>97</v>
      </c>
      <c r="E1578" s="3">
        <v>0.45833333333333331</v>
      </c>
      <c r="F1578" s="3"/>
      <c r="G1578" s="3"/>
      <c r="H1578" s="4">
        <v>5</v>
      </c>
    </row>
    <row r="1579" spans="1:8" x14ac:dyDescent="0.3">
      <c r="A1579" s="1">
        <v>45770</v>
      </c>
      <c r="B1579" s="8" t="s">
        <v>22</v>
      </c>
      <c r="C1579" s="8" t="s">
        <v>56</v>
      </c>
      <c r="D1579" s="10" t="s">
        <v>97</v>
      </c>
      <c r="E1579" s="14">
        <v>0.45833333333333331</v>
      </c>
      <c r="F1579" s="14"/>
      <c r="G1579" s="14"/>
      <c r="H1579" s="10">
        <v>4</v>
      </c>
    </row>
    <row r="1580" spans="1:8" x14ac:dyDescent="0.3">
      <c r="A1580" s="1">
        <v>45770</v>
      </c>
      <c r="B1580" s="2" t="s">
        <v>400</v>
      </c>
      <c r="C1580" s="8" t="s">
        <v>20</v>
      </c>
      <c r="D1580" s="4" t="s">
        <v>112</v>
      </c>
      <c r="E1580" s="14">
        <v>0.29166666666666669</v>
      </c>
      <c r="F1580" s="14"/>
      <c r="G1580" s="14"/>
      <c r="H1580" s="4">
        <v>10</v>
      </c>
    </row>
    <row r="1581" spans="1:8" x14ac:dyDescent="0.3">
      <c r="A1581" s="1">
        <v>45770</v>
      </c>
      <c r="B1581" s="2" t="s">
        <v>18</v>
      </c>
      <c r="C1581" s="2" t="s">
        <v>20</v>
      </c>
      <c r="D1581" s="4" t="s">
        <v>112</v>
      </c>
      <c r="E1581" s="3">
        <v>0.41666666666666669</v>
      </c>
      <c r="F1581" s="3"/>
      <c r="G1581" s="3"/>
      <c r="H1581" s="4">
        <v>20</v>
      </c>
    </row>
    <row r="1582" spans="1:8" x14ac:dyDescent="0.3">
      <c r="A1582" s="1">
        <v>45770</v>
      </c>
      <c r="B1582" s="2" t="s">
        <v>40</v>
      </c>
      <c r="C1582" s="2" t="s">
        <v>20</v>
      </c>
      <c r="D1582" s="4" t="s">
        <v>112</v>
      </c>
      <c r="E1582" s="3">
        <v>0.41666666666666669</v>
      </c>
      <c r="F1582" s="3"/>
      <c r="G1582" s="3"/>
      <c r="H1582" s="4">
        <v>7</v>
      </c>
    </row>
    <row r="1583" spans="1:8" x14ac:dyDescent="0.3">
      <c r="A1583" s="1">
        <v>45770</v>
      </c>
      <c r="B1583" s="2" t="s">
        <v>169</v>
      </c>
      <c r="C1583" s="2" t="s">
        <v>104</v>
      </c>
      <c r="D1583" s="4" t="s">
        <v>24</v>
      </c>
      <c r="E1583" s="3">
        <v>0.5</v>
      </c>
      <c r="F1583" s="3"/>
      <c r="G1583" s="3"/>
      <c r="H1583" s="4">
        <v>6</v>
      </c>
    </row>
    <row r="1584" spans="1:8" x14ac:dyDescent="0.3">
      <c r="A1584" s="1">
        <v>45770</v>
      </c>
      <c r="B1584" s="8" t="s">
        <v>108</v>
      </c>
      <c r="C1584" s="2" t="s">
        <v>104</v>
      </c>
      <c r="D1584" s="4" t="s">
        <v>24</v>
      </c>
      <c r="E1584" s="14">
        <v>0.5</v>
      </c>
      <c r="F1584" s="14"/>
      <c r="G1584" s="14"/>
      <c r="H1584" s="8">
        <v>4</v>
      </c>
    </row>
    <row r="1585" spans="1:8" x14ac:dyDescent="0.3">
      <c r="A1585" s="1">
        <v>45770</v>
      </c>
      <c r="B1585" s="2" t="s">
        <v>107</v>
      </c>
      <c r="C1585" s="2" t="s">
        <v>104</v>
      </c>
      <c r="D1585" s="4" t="s">
        <v>24</v>
      </c>
      <c r="E1585" s="3">
        <v>0.5</v>
      </c>
      <c r="F1585" s="3"/>
      <c r="G1585" s="3"/>
      <c r="H1585" s="4">
        <v>3</v>
      </c>
    </row>
    <row r="1586" spans="1:8" x14ac:dyDescent="0.3">
      <c r="A1586" s="1">
        <v>45770</v>
      </c>
      <c r="B1586" s="8" t="s">
        <v>22</v>
      </c>
      <c r="C1586" s="2" t="s">
        <v>104</v>
      </c>
      <c r="D1586" s="4" t="s">
        <v>24</v>
      </c>
      <c r="E1586" s="14">
        <v>0.5</v>
      </c>
      <c r="F1586" s="14"/>
      <c r="G1586" s="14"/>
      <c r="H1586" s="10">
        <v>1</v>
      </c>
    </row>
    <row r="1587" spans="1:8" x14ac:dyDescent="0.3">
      <c r="A1587" s="1">
        <v>45770</v>
      </c>
      <c r="B1587" s="2" t="s">
        <v>6</v>
      </c>
      <c r="C1587" s="2" t="s">
        <v>28</v>
      </c>
      <c r="D1587" s="4" t="s">
        <v>29</v>
      </c>
      <c r="E1587" s="3">
        <v>0.70833333333333337</v>
      </c>
      <c r="F1587" s="3"/>
      <c r="G1587" s="3"/>
      <c r="H1587" s="195"/>
    </row>
    <row r="1588" spans="1:8" x14ac:dyDescent="0.3">
      <c r="A1588" s="1">
        <v>45770</v>
      </c>
      <c r="B1588" s="2" t="s">
        <v>180</v>
      </c>
      <c r="C1588" s="2" t="s">
        <v>28</v>
      </c>
      <c r="D1588" s="4" t="s">
        <v>29</v>
      </c>
      <c r="E1588" s="3">
        <v>0.70833333333333337</v>
      </c>
      <c r="F1588" s="3"/>
      <c r="G1588" s="3"/>
      <c r="H1588" s="195"/>
    </row>
    <row r="1589" spans="1:8" x14ac:dyDescent="0.3">
      <c r="A1589" s="1">
        <v>45770</v>
      </c>
      <c r="B1589" s="2" t="s">
        <v>9</v>
      </c>
      <c r="C1589" s="2" t="s">
        <v>28</v>
      </c>
      <c r="D1589" s="4" t="s">
        <v>29</v>
      </c>
      <c r="E1589" s="3">
        <v>0.70833333333333337</v>
      </c>
      <c r="F1589" s="3"/>
      <c r="G1589" s="3"/>
      <c r="H1589" s="195"/>
    </row>
    <row r="1590" spans="1:8" x14ac:dyDescent="0.3">
      <c r="A1590" s="1">
        <v>45770</v>
      </c>
      <c r="B1590" s="2" t="s">
        <v>401</v>
      </c>
      <c r="C1590" s="2" t="s">
        <v>56</v>
      </c>
      <c r="D1590" s="4" t="s">
        <v>97</v>
      </c>
      <c r="E1590" s="3">
        <v>0.83333333333333337</v>
      </c>
      <c r="F1590" s="3"/>
      <c r="G1590" s="3"/>
      <c r="H1590" s="4"/>
    </row>
    <row r="1591" spans="1:8" x14ac:dyDescent="0.3">
      <c r="A1591" s="1">
        <v>45770</v>
      </c>
      <c r="B1591" s="2" t="s">
        <v>16</v>
      </c>
      <c r="C1591" s="2" t="s">
        <v>56</v>
      </c>
      <c r="D1591" s="4" t="s">
        <v>97</v>
      </c>
      <c r="E1591" s="3">
        <v>0.83333333333333337</v>
      </c>
      <c r="F1591" s="3"/>
      <c r="G1591" s="3"/>
      <c r="H1591" s="4"/>
    </row>
    <row r="1592" spans="1:8" x14ac:dyDescent="0.3">
      <c r="A1592" s="1">
        <v>45770</v>
      </c>
      <c r="B1592" s="2" t="s">
        <v>6</v>
      </c>
      <c r="C1592" s="2" t="s">
        <v>56</v>
      </c>
      <c r="D1592" s="4" t="s">
        <v>8</v>
      </c>
      <c r="E1592" s="3">
        <v>0.95833333333333337</v>
      </c>
      <c r="F1592" s="3"/>
      <c r="G1592" s="3"/>
      <c r="H1592" s="4"/>
    </row>
    <row r="1593" spans="1:8" x14ac:dyDescent="0.3">
      <c r="A1593" s="1">
        <v>45770</v>
      </c>
      <c r="B1593" s="2" t="s">
        <v>180</v>
      </c>
      <c r="C1593" s="2" t="s">
        <v>56</v>
      </c>
      <c r="D1593" s="4" t="s">
        <v>8</v>
      </c>
      <c r="E1593" s="3">
        <v>0.95833333333333337</v>
      </c>
      <c r="F1593" s="3"/>
      <c r="G1593" s="3"/>
      <c r="H1593" s="4"/>
    </row>
    <row r="1594" spans="1:8" x14ac:dyDescent="0.3">
      <c r="A1594" s="1">
        <v>45770</v>
      </c>
      <c r="B1594" s="2" t="s">
        <v>9</v>
      </c>
      <c r="C1594" s="2" t="s">
        <v>56</v>
      </c>
      <c r="D1594" s="4" t="s">
        <v>8</v>
      </c>
      <c r="E1594" s="3">
        <v>0.95833333333333337</v>
      </c>
      <c r="F1594" s="3"/>
      <c r="G1594" s="3"/>
      <c r="H1594" s="4"/>
    </row>
    <row r="1595" spans="1:8" x14ac:dyDescent="0.3">
      <c r="A1595" s="1">
        <v>45770</v>
      </c>
      <c r="B1595" s="2" t="s">
        <v>6</v>
      </c>
      <c r="C1595" s="2" t="s">
        <v>14</v>
      </c>
      <c r="D1595" s="4" t="s">
        <v>115</v>
      </c>
      <c r="E1595" s="3">
        <v>0.125</v>
      </c>
      <c r="F1595" s="3"/>
      <c r="G1595" s="3"/>
      <c r="H1595" s="195"/>
    </row>
    <row r="1596" spans="1:8" x14ac:dyDescent="0.3">
      <c r="A1596" s="1">
        <v>45770</v>
      </c>
      <c r="B1596" s="2" t="s">
        <v>180</v>
      </c>
      <c r="C1596" s="2" t="s">
        <v>14</v>
      </c>
      <c r="D1596" s="4" t="s">
        <v>115</v>
      </c>
      <c r="E1596" s="3">
        <v>0.125</v>
      </c>
      <c r="F1596" s="3"/>
      <c r="G1596" s="3"/>
      <c r="H1596" s="195"/>
    </row>
    <row r="1597" spans="1:8" x14ac:dyDescent="0.3">
      <c r="A1597" s="1">
        <v>45770</v>
      </c>
      <c r="B1597" s="2" t="s">
        <v>9</v>
      </c>
      <c r="C1597" s="2" t="s">
        <v>14</v>
      </c>
      <c r="D1597" s="4" t="s">
        <v>115</v>
      </c>
      <c r="E1597" s="3">
        <v>0.125</v>
      </c>
      <c r="F1597" s="3"/>
      <c r="G1597" s="3"/>
      <c r="H1597" s="195"/>
    </row>
    <row r="1598" spans="1:8" x14ac:dyDescent="0.3">
      <c r="A1598" s="592" t="s">
        <v>267</v>
      </c>
      <c r="B1598" s="592" t="s">
        <v>2</v>
      </c>
      <c r="C1598" s="592" t="s">
        <v>3</v>
      </c>
      <c r="D1598" s="592" t="s">
        <v>4</v>
      </c>
      <c r="E1598" s="588" t="s">
        <v>5</v>
      </c>
      <c r="F1598" s="212"/>
      <c r="G1598" s="212"/>
      <c r="H1598" s="588" t="s">
        <v>268</v>
      </c>
    </row>
    <row r="1599" spans="1:8" x14ac:dyDescent="0.3">
      <c r="A1599" s="592"/>
      <c r="B1599" s="592"/>
      <c r="C1599" s="592"/>
      <c r="D1599" s="592"/>
      <c r="E1599" s="588"/>
      <c r="F1599" s="212"/>
      <c r="G1599" s="212"/>
      <c r="H1599" s="588"/>
    </row>
    <row r="1600" spans="1:8" x14ac:dyDescent="0.3">
      <c r="A1600" s="87">
        <v>45771</v>
      </c>
      <c r="B1600" s="27" t="s">
        <v>6</v>
      </c>
      <c r="C1600" s="49" t="s">
        <v>28</v>
      </c>
      <c r="D1600" s="50" t="s">
        <v>29</v>
      </c>
      <c r="E1600" s="194">
        <v>0.29166666666666702</v>
      </c>
      <c r="F1600" s="194"/>
      <c r="G1600" s="194"/>
      <c r="H1600" s="50">
        <v>8</v>
      </c>
    </row>
    <row r="1601" spans="1:8" x14ac:dyDescent="0.3">
      <c r="A1601" s="87">
        <v>45771</v>
      </c>
      <c r="B1601" s="27" t="s">
        <v>9</v>
      </c>
      <c r="C1601" s="49" t="s">
        <v>28</v>
      </c>
      <c r="D1601" s="50" t="s">
        <v>29</v>
      </c>
      <c r="E1601" s="194">
        <v>0.29166666666666702</v>
      </c>
      <c r="F1601" s="194"/>
      <c r="G1601" s="194"/>
      <c r="H1601" s="50">
        <v>8</v>
      </c>
    </row>
    <row r="1602" spans="1:8" x14ac:dyDescent="0.3">
      <c r="A1602" s="87">
        <v>45771</v>
      </c>
      <c r="B1602" s="27" t="s">
        <v>22</v>
      </c>
      <c r="C1602" s="49" t="s">
        <v>28</v>
      </c>
      <c r="D1602" s="50" t="s">
        <v>29</v>
      </c>
      <c r="E1602" s="49">
        <v>0.5</v>
      </c>
      <c r="F1602" s="49"/>
      <c r="G1602" s="49"/>
      <c r="H1602" s="50">
        <v>4</v>
      </c>
    </row>
    <row r="1603" spans="1:8" ht="15.75" customHeight="1" x14ac:dyDescent="0.3">
      <c r="A1603" s="87">
        <v>45771</v>
      </c>
      <c r="B1603" s="27" t="s">
        <v>107</v>
      </c>
      <c r="C1603" s="49" t="s">
        <v>28</v>
      </c>
      <c r="D1603" s="50" t="s">
        <v>29</v>
      </c>
      <c r="E1603" s="49">
        <v>0.5</v>
      </c>
      <c r="F1603" s="49"/>
      <c r="G1603" s="49"/>
      <c r="H1603" s="50">
        <v>3</v>
      </c>
    </row>
    <row r="1604" spans="1:8" x14ac:dyDescent="0.3">
      <c r="A1604" s="87">
        <v>45771</v>
      </c>
      <c r="B1604" s="27" t="s">
        <v>169</v>
      </c>
      <c r="C1604" s="49" t="s">
        <v>28</v>
      </c>
      <c r="D1604" s="50" t="s">
        <v>29</v>
      </c>
      <c r="E1604" s="49">
        <v>0.5</v>
      </c>
      <c r="F1604" s="49"/>
      <c r="G1604" s="49"/>
      <c r="H1604" s="50">
        <v>6</v>
      </c>
    </row>
    <row r="1605" spans="1:8" x14ac:dyDescent="0.3">
      <c r="A1605" s="87">
        <v>45771</v>
      </c>
      <c r="B1605" s="27" t="s">
        <v>38</v>
      </c>
      <c r="C1605" s="49" t="s">
        <v>28</v>
      </c>
      <c r="D1605" s="50" t="s">
        <v>29</v>
      </c>
      <c r="E1605" s="49">
        <v>0.5</v>
      </c>
      <c r="F1605" s="49"/>
      <c r="G1605" s="49"/>
      <c r="H1605" s="50">
        <v>6</v>
      </c>
    </row>
    <row r="1606" spans="1:8" x14ac:dyDescent="0.3">
      <c r="A1606" s="87">
        <v>45771</v>
      </c>
      <c r="B1606" s="27" t="s">
        <v>36</v>
      </c>
      <c r="C1606" s="49" t="s">
        <v>26</v>
      </c>
      <c r="D1606" s="50" t="s">
        <v>27</v>
      </c>
      <c r="E1606" s="49">
        <v>0.20833333333333334</v>
      </c>
      <c r="F1606" s="49"/>
      <c r="G1606" s="49"/>
      <c r="H1606" s="50">
        <v>13</v>
      </c>
    </row>
    <row r="1607" spans="1:8" x14ac:dyDescent="0.3">
      <c r="A1607" s="87">
        <v>45771</v>
      </c>
      <c r="B1607" s="27" t="s">
        <v>9</v>
      </c>
      <c r="C1607" s="49" t="s">
        <v>26</v>
      </c>
      <c r="D1607" s="50" t="s">
        <v>27</v>
      </c>
      <c r="E1607" s="194">
        <v>0.5</v>
      </c>
      <c r="F1607" s="194"/>
      <c r="G1607" s="194"/>
      <c r="H1607" s="50">
        <v>8</v>
      </c>
    </row>
    <row r="1608" spans="1:8" x14ac:dyDescent="0.3">
      <c r="A1608" s="87">
        <v>45771</v>
      </c>
      <c r="B1608" s="27" t="s">
        <v>6</v>
      </c>
      <c r="C1608" s="49" t="s">
        <v>26</v>
      </c>
      <c r="D1608" s="50" t="s">
        <v>27</v>
      </c>
      <c r="E1608" s="194">
        <v>0.5</v>
      </c>
      <c r="F1608" s="194"/>
      <c r="G1608" s="194"/>
      <c r="H1608" s="50">
        <v>8</v>
      </c>
    </row>
    <row r="1609" spans="1:8" x14ac:dyDescent="0.3">
      <c r="A1609" s="87">
        <v>45771</v>
      </c>
      <c r="B1609" s="27" t="s">
        <v>33</v>
      </c>
      <c r="C1609" s="49" t="s">
        <v>56</v>
      </c>
      <c r="D1609" s="50" t="s">
        <v>97</v>
      </c>
      <c r="E1609" s="49">
        <v>0.29166666666666669</v>
      </c>
      <c r="F1609" s="49"/>
      <c r="G1609" s="49"/>
      <c r="H1609" s="50">
        <v>17</v>
      </c>
    </row>
    <row r="1610" spans="1:8" x14ac:dyDescent="0.3">
      <c r="A1610" s="87">
        <v>45771</v>
      </c>
      <c r="B1610" s="27" t="s">
        <v>6</v>
      </c>
      <c r="C1610" s="49" t="s">
        <v>56</v>
      </c>
      <c r="D1610" s="50" t="s">
        <v>97</v>
      </c>
      <c r="E1610" s="194">
        <v>0.66666666666666663</v>
      </c>
      <c r="F1610" s="194"/>
      <c r="G1610" s="194"/>
      <c r="H1610" s="50">
        <v>8</v>
      </c>
    </row>
    <row r="1611" spans="1:8" x14ac:dyDescent="0.3">
      <c r="A1611" s="87">
        <v>45771</v>
      </c>
      <c r="B1611" s="27" t="s">
        <v>9</v>
      </c>
      <c r="C1611" s="49" t="s">
        <v>56</v>
      </c>
      <c r="D1611" s="50" t="s">
        <v>97</v>
      </c>
      <c r="E1611" s="194">
        <v>0.66666666666666663</v>
      </c>
      <c r="F1611" s="194"/>
      <c r="G1611" s="194"/>
      <c r="H1611" s="50">
        <v>8</v>
      </c>
    </row>
    <row r="1612" spans="1:8" x14ac:dyDescent="0.3">
      <c r="A1612" s="87">
        <v>45771</v>
      </c>
      <c r="B1612" s="27" t="s">
        <v>35</v>
      </c>
      <c r="C1612" s="49" t="s">
        <v>14</v>
      </c>
      <c r="D1612" s="50" t="s">
        <v>115</v>
      </c>
      <c r="E1612" s="49">
        <v>0.45833333333333331</v>
      </c>
      <c r="F1612" s="49"/>
      <c r="G1612" s="49"/>
      <c r="H1612" s="50">
        <v>6</v>
      </c>
    </row>
    <row r="1613" spans="1:8" x14ac:dyDescent="0.3">
      <c r="A1613" s="87">
        <v>45771</v>
      </c>
      <c r="B1613" s="27" t="s">
        <v>402</v>
      </c>
      <c r="C1613" s="49" t="s">
        <v>14</v>
      </c>
      <c r="D1613" s="50" t="s">
        <v>115</v>
      </c>
      <c r="E1613" s="49">
        <v>0.5</v>
      </c>
      <c r="F1613" s="49"/>
      <c r="G1613" s="49"/>
      <c r="H1613" s="50"/>
    </row>
    <row r="1614" spans="1:8" x14ac:dyDescent="0.3">
      <c r="A1614" s="87">
        <v>45771</v>
      </c>
      <c r="B1614" s="27" t="s">
        <v>33</v>
      </c>
      <c r="C1614" s="49" t="s">
        <v>14</v>
      </c>
      <c r="D1614" s="50" t="s">
        <v>115</v>
      </c>
      <c r="E1614" s="49">
        <v>0.58333333333333337</v>
      </c>
      <c r="F1614" s="49"/>
      <c r="G1614" s="49"/>
      <c r="H1614" s="50">
        <v>2</v>
      </c>
    </row>
    <row r="1615" spans="1:8" x14ac:dyDescent="0.3">
      <c r="A1615" s="87">
        <v>45771</v>
      </c>
      <c r="B1615" s="27" t="s">
        <v>239</v>
      </c>
      <c r="C1615" s="49" t="s">
        <v>14</v>
      </c>
      <c r="D1615" s="50" t="s">
        <v>115</v>
      </c>
      <c r="E1615" s="49">
        <v>0.58333333333333337</v>
      </c>
      <c r="F1615" s="49"/>
      <c r="G1615" s="49"/>
      <c r="H1615" s="50"/>
    </row>
    <row r="1616" spans="1:8" x14ac:dyDescent="0.3">
      <c r="A1616" s="87">
        <v>45771</v>
      </c>
      <c r="B1616" s="27" t="s">
        <v>91</v>
      </c>
      <c r="C1616" s="49" t="s">
        <v>20</v>
      </c>
      <c r="D1616" s="50" t="s">
        <v>112</v>
      </c>
      <c r="E1616" s="49">
        <v>0.33333333333333331</v>
      </c>
      <c r="F1616" s="49"/>
      <c r="G1616" s="49"/>
      <c r="H1616" s="50">
        <v>5</v>
      </c>
    </row>
    <row r="1617" spans="1:8" ht="15.75" customHeight="1" x14ac:dyDescent="0.3">
      <c r="A1617" s="87">
        <v>45771</v>
      </c>
      <c r="B1617" s="27" t="s">
        <v>40</v>
      </c>
      <c r="C1617" s="49" t="s">
        <v>20</v>
      </c>
      <c r="D1617" s="50" t="s">
        <v>112</v>
      </c>
      <c r="E1617" s="49">
        <v>0.33333333333333331</v>
      </c>
      <c r="F1617" s="49"/>
      <c r="G1617" s="49"/>
      <c r="H1617" s="50">
        <v>15</v>
      </c>
    </row>
    <row r="1618" spans="1:8" x14ac:dyDescent="0.3">
      <c r="A1618" s="87">
        <v>45771</v>
      </c>
      <c r="B1618" s="50" t="s">
        <v>12</v>
      </c>
      <c r="C1618" s="164" t="s">
        <v>104</v>
      </c>
      <c r="D1618" s="50" t="s">
        <v>24</v>
      </c>
      <c r="E1618" s="164">
        <v>0.20833333333333334</v>
      </c>
      <c r="F1618" s="164"/>
      <c r="G1618" s="164"/>
      <c r="H1618" s="50">
        <v>20</v>
      </c>
    </row>
    <row r="1619" spans="1:8" x14ac:dyDescent="0.3">
      <c r="A1619" s="87">
        <v>45771</v>
      </c>
      <c r="B1619" s="27" t="s">
        <v>6</v>
      </c>
      <c r="C1619" s="49" t="s">
        <v>28</v>
      </c>
      <c r="D1619" s="50" t="s">
        <v>8</v>
      </c>
      <c r="E1619" s="194">
        <v>0</v>
      </c>
      <c r="F1619" s="194"/>
      <c r="G1619" s="194"/>
      <c r="H1619" s="50">
        <v>8</v>
      </c>
    </row>
    <row r="1620" spans="1:8" x14ac:dyDescent="0.3">
      <c r="A1620" s="87">
        <v>45771</v>
      </c>
      <c r="B1620" s="27" t="s">
        <v>9</v>
      </c>
      <c r="C1620" s="49" t="s">
        <v>28</v>
      </c>
      <c r="D1620" s="50" t="s">
        <v>8</v>
      </c>
      <c r="E1620" s="194">
        <v>0</v>
      </c>
      <c r="F1620" s="194"/>
      <c r="G1620" s="194"/>
      <c r="H1620" s="50">
        <v>8</v>
      </c>
    </row>
    <row r="1621" spans="1:8" x14ac:dyDescent="0.3">
      <c r="A1621" s="592" t="s">
        <v>267</v>
      </c>
      <c r="B1621" s="592" t="s">
        <v>2</v>
      </c>
      <c r="C1621" s="592" t="s">
        <v>3</v>
      </c>
      <c r="D1621" s="592" t="s">
        <v>4</v>
      </c>
      <c r="E1621" s="588" t="s">
        <v>5</v>
      </c>
      <c r="F1621" s="212"/>
      <c r="G1621" s="212"/>
      <c r="H1621" s="588" t="s">
        <v>268</v>
      </c>
    </row>
    <row r="1622" spans="1:8" x14ac:dyDescent="0.3">
      <c r="A1622" s="592"/>
      <c r="B1622" s="592"/>
      <c r="C1622" s="592"/>
      <c r="D1622" s="592"/>
      <c r="E1622" s="588"/>
      <c r="F1622" s="212"/>
      <c r="G1622" s="212"/>
      <c r="H1622" s="588"/>
    </row>
    <row r="1623" spans="1:8" x14ac:dyDescent="0.3">
      <c r="A1623" s="18">
        <v>45772</v>
      </c>
      <c r="B1623" s="5" t="s">
        <v>18</v>
      </c>
      <c r="C1623" s="19" t="s">
        <v>28</v>
      </c>
      <c r="D1623" s="48" t="s">
        <v>29</v>
      </c>
      <c r="E1623" s="19">
        <v>0.20833333333333334</v>
      </c>
      <c r="F1623" s="19"/>
      <c r="G1623" s="19"/>
      <c r="H1623" s="48">
        <v>12</v>
      </c>
    </row>
    <row r="1624" spans="1:8" x14ac:dyDescent="0.3">
      <c r="A1624" s="18">
        <v>45772</v>
      </c>
      <c r="B1624" s="5" t="s">
        <v>6</v>
      </c>
      <c r="C1624" s="19" t="s">
        <v>14</v>
      </c>
      <c r="D1624" s="48" t="s">
        <v>115</v>
      </c>
      <c r="E1624" s="19">
        <v>0.41666666666666669</v>
      </c>
      <c r="F1624" s="19"/>
      <c r="G1624" s="19"/>
      <c r="H1624" s="48">
        <v>8</v>
      </c>
    </row>
    <row r="1625" spans="1:8" x14ac:dyDescent="0.3">
      <c r="A1625" s="18">
        <v>45772</v>
      </c>
      <c r="B1625" s="5" t="s">
        <v>9</v>
      </c>
      <c r="C1625" s="19" t="s">
        <v>14</v>
      </c>
      <c r="D1625" s="48" t="s">
        <v>115</v>
      </c>
      <c r="E1625" s="19">
        <v>0.41666666666666669</v>
      </c>
      <c r="F1625" s="19"/>
      <c r="G1625" s="19"/>
      <c r="H1625" s="48">
        <v>8</v>
      </c>
    </row>
    <row r="1626" spans="1:8" x14ac:dyDescent="0.3">
      <c r="A1626" s="18">
        <v>45772</v>
      </c>
      <c r="B1626" s="5" t="s">
        <v>75</v>
      </c>
      <c r="C1626" s="19" t="s">
        <v>14</v>
      </c>
      <c r="D1626" s="48" t="s">
        <v>115</v>
      </c>
      <c r="E1626" s="19">
        <v>0.20833333333333334</v>
      </c>
      <c r="F1626" s="19"/>
      <c r="G1626" s="19"/>
      <c r="H1626" s="48">
        <v>9</v>
      </c>
    </row>
    <row r="1627" spans="1:8" x14ac:dyDescent="0.3">
      <c r="A1627" s="18">
        <v>45772</v>
      </c>
      <c r="B1627" s="5" t="s">
        <v>400</v>
      </c>
      <c r="C1627" s="19" t="s">
        <v>104</v>
      </c>
      <c r="D1627" s="48" t="s">
        <v>24</v>
      </c>
      <c r="E1627" s="19">
        <v>0.41666666666666669</v>
      </c>
      <c r="F1627" s="19"/>
      <c r="G1627" s="19"/>
      <c r="H1627" s="48">
        <v>10</v>
      </c>
    </row>
    <row r="1628" spans="1:8" x14ac:dyDescent="0.3">
      <c r="A1628" s="18">
        <v>45772</v>
      </c>
      <c r="B1628" s="5" t="s">
        <v>35</v>
      </c>
      <c r="C1628" s="19" t="s">
        <v>56</v>
      </c>
      <c r="D1628" s="48" t="s">
        <v>97</v>
      </c>
      <c r="E1628" s="19">
        <v>0.27083333333333331</v>
      </c>
      <c r="F1628" s="19"/>
      <c r="G1628" s="19"/>
      <c r="H1628" s="48">
        <v>6</v>
      </c>
    </row>
    <row r="1629" spans="1:8" x14ac:dyDescent="0.3">
      <c r="A1629" s="18">
        <v>45772</v>
      </c>
      <c r="B1629" s="5" t="s">
        <v>43</v>
      </c>
      <c r="C1629" s="19" t="s">
        <v>56</v>
      </c>
      <c r="D1629" s="48" t="s">
        <v>97</v>
      </c>
      <c r="E1629" s="19">
        <v>0.5</v>
      </c>
      <c r="F1629" s="19"/>
      <c r="G1629" s="19"/>
      <c r="H1629" s="48">
        <v>6</v>
      </c>
    </row>
    <row r="1630" spans="1:8" x14ac:dyDescent="0.3">
      <c r="A1630" s="18">
        <v>45772</v>
      </c>
      <c r="B1630" s="5" t="s">
        <v>169</v>
      </c>
      <c r="C1630" s="19" t="s">
        <v>14</v>
      </c>
      <c r="D1630" s="48" t="s">
        <v>115</v>
      </c>
      <c r="E1630" s="19">
        <v>0.5</v>
      </c>
      <c r="F1630" s="19"/>
      <c r="G1630" s="19"/>
      <c r="H1630" s="48">
        <v>6</v>
      </c>
    </row>
    <row r="1631" spans="1:8" x14ac:dyDescent="0.3">
      <c r="A1631" s="18">
        <v>45772</v>
      </c>
      <c r="B1631" s="48" t="s">
        <v>40</v>
      </c>
      <c r="C1631" s="19" t="s">
        <v>26</v>
      </c>
      <c r="D1631" s="48" t="s">
        <v>27</v>
      </c>
      <c r="E1631" s="19">
        <v>0.20833333333333334</v>
      </c>
      <c r="F1631" s="19"/>
      <c r="G1631" s="19"/>
      <c r="H1631" s="48">
        <v>6</v>
      </c>
    </row>
    <row r="1632" spans="1:8" x14ac:dyDescent="0.3">
      <c r="A1632" s="18">
        <v>45772</v>
      </c>
      <c r="B1632" s="5" t="s">
        <v>11</v>
      </c>
      <c r="C1632" s="19" t="s">
        <v>26</v>
      </c>
      <c r="D1632" s="48" t="s">
        <v>27</v>
      </c>
      <c r="E1632" s="19">
        <v>0.20833333333333334</v>
      </c>
      <c r="F1632" s="19"/>
      <c r="G1632" s="19"/>
      <c r="H1632" s="48">
        <v>8</v>
      </c>
    </row>
    <row r="1633" spans="1:8" x14ac:dyDescent="0.3">
      <c r="A1633" s="18">
        <v>45772</v>
      </c>
      <c r="B1633" s="48" t="s">
        <v>76</v>
      </c>
      <c r="C1633" s="19" t="s">
        <v>20</v>
      </c>
      <c r="D1633" s="48" t="s">
        <v>112</v>
      </c>
      <c r="E1633" s="19">
        <v>0.33333333333333331</v>
      </c>
      <c r="F1633" s="19"/>
      <c r="G1633" s="19"/>
      <c r="H1633" s="48">
        <v>2</v>
      </c>
    </row>
    <row r="1634" spans="1:8" x14ac:dyDescent="0.3">
      <c r="A1634" s="18">
        <v>45772</v>
      </c>
      <c r="B1634" s="48" t="s">
        <v>12</v>
      </c>
      <c r="C1634" s="192" t="s">
        <v>20</v>
      </c>
      <c r="D1634" s="48" t="s">
        <v>112</v>
      </c>
      <c r="E1634" s="192">
        <v>0.33333333333333331</v>
      </c>
      <c r="F1634" s="192"/>
      <c r="G1634" s="192"/>
      <c r="H1634" s="48">
        <v>23</v>
      </c>
    </row>
    <row r="1635" spans="1:8" x14ac:dyDescent="0.3">
      <c r="A1635" s="167">
        <v>45772</v>
      </c>
      <c r="B1635" s="5" t="s">
        <v>403</v>
      </c>
      <c r="C1635" s="19" t="s">
        <v>47</v>
      </c>
      <c r="D1635" s="48" t="s">
        <v>47</v>
      </c>
      <c r="E1635" s="19">
        <v>0.41666666666666669</v>
      </c>
      <c r="F1635" s="19"/>
      <c r="G1635" s="19"/>
      <c r="H1635" s="48">
        <v>1</v>
      </c>
    </row>
    <row r="1636" spans="1:8" x14ac:dyDescent="0.3">
      <c r="A1636" s="18">
        <v>45772</v>
      </c>
      <c r="B1636" s="5" t="s">
        <v>36</v>
      </c>
      <c r="C1636" s="19" t="s">
        <v>104</v>
      </c>
      <c r="D1636" s="48" t="s">
        <v>24</v>
      </c>
      <c r="E1636" s="19">
        <v>0.625</v>
      </c>
      <c r="F1636" s="19"/>
      <c r="G1636" s="19"/>
      <c r="H1636" s="48">
        <v>13</v>
      </c>
    </row>
    <row r="1637" spans="1:8" x14ac:dyDescent="0.3">
      <c r="A1637" s="18">
        <v>45772</v>
      </c>
      <c r="B1637" s="5" t="s">
        <v>6</v>
      </c>
      <c r="C1637" s="19" t="s">
        <v>26</v>
      </c>
      <c r="D1637" s="48" t="s">
        <v>27</v>
      </c>
      <c r="E1637" s="19">
        <v>0.83333333333333337</v>
      </c>
      <c r="F1637" s="19"/>
      <c r="G1637" s="19"/>
      <c r="H1637" s="48">
        <v>8</v>
      </c>
    </row>
    <row r="1638" spans="1:8" x14ac:dyDescent="0.3">
      <c r="A1638" s="18">
        <v>45772</v>
      </c>
      <c r="B1638" s="5" t="s">
        <v>9</v>
      </c>
      <c r="C1638" s="19" t="s">
        <v>26</v>
      </c>
      <c r="D1638" s="48" t="s">
        <v>27</v>
      </c>
      <c r="E1638" s="19">
        <v>0.83333333333333337</v>
      </c>
      <c r="F1638" s="19"/>
      <c r="G1638" s="19"/>
      <c r="H1638" s="48">
        <v>8</v>
      </c>
    </row>
    <row r="1639" spans="1:8" x14ac:dyDescent="0.3">
      <c r="A1639" s="167">
        <v>45772</v>
      </c>
      <c r="B1639" s="5" t="s">
        <v>16</v>
      </c>
      <c r="C1639" s="19" t="s">
        <v>20</v>
      </c>
      <c r="D1639" s="48" t="s">
        <v>112</v>
      </c>
      <c r="E1639" s="22">
        <v>0.70833333333333337</v>
      </c>
      <c r="F1639" s="22"/>
      <c r="G1639" s="22"/>
      <c r="H1639" s="48"/>
    </row>
    <row r="1640" spans="1:8" x14ac:dyDescent="0.3">
      <c r="A1640" s="18">
        <v>45772</v>
      </c>
      <c r="B1640" s="5" t="s">
        <v>22</v>
      </c>
      <c r="C1640" s="19" t="s">
        <v>28</v>
      </c>
      <c r="D1640" s="48" t="s">
        <v>8</v>
      </c>
      <c r="E1640" s="19">
        <v>0.625</v>
      </c>
      <c r="F1640" s="19"/>
      <c r="G1640" s="19"/>
      <c r="H1640" s="48">
        <v>4</v>
      </c>
    </row>
    <row r="1641" spans="1:8" x14ac:dyDescent="0.3">
      <c r="A1641" s="18">
        <v>45772</v>
      </c>
      <c r="B1641" s="5" t="s">
        <v>19</v>
      </c>
      <c r="C1641" s="19" t="s">
        <v>367</v>
      </c>
      <c r="D1641" s="48" t="s">
        <v>367</v>
      </c>
      <c r="E1641" s="19">
        <v>0.45833333333333331</v>
      </c>
      <c r="F1641" s="19"/>
      <c r="G1641" s="19"/>
      <c r="H1641" s="48">
        <v>2</v>
      </c>
    </row>
    <row r="1642" spans="1:8" x14ac:dyDescent="0.3">
      <c r="A1642" s="18">
        <v>45772</v>
      </c>
      <c r="B1642" s="48" t="s">
        <v>12</v>
      </c>
      <c r="C1642" s="192" t="s">
        <v>367</v>
      </c>
      <c r="D1642" s="48" t="s">
        <v>367</v>
      </c>
      <c r="E1642" s="192">
        <v>0.58333333333333337</v>
      </c>
      <c r="F1642" s="192"/>
      <c r="G1642" s="192"/>
      <c r="H1642" s="48">
        <v>3</v>
      </c>
    </row>
    <row r="1643" spans="1:8" x14ac:dyDescent="0.3">
      <c r="A1643" s="18">
        <v>45772</v>
      </c>
      <c r="B1643" s="5" t="s">
        <v>6</v>
      </c>
      <c r="C1643" s="19" t="s">
        <v>104</v>
      </c>
      <c r="D1643" s="48" t="s">
        <v>24</v>
      </c>
      <c r="E1643" s="19">
        <v>0.29166666666666702</v>
      </c>
      <c r="F1643" s="19"/>
      <c r="G1643" s="19"/>
      <c r="H1643" s="48">
        <v>8</v>
      </c>
    </row>
    <row r="1644" spans="1:8" x14ac:dyDescent="0.3">
      <c r="A1644" s="18">
        <v>45772</v>
      </c>
      <c r="B1644" s="5" t="s">
        <v>9</v>
      </c>
      <c r="C1644" s="19" t="s">
        <v>104</v>
      </c>
      <c r="D1644" s="48" t="s">
        <v>24</v>
      </c>
      <c r="E1644" s="19">
        <v>0.29166666666666702</v>
      </c>
      <c r="F1644" s="19"/>
      <c r="G1644" s="19"/>
      <c r="H1644" s="48">
        <v>8</v>
      </c>
    </row>
    <row r="1645" spans="1:8" x14ac:dyDescent="0.3">
      <c r="A1645" s="18">
        <v>45772</v>
      </c>
      <c r="B1645" s="5" t="s">
        <v>107</v>
      </c>
      <c r="C1645" s="19" t="s">
        <v>28</v>
      </c>
      <c r="D1645" s="48" t="s">
        <v>8</v>
      </c>
      <c r="E1645" s="19">
        <v>0.625</v>
      </c>
      <c r="F1645" s="19"/>
      <c r="G1645" s="19"/>
      <c r="H1645" s="48">
        <v>3</v>
      </c>
    </row>
    <row r="1646" spans="1:8" x14ac:dyDescent="0.3">
      <c r="A1646" s="18">
        <v>45772</v>
      </c>
      <c r="B1646" s="5" t="s">
        <v>11</v>
      </c>
      <c r="C1646" s="19" t="s">
        <v>14</v>
      </c>
      <c r="D1646" s="48" t="s">
        <v>115</v>
      </c>
      <c r="E1646" s="19">
        <v>0.45833333333333331</v>
      </c>
      <c r="F1646" s="19"/>
      <c r="G1646" s="19"/>
      <c r="H1646" s="48">
        <v>12</v>
      </c>
    </row>
    <row r="1647" spans="1:8" x14ac:dyDescent="0.3">
      <c r="A1647" s="18">
        <v>45955</v>
      </c>
      <c r="B1647" s="5" t="s">
        <v>40</v>
      </c>
      <c r="C1647" s="19" t="s">
        <v>104</v>
      </c>
      <c r="D1647" s="48" t="s">
        <v>24</v>
      </c>
      <c r="E1647" s="19">
        <v>0.45833333333333331</v>
      </c>
      <c r="F1647" s="19"/>
      <c r="G1647" s="19"/>
      <c r="H1647" s="48">
        <v>3</v>
      </c>
    </row>
    <row r="1648" spans="1:8" x14ac:dyDescent="0.3">
      <c r="A1648" s="592" t="s">
        <v>267</v>
      </c>
      <c r="B1648" s="592" t="s">
        <v>2</v>
      </c>
      <c r="C1648" s="592" t="s">
        <v>3</v>
      </c>
      <c r="D1648" s="592" t="s">
        <v>4</v>
      </c>
      <c r="E1648" s="588" t="s">
        <v>5</v>
      </c>
      <c r="F1648" s="212"/>
      <c r="G1648" s="212"/>
      <c r="H1648" s="588" t="s">
        <v>268</v>
      </c>
    </row>
    <row r="1649" spans="1:8" x14ac:dyDescent="0.3">
      <c r="A1649" s="592"/>
      <c r="B1649" s="592"/>
      <c r="C1649" s="592"/>
      <c r="D1649" s="592"/>
      <c r="E1649" s="588"/>
      <c r="F1649" s="212"/>
      <c r="G1649" s="212"/>
      <c r="H1649" s="588"/>
    </row>
    <row r="1650" spans="1:8" x14ac:dyDescent="0.3">
      <c r="A1650" s="18">
        <v>45956</v>
      </c>
      <c r="B1650" s="5" t="s">
        <v>6</v>
      </c>
      <c r="C1650" s="19" t="s">
        <v>56</v>
      </c>
      <c r="D1650" s="48" t="s">
        <v>97</v>
      </c>
      <c r="E1650" s="19">
        <v>0.29166666666666669</v>
      </c>
      <c r="F1650" s="19"/>
      <c r="G1650" s="19"/>
      <c r="H1650" s="48">
        <v>5</v>
      </c>
    </row>
    <row r="1651" spans="1:8" x14ac:dyDescent="0.3">
      <c r="A1651" s="18">
        <v>45956</v>
      </c>
      <c r="B1651" s="5" t="s">
        <v>9</v>
      </c>
      <c r="C1651" s="19" t="s">
        <v>56</v>
      </c>
      <c r="D1651" s="48" t="s">
        <v>97</v>
      </c>
      <c r="E1651" s="19">
        <v>0.29166666666666702</v>
      </c>
      <c r="F1651" s="19"/>
      <c r="G1651" s="19"/>
      <c r="H1651" s="48">
        <v>5</v>
      </c>
    </row>
    <row r="1652" spans="1:8" x14ac:dyDescent="0.3">
      <c r="A1652" s="18">
        <v>45956</v>
      </c>
      <c r="B1652" s="5" t="s">
        <v>30</v>
      </c>
      <c r="C1652" s="19" t="s">
        <v>56</v>
      </c>
      <c r="D1652" s="48" t="s">
        <v>97</v>
      </c>
      <c r="E1652" s="19">
        <v>0.29166666666666669</v>
      </c>
      <c r="F1652" s="19"/>
      <c r="G1652" s="19"/>
      <c r="H1652" s="48">
        <v>5</v>
      </c>
    </row>
    <row r="1653" spans="1:8" x14ac:dyDescent="0.3">
      <c r="A1653" s="18">
        <v>45956</v>
      </c>
      <c r="B1653" s="5" t="s">
        <v>12</v>
      </c>
      <c r="C1653" s="191" t="s">
        <v>104</v>
      </c>
      <c r="D1653" s="54" t="s">
        <v>24</v>
      </c>
      <c r="E1653" s="191">
        <v>0.25</v>
      </c>
      <c r="F1653" s="191"/>
      <c r="G1653" s="191"/>
      <c r="H1653" s="48">
        <v>3</v>
      </c>
    </row>
    <row r="1654" spans="1:8" x14ac:dyDescent="0.3">
      <c r="A1654" s="18">
        <v>45956</v>
      </c>
      <c r="B1654" s="54" t="s">
        <v>404</v>
      </c>
      <c r="C1654" s="191" t="s">
        <v>14</v>
      </c>
      <c r="D1654" s="54" t="s">
        <v>115</v>
      </c>
      <c r="E1654" s="191">
        <v>0.25</v>
      </c>
      <c r="F1654" s="191"/>
      <c r="G1654" s="191"/>
      <c r="H1654" s="54">
        <v>5</v>
      </c>
    </row>
    <row r="1655" spans="1:8" x14ac:dyDescent="0.3">
      <c r="A1655" s="18">
        <v>45956</v>
      </c>
      <c r="B1655" s="5" t="s">
        <v>6</v>
      </c>
      <c r="C1655" s="19" t="s">
        <v>14</v>
      </c>
      <c r="D1655" s="48" t="s">
        <v>15</v>
      </c>
      <c r="E1655" s="19">
        <v>0.54166666666666663</v>
      </c>
      <c r="F1655" s="19"/>
      <c r="G1655" s="19"/>
      <c r="H1655" s="48">
        <v>5</v>
      </c>
    </row>
    <row r="1656" spans="1:8" x14ac:dyDescent="0.3">
      <c r="A1656" s="18">
        <v>45956</v>
      </c>
      <c r="B1656" s="5" t="s">
        <v>9</v>
      </c>
      <c r="C1656" s="19" t="s">
        <v>14</v>
      </c>
      <c r="D1656" s="48" t="s">
        <v>115</v>
      </c>
      <c r="E1656" s="19">
        <v>0.54166666666666663</v>
      </c>
      <c r="F1656" s="19"/>
      <c r="G1656" s="19"/>
      <c r="H1656" s="48">
        <v>5</v>
      </c>
    </row>
    <row r="1657" spans="1:8" x14ac:dyDescent="0.3">
      <c r="A1657" s="18">
        <v>45956</v>
      </c>
      <c r="B1657" s="5" t="s">
        <v>30</v>
      </c>
      <c r="C1657" s="19" t="s">
        <v>14</v>
      </c>
      <c r="D1657" s="48" t="s">
        <v>115</v>
      </c>
      <c r="E1657" s="19">
        <v>0.54166666666666663</v>
      </c>
      <c r="F1657" s="19"/>
      <c r="G1657" s="19"/>
      <c r="H1657" s="48">
        <v>5</v>
      </c>
    </row>
    <row r="1658" spans="1:8" x14ac:dyDescent="0.3">
      <c r="A1658" s="18">
        <v>45956</v>
      </c>
      <c r="B1658" s="5" t="s">
        <v>40</v>
      </c>
      <c r="C1658" s="5" t="s">
        <v>20</v>
      </c>
      <c r="D1658" s="5" t="s">
        <v>29</v>
      </c>
      <c r="E1658" s="22">
        <v>0.25</v>
      </c>
      <c r="F1658" s="22"/>
      <c r="G1658" s="22"/>
      <c r="H1658" s="5">
        <v>27</v>
      </c>
    </row>
    <row r="1659" spans="1:8" x14ac:dyDescent="0.3">
      <c r="A1659" s="18">
        <v>45772</v>
      </c>
      <c r="B1659" s="5" t="s">
        <v>36</v>
      </c>
      <c r="C1659" s="19" t="s">
        <v>26</v>
      </c>
      <c r="D1659" s="48" t="s">
        <v>27</v>
      </c>
      <c r="E1659" s="19" t="s">
        <v>405</v>
      </c>
      <c r="F1659" s="19"/>
      <c r="G1659" s="19"/>
      <c r="H1659" s="5">
        <v>14</v>
      </c>
    </row>
    <row r="1660" spans="1:8" x14ac:dyDescent="0.3">
      <c r="A1660" s="592" t="s">
        <v>267</v>
      </c>
      <c r="B1660" s="592" t="s">
        <v>2</v>
      </c>
      <c r="C1660" s="592" t="s">
        <v>3</v>
      </c>
      <c r="D1660" s="592" t="s">
        <v>4</v>
      </c>
      <c r="E1660" s="588" t="s">
        <v>5</v>
      </c>
      <c r="F1660" s="212"/>
      <c r="G1660" s="212"/>
      <c r="H1660" s="588" t="s">
        <v>268</v>
      </c>
    </row>
    <row r="1661" spans="1:8" x14ac:dyDescent="0.3">
      <c r="A1661" s="592"/>
      <c r="B1661" s="592"/>
      <c r="C1661" s="592"/>
      <c r="D1661" s="592"/>
      <c r="E1661" s="588"/>
      <c r="F1661" s="212"/>
      <c r="G1661" s="212"/>
      <c r="H1661" s="588"/>
    </row>
    <row r="1662" spans="1:8" x14ac:dyDescent="0.3">
      <c r="A1662" s="18">
        <v>45775</v>
      </c>
      <c r="B1662" s="5" t="s">
        <v>22</v>
      </c>
      <c r="C1662" s="19" t="s">
        <v>28</v>
      </c>
      <c r="D1662" s="19" t="s">
        <v>29</v>
      </c>
      <c r="E1662" s="19">
        <v>0.25</v>
      </c>
      <c r="F1662" s="19"/>
      <c r="G1662" s="19"/>
      <c r="H1662" s="48">
        <v>8</v>
      </c>
    </row>
    <row r="1663" spans="1:8" x14ac:dyDescent="0.3">
      <c r="A1663" s="18">
        <v>45775</v>
      </c>
      <c r="B1663" s="5" t="s">
        <v>9</v>
      </c>
      <c r="C1663" s="19" t="s">
        <v>28</v>
      </c>
      <c r="D1663" s="19" t="s">
        <v>29</v>
      </c>
      <c r="E1663" s="19">
        <v>0.5</v>
      </c>
      <c r="F1663" s="19"/>
      <c r="G1663" s="19"/>
      <c r="H1663" s="48">
        <v>7</v>
      </c>
    </row>
    <row r="1664" spans="1:8" x14ac:dyDescent="0.3">
      <c r="A1664" s="18">
        <v>45775</v>
      </c>
      <c r="B1664" s="5" t="s">
        <v>406</v>
      </c>
      <c r="C1664" s="19" t="s">
        <v>28</v>
      </c>
      <c r="D1664" s="19" t="s">
        <v>29</v>
      </c>
      <c r="E1664" s="19">
        <v>0.5</v>
      </c>
      <c r="F1664" s="19"/>
      <c r="G1664" s="19"/>
      <c r="H1664" s="48">
        <v>7</v>
      </c>
    </row>
    <row r="1665" spans="1:8" x14ac:dyDescent="0.3">
      <c r="A1665" s="18">
        <v>45775</v>
      </c>
      <c r="B1665" s="20" t="s">
        <v>35</v>
      </c>
      <c r="C1665" s="19" t="s">
        <v>26</v>
      </c>
      <c r="D1665" s="19" t="s">
        <v>27</v>
      </c>
      <c r="E1665" s="19">
        <v>0.29166666666666702</v>
      </c>
      <c r="F1665" s="19"/>
      <c r="G1665" s="19"/>
      <c r="H1665" s="48">
        <v>7</v>
      </c>
    </row>
    <row r="1666" spans="1:8" x14ac:dyDescent="0.3">
      <c r="A1666" s="18">
        <v>45775</v>
      </c>
      <c r="B1666" s="5" t="s">
        <v>11</v>
      </c>
      <c r="C1666" s="19" t="s">
        <v>26</v>
      </c>
      <c r="D1666" s="19" t="s">
        <v>27</v>
      </c>
      <c r="E1666" s="19">
        <v>0.5</v>
      </c>
      <c r="F1666" s="19"/>
      <c r="G1666" s="19"/>
      <c r="H1666" s="48">
        <v>13</v>
      </c>
    </row>
    <row r="1667" spans="1:8" x14ac:dyDescent="0.3">
      <c r="A1667" s="18">
        <v>45775</v>
      </c>
      <c r="B1667" s="5" t="s">
        <v>16</v>
      </c>
      <c r="C1667" s="19" t="s">
        <v>20</v>
      </c>
      <c r="D1667" s="19" t="s">
        <v>112</v>
      </c>
      <c r="E1667" s="19">
        <v>0.25</v>
      </c>
      <c r="F1667" s="19"/>
      <c r="G1667" s="19"/>
      <c r="H1667" s="48">
        <v>23</v>
      </c>
    </row>
    <row r="1668" spans="1:8" x14ac:dyDescent="0.3">
      <c r="A1668" s="18">
        <v>45775</v>
      </c>
      <c r="B1668" s="5" t="s">
        <v>18</v>
      </c>
      <c r="C1668" s="19" t="s">
        <v>20</v>
      </c>
      <c r="D1668" s="19" t="s">
        <v>112</v>
      </c>
      <c r="E1668" s="19">
        <v>0.45833333333333331</v>
      </c>
      <c r="F1668" s="19"/>
      <c r="G1668" s="19"/>
      <c r="H1668" s="48">
        <v>23</v>
      </c>
    </row>
    <row r="1669" spans="1:8" x14ac:dyDescent="0.3">
      <c r="A1669" s="18">
        <v>45775</v>
      </c>
      <c r="B1669" s="5" t="s">
        <v>9</v>
      </c>
      <c r="C1669" s="19" t="s">
        <v>104</v>
      </c>
      <c r="D1669" s="19" t="s">
        <v>24</v>
      </c>
      <c r="E1669" s="19">
        <v>0.29166666666666702</v>
      </c>
      <c r="F1669" s="19"/>
      <c r="G1669" s="19"/>
      <c r="H1669" s="48">
        <v>7</v>
      </c>
    </row>
    <row r="1670" spans="1:8" x14ac:dyDescent="0.3">
      <c r="A1670" s="18">
        <v>45775</v>
      </c>
      <c r="B1670" s="5" t="s">
        <v>406</v>
      </c>
      <c r="C1670" s="19" t="s">
        <v>104</v>
      </c>
      <c r="D1670" s="19" t="s">
        <v>24</v>
      </c>
      <c r="E1670" s="19">
        <v>0.29166666666666669</v>
      </c>
      <c r="F1670" s="19"/>
      <c r="G1670" s="19"/>
      <c r="H1670" s="48">
        <v>7</v>
      </c>
    </row>
    <row r="1671" spans="1:8" x14ac:dyDescent="0.3">
      <c r="A1671" s="18">
        <v>45775</v>
      </c>
      <c r="B1671" s="5" t="s">
        <v>34</v>
      </c>
      <c r="C1671" s="19" t="s">
        <v>47</v>
      </c>
      <c r="D1671" s="19" t="s">
        <v>47</v>
      </c>
      <c r="E1671" s="19">
        <v>0.29166666666666702</v>
      </c>
      <c r="F1671" s="19"/>
      <c r="G1671" s="19"/>
      <c r="H1671" s="48">
        <v>1</v>
      </c>
    </row>
    <row r="1672" spans="1:8" x14ac:dyDescent="0.3">
      <c r="A1672" s="18">
        <v>45775</v>
      </c>
      <c r="B1672" s="5" t="s">
        <v>40</v>
      </c>
      <c r="C1672" s="19" t="s">
        <v>14</v>
      </c>
      <c r="D1672" s="19" t="s">
        <v>115</v>
      </c>
      <c r="E1672" s="19">
        <v>0.41666666666666669</v>
      </c>
      <c r="F1672" s="19"/>
      <c r="G1672" s="19"/>
      <c r="H1672" s="48">
        <v>7</v>
      </c>
    </row>
    <row r="1673" spans="1:8" x14ac:dyDescent="0.3">
      <c r="A1673" s="18">
        <v>45775</v>
      </c>
      <c r="B1673" s="5" t="s">
        <v>11</v>
      </c>
      <c r="C1673" s="19" t="s">
        <v>14</v>
      </c>
      <c r="D1673" s="19" t="s">
        <v>115</v>
      </c>
      <c r="E1673" s="19">
        <v>0.5</v>
      </c>
      <c r="F1673" s="19"/>
      <c r="G1673" s="19"/>
      <c r="H1673" s="48"/>
    </row>
    <row r="1674" spans="1:8" x14ac:dyDescent="0.3">
      <c r="A1674" s="18">
        <v>45775</v>
      </c>
      <c r="B1674" s="5" t="s">
        <v>17</v>
      </c>
      <c r="C1674" s="19" t="s">
        <v>104</v>
      </c>
      <c r="D1674" s="19" t="s">
        <v>24</v>
      </c>
      <c r="E1674" s="19">
        <v>0.58333333333333337</v>
      </c>
      <c r="F1674" s="19"/>
      <c r="G1674" s="19"/>
      <c r="H1674" s="48">
        <v>9</v>
      </c>
    </row>
    <row r="1675" spans="1:8" ht="14.25" customHeight="1" x14ac:dyDescent="0.3">
      <c r="A1675" s="18">
        <v>45775</v>
      </c>
      <c r="B1675" s="20" t="s">
        <v>25</v>
      </c>
      <c r="C1675" s="19" t="s">
        <v>104</v>
      </c>
      <c r="D1675" s="19" t="s">
        <v>24</v>
      </c>
      <c r="E1675" s="19">
        <v>0.58333333333333337</v>
      </c>
      <c r="F1675" s="19"/>
      <c r="G1675" s="19"/>
      <c r="H1675" s="41">
        <v>4</v>
      </c>
    </row>
    <row r="1676" spans="1:8" x14ac:dyDescent="0.3">
      <c r="A1676" s="18">
        <v>45775</v>
      </c>
      <c r="B1676" s="5" t="s">
        <v>13</v>
      </c>
      <c r="C1676" s="19" t="s">
        <v>104</v>
      </c>
      <c r="D1676" s="19" t="s">
        <v>24</v>
      </c>
      <c r="E1676" s="19">
        <v>0.58333333333333337</v>
      </c>
      <c r="F1676" s="19"/>
      <c r="G1676" s="19"/>
      <c r="H1676" s="48">
        <v>1</v>
      </c>
    </row>
    <row r="1677" spans="1:8" x14ac:dyDescent="0.3">
      <c r="A1677" s="18">
        <v>45775</v>
      </c>
      <c r="B1677" s="5" t="s">
        <v>400</v>
      </c>
      <c r="C1677" s="19" t="s">
        <v>56</v>
      </c>
      <c r="D1677" s="19" t="s">
        <v>97</v>
      </c>
      <c r="E1677" s="19">
        <v>0.625</v>
      </c>
      <c r="F1677" s="19"/>
      <c r="G1677" s="19"/>
      <c r="H1677" s="48">
        <v>10</v>
      </c>
    </row>
    <row r="1678" spans="1:8" x14ac:dyDescent="0.3">
      <c r="A1678" s="18">
        <v>45775</v>
      </c>
      <c r="B1678" s="5" t="s">
        <v>9</v>
      </c>
      <c r="C1678" s="19" t="s">
        <v>28</v>
      </c>
      <c r="D1678" s="19" t="s">
        <v>8</v>
      </c>
      <c r="E1678" s="19">
        <v>0.91666666666666663</v>
      </c>
      <c r="F1678" s="19"/>
      <c r="G1678" s="19"/>
      <c r="H1678" s="48">
        <v>7</v>
      </c>
    </row>
    <row r="1679" spans="1:8" x14ac:dyDescent="0.3">
      <c r="A1679" s="18">
        <v>45775</v>
      </c>
      <c r="B1679" s="5" t="s">
        <v>406</v>
      </c>
      <c r="C1679" s="19" t="s">
        <v>28</v>
      </c>
      <c r="D1679" s="19" t="s">
        <v>8</v>
      </c>
      <c r="E1679" s="19">
        <v>0.91666666666666663</v>
      </c>
      <c r="F1679" s="19"/>
      <c r="G1679" s="19"/>
      <c r="H1679" s="48">
        <v>7</v>
      </c>
    </row>
    <row r="1680" spans="1:8" x14ac:dyDescent="0.3">
      <c r="A1680" s="18">
        <v>45775</v>
      </c>
      <c r="B1680" s="5" t="s">
        <v>9</v>
      </c>
      <c r="C1680" s="19" t="s">
        <v>56</v>
      </c>
      <c r="D1680" s="19" t="s">
        <v>97</v>
      </c>
      <c r="E1680" s="19">
        <v>0</v>
      </c>
      <c r="F1680" s="19"/>
      <c r="G1680" s="19"/>
      <c r="H1680" s="48">
        <v>7</v>
      </c>
    </row>
    <row r="1681" spans="1:8" x14ac:dyDescent="0.3">
      <c r="A1681" s="18">
        <v>45775</v>
      </c>
      <c r="B1681" s="5" t="s">
        <v>406</v>
      </c>
      <c r="C1681" s="19" t="s">
        <v>56</v>
      </c>
      <c r="D1681" s="19" t="s">
        <v>97</v>
      </c>
      <c r="E1681" s="19">
        <v>0</v>
      </c>
      <c r="F1681" s="19"/>
      <c r="G1681" s="19"/>
      <c r="H1681" s="48">
        <v>7</v>
      </c>
    </row>
    <row r="1682" spans="1:8" x14ac:dyDescent="0.3">
      <c r="A1682" s="592" t="s">
        <v>267</v>
      </c>
      <c r="B1682" s="592" t="s">
        <v>2</v>
      </c>
      <c r="C1682" s="592" t="s">
        <v>3</v>
      </c>
      <c r="D1682" s="592" t="s">
        <v>4</v>
      </c>
      <c r="E1682" s="588" t="s">
        <v>5</v>
      </c>
      <c r="F1682" s="212"/>
      <c r="G1682" s="212"/>
      <c r="H1682" s="588" t="s">
        <v>268</v>
      </c>
    </row>
    <row r="1683" spans="1:8" x14ac:dyDescent="0.3">
      <c r="A1683" s="592"/>
      <c r="B1683" s="592"/>
      <c r="C1683" s="592"/>
      <c r="D1683" s="592"/>
      <c r="E1683" s="588"/>
      <c r="F1683" s="212"/>
      <c r="G1683" s="212"/>
      <c r="H1683" s="588"/>
    </row>
    <row r="1684" spans="1:8" x14ac:dyDescent="0.3">
      <c r="A1684" s="18">
        <v>45776</v>
      </c>
      <c r="B1684" s="5" t="s">
        <v>22</v>
      </c>
      <c r="C1684" s="19" t="s">
        <v>104</v>
      </c>
      <c r="D1684" s="48" t="s">
        <v>24</v>
      </c>
      <c r="E1684" s="19">
        <v>0.25</v>
      </c>
      <c r="F1684" s="19"/>
      <c r="G1684" s="19"/>
      <c r="H1684" s="48">
        <v>7</v>
      </c>
    </row>
    <row r="1685" spans="1:8" x14ac:dyDescent="0.3">
      <c r="A1685" s="18">
        <v>45776</v>
      </c>
      <c r="B1685" s="5" t="s">
        <v>169</v>
      </c>
      <c r="C1685" s="19" t="s">
        <v>104</v>
      </c>
      <c r="D1685" s="48" t="s">
        <v>24</v>
      </c>
      <c r="E1685" s="19">
        <v>0.25</v>
      </c>
      <c r="F1685" s="19"/>
      <c r="G1685" s="19"/>
      <c r="H1685" s="48">
        <v>6</v>
      </c>
    </row>
    <row r="1686" spans="1:8" x14ac:dyDescent="0.3">
      <c r="A1686" s="18">
        <v>45776</v>
      </c>
      <c r="B1686" s="5" t="s">
        <v>6</v>
      </c>
      <c r="C1686" s="19" t="s">
        <v>14</v>
      </c>
      <c r="D1686" s="48" t="s">
        <v>115</v>
      </c>
      <c r="E1686" s="19">
        <v>0.29166666666666669</v>
      </c>
      <c r="F1686" s="19"/>
      <c r="G1686" s="19"/>
      <c r="H1686" s="48">
        <v>6</v>
      </c>
    </row>
    <row r="1687" spans="1:8" x14ac:dyDescent="0.3">
      <c r="A1687" s="18">
        <v>45776</v>
      </c>
      <c r="B1687" s="5" t="s">
        <v>9</v>
      </c>
      <c r="C1687" s="19" t="s">
        <v>14</v>
      </c>
      <c r="D1687" s="48" t="s">
        <v>115</v>
      </c>
      <c r="E1687" s="19">
        <v>0.29166666666666669</v>
      </c>
      <c r="F1687" s="19"/>
      <c r="G1687" s="19"/>
      <c r="H1687" s="48">
        <v>5</v>
      </c>
    </row>
    <row r="1688" spans="1:8" x14ac:dyDescent="0.3">
      <c r="A1688" s="18">
        <v>45776</v>
      </c>
      <c r="B1688" s="5" t="s">
        <v>36</v>
      </c>
      <c r="C1688" s="19" t="s">
        <v>14</v>
      </c>
      <c r="D1688" s="48" t="s">
        <v>115</v>
      </c>
      <c r="E1688" s="19">
        <v>0.58333333333333337</v>
      </c>
      <c r="F1688" s="19"/>
      <c r="G1688" s="19"/>
      <c r="H1688" s="48">
        <v>14</v>
      </c>
    </row>
    <row r="1689" spans="1:8" x14ac:dyDescent="0.3">
      <c r="A1689" s="18">
        <v>45776</v>
      </c>
      <c r="B1689" s="48" t="s">
        <v>12</v>
      </c>
      <c r="C1689" s="192" t="s">
        <v>20</v>
      </c>
      <c r="D1689" s="48" t="s">
        <v>29</v>
      </c>
      <c r="E1689" s="192">
        <v>0.20833333333333334</v>
      </c>
      <c r="F1689" s="192"/>
      <c r="G1689" s="192"/>
      <c r="H1689" s="48">
        <v>27</v>
      </c>
    </row>
    <row r="1690" spans="1:8" x14ac:dyDescent="0.3">
      <c r="A1690" s="18">
        <v>45776</v>
      </c>
      <c r="B1690" s="5" t="s">
        <v>16</v>
      </c>
      <c r="C1690" s="19" t="s">
        <v>20</v>
      </c>
      <c r="D1690" s="48" t="s">
        <v>29</v>
      </c>
      <c r="E1690" s="19">
        <v>0.58333333333333337</v>
      </c>
      <c r="F1690" s="19"/>
      <c r="G1690" s="19"/>
      <c r="H1690" s="48">
        <v>14</v>
      </c>
    </row>
    <row r="1691" spans="1:8" x14ac:dyDescent="0.3">
      <c r="A1691" s="18">
        <v>45776</v>
      </c>
      <c r="B1691" s="48" t="s">
        <v>12</v>
      </c>
      <c r="C1691" s="19" t="s">
        <v>28</v>
      </c>
      <c r="D1691" s="48" t="s">
        <v>8</v>
      </c>
      <c r="E1691" s="192">
        <v>0.25</v>
      </c>
      <c r="F1691" s="192"/>
      <c r="G1691" s="192"/>
      <c r="H1691" s="48">
        <v>3</v>
      </c>
    </row>
    <row r="1692" spans="1:8" x14ac:dyDescent="0.3">
      <c r="A1692" s="18">
        <v>45776</v>
      </c>
      <c r="B1692" s="5" t="s">
        <v>51</v>
      </c>
      <c r="C1692" s="19" t="s">
        <v>28</v>
      </c>
      <c r="D1692" s="48" t="s">
        <v>8</v>
      </c>
      <c r="E1692" s="19">
        <v>0.25</v>
      </c>
      <c r="F1692" s="19"/>
      <c r="G1692" s="19"/>
      <c r="H1692" s="48">
        <v>4</v>
      </c>
    </row>
    <row r="1693" spans="1:8" x14ac:dyDescent="0.3">
      <c r="A1693" s="18">
        <v>45776</v>
      </c>
      <c r="B1693" s="5" t="s">
        <v>76</v>
      </c>
      <c r="C1693" s="19" t="s">
        <v>28</v>
      </c>
      <c r="D1693" s="48" t="s">
        <v>8</v>
      </c>
      <c r="E1693" s="19">
        <v>0.25</v>
      </c>
      <c r="F1693" s="19"/>
      <c r="G1693" s="19"/>
      <c r="H1693" s="5">
        <v>1</v>
      </c>
    </row>
    <row r="1694" spans="1:8" x14ac:dyDescent="0.3">
      <c r="A1694" s="18">
        <v>45776</v>
      </c>
      <c r="B1694" s="5" t="s">
        <v>35</v>
      </c>
      <c r="C1694" s="19" t="s">
        <v>26</v>
      </c>
      <c r="D1694" s="48" t="s">
        <v>27</v>
      </c>
      <c r="E1694" s="19">
        <v>0.29166666666666702</v>
      </c>
      <c r="F1694" s="19"/>
      <c r="G1694" s="19"/>
      <c r="H1694" s="48">
        <v>7</v>
      </c>
    </row>
    <row r="1695" spans="1:8" x14ac:dyDescent="0.3">
      <c r="A1695" s="18">
        <v>45776</v>
      </c>
      <c r="B1695" s="5" t="s">
        <v>80</v>
      </c>
      <c r="C1695" s="19" t="s">
        <v>26</v>
      </c>
      <c r="D1695" s="48" t="s">
        <v>27</v>
      </c>
      <c r="E1695" s="19">
        <v>0.5</v>
      </c>
      <c r="F1695" s="19"/>
      <c r="G1695" s="19"/>
      <c r="H1695" s="48">
        <v>8</v>
      </c>
    </row>
    <row r="1696" spans="1:8" x14ac:dyDescent="0.3">
      <c r="A1696" s="18">
        <v>45776</v>
      </c>
      <c r="B1696" s="20" t="s">
        <v>107</v>
      </c>
      <c r="C1696" s="21" t="s">
        <v>26</v>
      </c>
      <c r="D1696" s="41" t="s">
        <v>27</v>
      </c>
      <c r="E1696" s="21">
        <v>0.5</v>
      </c>
      <c r="F1696" s="21"/>
      <c r="G1696" s="21"/>
      <c r="H1696" s="41">
        <v>7</v>
      </c>
    </row>
    <row r="1697" spans="1:8" x14ac:dyDescent="0.3">
      <c r="A1697" s="18">
        <v>45776</v>
      </c>
      <c r="B1697" s="5" t="s">
        <v>91</v>
      </c>
      <c r="C1697" s="5" t="s">
        <v>47</v>
      </c>
      <c r="D1697" s="5" t="s">
        <v>47</v>
      </c>
      <c r="E1697" s="22">
        <v>0.41666666666666669</v>
      </c>
      <c r="F1697" s="22"/>
      <c r="G1697" s="22"/>
      <c r="H1697" s="5">
        <v>1</v>
      </c>
    </row>
    <row r="1698" spans="1:8" x14ac:dyDescent="0.3">
      <c r="A1698" s="18">
        <v>45776</v>
      </c>
      <c r="B1698" s="5" t="s">
        <v>40</v>
      </c>
      <c r="C1698" s="5" t="s">
        <v>367</v>
      </c>
      <c r="D1698" s="5" t="s">
        <v>367</v>
      </c>
      <c r="E1698" s="22">
        <v>0.29166666666666669</v>
      </c>
      <c r="F1698" s="22"/>
      <c r="G1698" s="22"/>
      <c r="H1698" s="5">
        <v>15</v>
      </c>
    </row>
    <row r="1699" spans="1:8" x14ac:dyDescent="0.3">
      <c r="A1699" s="18">
        <v>45776</v>
      </c>
      <c r="B1699" s="5" t="s">
        <v>18</v>
      </c>
      <c r="C1699" s="5" t="s">
        <v>367</v>
      </c>
      <c r="D1699" s="5" t="s">
        <v>367</v>
      </c>
      <c r="E1699" s="22">
        <v>0.29166666666666669</v>
      </c>
      <c r="F1699" s="22"/>
      <c r="G1699" s="22"/>
      <c r="H1699" s="5">
        <v>10</v>
      </c>
    </row>
    <row r="1700" spans="1:8" x14ac:dyDescent="0.3">
      <c r="A1700" s="18">
        <v>45776</v>
      </c>
      <c r="B1700" s="5" t="s">
        <v>95</v>
      </c>
      <c r="C1700" s="5" t="s">
        <v>367</v>
      </c>
      <c r="D1700" s="22" t="s">
        <v>367</v>
      </c>
      <c r="E1700" s="22">
        <v>0.25</v>
      </c>
      <c r="F1700" s="22"/>
      <c r="G1700" s="22"/>
      <c r="H1700" s="5">
        <v>3</v>
      </c>
    </row>
    <row r="1701" spans="1:8" x14ac:dyDescent="0.3">
      <c r="A1701" s="18">
        <v>45776</v>
      </c>
      <c r="B1701" s="41" t="s">
        <v>161</v>
      </c>
      <c r="C1701" s="42" t="s">
        <v>367</v>
      </c>
      <c r="D1701" s="41" t="s">
        <v>367</v>
      </c>
      <c r="E1701" s="42">
        <v>0.58333333333333337</v>
      </c>
      <c r="F1701" s="42"/>
      <c r="G1701" s="42"/>
      <c r="H1701" s="41">
        <v>2</v>
      </c>
    </row>
    <row r="1702" spans="1:8" x14ac:dyDescent="0.3">
      <c r="A1702" s="18">
        <v>45776</v>
      </c>
      <c r="B1702" s="41" t="s">
        <v>22</v>
      </c>
      <c r="C1702" s="42" t="s">
        <v>56</v>
      </c>
      <c r="D1702" s="41" t="s">
        <v>97</v>
      </c>
      <c r="E1702" s="42">
        <v>0.75</v>
      </c>
      <c r="F1702" s="42"/>
      <c r="G1702" s="42"/>
      <c r="H1702" s="41">
        <v>2</v>
      </c>
    </row>
    <row r="1703" spans="1:8" x14ac:dyDescent="0.3">
      <c r="A1703" s="18">
        <v>45776</v>
      </c>
      <c r="B1703" s="5" t="s">
        <v>6</v>
      </c>
      <c r="C1703" s="19" t="s">
        <v>56</v>
      </c>
      <c r="D1703" s="48" t="s">
        <v>97</v>
      </c>
      <c r="E1703" s="19">
        <v>0.75</v>
      </c>
      <c r="F1703" s="19"/>
      <c r="G1703" s="19"/>
      <c r="H1703" s="48">
        <v>6</v>
      </c>
    </row>
    <row r="1704" spans="1:8" x14ac:dyDescent="0.3">
      <c r="A1704" s="18">
        <v>45776</v>
      </c>
      <c r="B1704" s="5" t="s">
        <v>9</v>
      </c>
      <c r="C1704" s="19" t="s">
        <v>56</v>
      </c>
      <c r="D1704" s="48" t="s">
        <v>97</v>
      </c>
      <c r="E1704" s="19">
        <v>0.66666666666666663</v>
      </c>
      <c r="F1704" s="19"/>
      <c r="G1704" s="19"/>
      <c r="H1704" s="48">
        <v>5</v>
      </c>
    </row>
    <row r="1705" spans="1:8" x14ac:dyDescent="0.3">
      <c r="A1705" s="18">
        <v>45776</v>
      </c>
      <c r="B1705" s="5" t="s">
        <v>6</v>
      </c>
      <c r="C1705" s="19" t="s">
        <v>104</v>
      </c>
      <c r="D1705" s="48" t="s">
        <v>24</v>
      </c>
      <c r="E1705" s="19">
        <v>0</v>
      </c>
      <c r="F1705" s="19"/>
      <c r="G1705" s="19"/>
      <c r="H1705" s="48">
        <v>6</v>
      </c>
    </row>
    <row r="1706" spans="1:8" x14ac:dyDescent="0.3">
      <c r="A1706" s="18">
        <v>45776</v>
      </c>
      <c r="B1706" s="5" t="s">
        <v>9</v>
      </c>
      <c r="C1706" s="19" t="s">
        <v>104</v>
      </c>
      <c r="D1706" s="48" t="s">
        <v>24</v>
      </c>
      <c r="E1706" s="19">
        <v>0</v>
      </c>
      <c r="F1706" s="19"/>
      <c r="G1706" s="19"/>
      <c r="H1706" s="48">
        <v>5</v>
      </c>
    </row>
    <row r="1707" spans="1:8" x14ac:dyDescent="0.3">
      <c r="A1707" s="592" t="s">
        <v>267</v>
      </c>
      <c r="B1707" s="592" t="s">
        <v>2</v>
      </c>
      <c r="C1707" s="592" t="s">
        <v>3</v>
      </c>
      <c r="D1707" s="592" t="s">
        <v>4</v>
      </c>
      <c r="E1707" s="588" t="s">
        <v>5</v>
      </c>
      <c r="F1707" s="212"/>
      <c r="G1707" s="212"/>
      <c r="H1707" s="588" t="s">
        <v>268</v>
      </c>
    </row>
    <row r="1708" spans="1:8" x14ac:dyDescent="0.3">
      <c r="A1708" s="592"/>
      <c r="B1708" s="592"/>
      <c r="C1708" s="592"/>
      <c r="D1708" s="592"/>
      <c r="E1708" s="588"/>
      <c r="F1708" s="212"/>
      <c r="G1708" s="212"/>
      <c r="H1708" s="588"/>
    </row>
    <row r="1709" spans="1:8" x14ac:dyDescent="0.3">
      <c r="A1709" s="87">
        <v>45777</v>
      </c>
      <c r="B1709" s="27" t="s">
        <v>396</v>
      </c>
      <c r="C1709" s="49" t="s">
        <v>56</v>
      </c>
      <c r="D1709" s="50" t="s">
        <v>97</v>
      </c>
      <c r="E1709" s="49">
        <v>0.5</v>
      </c>
      <c r="F1709" s="49"/>
      <c r="G1709" s="49"/>
      <c r="H1709" s="50">
        <v>4</v>
      </c>
    </row>
    <row r="1710" spans="1:8" x14ac:dyDescent="0.3">
      <c r="A1710" s="87">
        <v>45777</v>
      </c>
      <c r="B1710" s="27" t="s">
        <v>35</v>
      </c>
      <c r="C1710" s="49" t="s">
        <v>56</v>
      </c>
      <c r="D1710" s="50" t="s">
        <v>97</v>
      </c>
      <c r="E1710" s="49">
        <v>0.58333333333333337</v>
      </c>
      <c r="F1710" s="49"/>
      <c r="G1710" s="49"/>
      <c r="H1710" s="50">
        <v>3</v>
      </c>
    </row>
    <row r="1711" spans="1:8" x14ac:dyDescent="0.3">
      <c r="A1711" s="18">
        <v>45777</v>
      </c>
      <c r="B1711" s="5" t="s">
        <v>36</v>
      </c>
      <c r="C1711" s="19" t="s">
        <v>56</v>
      </c>
      <c r="D1711" s="48" t="s">
        <v>97</v>
      </c>
      <c r="E1711" s="19">
        <v>0.66666666666666663</v>
      </c>
      <c r="F1711" s="19"/>
      <c r="G1711" s="19"/>
      <c r="H1711" s="48">
        <v>16</v>
      </c>
    </row>
    <row r="1712" spans="1:8" x14ac:dyDescent="0.3">
      <c r="A1712" s="87">
        <v>45777</v>
      </c>
      <c r="B1712" s="27" t="s">
        <v>19</v>
      </c>
      <c r="C1712" s="49" t="s">
        <v>20</v>
      </c>
      <c r="D1712" s="50" t="s">
        <v>29</v>
      </c>
      <c r="E1712" s="49">
        <v>0.41666666666666669</v>
      </c>
      <c r="F1712" s="49"/>
      <c r="G1712" s="49"/>
      <c r="H1712" s="50">
        <v>15</v>
      </c>
    </row>
    <row r="1713" spans="1:8" x14ac:dyDescent="0.3">
      <c r="A1713" s="87">
        <v>45777</v>
      </c>
      <c r="B1713" s="27" t="s">
        <v>40</v>
      </c>
      <c r="C1713" s="49" t="s">
        <v>20</v>
      </c>
      <c r="D1713" s="50" t="s">
        <v>29</v>
      </c>
      <c r="E1713" s="49">
        <v>0.41666666666666669</v>
      </c>
      <c r="F1713" s="49"/>
      <c r="G1713" s="49"/>
      <c r="H1713" s="50">
        <v>12</v>
      </c>
    </row>
    <row r="1714" spans="1:8" x14ac:dyDescent="0.3">
      <c r="A1714" s="87">
        <v>45777</v>
      </c>
      <c r="B1714" s="27" t="s">
        <v>105</v>
      </c>
      <c r="C1714" s="49" t="s">
        <v>26</v>
      </c>
      <c r="D1714" s="50" t="s">
        <v>27</v>
      </c>
      <c r="E1714" s="49">
        <v>0.29166666666666669</v>
      </c>
      <c r="F1714" s="49"/>
      <c r="G1714" s="49"/>
      <c r="H1714" s="50">
        <v>8</v>
      </c>
    </row>
    <row r="1715" spans="1:8" x14ac:dyDescent="0.3">
      <c r="A1715" s="87">
        <v>45777</v>
      </c>
      <c r="B1715" s="27" t="s">
        <v>51</v>
      </c>
      <c r="C1715" s="49" t="s">
        <v>26</v>
      </c>
      <c r="D1715" s="50" t="s">
        <v>27</v>
      </c>
      <c r="E1715" s="49">
        <v>0.45833333333333331</v>
      </c>
      <c r="F1715" s="49"/>
      <c r="G1715" s="49"/>
      <c r="H1715" s="50">
        <v>1</v>
      </c>
    </row>
    <row r="1716" spans="1:8" x14ac:dyDescent="0.3">
      <c r="A1716" s="87">
        <v>45777</v>
      </c>
      <c r="B1716" s="27" t="s">
        <v>12</v>
      </c>
      <c r="C1716" s="49" t="s">
        <v>26</v>
      </c>
      <c r="D1716" s="50" t="s">
        <v>27</v>
      </c>
      <c r="E1716" s="49">
        <v>0.45833333333333298</v>
      </c>
      <c r="F1716" s="49"/>
      <c r="G1716" s="49"/>
      <c r="H1716" s="50">
        <v>4</v>
      </c>
    </row>
    <row r="1717" spans="1:8" x14ac:dyDescent="0.3">
      <c r="A1717" s="87">
        <v>45777</v>
      </c>
      <c r="B1717" s="27" t="s">
        <v>67</v>
      </c>
      <c r="C1717" s="49" t="s">
        <v>28</v>
      </c>
      <c r="D1717" s="50" t="s">
        <v>8</v>
      </c>
      <c r="E1717" s="49">
        <v>0.29166666666666669</v>
      </c>
      <c r="F1717" s="49"/>
      <c r="G1717" s="49"/>
      <c r="H1717" s="50">
        <v>16</v>
      </c>
    </row>
    <row r="1718" spans="1:8" x14ac:dyDescent="0.3">
      <c r="A1718" s="87">
        <v>45777</v>
      </c>
      <c r="B1718" s="27" t="s">
        <v>6</v>
      </c>
      <c r="C1718" s="49" t="s">
        <v>28</v>
      </c>
      <c r="D1718" s="50" t="s">
        <v>8</v>
      </c>
      <c r="E1718" s="49">
        <v>0.5</v>
      </c>
      <c r="F1718" s="49"/>
      <c r="G1718" s="49"/>
      <c r="H1718" s="50">
        <v>7</v>
      </c>
    </row>
    <row r="1719" spans="1:8" x14ac:dyDescent="0.3">
      <c r="A1719" s="87">
        <v>45777</v>
      </c>
      <c r="B1719" s="27" t="s">
        <v>9</v>
      </c>
      <c r="C1719" s="49" t="s">
        <v>28</v>
      </c>
      <c r="D1719" s="50" t="s">
        <v>8</v>
      </c>
      <c r="E1719" s="49">
        <v>0.5</v>
      </c>
      <c r="F1719" s="49"/>
      <c r="G1719" s="49"/>
      <c r="H1719" s="50">
        <v>9</v>
      </c>
    </row>
    <row r="1720" spans="1:8" x14ac:dyDescent="0.3">
      <c r="A1720" s="87">
        <v>45777</v>
      </c>
      <c r="B1720" s="27" t="s">
        <v>22</v>
      </c>
      <c r="C1720" s="49" t="s">
        <v>104</v>
      </c>
      <c r="D1720" s="50" t="s">
        <v>24</v>
      </c>
      <c r="E1720" s="49">
        <v>0.5</v>
      </c>
      <c r="F1720" s="49"/>
      <c r="G1720" s="49"/>
      <c r="H1720" s="50">
        <v>4</v>
      </c>
    </row>
    <row r="1721" spans="1:8" x14ac:dyDescent="0.3">
      <c r="A1721" s="87">
        <v>45777</v>
      </c>
      <c r="B1721" s="27" t="s">
        <v>80</v>
      </c>
      <c r="C1721" s="49" t="s">
        <v>104</v>
      </c>
      <c r="D1721" s="27" t="s">
        <v>24</v>
      </c>
      <c r="E1721" s="49">
        <v>0.5</v>
      </c>
      <c r="F1721" s="49"/>
      <c r="G1721" s="49"/>
      <c r="H1721" s="27">
        <v>4</v>
      </c>
    </row>
    <row r="1722" spans="1:8" x14ac:dyDescent="0.3">
      <c r="A1722" s="87">
        <v>45777</v>
      </c>
      <c r="B1722" s="27" t="s">
        <v>107</v>
      </c>
      <c r="C1722" s="49" t="s">
        <v>104</v>
      </c>
      <c r="D1722" s="50" t="s">
        <v>24</v>
      </c>
      <c r="E1722" s="49">
        <v>0.5</v>
      </c>
      <c r="F1722" s="49"/>
      <c r="G1722" s="49"/>
      <c r="H1722" s="50">
        <v>3</v>
      </c>
    </row>
    <row r="1723" spans="1:8" x14ac:dyDescent="0.3">
      <c r="A1723" s="87">
        <v>45777</v>
      </c>
      <c r="B1723" s="27" t="s">
        <v>89</v>
      </c>
      <c r="C1723" s="49" t="s">
        <v>367</v>
      </c>
      <c r="D1723" s="50" t="s">
        <v>367</v>
      </c>
      <c r="E1723" s="49">
        <v>0.125</v>
      </c>
      <c r="F1723" s="49"/>
      <c r="G1723" s="49"/>
      <c r="H1723" s="50">
        <v>2</v>
      </c>
    </row>
    <row r="1724" spans="1:8" x14ac:dyDescent="0.3">
      <c r="A1724" s="87">
        <v>45777</v>
      </c>
      <c r="B1724" s="50" t="s">
        <v>12</v>
      </c>
      <c r="C1724" s="164" t="s">
        <v>367</v>
      </c>
      <c r="D1724" s="50" t="s">
        <v>367</v>
      </c>
      <c r="E1724" s="164">
        <v>0.25</v>
      </c>
      <c r="F1724" s="164"/>
      <c r="G1724" s="164"/>
      <c r="H1724" s="50">
        <v>24</v>
      </c>
    </row>
    <row r="1725" spans="1:8" x14ac:dyDescent="0.3">
      <c r="A1725" s="87">
        <v>45777</v>
      </c>
      <c r="B1725" s="27" t="s">
        <v>11</v>
      </c>
      <c r="C1725" s="49" t="s">
        <v>367</v>
      </c>
      <c r="D1725" s="50" t="s">
        <v>367</v>
      </c>
      <c r="E1725" s="49">
        <v>0.29166666666666702</v>
      </c>
      <c r="F1725" s="49"/>
      <c r="G1725" s="49"/>
      <c r="H1725" s="50">
        <v>13</v>
      </c>
    </row>
    <row r="1726" spans="1:8" x14ac:dyDescent="0.3">
      <c r="A1726" s="87">
        <v>45777</v>
      </c>
      <c r="B1726" s="27" t="s">
        <v>6</v>
      </c>
      <c r="C1726" s="49" t="s">
        <v>14</v>
      </c>
      <c r="D1726" s="50" t="s">
        <v>115</v>
      </c>
      <c r="E1726" s="49">
        <v>0.83333333333333337</v>
      </c>
      <c r="F1726" s="49"/>
      <c r="G1726" s="49"/>
      <c r="H1726" s="50">
        <v>7</v>
      </c>
    </row>
    <row r="1727" spans="1:8" x14ac:dyDescent="0.3">
      <c r="A1727" s="87">
        <v>45777</v>
      </c>
      <c r="B1727" s="27" t="s">
        <v>9</v>
      </c>
      <c r="C1727" s="49" t="s">
        <v>14</v>
      </c>
      <c r="D1727" s="50" t="s">
        <v>115</v>
      </c>
      <c r="E1727" s="49">
        <v>0.83333333333333337</v>
      </c>
      <c r="F1727" s="49"/>
      <c r="G1727" s="49"/>
      <c r="H1727" s="50">
        <v>9</v>
      </c>
    </row>
    <row r="1728" spans="1:8" x14ac:dyDescent="0.3">
      <c r="A1728" s="87">
        <v>45777</v>
      </c>
      <c r="B1728" s="27" t="s">
        <v>16</v>
      </c>
      <c r="C1728" s="49" t="s">
        <v>28</v>
      </c>
      <c r="D1728" s="50" t="s">
        <v>8</v>
      </c>
      <c r="E1728" s="49">
        <v>0.83333333333333337</v>
      </c>
      <c r="F1728" s="49"/>
      <c r="G1728" s="49"/>
      <c r="H1728" s="50">
        <v>10</v>
      </c>
    </row>
    <row r="1729" spans="1:8" x14ac:dyDescent="0.3">
      <c r="A1729" s="18">
        <v>45777</v>
      </c>
      <c r="B1729" s="27" t="s">
        <v>89</v>
      </c>
      <c r="C1729" s="5" t="s">
        <v>367</v>
      </c>
      <c r="D1729" s="5" t="s">
        <v>411</v>
      </c>
      <c r="E1729" s="22">
        <v>0.70833333333333337</v>
      </c>
      <c r="F1729" s="22"/>
      <c r="G1729" s="22"/>
      <c r="H1729" s="50">
        <v>1</v>
      </c>
    </row>
    <row r="1730" spans="1:8" x14ac:dyDescent="0.3">
      <c r="A1730" s="87">
        <v>45777</v>
      </c>
      <c r="B1730" s="27" t="s">
        <v>6</v>
      </c>
      <c r="C1730" s="49" t="s">
        <v>26</v>
      </c>
      <c r="D1730" s="50" t="s">
        <v>27</v>
      </c>
      <c r="E1730" s="49">
        <v>8.3333333333333329E-2</v>
      </c>
      <c r="F1730" s="49"/>
      <c r="G1730" s="49"/>
      <c r="H1730" s="50">
        <v>7</v>
      </c>
    </row>
    <row r="1731" spans="1:8" x14ac:dyDescent="0.3">
      <c r="A1731" s="87">
        <v>45777</v>
      </c>
      <c r="B1731" s="27" t="s">
        <v>9</v>
      </c>
      <c r="C1731" s="49" t="s">
        <v>26</v>
      </c>
      <c r="D1731" s="50" t="s">
        <v>27</v>
      </c>
      <c r="E1731" s="49">
        <v>8.3333333333333329E-2</v>
      </c>
      <c r="F1731" s="49"/>
      <c r="G1731" s="49"/>
      <c r="H1731" s="50">
        <v>9</v>
      </c>
    </row>
    <row r="1732" spans="1:8" x14ac:dyDescent="0.3">
      <c r="A1732" s="592" t="s">
        <v>267</v>
      </c>
      <c r="B1732" s="592" t="s">
        <v>2</v>
      </c>
      <c r="C1732" s="592" t="s">
        <v>3</v>
      </c>
      <c r="D1732" s="592" t="s">
        <v>4</v>
      </c>
      <c r="E1732" s="588" t="s">
        <v>5</v>
      </c>
      <c r="F1732" s="212"/>
      <c r="G1732" s="212"/>
      <c r="H1732" s="588" t="s">
        <v>268</v>
      </c>
    </row>
    <row r="1733" spans="1:8" x14ac:dyDescent="0.3">
      <c r="A1733" s="592"/>
      <c r="B1733" s="592"/>
      <c r="C1733" s="592"/>
      <c r="D1733" s="592"/>
      <c r="E1733" s="588"/>
      <c r="F1733" s="212"/>
      <c r="G1733" s="212"/>
      <c r="H1733" s="588"/>
    </row>
    <row r="1734" spans="1:8" x14ac:dyDescent="0.3">
      <c r="A1734" s="18">
        <v>45778</v>
      </c>
      <c r="B1734" s="5" t="s">
        <v>35</v>
      </c>
      <c r="C1734" s="19" t="s">
        <v>56</v>
      </c>
      <c r="D1734" s="48" t="s">
        <v>97</v>
      </c>
      <c r="E1734" s="19">
        <v>0.29166666666666702</v>
      </c>
      <c r="F1734" s="19"/>
      <c r="G1734" s="19"/>
      <c r="H1734" s="48">
        <v>9</v>
      </c>
    </row>
    <row r="1735" spans="1:8" x14ac:dyDescent="0.3">
      <c r="A1735" s="18">
        <v>45778</v>
      </c>
      <c r="B1735" s="5" t="s">
        <v>107</v>
      </c>
      <c r="C1735" s="19" t="s">
        <v>56</v>
      </c>
      <c r="D1735" s="48" t="s">
        <v>97</v>
      </c>
      <c r="E1735" s="19">
        <v>0.41666666666666669</v>
      </c>
      <c r="F1735" s="19"/>
      <c r="G1735" s="19"/>
      <c r="H1735" s="48">
        <v>1</v>
      </c>
    </row>
    <row r="1736" spans="1:8" x14ac:dyDescent="0.3">
      <c r="A1736" s="18">
        <v>45778</v>
      </c>
      <c r="B1736" s="5" t="s">
        <v>80</v>
      </c>
      <c r="C1736" s="5" t="s">
        <v>56</v>
      </c>
      <c r="D1736" s="48" t="s">
        <v>97</v>
      </c>
      <c r="E1736" s="22">
        <v>0.41666666666666669</v>
      </c>
      <c r="F1736" s="22"/>
      <c r="G1736" s="22"/>
      <c r="H1736" s="48">
        <v>2</v>
      </c>
    </row>
    <row r="1737" spans="1:8" x14ac:dyDescent="0.3">
      <c r="A1737" s="18">
        <v>45778</v>
      </c>
      <c r="B1737" s="5" t="s">
        <v>9</v>
      </c>
      <c r="C1737" s="19" t="s">
        <v>28</v>
      </c>
      <c r="D1737" s="48" t="s">
        <v>8</v>
      </c>
      <c r="E1737" s="19">
        <v>0.29166666666666702</v>
      </c>
      <c r="F1737" s="19"/>
      <c r="G1737" s="19"/>
      <c r="H1737" s="48">
        <v>9</v>
      </c>
    </row>
    <row r="1738" spans="1:8" x14ac:dyDescent="0.3">
      <c r="A1738" s="18">
        <v>45778</v>
      </c>
      <c r="B1738" s="5" t="s">
        <v>40</v>
      </c>
      <c r="C1738" s="19" t="s">
        <v>104</v>
      </c>
      <c r="D1738" s="48" t="s">
        <v>24</v>
      </c>
      <c r="E1738" s="19">
        <v>0.29166666666666669</v>
      </c>
      <c r="F1738" s="19"/>
      <c r="G1738" s="19"/>
      <c r="H1738" s="48">
        <v>14</v>
      </c>
    </row>
    <row r="1739" spans="1:8" x14ac:dyDescent="0.3">
      <c r="A1739" s="592" t="s">
        <v>267</v>
      </c>
      <c r="B1739" s="592" t="s">
        <v>2</v>
      </c>
      <c r="C1739" s="592" t="s">
        <v>3</v>
      </c>
      <c r="D1739" s="592" t="s">
        <v>4</v>
      </c>
      <c r="E1739" s="588" t="s">
        <v>5</v>
      </c>
      <c r="F1739" s="212"/>
      <c r="G1739" s="212"/>
      <c r="H1739" s="588" t="s">
        <v>268</v>
      </c>
    </row>
    <row r="1740" spans="1:8" x14ac:dyDescent="0.3">
      <c r="A1740" s="592"/>
      <c r="B1740" s="592"/>
      <c r="C1740" s="592"/>
      <c r="D1740" s="592"/>
      <c r="E1740" s="588"/>
      <c r="F1740" s="212"/>
      <c r="G1740" s="212"/>
      <c r="H1740" s="588"/>
    </row>
    <row r="1741" spans="1:8" x14ac:dyDescent="0.3">
      <c r="A1741" s="18">
        <v>45779</v>
      </c>
      <c r="B1741" s="16" t="s">
        <v>35</v>
      </c>
      <c r="C1741" s="17" t="s">
        <v>56</v>
      </c>
      <c r="D1741" s="52" t="s">
        <v>97</v>
      </c>
      <c r="E1741" s="17">
        <v>0.29166666666666669</v>
      </c>
      <c r="F1741" s="17"/>
      <c r="G1741" s="17"/>
      <c r="H1741" s="52">
        <v>6</v>
      </c>
    </row>
    <row r="1742" spans="1:8" x14ac:dyDescent="0.3">
      <c r="A1742" s="18">
        <v>45779</v>
      </c>
      <c r="B1742" s="16" t="s">
        <v>412</v>
      </c>
      <c r="C1742" s="17" t="s">
        <v>56</v>
      </c>
      <c r="D1742" s="52" t="s">
        <v>97</v>
      </c>
      <c r="E1742" s="17">
        <v>0.375</v>
      </c>
      <c r="F1742" s="17"/>
      <c r="G1742" s="17"/>
      <c r="H1742" s="52">
        <v>2</v>
      </c>
    </row>
    <row r="1743" spans="1:8" x14ac:dyDescent="0.3">
      <c r="A1743" s="18">
        <v>45779</v>
      </c>
      <c r="B1743" s="41" t="s">
        <v>13</v>
      </c>
      <c r="C1743" s="21" t="s">
        <v>56</v>
      </c>
      <c r="D1743" s="41" t="s">
        <v>97</v>
      </c>
      <c r="E1743" s="21">
        <v>0.375</v>
      </c>
      <c r="F1743" s="21"/>
      <c r="G1743" s="21"/>
      <c r="H1743" s="41">
        <v>2</v>
      </c>
    </row>
    <row r="1744" spans="1:8" x14ac:dyDescent="0.3">
      <c r="A1744" s="18">
        <v>45779</v>
      </c>
      <c r="B1744" s="52" t="s">
        <v>17</v>
      </c>
      <c r="C1744" s="17" t="s">
        <v>56</v>
      </c>
      <c r="D1744" s="52" t="s">
        <v>97</v>
      </c>
      <c r="E1744" s="17">
        <v>0.375</v>
      </c>
      <c r="F1744" s="17"/>
      <c r="G1744" s="17"/>
      <c r="H1744" s="52">
        <v>2</v>
      </c>
    </row>
    <row r="1745" spans="1:8" x14ac:dyDescent="0.3">
      <c r="A1745" s="18">
        <v>45779</v>
      </c>
      <c r="B1745" s="16" t="s">
        <v>12</v>
      </c>
      <c r="C1745" s="17" t="s">
        <v>104</v>
      </c>
      <c r="D1745" s="52" t="s">
        <v>24</v>
      </c>
      <c r="E1745" s="17">
        <v>0.20833333333333334</v>
      </c>
      <c r="F1745" s="17"/>
      <c r="G1745" s="17"/>
      <c r="H1745" s="52">
        <v>3</v>
      </c>
    </row>
    <row r="1746" spans="1:8" x14ac:dyDescent="0.3">
      <c r="A1746" s="18">
        <v>45779</v>
      </c>
      <c r="B1746" s="52" t="s">
        <v>33</v>
      </c>
      <c r="C1746" s="110" t="s">
        <v>104</v>
      </c>
      <c r="D1746" s="52" t="s">
        <v>24</v>
      </c>
      <c r="E1746" s="110">
        <v>0.20833333333333334</v>
      </c>
      <c r="F1746" s="110"/>
      <c r="G1746" s="110"/>
      <c r="H1746" s="52">
        <v>12</v>
      </c>
    </row>
    <row r="1747" spans="1:8" x14ac:dyDescent="0.3">
      <c r="A1747" s="18">
        <v>45779</v>
      </c>
      <c r="B1747" s="16" t="s">
        <v>36</v>
      </c>
      <c r="C1747" s="17" t="s">
        <v>367</v>
      </c>
      <c r="D1747" s="52" t="s">
        <v>367</v>
      </c>
      <c r="E1747" s="17">
        <v>0.29166666666666669</v>
      </c>
      <c r="F1747" s="17"/>
      <c r="G1747" s="17"/>
      <c r="H1747" s="52">
        <v>13</v>
      </c>
    </row>
    <row r="1748" spans="1:8" x14ac:dyDescent="0.3">
      <c r="A1748" s="18">
        <v>45779</v>
      </c>
      <c r="B1748" s="16" t="s">
        <v>43</v>
      </c>
      <c r="C1748" s="17" t="s">
        <v>367</v>
      </c>
      <c r="D1748" s="52" t="s">
        <v>367</v>
      </c>
      <c r="E1748" s="17">
        <v>0.29166666666666669</v>
      </c>
      <c r="F1748" s="17"/>
      <c r="G1748" s="17"/>
      <c r="H1748" s="52">
        <v>6</v>
      </c>
    </row>
    <row r="1749" spans="1:8" x14ac:dyDescent="0.3">
      <c r="A1749" s="18">
        <v>45779</v>
      </c>
      <c r="B1749" s="16" t="s">
        <v>22</v>
      </c>
      <c r="C1749" s="17" t="s">
        <v>14</v>
      </c>
      <c r="D1749" s="52" t="s">
        <v>115</v>
      </c>
      <c r="E1749" s="17">
        <v>0.29166666666666669</v>
      </c>
      <c r="F1749" s="17"/>
      <c r="G1749" s="17"/>
      <c r="H1749" s="52">
        <v>11</v>
      </c>
    </row>
    <row r="1750" spans="1:8" x14ac:dyDescent="0.3">
      <c r="A1750" s="18">
        <v>45779</v>
      </c>
      <c r="B1750" s="20" t="s">
        <v>49</v>
      </c>
      <c r="C1750" s="21" t="s">
        <v>14</v>
      </c>
      <c r="D1750" s="41" t="s">
        <v>15</v>
      </c>
      <c r="E1750" s="21">
        <v>0.5</v>
      </c>
      <c r="F1750" s="21"/>
      <c r="G1750" s="21"/>
      <c r="H1750" s="41">
        <v>12</v>
      </c>
    </row>
    <row r="1751" spans="1:8" x14ac:dyDescent="0.3">
      <c r="A1751" s="18">
        <v>45779</v>
      </c>
      <c r="B1751" s="16" t="s">
        <v>18</v>
      </c>
      <c r="C1751" s="17" t="s">
        <v>367</v>
      </c>
      <c r="D1751" s="52" t="s">
        <v>367</v>
      </c>
      <c r="E1751" s="17">
        <v>0.29166666666666669</v>
      </c>
      <c r="F1751" s="17"/>
      <c r="G1751" s="17"/>
      <c r="H1751" s="52">
        <v>16</v>
      </c>
    </row>
    <row r="1752" spans="1:8" x14ac:dyDescent="0.3">
      <c r="A1752" s="18">
        <v>45779</v>
      </c>
      <c r="B1752" s="16" t="s">
        <v>11</v>
      </c>
      <c r="C1752" s="17" t="s">
        <v>367</v>
      </c>
      <c r="D1752" s="52" t="s">
        <v>367</v>
      </c>
      <c r="E1752" s="17">
        <v>0.29166666666666669</v>
      </c>
      <c r="F1752" s="17"/>
      <c r="G1752" s="17"/>
      <c r="H1752" s="52">
        <v>20</v>
      </c>
    </row>
    <row r="1753" spans="1:8" x14ac:dyDescent="0.3">
      <c r="A1753" s="18">
        <v>45779</v>
      </c>
      <c r="B1753" s="16" t="s">
        <v>40</v>
      </c>
      <c r="C1753" s="17" t="s">
        <v>26</v>
      </c>
      <c r="D1753" s="52" t="s">
        <v>27</v>
      </c>
      <c r="E1753" s="17">
        <v>0.25</v>
      </c>
      <c r="F1753" s="17"/>
      <c r="G1753" s="17"/>
      <c r="H1753" s="52">
        <v>10</v>
      </c>
    </row>
    <row r="1754" spans="1:8" x14ac:dyDescent="0.3">
      <c r="A1754" s="18">
        <v>45779</v>
      </c>
      <c r="B1754" s="16" t="s">
        <v>19</v>
      </c>
      <c r="C1754" s="17" t="s">
        <v>26</v>
      </c>
      <c r="D1754" s="52" t="s">
        <v>27</v>
      </c>
      <c r="E1754" s="17">
        <v>0.25</v>
      </c>
      <c r="F1754" s="17"/>
      <c r="G1754" s="17"/>
      <c r="H1754" s="52">
        <v>4</v>
      </c>
    </row>
    <row r="1755" spans="1:8" x14ac:dyDescent="0.3">
      <c r="A1755" s="18">
        <v>45779</v>
      </c>
      <c r="B1755" s="16" t="s">
        <v>161</v>
      </c>
      <c r="C1755" s="17" t="s">
        <v>28</v>
      </c>
      <c r="D1755" s="52" t="s">
        <v>8</v>
      </c>
      <c r="E1755" s="17">
        <v>0.29166666666666669</v>
      </c>
      <c r="F1755" s="17"/>
      <c r="G1755" s="17"/>
      <c r="H1755" s="52">
        <v>2</v>
      </c>
    </row>
    <row r="1756" spans="1:8" x14ac:dyDescent="0.3">
      <c r="A1756" s="18">
        <v>45779</v>
      </c>
      <c r="B1756" s="16" t="s">
        <v>6</v>
      </c>
      <c r="C1756" s="17" t="s">
        <v>28</v>
      </c>
      <c r="D1756" s="52" t="s">
        <v>8</v>
      </c>
      <c r="E1756" s="17">
        <v>0.375</v>
      </c>
      <c r="F1756" s="17"/>
      <c r="G1756" s="17"/>
      <c r="H1756" s="52">
        <v>5</v>
      </c>
    </row>
    <row r="1757" spans="1:8" x14ac:dyDescent="0.3">
      <c r="A1757" s="18">
        <v>45779</v>
      </c>
      <c r="B1757" s="16" t="s">
        <v>9</v>
      </c>
      <c r="C1757" s="17" t="s">
        <v>28</v>
      </c>
      <c r="D1757" s="52" t="s">
        <v>8</v>
      </c>
      <c r="E1757" s="17">
        <v>0.375</v>
      </c>
      <c r="F1757" s="17"/>
      <c r="G1757" s="17"/>
      <c r="H1757" s="52">
        <v>5</v>
      </c>
    </row>
    <row r="1758" spans="1:8" x14ac:dyDescent="0.3">
      <c r="A1758" s="592" t="s">
        <v>267</v>
      </c>
      <c r="B1758" s="592" t="s">
        <v>2</v>
      </c>
      <c r="C1758" s="592" t="s">
        <v>3</v>
      </c>
      <c r="D1758" s="592" t="s">
        <v>4</v>
      </c>
      <c r="E1758" s="588" t="s">
        <v>5</v>
      </c>
      <c r="F1758" s="212"/>
      <c r="G1758" s="212"/>
      <c r="H1758" s="588" t="s">
        <v>268</v>
      </c>
    </row>
    <row r="1759" spans="1:8" x14ac:dyDescent="0.3">
      <c r="A1759" s="592"/>
      <c r="B1759" s="592"/>
      <c r="C1759" s="592"/>
      <c r="D1759" s="592"/>
      <c r="E1759" s="588"/>
      <c r="F1759" s="212"/>
      <c r="G1759" s="212"/>
      <c r="H1759" s="588"/>
    </row>
    <row r="1760" spans="1:8" x14ac:dyDescent="0.3">
      <c r="A1760" s="18">
        <v>45782</v>
      </c>
      <c r="B1760" s="20" t="s">
        <v>6</v>
      </c>
      <c r="C1760" s="21" t="s">
        <v>26</v>
      </c>
      <c r="D1760" s="41" t="s">
        <v>27</v>
      </c>
      <c r="E1760" s="21">
        <v>0.29166666666666669</v>
      </c>
      <c r="F1760" s="21"/>
      <c r="G1760" s="21"/>
      <c r="H1760" s="41">
        <v>7</v>
      </c>
    </row>
    <row r="1761" spans="1:8" x14ac:dyDescent="0.3">
      <c r="A1761" s="18">
        <v>45782</v>
      </c>
      <c r="B1761" s="5" t="s">
        <v>9</v>
      </c>
      <c r="C1761" s="19" t="s">
        <v>26</v>
      </c>
      <c r="D1761" s="48" t="s">
        <v>27</v>
      </c>
      <c r="E1761" s="19">
        <v>0.29166666666666702</v>
      </c>
      <c r="F1761" s="19"/>
      <c r="G1761" s="19"/>
      <c r="H1761" s="48">
        <v>8</v>
      </c>
    </row>
    <row r="1762" spans="1:8" x14ac:dyDescent="0.3">
      <c r="A1762" s="18">
        <v>45782</v>
      </c>
      <c r="B1762" s="5" t="s">
        <v>16</v>
      </c>
      <c r="C1762" s="19" t="s">
        <v>26</v>
      </c>
      <c r="D1762" s="48" t="s">
        <v>27</v>
      </c>
      <c r="E1762" s="19">
        <v>0.5</v>
      </c>
      <c r="F1762" s="19"/>
      <c r="G1762" s="19"/>
      <c r="H1762" s="48">
        <v>12</v>
      </c>
    </row>
    <row r="1763" spans="1:8" x14ac:dyDescent="0.3">
      <c r="A1763" s="18">
        <v>45782</v>
      </c>
      <c r="B1763" s="5" t="s">
        <v>18</v>
      </c>
      <c r="C1763" s="19" t="s">
        <v>367</v>
      </c>
      <c r="D1763" s="48" t="s">
        <v>367</v>
      </c>
      <c r="E1763" s="19">
        <v>0.29166666666666702</v>
      </c>
      <c r="F1763" s="19"/>
      <c r="G1763" s="19"/>
      <c r="H1763" s="48">
        <v>23</v>
      </c>
    </row>
    <row r="1764" spans="1:8" x14ac:dyDescent="0.3">
      <c r="A1764" s="18">
        <v>45782</v>
      </c>
      <c r="B1764" s="5" t="s">
        <v>40</v>
      </c>
      <c r="C1764" s="19" t="s">
        <v>367</v>
      </c>
      <c r="D1764" s="48" t="s">
        <v>367</v>
      </c>
      <c r="E1764" s="19">
        <v>0.29166666666666702</v>
      </c>
      <c r="F1764" s="19"/>
      <c r="G1764" s="19"/>
      <c r="H1764" s="48">
        <v>10</v>
      </c>
    </row>
    <row r="1765" spans="1:8" x14ac:dyDescent="0.3">
      <c r="A1765" s="18">
        <v>45782</v>
      </c>
      <c r="B1765" s="20" t="s">
        <v>35</v>
      </c>
      <c r="C1765" s="19" t="s">
        <v>56</v>
      </c>
      <c r="D1765" s="41" t="s">
        <v>97</v>
      </c>
      <c r="E1765" s="19">
        <v>0.29166666666666702</v>
      </c>
      <c r="F1765" s="19"/>
      <c r="G1765" s="19"/>
      <c r="H1765" s="41">
        <v>7</v>
      </c>
    </row>
    <row r="1766" spans="1:8" x14ac:dyDescent="0.3">
      <c r="A1766" s="18">
        <v>45782</v>
      </c>
      <c r="B1766" s="5" t="s">
        <v>11</v>
      </c>
      <c r="C1766" s="19" t="s">
        <v>56</v>
      </c>
      <c r="D1766" s="48" t="s">
        <v>97</v>
      </c>
      <c r="E1766" s="19">
        <v>0.375</v>
      </c>
      <c r="F1766" s="19"/>
      <c r="G1766" s="19"/>
      <c r="H1766" s="48">
        <v>10</v>
      </c>
    </row>
    <row r="1767" spans="1:8" x14ac:dyDescent="0.3">
      <c r="A1767" s="18">
        <v>45782</v>
      </c>
      <c r="B1767" s="5" t="s">
        <v>16</v>
      </c>
      <c r="C1767" s="19" t="s">
        <v>28</v>
      </c>
      <c r="D1767" s="48" t="s">
        <v>8</v>
      </c>
      <c r="E1767" s="19">
        <v>0.25</v>
      </c>
      <c r="F1767" s="19"/>
      <c r="G1767" s="19"/>
      <c r="H1767" s="48">
        <v>12</v>
      </c>
    </row>
    <row r="1768" spans="1:8" x14ac:dyDescent="0.3">
      <c r="A1768" s="18">
        <v>45782</v>
      </c>
      <c r="B1768" s="5" t="s">
        <v>22</v>
      </c>
      <c r="C1768" s="19" t="s">
        <v>14</v>
      </c>
      <c r="D1768" s="48" t="s">
        <v>115</v>
      </c>
      <c r="E1768" s="19">
        <v>0.20833333333333301</v>
      </c>
      <c r="F1768" s="19"/>
      <c r="G1768" s="19"/>
      <c r="H1768" s="48">
        <v>8</v>
      </c>
    </row>
    <row r="1769" spans="1:8" x14ac:dyDescent="0.3">
      <c r="A1769" s="18">
        <v>45782</v>
      </c>
      <c r="B1769" s="20" t="s">
        <v>25</v>
      </c>
      <c r="C1769" s="21" t="s">
        <v>14</v>
      </c>
      <c r="D1769" s="41" t="s">
        <v>115</v>
      </c>
      <c r="E1769" s="21">
        <v>0.5</v>
      </c>
      <c r="F1769" s="21"/>
      <c r="G1769" s="21"/>
      <c r="H1769" s="41">
        <v>4</v>
      </c>
    </row>
    <row r="1770" spans="1:8" x14ac:dyDescent="0.3">
      <c r="A1770" s="18">
        <v>45782</v>
      </c>
      <c r="B1770" s="5" t="s">
        <v>17</v>
      </c>
      <c r="C1770" s="19" t="s">
        <v>14</v>
      </c>
      <c r="D1770" s="48" t="s">
        <v>115</v>
      </c>
      <c r="E1770" s="19">
        <v>0.5</v>
      </c>
      <c r="F1770" s="19"/>
      <c r="G1770" s="19"/>
      <c r="H1770" s="48">
        <v>8</v>
      </c>
    </row>
    <row r="1771" spans="1:8" x14ac:dyDescent="0.3">
      <c r="A1771" s="18">
        <v>45782</v>
      </c>
      <c r="B1771" s="5" t="s">
        <v>13</v>
      </c>
      <c r="C1771" s="19" t="s">
        <v>14</v>
      </c>
      <c r="D1771" s="48" t="s">
        <v>115</v>
      </c>
      <c r="E1771" s="19">
        <v>0.5</v>
      </c>
      <c r="F1771" s="19"/>
      <c r="G1771" s="19"/>
      <c r="H1771" s="48">
        <v>6</v>
      </c>
    </row>
    <row r="1772" spans="1:8" x14ac:dyDescent="0.3">
      <c r="A1772" s="18">
        <v>45782</v>
      </c>
      <c r="B1772" s="5" t="s">
        <v>398</v>
      </c>
      <c r="C1772" s="19" t="s">
        <v>20</v>
      </c>
      <c r="D1772" s="48" t="s">
        <v>57</v>
      </c>
      <c r="E1772" s="19">
        <v>0.25</v>
      </c>
      <c r="F1772" s="19"/>
      <c r="G1772" s="19"/>
      <c r="H1772" s="48">
        <v>1</v>
      </c>
    </row>
    <row r="1773" spans="1:8" x14ac:dyDescent="0.3">
      <c r="A1773" s="18">
        <v>45782</v>
      </c>
      <c r="B1773" s="5" t="s">
        <v>34</v>
      </c>
      <c r="C1773" s="19" t="s">
        <v>20</v>
      </c>
      <c r="D1773" s="48" t="s">
        <v>57</v>
      </c>
      <c r="E1773" s="19">
        <v>0.25</v>
      </c>
      <c r="F1773" s="19"/>
      <c r="G1773" s="19"/>
      <c r="H1773" s="48">
        <v>1</v>
      </c>
    </row>
    <row r="1774" spans="1:8" x14ac:dyDescent="0.3">
      <c r="A1774" s="18">
        <v>45782</v>
      </c>
      <c r="B1774" s="54" t="s">
        <v>12</v>
      </c>
      <c r="C1774" s="191" t="s">
        <v>20</v>
      </c>
      <c r="D1774" s="54" t="s">
        <v>57</v>
      </c>
      <c r="E1774" s="191">
        <v>0.25</v>
      </c>
      <c r="F1774" s="191"/>
      <c r="G1774" s="191"/>
      <c r="H1774" s="54">
        <v>23</v>
      </c>
    </row>
    <row r="1775" spans="1:8" x14ac:dyDescent="0.3">
      <c r="A1775" s="18">
        <v>45782</v>
      </c>
      <c r="B1775" s="20" t="s">
        <v>6</v>
      </c>
      <c r="C1775" s="21" t="s">
        <v>28</v>
      </c>
      <c r="D1775" s="41" t="s">
        <v>8</v>
      </c>
      <c r="E1775" s="21">
        <v>0.5</v>
      </c>
      <c r="F1775" s="21"/>
      <c r="G1775" s="21"/>
      <c r="H1775" s="41">
        <v>7</v>
      </c>
    </row>
    <row r="1776" spans="1:8" x14ac:dyDescent="0.3">
      <c r="A1776" s="18">
        <v>45782</v>
      </c>
      <c r="B1776" s="5" t="s">
        <v>9</v>
      </c>
      <c r="C1776" s="19" t="s">
        <v>28</v>
      </c>
      <c r="D1776" s="48" t="s">
        <v>8</v>
      </c>
      <c r="E1776" s="19">
        <v>0.5</v>
      </c>
      <c r="F1776" s="19"/>
      <c r="G1776" s="19"/>
      <c r="H1776" s="48">
        <v>8</v>
      </c>
    </row>
    <row r="1777" spans="1:8" x14ac:dyDescent="0.3">
      <c r="A1777" s="18">
        <v>45782</v>
      </c>
      <c r="B1777" s="5" t="s">
        <v>413</v>
      </c>
      <c r="C1777" s="19" t="s">
        <v>104</v>
      </c>
      <c r="D1777" s="48" t="s">
        <v>24</v>
      </c>
      <c r="E1777" s="19">
        <v>0.29166666666666669</v>
      </c>
      <c r="F1777" s="19"/>
      <c r="G1777" s="19"/>
      <c r="H1777" s="48"/>
    </row>
    <row r="1778" spans="1:8" x14ac:dyDescent="0.3">
      <c r="A1778" s="18">
        <v>45782</v>
      </c>
      <c r="B1778" s="5" t="s">
        <v>22</v>
      </c>
      <c r="C1778" s="19" t="s">
        <v>367</v>
      </c>
      <c r="D1778" s="48" t="s">
        <v>367</v>
      </c>
      <c r="E1778" s="19">
        <v>0.70833333333333337</v>
      </c>
      <c r="F1778" s="19"/>
      <c r="G1778" s="19"/>
      <c r="H1778" s="48"/>
    </row>
    <row r="1779" spans="1:8" x14ac:dyDescent="0.3">
      <c r="A1779" s="18">
        <v>45782</v>
      </c>
      <c r="B1779" s="20" t="s">
        <v>6</v>
      </c>
      <c r="C1779" s="21" t="s">
        <v>28</v>
      </c>
      <c r="D1779" s="41" t="s">
        <v>24</v>
      </c>
      <c r="E1779" s="21">
        <v>0.83333333333333337</v>
      </c>
      <c r="F1779" s="21"/>
      <c r="G1779" s="21"/>
      <c r="H1779" s="41">
        <v>7</v>
      </c>
    </row>
    <row r="1780" spans="1:8" x14ac:dyDescent="0.3">
      <c r="A1780" s="18">
        <v>45782</v>
      </c>
      <c r="B1780" s="5" t="s">
        <v>9</v>
      </c>
      <c r="C1780" s="19" t="s">
        <v>28</v>
      </c>
      <c r="D1780" s="48" t="s">
        <v>24</v>
      </c>
      <c r="E1780" s="19">
        <v>0.83333333333333337</v>
      </c>
      <c r="F1780" s="19"/>
      <c r="G1780" s="19"/>
      <c r="H1780" s="48">
        <v>8</v>
      </c>
    </row>
    <row r="1781" spans="1:8" x14ac:dyDescent="0.3">
      <c r="A1781" s="18">
        <v>45782</v>
      </c>
      <c r="B1781" s="20" t="s">
        <v>6</v>
      </c>
      <c r="C1781" s="21" t="s">
        <v>56</v>
      </c>
      <c r="D1781" s="41" t="s">
        <v>97</v>
      </c>
      <c r="E1781" s="21">
        <v>8.3333333333333329E-2</v>
      </c>
      <c r="F1781" s="21"/>
      <c r="G1781" s="21"/>
      <c r="H1781" s="41">
        <v>7</v>
      </c>
    </row>
    <row r="1782" spans="1:8" x14ac:dyDescent="0.3">
      <c r="A1782" s="18">
        <v>45782</v>
      </c>
      <c r="B1782" s="5" t="s">
        <v>9</v>
      </c>
      <c r="C1782" s="19" t="s">
        <v>56</v>
      </c>
      <c r="D1782" s="48" t="s">
        <v>97</v>
      </c>
      <c r="E1782" s="19">
        <v>8.3333333333333329E-2</v>
      </c>
      <c r="F1782" s="19"/>
      <c r="G1782" s="19"/>
      <c r="H1782" s="48">
        <v>8</v>
      </c>
    </row>
    <row r="1783" spans="1:8" x14ac:dyDescent="0.3">
      <c r="A1783" s="592" t="s">
        <v>267</v>
      </c>
      <c r="B1783" s="592" t="s">
        <v>2</v>
      </c>
      <c r="C1783" s="592" t="s">
        <v>3</v>
      </c>
      <c r="D1783" s="592" t="s">
        <v>4</v>
      </c>
      <c r="E1783" s="588" t="s">
        <v>5</v>
      </c>
      <c r="F1783" s="212"/>
      <c r="G1783" s="212"/>
      <c r="H1783" s="588" t="s">
        <v>268</v>
      </c>
    </row>
    <row r="1784" spans="1:8" x14ac:dyDescent="0.3">
      <c r="A1784" s="592"/>
      <c r="B1784" s="592"/>
      <c r="C1784" s="592"/>
      <c r="D1784" s="592"/>
      <c r="E1784" s="588"/>
      <c r="F1784" s="212"/>
      <c r="G1784" s="212"/>
      <c r="H1784" s="588"/>
    </row>
    <row r="1785" spans="1:8" x14ac:dyDescent="0.3">
      <c r="A1785" s="18">
        <v>45783</v>
      </c>
      <c r="B1785" s="5" t="s">
        <v>169</v>
      </c>
      <c r="C1785" s="19" t="s">
        <v>367</v>
      </c>
      <c r="D1785" s="48" t="s">
        <v>414</v>
      </c>
      <c r="E1785" s="19">
        <v>0.25</v>
      </c>
      <c r="F1785" s="19"/>
      <c r="G1785" s="19"/>
      <c r="H1785" s="48">
        <v>6</v>
      </c>
    </row>
    <row r="1786" spans="1:8" x14ac:dyDescent="0.3">
      <c r="A1786" s="18">
        <v>45783</v>
      </c>
      <c r="B1786" s="5" t="s">
        <v>22</v>
      </c>
      <c r="C1786" s="19" t="s">
        <v>367</v>
      </c>
      <c r="D1786" s="48" t="s">
        <v>414</v>
      </c>
      <c r="E1786" s="19">
        <v>0.25</v>
      </c>
      <c r="F1786" s="19"/>
      <c r="G1786" s="19"/>
      <c r="H1786" s="48">
        <v>7</v>
      </c>
    </row>
    <row r="1787" spans="1:8" x14ac:dyDescent="0.3">
      <c r="A1787" s="18">
        <v>45783</v>
      </c>
      <c r="B1787" s="5" t="s">
        <v>80</v>
      </c>
      <c r="C1787" s="19" t="s">
        <v>367</v>
      </c>
      <c r="D1787" s="48" t="s">
        <v>414</v>
      </c>
      <c r="E1787" s="19">
        <v>0.25</v>
      </c>
      <c r="F1787" s="19"/>
      <c r="G1787" s="19"/>
      <c r="H1787" s="48">
        <v>9</v>
      </c>
    </row>
    <row r="1788" spans="1:8" x14ac:dyDescent="0.3">
      <c r="A1788" s="18">
        <v>45783</v>
      </c>
      <c r="B1788" s="20" t="s">
        <v>107</v>
      </c>
      <c r="C1788" s="21" t="s">
        <v>367</v>
      </c>
      <c r="D1788" s="41" t="s">
        <v>414</v>
      </c>
      <c r="E1788" s="21">
        <v>0.25</v>
      </c>
      <c r="F1788" s="21"/>
      <c r="G1788" s="21"/>
      <c r="H1788" s="41">
        <v>10</v>
      </c>
    </row>
    <row r="1789" spans="1:8" x14ac:dyDescent="0.3">
      <c r="A1789" s="18">
        <v>45783</v>
      </c>
      <c r="B1789" s="5" t="s">
        <v>36</v>
      </c>
      <c r="C1789" s="19" t="s">
        <v>20</v>
      </c>
      <c r="D1789" s="48" t="s">
        <v>42</v>
      </c>
      <c r="E1789" s="19">
        <v>0.25</v>
      </c>
      <c r="F1789" s="19"/>
      <c r="G1789" s="19"/>
      <c r="H1789" s="48">
        <v>15</v>
      </c>
    </row>
    <row r="1790" spans="1:8" x14ac:dyDescent="0.3">
      <c r="A1790" s="18">
        <v>45783</v>
      </c>
      <c r="B1790" s="20" t="s">
        <v>76</v>
      </c>
      <c r="C1790" s="21" t="s">
        <v>20</v>
      </c>
      <c r="D1790" s="20" t="s">
        <v>29</v>
      </c>
      <c r="E1790" s="21">
        <v>0.25</v>
      </c>
      <c r="F1790" s="21"/>
      <c r="G1790" s="21"/>
      <c r="H1790" s="20">
        <v>17</v>
      </c>
    </row>
    <row r="1791" spans="1:8" x14ac:dyDescent="0.3">
      <c r="A1791" s="18">
        <v>45783</v>
      </c>
      <c r="B1791" s="20" t="s">
        <v>6</v>
      </c>
      <c r="C1791" s="21" t="s">
        <v>14</v>
      </c>
      <c r="D1791" s="41" t="s">
        <v>115</v>
      </c>
      <c r="E1791" s="21">
        <v>0.29166666666666669</v>
      </c>
      <c r="F1791" s="21"/>
      <c r="G1791" s="21"/>
      <c r="H1791" s="41">
        <v>8</v>
      </c>
    </row>
    <row r="1792" spans="1:8" x14ac:dyDescent="0.3">
      <c r="A1792" s="18">
        <v>45783</v>
      </c>
      <c r="B1792" s="5" t="s">
        <v>9</v>
      </c>
      <c r="C1792" s="19" t="s">
        <v>14</v>
      </c>
      <c r="D1792" s="48" t="s">
        <v>115</v>
      </c>
      <c r="E1792" s="19">
        <v>0.29166666666666669</v>
      </c>
      <c r="F1792" s="19"/>
      <c r="G1792" s="19"/>
      <c r="H1792" s="48">
        <v>5</v>
      </c>
    </row>
    <row r="1793" spans="1:8" x14ac:dyDescent="0.3">
      <c r="A1793" s="18">
        <v>45783</v>
      </c>
      <c r="B1793" s="5" t="s">
        <v>35</v>
      </c>
      <c r="C1793" s="19" t="s">
        <v>28</v>
      </c>
      <c r="D1793" s="48" t="s">
        <v>8</v>
      </c>
      <c r="E1793" s="19">
        <v>0.29166666666666702</v>
      </c>
      <c r="F1793" s="19"/>
      <c r="G1793" s="19"/>
      <c r="H1793" s="48">
        <v>7</v>
      </c>
    </row>
    <row r="1794" spans="1:8" x14ac:dyDescent="0.3">
      <c r="A1794" s="18">
        <v>45783</v>
      </c>
      <c r="B1794" s="5" t="s">
        <v>75</v>
      </c>
      <c r="C1794" s="19" t="s">
        <v>28</v>
      </c>
      <c r="D1794" s="48" t="s">
        <v>8</v>
      </c>
      <c r="E1794" s="19">
        <v>0.33333333333333331</v>
      </c>
      <c r="F1794" s="19"/>
      <c r="G1794" s="19"/>
      <c r="H1794" s="48">
        <v>9</v>
      </c>
    </row>
    <row r="1795" spans="1:8" x14ac:dyDescent="0.3">
      <c r="A1795" s="18">
        <v>45783</v>
      </c>
      <c r="B1795" s="5" t="s">
        <v>398</v>
      </c>
      <c r="C1795" s="19" t="s">
        <v>28</v>
      </c>
      <c r="D1795" s="48" t="s">
        <v>8</v>
      </c>
      <c r="E1795" s="19">
        <v>0.33333333333333331</v>
      </c>
      <c r="F1795" s="19"/>
      <c r="G1795" s="19"/>
      <c r="H1795" s="48">
        <v>1</v>
      </c>
    </row>
    <row r="1796" spans="1:8" x14ac:dyDescent="0.3">
      <c r="A1796" s="18">
        <v>45783</v>
      </c>
      <c r="B1796" s="5" t="s">
        <v>239</v>
      </c>
      <c r="C1796" s="19" t="s">
        <v>28</v>
      </c>
      <c r="D1796" s="48" t="s">
        <v>8</v>
      </c>
      <c r="E1796" s="19">
        <v>0.33333333333333331</v>
      </c>
      <c r="F1796" s="19"/>
      <c r="G1796" s="19"/>
      <c r="H1796" s="48">
        <v>1</v>
      </c>
    </row>
    <row r="1797" spans="1:8" x14ac:dyDescent="0.3">
      <c r="A1797" s="18">
        <v>45783</v>
      </c>
      <c r="B1797" s="5" t="s">
        <v>40</v>
      </c>
      <c r="C1797" s="5" t="s">
        <v>26</v>
      </c>
      <c r="D1797" s="5" t="s">
        <v>27</v>
      </c>
      <c r="E1797" s="22">
        <v>0.25</v>
      </c>
      <c r="F1797" s="22"/>
      <c r="G1797" s="22"/>
      <c r="H1797" s="5">
        <v>14</v>
      </c>
    </row>
    <row r="1798" spans="1:8" x14ac:dyDescent="0.3">
      <c r="A1798" s="18">
        <v>45783</v>
      </c>
      <c r="B1798" s="20" t="s">
        <v>6</v>
      </c>
      <c r="C1798" s="21" t="s">
        <v>28</v>
      </c>
      <c r="D1798" s="41" t="s">
        <v>8</v>
      </c>
      <c r="E1798" s="21">
        <v>0.70833333333333337</v>
      </c>
      <c r="F1798" s="21"/>
      <c r="G1798" s="21"/>
      <c r="H1798" s="41">
        <v>8</v>
      </c>
    </row>
    <row r="1799" spans="1:8" x14ac:dyDescent="0.3">
      <c r="A1799" s="18">
        <v>45783</v>
      </c>
      <c r="B1799" s="5" t="s">
        <v>9</v>
      </c>
      <c r="C1799" s="19" t="s">
        <v>28</v>
      </c>
      <c r="D1799" s="48" t="s">
        <v>8</v>
      </c>
      <c r="E1799" s="19">
        <v>0.70833333333333337</v>
      </c>
      <c r="F1799" s="19"/>
      <c r="G1799" s="19"/>
      <c r="H1799" s="48">
        <v>5</v>
      </c>
    </row>
    <row r="1800" spans="1:8" x14ac:dyDescent="0.3">
      <c r="A1800" s="18">
        <v>45783</v>
      </c>
      <c r="B1800" s="5" t="s">
        <v>16</v>
      </c>
      <c r="C1800" s="19" t="s">
        <v>14</v>
      </c>
      <c r="D1800" s="48" t="s">
        <v>115</v>
      </c>
      <c r="E1800" s="19">
        <v>0.70833333333333337</v>
      </c>
      <c r="F1800" s="19"/>
      <c r="G1800" s="19"/>
      <c r="H1800" s="48">
        <v>14</v>
      </c>
    </row>
    <row r="1801" spans="1:8" x14ac:dyDescent="0.3">
      <c r="A1801" s="18">
        <v>45783</v>
      </c>
      <c r="B1801" s="20" t="s">
        <v>6</v>
      </c>
      <c r="C1801" s="21" t="s">
        <v>56</v>
      </c>
      <c r="D1801" s="41" t="s">
        <v>97</v>
      </c>
      <c r="E1801" s="21">
        <v>0</v>
      </c>
      <c r="F1801" s="21"/>
      <c r="G1801" s="21"/>
      <c r="H1801" s="41">
        <v>8</v>
      </c>
    </row>
    <row r="1802" spans="1:8" x14ac:dyDescent="0.3">
      <c r="A1802" s="18">
        <v>45783</v>
      </c>
      <c r="B1802" s="5" t="s">
        <v>9</v>
      </c>
      <c r="C1802" s="19" t="s">
        <v>56</v>
      </c>
      <c r="D1802" s="48" t="s">
        <v>97</v>
      </c>
      <c r="E1802" s="19">
        <v>0</v>
      </c>
      <c r="F1802" s="19"/>
      <c r="G1802" s="19"/>
      <c r="H1802" s="48">
        <v>5</v>
      </c>
    </row>
    <row r="1803" spans="1:8" x14ac:dyDescent="0.3">
      <c r="A1803" s="592" t="s">
        <v>267</v>
      </c>
      <c r="B1803" s="592" t="s">
        <v>2</v>
      </c>
      <c r="C1803" s="592" t="s">
        <v>3</v>
      </c>
      <c r="D1803" s="592" t="s">
        <v>4</v>
      </c>
      <c r="E1803" s="588" t="s">
        <v>5</v>
      </c>
      <c r="F1803" s="212"/>
      <c r="G1803" s="212"/>
      <c r="H1803" s="588" t="s">
        <v>268</v>
      </c>
    </row>
    <row r="1804" spans="1:8" x14ac:dyDescent="0.3">
      <c r="A1804" s="592"/>
      <c r="B1804" s="592"/>
      <c r="C1804" s="592"/>
      <c r="D1804" s="592"/>
      <c r="E1804" s="588"/>
      <c r="F1804" s="212"/>
      <c r="G1804" s="212"/>
      <c r="H1804" s="588"/>
    </row>
    <row r="1805" spans="1:8" x14ac:dyDescent="0.3">
      <c r="A1805" s="18">
        <v>45784</v>
      </c>
      <c r="B1805" s="20" t="s">
        <v>98</v>
      </c>
      <c r="C1805" s="21" t="s">
        <v>28</v>
      </c>
      <c r="D1805" s="48" t="s">
        <v>8</v>
      </c>
      <c r="E1805" s="21">
        <v>0.25</v>
      </c>
      <c r="F1805" s="21"/>
      <c r="G1805" s="21"/>
      <c r="H1805" s="41">
        <v>6</v>
      </c>
    </row>
    <row r="1806" spans="1:8" x14ac:dyDescent="0.3">
      <c r="A1806" s="18">
        <v>45784</v>
      </c>
      <c r="B1806" s="20" t="s">
        <v>22</v>
      </c>
      <c r="C1806" s="21" t="s">
        <v>28</v>
      </c>
      <c r="D1806" s="48" t="s">
        <v>8</v>
      </c>
      <c r="E1806" s="21">
        <v>0.25</v>
      </c>
      <c r="F1806" s="21"/>
      <c r="G1806" s="21"/>
      <c r="H1806" s="41">
        <v>2</v>
      </c>
    </row>
    <row r="1807" spans="1:8" ht="14.25" customHeight="1" x14ac:dyDescent="0.3">
      <c r="A1807" s="18">
        <v>45784</v>
      </c>
      <c r="B1807" s="5" t="s">
        <v>80</v>
      </c>
      <c r="C1807" s="21" t="s">
        <v>28</v>
      </c>
      <c r="D1807" s="48" t="s">
        <v>8</v>
      </c>
      <c r="E1807" s="21">
        <v>0.25</v>
      </c>
      <c r="F1807" s="21"/>
      <c r="G1807" s="21"/>
      <c r="H1807" s="48">
        <v>4</v>
      </c>
    </row>
    <row r="1808" spans="1:8" ht="14.25" customHeight="1" x14ac:dyDescent="0.3">
      <c r="A1808" s="18">
        <v>45784</v>
      </c>
      <c r="B1808" s="5" t="s">
        <v>35</v>
      </c>
      <c r="C1808" s="21" t="s">
        <v>14</v>
      </c>
      <c r="D1808" s="48" t="s">
        <v>115</v>
      </c>
      <c r="E1808" s="21">
        <v>0.29166666666666702</v>
      </c>
      <c r="F1808" s="21"/>
      <c r="G1808" s="21"/>
      <c r="H1808" s="48">
        <v>3</v>
      </c>
    </row>
    <row r="1809" spans="1:8" x14ac:dyDescent="0.3">
      <c r="A1809" s="18">
        <v>45784</v>
      </c>
      <c r="B1809" s="20" t="s">
        <v>40</v>
      </c>
      <c r="C1809" s="21" t="s">
        <v>14</v>
      </c>
      <c r="D1809" s="41" t="s">
        <v>115</v>
      </c>
      <c r="E1809" s="21">
        <v>0.45833333333333331</v>
      </c>
      <c r="F1809" s="21"/>
      <c r="G1809" s="21"/>
      <c r="H1809" s="41">
        <v>10</v>
      </c>
    </row>
    <row r="1810" spans="1:8" x14ac:dyDescent="0.3">
      <c r="A1810" s="18">
        <v>45784</v>
      </c>
      <c r="B1810" s="5" t="s">
        <v>19</v>
      </c>
      <c r="C1810" s="19" t="s">
        <v>20</v>
      </c>
      <c r="D1810" s="48" t="s">
        <v>57</v>
      </c>
      <c r="E1810" s="19">
        <v>0.33333333333333331</v>
      </c>
      <c r="F1810" s="19"/>
      <c r="G1810" s="19"/>
      <c r="H1810" s="48">
        <v>22</v>
      </c>
    </row>
    <row r="1811" spans="1:8" x14ac:dyDescent="0.3">
      <c r="A1811" s="18">
        <v>45784</v>
      </c>
      <c r="B1811" s="5" t="s">
        <v>9</v>
      </c>
      <c r="C1811" s="19" t="s">
        <v>26</v>
      </c>
      <c r="D1811" s="48" t="s">
        <v>27</v>
      </c>
      <c r="E1811" s="19">
        <v>0.29166666666666702</v>
      </c>
      <c r="F1811" s="19"/>
      <c r="G1811" s="19"/>
      <c r="H1811" s="48">
        <v>7</v>
      </c>
    </row>
    <row r="1812" spans="1:8" x14ac:dyDescent="0.3">
      <c r="A1812" s="18">
        <v>45784</v>
      </c>
      <c r="B1812" s="5" t="s">
        <v>6</v>
      </c>
      <c r="C1812" s="19" t="s">
        <v>26</v>
      </c>
      <c r="D1812" s="48" t="s">
        <v>27</v>
      </c>
      <c r="E1812" s="19">
        <v>0.29166666666666669</v>
      </c>
      <c r="F1812" s="19"/>
      <c r="G1812" s="19"/>
      <c r="H1812" s="48">
        <v>7</v>
      </c>
    </row>
    <row r="1813" spans="1:8" x14ac:dyDescent="0.3">
      <c r="A1813" s="18">
        <v>45784</v>
      </c>
      <c r="B1813" s="5" t="s">
        <v>16</v>
      </c>
      <c r="C1813" s="19" t="s">
        <v>26</v>
      </c>
      <c r="D1813" s="48" t="s">
        <v>27</v>
      </c>
      <c r="E1813" s="19">
        <v>0.5</v>
      </c>
      <c r="F1813" s="19"/>
      <c r="G1813" s="19"/>
      <c r="H1813" s="48">
        <v>10</v>
      </c>
    </row>
    <row r="1814" spans="1:8" x14ac:dyDescent="0.3">
      <c r="A1814" s="18">
        <v>45784</v>
      </c>
      <c r="B1814" s="5" t="s">
        <v>398</v>
      </c>
      <c r="C1814" s="19" t="s">
        <v>56</v>
      </c>
      <c r="D1814" s="48" t="s">
        <v>97</v>
      </c>
      <c r="E1814" s="19">
        <v>0.5</v>
      </c>
      <c r="F1814" s="19"/>
      <c r="G1814" s="19"/>
      <c r="H1814" s="48">
        <v>16</v>
      </c>
    </row>
    <row r="1815" spans="1:8" x14ac:dyDescent="0.3">
      <c r="A1815" s="18">
        <v>45784</v>
      </c>
      <c r="B1815" s="5" t="s">
        <v>36</v>
      </c>
      <c r="C1815" s="19" t="s">
        <v>56</v>
      </c>
      <c r="D1815" s="48" t="s">
        <v>97</v>
      </c>
      <c r="E1815" s="19">
        <v>0.5</v>
      </c>
      <c r="F1815" s="19"/>
      <c r="G1815" s="19"/>
      <c r="H1815" s="48">
        <v>16</v>
      </c>
    </row>
    <row r="1816" spans="1:8" x14ac:dyDescent="0.3">
      <c r="A1816" s="18">
        <v>45784</v>
      </c>
      <c r="B1816" s="51" t="s">
        <v>417</v>
      </c>
      <c r="C1816" s="21" t="s">
        <v>367</v>
      </c>
      <c r="D1816" s="54" t="s">
        <v>367</v>
      </c>
      <c r="E1816" s="21">
        <v>0.125</v>
      </c>
      <c r="F1816" s="21"/>
      <c r="G1816" s="21"/>
      <c r="H1816" s="54">
        <v>3</v>
      </c>
    </row>
    <row r="1817" spans="1:8" x14ac:dyDescent="0.3">
      <c r="A1817" s="18">
        <v>45784</v>
      </c>
      <c r="B1817" s="5" t="s">
        <v>11</v>
      </c>
      <c r="C1817" s="19" t="s">
        <v>367</v>
      </c>
      <c r="D1817" s="48" t="s">
        <v>367</v>
      </c>
      <c r="E1817" s="19">
        <v>0.29166666666666702</v>
      </c>
      <c r="F1817" s="19"/>
      <c r="G1817" s="19"/>
      <c r="H1817" s="48">
        <v>13</v>
      </c>
    </row>
    <row r="1818" spans="1:8" x14ac:dyDescent="0.3">
      <c r="A1818" s="18">
        <v>45784</v>
      </c>
      <c r="B1818" s="5" t="s">
        <v>18</v>
      </c>
      <c r="C1818" s="19" t="s">
        <v>367</v>
      </c>
      <c r="D1818" s="48" t="s">
        <v>367</v>
      </c>
      <c r="E1818" s="19">
        <v>0.29166666666666702</v>
      </c>
      <c r="F1818" s="19"/>
      <c r="G1818" s="19"/>
      <c r="H1818" s="48">
        <v>14</v>
      </c>
    </row>
    <row r="1819" spans="1:8" x14ac:dyDescent="0.3">
      <c r="A1819" s="18">
        <v>45784</v>
      </c>
      <c r="B1819" s="5" t="s">
        <v>9</v>
      </c>
      <c r="C1819" s="19" t="s">
        <v>28</v>
      </c>
      <c r="D1819" s="48" t="s">
        <v>24</v>
      </c>
      <c r="E1819" s="19">
        <v>0.75</v>
      </c>
      <c r="F1819" s="19"/>
      <c r="G1819" s="19"/>
      <c r="H1819" s="48">
        <v>7</v>
      </c>
    </row>
    <row r="1820" spans="1:8" x14ac:dyDescent="0.3">
      <c r="A1820" s="18">
        <v>45784</v>
      </c>
      <c r="B1820" s="5" t="s">
        <v>6</v>
      </c>
      <c r="C1820" s="19" t="s">
        <v>28</v>
      </c>
      <c r="D1820" s="48" t="s">
        <v>24</v>
      </c>
      <c r="E1820" s="19">
        <v>0.75</v>
      </c>
      <c r="F1820" s="19"/>
      <c r="G1820" s="19"/>
      <c r="H1820" s="48">
        <v>7</v>
      </c>
    </row>
    <row r="1821" spans="1:8" x14ac:dyDescent="0.3">
      <c r="A1821" s="18">
        <v>45784</v>
      </c>
      <c r="B1821" s="41" t="s">
        <v>22</v>
      </c>
      <c r="C1821" s="42" t="s">
        <v>367</v>
      </c>
      <c r="D1821" s="41" t="s">
        <v>367</v>
      </c>
      <c r="E1821" s="42">
        <v>0.70833333333333337</v>
      </c>
      <c r="F1821" s="42"/>
      <c r="G1821" s="42"/>
      <c r="H1821" s="41">
        <v>3</v>
      </c>
    </row>
    <row r="1822" spans="1:8" x14ac:dyDescent="0.3">
      <c r="A1822" s="18">
        <v>45784</v>
      </c>
      <c r="B1822" s="51" t="s">
        <v>418</v>
      </c>
      <c r="C1822" s="21" t="s">
        <v>367</v>
      </c>
      <c r="D1822" s="54" t="s">
        <v>367</v>
      </c>
      <c r="E1822" s="21">
        <v>0.70833333333333337</v>
      </c>
      <c r="F1822" s="21"/>
      <c r="G1822" s="21"/>
      <c r="H1822" s="54">
        <v>1</v>
      </c>
    </row>
    <row r="1823" spans="1:8" x14ac:dyDescent="0.3">
      <c r="A1823" s="18">
        <v>45784</v>
      </c>
      <c r="B1823" s="5" t="s">
        <v>9</v>
      </c>
      <c r="C1823" s="19" t="s">
        <v>26</v>
      </c>
      <c r="D1823" s="48" t="s">
        <v>27</v>
      </c>
      <c r="E1823" s="19">
        <v>0</v>
      </c>
      <c r="F1823" s="19"/>
      <c r="G1823" s="19"/>
      <c r="H1823" s="48">
        <v>7</v>
      </c>
    </row>
    <row r="1824" spans="1:8" x14ac:dyDescent="0.3">
      <c r="A1824" s="18">
        <v>45784</v>
      </c>
      <c r="B1824" s="5" t="s">
        <v>6</v>
      </c>
      <c r="C1824" s="19" t="s">
        <v>26</v>
      </c>
      <c r="D1824" s="48" t="s">
        <v>27</v>
      </c>
      <c r="E1824" s="19">
        <v>0</v>
      </c>
      <c r="F1824" s="19"/>
      <c r="G1824" s="19"/>
      <c r="H1824" s="48">
        <v>7</v>
      </c>
    </row>
    <row r="1825" spans="1:8" x14ac:dyDescent="0.3">
      <c r="A1825" s="18">
        <v>45784</v>
      </c>
      <c r="B1825" s="51" t="s">
        <v>417</v>
      </c>
      <c r="C1825" s="21" t="s">
        <v>367</v>
      </c>
      <c r="D1825" s="54" t="s">
        <v>367</v>
      </c>
      <c r="E1825" s="21">
        <v>0.125</v>
      </c>
      <c r="F1825" s="21"/>
      <c r="G1825" s="21"/>
      <c r="H1825" s="54">
        <v>3</v>
      </c>
    </row>
    <row r="1826" spans="1:8" x14ac:dyDescent="0.3">
      <c r="A1826" s="592" t="s">
        <v>267</v>
      </c>
      <c r="B1826" s="592" t="s">
        <v>2</v>
      </c>
      <c r="C1826" s="592" t="s">
        <v>3</v>
      </c>
      <c r="D1826" s="592" t="s">
        <v>4</v>
      </c>
      <c r="E1826" s="588" t="s">
        <v>5</v>
      </c>
      <c r="F1826" s="212"/>
      <c r="G1826" s="212"/>
      <c r="H1826" s="588" t="s">
        <v>268</v>
      </c>
    </row>
    <row r="1827" spans="1:8" x14ac:dyDescent="0.3">
      <c r="A1827" s="592"/>
      <c r="B1827" s="592"/>
      <c r="C1827" s="592"/>
      <c r="D1827" s="592"/>
      <c r="E1827" s="588"/>
      <c r="F1827" s="212"/>
      <c r="G1827" s="212"/>
      <c r="H1827" s="588"/>
    </row>
    <row r="1828" spans="1:8" x14ac:dyDescent="0.3">
      <c r="A1828" s="18">
        <v>45785</v>
      </c>
      <c r="B1828" s="5" t="s">
        <v>16</v>
      </c>
      <c r="C1828" s="19" t="s">
        <v>56</v>
      </c>
      <c r="D1828" s="48" t="s">
        <v>97</v>
      </c>
      <c r="E1828" s="19">
        <v>0.25</v>
      </c>
      <c r="F1828" s="19"/>
      <c r="G1828" s="19"/>
      <c r="H1828" s="48">
        <v>10</v>
      </c>
    </row>
    <row r="1829" spans="1:8" x14ac:dyDescent="0.3">
      <c r="A1829" s="18">
        <v>45785</v>
      </c>
      <c r="B1829" s="5" t="s">
        <v>9</v>
      </c>
      <c r="C1829" s="19" t="s">
        <v>56</v>
      </c>
      <c r="D1829" s="48" t="s">
        <v>97</v>
      </c>
      <c r="E1829" s="19">
        <v>0.5</v>
      </c>
      <c r="F1829" s="19"/>
      <c r="G1829" s="19"/>
      <c r="H1829" s="48">
        <v>5</v>
      </c>
    </row>
    <row r="1830" spans="1:8" x14ac:dyDescent="0.3">
      <c r="A1830" s="18">
        <v>45785</v>
      </c>
      <c r="B1830" s="5" t="s">
        <v>6</v>
      </c>
      <c r="C1830" s="19" t="s">
        <v>56</v>
      </c>
      <c r="D1830" s="48" t="s">
        <v>97</v>
      </c>
      <c r="E1830" s="19">
        <v>0.5</v>
      </c>
      <c r="F1830" s="19"/>
      <c r="G1830" s="19"/>
      <c r="H1830" s="48">
        <v>5</v>
      </c>
    </row>
    <row r="1831" spans="1:8" x14ac:dyDescent="0.3">
      <c r="A1831" s="18">
        <v>45785</v>
      </c>
      <c r="B1831" s="5" t="s">
        <v>9</v>
      </c>
      <c r="C1831" s="19" t="s">
        <v>28</v>
      </c>
      <c r="D1831" s="48" t="s">
        <v>8</v>
      </c>
      <c r="E1831" s="19">
        <v>0.29166666666666702</v>
      </c>
      <c r="F1831" s="19"/>
      <c r="G1831" s="19"/>
      <c r="H1831" s="48">
        <v>9</v>
      </c>
    </row>
    <row r="1832" spans="1:8" x14ac:dyDescent="0.3">
      <c r="A1832" s="18">
        <v>45785</v>
      </c>
      <c r="B1832" s="5" t="s">
        <v>6</v>
      </c>
      <c r="C1832" s="19" t="s">
        <v>28</v>
      </c>
      <c r="D1832" s="48" t="s">
        <v>8</v>
      </c>
      <c r="E1832" s="19">
        <v>0.29166666666666669</v>
      </c>
      <c r="F1832" s="19"/>
      <c r="G1832" s="19"/>
      <c r="H1832" s="48">
        <v>8</v>
      </c>
    </row>
    <row r="1833" spans="1:8" x14ac:dyDescent="0.3">
      <c r="A1833" s="18">
        <v>45785</v>
      </c>
      <c r="B1833" s="5" t="s">
        <v>13</v>
      </c>
      <c r="C1833" s="19" t="s">
        <v>28</v>
      </c>
      <c r="D1833" s="48" t="s">
        <v>8</v>
      </c>
      <c r="E1833" s="19">
        <v>0.54166666666666663</v>
      </c>
      <c r="F1833" s="19"/>
      <c r="G1833" s="19"/>
      <c r="H1833" s="48">
        <v>3</v>
      </c>
    </row>
    <row r="1834" spans="1:8" x14ac:dyDescent="0.3">
      <c r="A1834" s="18">
        <v>45785</v>
      </c>
      <c r="B1834" s="5" t="s">
        <v>17</v>
      </c>
      <c r="C1834" s="19" t="s">
        <v>28</v>
      </c>
      <c r="D1834" s="48" t="s">
        <v>8</v>
      </c>
      <c r="E1834" s="19">
        <v>0.54166666666666663</v>
      </c>
      <c r="F1834" s="19"/>
      <c r="G1834" s="19"/>
      <c r="H1834" s="48">
        <v>4</v>
      </c>
    </row>
    <row r="1835" spans="1:8" x14ac:dyDescent="0.3">
      <c r="A1835" s="18">
        <v>45785</v>
      </c>
      <c r="B1835" s="5" t="s">
        <v>416</v>
      </c>
      <c r="C1835" s="19" t="s">
        <v>20</v>
      </c>
      <c r="D1835" s="48" t="s">
        <v>57</v>
      </c>
      <c r="E1835" s="19">
        <v>0.27083333333333331</v>
      </c>
      <c r="F1835" s="19"/>
      <c r="G1835" s="19"/>
      <c r="H1835" s="48">
        <v>20</v>
      </c>
    </row>
    <row r="1836" spans="1:8" x14ac:dyDescent="0.3">
      <c r="A1836" s="18">
        <v>45785</v>
      </c>
      <c r="B1836" s="5" t="s">
        <v>36</v>
      </c>
      <c r="C1836" s="19" t="s">
        <v>20</v>
      </c>
      <c r="D1836" s="48" t="s">
        <v>57</v>
      </c>
      <c r="E1836" s="19">
        <v>0.375</v>
      </c>
      <c r="F1836" s="19"/>
      <c r="G1836" s="19"/>
      <c r="H1836" s="48">
        <v>16</v>
      </c>
    </row>
    <row r="1837" spans="1:8" x14ac:dyDescent="0.3">
      <c r="A1837" s="18">
        <v>45785</v>
      </c>
      <c r="B1837" s="5" t="s">
        <v>43</v>
      </c>
      <c r="C1837" s="19" t="s">
        <v>20</v>
      </c>
      <c r="D1837" s="48" t="s">
        <v>57</v>
      </c>
      <c r="E1837" s="19">
        <v>0.375</v>
      </c>
      <c r="F1837" s="19"/>
      <c r="G1837" s="19"/>
      <c r="H1837" s="48">
        <v>6</v>
      </c>
    </row>
    <row r="1838" spans="1:8" x14ac:dyDescent="0.3">
      <c r="A1838" s="18">
        <v>45785</v>
      </c>
      <c r="B1838" s="5" t="s">
        <v>80</v>
      </c>
      <c r="C1838" s="5" t="s">
        <v>104</v>
      </c>
      <c r="D1838" s="48" t="s">
        <v>24</v>
      </c>
      <c r="E1838" s="22">
        <v>0.58333333333333337</v>
      </c>
      <c r="F1838" s="22"/>
      <c r="G1838" s="22"/>
      <c r="H1838" s="48">
        <v>2</v>
      </c>
    </row>
    <row r="1839" spans="1:8" x14ac:dyDescent="0.3">
      <c r="A1839" s="18">
        <v>45785</v>
      </c>
      <c r="B1839" s="5" t="s">
        <v>22</v>
      </c>
      <c r="C1839" s="19" t="s">
        <v>104</v>
      </c>
      <c r="D1839" s="48" t="s">
        <v>24</v>
      </c>
      <c r="E1839" s="19">
        <v>0.58333333333333337</v>
      </c>
      <c r="F1839" s="19"/>
      <c r="G1839" s="19"/>
      <c r="H1839" s="48">
        <v>5</v>
      </c>
    </row>
    <row r="1840" spans="1:8" x14ac:dyDescent="0.3">
      <c r="A1840" s="18">
        <v>45785</v>
      </c>
      <c r="B1840" s="5" t="s">
        <v>35</v>
      </c>
      <c r="C1840" s="19" t="s">
        <v>14</v>
      </c>
      <c r="D1840" s="48" t="s">
        <v>115</v>
      </c>
      <c r="E1840" s="19">
        <v>0.29166666666666702</v>
      </c>
      <c r="F1840" s="19"/>
      <c r="G1840" s="19"/>
      <c r="H1840" s="48">
        <v>9</v>
      </c>
    </row>
    <row r="1841" spans="1:8" x14ac:dyDescent="0.3">
      <c r="A1841" s="18">
        <v>45785</v>
      </c>
      <c r="B1841" s="5" t="s">
        <v>49</v>
      </c>
      <c r="C1841" s="19" t="s">
        <v>367</v>
      </c>
      <c r="D1841" s="48" t="s">
        <v>367</v>
      </c>
      <c r="E1841" s="19">
        <v>0.45833333333333331</v>
      </c>
      <c r="F1841" s="19"/>
      <c r="G1841" s="19"/>
      <c r="H1841" s="48">
        <v>5</v>
      </c>
    </row>
    <row r="1842" spans="1:8" x14ac:dyDescent="0.3">
      <c r="A1842" s="18">
        <v>45785</v>
      </c>
      <c r="B1842" s="20" t="s">
        <v>40</v>
      </c>
      <c r="C1842" s="21" t="s">
        <v>367</v>
      </c>
      <c r="D1842" s="41" t="s">
        <v>367</v>
      </c>
      <c r="E1842" s="21">
        <v>0.45833333333333331</v>
      </c>
      <c r="F1842" s="21"/>
      <c r="G1842" s="21"/>
      <c r="H1842" s="41">
        <v>14</v>
      </c>
    </row>
    <row r="1843" spans="1:8" x14ac:dyDescent="0.3">
      <c r="A1843" s="18">
        <v>45785</v>
      </c>
      <c r="B1843" s="5" t="s">
        <v>415</v>
      </c>
      <c r="C1843" s="19" t="s">
        <v>367</v>
      </c>
      <c r="D1843" s="48" t="s">
        <v>367</v>
      </c>
      <c r="E1843" s="19">
        <v>0.29166666666666669</v>
      </c>
      <c r="F1843" s="19"/>
      <c r="G1843" s="19"/>
      <c r="H1843" s="48">
        <v>3</v>
      </c>
    </row>
    <row r="1844" spans="1:8" x14ac:dyDescent="0.3">
      <c r="A1844" s="18">
        <v>45785</v>
      </c>
      <c r="B1844" s="5" t="s">
        <v>33</v>
      </c>
      <c r="C1844" s="19" t="s">
        <v>14</v>
      </c>
      <c r="D1844" s="48" t="s">
        <v>115</v>
      </c>
      <c r="E1844" s="19">
        <v>0.25</v>
      </c>
      <c r="F1844" s="19"/>
      <c r="G1844" s="19"/>
      <c r="H1844" s="48">
        <v>9</v>
      </c>
    </row>
    <row r="1845" spans="1:8" x14ac:dyDescent="0.3">
      <c r="A1845" s="18">
        <v>45785</v>
      </c>
      <c r="B1845" s="54" t="s">
        <v>12</v>
      </c>
      <c r="C1845" s="191" t="s">
        <v>26</v>
      </c>
      <c r="D1845" s="54" t="s">
        <v>27</v>
      </c>
      <c r="E1845" s="191">
        <v>0.25</v>
      </c>
      <c r="F1845" s="191"/>
      <c r="G1845" s="191"/>
      <c r="H1845" s="54">
        <v>22</v>
      </c>
    </row>
    <row r="1846" spans="1:8" x14ac:dyDescent="0.3">
      <c r="A1846" s="18">
        <v>45785</v>
      </c>
      <c r="B1846" s="5" t="s">
        <v>9</v>
      </c>
      <c r="C1846" s="19" t="s">
        <v>104</v>
      </c>
      <c r="D1846" s="48" t="s">
        <v>24</v>
      </c>
      <c r="E1846" s="19">
        <v>0.75</v>
      </c>
      <c r="F1846" s="19"/>
      <c r="G1846" s="19"/>
      <c r="H1846" s="48">
        <v>5</v>
      </c>
    </row>
    <row r="1847" spans="1:8" x14ac:dyDescent="0.3">
      <c r="A1847" s="18">
        <v>45785</v>
      </c>
      <c r="B1847" s="5" t="s">
        <v>6</v>
      </c>
      <c r="C1847" s="19" t="s">
        <v>104</v>
      </c>
      <c r="D1847" s="48" t="s">
        <v>24</v>
      </c>
      <c r="E1847" s="19">
        <v>0.75</v>
      </c>
      <c r="F1847" s="19"/>
      <c r="G1847" s="19"/>
      <c r="H1847" s="48">
        <v>5</v>
      </c>
    </row>
    <row r="1848" spans="1:8" x14ac:dyDescent="0.3">
      <c r="A1848" s="18">
        <v>45785</v>
      </c>
      <c r="B1848" s="5" t="s">
        <v>180</v>
      </c>
      <c r="C1848" s="19" t="s">
        <v>104</v>
      </c>
      <c r="D1848" s="48" t="s">
        <v>24</v>
      </c>
      <c r="E1848" s="19">
        <v>0.75</v>
      </c>
      <c r="F1848" s="19"/>
      <c r="G1848" s="19"/>
      <c r="H1848" s="48">
        <v>5</v>
      </c>
    </row>
    <row r="1849" spans="1:8" x14ac:dyDescent="0.3">
      <c r="A1849" s="18">
        <v>45785</v>
      </c>
      <c r="B1849" s="5" t="s">
        <v>9</v>
      </c>
      <c r="C1849" s="19" t="s">
        <v>14</v>
      </c>
      <c r="D1849" s="48" t="s">
        <v>115</v>
      </c>
      <c r="E1849" s="19">
        <v>0.91666666666666663</v>
      </c>
      <c r="F1849" s="19"/>
      <c r="G1849" s="19"/>
      <c r="H1849" s="48">
        <v>5</v>
      </c>
    </row>
    <row r="1850" spans="1:8" x14ac:dyDescent="0.3">
      <c r="A1850" s="18">
        <v>45785</v>
      </c>
      <c r="B1850" s="5" t="s">
        <v>6</v>
      </c>
      <c r="C1850" s="19" t="s">
        <v>14</v>
      </c>
      <c r="D1850" s="48" t="s">
        <v>115</v>
      </c>
      <c r="E1850" s="19">
        <v>0.91666666666666663</v>
      </c>
      <c r="F1850" s="19"/>
      <c r="G1850" s="19"/>
      <c r="H1850" s="48">
        <v>5</v>
      </c>
    </row>
    <row r="1851" spans="1:8" x14ac:dyDescent="0.3">
      <c r="A1851" s="18">
        <v>45785</v>
      </c>
      <c r="B1851" s="5" t="s">
        <v>180</v>
      </c>
      <c r="C1851" s="19" t="s">
        <v>14</v>
      </c>
      <c r="D1851" s="48" t="s">
        <v>115</v>
      </c>
      <c r="E1851" s="19">
        <v>0.91666666666666663</v>
      </c>
      <c r="F1851" s="19"/>
      <c r="G1851" s="19"/>
      <c r="H1851" s="48">
        <v>5</v>
      </c>
    </row>
    <row r="1852" spans="1:8" x14ac:dyDescent="0.3">
      <c r="A1852" s="18">
        <v>45785</v>
      </c>
      <c r="B1852" s="5" t="s">
        <v>9</v>
      </c>
      <c r="C1852" s="19" t="s">
        <v>56</v>
      </c>
      <c r="D1852" s="48" t="s">
        <v>97</v>
      </c>
      <c r="E1852" s="19">
        <v>8.3333333333333329E-2</v>
      </c>
      <c r="F1852" s="19"/>
      <c r="G1852" s="19"/>
      <c r="H1852" s="48">
        <v>5</v>
      </c>
    </row>
    <row r="1853" spans="1:8" x14ac:dyDescent="0.3">
      <c r="A1853" s="18">
        <v>45785</v>
      </c>
      <c r="B1853" s="5" t="s">
        <v>6</v>
      </c>
      <c r="C1853" s="19" t="s">
        <v>56</v>
      </c>
      <c r="D1853" s="48" t="s">
        <v>97</v>
      </c>
      <c r="E1853" s="19">
        <v>8.3333333333333329E-2</v>
      </c>
      <c r="F1853" s="19"/>
      <c r="G1853" s="19"/>
      <c r="H1853" s="48">
        <v>5</v>
      </c>
    </row>
    <row r="1854" spans="1:8" x14ac:dyDescent="0.3">
      <c r="A1854" s="18">
        <v>45785</v>
      </c>
      <c r="B1854" s="5" t="s">
        <v>180</v>
      </c>
      <c r="C1854" s="19" t="s">
        <v>56</v>
      </c>
      <c r="D1854" s="48" t="s">
        <v>97</v>
      </c>
      <c r="E1854" s="19">
        <v>8.3333333333333329E-2</v>
      </c>
      <c r="F1854" s="19"/>
      <c r="G1854" s="19"/>
      <c r="H1854" s="48">
        <v>5</v>
      </c>
    </row>
    <row r="1855" spans="1:8" x14ac:dyDescent="0.3">
      <c r="A1855" s="592" t="s">
        <v>267</v>
      </c>
      <c r="B1855" s="592" t="s">
        <v>2</v>
      </c>
      <c r="C1855" s="592" t="s">
        <v>3</v>
      </c>
      <c r="D1855" s="592" t="s">
        <v>4</v>
      </c>
      <c r="E1855" s="588" t="s">
        <v>5</v>
      </c>
      <c r="F1855" s="212"/>
      <c r="G1855" s="212"/>
      <c r="H1855" s="588" t="s">
        <v>268</v>
      </c>
    </row>
    <row r="1856" spans="1:8" x14ac:dyDescent="0.3">
      <c r="A1856" s="592"/>
      <c r="B1856" s="592"/>
      <c r="C1856" s="592"/>
      <c r="D1856" s="592"/>
      <c r="E1856" s="588"/>
      <c r="F1856" s="212"/>
      <c r="G1856" s="212"/>
      <c r="H1856" s="588"/>
    </row>
    <row r="1857" spans="1:8" x14ac:dyDescent="0.3">
      <c r="A1857" s="18">
        <v>45786</v>
      </c>
      <c r="B1857" s="5" t="s">
        <v>35</v>
      </c>
      <c r="C1857" s="19" t="s">
        <v>14</v>
      </c>
      <c r="D1857" s="48" t="s">
        <v>115</v>
      </c>
      <c r="E1857" s="19">
        <v>0.41666666666666669</v>
      </c>
      <c r="F1857" s="19"/>
      <c r="G1857" s="19"/>
      <c r="H1857" s="48">
        <v>6</v>
      </c>
    </row>
    <row r="1858" spans="1:8" x14ac:dyDescent="0.3">
      <c r="A1858" s="18">
        <v>45786</v>
      </c>
      <c r="B1858" s="5" t="s">
        <v>36</v>
      </c>
      <c r="C1858" s="19" t="s">
        <v>14</v>
      </c>
      <c r="D1858" s="48" t="s">
        <v>115</v>
      </c>
      <c r="E1858" s="19">
        <v>0.45833333333333331</v>
      </c>
      <c r="F1858" s="19"/>
      <c r="G1858" s="19"/>
      <c r="H1858" s="48">
        <v>13</v>
      </c>
    </row>
    <row r="1859" spans="1:8" x14ac:dyDescent="0.3">
      <c r="A1859" s="18">
        <v>45786</v>
      </c>
      <c r="B1859" s="5" t="s">
        <v>22</v>
      </c>
      <c r="C1859" s="19" t="s">
        <v>367</v>
      </c>
      <c r="D1859" s="48" t="s">
        <v>367</v>
      </c>
      <c r="E1859" s="19">
        <v>0.58333333333333337</v>
      </c>
      <c r="F1859" s="19"/>
      <c r="G1859" s="19"/>
      <c r="H1859" s="48">
        <v>2</v>
      </c>
    </row>
    <row r="1860" spans="1:8" x14ac:dyDescent="0.3">
      <c r="A1860" s="18">
        <v>45786</v>
      </c>
      <c r="B1860" s="5" t="s">
        <v>40</v>
      </c>
      <c r="C1860" s="19" t="s">
        <v>104</v>
      </c>
      <c r="D1860" s="48" t="s">
        <v>24</v>
      </c>
      <c r="E1860" s="19">
        <v>0.25</v>
      </c>
      <c r="F1860" s="19"/>
      <c r="G1860" s="19"/>
      <c r="H1860" s="48">
        <v>14</v>
      </c>
    </row>
    <row r="1861" spans="1:8" x14ac:dyDescent="0.3">
      <c r="A1861" s="18">
        <v>45786</v>
      </c>
      <c r="B1861" s="5" t="s">
        <v>159</v>
      </c>
      <c r="C1861" s="19" t="s">
        <v>26</v>
      </c>
      <c r="D1861" s="48" t="s">
        <v>27</v>
      </c>
      <c r="E1861" s="19">
        <v>0.25</v>
      </c>
      <c r="F1861" s="19"/>
      <c r="G1861" s="19"/>
      <c r="H1861" s="48">
        <v>4</v>
      </c>
    </row>
    <row r="1862" spans="1:8" x14ac:dyDescent="0.3">
      <c r="A1862" s="18">
        <v>45786</v>
      </c>
      <c r="B1862" s="41" t="s">
        <v>76</v>
      </c>
      <c r="C1862" s="19" t="s">
        <v>20</v>
      </c>
      <c r="D1862" s="48" t="s">
        <v>57</v>
      </c>
      <c r="E1862" s="19">
        <v>0.25</v>
      </c>
      <c r="F1862" s="19"/>
      <c r="G1862" s="19"/>
      <c r="H1862" s="48">
        <v>2</v>
      </c>
    </row>
    <row r="1863" spans="1:8" x14ac:dyDescent="0.3">
      <c r="A1863" s="18">
        <v>45786</v>
      </c>
      <c r="B1863" s="54" t="s">
        <v>12</v>
      </c>
      <c r="C1863" s="191" t="s">
        <v>20</v>
      </c>
      <c r="D1863" s="54" t="s">
        <v>57</v>
      </c>
      <c r="E1863" s="191">
        <v>0.25</v>
      </c>
      <c r="F1863" s="191"/>
      <c r="G1863" s="191"/>
      <c r="H1863" s="54">
        <v>22</v>
      </c>
    </row>
    <row r="1864" spans="1:8" x14ac:dyDescent="0.3">
      <c r="A1864" s="18">
        <v>45786</v>
      </c>
      <c r="B1864" s="5" t="s">
        <v>18</v>
      </c>
      <c r="C1864" s="19" t="s">
        <v>367</v>
      </c>
      <c r="D1864" s="48" t="s">
        <v>367</v>
      </c>
      <c r="E1864" s="19">
        <v>0.29166666666666669</v>
      </c>
      <c r="F1864" s="19"/>
      <c r="G1864" s="19"/>
      <c r="H1864" s="48">
        <v>16</v>
      </c>
    </row>
    <row r="1865" spans="1:8" x14ac:dyDescent="0.3">
      <c r="A1865" s="18">
        <v>45786</v>
      </c>
      <c r="B1865" s="5" t="s">
        <v>11</v>
      </c>
      <c r="C1865" s="19" t="s">
        <v>367</v>
      </c>
      <c r="D1865" s="48" t="s">
        <v>367</v>
      </c>
      <c r="E1865" s="19">
        <v>0.29166666666666702</v>
      </c>
      <c r="F1865" s="19"/>
      <c r="G1865" s="19"/>
      <c r="H1865" s="48">
        <v>18</v>
      </c>
    </row>
    <row r="1866" spans="1:8" x14ac:dyDescent="0.3">
      <c r="A1866" s="18">
        <v>45786</v>
      </c>
      <c r="B1866" s="5" t="s">
        <v>377</v>
      </c>
      <c r="C1866" s="19" t="s">
        <v>56</v>
      </c>
      <c r="D1866" s="48" t="s">
        <v>97</v>
      </c>
      <c r="E1866" s="22">
        <v>0.58333333333333337</v>
      </c>
      <c r="F1866" s="22"/>
      <c r="G1866" s="22"/>
      <c r="H1866" s="5"/>
    </row>
    <row r="1867" spans="1:8" x14ac:dyDescent="0.3">
      <c r="A1867" s="18">
        <v>45786</v>
      </c>
      <c r="B1867" s="5" t="s">
        <v>6</v>
      </c>
      <c r="C1867" s="19" t="s">
        <v>28</v>
      </c>
      <c r="D1867" s="48" t="s">
        <v>8</v>
      </c>
      <c r="E1867" s="19">
        <v>0.29166666666666702</v>
      </c>
      <c r="F1867" s="19"/>
      <c r="G1867" s="19"/>
      <c r="H1867" s="48">
        <v>8</v>
      </c>
    </row>
    <row r="1868" spans="1:8" x14ac:dyDescent="0.3">
      <c r="A1868" s="18">
        <v>45786</v>
      </c>
      <c r="B1868" s="5" t="s">
        <v>9</v>
      </c>
      <c r="C1868" s="19" t="s">
        <v>28</v>
      </c>
      <c r="D1868" s="48" t="s">
        <v>8</v>
      </c>
      <c r="E1868" s="19">
        <v>0.29166666666666702</v>
      </c>
      <c r="F1868" s="19"/>
      <c r="G1868" s="19"/>
      <c r="H1868" s="48">
        <v>8</v>
      </c>
    </row>
    <row r="1869" spans="1:8" x14ac:dyDescent="0.3">
      <c r="A1869" s="18">
        <v>45786</v>
      </c>
      <c r="B1869" s="5" t="s">
        <v>419</v>
      </c>
      <c r="C1869" s="19" t="s">
        <v>47</v>
      </c>
      <c r="D1869" s="48" t="s">
        <v>47</v>
      </c>
      <c r="E1869" s="19">
        <v>0.625</v>
      </c>
      <c r="F1869" s="19"/>
      <c r="G1869" s="19"/>
      <c r="H1869" s="48">
        <v>3</v>
      </c>
    </row>
    <row r="1870" spans="1:8" x14ac:dyDescent="0.3">
      <c r="A1870" s="18">
        <v>45786</v>
      </c>
      <c r="B1870" s="5" t="s">
        <v>6</v>
      </c>
      <c r="C1870" s="19" t="s">
        <v>26</v>
      </c>
      <c r="D1870" s="48" t="s">
        <v>27</v>
      </c>
      <c r="E1870" s="19">
        <v>0.70833333333333337</v>
      </c>
      <c r="F1870" s="19"/>
      <c r="G1870" s="19"/>
      <c r="H1870" s="48">
        <v>8</v>
      </c>
    </row>
    <row r="1871" spans="1:8" x14ac:dyDescent="0.3">
      <c r="A1871" s="18">
        <v>45786</v>
      </c>
      <c r="B1871" s="5" t="s">
        <v>9</v>
      </c>
      <c r="C1871" s="19" t="s">
        <v>26</v>
      </c>
      <c r="D1871" s="48" t="s">
        <v>27</v>
      </c>
      <c r="E1871" s="19">
        <v>0.70833333333333337</v>
      </c>
      <c r="F1871" s="19"/>
      <c r="G1871" s="19"/>
      <c r="H1871" s="48">
        <v>8</v>
      </c>
    </row>
    <row r="1872" spans="1:8" x14ac:dyDescent="0.3">
      <c r="A1872" s="18">
        <v>45786</v>
      </c>
      <c r="B1872" s="5" t="s">
        <v>6</v>
      </c>
      <c r="C1872" s="19" t="s">
        <v>28</v>
      </c>
      <c r="D1872" s="48" t="s">
        <v>8</v>
      </c>
      <c r="E1872" s="19">
        <v>0.91666666666666663</v>
      </c>
      <c r="F1872" s="19"/>
      <c r="G1872" s="19"/>
      <c r="H1872" s="48">
        <v>8</v>
      </c>
    </row>
    <row r="1873" spans="1:8" x14ac:dyDescent="0.3">
      <c r="A1873" s="18">
        <v>45786</v>
      </c>
      <c r="B1873" s="5" t="s">
        <v>9</v>
      </c>
      <c r="C1873" s="19" t="s">
        <v>28</v>
      </c>
      <c r="D1873" s="48" t="s">
        <v>8</v>
      </c>
      <c r="E1873" s="19">
        <v>0.91666666666666663</v>
      </c>
      <c r="F1873" s="19"/>
      <c r="G1873" s="19"/>
      <c r="H1873" s="48">
        <v>8</v>
      </c>
    </row>
    <row r="1874" spans="1:8" x14ac:dyDescent="0.3">
      <c r="A1874" s="592" t="s">
        <v>267</v>
      </c>
      <c r="B1874" s="592" t="s">
        <v>2</v>
      </c>
      <c r="C1874" s="592" t="s">
        <v>3</v>
      </c>
      <c r="D1874" s="592" t="s">
        <v>4</v>
      </c>
      <c r="E1874" s="588" t="s">
        <v>5</v>
      </c>
      <c r="F1874" s="212"/>
      <c r="G1874" s="212"/>
      <c r="H1874" s="588" t="s">
        <v>268</v>
      </c>
    </row>
    <row r="1875" spans="1:8" x14ac:dyDescent="0.3">
      <c r="A1875" s="592"/>
      <c r="B1875" s="592"/>
      <c r="C1875" s="592"/>
      <c r="D1875" s="592"/>
      <c r="E1875" s="588"/>
      <c r="F1875" s="212"/>
      <c r="G1875" s="212"/>
      <c r="H1875" s="588"/>
    </row>
    <row r="1876" spans="1:8" x14ac:dyDescent="0.3">
      <c r="A1876" s="18">
        <v>45787</v>
      </c>
      <c r="B1876" s="20" t="s">
        <v>6</v>
      </c>
      <c r="C1876" s="21" t="s">
        <v>26</v>
      </c>
      <c r="D1876" s="41" t="s">
        <v>27</v>
      </c>
      <c r="E1876" s="21">
        <v>0.29166666666666669</v>
      </c>
      <c r="F1876" s="21"/>
      <c r="G1876" s="21"/>
      <c r="H1876" s="41">
        <v>6</v>
      </c>
    </row>
    <row r="1877" spans="1:8" x14ac:dyDescent="0.3">
      <c r="A1877" s="18">
        <v>45787</v>
      </c>
      <c r="B1877" s="20" t="s">
        <v>9</v>
      </c>
      <c r="C1877" s="21" t="s">
        <v>26</v>
      </c>
      <c r="D1877" s="41" t="s">
        <v>27</v>
      </c>
      <c r="E1877" s="21">
        <v>0.29166666666666669</v>
      </c>
      <c r="F1877" s="21"/>
      <c r="G1877" s="21"/>
      <c r="H1877" s="41">
        <v>6</v>
      </c>
    </row>
    <row r="1878" spans="1:8" x14ac:dyDescent="0.3">
      <c r="A1878" s="18">
        <v>45787</v>
      </c>
      <c r="B1878" s="20" t="s">
        <v>30</v>
      </c>
      <c r="C1878" s="21" t="s">
        <v>26</v>
      </c>
      <c r="D1878" s="41" t="s">
        <v>27</v>
      </c>
      <c r="E1878" s="21">
        <v>0.29166666666666669</v>
      </c>
      <c r="F1878" s="21"/>
      <c r="G1878" s="21"/>
      <c r="H1878" s="41">
        <v>6</v>
      </c>
    </row>
    <row r="1879" spans="1:8" x14ac:dyDescent="0.3">
      <c r="A1879" s="18">
        <v>45787</v>
      </c>
      <c r="B1879" s="20" t="s">
        <v>35</v>
      </c>
      <c r="C1879" s="21" t="s">
        <v>26</v>
      </c>
      <c r="D1879" s="41" t="s">
        <v>27</v>
      </c>
      <c r="E1879" s="21">
        <v>0.5</v>
      </c>
      <c r="F1879" s="21"/>
      <c r="G1879" s="21"/>
      <c r="H1879" s="41">
        <v>6</v>
      </c>
    </row>
    <row r="1880" spans="1:8" x14ac:dyDescent="0.3">
      <c r="A1880" s="18">
        <v>45787</v>
      </c>
      <c r="B1880" s="41" t="s">
        <v>16</v>
      </c>
      <c r="C1880" s="42" t="s">
        <v>56</v>
      </c>
      <c r="D1880" s="41" t="s">
        <v>97</v>
      </c>
      <c r="E1880" s="42">
        <v>0.29166666666666669</v>
      </c>
      <c r="F1880" s="42"/>
      <c r="G1880" s="42"/>
      <c r="H1880" s="41">
        <v>3</v>
      </c>
    </row>
    <row r="1881" spans="1:8" x14ac:dyDescent="0.3">
      <c r="A1881" s="18">
        <v>45787</v>
      </c>
      <c r="B1881" s="20" t="s">
        <v>6</v>
      </c>
      <c r="C1881" s="21" t="s">
        <v>56</v>
      </c>
      <c r="D1881" s="41" t="s">
        <v>97</v>
      </c>
      <c r="E1881" s="21">
        <v>0.58333333333333337</v>
      </c>
      <c r="F1881" s="21"/>
      <c r="G1881" s="21"/>
      <c r="H1881" s="41">
        <v>6</v>
      </c>
    </row>
    <row r="1882" spans="1:8" x14ac:dyDescent="0.3">
      <c r="A1882" s="18">
        <v>45787</v>
      </c>
      <c r="B1882" s="20" t="s">
        <v>9</v>
      </c>
      <c r="C1882" s="21" t="s">
        <v>56</v>
      </c>
      <c r="D1882" s="41" t="s">
        <v>97</v>
      </c>
      <c r="E1882" s="21">
        <v>0.58333333333333337</v>
      </c>
      <c r="F1882" s="21"/>
      <c r="G1882" s="21"/>
      <c r="H1882" s="41">
        <v>6</v>
      </c>
    </row>
    <row r="1883" spans="1:8" x14ac:dyDescent="0.3">
      <c r="A1883" s="18">
        <v>45787</v>
      </c>
      <c r="B1883" s="20" t="s">
        <v>30</v>
      </c>
      <c r="C1883" s="21" t="s">
        <v>56</v>
      </c>
      <c r="D1883" s="41" t="s">
        <v>97</v>
      </c>
      <c r="E1883" s="21">
        <v>0.58333333333333337</v>
      </c>
      <c r="F1883" s="21"/>
      <c r="G1883" s="21"/>
      <c r="H1883" s="41">
        <v>6</v>
      </c>
    </row>
    <row r="1884" spans="1:8" x14ac:dyDescent="0.3">
      <c r="A1884" s="18">
        <v>45787</v>
      </c>
      <c r="B1884" s="41" t="s">
        <v>12</v>
      </c>
      <c r="C1884" s="42" t="s">
        <v>104</v>
      </c>
      <c r="D1884" s="41" t="s">
        <v>24</v>
      </c>
      <c r="E1884" s="42">
        <v>0.20833333333333301</v>
      </c>
      <c r="F1884" s="42"/>
      <c r="G1884" s="42"/>
      <c r="H1884" s="41">
        <v>6</v>
      </c>
    </row>
    <row r="1885" spans="1:8" x14ac:dyDescent="0.3">
      <c r="A1885" s="18">
        <v>45787</v>
      </c>
      <c r="B1885" s="41" t="s">
        <v>40</v>
      </c>
      <c r="C1885" s="42" t="s">
        <v>20</v>
      </c>
      <c r="D1885" s="41" t="s">
        <v>42</v>
      </c>
      <c r="E1885" s="42">
        <v>0.25</v>
      </c>
      <c r="F1885" s="42"/>
      <c r="G1885" s="42"/>
      <c r="H1885" s="41">
        <v>20</v>
      </c>
    </row>
    <row r="1886" spans="1:8" x14ac:dyDescent="0.3">
      <c r="A1886" s="18">
        <v>45787</v>
      </c>
      <c r="B1886" s="41" t="s">
        <v>18</v>
      </c>
      <c r="C1886" s="42" t="s">
        <v>20</v>
      </c>
      <c r="D1886" s="41" t="s">
        <v>42</v>
      </c>
      <c r="E1886" s="42">
        <v>0.25</v>
      </c>
      <c r="F1886" s="42"/>
      <c r="G1886" s="42"/>
      <c r="H1886" s="41">
        <v>6</v>
      </c>
    </row>
    <row r="1887" spans="1:8" x14ac:dyDescent="0.3">
      <c r="A1887" s="592" t="s">
        <v>267</v>
      </c>
      <c r="B1887" s="592" t="s">
        <v>2</v>
      </c>
      <c r="C1887" s="592" t="s">
        <v>3</v>
      </c>
      <c r="D1887" s="592" t="s">
        <v>4</v>
      </c>
      <c r="E1887" s="588" t="s">
        <v>5</v>
      </c>
      <c r="F1887" s="212"/>
      <c r="G1887" s="212"/>
      <c r="H1887" s="588" t="s">
        <v>268</v>
      </c>
    </row>
    <row r="1888" spans="1:8" x14ac:dyDescent="0.3">
      <c r="A1888" s="592"/>
      <c r="B1888" s="592"/>
      <c r="C1888" s="592"/>
      <c r="D1888" s="592"/>
      <c r="E1888" s="588"/>
      <c r="F1888" s="212"/>
      <c r="G1888" s="212"/>
      <c r="H1888" s="588"/>
    </row>
    <row r="1889" spans="1:8" x14ac:dyDescent="0.3">
      <c r="A1889" s="18">
        <v>45788</v>
      </c>
      <c r="B1889" s="20" t="s">
        <v>6</v>
      </c>
      <c r="C1889" s="5" t="s">
        <v>14</v>
      </c>
      <c r="D1889" s="5" t="s">
        <v>115</v>
      </c>
      <c r="E1889" s="22">
        <v>0.41666666666666669</v>
      </c>
      <c r="F1889" s="22"/>
      <c r="G1889" s="22"/>
      <c r="H1889" s="5">
        <v>5</v>
      </c>
    </row>
    <row r="1890" spans="1:8" x14ac:dyDescent="0.3">
      <c r="A1890" s="18">
        <v>45788</v>
      </c>
      <c r="B1890" s="20" t="s">
        <v>9</v>
      </c>
      <c r="C1890" s="5" t="s">
        <v>14</v>
      </c>
      <c r="D1890" s="5" t="s">
        <v>115</v>
      </c>
      <c r="E1890" s="22">
        <v>0.41666666666666669</v>
      </c>
      <c r="F1890" s="22"/>
      <c r="G1890" s="22"/>
      <c r="H1890" s="5">
        <v>5</v>
      </c>
    </row>
    <row r="1891" spans="1:8" x14ac:dyDescent="0.3">
      <c r="A1891" s="18">
        <v>45788</v>
      </c>
      <c r="B1891" s="20" t="s">
        <v>30</v>
      </c>
      <c r="C1891" s="5" t="s">
        <v>14</v>
      </c>
      <c r="D1891" s="5" t="s">
        <v>15</v>
      </c>
      <c r="E1891" s="22">
        <v>0.41666666666666669</v>
      </c>
      <c r="F1891" s="22"/>
      <c r="G1891" s="22"/>
      <c r="H1891" s="5">
        <v>5</v>
      </c>
    </row>
    <row r="1892" spans="1:8" x14ac:dyDescent="0.3">
      <c r="A1892" s="592" t="s">
        <v>267</v>
      </c>
      <c r="B1892" s="592" t="s">
        <v>2</v>
      </c>
      <c r="C1892" s="592" t="s">
        <v>3</v>
      </c>
      <c r="D1892" s="592" t="s">
        <v>4</v>
      </c>
      <c r="E1892" s="588" t="s">
        <v>5</v>
      </c>
      <c r="F1892" s="212"/>
      <c r="G1892" s="212"/>
      <c r="H1892" s="588" t="s">
        <v>268</v>
      </c>
    </row>
    <row r="1893" spans="1:8" x14ac:dyDescent="0.3">
      <c r="A1893" s="592"/>
      <c r="B1893" s="592"/>
      <c r="C1893" s="592"/>
      <c r="D1893" s="592"/>
      <c r="E1893" s="588"/>
      <c r="F1893" s="212"/>
      <c r="G1893" s="212"/>
      <c r="H1893" s="588"/>
    </row>
    <row r="1894" spans="1:8" x14ac:dyDescent="0.3">
      <c r="A1894" s="18">
        <v>45789</v>
      </c>
      <c r="B1894" s="5" t="s">
        <v>11</v>
      </c>
      <c r="C1894" s="19" t="s">
        <v>28</v>
      </c>
      <c r="D1894" s="48" t="s">
        <v>8</v>
      </c>
      <c r="E1894" s="19">
        <v>0.29166666666666702</v>
      </c>
      <c r="F1894" s="19"/>
      <c r="G1894" s="19"/>
      <c r="H1894" s="48">
        <v>8</v>
      </c>
    </row>
    <row r="1895" spans="1:8" x14ac:dyDescent="0.3">
      <c r="A1895" s="18">
        <v>45789</v>
      </c>
      <c r="B1895" s="5" t="s">
        <v>159</v>
      </c>
      <c r="C1895" s="19" t="s">
        <v>28</v>
      </c>
      <c r="D1895" s="48" t="s">
        <v>8</v>
      </c>
      <c r="E1895" s="19">
        <v>0.29166666666666702</v>
      </c>
      <c r="F1895" s="19"/>
      <c r="G1895" s="19"/>
      <c r="H1895" s="48">
        <v>4</v>
      </c>
    </row>
    <row r="1896" spans="1:8" x14ac:dyDescent="0.3">
      <c r="A1896" s="18">
        <v>45789</v>
      </c>
      <c r="B1896" s="5" t="s">
        <v>420</v>
      </c>
      <c r="C1896" s="19" t="s">
        <v>56</v>
      </c>
      <c r="D1896" s="48" t="s">
        <v>97</v>
      </c>
      <c r="E1896" s="22">
        <v>0.625</v>
      </c>
      <c r="F1896" s="22"/>
      <c r="G1896" s="22"/>
      <c r="H1896" s="117"/>
    </row>
    <row r="1897" spans="1:8" x14ac:dyDescent="0.3">
      <c r="A1897" s="18">
        <v>45789</v>
      </c>
      <c r="B1897" s="5" t="s">
        <v>9</v>
      </c>
      <c r="C1897" s="19" t="s">
        <v>104</v>
      </c>
      <c r="D1897" s="48" t="s">
        <v>24</v>
      </c>
      <c r="E1897" s="19">
        <v>0.29166666666666702</v>
      </c>
      <c r="F1897" s="19"/>
      <c r="G1897" s="19"/>
      <c r="H1897" s="48">
        <v>8</v>
      </c>
    </row>
    <row r="1898" spans="1:8" x14ac:dyDescent="0.3">
      <c r="A1898" s="18">
        <v>45789</v>
      </c>
      <c r="B1898" s="20" t="s">
        <v>6</v>
      </c>
      <c r="C1898" s="21" t="s">
        <v>104</v>
      </c>
      <c r="D1898" s="41" t="s">
        <v>24</v>
      </c>
      <c r="E1898" s="21">
        <v>0.29166666666666669</v>
      </c>
      <c r="F1898" s="21"/>
      <c r="G1898" s="21"/>
      <c r="H1898" s="41">
        <v>7</v>
      </c>
    </row>
    <row r="1899" spans="1:8" x14ac:dyDescent="0.3">
      <c r="A1899" s="18">
        <v>45789</v>
      </c>
      <c r="B1899" s="20" t="s">
        <v>25</v>
      </c>
      <c r="C1899" s="21" t="s">
        <v>104</v>
      </c>
      <c r="D1899" s="41" t="s">
        <v>24</v>
      </c>
      <c r="E1899" s="21">
        <v>0.5</v>
      </c>
      <c r="F1899" s="21"/>
      <c r="G1899" s="21"/>
      <c r="H1899" s="41">
        <v>4</v>
      </c>
    </row>
    <row r="1900" spans="1:8" x14ac:dyDescent="0.3">
      <c r="A1900" s="18">
        <v>45789</v>
      </c>
      <c r="B1900" s="5" t="s">
        <v>13</v>
      </c>
      <c r="C1900" s="19" t="s">
        <v>104</v>
      </c>
      <c r="D1900" s="48" t="s">
        <v>24</v>
      </c>
      <c r="E1900" s="19">
        <v>0.5</v>
      </c>
      <c r="F1900" s="19"/>
      <c r="G1900" s="19"/>
      <c r="H1900" s="48">
        <v>6</v>
      </c>
    </row>
    <row r="1901" spans="1:8" x14ac:dyDescent="0.3">
      <c r="A1901" s="18">
        <v>45789</v>
      </c>
      <c r="B1901" s="20" t="s">
        <v>416</v>
      </c>
      <c r="C1901" s="21" t="s">
        <v>20</v>
      </c>
      <c r="D1901" s="41" t="s">
        <v>57</v>
      </c>
      <c r="E1901" s="21">
        <v>0.29166666666666669</v>
      </c>
      <c r="F1901" s="21"/>
      <c r="G1901" s="21"/>
      <c r="H1901" s="41">
        <v>14</v>
      </c>
    </row>
    <row r="1902" spans="1:8" x14ac:dyDescent="0.3">
      <c r="A1902" s="18">
        <v>45789</v>
      </c>
      <c r="B1902" s="5" t="s">
        <v>18</v>
      </c>
      <c r="C1902" s="19" t="s">
        <v>20</v>
      </c>
      <c r="D1902" s="48" t="s">
        <v>57</v>
      </c>
      <c r="E1902" s="19">
        <v>0.29166666666666702</v>
      </c>
      <c r="F1902" s="19"/>
      <c r="G1902" s="19"/>
      <c r="H1902" s="48">
        <v>26</v>
      </c>
    </row>
    <row r="1903" spans="1:8" x14ac:dyDescent="0.3">
      <c r="A1903" s="18">
        <v>45789</v>
      </c>
      <c r="B1903" s="5" t="s">
        <v>16</v>
      </c>
      <c r="C1903" s="19" t="s">
        <v>26</v>
      </c>
      <c r="D1903" s="48" t="s">
        <v>27</v>
      </c>
      <c r="E1903" s="19">
        <v>0.25</v>
      </c>
      <c r="F1903" s="19"/>
      <c r="G1903" s="19"/>
      <c r="H1903" s="48">
        <v>13</v>
      </c>
    </row>
    <row r="1904" spans="1:8" x14ac:dyDescent="0.3">
      <c r="A1904" s="18">
        <v>45789</v>
      </c>
      <c r="B1904" s="20" t="s">
        <v>35</v>
      </c>
      <c r="C1904" s="19" t="s">
        <v>26</v>
      </c>
      <c r="D1904" s="41" t="s">
        <v>27</v>
      </c>
      <c r="E1904" s="19">
        <v>0.5</v>
      </c>
      <c r="F1904" s="19"/>
      <c r="G1904" s="19"/>
      <c r="H1904" s="41">
        <v>7</v>
      </c>
    </row>
    <row r="1905" spans="1:8" x14ac:dyDescent="0.3">
      <c r="A1905" s="18">
        <v>45789</v>
      </c>
      <c r="B1905" s="5" t="s">
        <v>40</v>
      </c>
      <c r="C1905" s="19" t="s">
        <v>26</v>
      </c>
      <c r="D1905" s="48" t="s">
        <v>27</v>
      </c>
      <c r="E1905" s="22">
        <v>0.58333333333333337</v>
      </c>
      <c r="F1905" s="22"/>
      <c r="G1905" s="22"/>
      <c r="H1905" s="48">
        <v>14</v>
      </c>
    </row>
    <row r="1906" spans="1:8" x14ac:dyDescent="0.3">
      <c r="A1906" s="18">
        <v>45789</v>
      </c>
      <c r="B1906" s="5" t="s">
        <v>22</v>
      </c>
      <c r="C1906" s="19" t="s">
        <v>14</v>
      </c>
      <c r="D1906" s="48" t="s">
        <v>115</v>
      </c>
      <c r="E1906" s="19">
        <v>0.20833333333333301</v>
      </c>
      <c r="F1906" s="19"/>
      <c r="G1906" s="19"/>
      <c r="H1906" s="48">
        <v>8</v>
      </c>
    </row>
    <row r="1907" spans="1:8" x14ac:dyDescent="0.3">
      <c r="A1907" s="18">
        <v>45789</v>
      </c>
      <c r="B1907" s="5" t="s">
        <v>17</v>
      </c>
      <c r="C1907" s="19" t="s">
        <v>14</v>
      </c>
      <c r="D1907" s="48" t="s">
        <v>115</v>
      </c>
      <c r="E1907" s="19">
        <v>0.5</v>
      </c>
      <c r="F1907" s="19"/>
      <c r="G1907" s="19"/>
      <c r="H1907" s="48">
        <v>8</v>
      </c>
    </row>
    <row r="1908" spans="1:8" x14ac:dyDescent="0.3">
      <c r="A1908" s="18">
        <v>45789</v>
      </c>
      <c r="B1908" s="5" t="s">
        <v>163</v>
      </c>
      <c r="C1908" s="19" t="s">
        <v>56</v>
      </c>
      <c r="D1908" s="48" t="s">
        <v>97</v>
      </c>
      <c r="E1908" s="22">
        <v>0.29166666666666669</v>
      </c>
      <c r="F1908" s="22"/>
      <c r="G1908" s="22"/>
      <c r="H1908" s="48">
        <v>14</v>
      </c>
    </row>
    <row r="1909" spans="1:8" x14ac:dyDescent="0.3">
      <c r="A1909" s="18">
        <v>45789</v>
      </c>
      <c r="B1909" s="5" t="s">
        <v>163</v>
      </c>
      <c r="C1909" s="19" t="s">
        <v>56</v>
      </c>
      <c r="D1909" s="48" t="s">
        <v>97</v>
      </c>
      <c r="E1909" s="22">
        <v>0.625</v>
      </c>
      <c r="F1909" s="22"/>
      <c r="G1909" s="22"/>
      <c r="H1909" s="48">
        <v>14</v>
      </c>
    </row>
    <row r="1910" spans="1:8" x14ac:dyDescent="0.3">
      <c r="A1910" s="18">
        <v>45789</v>
      </c>
      <c r="B1910" s="5" t="s">
        <v>16</v>
      </c>
      <c r="C1910" s="19" t="s">
        <v>56</v>
      </c>
      <c r="D1910" s="48" t="s">
        <v>97</v>
      </c>
      <c r="E1910" s="22">
        <v>0.75</v>
      </c>
      <c r="F1910" s="22"/>
      <c r="G1910" s="22"/>
      <c r="H1910" s="48">
        <v>14</v>
      </c>
    </row>
    <row r="1911" spans="1:8" x14ac:dyDescent="0.3">
      <c r="A1911" s="18">
        <v>45789</v>
      </c>
      <c r="B1911" s="20" t="s">
        <v>6</v>
      </c>
      <c r="C1911" s="5" t="s">
        <v>28</v>
      </c>
      <c r="D1911" s="5" t="s">
        <v>8</v>
      </c>
      <c r="E1911" s="22">
        <v>0.83333333333333337</v>
      </c>
      <c r="F1911" s="22"/>
      <c r="G1911" s="22"/>
      <c r="H1911" s="5">
        <v>5</v>
      </c>
    </row>
    <row r="1912" spans="1:8" x14ac:dyDescent="0.3">
      <c r="A1912" s="18">
        <v>45789</v>
      </c>
      <c r="B1912" s="20" t="s">
        <v>30</v>
      </c>
      <c r="C1912" s="5" t="s">
        <v>28</v>
      </c>
      <c r="D1912" s="5" t="s">
        <v>8</v>
      </c>
      <c r="E1912" s="22">
        <v>0.83333333333333337</v>
      </c>
      <c r="F1912" s="22"/>
      <c r="G1912" s="22"/>
      <c r="H1912" s="5">
        <v>5</v>
      </c>
    </row>
    <row r="1913" spans="1:8" x14ac:dyDescent="0.3">
      <c r="A1913" s="592" t="s">
        <v>267</v>
      </c>
      <c r="B1913" s="592" t="s">
        <v>2</v>
      </c>
      <c r="C1913" s="592" t="s">
        <v>3</v>
      </c>
      <c r="D1913" s="592" t="s">
        <v>4</v>
      </c>
      <c r="E1913" s="588" t="s">
        <v>5</v>
      </c>
      <c r="F1913" s="212"/>
      <c r="G1913" s="212"/>
      <c r="H1913" s="588" t="s">
        <v>268</v>
      </c>
    </row>
    <row r="1914" spans="1:8" x14ac:dyDescent="0.3">
      <c r="A1914" s="592"/>
      <c r="B1914" s="592"/>
      <c r="C1914" s="592"/>
      <c r="D1914" s="592"/>
      <c r="E1914" s="588"/>
      <c r="F1914" s="212"/>
      <c r="G1914" s="212"/>
      <c r="H1914" s="588"/>
    </row>
    <row r="1915" spans="1:8" x14ac:dyDescent="0.3">
      <c r="A1915" s="18">
        <v>45790</v>
      </c>
      <c r="B1915" s="5" t="s">
        <v>22</v>
      </c>
      <c r="C1915" s="19" t="s">
        <v>367</v>
      </c>
      <c r="D1915" s="48" t="s">
        <v>367</v>
      </c>
      <c r="E1915" s="19">
        <v>0.25</v>
      </c>
      <c r="F1915" s="19"/>
      <c r="G1915" s="19"/>
      <c r="H1915" s="48">
        <v>7</v>
      </c>
    </row>
    <row r="1916" spans="1:8" x14ac:dyDescent="0.3">
      <c r="A1916" s="18">
        <v>45790</v>
      </c>
      <c r="B1916" s="5" t="s">
        <v>80</v>
      </c>
      <c r="C1916" s="19" t="s">
        <v>367</v>
      </c>
      <c r="D1916" s="48" t="s">
        <v>367</v>
      </c>
      <c r="E1916" s="19">
        <v>0.25</v>
      </c>
      <c r="F1916" s="19"/>
      <c r="G1916" s="19"/>
      <c r="H1916" s="48">
        <v>9</v>
      </c>
    </row>
    <row r="1917" spans="1:8" x14ac:dyDescent="0.3">
      <c r="A1917" s="18">
        <v>45790</v>
      </c>
      <c r="B1917" s="20" t="s">
        <v>107</v>
      </c>
      <c r="C1917" s="21" t="s">
        <v>367</v>
      </c>
      <c r="D1917" s="41" t="s">
        <v>367</v>
      </c>
      <c r="E1917" s="21">
        <v>0.25</v>
      </c>
      <c r="F1917" s="21"/>
      <c r="G1917" s="21"/>
      <c r="H1917" s="41">
        <v>10</v>
      </c>
    </row>
    <row r="1918" spans="1:8" x14ac:dyDescent="0.3">
      <c r="A1918" s="18">
        <v>45790</v>
      </c>
      <c r="B1918" s="5" t="s">
        <v>35</v>
      </c>
      <c r="C1918" s="19" t="s">
        <v>28</v>
      </c>
      <c r="D1918" s="48" t="s">
        <v>8</v>
      </c>
      <c r="E1918" s="19">
        <v>0.41666666666666669</v>
      </c>
      <c r="F1918" s="19"/>
      <c r="G1918" s="19"/>
      <c r="H1918" s="48">
        <v>4</v>
      </c>
    </row>
    <row r="1919" spans="1:8" x14ac:dyDescent="0.3">
      <c r="A1919" s="18">
        <v>45790</v>
      </c>
      <c r="B1919" s="20" t="s">
        <v>98</v>
      </c>
      <c r="C1919" s="21" t="s">
        <v>28</v>
      </c>
      <c r="D1919" s="41" t="s">
        <v>8</v>
      </c>
      <c r="E1919" s="21">
        <v>0.58333333333333337</v>
      </c>
      <c r="F1919" s="21"/>
      <c r="G1919" s="21"/>
      <c r="H1919" s="41">
        <v>6</v>
      </c>
    </row>
    <row r="1920" spans="1:8" x14ac:dyDescent="0.3">
      <c r="A1920" s="18">
        <v>45790</v>
      </c>
      <c r="B1920" s="5" t="s">
        <v>9</v>
      </c>
      <c r="C1920" s="19" t="s">
        <v>26</v>
      </c>
      <c r="D1920" s="48" t="s">
        <v>27</v>
      </c>
      <c r="E1920" s="19">
        <v>0.25</v>
      </c>
      <c r="F1920" s="19"/>
      <c r="G1920" s="19"/>
      <c r="H1920" s="48">
        <v>15</v>
      </c>
    </row>
    <row r="1921" spans="1:8" x14ac:dyDescent="0.3">
      <c r="A1921" s="18">
        <v>45790</v>
      </c>
      <c r="B1921" s="5" t="s">
        <v>36</v>
      </c>
      <c r="C1921" s="19" t="s">
        <v>56</v>
      </c>
      <c r="D1921" s="48" t="s">
        <v>97</v>
      </c>
      <c r="E1921" s="19">
        <v>0.58333333333333337</v>
      </c>
      <c r="F1921" s="19"/>
      <c r="G1921" s="19"/>
      <c r="H1921" s="48">
        <v>15</v>
      </c>
    </row>
    <row r="1922" spans="1:8" x14ac:dyDescent="0.3">
      <c r="A1922" s="18">
        <v>45790</v>
      </c>
      <c r="B1922" s="5" t="s">
        <v>420</v>
      </c>
      <c r="C1922" s="19" t="s">
        <v>56</v>
      </c>
      <c r="D1922" s="48" t="s">
        <v>97</v>
      </c>
      <c r="E1922" s="19">
        <v>0.25</v>
      </c>
      <c r="F1922" s="19"/>
      <c r="G1922" s="19"/>
      <c r="H1922" s="48">
        <v>7</v>
      </c>
    </row>
    <row r="1923" spans="1:8" x14ac:dyDescent="0.3">
      <c r="A1923" s="18">
        <v>45790</v>
      </c>
      <c r="B1923" s="54" t="s">
        <v>25</v>
      </c>
      <c r="C1923" s="191" t="s">
        <v>56</v>
      </c>
      <c r="D1923" s="54" t="s">
        <v>97</v>
      </c>
      <c r="E1923" s="191">
        <v>0.41666666666666669</v>
      </c>
      <c r="F1923" s="191"/>
      <c r="G1923" s="191"/>
      <c r="H1923" s="54">
        <v>2</v>
      </c>
    </row>
    <row r="1924" spans="1:8" x14ac:dyDescent="0.3">
      <c r="A1924" s="18">
        <v>45790</v>
      </c>
      <c r="B1924" s="20" t="s">
        <v>6</v>
      </c>
      <c r="C1924" s="21" t="s">
        <v>56</v>
      </c>
      <c r="D1924" s="41" t="s">
        <v>97</v>
      </c>
      <c r="E1924" s="21">
        <v>0.41666666666666669</v>
      </c>
      <c r="F1924" s="21"/>
      <c r="G1924" s="21"/>
      <c r="H1924" s="41">
        <v>8</v>
      </c>
    </row>
    <row r="1925" spans="1:8" x14ac:dyDescent="0.3">
      <c r="A1925" s="18">
        <v>45790</v>
      </c>
      <c r="B1925" s="41" t="s">
        <v>40</v>
      </c>
      <c r="C1925" s="42" t="s">
        <v>14</v>
      </c>
      <c r="D1925" s="41" t="s">
        <v>115</v>
      </c>
      <c r="E1925" s="42">
        <v>0.20833333333333334</v>
      </c>
      <c r="F1925" s="42"/>
      <c r="G1925" s="42"/>
      <c r="H1925" s="41">
        <v>14</v>
      </c>
    </row>
    <row r="1926" spans="1:8" x14ac:dyDescent="0.3">
      <c r="A1926" s="18">
        <v>45790</v>
      </c>
      <c r="B1926" s="20" t="s">
        <v>76</v>
      </c>
      <c r="C1926" s="21" t="s">
        <v>20</v>
      </c>
      <c r="D1926" s="20" t="s">
        <v>57</v>
      </c>
      <c r="E1926" s="21">
        <v>0.29166666666666702</v>
      </c>
      <c r="F1926" s="21"/>
      <c r="G1926" s="21"/>
      <c r="H1926" s="20">
        <v>9</v>
      </c>
    </row>
    <row r="1927" spans="1:8" x14ac:dyDescent="0.3">
      <c r="A1927" s="18">
        <v>45790</v>
      </c>
      <c r="B1927" s="41" t="s">
        <v>51</v>
      </c>
      <c r="C1927" s="42" t="s">
        <v>20</v>
      </c>
      <c r="D1927" s="41" t="s">
        <v>57</v>
      </c>
      <c r="E1927" s="42">
        <v>0.29166666666666702</v>
      </c>
      <c r="F1927" s="42"/>
      <c r="G1927" s="42"/>
      <c r="H1927" s="41">
        <v>1</v>
      </c>
    </row>
    <row r="1928" spans="1:8" x14ac:dyDescent="0.3">
      <c r="A1928" s="18">
        <v>45790</v>
      </c>
      <c r="B1928" s="41" t="s">
        <v>12</v>
      </c>
      <c r="C1928" s="42" t="s">
        <v>20</v>
      </c>
      <c r="D1928" s="41" t="s">
        <v>57</v>
      </c>
      <c r="E1928" s="42">
        <v>0.29166666666666669</v>
      </c>
      <c r="F1928" s="42"/>
      <c r="G1928" s="42"/>
      <c r="H1928" s="41">
        <v>23</v>
      </c>
    </row>
    <row r="1929" spans="1:8" x14ac:dyDescent="0.3">
      <c r="A1929" s="18">
        <v>45790</v>
      </c>
      <c r="B1929" s="5" t="s">
        <v>75</v>
      </c>
      <c r="C1929" s="19" t="s">
        <v>104</v>
      </c>
      <c r="D1929" s="48" t="s">
        <v>24</v>
      </c>
      <c r="E1929" s="19">
        <v>0.625</v>
      </c>
      <c r="F1929" s="19"/>
      <c r="G1929" s="19"/>
      <c r="H1929" s="48">
        <v>9</v>
      </c>
    </row>
    <row r="1930" spans="1:8" x14ac:dyDescent="0.3">
      <c r="A1930" s="18">
        <v>45790</v>
      </c>
      <c r="B1930" s="5" t="s">
        <v>34</v>
      </c>
      <c r="C1930" s="19" t="s">
        <v>104</v>
      </c>
      <c r="D1930" s="48" t="s">
        <v>24</v>
      </c>
      <c r="E1930" s="19">
        <v>0.625</v>
      </c>
      <c r="F1930" s="19"/>
      <c r="G1930" s="19"/>
      <c r="H1930" s="48">
        <v>1</v>
      </c>
    </row>
    <row r="1931" spans="1:8" x14ac:dyDescent="0.3">
      <c r="A1931" s="18">
        <v>45790</v>
      </c>
      <c r="B1931" s="5" t="s">
        <v>421</v>
      </c>
      <c r="C1931" s="5" t="s">
        <v>367</v>
      </c>
      <c r="D1931" s="5" t="s">
        <v>367</v>
      </c>
      <c r="E1931" s="22">
        <v>0.70833333333333337</v>
      </c>
      <c r="F1931" s="22"/>
      <c r="G1931" s="22"/>
      <c r="H1931" s="5"/>
    </row>
    <row r="1932" spans="1:8" x14ac:dyDescent="0.3">
      <c r="A1932" s="18">
        <v>45790</v>
      </c>
      <c r="B1932" s="5" t="s">
        <v>16</v>
      </c>
      <c r="C1932" s="19" t="s">
        <v>14</v>
      </c>
      <c r="D1932" s="48" t="s">
        <v>115</v>
      </c>
      <c r="E1932" s="19">
        <v>0.70833333333333337</v>
      </c>
      <c r="F1932" s="19"/>
      <c r="G1932" s="19"/>
      <c r="H1932" s="48">
        <v>14</v>
      </c>
    </row>
    <row r="1933" spans="1:8" x14ac:dyDescent="0.3">
      <c r="A1933" s="18">
        <v>45790</v>
      </c>
      <c r="B1933" s="5" t="s">
        <v>6</v>
      </c>
      <c r="C1933" s="19" t="s">
        <v>26</v>
      </c>
      <c r="D1933" s="48" t="s">
        <v>27</v>
      </c>
      <c r="E1933" s="19">
        <v>0.91666666666666663</v>
      </c>
      <c r="F1933" s="19"/>
      <c r="G1933" s="19"/>
      <c r="H1933" s="48">
        <v>7</v>
      </c>
    </row>
    <row r="1934" spans="1:8" x14ac:dyDescent="0.3">
      <c r="A1934" s="18">
        <v>45790</v>
      </c>
      <c r="B1934" s="5" t="s">
        <v>9</v>
      </c>
      <c r="C1934" s="19" t="s">
        <v>26</v>
      </c>
      <c r="D1934" s="48" t="s">
        <v>27</v>
      </c>
      <c r="E1934" s="19">
        <v>0.91666666666666663</v>
      </c>
      <c r="F1934" s="19"/>
      <c r="G1934" s="19"/>
      <c r="H1934" s="48">
        <v>7</v>
      </c>
    </row>
    <row r="1935" spans="1:8" x14ac:dyDescent="0.3">
      <c r="A1935" s="592" t="s">
        <v>267</v>
      </c>
      <c r="B1935" s="592" t="s">
        <v>2</v>
      </c>
      <c r="C1935" s="592" t="s">
        <v>3</v>
      </c>
      <c r="D1935" s="592" t="s">
        <v>4</v>
      </c>
      <c r="E1935" s="588" t="s">
        <v>5</v>
      </c>
      <c r="F1935" s="212"/>
      <c r="G1935" s="212"/>
      <c r="H1935" s="588" t="s">
        <v>268</v>
      </c>
    </row>
    <row r="1936" spans="1:8" x14ac:dyDescent="0.3">
      <c r="A1936" s="592"/>
      <c r="B1936" s="592"/>
      <c r="C1936" s="592"/>
      <c r="D1936" s="592"/>
      <c r="E1936" s="588"/>
      <c r="F1936" s="212"/>
      <c r="G1936" s="212"/>
      <c r="H1936" s="588"/>
    </row>
    <row r="1937" spans="1:8" x14ac:dyDescent="0.3">
      <c r="A1937" s="18">
        <v>45791</v>
      </c>
      <c r="B1937" s="5" t="s">
        <v>40</v>
      </c>
      <c r="C1937" s="19" t="s">
        <v>20</v>
      </c>
      <c r="D1937" s="48" t="s">
        <v>179</v>
      </c>
      <c r="E1937" s="19">
        <v>0.29166666666666669</v>
      </c>
      <c r="F1937" s="19"/>
      <c r="G1937" s="19"/>
      <c r="H1937" s="48">
        <v>20</v>
      </c>
    </row>
    <row r="1938" spans="1:8" x14ac:dyDescent="0.3">
      <c r="A1938" s="18">
        <v>45791</v>
      </c>
      <c r="B1938" s="5" t="s">
        <v>19</v>
      </c>
      <c r="C1938" s="19" t="s">
        <v>20</v>
      </c>
      <c r="D1938" s="48" t="s">
        <v>179</v>
      </c>
      <c r="E1938" s="19">
        <v>0.29166666666666669</v>
      </c>
      <c r="F1938" s="19"/>
      <c r="G1938" s="19"/>
      <c r="H1938" s="48">
        <v>4</v>
      </c>
    </row>
    <row r="1939" spans="1:8" x14ac:dyDescent="0.3">
      <c r="A1939" s="18">
        <v>45791</v>
      </c>
      <c r="B1939" s="41" t="s">
        <v>161</v>
      </c>
      <c r="C1939" s="42" t="s">
        <v>367</v>
      </c>
      <c r="D1939" s="41" t="s">
        <v>367</v>
      </c>
      <c r="E1939" s="42"/>
      <c r="F1939" s="42"/>
      <c r="G1939" s="42"/>
      <c r="H1939" s="41">
        <v>5</v>
      </c>
    </row>
    <row r="1940" spans="1:8" x14ac:dyDescent="0.3">
      <c r="A1940" s="18">
        <v>45791</v>
      </c>
      <c r="B1940" s="5" t="s">
        <v>36</v>
      </c>
      <c r="C1940" s="19" t="s">
        <v>28</v>
      </c>
      <c r="D1940" s="48" t="s">
        <v>8</v>
      </c>
      <c r="E1940" s="19">
        <v>0.41666666666666669</v>
      </c>
      <c r="F1940" s="19"/>
      <c r="G1940" s="19"/>
      <c r="H1940" s="48">
        <v>16</v>
      </c>
    </row>
    <row r="1941" spans="1:8" x14ac:dyDescent="0.3">
      <c r="A1941" s="18">
        <v>45791</v>
      </c>
      <c r="B1941" s="5" t="s">
        <v>16</v>
      </c>
      <c r="C1941" s="19" t="s">
        <v>104</v>
      </c>
      <c r="D1941" s="48" t="s">
        <v>24</v>
      </c>
      <c r="E1941" s="19">
        <v>0.5</v>
      </c>
      <c r="F1941" s="19"/>
      <c r="G1941" s="19"/>
      <c r="H1941" s="48">
        <v>10</v>
      </c>
    </row>
    <row r="1942" spans="1:8" x14ac:dyDescent="0.3">
      <c r="A1942" s="18">
        <v>45791</v>
      </c>
      <c r="B1942" s="5" t="s">
        <v>6</v>
      </c>
      <c r="C1942" s="19" t="s">
        <v>14</v>
      </c>
      <c r="D1942" s="48" t="s">
        <v>115</v>
      </c>
      <c r="E1942" s="19">
        <v>0.29166666666666669</v>
      </c>
      <c r="F1942" s="19"/>
      <c r="G1942" s="19"/>
      <c r="H1942" s="48">
        <v>7</v>
      </c>
    </row>
    <row r="1943" spans="1:8" x14ac:dyDescent="0.3">
      <c r="A1943" s="18">
        <v>45791</v>
      </c>
      <c r="B1943" s="5" t="s">
        <v>9</v>
      </c>
      <c r="C1943" s="19" t="s">
        <v>14</v>
      </c>
      <c r="D1943" s="48" t="s">
        <v>115</v>
      </c>
      <c r="E1943" s="19">
        <v>0.29166666666666702</v>
      </c>
      <c r="F1943" s="19"/>
      <c r="G1943" s="19"/>
      <c r="H1943" s="48">
        <v>7</v>
      </c>
    </row>
    <row r="1944" spans="1:8" x14ac:dyDescent="0.3">
      <c r="A1944" s="18">
        <v>45791</v>
      </c>
      <c r="B1944" s="5" t="s">
        <v>35</v>
      </c>
      <c r="C1944" s="21" t="s">
        <v>56</v>
      </c>
      <c r="D1944" s="48" t="s">
        <v>97</v>
      </c>
      <c r="E1944" s="21">
        <v>0.33333333333333331</v>
      </c>
      <c r="F1944" s="21"/>
      <c r="G1944" s="21"/>
      <c r="H1944" s="48">
        <v>3</v>
      </c>
    </row>
    <row r="1945" spans="1:8" x14ac:dyDescent="0.3">
      <c r="A1945" s="18">
        <v>45791</v>
      </c>
      <c r="B1945" s="20" t="s">
        <v>22</v>
      </c>
      <c r="C1945" s="21" t="s">
        <v>56</v>
      </c>
      <c r="D1945" s="41" t="s">
        <v>97</v>
      </c>
      <c r="E1945" s="21">
        <v>0.5</v>
      </c>
      <c r="F1945" s="21"/>
      <c r="G1945" s="21"/>
      <c r="H1945" s="41">
        <v>2</v>
      </c>
    </row>
    <row r="1946" spans="1:8" x14ac:dyDescent="0.3">
      <c r="A1946" s="18">
        <v>45791</v>
      </c>
      <c r="B1946" s="5" t="s">
        <v>169</v>
      </c>
      <c r="C1946" s="19" t="s">
        <v>56</v>
      </c>
      <c r="D1946" s="48" t="s">
        <v>97</v>
      </c>
      <c r="E1946" s="19">
        <v>0.5</v>
      </c>
      <c r="F1946" s="19"/>
      <c r="G1946" s="19"/>
      <c r="H1946" s="48">
        <v>6</v>
      </c>
    </row>
    <row r="1947" spans="1:8" x14ac:dyDescent="0.3">
      <c r="A1947" s="18">
        <v>45791</v>
      </c>
      <c r="B1947" s="20" t="s">
        <v>80</v>
      </c>
      <c r="C1947" s="21" t="s">
        <v>56</v>
      </c>
      <c r="D1947" s="20" t="s">
        <v>97</v>
      </c>
      <c r="E1947" s="21">
        <v>0.5</v>
      </c>
      <c r="F1947" s="21"/>
      <c r="G1947" s="21"/>
      <c r="H1947" s="20">
        <v>4</v>
      </c>
    </row>
    <row r="1948" spans="1:8" x14ac:dyDescent="0.3">
      <c r="A1948" s="18">
        <v>45791</v>
      </c>
      <c r="B1948" s="5" t="s">
        <v>107</v>
      </c>
      <c r="C1948" s="19" t="s">
        <v>56</v>
      </c>
      <c r="D1948" s="48" t="s">
        <v>97</v>
      </c>
      <c r="E1948" s="19">
        <v>0.5</v>
      </c>
      <c r="F1948" s="19"/>
      <c r="G1948" s="19"/>
      <c r="H1948" s="48">
        <v>3</v>
      </c>
    </row>
    <row r="1949" spans="1:8" x14ac:dyDescent="0.3">
      <c r="A1949" s="18">
        <v>45791</v>
      </c>
      <c r="B1949" s="5" t="s">
        <v>11</v>
      </c>
      <c r="C1949" s="19" t="s">
        <v>367</v>
      </c>
      <c r="D1949" s="48" t="s">
        <v>367</v>
      </c>
      <c r="E1949" s="19">
        <v>0.41666666666666669</v>
      </c>
      <c r="F1949" s="19"/>
      <c r="G1949" s="19"/>
      <c r="H1949" s="48">
        <v>14</v>
      </c>
    </row>
    <row r="1950" spans="1:8" x14ac:dyDescent="0.3">
      <c r="A1950" s="18">
        <v>45791</v>
      </c>
      <c r="B1950" s="5" t="s">
        <v>18</v>
      </c>
      <c r="C1950" s="19" t="s">
        <v>367</v>
      </c>
      <c r="D1950" s="48" t="s">
        <v>367</v>
      </c>
      <c r="E1950" s="19">
        <v>0.41666666666666669</v>
      </c>
      <c r="F1950" s="19"/>
      <c r="G1950" s="19"/>
      <c r="H1950" s="48">
        <v>19</v>
      </c>
    </row>
    <row r="1951" spans="1:8" x14ac:dyDescent="0.3">
      <c r="A1951" s="18">
        <v>45791</v>
      </c>
      <c r="B1951" s="5" t="s">
        <v>45</v>
      </c>
      <c r="C1951" s="19" t="s">
        <v>367</v>
      </c>
      <c r="D1951" s="48" t="s">
        <v>367</v>
      </c>
      <c r="E1951" s="22">
        <v>0.125</v>
      </c>
      <c r="F1951" s="22"/>
      <c r="G1951" s="22"/>
      <c r="H1951" s="48">
        <v>4</v>
      </c>
    </row>
    <row r="1952" spans="1:8" x14ac:dyDescent="0.3">
      <c r="A1952" s="18">
        <v>45791</v>
      </c>
      <c r="B1952" s="5" t="s">
        <v>45</v>
      </c>
      <c r="C1952" s="19" t="s">
        <v>367</v>
      </c>
      <c r="D1952" s="48" t="s">
        <v>367</v>
      </c>
      <c r="E1952" s="22">
        <v>0.66666666666666663</v>
      </c>
      <c r="F1952" s="22"/>
      <c r="G1952" s="22"/>
      <c r="H1952" s="48">
        <v>4</v>
      </c>
    </row>
    <row r="1953" spans="1:8" x14ac:dyDescent="0.3">
      <c r="A1953" s="18">
        <v>45791</v>
      </c>
      <c r="B1953" s="5" t="s">
        <v>6</v>
      </c>
      <c r="C1953" s="19" t="s">
        <v>104</v>
      </c>
      <c r="D1953" s="48" t="s">
        <v>24</v>
      </c>
      <c r="E1953" s="19">
        <v>0.83333333333333337</v>
      </c>
      <c r="F1953" s="19"/>
      <c r="G1953" s="19"/>
      <c r="H1953" s="48">
        <v>7</v>
      </c>
    </row>
    <row r="1954" spans="1:8" x14ac:dyDescent="0.3">
      <c r="A1954" s="18">
        <v>45791</v>
      </c>
      <c r="B1954" s="5" t="s">
        <v>9</v>
      </c>
      <c r="C1954" s="19" t="s">
        <v>104</v>
      </c>
      <c r="D1954" s="48" t="s">
        <v>24</v>
      </c>
      <c r="E1954" s="19">
        <v>0.83333333333333337</v>
      </c>
      <c r="F1954" s="19"/>
      <c r="G1954" s="19"/>
      <c r="H1954" s="48">
        <v>7</v>
      </c>
    </row>
    <row r="1955" spans="1:8" x14ac:dyDescent="0.3">
      <c r="A1955" s="18">
        <v>45791</v>
      </c>
      <c r="B1955" s="5" t="s">
        <v>6</v>
      </c>
      <c r="C1955" s="19" t="s">
        <v>14</v>
      </c>
      <c r="D1955" s="48" t="s">
        <v>115</v>
      </c>
      <c r="E1955" s="19">
        <v>0</v>
      </c>
      <c r="F1955" s="19"/>
      <c r="G1955" s="19"/>
      <c r="H1955" s="48">
        <v>7</v>
      </c>
    </row>
    <row r="1956" spans="1:8" x14ac:dyDescent="0.3">
      <c r="A1956" s="18">
        <v>45791</v>
      </c>
      <c r="B1956" s="5" t="s">
        <v>9</v>
      </c>
      <c r="C1956" s="19" t="s">
        <v>14</v>
      </c>
      <c r="D1956" s="48" t="s">
        <v>115</v>
      </c>
      <c r="E1956" s="19">
        <v>0</v>
      </c>
      <c r="F1956" s="19"/>
      <c r="G1956" s="19"/>
      <c r="H1956" s="48">
        <v>7</v>
      </c>
    </row>
    <row r="1957" spans="1:8" x14ac:dyDescent="0.3">
      <c r="A1957" s="592" t="s">
        <v>267</v>
      </c>
      <c r="B1957" s="592" t="s">
        <v>2</v>
      </c>
      <c r="C1957" s="592" t="s">
        <v>3</v>
      </c>
      <c r="D1957" s="592" t="s">
        <v>4</v>
      </c>
      <c r="E1957" s="588" t="s">
        <v>5</v>
      </c>
      <c r="F1957" s="212"/>
      <c r="G1957" s="212"/>
      <c r="H1957" s="588" t="s">
        <v>268</v>
      </c>
    </row>
    <row r="1958" spans="1:8" x14ac:dyDescent="0.3">
      <c r="A1958" s="592"/>
      <c r="B1958" s="592"/>
      <c r="C1958" s="592"/>
      <c r="D1958" s="592"/>
      <c r="E1958" s="588"/>
      <c r="F1958" s="212"/>
      <c r="G1958" s="212"/>
      <c r="H1958" s="588"/>
    </row>
    <row r="1959" spans="1:8" x14ac:dyDescent="0.3">
      <c r="A1959" s="18">
        <v>45792</v>
      </c>
      <c r="B1959" s="20" t="s">
        <v>33</v>
      </c>
      <c r="C1959" s="21" t="s">
        <v>14</v>
      </c>
      <c r="D1959" s="41" t="s">
        <v>115</v>
      </c>
      <c r="E1959" s="21">
        <v>0.5</v>
      </c>
      <c r="F1959" s="21"/>
      <c r="G1959" s="21"/>
      <c r="H1959" s="41">
        <v>9</v>
      </c>
    </row>
    <row r="1960" spans="1:8" x14ac:dyDescent="0.3">
      <c r="A1960" s="18">
        <v>45792</v>
      </c>
      <c r="B1960" s="20" t="s">
        <v>398</v>
      </c>
      <c r="C1960" s="21" t="s">
        <v>14</v>
      </c>
      <c r="D1960" s="41" t="s">
        <v>115</v>
      </c>
      <c r="E1960" s="21">
        <v>0.5</v>
      </c>
      <c r="F1960" s="21"/>
      <c r="G1960" s="21"/>
      <c r="H1960" s="41">
        <v>3</v>
      </c>
    </row>
    <row r="1961" spans="1:8" x14ac:dyDescent="0.3">
      <c r="A1961" s="18">
        <v>45792</v>
      </c>
      <c r="B1961" s="20" t="s">
        <v>423</v>
      </c>
      <c r="C1961" s="21" t="s">
        <v>56</v>
      </c>
      <c r="D1961" s="41" t="s">
        <v>97</v>
      </c>
      <c r="E1961" s="21">
        <v>0.41666666666666669</v>
      </c>
      <c r="F1961" s="21"/>
      <c r="G1961" s="21"/>
      <c r="H1961" s="41"/>
    </row>
    <row r="1962" spans="1:8" x14ac:dyDescent="0.3">
      <c r="A1962" s="18">
        <v>45792</v>
      </c>
      <c r="B1962" s="20" t="s">
        <v>424</v>
      </c>
      <c r="C1962" s="21" t="s">
        <v>56</v>
      </c>
      <c r="D1962" s="41" t="s">
        <v>97</v>
      </c>
      <c r="E1962" s="21">
        <v>0.52083333333333337</v>
      </c>
      <c r="F1962" s="21"/>
      <c r="G1962" s="21"/>
      <c r="H1962" s="41">
        <v>6</v>
      </c>
    </row>
    <row r="1963" spans="1:8" x14ac:dyDescent="0.3">
      <c r="A1963" s="18">
        <v>45792</v>
      </c>
      <c r="B1963" s="20" t="s">
        <v>9</v>
      </c>
      <c r="C1963" s="21" t="s">
        <v>28</v>
      </c>
      <c r="D1963" s="41" t="s">
        <v>8</v>
      </c>
      <c r="E1963" s="21">
        <v>0.29166666666666702</v>
      </c>
      <c r="F1963" s="21"/>
      <c r="G1963" s="21"/>
      <c r="H1963" s="41">
        <v>5</v>
      </c>
    </row>
    <row r="1964" spans="1:8" x14ac:dyDescent="0.3">
      <c r="A1964" s="18">
        <v>45792</v>
      </c>
      <c r="B1964" s="20" t="s">
        <v>6</v>
      </c>
      <c r="C1964" s="21" t="s">
        <v>28</v>
      </c>
      <c r="D1964" s="41" t="s">
        <v>8</v>
      </c>
      <c r="E1964" s="21">
        <v>0.29166666666666669</v>
      </c>
      <c r="F1964" s="21"/>
      <c r="G1964" s="21"/>
      <c r="H1964" s="41">
        <v>8</v>
      </c>
    </row>
    <row r="1965" spans="1:8" x14ac:dyDescent="0.3">
      <c r="A1965" s="18">
        <v>45792</v>
      </c>
      <c r="B1965" s="20" t="s">
        <v>36</v>
      </c>
      <c r="C1965" s="21" t="s">
        <v>28</v>
      </c>
      <c r="D1965" s="41" t="s">
        <v>8</v>
      </c>
      <c r="E1965" s="21">
        <v>0.58333333333333337</v>
      </c>
      <c r="F1965" s="21"/>
      <c r="G1965" s="21"/>
      <c r="H1965" s="41">
        <v>16</v>
      </c>
    </row>
    <row r="1966" spans="1:8" x14ac:dyDescent="0.3">
      <c r="A1966" s="18">
        <v>45792</v>
      </c>
      <c r="B1966" s="20" t="s">
        <v>16</v>
      </c>
      <c r="C1966" s="21" t="s">
        <v>26</v>
      </c>
      <c r="D1966" s="41" t="s">
        <v>27</v>
      </c>
      <c r="E1966" s="21">
        <v>0.25</v>
      </c>
      <c r="F1966" s="21"/>
      <c r="G1966" s="21"/>
      <c r="H1966" s="41">
        <v>10</v>
      </c>
    </row>
    <row r="1967" spans="1:8" x14ac:dyDescent="0.3">
      <c r="A1967" s="18">
        <v>45792</v>
      </c>
      <c r="B1967" s="20" t="s">
        <v>159</v>
      </c>
      <c r="C1967" s="21" t="s">
        <v>26</v>
      </c>
      <c r="D1967" s="41" t="s">
        <v>27</v>
      </c>
      <c r="E1967" s="21">
        <v>0.45833333333333331</v>
      </c>
      <c r="F1967" s="21"/>
      <c r="G1967" s="21"/>
      <c r="H1967" s="41">
        <v>3</v>
      </c>
    </row>
    <row r="1968" spans="1:8" x14ac:dyDescent="0.3">
      <c r="A1968" s="18">
        <v>45792</v>
      </c>
      <c r="B1968" s="20" t="s">
        <v>40</v>
      </c>
      <c r="C1968" s="21" t="s">
        <v>20</v>
      </c>
      <c r="D1968" s="41" t="s">
        <v>42</v>
      </c>
      <c r="E1968" s="21">
        <v>0.33333333333333331</v>
      </c>
      <c r="F1968" s="21"/>
      <c r="G1968" s="21"/>
      <c r="H1968" s="41">
        <v>20</v>
      </c>
    </row>
    <row r="1969" spans="1:8" x14ac:dyDescent="0.3">
      <c r="A1969" s="18">
        <v>45792</v>
      </c>
      <c r="B1969" s="20" t="s">
        <v>164</v>
      </c>
      <c r="C1969" s="21" t="s">
        <v>20</v>
      </c>
      <c r="D1969" s="41" t="s">
        <v>42</v>
      </c>
      <c r="E1969" s="21">
        <v>0.33333333333333331</v>
      </c>
      <c r="F1969" s="21"/>
      <c r="G1969" s="21"/>
      <c r="H1969" s="41">
        <v>3</v>
      </c>
    </row>
    <row r="1970" spans="1:8" x14ac:dyDescent="0.3">
      <c r="A1970" s="18">
        <v>45792</v>
      </c>
      <c r="B1970" s="41" t="s">
        <v>76</v>
      </c>
      <c r="C1970" s="42" t="s">
        <v>367</v>
      </c>
      <c r="D1970" s="41" t="s">
        <v>367</v>
      </c>
      <c r="E1970" s="42">
        <v>0.20833333333333301</v>
      </c>
      <c r="F1970" s="42"/>
      <c r="G1970" s="42"/>
      <c r="H1970" s="41">
        <v>3</v>
      </c>
    </row>
    <row r="1971" spans="1:8" x14ac:dyDescent="0.3">
      <c r="A1971" s="18">
        <v>45792</v>
      </c>
      <c r="B1971" s="41" t="s">
        <v>12</v>
      </c>
      <c r="C1971" s="42" t="s">
        <v>367</v>
      </c>
      <c r="D1971" s="41" t="s">
        <v>367</v>
      </c>
      <c r="E1971" s="42">
        <v>0.20833333333333334</v>
      </c>
      <c r="F1971" s="42"/>
      <c r="G1971" s="42"/>
      <c r="H1971" s="41">
        <v>22</v>
      </c>
    </row>
    <row r="1972" spans="1:8" x14ac:dyDescent="0.3">
      <c r="A1972" s="18">
        <v>45792</v>
      </c>
      <c r="B1972" s="20" t="s">
        <v>22</v>
      </c>
      <c r="C1972" s="21" t="s">
        <v>104</v>
      </c>
      <c r="D1972" s="41" t="s">
        <v>24</v>
      </c>
      <c r="E1972" s="21">
        <v>0.20833333333333334</v>
      </c>
      <c r="F1972" s="21"/>
      <c r="G1972" s="21"/>
      <c r="H1972" s="41">
        <v>7</v>
      </c>
    </row>
    <row r="1973" spans="1:8" x14ac:dyDescent="0.3">
      <c r="A1973" s="18">
        <v>45792</v>
      </c>
      <c r="B1973" s="20" t="s">
        <v>415</v>
      </c>
      <c r="C1973" s="20" t="s">
        <v>104</v>
      </c>
      <c r="D1973" s="41" t="s">
        <v>24</v>
      </c>
      <c r="E1973" s="55">
        <v>0.20833333333333334</v>
      </c>
      <c r="F1973" s="55"/>
      <c r="G1973" s="55"/>
      <c r="H1973" s="41">
        <v>2</v>
      </c>
    </row>
    <row r="1974" spans="1:8" x14ac:dyDescent="0.3">
      <c r="A1974" s="18">
        <v>45792</v>
      </c>
      <c r="B1974" s="20" t="s">
        <v>80</v>
      </c>
      <c r="C1974" s="21" t="s">
        <v>104</v>
      </c>
      <c r="D1974" s="41" t="s">
        <v>24</v>
      </c>
      <c r="E1974" s="21">
        <v>0.20833333333333334</v>
      </c>
      <c r="F1974" s="21"/>
      <c r="G1974" s="21"/>
      <c r="H1974" s="41">
        <v>4</v>
      </c>
    </row>
    <row r="1975" spans="1:8" x14ac:dyDescent="0.3">
      <c r="A1975" s="18">
        <v>45792</v>
      </c>
      <c r="B1975" s="20" t="s">
        <v>9</v>
      </c>
      <c r="C1975" s="21" t="s">
        <v>104</v>
      </c>
      <c r="D1975" s="41" t="s">
        <v>24</v>
      </c>
      <c r="E1975" s="21">
        <v>0</v>
      </c>
      <c r="F1975" s="21"/>
      <c r="G1975" s="21"/>
      <c r="H1975" s="41">
        <v>5</v>
      </c>
    </row>
    <row r="1976" spans="1:8" x14ac:dyDescent="0.3">
      <c r="A1976" s="18">
        <v>45792</v>
      </c>
      <c r="B1976" s="20" t="s">
        <v>6</v>
      </c>
      <c r="C1976" s="21" t="s">
        <v>104</v>
      </c>
      <c r="D1976" s="41" t="s">
        <v>24</v>
      </c>
      <c r="E1976" s="21">
        <v>0</v>
      </c>
      <c r="F1976" s="21"/>
      <c r="G1976" s="21"/>
      <c r="H1976" s="41">
        <v>8</v>
      </c>
    </row>
    <row r="1977" spans="1:8" x14ac:dyDescent="0.3">
      <c r="A1977" s="592" t="s">
        <v>267</v>
      </c>
      <c r="B1977" s="592" t="s">
        <v>2</v>
      </c>
      <c r="C1977" s="592" t="s">
        <v>3</v>
      </c>
      <c r="D1977" s="592" t="s">
        <v>4</v>
      </c>
      <c r="E1977" s="588" t="s">
        <v>5</v>
      </c>
      <c r="F1977" s="212"/>
      <c r="G1977" s="212"/>
      <c r="H1977" s="588" t="s">
        <v>268</v>
      </c>
    </row>
    <row r="1978" spans="1:8" x14ac:dyDescent="0.3">
      <c r="A1978" s="592"/>
      <c r="B1978" s="592"/>
      <c r="C1978" s="592"/>
      <c r="D1978" s="592"/>
      <c r="E1978" s="588"/>
      <c r="F1978" s="212"/>
      <c r="G1978" s="212"/>
      <c r="H1978" s="588"/>
    </row>
    <row r="1979" spans="1:8" x14ac:dyDescent="0.3">
      <c r="A1979" s="15">
        <v>45793</v>
      </c>
      <c r="B1979" s="16" t="s">
        <v>40</v>
      </c>
      <c r="C1979" s="17" t="s">
        <v>26</v>
      </c>
      <c r="D1979" s="52" t="s">
        <v>27</v>
      </c>
      <c r="E1979" s="17">
        <v>0.25</v>
      </c>
      <c r="F1979" s="17"/>
      <c r="G1979" s="17"/>
      <c r="H1979" s="52">
        <v>14</v>
      </c>
    </row>
    <row r="1980" spans="1:8" x14ac:dyDescent="0.3">
      <c r="A1980" s="15">
        <v>45793</v>
      </c>
      <c r="B1980" s="16" t="s">
        <v>11</v>
      </c>
      <c r="C1980" s="17" t="s">
        <v>367</v>
      </c>
      <c r="D1980" s="52" t="s">
        <v>367</v>
      </c>
      <c r="E1980" s="17">
        <v>0.41666666666666669</v>
      </c>
      <c r="F1980" s="17"/>
      <c r="G1980" s="17"/>
      <c r="H1980" s="52">
        <v>18</v>
      </c>
    </row>
    <row r="1981" spans="1:8" x14ac:dyDescent="0.3">
      <c r="A1981" s="15">
        <v>45793</v>
      </c>
      <c r="B1981" s="16" t="s">
        <v>18</v>
      </c>
      <c r="C1981" s="17" t="s">
        <v>367</v>
      </c>
      <c r="D1981" s="52" t="s">
        <v>367</v>
      </c>
      <c r="E1981" s="17">
        <v>0.41666666666666669</v>
      </c>
      <c r="F1981" s="17"/>
      <c r="G1981" s="17"/>
      <c r="H1981" s="52">
        <v>6</v>
      </c>
    </row>
    <row r="1982" spans="1:8" x14ac:dyDescent="0.3">
      <c r="A1982" s="15">
        <v>45793</v>
      </c>
      <c r="B1982" s="52" t="s">
        <v>49</v>
      </c>
      <c r="C1982" s="17" t="s">
        <v>56</v>
      </c>
      <c r="D1982" s="52" t="s">
        <v>97</v>
      </c>
      <c r="E1982" s="17">
        <v>0.29166666666666669</v>
      </c>
      <c r="F1982" s="17"/>
      <c r="G1982" s="17"/>
      <c r="H1982" s="52">
        <v>4</v>
      </c>
    </row>
    <row r="1983" spans="1:8" x14ac:dyDescent="0.3">
      <c r="A1983" s="15">
        <v>45793</v>
      </c>
      <c r="B1983" s="52" t="s">
        <v>163</v>
      </c>
      <c r="C1983" s="17" t="s">
        <v>56</v>
      </c>
      <c r="D1983" s="52" t="s">
        <v>97</v>
      </c>
      <c r="E1983" s="17">
        <v>0.41666666666666669</v>
      </c>
      <c r="F1983" s="17"/>
      <c r="G1983" s="17"/>
      <c r="H1983" s="52"/>
    </row>
    <row r="1984" spans="1:8" x14ac:dyDescent="0.3">
      <c r="A1984" s="15">
        <v>45793</v>
      </c>
      <c r="B1984" s="52" t="s">
        <v>12</v>
      </c>
      <c r="C1984" s="110" t="s">
        <v>56</v>
      </c>
      <c r="D1984" s="52" t="s">
        <v>97</v>
      </c>
      <c r="E1984" s="110">
        <v>0.58333333333333337</v>
      </c>
      <c r="F1984" s="110"/>
      <c r="G1984" s="110"/>
      <c r="H1984" s="52">
        <v>5</v>
      </c>
    </row>
    <row r="1985" spans="1:8" x14ac:dyDescent="0.3">
      <c r="A1985" s="15">
        <v>45793</v>
      </c>
      <c r="B1985" s="16" t="s">
        <v>6</v>
      </c>
      <c r="C1985" s="17" t="s">
        <v>28</v>
      </c>
      <c r="D1985" s="52" t="s">
        <v>8</v>
      </c>
      <c r="E1985" s="17">
        <v>0.29166666666666702</v>
      </c>
      <c r="F1985" s="17"/>
      <c r="G1985" s="17"/>
      <c r="H1985" s="52">
        <v>8</v>
      </c>
    </row>
    <row r="1986" spans="1:8" x14ac:dyDescent="0.3">
      <c r="A1986" s="15">
        <v>45793</v>
      </c>
      <c r="B1986" s="16" t="s">
        <v>9</v>
      </c>
      <c r="C1986" s="17" t="s">
        <v>28</v>
      </c>
      <c r="D1986" s="52" t="s">
        <v>8</v>
      </c>
      <c r="E1986" s="17">
        <v>0.29166666666666702</v>
      </c>
      <c r="F1986" s="17"/>
      <c r="G1986" s="17"/>
      <c r="H1986" s="52">
        <v>8</v>
      </c>
    </row>
    <row r="1987" spans="1:8" x14ac:dyDescent="0.3">
      <c r="A1987" s="15">
        <v>45793</v>
      </c>
      <c r="B1987" s="16" t="s">
        <v>416</v>
      </c>
      <c r="C1987" s="17" t="s">
        <v>104</v>
      </c>
      <c r="D1987" s="52" t="s">
        <v>24</v>
      </c>
      <c r="E1987" s="17">
        <v>0.45833333333333331</v>
      </c>
      <c r="F1987" s="17"/>
      <c r="G1987" s="17"/>
      <c r="H1987" s="52">
        <v>4</v>
      </c>
    </row>
    <row r="1988" spans="1:8" x14ac:dyDescent="0.3">
      <c r="A1988" s="15">
        <v>45793</v>
      </c>
      <c r="B1988" s="16" t="s">
        <v>107</v>
      </c>
      <c r="C1988" s="17" t="s">
        <v>104</v>
      </c>
      <c r="D1988" s="52" t="s">
        <v>24</v>
      </c>
      <c r="E1988" s="17">
        <v>0.5</v>
      </c>
      <c r="F1988" s="17"/>
      <c r="G1988" s="17"/>
      <c r="H1988" s="52">
        <v>3</v>
      </c>
    </row>
    <row r="1989" spans="1:8" x14ac:dyDescent="0.3">
      <c r="A1989" s="15">
        <v>45793</v>
      </c>
      <c r="B1989" s="16" t="s">
        <v>22</v>
      </c>
      <c r="C1989" s="17" t="s">
        <v>104</v>
      </c>
      <c r="D1989" s="52" t="s">
        <v>24</v>
      </c>
      <c r="E1989" s="17">
        <v>0.5</v>
      </c>
      <c r="F1989" s="17"/>
      <c r="G1989" s="17"/>
      <c r="H1989" s="52">
        <v>3</v>
      </c>
    </row>
    <row r="1990" spans="1:8" x14ac:dyDescent="0.3">
      <c r="A1990" s="15">
        <v>45793</v>
      </c>
      <c r="B1990" s="16" t="s">
        <v>80</v>
      </c>
      <c r="C1990" s="17" t="s">
        <v>104</v>
      </c>
      <c r="D1990" s="52" t="s">
        <v>24</v>
      </c>
      <c r="E1990" s="17">
        <v>0.5</v>
      </c>
      <c r="F1990" s="17"/>
      <c r="G1990" s="17"/>
      <c r="H1990" s="52">
        <v>1</v>
      </c>
    </row>
    <row r="1991" spans="1:8" x14ac:dyDescent="0.3">
      <c r="A1991" s="15">
        <v>45793</v>
      </c>
      <c r="B1991" s="16" t="s">
        <v>43</v>
      </c>
      <c r="C1991" s="17" t="s">
        <v>14</v>
      </c>
      <c r="D1991" s="52" t="s">
        <v>115</v>
      </c>
      <c r="E1991" s="17">
        <v>0.20833333333333301</v>
      </c>
      <c r="F1991" s="17"/>
      <c r="G1991" s="17"/>
      <c r="H1991" s="52">
        <v>5</v>
      </c>
    </row>
    <row r="1992" spans="1:8" x14ac:dyDescent="0.3">
      <c r="A1992" s="15">
        <v>45793</v>
      </c>
      <c r="B1992" s="16" t="s">
        <v>36</v>
      </c>
      <c r="C1992" s="17" t="s">
        <v>14</v>
      </c>
      <c r="D1992" s="52" t="s">
        <v>15</v>
      </c>
      <c r="E1992" s="17">
        <v>0.5</v>
      </c>
      <c r="F1992" s="17"/>
      <c r="G1992" s="17"/>
      <c r="H1992" s="52">
        <v>13</v>
      </c>
    </row>
    <row r="1993" spans="1:8" x14ac:dyDescent="0.3">
      <c r="A1993" s="15">
        <v>45793</v>
      </c>
      <c r="B1993" s="16" t="s">
        <v>25</v>
      </c>
      <c r="C1993" s="199" t="s">
        <v>367</v>
      </c>
      <c r="D1993" s="52" t="s">
        <v>367</v>
      </c>
      <c r="E1993" s="199">
        <v>0.33333333333333331</v>
      </c>
      <c r="F1993" s="199"/>
      <c r="G1993" s="199"/>
      <c r="H1993" s="52">
        <v>2</v>
      </c>
    </row>
    <row r="1994" spans="1:8" x14ac:dyDescent="0.3">
      <c r="A1994" s="202">
        <v>45793</v>
      </c>
      <c r="B1994" s="203" t="s">
        <v>12</v>
      </c>
      <c r="C1994" s="204" t="s">
        <v>20</v>
      </c>
      <c r="D1994" s="203" t="s">
        <v>179</v>
      </c>
      <c r="E1994" s="204">
        <v>0.375</v>
      </c>
      <c r="F1994" s="204"/>
      <c r="G1994" s="204"/>
      <c r="H1994" s="203">
        <v>22</v>
      </c>
    </row>
    <row r="1995" spans="1:8" x14ac:dyDescent="0.3">
      <c r="A1995" s="592" t="s">
        <v>267</v>
      </c>
      <c r="B1995" s="592" t="s">
        <v>2</v>
      </c>
      <c r="C1995" s="592" t="s">
        <v>3</v>
      </c>
      <c r="D1995" s="592" t="s">
        <v>4</v>
      </c>
      <c r="E1995" s="588" t="s">
        <v>5</v>
      </c>
      <c r="F1995" s="212"/>
      <c r="G1995" s="212"/>
      <c r="H1995" s="588" t="s">
        <v>268</v>
      </c>
    </row>
    <row r="1996" spans="1:8" x14ac:dyDescent="0.3">
      <c r="A1996" s="592"/>
      <c r="B1996" s="592"/>
      <c r="C1996" s="592"/>
      <c r="D1996" s="592"/>
      <c r="E1996" s="588"/>
      <c r="F1996" s="212"/>
      <c r="G1996" s="212"/>
      <c r="H1996" s="588"/>
    </row>
    <row r="1997" spans="1:8" x14ac:dyDescent="0.3">
      <c r="A1997" s="1">
        <v>45794</v>
      </c>
      <c r="B1997" s="2" t="s">
        <v>6</v>
      </c>
      <c r="C1997" s="2" t="s">
        <v>104</v>
      </c>
      <c r="D1997" s="4" t="s">
        <v>24</v>
      </c>
      <c r="E1997" s="3">
        <v>0.29166666666666669</v>
      </c>
      <c r="F1997" s="3"/>
      <c r="G1997" s="3"/>
      <c r="H1997" s="4">
        <v>5</v>
      </c>
    </row>
    <row r="1998" spans="1:8" x14ac:dyDescent="0.3">
      <c r="A1998" s="1">
        <v>45794</v>
      </c>
      <c r="B1998" s="2" t="s">
        <v>30</v>
      </c>
      <c r="C1998" s="2" t="s">
        <v>104</v>
      </c>
      <c r="D1998" s="4" t="s">
        <v>24</v>
      </c>
      <c r="E1998" s="3">
        <v>0.29166666666666669</v>
      </c>
      <c r="F1998" s="3"/>
      <c r="G1998" s="3"/>
      <c r="H1998" s="4">
        <v>5</v>
      </c>
    </row>
    <row r="1999" spans="1:8" x14ac:dyDescent="0.3">
      <c r="A1999" s="1">
        <v>45794</v>
      </c>
      <c r="B1999" s="2" t="s">
        <v>9</v>
      </c>
      <c r="C1999" s="2" t="s">
        <v>104</v>
      </c>
      <c r="D1999" s="4" t="s">
        <v>24</v>
      </c>
      <c r="E1999" s="3">
        <v>0.29166666666666669</v>
      </c>
      <c r="F1999" s="3"/>
      <c r="G1999" s="3"/>
      <c r="H1999" s="4">
        <v>5</v>
      </c>
    </row>
    <row r="2000" spans="1:8" x14ac:dyDescent="0.3">
      <c r="A2000" s="1">
        <v>45794</v>
      </c>
      <c r="B2000" s="2" t="s">
        <v>6</v>
      </c>
      <c r="C2000" s="2" t="s">
        <v>14</v>
      </c>
      <c r="D2000" s="4" t="s">
        <v>115</v>
      </c>
      <c r="E2000" s="3">
        <v>0.70833333333333337</v>
      </c>
      <c r="F2000" s="3"/>
      <c r="G2000" s="3"/>
      <c r="H2000" s="4">
        <v>5</v>
      </c>
    </row>
    <row r="2001" spans="1:8" x14ac:dyDescent="0.3">
      <c r="A2001" s="1">
        <v>45794</v>
      </c>
      <c r="B2001" s="2" t="s">
        <v>30</v>
      </c>
      <c r="C2001" s="2" t="s">
        <v>14</v>
      </c>
      <c r="D2001" s="4" t="s">
        <v>115</v>
      </c>
      <c r="E2001" s="3">
        <v>0.70833333333333337</v>
      </c>
      <c r="F2001" s="3"/>
      <c r="G2001" s="3"/>
      <c r="H2001" s="4">
        <v>5</v>
      </c>
    </row>
    <row r="2002" spans="1:8" x14ac:dyDescent="0.3">
      <c r="A2002" s="1">
        <v>45794</v>
      </c>
      <c r="B2002" s="2" t="s">
        <v>9</v>
      </c>
      <c r="C2002" s="2" t="s">
        <v>14</v>
      </c>
      <c r="D2002" s="4" t="s">
        <v>115</v>
      </c>
      <c r="E2002" s="3">
        <v>0.70833333333333337</v>
      </c>
      <c r="F2002" s="3"/>
      <c r="G2002" s="3"/>
      <c r="H2002" s="4">
        <v>5</v>
      </c>
    </row>
    <row r="2003" spans="1:8" x14ac:dyDescent="0.3">
      <c r="A2003" s="1">
        <v>45794</v>
      </c>
      <c r="B2003" s="2" t="s">
        <v>40</v>
      </c>
      <c r="C2003" s="2" t="s">
        <v>20</v>
      </c>
      <c r="D2003" s="4" t="s">
        <v>57</v>
      </c>
      <c r="E2003" s="3">
        <v>0.29166666666666669</v>
      </c>
      <c r="F2003" s="3"/>
      <c r="G2003" s="3"/>
      <c r="H2003" s="4">
        <v>5</v>
      </c>
    </row>
    <row r="2004" spans="1:8" x14ac:dyDescent="0.3">
      <c r="A2004" s="592" t="s">
        <v>267</v>
      </c>
      <c r="B2004" s="592" t="s">
        <v>2</v>
      </c>
      <c r="C2004" s="592" t="s">
        <v>3</v>
      </c>
      <c r="D2004" s="592" t="s">
        <v>4</v>
      </c>
      <c r="E2004" s="588" t="s">
        <v>5</v>
      </c>
      <c r="F2004" s="212"/>
      <c r="G2004" s="212"/>
      <c r="H2004" s="588" t="s">
        <v>268</v>
      </c>
    </row>
    <row r="2005" spans="1:8" x14ac:dyDescent="0.3">
      <c r="A2005" s="592"/>
      <c r="B2005" s="592"/>
      <c r="C2005" s="592"/>
      <c r="D2005" s="592"/>
      <c r="E2005" s="588"/>
      <c r="F2005" s="212"/>
      <c r="G2005" s="212"/>
      <c r="H2005" s="588"/>
    </row>
    <row r="2006" spans="1:8" x14ac:dyDescent="0.3">
      <c r="A2006" s="1">
        <v>45795</v>
      </c>
      <c r="B2006" s="2" t="s">
        <v>6</v>
      </c>
      <c r="C2006" s="2" t="s">
        <v>56</v>
      </c>
      <c r="D2006" s="4" t="s">
        <v>97</v>
      </c>
      <c r="E2006" s="3">
        <v>0.41666666666666669</v>
      </c>
      <c r="F2006" s="3"/>
      <c r="G2006" s="3"/>
      <c r="H2006" s="4">
        <v>5</v>
      </c>
    </row>
    <row r="2007" spans="1:8" x14ac:dyDescent="0.3">
      <c r="A2007" s="1">
        <v>45795</v>
      </c>
      <c r="B2007" s="2" t="s">
        <v>30</v>
      </c>
      <c r="C2007" s="2" t="s">
        <v>56</v>
      </c>
      <c r="D2007" s="4" t="s">
        <v>97</v>
      </c>
      <c r="E2007" s="3">
        <v>0.41666666666666669</v>
      </c>
      <c r="F2007" s="3"/>
      <c r="G2007" s="3"/>
      <c r="H2007" s="4">
        <v>5</v>
      </c>
    </row>
    <row r="2008" spans="1:8" x14ac:dyDescent="0.3">
      <c r="A2008" s="1">
        <v>45795</v>
      </c>
      <c r="B2008" s="2" t="s">
        <v>9</v>
      </c>
      <c r="C2008" s="2" t="s">
        <v>56</v>
      </c>
      <c r="D2008" s="4" t="s">
        <v>97</v>
      </c>
      <c r="E2008" s="3">
        <v>0.41666666666666669</v>
      </c>
      <c r="F2008" s="3"/>
      <c r="G2008" s="3"/>
      <c r="H2008" s="4">
        <v>5</v>
      </c>
    </row>
    <row r="2009" spans="1:8" x14ac:dyDescent="0.3">
      <c r="A2009" s="592" t="s">
        <v>267</v>
      </c>
      <c r="B2009" s="592" t="s">
        <v>2</v>
      </c>
      <c r="C2009" s="592" t="s">
        <v>3</v>
      </c>
      <c r="D2009" s="592" t="s">
        <v>4</v>
      </c>
      <c r="E2009" s="588" t="s">
        <v>5</v>
      </c>
      <c r="F2009" s="212"/>
      <c r="G2009" s="212"/>
      <c r="H2009" s="588" t="s">
        <v>268</v>
      </c>
    </row>
    <row r="2010" spans="1:8" x14ac:dyDescent="0.3">
      <c r="A2010" s="592"/>
      <c r="B2010" s="592"/>
      <c r="C2010" s="592"/>
      <c r="D2010" s="592"/>
      <c r="E2010" s="588"/>
      <c r="F2010" s="212"/>
      <c r="G2010" s="212"/>
      <c r="H2010" s="588"/>
    </row>
    <row r="2011" spans="1:8" x14ac:dyDescent="0.3">
      <c r="A2011" s="1">
        <v>45796</v>
      </c>
      <c r="B2011" s="2" t="s">
        <v>22</v>
      </c>
      <c r="C2011" s="2" t="s">
        <v>56</v>
      </c>
      <c r="D2011" s="4" t="s">
        <v>97</v>
      </c>
      <c r="E2011" s="3">
        <v>0.20833333333333334</v>
      </c>
      <c r="F2011" s="3"/>
      <c r="G2011" s="3"/>
      <c r="H2011" s="4">
        <v>8</v>
      </c>
    </row>
    <row r="2012" spans="1:8" x14ac:dyDescent="0.3">
      <c r="A2012" s="1">
        <v>45796</v>
      </c>
      <c r="B2012" s="2" t="s">
        <v>425</v>
      </c>
      <c r="C2012" s="2" t="s">
        <v>56</v>
      </c>
      <c r="D2012" s="4" t="s">
        <v>97</v>
      </c>
      <c r="E2012" s="3">
        <v>0.45833333333333331</v>
      </c>
      <c r="F2012" s="3"/>
      <c r="G2012" s="3"/>
      <c r="H2012" s="4">
        <v>5</v>
      </c>
    </row>
    <row r="2013" spans="1:8" x14ac:dyDescent="0.3">
      <c r="A2013" s="1">
        <v>45796</v>
      </c>
      <c r="B2013" s="2" t="s">
        <v>22</v>
      </c>
      <c r="C2013" s="2" t="s">
        <v>56</v>
      </c>
      <c r="D2013" s="4" t="s">
        <v>97</v>
      </c>
      <c r="E2013" s="3">
        <v>0.625</v>
      </c>
      <c r="F2013" s="3"/>
      <c r="G2013" s="3"/>
      <c r="H2013" s="4"/>
    </row>
    <row r="2014" spans="1:8" x14ac:dyDescent="0.3">
      <c r="A2014" s="1">
        <v>45796</v>
      </c>
      <c r="B2014" s="2" t="s">
        <v>426</v>
      </c>
      <c r="C2014" s="2" t="s">
        <v>56</v>
      </c>
      <c r="D2014" s="4" t="s">
        <v>97</v>
      </c>
      <c r="E2014" s="3">
        <v>0.625</v>
      </c>
      <c r="F2014" s="3"/>
      <c r="G2014" s="3"/>
      <c r="H2014" s="4"/>
    </row>
    <row r="2015" spans="1:8" x14ac:dyDescent="0.3">
      <c r="A2015" s="1">
        <v>45796</v>
      </c>
      <c r="B2015" s="2" t="s">
        <v>16</v>
      </c>
      <c r="C2015" s="2" t="s">
        <v>26</v>
      </c>
      <c r="D2015" s="4" t="s">
        <v>27</v>
      </c>
      <c r="E2015" s="3">
        <v>0.25</v>
      </c>
      <c r="F2015" s="3"/>
      <c r="G2015" s="3"/>
      <c r="H2015" s="4">
        <v>24</v>
      </c>
    </row>
    <row r="2016" spans="1:8" x14ac:dyDescent="0.3">
      <c r="A2016" s="1">
        <v>45796</v>
      </c>
      <c r="B2016" s="2" t="s">
        <v>17</v>
      </c>
      <c r="C2016" s="2" t="s">
        <v>26</v>
      </c>
      <c r="D2016" s="4" t="s">
        <v>27</v>
      </c>
      <c r="E2016" s="3">
        <v>0.5</v>
      </c>
      <c r="F2016" s="3"/>
      <c r="G2016" s="3"/>
      <c r="H2016" s="4">
        <v>8</v>
      </c>
    </row>
    <row r="2017" spans="1:8" x14ac:dyDescent="0.3">
      <c r="A2017" s="1">
        <v>45796</v>
      </c>
      <c r="B2017" s="2" t="s">
        <v>13</v>
      </c>
      <c r="C2017" s="2" t="s">
        <v>26</v>
      </c>
      <c r="D2017" s="4" t="s">
        <v>27</v>
      </c>
      <c r="E2017" s="3">
        <v>0.5</v>
      </c>
      <c r="F2017" s="3"/>
      <c r="G2017" s="3"/>
      <c r="H2017" s="4">
        <v>6</v>
      </c>
    </row>
    <row r="2018" spans="1:8" x14ac:dyDescent="0.3">
      <c r="A2018" s="1">
        <v>45796</v>
      </c>
      <c r="B2018" s="2" t="s">
        <v>9</v>
      </c>
      <c r="C2018" s="2" t="s">
        <v>28</v>
      </c>
      <c r="D2018" s="4" t="s">
        <v>8</v>
      </c>
      <c r="E2018" s="3">
        <v>0.29166666666666669</v>
      </c>
      <c r="F2018" s="3"/>
      <c r="G2018" s="3"/>
      <c r="H2018" s="4">
        <v>8</v>
      </c>
    </row>
    <row r="2019" spans="1:8" x14ac:dyDescent="0.3">
      <c r="A2019" s="1">
        <v>45796</v>
      </c>
      <c r="B2019" s="8" t="s">
        <v>6</v>
      </c>
      <c r="C2019" s="8" t="s">
        <v>28</v>
      </c>
      <c r="D2019" s="10" t="s">
        <v>8</v>
      </c>
      <c r="E2019" s="14">
        <v>0.29166666666666669</v>
      </c>
      <c r="F2019" s="14"/>
      <c r="G2019" s="14"/>
      <c r="H2019" s="10">
        <v>7</v>
      </c>
    </row>
    <row r="2020" spans="1:8" x14ac:dyDescent="0.3">
      <c r="A2020" s="1">
        <v>45796</v>
      </c>
      <c r="B2020" s="2" t="s">
        <v>18</v>
      </c>
      <c r="C2020" s="2" t="s">
        <v>367</v>
      </c>
      <c r="D2020" s="4" t="s">
        <v>367</v>
      </c>
      <c r="E2020" s="3">
        <v>0.29166666666666669</v>
      </c>
      <c r="F2020" s="3"/>
      <c r="G2020" s="3"/>
      <c r="H2020" s="4">
        <v>26</v>
      </c>
    </row>
    <row r="2021" spans="1:8" x14ac:dyDescent="0.3">
      <c r="A2021" s="1">
        <v>45796</v>
      </c>
      <c r="B2021" s="2" t="s">
        <v>40</v>
      </c>
      <c r="C2021" s="2" t="s">
        <v>20</v>
      </c>
      <c r="D2021" s="2" t="s">
        <v>57</v>
      </c>
      <c r="E2021" s="3">
        <v>0.33333333333333331</v>
      </c>
      <c r="F2021" s="3"/>
      <c r="G2021" s="3"/>
      <c r="H2021" s="4">
        <v>14</v>
      </c>
    </row>
    <row r="2022" spans="1:8" x14ac:dyDescent="0.3">
      <c r="A2022" s="1">
        <v>45796</v>
      </c>
      <c r="B2022" s="2" t="s">
        <v>11</v>
      </c>
      <c r="C2022" s="2" t="s">
        <v>20</v>
      </c>
      <c r="D2022" s="4" t="s">
        <v>57</v>
      </c>
      <c r="E2022" s="3">
        <v>0.33333333333333331</v>
      </c>
      <c r="F2022" s="3"/>
      <c r="G2022" s="3"/>
      <c r="H2022" s="4">
        <v>8</v>
      </c>
    </row>
    <row r="2023" spans="1:8" x14ac:dyDescent="0.3">
      <c r="A2023" s="1">
        <v>45796</v>
      </c>
      <c r="B2023" s="2" t="s">
        <v>12</v>
      </c>
      <c r="C2023" s="2" t="s">
        <v>367</v>
      </c>
      <c r="D2023" s="4" t="s">
        <v>367</v>
      </c>
      <c r="E2023" s="3">
        <v>0.20833333333333334</v>
      </c>
      <c r="F2023" s="3"/>
      <c r="G2023" s="3"/>
      <c r="H2023" s="4">
        <v>3</v>
      </c>
    </row>
    <row r="2024" spans="1:8" x14ac:dyDescent="0.3">
      <c r="A2024" s="1">
        <v>45796</v>
      </c>
      <c r="B2024" s="2" t="s">
        <v>43</v>
      </c>
      <c r="C2024" s="2" t="s">
        <v>14</v>
      </c>
      <c r="D2024" s="4" t="s">
        <v>115</v>
      </c>
      <c r="E2024" s="3">
        <v>0.33333333333333331</v>
      </c>
      <c r="F2024" s="3"/>
      <c r="G2024" s="3"/>
      <c r="H2024" s="4">
        <v>4</v>
      </c>
    </row>
    <row r="2025" spans="1:8" x14ac:dyDescent="0.3">
      <c r="A2025" s="1">
        <v>45796</v>
      </c>
      <c r="B2025" s="2" t="s">
        <v>16</v>
      </c>
      <c r="C2025" s="2" t="s">
        <v>104</v>
      </c>
      <c r="D2025" s="4" t="s">
        <v>24</v>
      </c>
      <c r="E2025" s="3">
        <v>0.25</v>
      </c>
      <c r="F2025" s="3"/>
      <c r="G2025" s="3"/>
      <c r="H2025" s="4">
        <v>24</v>
      </c>
    </row>
    <row r="2026" spans="1:8" x14ac:dyDescent="0.3">
      <c r="A2026" s="1">
        <v>45796</v>
      </c>
      <c r="B2026" s="2" t="s">
        <v>9</v>
      </c>
      <c r="C2026" s="2" t="s">
        <v>104</v>
      </c>
      <c r="D2026" s="4" t="s">
        <v>24</v>
      </c>
      <c r="E2026" s="3">
        <v>0.5</v>
      </c>
      <c r="F2026" s="3"/>
      <c r="G2026" s="3"/>
      <c r="H2026" s="4">
        <v>8</v>
      </c>
    </row>
    <row r="2027" spans="1:8" x14ac:dyDescent="0.3">
      <c r="A2027" s="1">
        <v>45796</v>
      </c>
      <c r="B2027" s="8" t="s">
        <v>6</v>
      </c>
      <c r="C2027" s="8" t="s">
        <v>104</v>
      </c>
      <c r="D2027" s="10" t="s">
        <v>24</v>
      </c>
      <c r="E2027" s="14">
        <v>0.5</v>
      </c>
      <c r="F2027" s="14"/>
      <c r="G2027" s="14"/>
      <c r="H2027" s="10">
        <v>7</v>
      </c>
    </row>
    <row r="2028" spans="1:8" x14ac:dyDescent="0.3">
      <c r="A2028" s="1">
        <v>45796</v>
      </c>
      <c r="B2028" s="2" t="s">
        <v>9</v>
      </c>
      <c r="C2028" s="2" t="s">
        <v>28</v>
      </c>
      <c r="D2028" s="4" t="s">
        <v>8</v>
      </c>
      <c r="E2028" s="3">
        <v>0.875</v>
      </c>
      <c r="F2028" s="3"/>
      <c r="G2028" s="3"/>
      <c r="H2028" s="4">
        <v>8</v>
      </c>
    </row>
    <row r="2029" spans="1:8" x14ac:dyDescent="0.3">
      <c r="A2029" s="1">
        <v>45796</v>
      </c>
      <c r="B2029" s="8" t="s">
        <v>6</v>
      </c>
      <c r="C2029" s="8" t="s">
        <v>28</v>
      </c>
      <c r="D2029" s="10" t="s">
        <v>8</v>
      </c>
      <c r="E2029" s="14">
        <v>0.875</v>
      </c>
      <c r="F2029" s="14"/>
      <c r="G2029" s="14"/>
      <c r="H2029" s="10">
        <v>7</v>
      </c>
    </row>
    <row r="2030" spans="1:8" x14ac:dyDescent="0.3">
      <c r="A2030" s="592" t="s">
        <v>267</v>
      </c>
      <c r="B2030" s="592" t="s">
        <v>2</v>
      </c>
      <c r="C2030" s="592" t="s">
        <v>3</v>
      </c>
      <c r="D2030" s="592" t="s">
        <v>4</v>
      </c>
      <c r="E2030" s="588" t="s">
        <v>5</v>
      </c>
      <c r="F2030" s="212"/>
      <c r="G2030" s="212"/>
      <c r="H2030" s="588" t="s">
        <v>268</v>
      </c>
    </row>
    <row r="2031" spans="1:8" x14ac:dyDescent="0.3">
      <c r="A2031" s="592"/>
      <c r="B2031" s="592"/>
      <c r="C2031" s="592"/>
      <c r="D2031" s="592"/>
      <c r="E2031" s="588"/>
      <c r="F2031" s="212"/>
      <c r="G2031" s="212"/>
      <c r="H2031" s="588"/>
    </row>
    <row r="2032" spans="1:8" x14ac:dyDescent="0.3">
      <c r="A2032" s="18">
        <v>45797</v>
      </c>
      <c r="B2032" s="5" t="s">
        <v>22</v>
      </c>
      <c r="C2032" s="19" t="s">
        <v>367</v>
      </c>
      <c r="D2032" s="48" t="s">
        <v>367</v>
      </c>
      <c r="E2032" s="19">
        <v>0.29166666666666669</v>
      </c>
      <c r="F2032" s="19"/>
      <c r="G2032" s="19"/>
      <c r="H2032" s="48">
        <v>11</v>
      </c>
    </row>
    <row r="2033" spans="1:8" x14ac:dyDescent="0.3">
      <c r="A2033" s="18">
        <v>45797</v>
      </c>
      <c r="B2033" s="20" t="s">
        <v>107</v>
      </c>
      <c r="C2033" s="21" t="s">
        <v>367</v>
      </c>
      <c r="D2033" s="41" t="s">
        <v>367</v>
      </c>
      <c r="E2033" s="21">
        <v>0.29166666666666669</v>
      </c>
      <c r="F2033" s="21"/>
      <c r="G2033" s="21"/>
      <c r="H2033" s="41">
        <v>11</v>
      </c>
    </row>
    <row r="2034" spans="1:8" x14ac:dyDescent="0.3">
      <c r="A2034" s="18">
        <v>45797</v>
      </c>
      <c r="B2034" s="5" t="s">
        <v>80</v>
      </c>
      <c r="C2034" s="19" t="s">
        <v>367</v>
      </c>
      <c r="D2034" s="48" t="s">
        <v>367</v>
      </c>
      <c r="E2034" s="19">
        <v>0.29166666666666669</v>
      </c>
      <c r="F2034" s="19"/>
      <c r="G2034" s="19"/>
      <c r="H2034" s="48">
        <v>7</v>
      </c>
    </row>
    <row r="2035" spans="1:8" x14ac:dyDescent="0.3">
      <c r="A2035" s="18">
        <v>45797</v>
      </c>
      <c r="B2035" s="20" t="s">
        <v>6</v>
      </c>
      <c r="C2035" s="21" t="s">
        <v>26</v>
      </c>
      <c r="D2035" s="41" t="s">
        <v>27</v>
      </c>
      <c r="E2035" s="21">
        <v>0.29166666666666669</v>
      </c>
      <c r="F2035" s="21"/>
      <c r="G2035" s="21"/>
      <c r="H2035" s="41">
        <v>6</v>
      </c>
    </row>
    <row r="2036" spans="1:8" x14ac:dyDescent="0.3">
      <c r="A2036" s="18">
        <v>45797</v>
      </c>
      <c r="B2036" s="5" t="s">
        <v>9</v>
      </c>
      <c r="C2036" s="19" t="s">
        <v>26</v>
      </c>
      <c r="D2036" s="48" t="s">
        <v>27</v>
      </c>
      <c r="E2036" s="19">
        <v>0.29166666666666669</v>
      </c>
      <c r="F2036" s="19"/>
      <c r="G2036" s="19"/>
      <c r="H2036" s="48">
        <v>8</v>
      </c>
    </row>
    <row r="2037" spans="1:8" x14ac:dyDescent="0.3">
      <c r="A2037" s="18">
        <v>45797</v>
      </c>
      <c r="B2037" s="5" t="s">
        <v>36</v>
      </c>
      <c r="C2037" s="19" t="s">
        <v>104</v>
      </c>
      <c r="D2037" s="48" t="s">
        <v>24</v>
      </c>
      <c r="E2037" s="19">
        <v>0.29166666666666669</v>
      </c>
      <c r="F2037" s="19"/>
      <c r="G2037" s="19"/>
      <c r="H2037" s="48">
        <v>15</v>
      </c>
    </row>
    <row r="2038" spans="1:8" x14ac:dyDescent="0.3">
      <c r="A2038" s="18">
        <v>45797</v>
      </c>
      <c r="B2038" s="5" t="s">
        <v>169</v>
      </c>
      <c r="C2038" s="19" t="s">
        <v>104</v>
      </c>
      <c r="D2038" s="48" t="s">
        <v>24</v>
      </c>
      <c r="E2038" s="19">
        <v>0.58333333333333337</v>
      </c>
      <c r="F2038" s="19"/>
      <c r="G2038" s="19"/>
      <c r="H2038" s="48">
        <v>6</v>
      </c>
    </row>
    <row r="2039" spans="1:8" x14ac:dyDescent="0.3">
      <c r="A2039" s="18">
        <v>45797</v>
      </c>
      <c r="B2039" s="5" t="s">
        <v>377</v>
      </c>
      <c r="C2039" s="19" t="s">
        <v>56</v>
      </c>
      <c r="D2039" s="48" t="s">
        <v>97</v>
      </c>
      <c r="E2039" s="19">
        <v>0.41666666666666669</v>
      </c>
      <c r="F2039" s="19"/>
      <c r="G2039" s="19"/>
      <c r="H2039" s="48">
        <v>10</v>
      </c>
    </row>
    <row r="2040" spans="1:8" x14ac:dyDescent="0.3">
      <c r="A2040" s="18">
        <v>45797</v>
      </c>
      <c r="B2040" s="5" t="s">
        <v>377</v>
      </c>
      <c r="C2040" s="19" t="s">
        <v>26</v>
      </c>
      <c r="D2040" s="48" t="s">
        <v>27</v>
      </c>
      <c r="E2040" s="19">
        <v>0.41666666666666669</v>
      </c>
      <c r="F2040" s="19"/>
      <c r="G2040" s="19"/>
      <c r="H2040" s="48">
        <v>10</v>
      </c>
    </row>
    <row r="2041" spans="1:8" x14ac:dyDescent="0.3">
      <c r="A2041" s="18">
        <v>45797</v>
      </c>
      <c r="B2041" s="5" t="s">
        <v>16</v>
      </c>
      <c r="C2041" s="19" t="s">
        <v>56</v>
      </c>
      <c r="D2041" s="48" t="s">
        <v>97</v>
      </c>
      <c r="E2041" s="19">
        <v>0.5</v>
      </c>
      <c r="F2041" s="19"/>
      <c r="G2041" s="19"/>
      <c r="H2041" s="48">
        <v>14</v>
      </c>
    </row>
    <row r="2042" spans="1:8" x14ac:dyDescent="0.3">
      <c r="A2042" s="18">
        <v>45797</v>
      </c>
      <c r="B2042" s="41" t="s">
        <v>40</v>
      </c>
      <c r="C2042" s="42" t="s">
        <v>14</v>
      </c>
      <c r="D2042" s="41" t="s">
        <v>115</v>
      </c>
      <c r="E2042" s="42">
        <v>0.25</v>
      </c>
      <c r="F2042" s="42"/>
      <c r="G2042" s="42"/>
      <c r="H2042" s="41">
        <v>14</v>
      </c>
    </row>
    <row r="2043" spans="1:8" x14ac:dyDescent="0.3">
      <c r="A2043" s="18">
        <v>45797</v>
      </c>
      <c r="B2043" s="5" t="s">
        <v>75</v>
      </c>
      <c r="C2043" s="19" t="s">
        <v>14</v>
      </c>
      <c r="D2043" s="48" t="s">
        <v>115</v>
      </c>
      <c r="E2043" s="19">
        <v>0.58333333333333337</v>
      </c>
      <c r="F2043" s="19"/>
      <c r="G2043" s="19"/>
      <c r="H2043" s="48">
        <v>9</v>
      </c>
    </row>
    <row r="2044" spans="1:8" ht="18" customHeight="1" x14ac:dyDescent="0.3">
      <c r="A2044" s="18">
        <v>45797</v>
      </c>
      <c r="B2044" s="54" t="s">
        <v>25</v>
      </c>
      <c r="C2044" s="191" t="s">
        <v>28</v>
      </c>
      <c r="D2044" s="54" t="s">
        <v>8</v>
      </c>
      <c r="E2044" s="191">
        <v>0.29166666666666669</v>
      </c>
      <c r="F2044" s="191"/>
      <c r="G2044" s="191"/>
      <c r="H2044" s="54">
        <v>3</v>
      </c>
    </row>
    <row r="2045" spans="1:8" ht="18" customHeight="1" x14ac:dyDescent="0.3">
      <c r="A2045" s="18">
        <v>45797</v>
      </c>
      <c r="B2045" s="54" t="s">
        <v>404</v>
      </c>
      <c r="C2045" s="191" t="s">
        <v>28</v>
      </c>
      <c r="D2045" s="54" t="s">
        <v>8</v>
      </c>
      <c r="E2045" s="191">
        <v>0.5</v>
      </c>
      <c r="F2045" s="191"/>
      <c r="G2045" s="191"/>
      <c r="H2045" s="54">
        <v>4</v>
      </c>
    </row>
    <row r="2046" spans="1:8" x14ac:dyDescent="0.3">
      <c r="A2046" s="18">
        <v>45797</v>
      </c>
      <c r="B2046" s="20" t="s">
        <v>76</v>
      </c>
      <c r="C2046" s="21" t="s">
        <v>20</v>
      </c>
      <c r="D2046" s="20" t="s">
        <v>42</v>
      </c>
      <c r="E2046" s="21">
        <v>0.29166666666666702</v>
      </c>
      <c r="F2046" s="21"/>
      <c r="G2046" s="21"/>
      <c r="H2046" s="20">
        <v>6</v>
      </c>
    </row>
    <row r="2047" spans="1:8" x14ac:dyDescent="0.3">
      <c r="A2047" s="18">
        <v>45797</v>
      </c>
      <c r="B2047" s="54" t="s">
        <v>12</v>
      </c>
      <c r="C2047" s="191" t="s">
        <v>20</v>
      </c>
      <c r="D2047" s="54" t="s">
        <v>42</v>
      </c>
      <c r="E2047" s="191">
        <v>0.29166666666666669</v>
      </c>
      <c r="F2047" s="191"/>
      <c r="G2047" s="191"/>
      <c r="H2047" s="54">
        <v>23</v>
      </c>
    </row>
    <row r="2048" spans="1:8" x14ac:dyDescent="0.3">
      <c r="A2048" s="18">
        <v>45797</v>
      </c>
      <c r="B2048" s="20" t="s">
        <v>6</v>
      </c>
      <c r="C2048" s="21" t="s">
        <v>104</v>
      </c>
      <c r="D2048" s="41" t="s">
        <v>24</v>
      </c>
      <c r="E2048" s="21">
        <v>0.79166666666666663</v>
      </c>
      <c r="F2048" s="21"/>
      <c r="G2048" s="21"/>
      <c r="H2048" s="41">
        <v>6</v>
      </c>
    </row>
    <row r="2049" spans="1:8" x14ac:dyDescent="0.3">
      <c r="A2049" s="18">
        <v>45797</v>
      </c>
      <c r="B2049" s="5" t="s">
        <v>9</v>
      </c>
      <c r="C2049" s="19" t="s">
        <v>104</v>
      </c>
      <c r="D2049" s="48" t="s">
        <v>24</v>
      </c>
      <c r="E2049" s="19">
        <v>0.79166666666666663</v>
      </c>
      <c r="F2049" s="19"/>
      <c r="G2049" s="19"/>
      <c r="H2049" s="48">
        <v>8</v>
      </c>
    </row>
    <row r="2050" spans="1:8" x14ac:dyDescent="0.3">
      <c r="A2050" s="592" t="s">
        <v>267</v>
      </c>
      <c r="B2050" s="592" t="s">
        <v>2</v>
      </c>
      <c r="C2050" s="592" t="s">
        <v>3</v>
      </c>
      <c r="D2050" s="592" t="s">
        <v>4</v>
      </c>
      <c r="E2050" s="588" t="s">
        <v>5</v>
      </c>
      <c r="F2050" s="212"/>
      <c r="G2050" s="212"/>
      <c r="H2050" s="588" t="s">
        <v>268</v>
      </c>
    </row>
    <row r="2051" spans="1:8" x14ac:dyDescent="0.3">
      <c r="A2051" s="592"/>
      <c r="B2051" s="592"/>
      <c r="C2051" s="592"/>
      <c r="D2051" s="592"/>
      <c r="E2051" s="588"/>
      <c r="F2051" s="212"/>
      <c r="G2051" s="212"/>
      <c r="H2051" s="588"/>
    </row>
    <row r="2052" spans="1:8" x14ac:dyDescent="0.3">
      <c r="A2052" s="18">
        <v>45798</v>
      </c>
      <c r="B2052" s="5" t="s">
        <v>67</v>
      </c>
      <c r="C2052" s="19" t="s">
        <v>56</v>
      </c>
      <c r="D2052" s="48" t="s">
        <v>97</v>
      </c>
      <c r="E2052" s="19">
        <v>0.33333333333333331</v>
      </c>
      <c r="F2052" s="19"/>
      <c r="G2052" s="19"/>
      <c r="H2052" s="48">
        <v>1</v>
      </c>
    </row>
    <row r="2053" spans="1:8" x14ac:dyDescent="0.3">
      <c r="A2053" s="18">
        <v>45798</v>
      </c>
      <c r="B2053" s="5" t="s">
        <v>107</v>
      </c>
      <c r="C2053" s="19" t="s">
        <v>56</v>
      </c>
      <c r="D2053" s="48" t="s">
        <v>97</v>
      </c>
      <c r="E2053" s="19">
        <v>0.41666666666666669</v>
      </c>
      <c r="F2053" s="19"/>
      <c r="G2053" s="19"/>
      <c r="H2053" s="48">
        <v>6</v>
      </c>
    </row>
    <row r="2054" spans="1:8" x14ac:dyDescent="0.3">
      <c r="A2054" s="18">
        <v>45798</v>
      </c>
      <c r="B2054" s="20" t="s">
        <v>22</v>
      </c>
      <c r="C2054" s="21" t="s">
        <v>56</v>
      </c>
      <c r="D2054" s="41" t="s">
        <v>97</v>
      </c>
      <c r="E2054" s="21">
        <v>0.41666666666666669</v>
      </c>
      <c r="F2054" s="21"/>
      <c r="G2054" s="21"/>
      <c r="H2054" s="41">
        <v>2</v>
      </c>
    </row>
    <row r="2055" spans="1:8" x14ac:dyDescent="0.3">
      <c r="A2055" s="18">
        <v>45798</v>
      </c>
      <c r="B2055" s="5" t="s">
        <v>169</v>
      </c>
      <c r="C2055" s="19" t="s">
        <v>56</v>
      </c>
      <c r="D2055" s="48" t="s">
        <v>97</v>
      </c>
      <c r="E2055" s="19">
        <v>0.41666666666666669</v>
      </c>
      <c r="F2055" s="19"/>
      <c r="G2055" s="19"/>
      <c r="H2055" s="48">
        <v>6</v>
      </c>
    </row>
    <row r="2056" spans="1:8" x14ac:dyDescent="0.3">
      <c r="A2056" s="18">
        <v>45798</v>
      </c>
      <c r="B2056" s="20" t="s">
        <v>80</v>
      </c>
      <c r="C2056" s="21" t="s">
        <v>56</v>
      </c>
      <c r="D2056" s="20" t="s">
        <v>97</v>
      </c>
      <c r="E2056" s="21">
        <v>0.41666666666666669</v>
      </c>
      <c r="F2056" s="21"/>
      <c r="G2056" s="21"/>
      <c r="H2056" s="20">
        <v>4</v>
      </c>
    </row>
    <row r="2057" spans="1:8" x14ac:dyDescent="0.3">
      <c r="A2057" s="18">
        <v>45798</v>
      </c>
      <c r="B2057" s="5" t="s">
        <v>16</v>
      </c>
      <c r="C2057" s="19" t="s">
        <v>26</v>
      </c>
      <c r="D2057" s="48" t="s">
        <v>27</v>
      </c>
      <c r="E2057" s="19">
        <v>0.5</v>
      </c>
      <c r="F2057" s="19"/>
      <c r="G2057" s="19"/>
      <c r="H2057" s="48">
        <v>10</v>
      </c>
    </row>
    <row r="2058" spans="1:8" x14ac:dyDescent="0.3">
      <c r="A2058" s="18">
        <v>45798</v>
      </c>
      <c r="B2058" s="5" t="s">
        <v>9</v>
      </c>
      <c r="C2058" s="19" t="s">
        <v>14</v>
      </c>
      <c r="D2058" s="48" t="s">
        <v>115</v>
      </c>
      <c r="E2058" s="19">
        <v>0.29166666666666702</v>
      </c>
      <c r="F2058" s="19"/>
      <c r="G2058" s="19"/>
      <c r="H2058" s="48">
        <v>7</v>
      </c>
    </row>
    <row r="2059" spans="1:8" x14ac:dyDescent="0.3">
      <c r="A2059" s="18">
        <v>45798</v>
      </c>
      <c r="B2059" s="5" t="s">
        <v>6</v>
      </c>
      <c r="C2059" s="19" t="s">
        <v>14</v>
      </c>
      <c r="D2059" s="48" t="s">
        <v>115</v>
      </c>
      <c r="E2059" s="19">
        <v>0.29166666666666669</v>
      </c>
      <c r="F2059" s="19"/>
      <c r="G2059" s="19"/>
      <c r="H2059" s="48">
        <v>6</v>
      </c>
    </row>
    <row r="2060" spans="1:8" x14ac:dyDescent="0.3">
      <c r="A2060" s="18">
        <v>45798</v>
      </c>
      <c r="B2060" s="5" t="s">
        <v>36</v>
      </c>
      <c r="C2060" s="19" t="s">
        <v>14</v>
      </c>
      <c r="D2060" s="48" t="s">
        <v>115</v>
      </c>
      <c r="E2060" s="19">
        <v>0.58333333333333337</v>
      </c>
      <c r="F2060" s="19"/>
      <c r="G2060" s="19"/>
      <c r="H2060" s="48">
        <v>16</v>
      </c>
    </row>
    <row r="2061" spans="1:8" x14ac:dyDescent="0.3">
      <c r="A2061" s="18">
        <v>45798</v>
      </c>
      <c r="B2061" s="5" t="s">
        <v>35</v>
      </c>
      <c r="C2061" s="21" t="s">
        <v>104</v>
      </c>
      <c r="D2061" s="48" t="s">
        <v>24</v>
      </c>
      <c r="E2061" s="21">
        <v>0.41666666666666669</v>
      </c>
      <c r="F2061" s="21"/>
      <c r="G2061" s="21"/>
      <c r="H2061" s="48">
        <v>3</v>
      </c>
    </row>
    <row r="2062" spans="1:8" x14ac:dyDescent="0.3">
      <c r="A2062" s="18">
        <v>45798</v>
      </c>
      <c r="B2062" s="5" t="s">
        <v>40</v>
      </c>
      <c r="C2062" s="19" t="s">
        <v>20</v>
      </c>
      <c r="D2062" s="48" t="s">
        <v>42</v>
      </c>
      <c r="E2062" s="19">
        <v>0.41666666666666669</v>
      </c>
      <c r="F2062" s="19"/>
      <c r="G2062" s="19"/>
      <c r="H2062" s="48">
        <v>19</v>
      </c>
    </row>
    <row r="2063" spans="1:8" x14ac:dyDescent="0.3">
      <c r="A2063" s="18">
        <v>45798</v>
      </c>
      <c r="B2063" s="51" t="s">
        <v>19</v>
      </c>
      <c r="C2063" s="21" t="s">
        <v>28</v>
      </c>
      <c r="D2063" s="54" t="s">
        <v>8</v>
      </c>
      <c r="E2063" s="21">
        <v>0.29166666666666669</v>
      </c>
      <c r="F2063" s="21"/>
      <c r="G2063" s="21"/>
      <c r="H2063" s="54">
        <v>10</v>
      </c>
    </row>
    <row r="2064" spans="1:8" x14ac:dyDescent="0.3">
      <c r="A2064" s="18">
        <v>45798</v>
      </c>
      <c r="B2064" s="5" t="s">
        <v>11</v>
      </c>
      <c r="C2064" s="19" t="s">
        <v>367</v>
      </c>
      <c r="D2064" s="48" t="s">
        <v>367</v>
      </c>
      <c r="E2064" s="19">
        <v>0.29166666666666702</v>
      </c>
      <c r="F2064" s="19"/>
      <c r="G2064" s="19"/>
      <c r="H2064" s="48">
        <v>14</v>
      </c>
    </row>
    <row r="2065" spans="1:8" x14ac:dyDescent="0.3">
      <c r="A2065" s="18">
        <v>45798</v>
      </c>
      <c r="B2065" s="5" t="s">
        <v>18</v>
      </c>
      <c r="C2065" s="19" t="s">
        <v>367</v>
      </c>
      <c r="D2065" s="48" t="s">
        <v>367</v>
      </c>
      <c r="E2065" s="19">
        <v>0.29166666666666702</v>
      </c>
      <c r="F2065" s="19"/>
      <c r="G2065" s="19"/>
      <c r="H2065" s="48">
        <v>12</v>
      </c>
    </row>
    <row r="2066" spans="1:8" x14ac:dyDescent="0.3">
      <c r="A2066" s="18">
        <v>45798</v>
      </c>
      <c r="B2066" s="5" t="s">
        <v>45</v>
      </c>
      <c r="C2066" s="19" t="s">
        <v>367</v>
      </c>
      <c r="D2066" s="48" t="s">
        <v>367</v>
      </c>
      <c r="E2066" s="22">
        <v>0.125</v>
      </c>
      <c r="F2066" s="22"/>
      <c r="G2066" s="22"/>
      <c r="H2066" s="48">
        <v>2</v>
      </c>
    </row>
    <row r="2067" spans="1:8" x14ac:dyDescent="0.3">
      <c r="A2067" s="18">
        <v>45798</v>
      </c>
      <c r="B2067" s="5" t="s">
        <v>9</v>
      </c>
      <c r="C2067" s="19" t="s">
        <v>104</v>
      </c>
      <c r="D2067" s="48" t="s">
        <v>37</v>
      </c>
      <c r="E2067" s="22">
        <v>0.75</v>
      </c>
      <c r="F2067" s="22"/>
      <c r="G2067" s="22"/>
      <c r="H2067" s="48"/>
    </row>
    <row r="2068" spans="1:8" x14ac:dyDescent="0.3">
      <c r="A2068" s="18">
        <v>45798</v>
      </c>
      <c r="B2068" s="5" t="s">
        <v>6</v>
      </c>
      <c r="C2068" s="19" t="s">
        <v>104</v>
      </c>
      <c r="D2068" s="48" t="s">
        <v>24</v>
      </c>
      <c r="E2068" s="22">
        <v>0.75</v>
      </c>
      <c r="F2068" s="22"/>
      <c r="G2068" s="22"/>
      <c r="H2068" s="48"/>
    </row>
    <row r="2069" spans="1:8" x14ac:dyDescent="0.3">
      <c r="A2069" s="18">
        <v>45798</v>
      </c>
      <c r="B2069" s="5" t="s">
        <v>9</v>
      </c>
      <c r="C2069" s="19" t="s">
        <v>26</v>
      </c>
      <c r="D2069" s="48" t="s">
        <v>27</v>
      </c>
      <c r="E2069" s="22">
        <v>0.91666666666666663</v>
      </c>
      <c r="F2069" s="22"/>
      <c r="G2069" s="22"/>
      <c r="H2069" s="48"/>
    </row>
    <row r="2070" spans="1:8" x14ac:dyDescent="0.3">
      <c r="A2070" s="18">
        <v>45798</v>
      </c>
      <c r="B2070" s="5" t="s">
        <v>6</v>
      </c>
      <c r="C2070" s="19" t="s">
        <v>26</v>
      </c>
      <c r="D2070" s="48" t="s">
        <v>27</v>
      </c>
      <c r="E2070" s="22">
        <v>0.91666666666666663</v>
      </c>
      <c r="F2070" s="22"/>
      <c r="G2070" s="22"/>
      <c r="H2070" s="48"/>
    </row>
    <row r="2071" spans="1:8" x14ac:dyDescent="0.3">
      <c r="A2071" s="592" t="s">
        <v>267</v>
      </c>
      <c r="B2071" s="592" t="s">
        <v>2</v>
      </c>
      <c r="C2071" s="592" t="s">
        <v>3</v>
      </c>
      <c r="D2071" s="592" t="s">
        <v>4</v>
      </c>
      <c r="E2071" s="588" t="s">
        <v>5</v>
      </c>
      <c r="F2071" s="212"/>
      <c r="G2071" s="212"/>
      <c r="H2071" s="588" t="s">
        <v>268</v>
      </c>
    </row>
    <row r="2072" spans="1:8" x14ac:dyDescent="0.3">
      <c r="A2072" s="592"/>
      <c r="B2072" s="592"/>
      <c r="C2072" s="592"/>
      <c r="D2072" s="592"/>
      <c r="E2072" s="588"/>
      <c r="F2072" s="212"/>
      <c r="G2072" s="212"/>
      <c r="H2072" s="588"/>
    </row>
    <row r="2073" spans="1:8" x14ac:dyDescent="0.3">
      <c r="A2073" s="18">
        <v>45799</v>
      </c>
      <c r="B2073" s="5" t="s">
        <v>40</v>
      </c>
      <c r="C2073" s="19" t="s">
        <v>14</v>
      </c>
      <c r="D2073" s="48" t="s">
        <v>115</v>
      </c>
      <c r="E2073" s="19">
        <v>0.20833333333333334</v>
      </c>
      <c r="F2073" s="19"/>
      <c r="G2073" s="19"/>
      <c r="H2073" s="48">
        <v>10</v>
      </c>
    </row>
    <row r="2074" spans="1:8" x14ac:dyDescent="0.3">
      <c r="A2074" s="18">
        <v>45799</v>
      </c>
      <c r="B2074" s="5" t="s">
        <v>164</v>
      </c>
      <c r="C2074" s="19" t="s">
        <v>14</v>
      </c>
      <c r="D2074" s="48" t="s">
        <v>115</v>
      </c>
      <c r="E2074" s="19">
        <v>0.20833333333333334</v>
      </c>
      <c r="F2074" s="19"/>
      <c r="G2074" s="19"/>
      <c r="H2074" s="48">
        <v>3</v>
      </c>
    </row>
    <row r="2075" spans="1:8" x14ac:dyDescent="0.3">
      <c r="A2075" s="18">
        <v>45799</v>
      </c>
      <c r="B2075" s="5" t="s">
        <v>36</v>
      </c>
      <c r="C2075" s="19" t="s">
        <v>104</v>
      </c>
      <c r="D2075" s="48" t="s">
        <v>24</v>
      </c>
      <c r="E2075" s="19">
        <v>0.29166666666666702</v>
      </c>
      <c r="F2075" s="19"/>
      <c r="G2075" s="19"/>
      <c r="H2075" s="48">
        <v>16</v>
      </c>
    </row>
    <row r="2076" spans="1:8" x14ac:dyDescent="0.3">
      <c r="A2076" s="18">
        <v>45799</v>
      </c>
      <c r="B2076" s="5" t="s">
        <v>67</v>
      </c>
      <c r="C2076" s="19" t="s">
        <v>20</v>
      </c>
      <c r="D2076" s="48" t="s">
        <v>57</v>
      </c>
      <c r="E2076" s="19">
        <v>0.29166666666666669</v>
      </c>
      <c r="F2076" s="19"/>
      <c r="G2076" s="19"/>
      <c r="H2076" s="48">
        <v>20</v>
      </c>
    </row>
    <row r="2077" spans="1:8" x14ac:dyDescent="0.3">
      <c r="A2077" s="18">
        <v>45799</v>
      </c>
      <c r="B2077" s="5" t="s">
        <v>9</v>
      </c>
      <c r="C2077" s="19" t="s">
        <v>20</v>
      </c>
      <c r="D2077" s="48" t="s">
        <v>57</v>
      </c>
      <c r="E2077" s="19">
        <v>0.41666666666666669</v>
      </c>
      <c r="F2077" s="19"/>
      <c r="G2077" s="19"/>
      <c r="H2077" s="48">
        <v>5</v>
      </c>
    </row>
    <row r="2078" spans="1:8" x14ac:dyDescent="0.3">
      <c r="A2078" s="18">
        <v>45799</v>
      </c>
      <c r="B2078" s="5" t="s">
        <v>6</v>
      </c>
      <c r="C2078" s="19" t="s">
        <v>20</v>
      </c>
      <c r="D2078" s="48" t="s">
        <v>57</v>
      </c>
      <c r="E2078" s="19">
        <v>0.41666666666666669</v>
      </c>
      <c r="F2078" s="19"/>
      <c r="G2078" s="19"/>
      <c r="H2078" s="48">
        <v>8</v>
      </c>
    </row>
    <row r="2079" spans="1:8" x14ac:dyDescent="0.3">
      <c r="A2079" s="18">
        <v>45799</v>
      </c>
      <c r="B2079" s="5" t="s">
        <v>67</v>
      </c>
      <c r="C2079" s="19" t="s">
        <v>56</v>
      </c>
      <c r="D2079" s="48" t="s">
        <v>97</v>
      </c>
      <c r="E2079" s="19">
        <v>0.375</v>
      </c>
      <c r="F2079" s="19"/>
      <c r="G2079" s="19"/>
      <c r="H2079" s="48">
        <v>10</v>
      </c>
    </row>
    <row r="2080" spans="1:8" x14ac:dyDescent="0.3">
      <c r="A2080" s="18">
        <v>45799</v>
      </c>
      <c r="B2080" s="5" t="s">
        <v>33</v>
      </c>
      <c r="C2080" s="19" t="s">
        <v>56</v>
      </c>
      <c r="D2080" s="48" t="s">
        <v>97</v>
      </c>
      <c r="E2080" s="19">
        <v>0.41666666666666669</v>
      </c>
      <c r="F2080" s="19"/>
      <c r="G2080" s="19"/>
      <c r="H2080" s="48">
        <v>17</v>
      </c>
    </row>
    <row r="2081" spans="1:8" x14ac:dyDescent="0.3">
      <c r="A2081" s="18">
        <v>45799</v>
      </c>
      <c r="B2081" s="5" t="s">
        <v>34</v>
      </c>
      <c r="C2081" s="19" t="s">
        <v>56</v>
      </c>
      <c r="D2081" s="48" t="s">
        <v>97</v>
      </c>
      <c r="E2081" s="19">
        <v>0.41666666666666669</v>
      </c>
      <c r="F2081" s="19"/>
      <c r="G2081" s="19"/>
      <c r="H2081" s="48">
        <v>1</v>
      </c>
    </row>
    <row r="2082" spans="1:8" x14ac:dyDescent="0.3">
      <c r="A2082" s="18">
        <v>45799</v>
      </c>
      <c r="B2082" s="5" t="s">
        <v>159</v>
      </c>
      <c r="C2082" s="19" t="s">
        <v>28</v>
      </c>
      <c r="D2082" s="48" t="s">
        <v>8</v>
      </c>
      <c r="E2082" s="19">
        <v>0.29166666666666669</v>
      </c>
      <c r="F2082" s="19"/>
      <c r="G2082" s="19"/>
      <c r="H2082" s="48">
        <v>5</v>
      </c>
    </row>
    <row r="2083" spans="1:8" x14ac:dyDescent="0.3">
      <c r="A2083" s="18">
        <v>45799</v>
      </c>
      <c r="B2083" s="20" t="s">
        <v>49</v>
      </c>
      <c r="C2083" s="21" t="s">
        <v>28</v>
      </c>
      <c r="D2083" s="20" t="s">
        <v>8</v>
      </c>
      <c r="E2083" s="21">
        <v>0.29166666666666702</v>
      </c>
      <c r="F2083" s="21"/>
      <c r="G2083" s="21"/>
      <c r="H2083" s="20">
        <v>2</v>
      </c>
    </row>
    <row r="2084" spans="1:8" x14ac:dyDescent="0.3">
      <c r="A2084" s="18">
        <v>45799</v>
      </c>
      <c r="B2084" s="5" t="s">
        <v>17</v>
      </c>
      <c r="C2084" s="19" t="s">
        <v>46</v>
      </c>
      <c r="D2084" s="48" t="s">
        <v>8</v>
      </c>
      <c r="E2084" s="19">
        <v>0.58333333333333337</v>
      </c>
      <c r="F2084" s="19"/>
      <c r="G2084" s="19"/>
      <c r="H2084" s="48">
        <v>3</v>
      </c>
    </row>
    <row r="2085" spans="1:8" x14ac:dyDescent="0.3">
      <c r="A2085" s="18">
        <v>45799</v>
      </c>
      <c r="B2085" s="54" t="s">
        <v>12</v>
      </c>
      <c r="C2085" s="191" t="s">
        <v>367</v>
      </c>
      <c r="D2085" s="54" t="s">
        <v>367</v>
      </c>
      <c r="E2085" s="191">
        <v>0.25</v>
      </c>
      <c r="F2085" s="191"/>
      <c r="G2085" s="191"/>
      <c r="H2085" s="54">
        <v>22</v>
      </c>
    </row>
    <row r="2086" spans="1:8" x14ac:dyDescent="0.3">
      <c r="A2086" s="18">
        <v>45799</v>
      </c>
      <c r="B2086" s="54" t="s">
        <v>62</v>
      </c>
      <c r="C2086" s="191" t="s">
        <v>26</v>
      </c>
      <c r="D2086" s="54" t="s">
        <v>27</v>
      </c>
      <c r="E2086" s="191">
        <v>0.5</v>
      </c>
      <c r="F2086" s="191"/>
      <c r="G2086" s="191"/>
      <c r="H2086" s="54"/>
    </row>
    <row r="2087" spans="1:8" x14ac:dyDescent="0.3">
      <c r="A2087" s="18">
        <v>45799</v>
      </c>
      <c r="B2087" s="5" t="s">
        <v>22</v>
      </c>
      <c r="C2087" s="19" t="s">
        <v>26</v>
      </c>
      <c r="D2087" s="48" t="s">
        <v>27</v>
      </c>
      <c r="E2087" s="19">
        <v>0.5</v>
      </c>
      <c r="F2087" s="19"/>
      <c r="G2087" s="19"/>
      <c r="H2087" s="48">
        <v>9</v>
      </c>
    </row>
    <row r="2088" spans="1:8" x14ac:dyDescent="0.3">
      <c r="A2088" s="18">
        <v>45799</v>
      </c>
      <c r="B2088" s="5" t="s">
        <v>80</v>
      </c>
      <c r="C2088" s="19" t="s">
        <v>26</v>
      </c>
      <c r="D2088" s="48" t="s">
        <v>27</v>
      </c>
      <c r="E2088" s="19">
        <v>0.5</v>
      </c>
      <c r="F2088" s="19"/>
      <c r="G2088" s="19"/>
      <c r="H2088" s="48">
        <v>4</v>
      </c>
    </row>
    <row r="2089" spans="1:8" x14ac:dyDescent="0.3">
      <c r="A2089" s="18">
        <v>45799</v>
      </c>
      <c r="B2089" s="5" t="s">
        <v>9</v>
      </c>
      <c r="C2089" s="19" t="s">
        <v>56</v>
      </c>
      <c r="D2089" s="48" t="s">
        <v>97</v>
      </c>
      <c r="E2089" s="19">
        <v>0.83333333333333337</v>
      </c>
      <c r="F2089" s="19"/>
      <c r="G2089" s="19"/>
      <c r="H2089" s="48">
        <v>5</v>
      </c>
    </row>
    <row r="2090" spans="1:8" x14ac:dyDescent="0.3">
      <c r="A2090" s="18">
        <v>45799</v>
      </c>
      <c r="B2090" s="5" t="s">
        <v>6</v>
      </c>
      <c r="C2090" s="19" t="s">
        <v>56</v>
      </c>
      <c r="D2090" s="48" t="s">
        <v>97</v>
      </c>
      <c r="E2090" s="19">
        <v>0.83333333333333337</v>
      </c>
      <c r="F2090" s="19"/>
      <c r="G2090" s="19"/>
      <c r="H2090" s="48">
        <v>8</v>
      </c>
    </row>
    <row r="2091" spans="1:8" x14ac:dyDescent="0.3">
      <c r="A2091" s="592" t="s">
        <v>267</v>
      </c>
      <c r="B2091" s="592" t="s">
        <v>2</v>
      </c>
      <c r="C2091" s="592" t="s">
        <v>3</v>
      </c>
      <c r="D2091" s="592" t="s">
        <v>4</v>
      </c>
      <c r="E2091" s="588" t="s">
        <v>5</v>
      </c>
      <c r="F2091" s="212"/>
      <c r="G2091" s="212"/>
      <c r="H2091" s="588" t="s">
        <v>268</v>
      </c>
    </row>
    <row r="2092" spans="1:8" x14ac:dyDescent="0.3">
      <c r="A2092" s="592"/>
      <c r="B2092" s="592"/>
      <c r="C2092" s="592"/>
      <c r="D2092" s="592"/>
      <c r="E2092" s="588"/>
      <c r="F2092" s="212"/>
      <c r="G2092" s="212"/>
      <c r="H2092" s="588"/>
    </row>
    <row r="2093" spans="1:8" x14ac:dyDescent="0.3">
      <c r="A2093" s="18">
        <v>45800</v>
      </c>
      <c r="B2093" s="20" t="s">
        <v>161</v>
      </c>
      <c r="C2093" s="21" t="s">
        <v>367</v>
      </c>
      <c r="D2093" s="41" t="s">
        <v>367</v>
      </c>
      <c r="E2093" s="21">
        <v>0.5</v>
      </c>
      <c r="F2093" s="21"/>
      <c r="G2093" s="21"/>
      <c r="H2093" s="41">
        <v>3</v>
      </c>
    </row>
    <row r="2094" spans="1:8" x14ac:dyDescent="0.3">
      <c r="A2094" s="18">
        <v>45800</v>
      </c>
      <c r="B2094" s="5" t="s">
        <v>33</v>
      </c>
      <c r="C2094" s="19" t="s">
        <v>28</v>
      </c>
      <c r="D2094" s="48" t="s">
        <v>8</v>
      </c>
      <c r="E2094" s="19">
        <v>0.58333333333333337</v>
      </c>
      <c r="F2094" s="19"/>
      <c r="G2094" s="19"/>
      <c r="H2094" s="48">
        <v>2</v>
      </c>
    </row>
    <row r="2095" spans="1:8" x14ac:dyDescent="0.3">
      <c r="A2095" s="18">
        <v>45800</v>
      </c>
      <c r="B2095" s="5" t="s">
        <v>76</v>
      </c>
      <c r="C2095" s="19" t="s">
        <v>28</v>
      </c>
      <c r="D2095" s="48" t="s">
        <v>8</v>
      </c>
      <c r="E2095" s="19">
        <v>0.58333333333333337</v>
      </c>
      <c r="F2095" s="19"/>
      <c r="G2095" s="19"/>
      <c r="H2095" s="48">
        <v>2</v>
      </c>
    </row>
    <row r="2096" spans="1:8" x14ac:dyDescent="0.3">
      <c r="A2096" s="18">
        <v>45800</v>
      </c>
      <c r="B2096" s="5" t="s">
        <v>428</v>
      </c>
      <c r="C2096" s="19" t="s">
        <v>14</v>
      </c>
      <c r="D2096" s="48" t="s">
        <v>115</v>
      </c>
      <c r="E2096" s="19">
        <v>0.5</v>
      </c>
      <c r="F2096" s="19"/>
      <c r="G2096" s="19"/>
      <c r="H2096" s="48"/>
    </row>
    <row r="2097" spans="1:8" x14ac:dyDescent="0.3">
      <c r="A2097" s="18">
        <v>45800</v>
      </c>
      <c r="B2097" s="5" t="s">
        <v>22</v>
      </c>
      <c r="C2097" s="19" t="s">
        <v>367</v>
      </c>
      <c r="D2097" s="48" t="s">
        <v>367</v>
      </c>
      <c r="E2097" s="19">
        <v>0.625</v>
      </c>
      <c r="F2097" s="19"/>
      <c r="G2097" s="19"/>
      <c r="H2097" s="48">
        <v>1</v>
      </c>
    </row>
    <row r="2098" spans="1:8" x14ac:dyDescent="0.3">
      <c r="A2098" s="18">
        <v>45800</v>
      </c>
      <c r="B2098" s="5" t="s">
        <v>6</v>
      </c>
      <c r="C2098" s="19" t="s">
        <v>14</v>
      </c>
      <c r="D2098" s="48" t="s">
        <v>115</v>
      </c>
      <c r="E2098" s="19">
        <v>0.45833333333333331</v>
      </c>
      <c r="F2098" s="19"/>
      <c r="G2098" s="19"/>
      <c r="H2098" s="48">
        <v>8</v>
      </c>
    </row>
    <row r="2099" spans="1:8" x14ac:dyDescent="0.3">
      <c r="A2099" s="18">
        <v>45800</v>
      </c>
      <c r="B2099" s="5" t="s">
        <v>67</v>
      </c>
      <c r="C2099" s="19" t="s">
        <v>56</v>
      </c>
      <c r="D2099" s="48" t="s">
        <v>97</v>
      </c>
      <c r="E2099" s="19">
        <v>0.5</v>
      </c>
      <c r="F2099" s="19"/>
      <c r="G2099" s="19"/>
      <c r="H2099" s="48"/>
    </row>
    <row r="2100" spans="1:8" x14ac:dyDescent="0.3">
      <c r="A2100" s="18">
        <v>45800</v>
      </c>
      <c r="B2100" s="5" t="s">
        <v>9</v>
      </c>
      <c r="C2100" s="19" t="s">
        <v>26</v>
      </c>
      <c r="D2100" s="48" t="s">
        <v>27</v>
      </c>
      <c r="E2100" s="19">
        <v>0.47916666666666669</v>
      </c>
      <c r="F2100" s="19"/>
      <c r="G2100" s="19"/>
      <c r="H2100" s="48">
        <v>13</v>
      </c>
    </row>
    <row r="2101" spans="1:8" x14ac:dyDescent="0.3">
      <c r="A2101" s="18">
        <v>45800</v>
      </c>
      <c r="B2101" s="5" t="s">
        <v>18</v>
      </c>
      <c r="C2101" s="19" t="s">
        <v>367</v>
      </c>
      <c r="D2101" s="48" t="s">
        <v>367</v>
      </c>
      <c r="E2101" s="19">
        <v>0.29166666666666669</v>
      </c>
      <c r="F2101" s="19"/>
      <c r="G2101" s="19"/>
      <c r="H2101" s="48">
        <v>6</v>
      </c>
    </row>
    <row r="2102" spans="1:8" x14ac:dyDescent="0.3">
      <c r="A2102" s="18">
        <v>45800</v>
      </c>
      <c r="B2102" s="5" t="s">
        <v>11</v>
      </c>
      <c r="C2102" s="19" t="s">
        <v>367</v>
      </c>
      <c r="D2102" s="48" t="s">
        <v>367</v>
      </c>
      <c r="E2102" s="19">
        <v>0.29166666666666702</v>
      </c>
      <c r="F2102" s="19"/>
      <c r="G2102" s="19"/>
      <c r="H2102" s="48">
        <v>18</v>
      </c>
    </row>
    <row r="2103" spans="1:8" x14ac:dyDescent="0.3">
      <c r="A2103" s="18">
        <v>45800</v>
      </c>
      <c r="B2103" s="5" t="s">
        <v>40</v>
      </c>
      <c r="C2103" s="19" t="s">
        <v>104</v>
      </c>
      <c r="D2103" s="48" t="s">
        <v>24</v>
      </c>
      <c r="E2103" s="19">
        <v>0.25</v>
      </c>
      <c r="F2103" s="19"/>
      <c r="G2103" s="19"/>
      <c r="H2103" s="48">
        <v>14</v>
      </c>
    </row>
    <row r="2104" spans="1:8" x14ac:dyDescent="0.3">
      <c r="A2104" s="18">
        <v>45800</v>
      </c>
      <c r="B2104" s="5" t="s">
        <v>67</v>
      </c>
      <c r="C2104" s="19" t="s">
        <v>56</v>
      </c>
      <c r="D2104" s="48" t="s">
        <v>97</v>
      </c>
      <c r="E2104" s="19">
        <v>0.54166666666666663</v>
      </c>
      <c r="F2104" s="19"/>
      <c r="G2104" s="19"/>
      <c r="H2104" s="48">
        <v>4</v>
      </c>
    </row>
    <row r="2105" spans="1:8" x14ac:dyDescent="0.3">
      <c r="A2105" s="18">
        <v>45800</v>
      </c>
      <c r="B2105" s="5" t="s">
        <v>36</v>
      </c>
      <c r="C2105" s="19" t="s">
        <v>56</v>
      </c>
      <c r="D2105" s="48" t="s">
        <v>97</v>
      </c>
      <c r="E2105" s="19">
        <v>0.58333333333333337</v>
      </c>
      <c r="F2105" s="19"/>
      <c r="G2105" s="19"/>
      <c r="H2105" s="48">
        <v>13</v>
      </c>
    </row>
    <row r="2106" spans="1:8" x14ac:dyDescent="0.3">
      <c r="A2106" s="18">
        <v>45800</v>
      </c>
      <c r="B2106" s="54" t="s">
        <v>12</v>
      </c>
      <c r="C2106" s="191" t="s">
        <v>20</v>
      </c>
      <c r="D2106" s="54" t="s">
        <v>57</v>
      </c>
      <c r="E2106" s="191">
        <v>0.25</v>
      </c>
      <c r="F2106" s="191"/>
      <c r="G2106" s="191"/>
      <c r="H2106" s="54">
        <v>20</v>
      </c>
    </row>
    <row r="2107" spans="1:8" x14ac:dyDescent="0.3">
      <c r="A2107" s="18">
        <v>45800</v>
      </c>
      <c r="B2107" s="5" t="s">
        <v>6</v>
      </c>
      <c r="C2107" s="19" t="s">
        <v>46</v>
      </c>
      <c r="D2107" s="48" t="s">
        <v>115</v>
      </c>
      <c r="E2107" s="19">
        <v>0.83333333333333337</v>
      </c>
      <c r="F2107" s="19"/>
      <c r="G2107" s="19"/>
      <c r="H2107" s="48">
        <v>1</v>
      </c>
    </row>
    <row r="2108" spans="1:8" x14ac:dyDescent="0.3">
      <c r="A2108" s="18">
        <v>45800</v>
      </c>
      <c r="B2108" s="5" t="s">
        <v>9</v>
      </c>
      <c r="C2108" s="19" t="s">
        <v>46</v>
      </c>
      <c r="D2108" s="48" t="s">
        <v>115</v>
      </c>
      <c r="E2108" s="19">
        <v>0.83333333333333337</v>
      </c>
      <c r="F2108" s="19"/>
      <c r="G2108" s="19"/>
      <c r="H2108" s="48">
        <v>1</v>
      </c>
    </row>
    <row r="2109" spans="1:8" x14ac:dyDescent="0.3">
      <c r="A2109" s="592" t="s">
        <v>267</v>
      </c>
      <c r="B2109" s="592" t="s">
        <v>2</v>
      </c>
      <c r="C2109" s="592" t="s">
        <v>3</v>
      </c>
      <c r="D2109" s="592" t="s">
        <v>4</v>
      </c>
      <c r="E2109" s="588" t="s">
        <v>5</v>
      </c>
      <c r="F2109" s="212"/>
      <c r="G2109" s="212"/>
      <c r="H2109" s="588" t="s">
        <v>268</v>
      </c>
    </row>
    <row r="2110" spans="1:8" x14ac:dyDescent="0.3">
      <c r="A2110" s="592"/>
      <c r="B2110" s="592"/>
      <c r="C2110" s="592"/>
      <c r="D2110" s="592"/>
      <c r="E2110" s="588"/>
      <c r="F2110" s="212"/>
      <c r="G2110" s="212"/>
      <c r="H2110" s="588"/>
    </row>
    <row r="2111" spans="1:8" x14ac:dyDescent="0.3">
      <c r="A2111" s="18">
        <v>45801</v>
      </c>
      <c r="B2111" s="5" t="s">
        <v>6</v>
      </c>
      <c r="C2111" s="19" t="s">
        <v>20</v>
      </c>
      <c r="D2111" s="48" t="s">
        <v>57</v>
      </c>
      <c r="E2111" s="19">
        <v>0.33333333333333331</v>
      </c>
      <c r="F2111" s="19"/>
      <c r="G2111" s="19"/>
      <c r="H2111" s="48">
        <v>15</v>
      </c>
    </row>
    <row r="2112" spans="1:8" x14ac:dyDescent="0.3">
      <c r="A2112" s="18">
        <v>45801</v>
      </c>
      <c r="B2112" s="5" t="s">
        <v>9</v>
      </c>
      <c r="C2112" s="19" t="s">
        <v>20</v>
      </c>
      <c r="D2112" s="48" t="s">
        <v>57</v>
      </c>
      <c r="E2112" s="19">
        <v>0.33333333333333331</v>
      </c>
      <c r="F2112" s="19"/>
      <c r="G2112" s="19"/>
      <c r="H2112" s="48">
        <v>6</v>
      </c>
    </row>
    <row r="2113" spans="1:8" x14ac:dyDescent="0.3">
      <c r="A2113" s="18">
        <v>45801</v>
      </c>
      <c r="B2113" s="5" t="s">
        <v>40</v>
      </c>
      <c r="C2113" s="19" t="s">
        <v>56</v>
      </c>
      <c r="D2113" s="48" t="s">
        <v>97</v>
      </c>
      <c r="E2113" s="22">
        <v>0.25</v>
      </c>
      <c r="F2113" s="22"/>
      <c r="G2113" s="22"/>
      <c r="H2113" s="48">
        <v>14</v>
      </c>
    </row>
    <row r="2114" spans="1:8" x14ac:dyDescent="0.3">
      <c r="A2114" s="18">
        <v>45801</v>
      </c>
      <c r="B2114" s="5" t="s">
        <v>429</v>
      </c>
      <c r="C2114" s="19" t="s">
        <v>56</v>
      </c>
      <c r="D2114" s="48" t="s">
        <v>97</v>
      </c>
      <c r="E2114" s="22">
        <v>0.5</v>
      </c>
      <c r="F2114" s="22"/>
      <c r="G2114" s="22"/>
      <c r="H2114" s="48">
        <v>10</v>
      </c>
    </row>
    <row r="2115" spans="1:8" x14ac:dyDescent="0.3">
      <c r="A2115" s="18">
        <v>45801</v>
      </c>
      <c r="B2115" s="5" t="s">
        <v>413</v>
      </c>
      <c r="C2115" s="19" t="s">
        <v>46</v>
      </c>
      <c r="D2115" s="48" t="s">
        <v>8</v>
      </c>
      <c r="E2115" s="22">
        <v>0.25</v>
      </c>
      <c r="F2115" s="22"/>
      <c r="G2115" s="22"/>
      <c r="H2115" s="48">
        <v>1</v>
      </c>
    </row>
    <row r="2116" spans="1:8" x14ac:dyDescent="0.3">
      <c r="A2116" s="18">
        <v>45801</v>
      </c>
      <c r="B2116" s="5" t="s">
        <v>6</v>
      </c>
      <c r="C2116" s="19" t="s">
        <v>26</v>
      </c>
      <c r="D2116" s="48" t="s">
        <v>27</v>
      </c>
      <c r="E2116" s="19">
        <v>0.75</v>
      </c>
      <c r="F2116" s="19"/>
      <c r="G2116" s="19"/>
      <c r="H2116" s="48">
        <v>6</v>
      </c>
    </row>
    <row r="2117" spans="1:8" x14ac:dyDescent="0.3">
      <c r="A2117" s="18">
        <v>45801</v>
      </c>
      <c r="B2117" s="5" t="s">
        <v>9</v>
      </c>
      <c r="C2117" s="19" t="s">
        <v>26</v>
      </c>
      <c r="D2117" s="48" t="s">
        <v>27</v>
      </c>
      <c r="E2117" s="19">
        <v>0.75</v>
      </c>
      <c r="F2117" s="19"/>
      <c r="G2117" s="19"/>
      <c r="H2117" s="48">
        <v>6</v>
      </c>
    </row>
    <row r="2118" spans="1:8" x14ac:dyDescent="0.3">
      <c r="A2118" s="592" t="s">
        <v>267</v>
      </c>
      <c r="B2118" s="592" t="s">
        <v>2</v>
      </c>
      <c r="C2118" s="592" t="s">
        <v>3</v>
      </c>
      <c r="D2118" s="592" t="s">
        <v>4</v>
      </c>
      <c r="E2118" s="588" t="s">
        <v>5</v>
      </c>
      <c r="F2118" s="212"/>
      <c r="G2118" s="212"/>
      <c r="H2118" s="588" t="s">
        <v>268</v>
      </c>
    </row>
    <row r="2119" spans="1:8" x14ac:dyDescent="0.3">
      <c r="A2119" s="592"/>
      <c r="B2119" s="592"/>
      <c r="C2119" s="592"/>
      <c r="D2119" s="592"/>
      <c r="E2119" s="588"/>
      <c r="F2119" s="212"/>
      <c r="G2119" s="212"/>
      <c r="H2119" s="588"/>
    </row>
    <row r="2120" spans="1:8" x14ac:dyDescent="0.3">
      <c r="A2120" s="18">
        <v>45803</v>
      </c>
      <c r="B2120" s="5" t="s">
        <v>22</v>
      </c>
      <c r="C2120" s="19" t="s">
        <v>26</v>
      </c>
      <c r="D2120" s="48" t="s">
        <v>27</v>
      </c>
      <c r="E2120" s="19">
        <v>0.20833333333333301</v>
      </c>
      <c r="F2120" s="19"/>
      <c r="G2120" s="19"/>
      <c r="H2120" s="48">
        <v>8</v>
      </c>
    </row>
    <row r="2121" spans="1:8" x14ac:dyDescent="0.3">
      <c r="A2121" s="18">
        <v>45803</v>
      </c>
      <c r="B2121" s="5" t="s">
        <v>11</v>
      </c>
      <c r="C2121" s="19" t="s">
        <v>14</v>
      </c>
      <c r="D2121" s="48" t="s">
        <v>115</v>
      </c>
      <c r="E2121" s="19">
        <v>0.29166666666666669</v>
      </c>
      <c r="F2121" s="19"/>
      <c r="G2121" s="19"/>
      <c r="H2121" s="48">
        <v>8</v>
      </c>
    </row>
    <row r="2122" spans="1:8" x14ac:dyDescent="0.3">
      <c r="A2122" s="18">
        <v>45803</v>
      </c>
      <c r="B2122" s="20" t="s">
        <v>40</v>
      </c>
      <c r="C2122" s="19" t="s">
        <v>14</v>
      </c>
      <c r="D2122" s="41" t="s">
        <v>115</v>
      </c>
      <c r="E2122" s="19">
        <v>0.29166666666666669</v>
      </c>
      <c r="F2122" s="19"/>
      <c r="G2122" s="19"/>
      <c r="H2122" s="41">
        <v>14</v>
      </c>
    </row>
    <row r="2123" spans="1:8" x14ac:dyDescent="0.3">
      <c r="A2123" s="18">
        <v>45803</v>
      </c>
      <c r="B2123" s="20" t="s">
        <v>6</v>
      </c>
      <c r="C2123" s="21" t="s">
        <v>28</v>
      </c>
      <c r="D2123" s="41" t="s">
        <v>8</v>
      </c>
      <c r="E2123" s="21">
        <v>0.29166666666666669</v>
      </c>
      <c r="F2123" s="21"/>
      <c r="G2123" s="21"/>
      <c r="H2123" s="41">
        <v>7</v>
      </c>
    </row>
    <row r="2124" spans="1:8" x14ac:dyDescent="0.3">
      <c r="A2124" s="18">
        <v>45803</v>
      </c>
      <c r="B2124" s="5" t="s">
        <v>9</v>
      </c>
      <c r="C2124" s="19" t="s">
        <v>28</v>
      </c>
      <c r="D2124" s="48" t="s">
        <v>8</v>
      </c>
      <c r="E2124" s="19">
        <v>0.29166666666666702</v>
      </c>
      <c r="F2124" s="19"/>
      <c r="G2124" s="19"/>
      <c r="H2124" s="48">
        <v>7</v>
      </c>
    </row>
    <row r="2125" spans="1:8" x14ac:dyDescent="0.3">
      <c r="A2125" s="18">
        <v>45803</v>
      </c>
      <c r="B2125" s="5" t="s">
        <v>22</v>
      </c>
      <c r="C2125" s="19" t="s">
        <v>28</v>
      </c>
      <c r="D2125" s="48" t="s">
        <v>8</v>
      </c>
      <c r="E2125" s="19">
        <v>0.54166666666666663</v>
      </c>
      <c r="F2125" s="19"/>
      <c r="G2125" s="19"/>
      <c r="H2125" s="48">
        <v>4</v>
      </c>
    </row>
    <row r="2126" spans="1:8" x14ac:dyDescent="0.3">
      <c r="A2126" s="18">
        <v>45803</v>
      </c>
      <c r="B2126" s="5" t="s">
        <v>426</v>
      </c>
      <c r="C2126" s="19" t="s">
        <v>28</v>
      </c>
      <c r="D2126" s="48" t="s">
        <v>8</v>
      </c>
      <c r="E2126" s="19">
        <v>0.54166666666666663</v>
      </c>
      <c r="F2126" s="19"/>
      <c r="G2126" s="19"/>
      <c r="H2126" s="48">
        <v>1</v>
      </c>
    </row>
    <row r="2127" spans="1:8" x14ac:dyDescent="0.3">
      <c r="A2127" s="18">
        <v>45803</v>
      </c>
      <c r="B2127" s="5" t="s">
        <v>16</v>
      </c>
      <c r="C2127" s="19" t="s">
        <v>56</v>
      </c>
      <c r="D2127" s="48" t="s">
        <v>97</v>
      </c>
      <c r="E2127" s="19">
        <v>0.25</v>
      </c>
      <c r="F2127" s="19"/>
      <c r="G2127" s="19"/>
      <c r="H2127" s="48">
        <v>12</v>
      </c>
    </row>
    <row r="2128" spans="1:8" x14ac:dyDescent="0.3">
      <c r="A2128" s="18">
        <v>45803</v>
      </c>
      <c r="B2128" s="5" t="s">
        <v>16</v>
      </c>
      <c r="C2128" s="19" t="s">
        <v>104</v>
      </c>
      <c r="D2128" s="48" t="s">
        <v>24</v>
      </c>
      <c r="E2128" s="19">
        <v>0.25</v>
      </c>
      <c r="F2128" s="19"/>
      <c r="G2128" s="19"/>
      <c r="H2128" s="48">
        <v>12</v>
      </c>
    </row>
    <row r="2129" spans="1:8" x14ac:dyDescent="0.3">
      <c r="A2129" s="18">
        <v>45803</v>
      </c>
      <c r="B2129" s="5" t="s">
        <v>423</v>
      </c>
      <c r="C2129" s="19" t="s">
        <v>56</v>
      </c>
      <c r="D2129" s="48" t="s">
        <v>97</v>
      </c>
      <c r="E2129" s="19">
        <v>0.5</v>
      </c>
      <c r="F2129" s="19"/>
      <c r="G2129" s="19"/>
      <c r="H2129" s="48">
        <v>10</v>
      </c>
    </row>
    <row r="2130" spans="1:8" x14ac:dyDescent="0.3">
      <c r="A2130" s="18">
        <v>45803</v>
      </c>
      <c r="B2130" s="5" t="s">
        <v>416</v>
      </c>
      <c r="C2130" s="19" t="s">
        <v>104</v>
      </c>
      <c r="D2130" s="48" t="s">
        <v>24</v>
      </c>
      <c r="E2130" s="19">
        <v>0.625</v>
      </c>
      <c r="F2130" s="19"/>
      <c r="G2130" s="19"/>
      <c r="H2130" s="48">
        <v>1</v>
      </c>
    </row>
    <row r="2131" spans="1:8" x14ac:dyDescent="0.3">
      <c r="A2131" s="18">
        <v>45803</v>
      </c>
      <c r="B2131" s="5" t="s">
        <v>17</v>
      </c>
      <c r="C2131" s="19" t="s">
        <v>56</v>
      </c>
      <c r="D2131" s="48" t="s">
        <v>97</v>
      </c>
      <c r="E2131" s="19">
        <v>0.5</v>
      </c>
      <c r="F2131" s="19"/>
      <c r="G2131" s="19"/>
      <c r="H2131" s="48">
        <v>8</v>
      </c>
    </row>
    <row r="2132" spans="1:8" x14ac:dyDescent="0.3">
      <c r="A2132" s="18">
        <v>45803</v>
      </c>
      <c r="B2132" s="5" t="s">
        <v>13</v>
      </c>
      <c r="C2132" s="19" t="s">
        <v>56</v>
      </c>
      <c r="D2132" s="48" t="s">
        <v>97</v>
      </c>
      <c r="E2132" s="19">
        <v>0.5</v>
      </c>
      <c r="F2132" s="19"/>
      <c r="G2132" s="19"/>
      <c r="H2132" s="48">
        <v>7</v>
      </c>
    </row>
    <row r="2133" spans="1:8" x14ac:dyDescent="0.3">
      <c r="A2133" s="18">
        <v>45803</v>
      </c>
      <c r="B2133" s="20" t="s">
        <v>25</v>
      </c>
      <c r="C2133" s="19" t="s">
        <v>56</v>
      </c>
      <c r="D2133" s="48" t="s">
        <v>97</v>
      </c>
      <c r="E2133" s="21">
        <v>0.5</v>
      </c>
      <c r="F2133" s="21"/>
      <c r="G2133" s="21"/>
      <c r="H2133" s="41">
        <v>1</v>
      </c>
    </row>
    <row r="2134" spans="1:8" x14ac:dyDescent="0.3">
      <c r="A2134" s="18">
        <v>45803</v>
      </c>
      <c r="B2134" s="5" t="s">
        <v>18</v>
      </c>
      <c r="C2134" s="19" t="s">
        <v>367</v>
      </c>
      <c r="D2134" s="48" t="s">
        <v>367</v>
      </c>
      <c r="E2134" s="19">
        <v>0.41666666666666669</v>
      </c>
      <c r="F2134" s="19"/>
      <c r="G2134" s="19"/>
      <c r="H2134" s="48">
        <v>26</v>
      </c>
    </row>
    <row r="2135" spans="1:8" x14ac:dyDescent="0.3">
      <c r="A2135" s="18">
        <v>45803</v>
      </c>
      <c r="B2135" s="20" t="s">
        <v>6</v>
      </c>
      <c r="C2135" s="21" t="s">
        <v>104</v>
      </c>
      <c r="D2135" s="41" t="s">
        <v>24</v>
      </c>
      <c r="E2135" s="21">
        <v>0.75</v>
      </c>
      <c r="F2135" s="21"/>
      <c r="G2135" s="21"/>
      <c r="H2135" s="41">
        <v>7</v>
      </c>
    </row>
    <row r="2136" spans="1:8" x14ac:dyDescent="0.3">
      <c r="A2136" s="18">
        <v>45803</v>
      </c>
      <c r="B2136" s="5" t="s">
        <v>9</v>
      </c>
      <c r="C2136" s="19" t="s">
        <v>104</v>
      </c>
      <c r="D2136" s="48" t="s">
        <v>24</v>
      </c>
      <c r="E2136" s="19">
        <v>0.75</v>
      </c>
      <c r="F2136" s="19"/>
      <c r="G2136" s="19"/>
      <c r="H2136" s="48">
        <v>7</v>
      </c>
    </row>
    <row r="2137" spans="1:8" x14ac:dyDescent="0.3">
      <c r="A2137" s="592" t="s">
        <v>267</v>
      </c>
      <c r="B2137" s="592" t="s">
        <v>2</v>
      </c>
      <c r="C2137" s="592" t="s">
        <v>3</v>
      </c>
      <c r="D2137" s="592" t="s">
        <v>4</v>
      </c>
      <c r="E2137" s="588" t="s">
        <v>5</v>
      </c>
      <c r="F2137" s="212"/>
      <c r="G2137" s="212"/>
      <c r="H2137" s="588" t="s">
        <v>268</v>
      </c>
    </row>
    <row r="2138" spans="1:8" x14ac:dyDescent="0.3">
      <c r="A2138" s="592"/>
      <c r="B2138" s="592"/>
      <c r="C2138" s="592"/>
      <c r="D2138" s="592"/>
      <c r="E2138" s="588"/>
      <c r="F2138" s="212"/>
      <c r="G2138" s="212"/>
      <c r="H2138" s="588"/>
    </row>
    <row r="2139" spans="1:8" x14ac:dyDescent="0.3">
      <c r="A2139" s="18">
        <v>45804</v>
      </c>
      <c r="B2139" s="5" t="s">
        <v>22</v>
      </c>
      <c r="C2139" s="19" t="s">
        <v>28</v>
      </c>
      <c r="D2139" s="48" t="s">
        <v>8</v>
      </c>
      <c r="E2139" s="19">
        <v>0.45833333333333331</v>
      </c>
      <c r="F2139" s="19"/>
      <c r="G2139" s="19"/>
      <c r="H2139" s="48">
        <v>11</v>
      </c>
    </row>
    <row r="2140" spans="1:8" x14ac:dyDescent="0.3">
      <c r="A2140" s="18">
        <v>45804</v>
      </c>
      <c r="B2140" s="20" t="s">
        <v>107</v>
      </c>
      <c r="C2140" s="21" t="s">
        <v>20</v>
      </c>
      <c r="D2140" s="41" t="s">
        <v>42</v>
      </c>
      <c r="E2140" s="21">
        <v>0.33333333333333331</v>
      </c>
      <c r="F2140" s="21"/>
      <c r="G2140" s="21"/>
      <c r="H2140" s="41">
        <v>11</v>
      </c>
    </row>
    <row r="2141" spans="1:8" x14ac:dyDescent="0.3">
      <c r="A2141" s="18">
        <v>45804</v>
      </c>
      <c r="B2141" s="5" t="s">
        <v>80</v>
      </c>
      <c r="C2141" s="19" t="s">
        <v>20</v>
      </c>
      <c r="D2141" s="48" t="s">
        <v>42</v>
      </c>
      <c r="E2141" s="19">
        <v>0.33333333333333331</v>
      </c>
      <c r="F2141" s="19"/>
      <c r="G2141" s="19"/>
      <c r="H2141" s="48">
        <v>14</v>
      </c>
    </row>
    <row r="2142" spans="1:8" x14ac:dyDescent="0.3">
      <c r="A2142" s="18">
        <v>45804</v>
      </c>
      <c r="B2142" s="20" t="s">
        <v>6</v>
      </c>
      <c r="C2142" s="21" t="s">
        <v>14</v>
      </c>
      <c r="D2142" s="41" t="s">
        <v>115</v>
      </c>
      <c r="E2142" s="21">
        <v>0.29166666666666669</v>
      </c>
      <c r="F2142" s="21"/>
      <c r="G2142" s="21"/>
      <c r="H2142" s="41">
        <v>6</v>
      </c>
    </row>
    <row r="2143" spans="1:8" x14ac:dyDescent="0.3">
      <c r="A2143" s="18">
        <v>45804</v>
      </c>
      <c r="B2143" s="5" t="s">
        <v>9</v>
      </c>
      <c r="C2143" s="19" t="s">
        <v>14</v>
      </c>
      <c r="D2143" s="48" t="s">
        <v>115</v>
      </c>
      <c r="E2143" s="19">
        <v>0.29166666666666669</v>
      </c>
      <c r="F2143" s="19"/>
      <c r="G2143" s="19"/>
      <c r="H2143" s="48">
        <v>6</v>
      </c>
    </row>
    <row r="2144" spans="1:8" x14ac:dyDescent="0.3">
      <c r="A2144" s="18">
        <v>45804</v>
      </c>
      <c r="B2144" s="5" t="s">
        <v>36</v>
      </c>
      <c r="C2144" s="19" t="s">
        <v>14</v>
      </c>
      <c r="D2144" s="48" t="s">
        <v>115</v>
      </c>
      <c r="E2144" s="19">
        <v>0.58333333333333337</v>
      </c>
      <c r="F2144" s="19"/>
      <c r="G2144" s="19"/>
      <c r="H2144" s="48">
        <v>15</v>
      </c>
    </row>
    <row r="2145" spans="1:8" x14ac:dyDescent="0.3">
      <c r="A2145" s="18">
        <v>45804</v>
      </c>
      <c r="B2145" s="16" t="s">
        <v>40</v>
      </c>
      <c r="C2145" s="17" t="s">
        <v>104</v>
      </c>
      <c r="D2145" s="16" t="s">
        <v>24</v>
      </c>
      <c r="E2145" s="17">
        <v>0.25</v>
      </c>
      <c r="F2145" s="17"/>
      <c r="G2145" s="17"/>
      <c r="H2145" s="16">
        <v>6</v>
      </c>
    </row>
    <row r="2146" spans="1:8" x14ac:dyDescent="0.3">
      <c r="A2146" s="18">
        <v>45804</v>
      </c>
      <c r="B2146" s="5" t="s">
        <v>169</v>
      </c>
      <c r="C2146" s="19" t="s">
        <v>28</v>
      </c>
      <c r="D2146" s="48" t="s">
        <v>8</v>
      </c>
      <c r="E2146" s="19">
        <v>0.29166666666666669</v>
      </c>
      <c r="F2146" s="19"/>
      <c r="G2146" s="19"/>
      <c r="H2146" s="48">
        <v>6</v>
      </c>
    </row>
    <row r="2147" spans="1:8" x14ac:dyDescent="0.3">
      <c r="A2147" s="18">
        <v>45804</v>
      </c>
      <c r="B2147" s="52" t="s">
        <v>12</v>
      </c>
      <c r="C2147" s="110" t="s">
        <v>46</v>
      </c>
      <c r="D2147" s="52" t="s">
        <v>8</v>
      </c>
      <c r="E2147" s="110">
        <v>0.45833333333333331</v>
      </c>
      <c r="F2147" s="110"/>
      <c r="G2147" s="110"/>
      <c r="H2147" s="52">
        <v>3</v>
      </c>
    </row>
    <row r="2148" spans="1:8" x14ac:dyDescent="0.3">
      <c r="A2148" s="18">
        <v>45804</v>
      </c>
      <c r="B2148" s="16" t="s">
        <v>75</v>
      </c>
      <c r="C2148" s="17" t="s">
        <v>26</v>
      </c>
      <c r="D2148" s="52" t="s">
        <v>27</v>
      </c>
      <c r="E2148" s="17">
        <v>0.25</v>
      </c>
      <c r="F2148" s="17"/>
      <c r="G2148" s="17"/>
      <c r="H2148" s="52">
        <v>9</v>
      </c>
    </row>
    <row r="2149" spans="1:8" x14ac:dyDescent="0.3">
      <c r="A2149" s="18">
        <v>45804</v>
      </c>
      <c r="B2149" s="16" t="s">
        <v>430</v>
      </c>
      <c r="C2149" s="17" t="s">
        <v>56</v>
      </c>
      <c r="D2149" s="52" t="s">
        <v>97</v>
      </c>
      <c r="E2149" s="17">
        <v>0.33333333333333331</v>
      </c>
      <c r="F2149" s="17"/>
      <c r="G2149" s="17"/>
      <c r="H2149" s="52">
        <v>5</v>
      </c>
    </row>
    <row r="2150" spans="1:8" x14ac:dyDescent="0.3">
      <c r="A2150" s="18">
        <v>45804</v>
      </c>
      <c r="B2150" s="16" t="s">
        <v>43</v>
      </c>
      <c r="C2150" s="17" t="s">
        <v>56</v>
      </c>
      <c r="D2150" s="199" t="s">
        <v>97</v>
      </c>
      <c r="E2150" s="17">
        <v>0.41666666666666669</v>
      </c>
      <c r="F2150" s="17"/>
      <c r="G2150" s="17"/>
      <c r="H2150" s="52">
        <v>4</v>
      </c>
    </row>
    <row r="2151" spans="1:8" x14ac:dyDescent="0.3">
      <c r="A2151" s="18">
        <v>45804</v>
      </c>
      <c r="B2151" s="16" t="s">
        <v>16</v>
      </c>
      <c r="C2151" s="17" t="s">
        <v>56</v>
      </c>
      <c r="D2151" s="52" t="s">
        <v>97</v>
      </c>
      <c r="E2151" s="17">
        <v>0.75</v>
      </c>
      <c r="F2151" s="17"/>
      <c r="G2151" s="17"/>
      <c r="H2151" s="52">
        <v>14</v>
      </c>
    </row>
    <row r="2152" spans="1:8" x14ac:dyDescent="0.3">
      <c r="A2152" s="18">
        <v>45804</v>
      </c>
      <c r="B2152" s="20" t="s">
        <v>6</v>
      </c>
      <c r="C2152" s="21" t="s">
        <v>46</v>
      </c>
      <c r="D2152" s="41" t="s">
        <v>8</v>
      </c>
      <c r="E2152" s="21">
        <v>0.79166666666666663</v>
      </c>
      <c r="F2152" s="21"/>
      <c r="G2152" s="21"/>
      <c r="H2152" s="41">
        <v>2</v>
      </c>
    </row>
    <row r="2153" spans="1:8" x14ac:dyDescent="0.3">
      <c r="A2153" s="18">
        <v>45804</v>
      </c>
      <c r="B2153" s="5" t="s">
        <v>9</v>
      </c>
      <c r="C2153" s="19" t="s">
        <v>46</v>
      </c>
      <c r="D2153" s="48" t="s">
        <v>8</v>
      </c>
      <c r="E2153" s="19">
        <v>0.79166666666666663</v>
      </c>
      <c r="F2153" s="19"/>
      <c r="G2153" s="19"/>
      <c r="H2153" s="48">
        <v>2</v>
      </c>
    </row>
    <row r="2154" spans="1:8" x14ac:dyDescent="0.3">
      <c r="A2154" s="18">
        <v>45804</v>
      </c>
      <c r="B2154" s="5" t="s">
        <v>431</v>
      </c>
      <c r="C2154" s="19" t="s">
        <v>46</v>
      </c>
      <c r="D2154" s="48" t="s">
        <v>8</v>
      </c>
      <c r="E2154" s="19">
        <v>0.79166666666666663</v>
      </c>
      <c r="F2154" s="19"/>
      <c r="G2154" s="19"/>
      <c r="H2154" s="48">
        <v>1</v>
      </c>
    </row>
    <row r="2155" spans="1:8" x14ac:dyDescent="0.3">
      <c r="A2155" s="18">
        <v>45804</v>
      </c>
      <c r="B2155" s="5" t="s">
        <v>62</v>
      </c>
      <c r="C2155" s="19" t="s">
        <v>26</v>
      </c>
      <c r="D2155" s="48" t="s">
        <v>27</v>
      </c>
      <c r="E2155" s="19">
        <v>0.79166666666666663</v>
      </c>
      <c r="F2155" s="19"/>
      <c r="G2155" s="19"/>
      <c r="H2155" s="48">
        <v>3</v>
      </c>
    </row>
    <row r="2156" spans="1:8" x14ac:dyDescent="0.3">
      <c r="A2156" s="18">
        <v>45804</v>
      </c>
      <c r="B2156" s="5" t="s">
        <v>80</v>
      </c>
      <c r="C2156" s="19" t="s">
        <v>26</v>
      </c>
      <c r="D2156" s="48" t="s">
        <v>27</v>
      </c>
      <c r="E2156" s="19">
        <v>0.79166666666666663</v>
      </c>
      <c r="F2156" s="19"/>
      <c r="G2156" s="19"/>
      <c r="H2156" s="48">
        <v>3</v>
      </c>
    </row>
    <row r="2157" spans="1:8" x14ac:dyDescent="0.3">
      <c r="A2157" s="592" t="s">
        <v>267</v>
      </c>
      <c r="B2157" s="592" t="s">
        <v>2</v>
      </c>
      <c r="C2157" s="592" t="s">
        <v>3</v>
      </c>
      <c r="D2157" s="592" t="s">
        <v>4</v>
      </c>
      <c r="E2157" s="588" t="s">
        <v>5</v>
      </c>
      <c r="F2157" s="212"/>
      <c r="G2157" s="212"/>
      <c r="H2157" s="588" t="s">
        <v>268</v>
      </c>
    </row>
    <row r="2158" spans="1:8" x14ac:dyDescent="0.3">
      <c r="A2158" s="592"/>
      <c r="B2158" s="592"/>
      <c r="C2158" s="592"/>
      <c r="D2158" s="592"/>
      <c r="E2158" s="588"/>
      <c r="F2158" s="212"/>
      <c r="G2158" s="212"/>
      <c r="H2158" s="588"/>
    </row>
    <row r="2159" spans="1:8" x14ac:dyDescent="0.3">
      <c r="A2159" s="18">
        <v>45805</v>
      </c>
      <c r="B2159" s="5" t="s">
        <v>36</v>
      </c>
      <c r="C2159" s="19" t="s">
        <v>20</v>
      </c>
      <c r="D2159" s="48" t="s">
        <v>42</v>
      </c>
      <c r="E2159" s="19">
        <v>0.29166666666666702</v>
      </c>
      <c r="F2159" s="19"/>
      <c r="G2159" s="19"/>
      <c r="H2159" s="48">
        <v>16</v>
      </c>
    </row>
    <row r="2160" spans="1:8" x14ac:dyDescent="0.3">
      <c r="A2160" s="18">
        <v>45805</v>
      </c>
      <c r="B2160" s="20" t="s">
        <v>22</v>
      </c>
      <c r="C2160" s="21" t="s">
        <v>28</v>
      </c>
      <c r="D2160" s="41" t="s">
        <v>8</v>
      </c>
      <c r="E2160" s="21">
        <v>0.58333333333333337</v>
      </c>
      <c r="F2160" s="21"/>
      <c r="G2160" s="21"/>
      <c r="H2160" s="41">
        <v>14</v>
      </c>
    </row>
    <row r="2161" spans="1:8" x14ac:dyDescent="0.3">
      <c r="A2161" s="18">
        <v>45805</v>
      </c>
      <c r="B2161" s="20" t="s">
        <v>161</v>
      </c>
      <c r="C2161" s="21" t="s">
        <v>46</v>
      </c>
      <c r="D2161" s="41" t="s">
        <v>8</v>
      </c>
      <c r="E2161" s="21">
        <v>0.41666666666666669</v>
      </c>
      <c r="F2161" s="21"/>
      <c r="G2161" s="21"/>
      <c r="H2161" s="41">
        <v>1</v>
      </c>
    </row>
    <row r="2162" spans="1:8" x14ac:dyDescent="0.3">
      <c r="A2162" s="18">
        <v>45805</v>
      </c>
      <c r="B2162" s="5" t="s">
        <v>6</v>
      </c>
      <c r="C2162" s="19" t="s">
        <v>56</v>
      </c>
      <c r="D2162" s="48" t="s">
        <v>97</v>
      </c>
      <c r="E2162" s="19">
        <v>0.29166666666666669</v>
      </c>
      <c r="F2162" s="19"/>
      <c r="G2162" s="19"/>
      <c r="H2162" s="48">
        <v>4</v>
      </c>
    </row>
    <row r="2163" spans="1:8" x14ac:dyDescent="0.3">
      <c r="A2163" s="18">
        <v>45805</v>
      </c>
      <c r="B2163" s="5" t="s">
        <v>9</v>
      </c>
      <c r="C2163" s="19" t="s">
        <v>56</v>
      </c>
      <c r="D2163" s="48" t="s">
        <v>97</v>
      </c>
      <c r="E2163" s="19">
        <v>0.29166666666666702</v>
      </c>
      <c r="F2163" s="19"/>
      <c r="G2163" s="19"/>
      <c r="H2163" s="48">
        <v>7</v>
      </c>
    </row>
    <row r="2164" spans="1:8" x14ac:dyDescent="0.3">
      <c r="A2164" s="18">
        <v>45805</v>
      </c>
      <c r="B2164" s="5" t="s">
        <v>40</v>
      </c>
      <c r="C2164" s="19" t="s">
        <v>14</v>
      </c>
      <c r="D2164" s="48" t="s">
        <v>115</v>
      </c>
      <c r="E2164" s="19">
        <v>0.25</v>
      </c>
      <c r="F2164" s="19"/>
      <c r="G2164" s="19"/>
      <c r="H2164" s="48">
        <v>14</v>
      </c>
    </row>
    <row r="2165" spans="1:8" x14ac:dyDescent="0.3">
      <c r="A2165" s="18">
        <v>45805</v>
      </c>
      <c r="B2165" s="5" t="s">
        <v>16</v>
      </c>
      <c r="C2165" s="19" t="s">
        <v>26</v>
      </c>
      <c r="D2165" s="48" t="s">
        <v>27</v>
      </c>
      <c r="E2165" s="19">
        <v>0.58333333333333337</v>
      </c>
      <c r="F2165" s="19"/>
      <c r="G2165" s="19"/>
      <c r="H2165" s="48">
        <v>10</v>
      </c>
    </row>
    <row r="2166" spans="1:8" x14ac:dyDescent="0.3">
      <c r="A2166" s="18">
        <v>45805</v>
      </c>
      <c r="B2166" s="5" t="s">
        <v>35</v>
      </c>
      <c r="C2166" s="21" t="s">
        <v>427</v>
      </c>
      <c r="D2166" s="21" t="s">
        <v>427</v>
      </c>
      <c r="E2166" s="21">
        <v>0.29166666666666702</v>
      </c>
      <c r="F2166" s="21"/>
      <c r="G2166" s="21"/>
      <c r="H2166" s="48">
        <v>1</v>
      </c>
    </row>
    <row r="2167" spans="1:8" x14ac:dyDescent="0.3">
      <c r="A2167" s="18">
        <v>45805</v>
      </c>
      <c r="B2167" s="5" t="s">
        <v>11</v>
      </c>
      <c r="C2167" s="19" t="s">
        <v>367</v>
      </c>
      <c r="D2167" s="48" t="s">
        <v>367</v>
      </c>
      <c r="E2167" s="19">
        <v>0.41666666666666669</v>
      </c>
      <c r="F2167" s="19"/>
      <c r="G2167" s="19"/>
      <c r="H2167" s="48">
        <v>18</v>
      </c>
    </row>
    <row r="2168" spans="1:8" x14ac:dyDescent="0.3">
      <c r="A2168" s="18">
        <v>45805</v>
      </c>
      <c r="B2168" s="5" t="s">
        <v>18</v>
      </c>
      <c r="C2168" s="19" t="s">
        <v>367</v>
      </c>
      <c r="D2168" s="48" t="s">
        <v>367</v>
      </c>
      <c r="E2168" s="19">
        <v>0.41666666666666669</v>
      </c>
      <c r="F2168" s="19"/>
      <c r="G2168" s="19"/>
      <c r="H2168" s="48">
        <v>19</v>
      </c>
    </row>
    <row r="2169" spans="1:8" x14ac:dyDescent="0.3">
      <c r="A2169" s="18">
        <v>45805</v>
      </c>
      <c r="B2169" s="5" t="s">
        <v>67</v>
      </c>
      <c r="C2169" s="19" t="s">
        <v>26</v>
      </c>
      <c r="D2169" s="48" t="s">
        <v>27</v>
      </c>
      <c r="E2169" s="19">
        <v>0.5</v>
      </c>
      <c r="F2169" s="19"/>
      <c r="G2169" s="19"/>
      <c r="H2169" s="48">
        <v>10</v>
      </c>
    </row>
    <row r="2170" spans="1:8" x14ac:dyDescent="0.3">
      <c r="A2170" s="18">
        <v>45805</v>
      </c>
      <c r="B2170" s="20" t="s">
        <v>377</v>
      </c>
      <c r="C2170" s="21" t="s">
        <v>28</v>
      </c>
      <c r="D2170" s="41" t="s">
        <v>8</v>
      </c>
      <c r="E2170" s="21">
        <v>0.45833333333333331</v>
      </c>
      <c r="F2170" s="21"/>
      <c r="G2170" s="21"/>
      <c r="H2170" s="41">
        <v>4</v>
      </c>
    </row>
    <row r="2171" spans="1:8" x14ac:dyDescent="0.3">
      <c r="A2171" s="18">
        <v>45805</v>
      </c>
      <c r="B2171" s="5" t="s">
        <v>432</v>
      </c>
      <c r="C2171" s="19" t="s">
        <v>56</v>
      </c>
      <c r="D2171" s="48" t="s">
        <v>97</v>
      </c>
      <c r="E2171" s="19">
        <v>0.5</v>
      </c>
      <c r="F2171" s="19"/>
      <c r="G2171" s="19"/>
      <c r="H2171" s="48">
        <v>4</v>
      </c>
    </row>
    <row r="2172" spans="1:8" x14ac:dyDescent="0.3">
      <c r="A2172" s="18">
        <v>45805</v>
      </c>
      <c r="B2172" s="20" t="s">
        <v>180</v>
      </c>
      <c r="C2172" s="21" t="s">
        <v>26</v>
      </c>
      <c r="D2172" s="41" t="s">
        <v>27</v>
      </c>
      <c r="E2172" s="21">
        <v>0.91666666666666663</v>
      </c>
      <c r="F2172" s="21"/>
      <c r="G2172" s="21"/>
      <c r="H2172" s="41">
        <v>5</v>
      </c>
    </row>
    <row r="2173" spans="1:8" x14ac:dyDescent="0.3">
      <c r="A2173" s="18">
        <v>45805</v>
      </c>
      <c r="B2173" s="20" t="s">
        <v>6</v>
      </c>
      <c r="C2173" s="21" t="s">
        <v>26</v>
      </c>
      <c r="D2173" s="41" t="s">
        <v>27</v>
      </c>
      <c r="E2173" s="21">
        <v>0.91666666666666663</v>
      </c>
      <c r="F2173" s="21"/>
      <c r="G2173" s="21"/>
      <c r="H2173" s="41">
        <v>4</v>
      </c>
    </row>
    <row r="2174" spans="1:8" x14ac:dyDescent="0.3">
      <c r="A2174" s="594" t="s">
        <v>267</v>
      </c>
      <c r="B2174" s="594" t="s">
        <v>2</v>
      </c>
      <c r="C2174" s="594" t="s">
        <v>3</v>
      </c>
      <c r="D2174" s="594" t="s">
        <v>4</v>
      </c>
      <c r="E2174" s="593" t="s">
        <v>5</v>
      </c>
      <c r="F2174" s="198"/>
      <c r="G2174" s="198"/>
      <c r="H2174" s="593" t="s">
        <v>268</v>
      </c>
    </row>
    <row r="2175" spans="1:8" x14ac:dyDescent="0.3">
      <c r="A2175" s="596"/>
      <c r="B2175" s="596"/>
      <c r="C2175" s="596"/>
      <c r="D2175" s="596"/>
      <c r="E2175" s="595"/>
      <c r="F2175" s="213"/>
      <c r="G2175" s="213"/>
      <c r="H2175" s="595"/>
    </row>
    <row r="2176" spans="1:8" x14ac:dyDescent="0.3">
      <c r="A2176" s="18">
        <v>45806</v>
      </c>
      <c r="B2176" s="20" t="s">
        <v>9</v>
      </c>
      <c r="C2176" s="21" t="s">
        <v>104</v>
      </c>
      <c r="D2176" s="41" t="s">
        <v>24</v>
      </c>
      <c r="E2176" s="21">
        <v>0.29166666666666702</v>
      </c>
      <c r="F2176" s="21"/>
      <c r="G2176" s="21"/>
      <c r="H2176" s="41">
        <v>5</v>
      </c>
    </row>
    <row r="2177" spans="1:8" x14ac:dyDescent="0.3">
      <c r="A2177" s="18">
        <v>45806</v>
      </c>
      <c r="B2177" s="20" t="s">
        <v>6</v>
      </c>
      <c r="C2177" s="21" t="s">
        <v>104</v>
      </c>
      <c r="D2177" s="41" t="s">
        <v>24</v>
      </c>
      <c r="E2177" s="21">
        <v>0.29166666666666669</v>
      </c>
      <c r="F2177" s="21"/>
      <c r="G2177" s="21"/>
      <c r="H2177" s="41">
        <v>4</v>
      </c>
    </row>
    <row r="2178" spans="1:8" x14ac:dyDescent="0.3">
      <c r="A2178" s="18">
        <v>45806</v>
      </c>
      <c r="B2178" s="20" t="s">
        <v>17</v>
      </c>
      <c r="C2178" s="21" t="s">
        <v>46</v>
      </c>
      <c r="D2178" s="41" t="s">
        <v>8</v>
      </c>
      <c r="E2178" s="21">
        <v>0.5</v>
      </c>
      <c r="F2178" s="21"/>
      <c r="G2178" s="21"/>
      <c r="H2178" s="41">
        <v>1</v>
      </c>
    </row>
    <row r="2179" spans="1:8" x14ac:dyDescent="0.3">
      <c r="A2179" s="18">
        <v>45806</v>
      </c>
      <c r="B2179" s="20" t="s">
        <v>13</v>
      </c>
      <c r="C2179" s="21" t="s">
        <v>46</v>
      </c>
      <c r="D2179" s="41" t="s">
        <v>8</v>
      </c>
      <c r="E2179" s="21">
        <v>0.5</v>
      </c>
      <c r="F2179" s="21"/>
      <c r="G2179" s="21"/>
      <c r="H2179" s="41">
        <v>2</v>
      </c>
    </row>
    <row r="2180" spans="1:8" x14ac:dyDescent="0.3">
      <c r="A2180" s="18">
        <v>45806</v>
      </c>
      <c r="B2180" s="20" t="s">
        <v>33</v>
      </c>
      <c r="C2180" s="21" t="s">
        <v>367</v>
      </c>
      <c r="D2180" s="41" t="s">
        <v>367</v>
      </c>
      <c r="E2180" s="21">
        <v>0.33333333333333331</v>
      </c>
      <c r="F2180" s="21"/>
      <c r="G2180" s="21"/>
      <c r="H2180" s="41">
        <v>20</v>
      </c>
    </row>
    <row r="2181" spans="1:8" x14ac:dyDescent="0.3">
      <c r="A2181" s="18">
        <v>45806</v>
      </c>
      <c r="B2181" s="20" t="s">
        <v>36</v>
      </c>
      <c r="C2181" s="21" t="s">
        <v>367</v>
      </c>
      <c r="D2181" s="41" t="s">
        <v>367</v>
      </c>
      <c r="E2181" s="21">
        <v>0.33333333333333331</v>
      </c>
      <c r="F2181" s="21"/>
      <c r="G2181" s="21"/>
      <c r="H2181" s="41">
        <v>16</v>
      </c>
    </row>
    <row r="2182" spans="1:8" x14ac:dyDescent="0.3">
      <c r="A2182" s="18">
        <v>45806</v>
      </c>
      <c r="B2182" s="20" t="s">
        <v>35</v>
      </c>
      <c r="C2182" s="21" t="s">
        <v>14</v>
      </c>
      <c r="D2182" s="41" t="s">
        <v>115</v>
      </c>
      <c r="E2182" s="21">
        <v>0.33333333333333331</v>
      </c>
      <c r="F2182" s="21"/>
      <c r="G2182" s="21"/>
      <c r="H2182" s="41">
        <v>2</v>
      </c>
    </row>
    <row r="2183" spans="1:8" x14ac:dyDescent="0.3">
      <c r="A2183" s="18">
        <v>45806</v>
      </c>
      <c r="B2183" s="20" t="s">
        <v>107</v>
      </c>
      <c r="C2183" s="21" t="s">
        <v>14</v>
      </c>
      <c r="D2183" s="41" t="s">
        <v>115</v>
      </c>
      <c r="E2183" s="21">
        <v>0.375</v>
      </c>
      <c r="F2183" s="21"/>
      <c r="G2183" s="21"/>
      <c r="H2183" s="41">
        <v>10</v>
      </c>
    </row>
    <row r="2184" spans="1:8" x14ac:dyDescent="0.3">
      <c r="A2184" s="18">
        <v>45806</v>
      </c>
      <c r="B2184" s="20" t="s">
        <v>22</v>
      </c>
      <c r="C2184" s="21" t="s">
        <v>14</v>
      </c>
      <c r="D2184" s="41" t="s">
        <v>115</v>
      </c>
      <c r="E2184" s="21">
        <v>0.375</v>
      </c>
      <c r="F2184" s="21"/>
      <c r="G2184" s="21"/>
      <c r="H2184" s="41">
        <v>3</v>
      </c>
    </row>
    <row r="2185" spans="1:8" x14ac:dyDescent="0.3">
      <c r="A2185" s="18">
        <v>45806</v>
      </c>
      <c r="B2185" s="20" t="s">
        <v>159</v>
      </c>
      <c r="C2185" s="21" t="s">
        <v>56</v>
      </c>
      <c r="D2185" s="41" t="s">
        <v>8</v>
      </c>
      <c r="E2185" s="21">
        <v>0.29166666666666669</v>
      </c>
      <c r="F2185" s="21"/>
      <c r="G2185" s="21"/>
      <c r="H2185" s="41">
        <v>5</v>
      </c>
    </row>
    <row r="2186" spans="1:8" x14ac:dyDescent="0.3">
      <c r="A2186" s="18">
        <v>45806</v>
      </c>
      <c r="B2186" s="20" t="s">
        <v>49</v>
      </c>
      <c r="C2186" s="21" t="s">
        <v>56</v>
      </c>
      <c r="D2186" s="20" t="s">
        <v>8</v>
      </c>
      <c r="E2186" s="21">
        <v>0.29166666666666702</v>
      </c>
      <c r="F2186" s="21"/>
      <c r="G2186" s="21"/>
      <c r="H2186" s="20">
        <v>2</v>
      </c>
    </row>
    <row r="2187" spans="1:8" x14ac:dyDescent="0.3">
      <c r="A2187" s="18">
        <v>45806</v>
      </c>
      <c r="B2187" s="20" t="s">
        <v>310</v>
      </c>
      <c r="C2187" s="20" t="s">
        <v>56</v>
      </c>
      <c r="D2187" s="20" t="s">
        <v>8</v>
      </c>
      <c r="E2187" s="55">
        <v>0.5</v>
      </c>
      <c r="F2187" s="55"/>
      <c r="G2187" s="55"/>
      <c r="H2187" s="20">
        <v>4</v>
      </c>
    </row>
    <row r="2188" spans="1:8" x14ac:dyDescent="0.3">
      <c r="A2188" s="18">
        <v>45806</v>
      </c>
      <c r="B2188" s="20" t="s">
        <v>164</v>
      </c>
      <c r="C2188" s="21" t="s">
        <v>28</v>
      </c>
      <c r="D2188" s="41" t="s">
        <v>57</v>
      </c>
      <c r="E2188" s="21">
        <v>0.29166666666666669</v>
      </c>
      <c r="F2188" s="21"/>
      <c r="G2188" s="21"/>
      <c r="H2188" s="41">
        <v>3</v>
      </c>
    </row>
    <row r="2189" spans="1:8" x14ac:dyDescent="0.3">
      <c r="A2189" s="18">
        <v>45806</v>
      </c>
      <c r="B2189" s="41" t="s">
        <v>40</v>
      </c>
      <c r="C2189" s="42" t="s">
        <v>28</v>
      </c>
      <c r="D2189" s="41" t="s">
        <v>57</v>
      </c>
      <c r="E2189" s="42">
        <v>0.29166666666666669</v>
      </c>
      <c r="F2189" s="42"/>
      <c r="G2189" s="42"/>
      <c r="H2189" s="41">
        <v>10</v>
      </c>
    </row>
    <row r="2190" spans="1:8" x14ac:dyDescent="0.3">
      <c r="A2190" s="18">
        <v>45806</v>
      </c>
      <c r="B2190" s="41" t="s">
        <v>12</v>
      </c>
      <c r="C2190" s="42" t="s">
        <v>20</v>
      </c>
      <c r="D2190" s="41" t="s">
        <v>179</v>
      </c>
      <c r="E2190" s="42">
        <v>0.375</v>
      </c>
      <c r="F2190" s="42"/>
      <c r="G2190" s="42"/>
      <c r="H2190" s="41">
        <v>22</v>
      </c>
    </row>
    <row r="2191" spans="1:8" x14ac:dyDescent="0.3">
      <c r="A2191" s="18">
        <v>45806</v>
      </c>
      <c r="B2191" s="20" t="s">
        <v>51</v>
      </c>
      <c r="C2191" s="21" t="s">
        <v>20</v>
      </c>
      <c r="D2191" s="41" t="s">
        <v>179</v>
      </c>
      <c r="E2191" s="21">
        <v>0.375</v>
      </c>
      <c r="F2191" s="21"/>
      <c r="G2191" s="21"/>
      <c r="H2191" s="41">
        <v>1</v>
      </c>
    </row>
    <row r="2192" spans="1:8" x14ac:dyDescent="0.3">
      <c r="A2192" s="18">
        <v>45806</v>
      </c>
      <c r="B2192" s="20" t="s">
        <v>433</v>
      </c>
      <c r="C2192" s="5" t="s">
        <v>56</v>
      </c>
      <c r="D2192" s="41" t="s">
        <v>97</v>
      </c>
      <c r="E2192" s="22">
        <v>0.58333333333333337</v>
      </c>
      <c r="F2192" s="22"/>
      <c r="G2192" s="22"/>
      <c r="H2192" s="41">
        <v>10</v>
      </c>
    </row>
    <row r="2193" spans="1:8" x14ac:dyDescent="0.3">
      <c r="A2193" s="592" t="s">
        <v>267</v>
      </c>
      <c r="B2193" s="592" t="s">
        <v>2</v>
      </c>
      <c r="C2193" s="592" t="s">
        <v>3</v>
      </c>
      <c r="D2193" s="592" t="s">
        <v>4</v>
      </c>
      <c r="E2193" s="588" t="s">
        <v>5</v>
      </c>
      <c r="F2193" s="212"/>
      <c r="G2193" s="212"/>
      <c r="H2193" s="588" t="s">
        <v>268</v>
      </c>
    </row>
    <row r="2194" spans="1:8" x14ac:dyDescent="0.3">
      <c r="A2194" s="592"/>
      <c r="B2194" s="592"/>
      <c r="C2194" s="592"/>
      <c r="D2194" s="592"/>
      <c r="E2194" s="588"/>
      <c r="F2194" s="212"/>
      <c r="G2194" s="212"/>
      <c r="H2194" s="588"/>
    </row>
    <row r="2195" spans="1:8" x14ac:dyDescent="0.3">
      <c r="A2195" s="18">
        <v>45807</v>
      </c>
      <c r="B2195" s="5" t="s">
        <v>35</v>
      </c>
      <c r="C2195" s="19" t="s">
        <v>14</v>
      </c>
      <c r="D2195" s="48" t="s">
        <v>115</v>
      </c>
      <c r="E2195" s="19">
        <v>0.33333333333333331</v>
      </c>
      <c r="F2195" s="19"/>
      <c r="G2195" s="19"/>
      <c r="H2195" s="48">
        <v>2</v>
      </c>
    </row>
    <row r="2196" spans="1:8" x14ac:dyDescent="0.3">
      <c r="A2196" s="18">
        <v>45807</v>
      </c>
      <c r="B2196" s="5" t="s">
        <v>19</v>
      </c>
      <c r="C2196" s="19" t="s">
        <v>14</v>
      </c>
      <c r="D2196" s="48" t="s">
        <v>115</v>
      </c>
      <c r="E2196" s="19">
        <v>0.41666666666666702</v>
      </c>
      <c r="F2196" s="19"/>
      <c r="G2196" s="19"/>
      <c r="H2196" s="48">
        <v>17</v>
      </c>
    </row>
    <row r="2197" spans="1:8" x14ac:dyDescent="0.3">
      <c r="A2197" s="18">
        <v>45807</v>
      </c>
      <c r="B2197" s="5" t="s">
        <v>6</v>
      </c>
      <c r="C2197" s="19" t="s">
        <v>20</v>
      </c>
      <c r="D2197" s="48" t="s">
        <v>179</v>
      </c>
      <c r="E2197" s="19">
        <v>0.29166666666666702</v>
      </c>
      <c r="F2197" s="19"/>
      <c r="G2197" s="19"/>
      <c r="H2197" s="48">
        <v>8</v>
      </c>
    </row>
    <row r="2198" spans="1:8" x14ac:dyDescent="0.3">
      <c r="A2198" s="18">
        <v>45807</v>
      </c>
      <c r="B2198" s="5" t="s">
        <v>9</v>
      </c>
      <c r="C2198" s="19" t="s">
        <v>20</v>
      </c>
      <c r="D2198" s="48" t="s">
        <v>179</v>
      </c>
      <c r="E2198" s="19">
        <v>0.29166666666666702</v>
      </c>
      <c r="F2198" s="19"/>
      <c r="G2198" s="19"/>
      <c r="H2198" s="48">
        <v>10</v>
      </c>
    </row>
    <row r="2199" spans="1:8" x14ac:dyDescent="0.3">
      <c r="A2199" s="18">
        <v>45807</v>
      </c>
      <c r="B2199" s="5" t="s">
        <v>12</v>
      </c>
      <c r="C2199" s="19" t="s">
        <v>46</v>
      </c>
      <c r="D2199" s="48" t="s">
        <v>8</v>
      </c>
      <c r="E2199" s="19">
        <v>0.33333333333333331</v>
      </c>
      <c r="F2199" s="19"/>
      <c r="G2199" s="19"/>
      <c r="H2199" s="48">
        <v>1</v>
      </c>
    </row>
    <row r="2200" spans="1:8" x14ac:dyDescent="0.3">
      <c r="A2200" s="18">
        <v>45807</v>
      </c>
      <c r="B2200" s="5" t="s">
        <v>40</v>
      </c>
      <c r="C2200" s="19" t="s">
        <v>26</v>
      </c>
      <c r="D2200" s="48" t="s">
        <v>27</v>
      </c>
      <c r="E2200" s="19">
        <v>0.33333333333333298</v>
      </c>
      <c r="F2200" s="19"/>
      <c r="G2200" s="19"/>
      <c r="H2200" s="48">
        <v>14</v>
      </c>
    </row>
    <row r="2201" spans="1:8" x14ac:dyDescent="0.3">
      <c r="A2201" s="18">
        <v>45807</v>
      </c>
      <c r="B2201" s="5" t="s">
        <v>22</v>
      </c>
      <c r="C2201" s="19" t="s">
        <v>104</v>
      </c>
      <c r="D2201" s="48" t="s">
        <v>24</v>
      </c>
      <c r="E2201" s="19">
        <v>0.41666666666666669</v>
      </c>
      <c r="F2201" s="19"/>
      <c r="G2201" s="19"/>
      <c r="H2201" s="48">
        <v>3</v>
      </c>
    </row>
    <row r="2202" spans="1:8" x14ac:dyDescent="0.3">
      <c r="A2202" s="18">
        <v>45807</v>
      </c>
      <c r="B2202" s="5" t="s">
        <v>80</v>
      </c>
      <c r="C2202" s="19" t="s">
        <v>104</v>
      </c>
      <c r="D2202" s="48" t="s">
        <v>24</v>
      </c>
      <c r="E2202" s="19">
        <v>0.41666666666666669</v>
      </c>
      <c r="F2202" s="19"/>
      <c r="G2202" s="19"/>
      <c r="H2202" s="48">
        <v>1</v>
      </c>
    </row>
    <row r="2203" spans="1:8" x14ac:dyDescent="0.3">
      <c r="A2203" s="18">
        <v>45807</v>
      </c>
      <c r="B2203" s="5" t="s">
        <v>62</v>
      </c>
      <c r="C2203" s="19" t="s">
        <v>104</v>
      </c>
      <c r="D2203" s="48" t="s">
        <v>24</v>
      </c>
      <c r="E2203" s="19">
        <v>0.41666666666666669</v>
      </c>
      <c r="F2203" s="19"/>
      <c r="G2203" s="19"/>
      <c r="H2203" s="48">
        <v>1</v>
      </c>
    </row>
    <row r="2204" spans="1:8" x14ac:dyDescent="0.3">
      <c r="A2204" s="18">
        <v>45807</v>
      </c>
      <c r="B2204" s="5" t="s">
        <v>36</v>
      </c>
      <c r="C2204" s="19" t="s">
        <v>28</v>
      </c>
      <c r="D2204" s="48" t="s">
        <v>57</v>
      </c>
      <c r="E2204" s="19">
        <v>0.41666666666666669</v>
      </c>
      <c r="F2204" s="19"/>
      <c r="G2204" s="19"/>
      <c r="H2204" s="48">
        <v>13</v>
      </c>
    </row>
    <row r="2205" spans="1:8" x14ac:dyDescent="0.3">
      <c r="A2205" s="18">
        <v>45807</v>
      </c>
      <c r="B2205" s="5" t="s">
        <v>18</v>
      </c>
      <c r="C2205" s="19" t="s">
        <v>367</v>
      </c>
      <c r="D2205" s="48" t="s">
        <v>367</v>
      </c>
      <c r="E2205" s="19">
        <v>0.41666666666666702</v>
      </c>
      <c r="F2205" s="19"/>
      <c r="G2205" s="19"/>
      <c r="H2205" s="48">
        <v>6</v>
      </c>
    </row>
    <row r="2206" spans="1:8" x14ac:dyDescent="0.3">
      <c r="A2206" s="18">
        <v>45807</v>
      </c>
      <c r="B2206" s="5" t="s">
        <v>11</v>
      </c>
      <c r="C2206" s="19" t="s">
        <v>367</v>
      </c>
      <c r="D2206" s="48" t="s">
        <v>367</v>
      </c>
      <c r="E2206" s="19">
        <v>0.41666666666666669</v>
      </c>
      <c r="F2206" s="19"/>
      <c r="G2206" s="19"/>
      <c r="H2206" s="48">
        <v>22</v>
      </c>
    </row>
    <row r="2207" spans="1:8" x14ac:dyDescent="0.3">
      <c r="A2207" s="18">
        <v>45807</v>
      </c>
      <c r="B2207" s="5" t="s">
        <v>416</v>
      </c>
      <c r="C2207" s="19" t="s">
        <v>56</v>
      </c>
      <c r="D2207" s="48" t="s">
        <v>97</v>
      </c>
      <c r="E2207" s="19">
        <v>0.33333333333333331</v>
      </c>
      <c r="F2207" s="19"/>
      <c r="G2207" s="19"/>
      <c r="H2207" s="48">
        <v>4</v>
      </c>
    </row>
    <row r="2208" spans="1:8" x14ac:dyDescent="0.3">
      <c r="A2208" s="18">
        <v>45807</v>
      </c>
      <c r="B2208" s="20" t="s">
        <v>434</v>
      </c>
      <c r="C2208" s="5" t="s">
        <v>56</v>
      </c>
      <c r="D2208" s="41" t="s">
        <v>97</v>
      </c>
      <c r="E2208" s="22">
        <v>0.41666666666666669</v>
      </c>
      <c r="F2208" s="22"/>
      <c r="G2208" s="22"/>
      <c r="H2208" s="41">
        <v>10</v>
      </c>
    </row>
    <row r="2209" spans="1:8" x14ac:dyDescent="0.3">
      <c r="A2209" s="18">
        <v>45807</v>
      </c>
      <c r="B2209" s="20" t="s">
        <v>435</v>
      </c>
      <c r="C2209" s="5" t="s">
        <v>56</v>
      </c>
      <c r="D2209" s="41" t="s">
        <v>97</v>
      </c>
      <c r="E2209" s="22">
        <v>0.5</v>
      </c>
      <c r="F2209" s="22"/>
      <c r="G2209" s="22"/>
      <c r="H2209" s="41">
        <v>10</v>
      </c>
    </row>
    <row r="2210" spans="1:8" x14ac:dyDescent="0.3">
      <c r="A2210" s="18">
        <v>45838</v>
      </c>
      <c r="B2210" s="5" t="s">
        <v>6</v>
      </c>
      <c r="C2210" s="19" t="s">
        <v>14</v>
      </c>
      <c r="D2210" s="48" t="s">
        <v>115</v>
      </c>
      <c r="E2210" s="19">
        <v>0.91666666666666663</v>
      </c>
      <c r="F2210" s="19"/>
      <c r="G2210" s="19"/>
      <c r="H2210" s="48">
        <v>4</v>
      </c>
    </row>
    <row r="2211" spans="1:8" x14ac:dyDescent="0.3">
      <c r="A2211" s="18">
        <v>45838</v>
      </c>
      <c r="B2211" s="5" t="s">
        <v>9</v>
      </c>
      <c r="C2211" s="19" t="s">
        <v>14</v>
      </c>
      <c r="D2211" s="48" t="s">
        <v>115</v>
      </c>
      <c r="E2211" s="19">
        <v>0.91666666666666663</v>
      </c>
      <c r="F2211" s="19"/>
      <c r="G2211" s="19"/>
      <c r="H2211" s="48">
        <v>4</v>
      </c>
    </row>
    <row r="2212" spans="1:8" x14ac:dyDescent="0.3">
      <c r="A2212" s="594" t="s">
        <v>267</v>
      </c>
      <c r="B2212" s="594" t="s">
        <v>2</v>
      </c>
      <c r="C2212" s="594" t="s">
        <v>3</v>
      </c>
      <c r="D2212" s="594" t="s">
        <v>4</v>
      </c>
      <c r="E2212" s="593" t="s">
        <v>5</v>
      </c>
      <c r="F2212" s="198"/>
      <c r="G2212" s="198"/>
      <c r="H2212" s="593" t="s">
        <v>268</v>
      </c>
    </row>
    <row r="2213" spans="1:8" x14ac:dyDescent="0.3">
      <c r="A2213" s="596"/>
      <c r="B2213" s="596"/>
      <c r="C2213" s="596"/>
      <c r="D2213" s="596"/>
      <c r="E2213" s="595"/>
      <c r="F2213" s="213"/>
      <c r="G2213" s="213"/>
      <c r="H2213" s="595"/>
    </row>
    <row r="2214" spans="1:8" x14ac:dyDescent="0.3">
      <c r="A2214" s="18">
        <v>45808</v>
      </c>
      <c r="B2214" s="54" t="s">
        <v>75</v>
      </c>
      <c r="C2214" s="191" t="s">
        <v>56</v>
      </c>
      <c r="D2214" s="54" t="s">
        <v>97</v>
      </c>
      <c r="E2214" s="191">
        <v>0.25</v>
      </c>
      <c r="F2214" s="191"/>
      <c r="G2214" s="191"/>
      <c r="H2214" s="54">
        <v>9</v>
      </c>
    </row>
    <row r="2215" spans="1:8" x14ac:dyDescent="0.3">
      <c r="A2215" s="18">
        <v>45808</v>
      </c>
      <c r="B2215" s="5" t="s">
        <v>6</v>
      </c>
      <c r="C2215" s="19" t="s">
        <v>56</v>
      </c>
      <c r="D2215" s="48" t="s">
        <v>97</v>
      </c>
      <c r="E2215" s="19">
        <v>0.41666666666666669</v>
      </c>
      <c r="F2215" s="19"/>
      <c r="G2215" s="19"/>
      <c r="H2215" s="48">
        <v>9</v>
      </c>
    </row>
    <row r="2216" spans="1:8" x14ac:dyDescent="0.3">
      <c r="A2216" s="18">
        <v>45808</v>
      </c>
      <c r="B2216" s="5" t="s">
        <v>413</v>
      </c>
      <c r="C2216" s="5" t="s">
        <v>46</v>
      </c>
      <c r="D2216" s="5" t="s">
        <v>8</v>
      </c>
      <c r="E2216" s="22">
        <v>0.29166666666666669</v>
      </c>
      <c r="F2216" s="22"/>
      <c r="G2216" s="22"/>
      <c r="H2216" s="5">
        <v>1</v>
      </c>
    </row>
    <row r="2217" spans="1:8" x14ac:dyDescent="0.3">
      <c r="A2217" s="18">
        <v>45808</v>
      </c>
      <c r="B2217" s="5" t="s">
        <v>9</v>
      </c>
      <c r="C2217" s="19" t="s">
        <v>104</v>
      </c>
      <c r="D2217" s="48" t="s">
        <v>24</v>
      </c>
      <c r="E2217" s="19">
        <v>0.29166666666666669</v>
      </c>
      <c r="F2217" s="19"/>
      <c r="G2217" s="19"/>
      <c r="H2217" s="48">
        <v>9</v>
      </c>
    </row>
    <row r="2218" spans="1:8" x14ac:dyDescent="0.3">
      <c r="A2218" s="18">
        <v>45808</v>
      </c>
      <c r="B2218" s="5" t="s">
        <v>40</v>
      </c>
      <c r="C2218" s="19" t="s">
        <v>20</v>
      </c>
      <c r="D2218" s="48" t="s">
        <v>179</v>
      </c>
      <c r="E2218" s="19">
        <v>0.29166666666666669</v>
      </c>
      <c r="F2218" s="19"/>
      <c r="G2218" s="19"/>
      <c r="H2218" s="48">
        <v>27</v>
      </c>
    </row>
    <row r="2219" spans="1:8" x14ac:dyDescent="0.3">
      <c r="A2219" s="592" t="s">
        <v>267</v>
      </c>
      <c r="B2219" s="592" t="s">
        <v>2</v>
      </c>
      <c r="C2219" s="592" t="s">
        <v>3</v>
      </c>
      <c r="D2219" s="592" t="s">
        <v>4</v>
      </c>
      <c r="E2219" s="588" t="s">
        <v>5</v>
      </c>
      <c r="F2219" s="212"/>
      <c r="G2219" s="212"/>
      <c r="H2219" s="588" t="s">
        <v>268</v>
      </c>
    </row>
    <row r="2220" spans="1:8" x14ac:dyDescent="0.3">
      <c r="A2220" s="592"/>
      <c r="B2220" s="592"/>
      <c r="C2220" s="592"/>
      <c r="D2220" s="592"/>
      <c r="E2220" s="588"/>
      <c r="F2220" s="212"/>
      <c r="G2220" s="212"/>
      <c r="H2220" s="588"/>
    </row>
    <row r="2221" spans="1:8" x14ac:dyDescent="0.3">
      <c r="A2221" s="18" t="s">
        <v>437</v>
      </c>
      <c r="B2221" s="5" t="s">
        <v>6</v>
      </c>
      <c r="C2221" s="19" t="s">
        <v>14</v>
      </c>
      <c r="D2221" s="48" t="s">
        <v>179</v>
      </c>
      <c r="E2221" s="19">
        <v>0.41666666666666669</v>
      </c>
      <c r="F2221" s="19"/>
      <c r="G2221" s="19"/>
      <c r="H2221" s="48">
        <v>9</v>
      </c>
    </row>
    <row r="2222" spans="1:8" x14ac:dyDescent="0.3">
      <c r="A2222" s="18">
        <v>45809</v>
      </c>
      <c r="B2222" s="5" t="s">
        <v>9</v>
      </c>
      <c r="C2222" s="19" t="s">
        <v>14</v>
      </c>
      <c r="D2222" s="48" t="s">
        <v>179</v>
      </c>
      <c r="E2222" s="19">
        <v>0.41666666666666669</v>
      </c>
      <c r="F2222" s="19"/>
      <c r="G2222" s="19"/>
      <c r="H2222" s="48">
        <v>4</v>
      </c>
    </row>
    <row r="2223" spans="1:8" x14ac:dyDescent="0.3">
      <c r="A2223" s="592" t="s">
        <v>267</v>
      </c>
      <c r="B2223" s="592" t="s">
        <v>2</v>
      </c>
      <c r="C2223" s="592" t="s">
        <v>3</v>
      </c>
      <c r="D2223" s="592" t="s">
        <v>4</v>
      </c>
      <c r="E2223" s="588" t="s">
        <v>5</v>
      </c>
      <c r="F2223" s="212"/>
      <c r="G2223" s="212"/>
      <c r="H2223" s="588" t="s">
        <v>268</v>
      </c>
    </row>
    <row r="2224" spans="1:8" x14ac:dyDescent="0.3">
      <c r="A2224" s="592"/>
      <c r="B2224" s="592"/>
      <c r="C2224" s="592"/>
      <c r="D2224" s="592"/>
      <c r="E2224" s="588"/>
      <c r="F2224" s="212"/>
      <c r="G2224" s="212"/>
      <c r="H2224" s="588"/>
    </row>
    <row r="2225" spans="1:8" x14ac:dyDescent="0.3">
      <c r="A2225" s="18">
        <v>45810</v>
      </c>
      <c r="B2225" s="5" t="s">
        <v>22</v>
      </c>
      <c r="C2225" s="19" t="s">
        <v>14</v>
      </c>
      <c r="D2225" s="48" t="s">
        <v>115</v>
      </c>
      <c r="E2225" s="19">
        <v>0.20833333333333301</v>
      </c>
      <c r="F2225" s="19"/>
      <c r="G2225" s="19"/>
      <c r="H2225" s="48">
        <v>8</v>
      </c>
    </row>
    <row r="2226" spans="1:8" x14ac:dyDescent="0.3">
      <c r="A2226" s="18">
        <v>45810</v>
      </c>
      <c r="B2226" s="5" t="s">
        <v>13</v>
      </c>
      <c r="C2226" s="19" t="s">
        <v>14</v>
      </c>
      <c r="D2226" s="48" t="s">
        <v>115</v>
      </c>
      <c r="E2226" s="19">
        <v>0.58333333333333337</v>
      </c>
      <c r="F2226" s="19"/>
      <c r="G2226" s="19"/>
      <c r="H2226" s="48">
        <v>10</v>
      </c>
    </row>
    <row r="2227" spans="1:8" x14ac:dyDescent="0.3">
      <c r="A2227" s="18">
        <v>45810</v>
      </c>
      <c r="B2227" s="20" t="s">
        <v>25</v>
      </c>
      <c r="C2227" s="19" t="s">
        <v>14</v>
      </c>
      <c r="D2227" s="48" t="s">
        <v>115</v>
      </c>
      <c r="E2227" s="21">
        <v>0.58333333333333337</v>
      </c>
      <c r="F2227" s="21"/>
      <c r="G2227" s="21"/>
      <c r="H2227" s="41">
        <v>4</v>
      </c>
    </row>
    <row r="2228" spans="1:8" x14ac:dyDescent="0.3">
      <c r="A2228" s="18">
        <v>45810</v>
      </c>
      <c r="B2228" s="5" t="s">
        <v>17</v>
      </c>
      <c r="C2228" s="19" t="s">
        <v>56</v>
      </c>
      <c r="D2228" s="48" t="s">
        <v>97</v>
      </c>
      <c r="E2228" s="19">
        <v>0.58333333333333337</v>
      </c>
      <c r="F2228" s="19"/>
      <c r="G2228" s="19"/>
      <c r="H2228" s="48">
        <v>10</v>
      </c>
    </row>
    <row r="2229" spans="1:8" x14ac:dyDescent="0.3">
      <c r="A2229" s="18">
        <v>45810</v>
      </c>
      <c r="B2229" s="20" t="s">
        <v>6</v>
      </c>
      <c r="C2229" s="21" t="s">
        <v>28</v>
      </c>
      <c r="D2229" s="41" t="s">
        <v>42</v>
      </c>
      <c r="E2229" s="21">
        <v>0.29166666666666669</v>
      </c>
      <c r="F2229" s="21"/>
      <c r="G2229" s="21"/>
      <c r="H2229" s="41">
        <v>9</v>
      </c>
    </row>
    <row r="2230" spans="1:8" x14ac:dyDescent="0.3">
      <c r="A2230" s="18">
        <v>45810</v>
      </c>
      <c r="B2230" s="5" t="s">
        <v>9</v>
      </c>
      <c r="C2230" s="19" t="s">
        <v>26</v>
      </c>
      <c r="D2230" s="48" t="s">
        <v>27</v>
      </c>
      <c r="E2230" s="19">
        <v>0.29166666666666702</v>
      </c>
      <c r="F2230" s="19"/>
      <c r="G2230" s="19"/>
      <c r="H2230" s="48">
        <v>12</v>
      </c>
    </row>
    <row r="2231" spans="1:8" x14ac:dyDescent="0.3">
      <c r="A2231" s="18">
        <v>45810</v>
      </c>
      <c r="B2231" s="5" t="s">
        <v>159</v>
      </c>
      <c r="C2231" s="19" t="s">
        <v>46</v>
      </c>
      <c r="D2231" s="48" t="s">
        <v>8</v>
      </c>
      <c r="E2231" s="19">
        <v>0.29166666666666702</v>
      </c>
      <c r="F2231" s="19"/>
      <c r="G2231" s="19"/>
      <c r="H2231" s="48">
        <v>4</v>
      </c>
    </row>
    <row r="2232" spans="1:8" x14ac:dyDescent="0.3">
      <c r="A2232" s="18">
        <v>45810</v>
      </c>
      <c r="B2232" s="5" t="s">
        <v>43</v>
      </c>
      <c r="C2232" s="19" t="s">
        <v>46</v>
      </c>
      <c r="D2232" s="48" t="s">
        <v>8</v>
      </c>
      <c r="E2232" s="19">
        <v>0.45833333333333331</v>
      </c>
      <c r="F2232" s="19"/>
      <c r="G2232" s="19"/>
      <c r="H2232" s="48">
        <v>4</v>
      </c>
    </row>
    <row r="2233" spans="1:8" x14ac:dyDescent="0.3">
      <c r="A2233" s="18">
        <v>45810</v>
      </c>
      <c r="B2233" s="5" t="s">
        <v>11</v>
      </c>
      <c r="C2233" s="19" t="s">
        <v>367</v>
      </c>
      <c r="D2233" s="48" t="s">
        <v>367</v>
      </c>
      <c r="E2233" s="19">
        <v>0.29166666666666702</v>
      </c>
      <c r="F2233" s="19"/>
      <c r="G2233" s="19"/>
      <c r="H2233" s="48">
        <v>8</v>
      </c>
    </row>
    <row r="2234" spans="1:8" x14ac:dyDescent="0.3">
      <c r="A2234" s="18">
        <v>45810</v>
      </c>
      <c r="B2234" s="5" t="s">
        <v>18</v>
      </c>
      <c r="C2234" s="19" t="s">
        <v>367</v>
      </c>
      <c r="D2234" s="48" t="s">
        <v>367</v>
      </c>
      <c r="E2234" s="19">
        <v>0.29166666666666702</v>
      </c>
      <c r="F2234" s="19"/>
      <c r="G2234" s="19"/>
      <c r="H2234" s="48">
        <v>26</v>
      </c>
    </row>
    <row r="2235" spans="1:8" x14ac:dyDescent="0.3">
      <c r="A2235" s="18">
        <v>45810</v>
      </c>
      <c r="B2235" s="20" t="s">
        <v>169</v>
      </c>
      <c r="C2235" s="19" t="s">
        <v>56</v>
      </c>
      <c r="D2235" s="41" t="s">
        <v>97</v>
      </c>
      <c r="E2235" s="19">
        <v>0.29166666666666669</v>
      </c>
      <c r="F2235" s="19"/>
      <c r="G2235" s="19"/>
      <c r="H2235" s="41">
        <v>7</v>
      </c>
    </row>
    <row r="2236" spans="1:8" x14ac:dyDescent="0.3">
      <c r="A2236" s="18">
        <v>45810</v>
      </c>
      <c r="B2236" s="20" t="s">
        <v>436</v>
      </c>
      <c r="C2236" s="19" t="s">
        <v>56</v>
      </c>
      <c r="D2236" s="41" t="s">
        <v>97</v>
      </c>
      <c r="E2236" s="19">
        <v>0.41666666666666669</v>
      </c>
      <c r="F2236" s="19"/>
      <c r="G2236" s="19"/>
      <c r="H2236" s="41">
        <v>4</v>
      </c>
    </row>
    <row r="2237" spans="1:8" x14ac:dyDescent="0.3">
      <c r="A2237" s="18">
        <v>45810</v>
      </c>
      <c r="B2237" s="20" t="s">
        <v>423</v>
      </c>
      <c r="C2237" s="19" t="s">
        <v>20</v>
      </c>
      <c r="D2237" s="41" t="s">
        <v>179</v>
      </c>
      <c r="E2237" s="19">
        <v>0.29166666666666669</v>
      </c>
      <c r="F2237" s="19"/>
      <c r="G2237" s="19"/>
      <c r="H2237" s="41">
        <v>14</v>
      </c>
    </row>
    <row r="2238" spans="1:8" x14ac:dyDescent="0.3">
      <c r="A2238" s="125">
        <v>45810</v>
      </c>
      <c r="B2238" s="126" t="s">
        <v>16</v>
      </c>
      <c r="C2238" s="193" t="s">
        <v>20</v>
      </c>
      <c r="D2238" s="143" t="s">
        <v>179</v>
      </c>
      <c r="E2238" s="193">
        <v>0.45833333333333331</v>
      </c>
      <c r="F2238" s="193"/>
      <c r="G2238" s="193"/>
      <c r="H2238" s="143">
        <v>12</v>
      </c>
    </row>
    <row r="2239" spans="1:8" x14ac:dyDescent="0.3">
      <c r="A2239" s="125">
        <v>45810</v>
      </c>
      <c r="B2239" s="27" t="s">
        <v>6</v>
      </c>
      <c r="C2239" s="49" t="s">
        <v>26</v>
      </c>
      <c r="D2239" s="50" t="s">
        <v>27</v>
      </c>
      <c r="E2239" s="49">
        <v>0.83333333333333337</v>
      </c>
      <c r="F2239" s="49"/>
      <c r="G2239" s="49"/>
      <c r="H2239" s="50">
        <v>7</v>
      </c>
    </row>
    <row r="2240" spans="1:8" x14ac:dyDescent="0.3">
      <c r="A2240" s="125">
        <v>45810</v>
      </c>
      <c r="B2240" s="27" t="s">
        <v>9</v>
      </c>
      <c r="C2240" s="49" t="s">
        <v>26</v>
      </c>
      <c r="D2240" s="50" t="s">
        <v>27</v>
      </c>
      <c r="E2240" s="49">
        <v>0.83333333333333337</v>
      </c>
      <c r="F2240" s="49"/>
      <c r="G2240" s="49"/>
      <c r="H2240" s="50">
        <v>6</v>
      </c>
    </row>
    <row r="2241" spans="1:8" x14ac:dyDescent="0.3">
      <c r="A2241" s="592" t="s">
        <v>267</v>
      </c>
      <c r="B2241" s="592" t="s">
        <v>2</v>
      </c>
      <c r="C2241" s="592" t="s">
        <v>3</v>
      </c>
      <c r="D2241" s="592" t="s">
        <v>4</v>
      </c>
      <c r="E2241" s="588" t="s">
        <v>5</v>
      </c>
      <c r="F2241" s="212"/>
      <c r="G2241" s="212"/>
      <c r="H2241" s="588" t="s">
        <v>268</v>
      </c>
    </row>
    <row r="2242" spans="1:8" x14ac:dyDescent="0.3">
      <c r="A2242" s="592"/>
      <c r="B2242" s="592"/>
      <c r="C2242" s="592"/>
      <c r="D2242" s="592"/>
      <c r="E2242" s="588"/>
      <c r="F2242" s="212"/>
      <c r="G2242" s="212"/>
      <c r="H2242" s="588"/>
    </row>
    <row r="2243" spans="1:8" x14ac:dyDescent="0.3">
      <c r="A2243" s="18">
        <v>45811</v>
      </c>
      <c r="B2243" s="5" t="s">
        <v>22</v>
      </c>
      <c r="C2243" s="19" t="s">
        <v>367</v>
      </c>
      <c r="D2243" s="48" t="s">
        <v>367</v>
      </c>
      <c r="E2243" s="19">
        <v>0.5</v>
      </c>
      <c r="F2243" s="19"/>
      <c r="G2243" s="19"/>
      <c r="H2243" s="48">
        <v>11</v>
      </c>
    </row>
    <row r="2244" spans="1:8" x14ac:dyDescent="0.3">
      <c r="A2244" s="18">
        <v>45811</v>
      </c>
      <c r="B2244" s="27" t="s">
        <v>80</v>
      </c>
      <c r="C2244" s="49" t="s">
        <v>367</v>
      </c>
      <c r="D2244" s="27" t="s">
        <v>367</v>
      </c>
      <c r="E2244" s="49">
        <v>0.5</v>
      </c>
      <c r="F2244" s="49"/>
      <c r="G2244" s="49"/>
      <c r="H2244" s="27">
        <v>10</v>
      </c>
    </row>
    <row r="2245" spans="1:8" x14ac:dyDescent="0.3">
      <c r="A2245" s="18">
        <v>45811</v>
      </c>
      <c r="B2245" s="20" t="s">
        <v>107</v>
      </c>
      <c r="C2245" s="21" t="s">
        <v>367</v>
      </c>
      <c r="D2245" s="41" t="s">
        <v>367</v>
      </c>
      <c r="E2245" s="21">
        <v>0.5</v>
      </c>
      <c r="F2245" s="21"/>
      <c r="G2245" s="21"/>
      <c r="H2245" s="41">
        <v>4</v>
      </c>
    </row>
    <row r="2246" spans="1:8" x14ac:dyDescent="0.3">
      <c r="A2246" s="18">
        <v>45811</v>
      </c>
      <c r="B2246" s="27" t="s">
        <v>6</v>
      </c>
      <c r="C2246" s="49" t="s">
        <v>14</v>
      </c>
      <c r="D2246" s="50" t="s">
        <v>115</v>
      </c>
      <c r="E2246" s="49">
        <v>0.29166666666666669</v>
      </c>
      <c r="F2246" s="49"/>
      <c r="G2246" s="49"/>
      <c r="H2246" s="50">
        <v>7</v>
      </c>
    </row>
    <row r="2247" spans="1:8" x14ac:dyDescent="0.3">
      <c r="A2247" s="18">
        <v>45811</v>
      </c>
      <c r="B2247" s="27" t="s">
        <v>9</v>
      </c>
      <c r="C2247" s="49" t="s">
        <v>14</v>
      </c>
      <c r="D2247" s="50" t="s">
        <v>115</v>
      </c>
      <c r="E2247" s="49">
        <v>0.29166666666666669</v>
      </c>
      <c r="F2247" s="49"/>
      <c r="G2247" s="49"/>
      <c r="H2247" s="50">
        <v>6</v>
      </c>
    </row>
    <row r="2248" spans="1:8" x14ac:dyDescent="0.3">
      <c r="A2248" s="18">
        <v>45811</v>
      </c>
      <c r="B2248" s="27" t="s">
        <v>76</v>
      </c>
      <c r="C2248" s="49" t="s">
        <v>14</v>
      </c>
      <c r="D2248" s="50" t="s">
        <v>115</v>
      </c>
      <c r="E2248" s="49">
        <v>0.58333333333333337</v>
      </c>
      <c r="F2248" s="49"/>
      <c r="G2248" s="49"/>
      <c r="H2248" s="50">
        <v>12</v>
      </c>
    </row>
    <row r="2249" spans="1:8" x14ac:dyDescent="0.3">
      <c r="A2249" s="18">
        <v>45811</v>
      </c>
      <c r="B2249" s="27" t="s">
        <v>35</v>
      </c>
      <c r="C2249" s="49" t="s">
        <v>427</v>
      </c>
      <c r="D2249" s="50" t="s">
        <v>427</v>
      </c>
      <c r="E2249" s="49">
        <v>0.29166666666666702</v>
      </c>
      <c r="F2249" s="49"/>
      <c r="G2249" s="49"/>
      <c r="H2249" s="50">
        <v>2</v>
      </c>
    </row>
    <row r="2250" spans="1:8" x14ac:dyDescent="0.3">
      <c r="A2250" s="18">
        <v>45811</v>
      </c>
      <c r="B2250" s="27" t="s">
        <v>105</v>
      </c>
      <c r="C2250" s="49" t="s">
        <v>56</v>
      </c>
      <c r="D2250" s="50" t="s">
        <v>97</v>
      </c>
      <c r="E2250" s="49">
        <v>0.25</v>
      </c>
      <c r="F2250" s="49"/>
      <c r="G2250" s="49"/>
      <c r="H2250" s="50">
        <v>8</v>
      </c>
    </row>
    <row r="2251" spans="1:8" x14ac:dyDescent="0.3">
      <c r="A2251" s="18">
        <v>45811</v>
      </c>
      <c r="B2251" s="27" t="s">
        <v>16</v>
      </c>
      <c r="C2251" s="49" t="s">
        <v>56</v>
      </c>
      <c r="D2251" s="50" t="s">
        <v>97</v>
      </c>
      <c r="E2251" s="49">
        <v>0.45833333333333331</v>
      </c>
      <c r="F2251" s="49"/>
      <c r="G2251" s="49"/>
      <c r="H2251" s="50">
        <v>14</v>
      </c>
    </row>
    <row r="2252" spans="1:8" x14ac:dyDescent="0.3">
      <c r="A2252" s="18">
        <v>45811</v>
      </c>
      <c r="B2252" s="27" t="s">
        <v>40</v>
      </c>
      <c r="C2252" s="49" t="s">
        <v>28</v>
      </c>
      <c r="D2252" s="50" t="s">
        <v>42</v>
      </c>
      <c r="E2252" s="49">
        <v>0.20833333333333334</v>
      </c>
      <c r="F2252" s="49"/>
      <c r="G2252" s="49"/>
      <c r="H2252" s="50"/>
    </row>
    <row r="2253" spans="1:8" x14ac:dyDescent="0.3">
      <c r="A2253" s="18">
        <v>45811</v>
      </c>
      <c r="B2253" s="27" t="s">
        <v>423</v>
      </c>
      <c r="C2253" s="49" t="s">
        <v>20</v>
      </c>
      <c r="D2253" s="50" t="s">
        <v>179</v>
      </c>
      <c r="E2253" s="49">
        <v>0.29166666666666669</v>
      </c>
      <c r="F2253" s="49"/>
      <c r="G2253" s="49"/>
      <c r="H2253" s="50">
        <v>20</v>
      </c>
    </row>
    <row r="2254" spans="1:8" x14ac:dyDescent="0.3">
      <c r="A2254" s="18">
        <v>45811</v>
      </c>
      <c r="B2254" s="50" t="s">
        <v>12</v>
      </c>
      <c r="C2254" s="164" t="s">
        <v>26</v>
      </c>
      <c r="D2254" s="50" t="s">
        <v>27</v>
      </c>
      <c r="E2254" s="164">
        <v>0.35416666666666669</v>
      </c>
      <c r="F2254" s="164"/>
      <c r="G2254" s="164"/>
      <c r="H2254" s="50">
        <v>7</v>
      </c>
    </row>
    <row r="2255" spans="1:8" x14ac:dyDescent="0.3">
      <c r="A2255" s="18">
        <v>45811</v>
      </c>
      <c r="B2255" s="50" t="s">
        <v>18</v>
      </c>
      <c r="C2255" s="164" t="s">
        <v>26</v>
      </c>
      <c r="D2255" s="50" t="s">
        <v>27</v>
      </c>
      <c r="E2255" s="164">
        <v>0.35416666666666669</v>
      </c>
      <c r="F2255" s="164"/>
      <c r="G2255" s="164"/>
      <c r="H2255" s="50">
        <v>7</v>
      </c>
    </row>
    <row r="2256" spans="1:8" x14ac:dyDescent="0.3">
      <c r="A2256" s="18">
        <v>45811</v>
      </c>
      <c r="B2256" s="50" t="s">
        <v>12</v>
      </c>
      <c r="C2256" s="164" t="s">
        <v>104</v>
      </c>
      <c r="D2256" s="50" t="s">
        <v>24</v>
      </c>
      <c r="E2256" s="164">
        <v>0.375</v>
      </c>
      <c r="F2256" s="164"/>
      <c r="G2256" s="164"/>
      <c r="H2256" s="50">
        <v>20</v>
      </c>
    </row>
    <row r="2257" spans="1:8" ht="15" thickBot="1" x14ac:dyDescent="0.35">
      <c r="A2257" s="18">
        <v>45811</v>
      </c>
      <c r="B2257" s="27" t="s">
        <v>36</v>
      </c>
      <c r="C2257" s="49"/>
      <c r="D2257" s="50"/>
      <c r="E2257" s="49">
        <v>0.58333333333333337</v>
      </c>
      <c r="F2257" s="49"/>
      <c r="G2257" s="49"/>
      <c r="H2257" s="50">
        <v>14</v>
      </c>
    </row>
    <row r="2258" spans="1:8" x14ac:dyDescent="0.3">
      <c r="A2258" s="612" t="s">
        <v>267</v>
      </c>
      <c r="B2258" s="612" t="s">
        <v>2</v>
      </c>
      <c r="C2258" s="612" t="s">
        <v>3</v>
      </c>
      <c r="D2258" s="612" t="s">
        <v>4</v>
      </c>
      <c r="E2258" s="614" t="s">
        <v>5</v>
      </c>
      <c r="F2258" s="218"/>
      <c r="G2258" s="218"/>
      <c r="H2258" s="614" t="s">
        <v>268</v>
      </c>
    </row>
    <row r="2259" spans="1:8" ht="15" thickBot="1" x14ac:dyDescent="0.35">
      <c r="A2259" s="613"/>
      <c r="B2259" s="613"/>
      <c r="C2259" s="613"/>
      <c r="D2259" s="613"/>
      <c r="E2259" s="615"/>
      <c r="F2259" s="219"/>
      <c r="G2259" s="219"/>
      <c r="H2259" s="615"/>
    </row>
    <row r="2260" spans="1:8" ht="15" thickBot="1" x14ac:dyDescent="0.35">
      <c r="A2260" s="205">
        <v>45816</v>
      </c>
      <c r="B2260" s="200" t="s">
        <v>11</v>
      </c>
      <c r="C2260" s="200" t="s">
        <v>26</v>
      </c>
      <c r="D2260" s="200" t="s">
        <v>27</v>
      </c>
      <c r="E2260" s="206">
        <v>0.75</v>
      </c>
      <c r="F2260" s="206"/>
      <c r="G2260" s="206"/>
      <c r="H2260" s="200">
        <v>13</v>
      </c>
    </row>
    <row r="2261" spans="1:8" ht="15" thickBot="1" x14ac:dyDescent="0.35">
      <c r="A2261" s="205">
        <v>45816</v>
      </c>
      <c r="B2261" s="200" t="s">
        <v>11</v>
      </c>
      <c r="C2261" s="200" t="s">
        <v>56</v>
      </c>
      <c r="D2261" s="200" t="s">
        <v>97</v>
      </c>
      <c r="E2261" s="206">
        <v>0.75</v>
      </c>
      <c r="F2261" s="206"/>
      <c r="G2261" s="206"/>
      <c r="H2261" s="200">
        <v>13</v>
      </c>
    </row>
    <row r="2262" spans="1:8" ht="15" thickBot="1" x14ac:dyDescent="0.35">
      <c r="A2262" s="205">
        <v>45816</v>
      </c>
      <c r="B2262" s="200" t="s">
        <v>384</v>
      </c>
      <c r="C2262" s="200" t="s">
        <v>28</v>
      </c>
      <c r="D2262" s="201" t="s">
        <v>8</v>
      </c>
      <c r="E2262" s="206">
        <v>0.41666666666666669</v>
      </c>
      <c r="F2262" s="206"/>
      <c r="G2262" s="206"/>
      <c r="H2262" s="201">
        <v>5</v>
      </c>
    </row>
    <row r="2263" spans="1:8" x14ac:dyDescent="0.3">
      <c r="A2263" s="207">
        <v>45816</v>
      </c>
      <c r="B2263" s="208" t="s">
        <v>9</v>
      </c>
      <c r="C2263" s="208" t="s">
        <v>28</v>
      </c>
      <c r="D2263" s="209" t="s">
        <v>8</v>
      </c>
      <c r="E2263" s="210">
        <v>0.41666666666666669</v>
      </c>
      <c r="F2263" s="210"/>
      <c r="G2263" s="210"/>
      <c r="H2263" s="209">
        <v>5</v>
      </c>
    </row>
    <row r="2264" spans="1:8" x14ac:dyDescent="0.3">
      <c r="A2264" s="592" t="s">
        <v>267</v>
      </c>
      <c r="B2264" s="592" t="s">
        <v>2</v>
      </c>
      <c r="C2264" s="592" t="s">
        <v>3</v>
      </c>
      <c r="D2264" s="592" t="s">
        <v>4</v>
      </c>
      <c r="E2264" s="588" t="s">
        <v>5</v>
      </c>
      <c r="F2264" s="212"/>
      <c r="G2264" s="212"/>
      <c r="H2264" s="588" t="s">
        <v>268</v>
      </c>
    </row>
    <row r="2265" spans="1:8" x14ac:dyDescent="0.3">
      <c r="A2265" s="592"/>
      <c r="B2265" s="592"/>
      <c r="C2265" s="592"/>
      <c r="D2265" s="592"/>
      <c r="E2265" s="588"/>
      <c r="F2265" s="212"/>
      <c r="G2265" s="212"/>
      <c r="H2265" s="588"/>
    </row>
    <row r="2266" spans="1:8" x14ac:dyDescent="0.3">
      <c r="A2266" s="1">
        <v>45817</v>
      </c>
      <c r="B2266" s="2" t="s">
        <v>40</v>
      </c>
      <c r="C2266" s="2" t="s">
        <v>14</v>
      </c>
      <c r="D2266" s="4" t="s">
        <v>115</v>
      </c>
      <c r="E2266" s="3">
        <v>0.375</v>
      </c>
      <c r="F2266" s="3"/>
      <c r="G2266" s="3"/>
      <c r="H2266" s="4">
        <v>10</v>
      </c>
    </row>
    <row r="2267" spans="1:8" x14ac:dyDescent="0.3">
      <c r="A2267" s="1">
        <v>45817</v>
      </c>
      <c r="B2267" s="2" t="s">
        <v>159</v>
      </c>
      <c r="C2267" s="2" t="s">
        <v>26</v>
      </c>
      <c r="D2267" s="4" t="s">
        <v>27</v>
      </c>
      <c r="E2267" s="3">
        <v>0.70833333333333337</v>
      </c>
      <c r="F2267" s="3"/>
      <c r="G2267" s="3"/>
      <c r="H2267" s="4">
        <v>4</v>
      </c>
    </row>
    <row r="2268" spans="1:8" x14ac:dyDescent="0.3">
      <c r="A2268" s="1">
        <v>45817</v>
      </c>
      <c r="B2268" s="2" t="s">
        <v>16</v>
      </c>
      <c r="C2268" s="2" t="s">
        <v>26</v>
      </c>
      <c r="D2268" s="4" t="s">
        <v>27</v>
      </c>
      <c r="E2268" s="3">
        <v>0.70833333333333337</v>
      </c>
      <c r="F2268" s="3"/>
      <c r="G2268" s="3"/>
      <c r="H2268" s="4">
        <v>10</v>
      </c>
    </row>
    <row r="2269" spans="1:8" x14ac:dyDescent="0.3">
      <c r="A2269" s="1">
        <v>45817</v>
      </c>
      <c r="B2269" s="2" t="s">
        <v>22</v>
      </c>
      <c r="C2269" s="2" t="s">
        <v>26</v>
      </c>
      <c r="D2269" s="4" t="s">
        <v>27</v>
      </c>
      <c r="E2269" s="3">
        <v>0.20833333333333334</v>
      </c>
      <c r="F2269" s="3"/>
      <c r="G2269" s="3"/>
      <c r="H2269" s="4">
        <v>10</v>
      </c>
    </row>
    <row r="2270" spans="1:8" x14ac:dyDescent="0.3">
      <c r="A2270" s="1">
        <v>45817</v>
      </c>
      <c r="B2270" s="2" t="s">
        <v>16</v>
      </c>
      <c r="C2270" s="2" t="s">
        <v>104</v>
      </c>
      <c r="D2270" s="4" t="s">
        <v>24</v>
      </c>
      <c r="E2270" s="3">
        <v>0.25</v>
      </c>
      <c r="F2270" s="3"/>
      <c r="G2270" s="3"/>
      <c r="H2270" s="4">
        <v>12</v>
      </c>
    </row>
    <row r="2271" spans="1:8" x14ac:dyDescent="0.3">
      <c r="A2271" s="1">
        <v>45817</v>
      </c>
      <c r="B2271" s="8" t="s">
        <v>6</v>
      </c>
      <c r="C2271" s="2" t="s">
        <v>104</v>
      </c>
      <c r="D2271" s="4" t="s">
        <v>24</v>
      </c>
      <c r="E2271" s="14">
        <v>0.5</v>
      </c>
      <c r="F2271" s="14"/>
      <c r="G2271" s="14"/>
      <c r="H2271" s="10">
        <v>4</v>
      </c>
    </row>
    <row r="2272" spans="1:8" x14ac:dyDescent="0.3">
      <c r="A2272" s="1">
        <v>45817</v>
      </c>
      <c r="B2272" s="8" t="s">
        <v>180</v>
      </c>
      <c r="C2272" s="2" t="s">
        <v>104</v>
      </c>
      <c r="D2272" s="4" t="s">
        <v>24</v>
      </c>
      <c r="E2272" s="14">
        <v>0.5</v>
      </c>
      <c r="F2272" s="14"/>
      <c r="G2272" s="14"/>
      <c r="H2272" s="10">
        <v>4</v>
      </c>
    </row>
    <row r="2273" spans="1:8" x14ac:dyDescent="0.3">
      <c r="A2273" s="1">
        <v>45817</v>
      </c>
      <c r="B2273" s="2" t="s">
        <v>13</v>
      </c>
      <c r="C2273" s="2" t="s">
        <v>14</v>
      </c>
      <c r="D2273" s="4" t="s">
        <v>115</v>
      </c>
      <c r="E2273" s="3">
        <v>0.58333333333333337</v>
      </c>
      <c r="F2273" s="3"/>
      <c r="G2273" s="3"/>
      <c r="H2273" s="4">
        <v>10</v>
      </c>
    </row>
    <row r="2274" spans="1:8" x14ac:dyDescent="0.3">
      <c r="A2274" s="1">
        <v>45817</v>
      </c>
      <c r="B2274" s="8" t="s">
        <v>25</v>
      </c>
      <c r="C2274" s="2" t="s">
        <v>14</v>
      </c>
      <c r="D2274" s="4" t="s">
        <v>115</v>
      </c>
      <c r="E2274" s="14">
        <v>0.58333333333333337</v>
      </c>
      <c r="F2274" s="14"/>
      <c r="G2274" s="14"/>
      <c r="H2274" s="10">
        <v>4</v>
      </c>
    </row>
    <row r="2275" spans="1:8" x14ac:dyDescent="0.3">
      <c r="A2275" s="1">
        <v>45817</v>
      </c>
      <c r="B2275" s="2" t="s">
        <v>17</v>
      </c>
      <c r="C2275" s="2" t="s">
        <v>14</v>
      </c>
      <c r="D2275" s="4" t="s">
        <v>115</v>
      </c>
      <c r="E2275" s="3">
        <v>0.58333333333333337</v>
      </c>
      <c r="F2275" s="3"/>
      <c r="G2275" s="3"/>
      <c r="H2275" s="4">
        <v>10</v>
      </c>
    </row>
    <row r="2276" spans="1:8" x14ac:dyDescent="0.3">
      <c r="A2276" s="1">
        <v>45817</v>
      </c>
      <c r="B2276" s="2" t="s">
        <v>11</v>
      </c>
      <c r="C2276" s="8" t="s">
        <v>367</v>
      </c>
      <c r="D2276" s="10" t="s">
        <v>367</v>
      </c>
      <c r="E2276" s="3">
        <v>0.375</v>
      </c>
      <c r="F2276" s="3"/>
      <c r="G2276" s="3"/>
      <c r="H2276" s="4">
        <v>18</v>
      </c>
    </row>
    <row r="2277" spans="1:8" x14ac:dyDescent="0.3">
      <c r="A2277" s="1">
        <v>45817</v>
      </c>
      <c r="B2277" s="2" t="s">
        <v>40</v>
      </c>
      <c r="C2277" s="8" t="s">
        <v>367</v>
      </c>
      <c r="D2277" s="10" t="s">
        <v>367</v>
      </c>
      <c r="E2277" s="3">
        <v>0.375</v>
      </c>
      <c r="F2277" s="3"/>
      <c r="G2277" s="3"/>
      <c r="H2277" s="4">
        <v>13</v>
      </c>
    </row>
    <row r="2278" spans="1:8" x14ac:dyDescent="0.3">
      <c r="A2278" s="1">
        <v>45817</v>
      </c>
      <c r="B2278" s="2" t="s">
        <v>18</v>
      </c>
      <c r="C2278" s="2" t="s">
        <v>367</v>
      </c>
      <c r="D2278" s="4" t="s">
        <v>367</v>
      </c>
      <c r="E2278" s="3">
        <v>0.375</v>
      </c>
      <c r="F2278" s="3"/>
      <c r="G2278" s="3"/>
      <c r="H2278" s="4">
        <v>20</v>
      </c>
    </row>
    <row r="2279" spans="1:8" x14ac:dyDescent="0.3">
      <c r="A2279" s="1">
        <v>45817</v>
      </c>
      <c r="B2279" s="2" t="s">
        <v>16</v>
      </c>
      <c r="C2279" s="2" t="s">
        <v>367</v>
      </c>
      <c r="D2279" s="4" t="s">
        <v>367</v>
      </c>
      <c r="E2279" s="3">
        <v>0.375</v>
      </c>
      <c r="F2279" s="3"/>
      <c r="G2279" s="3"/>
      <c r="H2279" s="4">
        <v>13</v>
      </c>
    </row>
    <row r="2280" spans="1:8" x14ac:dyDescent="0.3">
      <c r="A2280" s="1">
        <v>45817</v>
      </c>
      <c r="B2280" s="2" t="s">
        <v>9</v>
      </c>
      <c r="C2280" s="2" t="s">
        <v>56</v>
      </c>
      <c r="D2280" s="4" t="s">
        <v>97</v>
      </c>
      <c r="E2280" s="3">
        <v>0.25</v>
      </c>
      <c r="F2280" s="3"/>
      <c r="G2280" s="3"/>
      <c r="H2280" s="4">
        <v>12</v>
      </c>
    </row>
    <row r="2281" spans="1:8" x14ac:dyDescent="0.3">
      <c r="A2281" s="1">
        <v>45817</v>
      </c>
      <c r="B2281" s="2" t="s">
        <v>35</v>
      </c>
      <c r="C2281" s="2" t="s">
        <v>46</v>
      </c>
      <c r="D2281" s="4" t="s">
        <v>179</v>
      </c>
      <c r="E2281" s="3">
        <v>0.5</v>
      </c>
      <c r="F2281" s="3"/>
      <c r="G2281" s="3"/>
      <c r="H2281" s="4">
        <v>3</v>
      </c>
    </row>
    <row r="2282" spans="1:8" x14ac:dyDescent="0.3">
      <c r="A2282" s="1">
        <v>45817</v>
      </c>
      <c r="B2282" s="8" t="s">
        <v>6</v>
      </c>
      <c r="C2282" s="2" t="s">
        <v>46</v>
      </c>
      <c r="D2282" s="4" t="s">
        <v>361</v>
      </c>
      <c r="E2282" s="3">
        <v>0.79166666666666663</v>
      </c>
      <c r="F2282" s="3"/>
      <c r="G2282" s="3"/>
      <c r="H2282" s="4">
        <v>1</v>
      </c>
    </row>
    <row r="2283" spans="1:8" x14ac:dyDescent="0.3">
      <c r="A2283" s="1">
        <v>45817</v>
      </c>
      <c r="B2283" s="8" t="s">
        <v>180</v>
      </c>
      <c r="C2283" s="2" t="s">
        <v>46</v>
      </c>
      <c r="D2283" s="4" t="s">
        <v>361</v>
      </c>
      <c r="E2283" s="3">
        <v>0.79166666666666663</v>
      </c>
      <c r="F2283" s="3"/>
      <c r="G2283" s="3"/>
      <c r="H2283" s="4">
        <v>1</v>
      </c>
    </row>
    <row r="2284" spans="1:8" x14ac:dyDescent="0.3">
      <c r="A2284" s="1">
        <v>45817</v>
      </c>
      <c r="B2284" s="2" t="s">
        <v>9</v>
      </c>
      <c r="C2284" s="2" t="s">
        <v>46</v>
      </c>
      <c r="D2284" s="4" t="s">
        <v>361</v>
      </c>
      <c r="E2284" s="3">
        <v>0.79166666666666663</v>
      </c>
      <c r="F2284" s="3"/>
      <c r="G2284" s="3"/>
      <c r="H2284" s="4">
        <v>1</v>
      </c>
    </row>
    <row r="2285" spans="1:8" x14ac:dyDescent="0.3">
      <c r="A2285" s="1">
        <v>45817</v>
      </c>
      <c r="B2285" s="8" t="s">
        <v>6</v>
      </c>
      <c r="C2285" s="2" t="s">
        <v>46</v>
      </c>
      <c r="D2285" s="4" t="s">
        <v>179</v>
      </c>
      <c r="E2285" s="3">
        <v>0</v>
      </c>
      <c r="F2285" s="3"/>
      <c r="G2285" s="3"/>
      <c r="H2285" s="4">
        <v>1</v>
      </c>
    </row>
    <row r="2286" spans="1:8" x14ac:dyDescent="0.3">
      <c r="A2286" s="1">
        <v>45817</v>
      </c>
      <c r="B2286" s="8" t="s">
        <v>180</v>
      </c>
      <c r="C2286" s="2" t="s">
        <v>46</v>
      </c>
      <c r="D2286" s="4" t="s">
        <v>179</v>
      </c>
      <c r="E2286" s="3">
        <v>0</v>
      </c>
      <c r="F2286" s="3"/>
      <c r="G2286" s="3"/>
      <c r="H2286" s="4">
        <v>1</v>
      </c>
    </row>
    <row r="2287" spans="1:8" x14ac:dyDescent="0.3">
      <c r="A2287" s="1">
        <v>45817</v>
      </c>
      <c r="B2287" s="2" t="s">
        <v>9</v>
      </c>
      <c r="C2287" s="2" t="s">
        <v>46</v>
      </c>
      <c r="D2287" s="4" t="s">
        <v>179</v>
      </c>
      <c r="E2287" s="3">
        <v>0</v>
      </c>
      <c r="F2287" s="3"/>
      <c r="G2287" s="3"/>
      <c r="H2287" s="4">
        <v>1</v>
      </c>
    </row>
    <row r="2288" spans="1:8" x14ac:dyDescent="0.3">
      <c r="A2288" s="592" t="s">
        <v>267</v>
      </c>
      <c r="B2288" s="592" t="s">
        <v>2</v>
      </c>
      <c r="C2288" s="592" t="s">
        <v>3</v>
      </c>
      <c r="D2288" s="592" t="s">
        <v>4</v>
      </c>
      <c r="E2288" s="588" t="s">
        <v>5</v>
      </c>
      <c r="F2288" s="212"/>
      <c r="G2288" s="212"/>
      <c r="H2288" s="588" t="s">
        <v>268</v>
      </c>
    </row>
    <row r="2289" spans="1:8" x14ac:dyDescent="0.3">
      <c r="A2289" s="592"/>
      <c r="B2289" s="592"/>
      <c r="C2289" s="592"/>
      <c r="D2289" s="592"/>
      <c r="E2289" s="588"/>
      <c r="F2289" s="212"/>
      <c r="G2289" s="212"/>
      <c r="H2289" s="588"/>
    </row>
    <row r="2290" spans="1:8" x14ac:dyDescent="0.3">
      <c r="A2290" s="18">
        <v>45818</v>
      </c>
      <c r="B2290" s="5" t="s">
        <v>9</v>
      </c>
      <c r="C2290" s="19" t="s">
        <v>56</v>
      </c>
      <c r="D2290" s="48" t="s">
        <v>97</v>
      </c>
      <c r="E2290" s="19">
        <v>0.125</v>
      </c>
      <c r="F2290" s="19"/>
      <c r="G2290" s="19"/>
      <c r="H2290" s="48">
        <v>6</v>
      </c>
    </row>
    <row r="2291" spans="1:8" x14ac:dyDescent="0.3">
      <c r="A2291" s="18">
        <v>45818</v>
      </c>
      <c r="B2291" s="20" t="s">
        <v>6</v>
      </c>
      <c r="C2291" s="19" t="s">
        <v>56</v>
      </c>
      <c r="D2291" s="48" t="s">
        <v>97</v>
      </c>
      <c r="E2291" s="21">
        <v>0.125</v>
      </c>
      <c r="F2291" s="21"/>
      <c r="G2291" s="21"/>
      <c r="H2291" s="41">
        <v>7</v>
      </c>
    </row>
    <row r="2292" spans="1:8" x14ac:dyDescent="0.3">
      <c r="A2292" s="18">
        <v>45818</v>
      </c>
      <c r="B2292" s="5" t="s">
        <v>423</v>
      </c>
      <c r="C2292" s="19" t="s">
        <v>56</v>
      </c>
      <c r="D2292" s="48" t="s">
        <v>97</v>
      </c>
      <c r="E2292" s="22">
        <v>0.45833333333333331</v>
      </c>
      <c r="F2292" s="22"/>
      <c r="G2292" s="22"/>
      <c r="H2292" s="48">
        <v>10</v>
      </c>
    </row>
    <row r="2293" spans="1:8" x14ac:dyDescent="0.3">
      <c r="A2293" s="18">
        <v>45818</v>
      </c>
      <c r="B2293" s="20" t="s">
        <v>439</v>
      </c>
      <c r="C2293" s="19" t="s">
        <v>56</v>
      </c>
      <c r="D2293" s="48" t="s">
        <v>97</v>
      </c>
      <c r="E2293" s="21">
        <v>0.58333333333333337</v>
      </c>
      <c r="F2293" s="21"/>
      <c r="G2293" s="21"/>
      <c r="H2293" s="41">
        <v>10</v>
      </c>
    </row>
    <row r="2294" spans="1:8" x14ac:dyDescent="0.3">
      <c r="A2294" s="18">
        <v>45818</v>
      </c>
      <c r="B2294" s="5" t="s">
        <v>36</v>
      </c>
      <c r="C2294" s="19" t="s">
        <v>104</v>
      </c>
      <c r="D2294" s="48" t="s">
        <v>24</v>
      </c>
      <c r="E2294" s="19">
        <v>0.41666666666666669</v>
      </c>
      <c r="F2294" s="19"/>
      <c r="G2294" s="19"/>
      <c r="H2294" s="48">
        <v>15</v>
      </c>
    </row>
    <row r="2295" spans="1:8" x14ac:dyDescent="0.3">
      <c r="A2295" s="18">
        <v>45818</v>
      </c>
      <c r="B2295" s="5" t="s">
        <v>67</v>
      </c>
      <c r="C2295" s="19" t="s">
        <v>14</v>
      </c>
      <c r="D2295" s="48" t="s">
        <v>115</v>
      </c>
      <c r="E2295" s="19">
        <v>0.375</v>
      </c>
      <c r="F2295" s="19"/>
      <c r="G2295" s="19"/>
      <c r="H2295" s="48"/>
    </row>
    <row r="2296" spans="1:8" x14ac:dyDescent="0.3">
      <c r="A2296" s="18">
        <v>45818</v>
      </c>
      <c r="B2296" s="5" t="s">
        <v>16</v>
      </c>
      <c r="C2296" s="19" t="s">
        <v>14</v>
      </c>
      <c r="D2296" s="48" t="s">
        <v>115</v>
      </c>
      <c r="E2296" s="19">
        <v>0.54166666666666663</v>
      </c>
      <c r="F2296" s="19"/>
      <c r="G2296" s="19"/>
      <c r="H2296" s="48"/>
    </row>
    <row r="2297" spans="1:8" x14ac:dyDescent="0.3">
      <c r="A2297" s="18">
        <v>45818</v>
      </c>
      <c r="B2297" s="5" t="s">
        <v>22</v>
      </c>
      <c r="C2297" s="19" t="s">
        <v>367</v>
      </c>
      <c r="D2297" s="48" t="s">
        <v>367</v>
      </c>
      <c r="E2297" s="19">
        <v>0.58333333333333337</v>
      </c>
      <c r="F2297" s="19"/>
      <c r="G2297" s="19"/>
      <c r="H2297" s="48">
        <v>11</v>
      </c>
    </row>
    <row r="2298" spans="1:8" x14ac:dyDescent="0.3">
      <c r="A2298" s="18">
        <v>45818</v>
      </c>
      <c r="B2298" s="20" t="s">
        <v>80</v>
      </c>
      <c r="C2298" s="21" t="s">
        <v>367</v>
      </c>
      <c r="D2298" s="20" t="s">
        <v>367</v>
      </c>
      <c r="E2298" s="21">
        <v>0.58333333333333337</v>
      </c>
      <c r="F2298" s="21"/>
      <c r="G2298" s="21"/>
      <c r="H2298" s="20">
        <v>9</v>
      </c>
    </row>
    <row r="2299" spans="1:8" x14ac:dyDescent="0.3">
      <c r="A2299" s="18">
        <v>45818</v>
      </c>
      <c r="B2299" s="20" t="s">
        <v>107</v>
      </c>
      <c r="C2299" s="21" t="s">
        <v>367</v>
      </c>
      <c r="D2299" s="41" t="s">
        <v>367</v>
      </c>
      <c r="E2299" s="21">
        <v>0.58333333333333337</v>
      </c>
      <c r="F2299" s="21"/>
      <c r="G2299" s="21"/>
      <c r="H2299" s="41">
        <v>9</v>
      </c>
    </row>
    <row r="2300" spans="1:8" x14ac:dyDescent="0.3">
      <c r="A2300" s="18">
        <v>45818</v>
      </c>
      <c r="B2300" s="20" t="s">
        <v>12</v>
      </c>
      <c r="C2300" s="21" t="s">
        <v>367</v>
      </c>
      <c r="D2300" s="20" t="s">
        <v>367</v>
      </c>
      <c r="E2300" s="21">
        <v>0.25</v>
      </c>
      <c r="F2300" s="21"/>
      <c r="G2300" s="21"/>
      <c r="H2300" s="20">
        <v>24</v>
      </c>
    </row>
    <row r="2301" spans="1:8" x14ac:dyDescent="0.3">
      <c r="A2301" s="18">
        <v>45818</v>
      </c>
      <c r="B2301" s="5" t="s">
        <v>76</v>
      </c>
      <c r="C2301" s="19" t="s">
        <v>367</v>
      </c>
      <c r="D2301" s="48" t="s">
        <v>367</v>
      </c>
      <c r="E2301" s="19">
        <v>0.25</v>
      </c>
      <c r="F2301" s="19"/>
      <c r="G2301" s="19"/>
      <c r="H2301" s="48">
        <v>12</v>
      </c>
    </row>
    <row r="2302" spans="1:8" x14ac:dyDescent="0.3">
      <c r="A2302" s="18">
        <v>45818</v>
      </c>
      <c r="B2302" s="5" t="s">
        <v>35</v>
      </c>
      <c r="C2302" s="19" t="s">
        <v>46</v>
      </c>
      <c r="D2302" s="48" t="s">
        <v>8</v>
      </c>
      <c r="E2302" s="19">
        <v>0.29166666666666702</v>
      </c>
      <c r="F2302" s="19"/>
      <c r="G2302" s="19"/>
      <c r="H2302" s="48">
        <v>2</v>
      </c>
    </row>
    <row r="2303" spans="1:8" x14ac:dyDescent="0.3">
      <c r="A2303" s="18">
        <v>45818</v>
      </c>
      <c r="B2303" s="20" t="s">
        <v>398</v>
      </c>
      <c r="C2303" s="21" t="s">
        <v>46</v>
      </c>
      <c r="D2303" s="20" t="s">
        <v>8</v>
      </c>
      <c r="E2303" s="21">
        <v>0.33333333333333331</v>
      </c>
      <c r="F2303" s="21"/>
      <c r="G2303" s="21"/>
      <c r="H2303" s="20">
        <v>1</v>
      </c>
    </row>
    <row r="2304" spans="1:8" x14ac:dyDescent="0.3">
      <c r="A2304" s="18">
        <v>45818</v>
      </c>
      <c r="B2304" s="5" t="s">
        <v>43</v>
      </c>
      <c r="C2304" s="19" t="s">
        <v>26</v>
      </c>
      <c r="D2304" s="48" t="s">
        <v>27</v>
      </c>
      <c r="E2304" s="19">
        <v>0.33333333333333298</v>
      </c>
      <c r="F2304" s="19"/>
      <c r="G2304" s="19"/>
      <c r="H2304" s="48">
        <v>4</v>
      </c>
    </row>
    <row r="2305" spans="1:8" x14ac:dyDescent="0.3">
      <c r="A2305" s="18">
        <v>45818</v>
      </c>
      <c r="B2305" s="41" t="s">
        <v>75</v>
      </c>
      <c r="C2305" s="42" t="s">
        <v>26</v>
      </c>
      <c r="D2305" s="41" t="s">
        <v>27</v>
      </c>
      <c r="E2305" s="42">
        <v>0.33333333333333331</v>
      </c>
      <c r="F2305" s="42"/>
      <c r="G2305" s="42"/>
      <c r="H2305" s="41">
        <v>9</v>
      </c>
    </row>
    <row r="2306" spans="1:8" x14ac:dyDescent="0.3">
      <c r="A2306" s="18">
        <v>45818</v>
      </c>
      <c r="B2306" s="5" t="s">
        <v>9</v>
      </c>
      <c r="C2306" s="19" t="s">
        <v>46</v>
      </c>
      <c r="D2306" s="48" t="s">
        <v>8</v>
      </c>
      <c r="E2306" s="19">
        <v>0.75</v>
      </c>
      <c r="F2306" s="19"/>
      <c r="G2306" s="19"/>
      <c r="H2306" s="48">
        <v>2</v>
      </c>
    </row>
    <row r="2307" spans="1:8" x14ac:dyDescent="0.3">
      <c r="A2307" s="18">
        <v>45818</v>
      </c>
      <c r="B2307" s="20" t="s">
        <v>6</v>
      </c>
      <c r="C2307" s="21" t="s">
        <v>46</v>
      </c>
      <c r="D2307" s="41" t="s">
        <v>8</v>
      </c>
      <c r="E2307" s="21">
        <v>0.75</v>
      </c>
      <c r="F2307" s="21"/>
      <c r="G2307" s="21"/>
      <c r="H2307" s="41">
        <v>3</v>
      </c>
    </row>
    <row r="2308" spans="1:8" x14ac:dyDescent="0.3">
      <c r="A2308" s="592" t="s">
        <v>267</v>
      </c>
      <c r="B2308" s="592" t="s">
        <v>2</v>
      </c>
      <c r="C2308" s="592" t="s">
        <v>3</v>
      </c>
      <c r="D2308" s="592" t="s">
        <v>4</v>
      </c>
      <c r="E2308" s="588" t="s">
        <v>5</v>
      </c>
      <c r="F2308" s="212"/>
      <c r="G2308" s="212"/>
      <c r="H2308" s="588" t="s">
        <v>268</v>
      </c>
    </row>
    <row r="2309" spans="1:8" x14ac:dyDescent="0.3">
      <c r="A2309" s="592"/>
      <c r="B2309" s="592"/>
      <c r="C2309" s="592"/>
      <c r="D2309" s="592"/>
      <c r="E2309" s="588"/>
      <c r="F2309" s="212"/>
      <c r="G2309" s="212"/>
      <c r="H2309" s="588"/>
    </row>
    <row r="2310" spans="1:8" x14ac:dyDescent="0.3">
      <c r="A2310" s="18">
        <v>45819</v>
      </c>
      <c r="B2310" s="5" t="s">
        <v>36</v>
      </c>
      <c r="C2310" s="19" t="s">
        <v>56</v>
      </c>
      <c r="D2310" s="48" t="s">
        <v>97</v>
      </c>
      <c r="E2310" s="19">
        <v>0.29166666666666702</v>
      </c>
      <c r="F2310" s="19"/>
      <c r="G2310" s="19"/>
      <c r="H2310" s="48">
        <v>16</v>
      </c>
    </row>
    <row r="2311" spans="1:8" x14ac:dyDescent="0.3">
      <c r="A2311" s="18">
        <v>45819</v>
      </c>
      <c r="B2311" s="5" t="s">
        <v>16</v>
      </c>
      <c r="C2311" s="19" t="s">
        <v>26</v>
      </c>
      <c r="D2311" s="48" t="s">
        <v>27</v>
      </c>
      <c r="E2311" s="19">
        <v>0.58333333333333337</v>
      </c>
      <c r="F2311" s="19"/>
      <c r="G2311" s="19"/>
      <c r="H2311" s="48">
        <v>10</v>
      </c>
    </row>
    <row r="2312" spans="1:8" x14ac:dyDescent="0.3">
      <c r="A2312" s="18">
        <v>45818</v>
      </c>
      <c r="B2312" s="5" t="s">
        <v>438</v>
      </c>
      <c r="C2312" s="21" t="s">
        <v>26</v>
      </c>
      <c r="D2312" s="41" t="s">
        <v>27</v>
      </c>
      <c r="E2312" s="19">
        <v>0.58333333333333337</v>
      </c>
      <c r="F2312" s="19"/>
      <c r="G2312" s="19"/>
      <c r="H2312" s="48">
        <v>5</v>
      </c>
    </row>
    <row r="2313" spans="1:8" x14ac:dyDescent="0.3">
      <c r="A2313" s="18">
        <v>45819</v>
      </c>
      <c r="B2313" s="5" t="s">
        <v>35</v>
      </c>
      <c r="C2313" s="21" t="s">
        <v>46</v>
      </c>
      <c r="D2313" s="48" t="s">
        <v>8</v>
      </c>
      <c r="E2313" s="21">
        <v>0.29166666666666702</v>
      </c>
      <c r="F2313" s="21"/>
      <c r="G2313" s="21"/>
      <c r="H2313" s="48">
        <v>2</v>
      </c>
    </row>
    <row r="2314" spans="1:8" x14ac:dyDescent="0.3">
      <c r="A2314" s="18">
        <v>45819</v>
      </c>
      <c r="B2314" s="20" t="s">
        <v>440</v>
      </c>
      <c r="C2314" s="21" t="s">
        <v>46</v>
      </c>
      <c r="D2314" s="41" t="s">
        <v>8</v>
      </c>
      <c r="E2314" s="21">
        <v>0.375</v>
      </c>
      <c r="F2314" s="21"/>
      <c r="G2314" s="21"/>
      <c r="H2314" s="41">
        <v>2</v>
      </c>
    </row>
    <row r="2315" spans="1:8" x14ac:dyDescent="0.3">
      <c r="A2315" s="18">
        <v>45819</v>
      </c>
      <c r="B2315" s="20" t="s">
        <v>161</v>
      </c>
      <c r="C2315" s="21" t="s">
        <v>46</v>
      </c>
      <c r="D2315" s="41" t="s">
        <v>8</v>
      </c>
      <c r="E2315" s="21">
        <v>0.5</v>
      </c>
      <c r="F2315" s="21"/>
      <c r="G2315" s="21"/>
      <c r="H2315" s="41">
        <v>5</v>
      </c>
    </row>
    <row r="2316" spans="1:8" x14ac:dyDescent="0.3">
      <c r="A2316" s="18">
        <v>45819</v>
      </c>
      <c r="B2316" s="5" t="s">
        <v>6</v>
      </c>
      <c r="C2316" s="19" t="s">
        <v>26</v>
      </c>
      <c r="D2316" s="48" t="s">
        <v>27</v>
      </c>
      <c r="E2316" s="19">
        <v>0.29166666666666669</v>
      </c>
      <c r="F2316" s="19"/>
      <c r="G2316" s="19"/>
      <c r="H2316" s="48">
        <v>8</v>
      </c>
    </row>
    <row r="2317" spans="1:8" x14ac:dyDescent="0.3">
      <c r="A2317" s="18">
        <v>45819</v>
      </c>
      <c r="B2317" s="5" t="s">
        <v>19</v>
      </c>
      <c r="C2317" s="19" t="s">
        <v>104</v>
      </c>
      <c r="D2317" s="48" t="s">
        <v>24</v>
      </c>
      <c r="E2317" s="19">
        <v>0.29166666666666702</v>
      </c>
      <c r="F2317" s="19"/>
      <c r="G2317" s="19"/>
      <c r="H2317" s="48">
        <v>5</v>
      </c>
    </row>
    <row r="2318" spans="1:8" x14ac:dyDescent="0.3">
      <c r="A2318" s="18">
        <v>45819</v>
      </c>
      <c r="B2318" s="5" t="s">
        <v>40</v>
      </c>
      <c r="C2318" s="19" t="s">
        <v>104</v>
      </c>
      <c r="D2318" s="48" t="s">
        <v>24</v>
      </c>
      <c r="E2318" s="19">
        <v>0.29166666666666669</v>
      </c>
      <c r="F2318" s="19"/>
      <c r="G2318" s="19"/>
      <c r="H2318" s="48">
        <v>10</v>
      </c>
    </row>
    <row r="2319" spans="1:8" x14ac:dyDescent="0.3">
      <c r="A2319" s="18">
        <v>45819</v>
      </c>
      <c r="B2319" s="5" t="s">
        <v>11</v>
      </c>
      <c r="C2319" s="19" t="s">
        <v>367</v>
      </c>
      <c r="D2319" s="48" t="s">
        <v>367</v>
      </c>
      <c r="E2319" s="19">
        <v>0.29166666666666702</v>
      </c>
      <c r="F2319" s="19"/>
      <c r="G2319" s="19"/>
      <c r="H2319" s="48">
        <v>11</v>
      </c>
    </row>
    <row r="2320" spans="1:8" x14ac:dyDescent="0.3">
      <c r="A2320" s="18">
        <v>45819</v>
      </c>
      <c r="B2320" s="5" t="s">
        <v>40</v>
      </c>
      <c r="C2320" s="21" t="s">
        <v>367</v>
      </c>
      <c r="D2320" s="5" t="s">
        <v>367</v>
      </c>
      <c r="E2320" s="21">
        <v>0.29166666666666669</v>
      </c>
      <c r="F2320" s="21"/>
      <c r="G2320" s="21"/>
      <c r="H2320" s="5">
        <v>9</v>
      </c>
    </row>
    <row r="2321" spans="1:8" x14ac:dyDescent="0.3">
      <c r="A2321" s="18">
        <v>45819</v>
      </c>
      <c r="B2321" s="5" t="s">
        <v>164</v>
      </c>
      <c r="C2321" s="19" t="s">
        <v>367</v>
      </c>
      <c r="D2321" s="48" t="s">
        <v>367</v>
      </c>
      <c r="E2321" s="19">
        <v>0.29166666666666669</v>
      </c>
      <c r="F2321" s="19"/>
      <c r="G2321" s="19"/>
      <c r="H2321" s="48">
        <v>3</v>
      </c>
    </row>
    <row r="2322" spans="1:8" x14ac:dyDescent="0.3">
      <c r="A2322" s="18">
        <v>45819</v>
      </c>
      <c r="B2322" s="5" t="s">
        <v>9</v>
      </c>
      <c r="C2322" s="19" t="s">
        <v>14</v>
      </c>
      <c r="D2322" s="48" t="s">
        <v>115</v>
      </c>
      <c r="E2322" s="19">
        <v>0.25</v>
      </c>
      <c r="F2322" s="19"/>
      <c r="G2322" s="19"/>
      <c r="H2322" s="48">
        <v>15</v>
      </c>
    </row>
    <row r="2323" spans="1:8" x14ac:dyDescent="0.3">
      <c r="A2323" s="18">
        <v>45819</v>
      </c>
      <c r="B2323" s="5" t="s">
        <v>45</v>
      </c>
      <c r="C2323" s="19" t="s">
        <v>367</v>
      </c>
      <c r="D2323" s="48" t="s">
        <v>367</v>
      </c>
      <c r="E2323" s="22">
        <v>0.125</v>
      </c>
      <c r="F2323" s="22"/>
      <c r="G2323" s="22"/>
      <c r="H2323" s="48">
        <v>6</v>
      </c>
    </row>
    <row r="2324" spans="1:8" x14ac:dyDescent="0.3">
      <c r="A2324" s="18">
        <v>45819</v>
      </c>
      <c r="B2324" s="5" t="s">
        <v>6</v>
      </c>
      <c r="C2324" s="19" t="s">
        <v>104</v>
      </c>
      <c r="D2324" s="48" t="s">
        <v>42</v>
      </c>
      <c r="E2324" s="22">
        <v>0.83333333333333337</v>
      </c>
      <c r="F2324" s="22"/>
      <c r="G2324" s="22"/>
      <c r="H2324" s="48">
        <v>10</v>
      </c>
    </row>
    <row r="2325" spans="1:8" x14ac:dyDescent="0.3">
      <c r="A2325" s="592" t="s">
        <v>267</v>
      </c>
      <c r="B2325" s="592" t="s">
        <v>2</v>
      </c>
      <c r="C2325" s="592" t="s">
        <v>3</v>
      </c>
      <c r="D2325" s="592" t="s">
        <v>4</v>
      </c>
      <c r="E2325" s="588" t="s">
        <v>5</v>
      </c>
      <c r="F2325" s="212"/>
      <c r="G2325" s="212"/>
      <c r="H2325" s="588" t="s">
        <v>268</v>
      </c>
    </row>
    <row r="2326" spans="1:8" x14ac:dyDescent="0.3">
      <c r="A2326" s="592"/>
      <c r="B2326" s="592"/>
      <c r="C2326" s="592"/>
      <c r="D2326" s="592"/>
      <c r="E2326" s="588"/>
      <c r="F2326" s="212"/>
      <c r="G2326" s="212"/>
      <c r="H2326" s="588"/>
    </row>
    <row r="2327" spans="1:8" x14ac:dyDescent="0.3">
      <c r="A2327" s="87">
        <v>45820</v>
      </c>
      <c r="B2327" s="27" t="s">
        <v>35</v>
      </c>
      <c r="C2327" s="49" t="s">
        <v>442</v>
      </c>
      <c r="D2327" s="50" t="s">
        <v>427</v>
      </c>
      <c r="E2327" s="49">
        <v>0.29166666666666702</v>
      </c>
      <c r="F2327" s="49"/>
      <c r="G2327" s="49"/>
      <c r="H2327" s="50">
        <v>1</v>
      </c>
    </row>
    <row r="2328" spans="1:8" x14ac:dyDescent="0.3">
      <c r="A2328" s="15">
        <v>45820</v>
      </c>
      <c r="B2328" s="16" t="s">
        <v>51</v>
      </c>
      <c r="C2328" s="17" t="s">
        <v>20</v>
      </c>
      <c r="D2328" s="52" t="s">
        <v>179</v>
      </c>
      <c r="E2328" s="17">
        <v>0.25</v>
      </c>
      <c r="F2328" s="17"/>
      <c r="G2328" s="17"/>
      <c r="H2328" s="52">
        <v>1</v>
      </c>
    </row>
    <row r="2329" spans="1:8" x14ac:dyDescent="0.3">
      <c r="A2329" s="15">
        <v>45820</v>
      </c>
      <c r="B2329" s="16" t="s">
        <v>12</v>
      </c>
      <c r="C2329" s="17" t="s">
        <v>20</v>
      </c>
      <c r="D2329" s="52" t="s">
        <v>179</v>
      </c>
      <c r="E2329" s="17">
        <v>0.25</v>
      </c>
      <c r="F2329" s="17"/>
      <c r="G2329" s="17"/>
      <c r="H2329" s="52">
        <v>23</v>
      </c>
    </row>
    <row r="2330" spans="1:8" x14ac:dyDescent="0.3">
      <c r="A2330" s="87">
        <v>45820</v>
      </c>
      <c r="B2330" s="27" t="s">
        <v>36</v>
      </c>
      <c r="C2330" s="49" t="s">
        <v>104</v>
      </c>
      <c r="D2330" s="50" t="s">
        <v>24</v>
      </c>
      <c r="E2330" s="49">
        <v>0.29166666666666669</v>
      </c>
      <c r="F2330" s="49"/>
      <c r="G2330" s="49"/>
      <c r="H2330" s="50">
        <v>14</v>
      </c>
    </row>
    <row r="2331" spans="1:8" x14ac:dyDescent="0.3">
      <c r="A2331" s="87">
        <v>45820</v>
      </c>
      <c r="B2331" s="27" t="s">
        <v>33</v>
      </c>
      <c r="C2331" s="49" t="s">
        <v>104</v>
      </c>
      <c r="D2331" s="50" t="s">
        <v>24</v>
      </c>
      <c r="E2331" s="49">
        <v>0.5</v>
      </c>
      <c r="F2331" s="49"/>
      <c r="G2331" s="49"/>
      <c r="H2331" s="50">
        <v>10</v>
      </c>
    </row>
    <row r="2332" spans="1:8" x14ac:dyDescent="0.3">
      <c r="A2332" s="87">
        <v>45820</v>
      </c>
      <c r="B2332" s="27" t="s">
        <v>17</v>
      </c>
      <c r="C2332" s="49" t="s">
        <v>46</v>
      </c>
      <c r="D2332" s="50" t="s">
        <v>8</v>
      </c>
      <c r="E2332" s="49">
        <v>0.29166666666666669</v>
      </c>
      <c r="F2332" s="49"/>
      <c r="G2332" s="49"/>
      <c r="H2332" s="50">
        <v>1</v>
      </c>
    </row>
    <row r="2333" spans="1:8" x14ac:dyDescent="0.3">
      <c r="A2333" s="87">
        <v>45820</v>
      </c>
      <c r="B2333" s="27" t="s">
        <v>441</v>
      </c>
      <c r="C2333" s="49" t="s">
        <v>46</v>
      </c>
      <c r="D2333" s="50" t="s">
        <v>8</v>
      </c>
      <c r="E2333" s="49">
        <v>0.29166666666666669</v>
      </c>
      <c r="F2333" s="49"/>
      <c r="G2333" s="49"/>
      <c r="H2333" s="50">
        <v>1</v>
      </c>
    </row>
    <row r="2334" spans="1:8" x14ac:dyDescent="0.3">
      <c r="A2334" s="87">
        <v>45820</v>
      </c>
      <c r="B2334" s="27" t="s">
        <v>13</v>
      </c>
      <c r="C2334" s="49" t="s">
        <v>46</v>
      </c>
      <c r="D2334" s="50" t="s">
        <v>8</v>
      </c>
      <c r="E2334" s="49">
        <v>0.29166666666666669</v>
      </c>
      <c r="F2334" s="49"/>
      <c r="G2334" s="49"/>
      <c r="H2334" s="50">
        <v>2</v>
      </c>
    </row>
    <row r="2335" spans="1:8" x14ac:dyDescent="0.3">
      <c r="A2335" s="87">
        <v>45820</v>
      </c>
      <c r="B2335" s="27" t="s">
        <v>49</v>
      </c>
      <c r="C2335" s="17" t="s">
        <v>14</v>
      </c>
      <c r="D2335" s="50" t="s">
        <v>115</v>
      </c>
      <c r="E2335" s="17">
        <v>0.29166666666666702</v>
      </c>
      <c r="F2335" s="17"/>
      <c r="G2335" s="17"/>
      <c r="H2335" s="50">
        <v>8</v>
      </c>
    </row>
    <row r="2336" spans="1:8" x14ac:dyDescent="0.3">
      <c r="A2336" s="87">
        <v>45820</v>
      </c>
      <c r="B2336" s="27" t="s">
        <v>9</v>
      </c>
      <c r="C2336" s="49" t="s">
        <v>14</v>
      </c>
      <c r="D2336" s="50" t="s">
        <v>115</v>
      </c>
      <c r="E2336" s="49">
        <v>0.5</v>
      </c>
      <c r="F2336" s="49"/>
      <c r="G2336" s="49"/>
      <c r="H2336" s="50">
        <v>12</v>
      </c>
    </row>
    <row r="2337" spans="1:8" x14ac:dyDescent="0.3">
      <c r="A2337" s="87">
        <v>45820</v>
      </c>
      <c r="B2337" s="27" t="s">
        <v>6</v>
      </c>
      <c r="C2337" s="49" t="s">
        <v>14</v>
      </c>
      <c r="D2337" s="50" t="s">
        <v>115</v>
      </c>
      <c r="E2337" s="49">
        <v>0.5</v>
      </c>
      <c r="F2337" s="49"/>
      <c r="G2337" s="49"/>
      <c r="H2337" s="50">
        <v>1</v>
      </c>
    </row>
    <row r="2338" spans="1:8" x14ac:dyDescent="0.3">
      <c r="A2338" s="87">
        <v>45820</v>
      </c>
      <c r="B2338" s="27" t="s">
        <v>11</v>
      </c>
      <c r="C2338" s="49" t="s">
        <v>367</v>
      </c>
      <c r="D2338" s="50" t="s">
        <v>367</v>
      </c>
      <c r="E2338" s="49">
        <v>0.29166666666666702</v>
      </c>
      <c r="F2338" s="49"/>
      <c r="G2338" s="49"/>
      <c r="H2338" s="50">
        <v>18</v>
      </c>
    </row>
    <row r="2339" spans="1:8" x14ac:dyDescent="0.3">
      <c r="A2339" s="87">
        <v>45820</v>
      </c>
      <c r="B2339" s="27" t="s">
        <v>40</v>
      </c>
      <c r="C2339" s="49" t="s">
        <v>367</v>
      </c>
      <c r="D2339" s="50" t="s">
        <v>367</v>
      </c>
      <c r="E2339" s="49">
        <v>0.29166666666666669</v>
      </c>
      <c r="F2339" s="49"/>
      <c r="G2339" s="49"/>
      <c r="H2339" s="50">
        <v>14</v>
      </c>
    </row>
    <row r="2340" spans="1:8" x14ac:dyDescent="0.3">
      <c r="A2340" s="15">
        <v>45820</v>
      </c>
      <c r="B2340" s="16" t="s">
        <v>22</v>
      </c>
      <c r="C2340" s="17" t="s">
        <v>56</v>
      </c>
      <c r="D2340" s="52" t="s">
        <v>97</v>
      </c>
      <c r="E2340" s="17">
        <v>0.29166666666666702</v>
      </c>
      <c r="F2340" s="17"/>
      <c r="G2340" s="17"/>
      <c r="H2340" s="52">
        <v>14</v>
      </c>
    </row>
    <row r="2341" spans="1:8" x14ac:dyDescent="0.3">
      <c r="A2341" s="87">
        <v>45820</v>
      </c>
      <c r="B2341" s="16" t="s">
        <v>80</v>
      </c>
      <c r="C2341" s="17" t="s">
        <v>56</v>
      </c>
      <c r="D2341" s="16" t="s">
        <v>97</v>
      </c>
      <c r="E2341" s="17">
        <v>0.5</v>
      </c>
      <c r="F2341" s="17"/>
      <c r="G2341" s="17"/>
      <c r="H2341" s="16">
        <v>2</v>
      </c>
    </row>
    <row r="2342" spans="1:8" x14ac:dyDescent="0.3">
      <c r="A2342" s="18">
        <v>45820</v>
      </c>
      <c r="B2342" s="5" t="s">
        <v>438</v>
      </c>
      <c r="C2342" s="21" t="s">
        <v>26</v>
      </c>
      <c r="D2342" s="41" t="s">
        <v>27</v>
      </c>
      <c r="E2342" s="19">
        <v>0.29166666666666669</v>
      </c>
      <c r="F2342" s="19"/>
      <c r="G2342" s="19"/>
      <c r="H2342" s="48">
        <v>5</v>
      </c>
    </row>
    <row r="2343" spans="1:8" x14ac:dyDescent="0.3">
      <c r="A2343" s="18">
        <v>45820</v>
      </c>
      <c r="B2343" s="27" t="s">
        <v>67</v>
      </c>
      <c r="C2343" s="49" t="s">
        <v>26</v>
      </c>
      <c r="D2343" s="50" t="s">
        <v>27</v>
      </c>
      <c r="E2343" s="22">
        <v>0.41666666666666669</v>
      </c>
      <c r="F2343" s="22"/>
      <c r="G2343" s="22"/>
      <c r="H2343" s="50">
        <v>10</v>
      </c>
    </row>
    <row r="2344" spans="1:8" x14ac:dyDescent="0.3">
      <c r="A2344" s="87">
        <v>45820</v>
      </c>
      <c r="B2344" s="27" t="s">
        <v>33</v>
      </c>
      <c r="C2344" s="49" t="s">
        <v>26</v>
      </c>
      <c r="D2344" s="50" t="s">
        <v>27</v>
      </c>
      <c r="E2344" s="49">
        <v>0.58333333333333337</v>
      </c>
      <c r="F2344" s="49"/>
      <c r="G2344" s="49"/>
      <c r="H2344" s="50">
        <v>10</v>
      </c>
    </row>
    <row r="2345" spans="1:8" x14ac:dyDescent="0.3">
      <c r="A2345" s="592" t="s">
        <v>267</v>
      </c>
      <c r="B2345" s="592" t="s">
        <v>2</v>
      </c>
      <c r="C2345" s="592" t="s">
        <v>3</v>
      </c>
      <c r="D2345" s="592" t="s">
        <v>4</v>
      </c>
      <c r="E2345" s="588" t="s">
        <v>5</v>
      </c>
      <c r="F2345" s="212"/>
      <c r="G2345" s="212"/>
      <c r="H2345" s="588" t="s">
        <v>268</v>
      </c>
    </row>
    <row r="2346" spans="1:8" x14ac:dyDescent="0.3">
      <c r="A2346" s="592"/>
      <c r="B2346" s="592"/>
      <c r="C2346" s="592"/>
      <c r="D2346" s="592"/>
      <c r="E2346" s="588"/>
      <c r="F2346" s="212"/>
      <c r="G2346" s="212"/>
      <c r="H2346" s="588"/>
    </row>
    <row r="2347" spans="1:8" x14ac:dyDescent="0.3">
      <c r="A2347" s="15">
        <v>45825</v>
      </c>
      <c r="B2347" s="20" t="s">
        <v>22</v>
      </c>
      <c r="C2347" s="21" t="s">
        <v>367</v>
      </c>
      <c r="D2347" s="41" t="s">
        <v>367</v>
      </c>
      <c r="E2347" s="21">
        <v>0.29166666666666669</v>
      </c>
      <c r="F2347" s="21"/>
      <c r="G2347" s="21"/>
      <c r="H2347" s="41">
        <v>11</v>
      </c>
    </row>
    <row r="2348" spans="1:8" x14ac:dyDescent="0.3">
      <c r="A2348" s="15">
        <v>45825</v>
      </c>
      <c r="B2348" s="20" t="s">
        <v>80</v>
      </c>
      <c r="C2348" s="21" t="s">
        <v>367</v>
      </c>
      <c r="D2348" s="20" t="s">
        <v>367</v>
      </c>
      <c r="E2348" s="21">
        <v>0.29166666666666669</v>
      </c>
      <c r="F2348" s="21"/>
      <c r="G2348" s="21"/>
      <c r="H2348" s="20">
        <v>5</v>
      </c>
    </row>
    <row r="2349" spans="1:8" x14ac:dyDescent="0.3">
      <c r="A2349" s="15">
        <v>45825</v>
      </c>
      <c r="B2349" s="16" t="s">
        <v>107</v>
      </c>
      <c r="C2349" s="17" t="s">
        <v>367</v>
      </c>
      <c r="D2349" s="52" t="s">
        <v>367</v>
      </c>
      <c r="E2349" s="17">
        <v>0.29166666666666669</v>
      </c>
      <c r="F2349" s="17"/>
      <c r="G2349" s="17"/>
      <c r="H2349" s="52">
        <v>13</v>
      </c>
    </row>
    <row r="2350" spans="1:8" x14ac:dyDescent="0.3">
      <c r="A2350" s="15">
        <v>45825</v>
      </c>
      <c r="B2350" s="16" t="s">
        <v>35</v>
      </c>
      <c r="C2350" s="17" t="s">
        <v>46</v>
      </c>
      <c r="D2350" s="52" t="s">
        <v>8</v>
      </c>
      <c r="E2350" s="17">
        <v>0.33333333333333331</v>
      </c>
      <c r="F2350" s="17"/>
      <c r="G2350" s="17"/>
      <c r="H2350" s="52">
        <v>2</v>
      </c>
    </row>
    <row r="2351" spans="1:8" x14ac:dyDescent="0.3">
      <c r="A2351" s="15">
        <v>45825</v>
      </c>
      <c r="B2351" s="16" t="s">
        <v>9</v>
      </c>
      <c r="C2351" s="17" t="s">
        <v>14</v>
      </c>
      <c r="D2351" s="52" t="s">
        <v>115</v>
      </c>
      <c r="E2351" s="17">
        <v>0.29166666666666669</v>
      </c>
      <c r="F2351" s="17"/>
      <c r="G2351" s="17"/>
      <c r="H2351" s="52">
        <v>10</v>
      </c>
    </row>
    <row r="2352" spans="1:8" x14ac:dyDescent="0.3">
      <c r="A2352" s="15">
        <v>45825</v>
      </c>
      <c r="B2352" s="20" t="s">
        <v>6</v>
      </c>
      <c r="C2352" s="21" t="s">
        <v>14</v>
      </c>
      <c r="D2352" s="41" t="s">
        <v>115</v>
      </c>
      <c r="E2352" s="21">
        <v>0.29166666666666669</v>
      </c>
      <c r="F2352" s="21"/>
      <c r="G2352" s="21"/>
      <c r="H2352" s="41">
        <v>7</v>
      </c>
    </row>
    <row r="2353" spans="1:8" x14ac:dyDescent="0.3">
      <c r="A2353" s="15">
        <v>45825</v>
      </c>
      <c r="B2353" s="20" t="s">
        <v>76</v>
      </c>
      <c r="C2353" s="21" t="s">
        <v>14</v>
      </c>
      <c r="D2353" s="41" t="s">
        <v>115</v>
      </c>
      <c r="E2353" s="21">
        <v>0.5</v>
      </c>
      <c r="F2353" s="21"/>
      <c r="G2353" s="21"/>
      <c r="H2353" s="41">
        <v>5</v>
      </c>
    </row>
    <row r="2354" spans="1:8" x14ac:dyDescent="0.3">
      <c r="A2354" s="15">
        <v>45825</v>
      </c>
      <c r="B2354" s="20" t="s">
        <v>67</v>
      </c>
      <c r="C2354" s="21" t="s">
        <v>20</v>
      </c>
      <c r="D2354" s="41" t="s">
        <v>179</v>
      </c>
      <c r="E2354" s="21">
        <v>0.41666666666666669</v>
      </c>
      <c r="F2354" s="21"/>
      <c r="G2354" s="21"/>
      <c r="H2354" s="41">
        <v>20</v>
      </c>
    </row>
    <row r="2355" spans="1:8" x14ac:dyDescent="0.3">
      <c r="A2355" s="15">
        <v>45825</v>
      </c>
      <c r="B2355" s="16" t="s">
        <v>16</v>
      </c>
      <c r="C2355" s="17" t="s">
        <v>20</v>
      </c>
      <c r="D2355" s="52" t="s">
        <v>179</v>
      </c>
      <c r="E2355" s="17">
        <v>0.5</v>
      </c>
      <c r="F2355" s="17"/>
      <c r="G2355" s="17"/>
      <c r="H2355" s="52">
        <v>14</v>
      </c>
    </row>
    <row r="2356" spans="1:8" x14ac:dyDescent="0.3">
      <c r="A2356" s="15">
        <v>45825</v>
      </c>
      <c r="B2356" s="20" t="s">
        <v>169</v>
      </c>
      <c r="C2356" s="21" t="s">
        <v>26</v>
      </c>
      <c r="D2356" s="41" t="s">
        <v>27</v>
      </c>
      <c r="E2356" s="21">
        <v>0.29166666666666669</v>
      </c>
      <c r="F2356" s="21"/>
      <c r="G2356" s="21"/>
      <c r="H2356" s="41">
        <v>11</v>
      </c>
    </row>
    <row r="2357" spans="1:8" x14ac:dyDescent="0.3">
      <c r="A2357" s="15">
        <v>45825</v>
      </c>
      <c r="B2357" s="20" t="s">
        <v>36</v>
      </c>
      <c r="C2357" s="21" t="s">
        <v>26</v>
      </c>
      <c r="D2357" s="41" t="s">
        <v>27</v>
      </c>
      <c r="E2357" s="21">
        <v>0.5</v>
      </c>
      <c r="F2357" s="21"/>
      <c r="G2357" s="21"/>
      <c r="H2357" s="41">
        <v>15</v>
      </c>
    </row>
    <row r="2358" spans="1:8" x14ac:dyDescent="0.3">
      <c r="A2358" s="15">
        <v>45825</v>
      </c>
      <c r="B2358" s="20" t="s">
        <v>161</v>
      </c>
      <c r="C2358" s="21" t="s">
        <v>46</v>
      </c>
      <c r="D2358" s="41" t="s">
        <v>8</v>
      </c>
      <c r="E2358" s="21">
        <v>0.5</v>
      </c>
      <c r="F2358" s="21"/>
      <c r="G2358" s="21"/>
      <c r="H2358" s="41">
        <v>1</v>
      </c>
    </row>
    <row r="2359" spans="1:8" x14ac:dyDescent="0.3">
      <c r="A2359" s="15">
        <v>45825</v>
      </c>
      <c r="B2359" s="20" t="s">
        <v>40</v>
      </c>
      <c r="C2359" s="21" t="s">
        <v>56</v>
      </c>
      <c r="D2359" s="41" t="s">
        <v>97</v>
      </c>
      <c r="E2359" s="21">
        <v>0.25</v>
      </c>
      <c r="F2359" s="21"/>
      <c r="G2359" s="21"/>
      <c r="H2359" s="41">
        <v>14</v>
      </c>
    </row>
    <row r="2360" spans="1:8" x14ac:dyDescent="0.3">
      <c r="A2360" s="15">
        <v>45825</v>
      </c>
      <c r="B2360" s="41" t="s">
        <v>12</v>
      </c>
      <c r="C2360" s="42" t="s">
        <v>104</v>
      </c>
      <c r="D2360" s="41" t="s">
        <v>24</v>
      </c>
      <c r="E2360" s="42">
        <v>0.25</v>
      </c>
      <c r="F2360" s="42"/>
      <c r="G2360" s="42"/>
      <c r="H2360" s="41">
        <v>20</v>
      </c>
    </row>
    <row r="2361" spans="1:8" x14ac:dyDescent="0.3">
      <c r="A2361" s="15">
        <v>45825</v>
      </c>
      <c r="B2361" s="16" t="s">
        <v>9</v>
      </c>
      <c r="C2361" s="42" t="s">
        <v>104</v>
      </c>
      <c r="D2361" s="41" t="s">
        <v>42</v>
      </c>
      <c r="E2361" s="17">
        <v>0.83333333333333337</v>
      </c>
      <c r="F2361" s="17"/>
      <c r="G2361" s="17"/>
      <c r="H2361" s="52">
        <v>10</v>
      </c>
    </row>
    <row r="2362" spans="1:8" x14ac:dyDescent="0.3">
      <c r="A2362" s="15">
        <v>45825</v>
      </c>
      <c r="B2362" s="20" t="s">
        <v>6</v>
      </c>
      <c r="C2362" s="42" t="s">
        <v>104</v>
      </c>
      <c r="D2362" s="41" t="s">
        <v>42</v>
      </c>
      <c r="E2362" s="21">
        <v>0.83333333333333337</v>
      </c>
      <c r="F2362" s="21"/>
      <c r="G2362" s="21"/>
      <c r="H2362" s="41">
        <v>7</v>
      </c>
    </row>
    <row r="2363" spans="1:8" x14ac:dyDescent="0.3">
      <c r="A2363" s="592" t="s">
        <v>267</v>
      </c>
      <c r="B2363" s="592" t="s">
        <v>2</v>
      </c>
      <c r="C2363" s="592" t="s">
        <v>3</v>
      </c>
      <c r="D2363" s="592" t="s">
        <v>4</v>
      </c>
      <c r="E2363" s="588" t="s">
        <v>5</v>
      </c>
      <c r="F2363" s="212"/>
      <c r="G2363" s="212"/>
      <c r="H2363" s="588" t="s">
        <v>268</v>
      </c>
    </row>
    <row r="2364" spans="1:8" x14ac:dyDescent="0.3">
      <c r="A2364" s="592"/>
      <c r="B2364" s="592"/>
      <c r="C2364" s="592"/>
      <c r="D2364" s="592"/>
      <c r="E2364" s="588"/>
      <c r="F2364" s="212"/>
      <c r="G2364" s="212"/>
      <c r="H2364" s="588"/>
    </row>
    <row r="2365" spans="1:8" x14ac:dyDescent="0.3">
      <c r="A2365" s="18">
        <v>45826</v>
      </c>
      <c r="B2365" s="5" t="s">
        <v>11</v>
      </c>
      <c r="C2365" s="19" t="s">
        <v>26</v>
      </c>
      <c r="D2365" s="48" t="s">
        <v>27</v>
      </c>
      <c r="E2365" s="19">
        <v>0.29166666666666702</v>
      </c>
      <c r="F2365" s="19"/>
      <c r="G2365" s="19"/>
      <c r="H2365" s="48">
        <v>18</v>
      </c>
    </row>
    <row r="2366" spans="1:8" x14ac:dyDescent="0.3">
      <c r="A2366" s="18">
        <v>45826</v>
      </c>
      <c r="B2366" s="5" t="s">
        <v>18</v>
      </c>
      <c r="C2366" s="19" t="s">
        <v>56</v>
      </c>
      <c r="D2366" s="48" t="s">
        <v>97</v>
      </c>
      <c r="E2366" s="19">
        <v>0.29166666666666669</v>
      </c>
      <c r="F2366" s="19"/>
      <c r="G2366" s="19"/>
      <c r="H2366" s="48">
        <v>19</v>
      </c>
    </row>
    <row r="2367" spans="1:8" x14ac:dyDescent="0.3">
      <c r="A2367" s="18">
        <v>45826</v>
      </c>
      <c r="B2367" s="5" t="s">
        <v>19</v>
      </c>
      <c r="C2367" s="21" t="s">
        <v>46</v>
      </c>
      <c r="D2367" s="48" t="s">
        <v>8</v>
      </c>
      <c r="E2367" s="21">
        <v>0.41666666666666669</v>
      </c>
      <c r="F2367" s="21"/>
      <c r="G2367" s="21"/>
      <c r="H2367" s="48">
        <v>1</v>
      </c>
    </row>
    <row r="2368" spans="1:8" x14ac:dyDescent="0.3">
      <c r="A2368" s="18">
        <v>45826</v>
      </c>
      <c r="B2368" s="54" t="s">
        <v>40</v>
      </c>
      <c r="C2368" s="191" t="s">
        <v>46</v>
      </c>
      <c r="D2368" s="54" t="s">
        <v>8</v>
      </c>
      <c r="E2368" s="191">
        <v>0.41666666666666669</v>
      </c>
      <c r="F2368" s="191"/>
      <c r="G2368" s="191"/>
      <c r="H2368" s="54">
        <v>5</v>
      </c>
    </row>
    <row r="2369" spans="1:8" x14ac:dyDescent="0.3">
      <c r="A2369" s="18">
        <v>45826</v>
      </c>
      <c r="B2369" s="54" t="s">
        <v>40</v>
      </c>
      <c r="C2369" s="191" t="s">
        <v>14</v>
      </c>
      <c r="D2369" s="54" t="s">
        <v>115</v>
      </c>
      <c r="E2369" s="191">
        <v>0.20833333333333334</v>
      </c>
      <c r="F2369" s="191"/>
      <c r="G2369" s="191"/>
      <c r="H2369" s="54">
        <v>10</v>
      </c>
    </row>
    <row r="2370" spans="1:8" x14ac:dyDescent="0.3">
      <c r="A2370" s="18">
        <v>45826</v>
      </c>
      <c r="B2370" s="5" t="s">
        <v>36</v>
      </c>
      <c r="C2370" s="5" t="s">
        <v>104</v>
      </c>
      <c r="D2370" s="48" t="s">
        <v>24</v>
      </c>
      <c r="E2370" s="19">
        <v>0.29166666666666669</v>
      </c>
      <c r="F2370" s="19"/>
      <c r="G2370" s="19"/>
      <c r="H2370" s="48">
        <v>16</v>
      </c>
    </row>
    <row r="2371" spans="1:8" x14ac:dyDescent="0.3">
      <c r="A2371" s="18">
        <v>45826</v>
      </c>
      <c r="B2371" s="5" t="s">
        <v>33</v>
      </c>
      <c r="C2371" s="19" t="s">
        <v>104</v>
      </c>
      <c r="D2371" s="48" t="s">
        <v>24</v>
      </c>
      <c r="E2371" s="19">
        <v>0.5</v>
      </c>
      <c r="F2371" s="19"/>
      <c r="G2371" s="19"/>
      <c r="H2371" s="48">
        <v>14</v>
      </c>
    </row>
    <row r="2372" spans="1:8" x14ac:dyDescent="0.3">
      <c r="A2372" s="18">
        <v>45826</v>
      </c>
      <c r="B2372" s="20" t="s">
        <v>22</v>
      </c>
      <c r="C2372" s="5" t="s">
        <v>104</v>
      </c>
      <c r="D2372" s="48" t="s">
        <v>24</v>
      </c>
      <c r="E2372" s="21">
        <v>0.5</v>
      </c>
      <c r="F2372" s="21"/>
      <c r="G2372" s="21"/>
      <c r="H2372" s="41">
        <v>2</v>
      </c>
    </row>
    <row r="2373" spans="1:8" x14ac:dyDescent="0.3">
      <c r="A2373" s="18">
        <v>45826</v>
      </c>
      <c r="B2373" s="5" t="s">
        <v>448</v>
      </c>
      <c r="C2373" s="5" t="s">
        <v>56</v>
      </c>
      <c r="D2373" s="48" t="s">
        <v>97</v>
      </c>
      <c r="E2373" s="22">
        <v>0.29166666666666669</v>
      </c>
      <c r="F2373" s="22"/>
      <c r="G2373" s="22"/>
      <c r="H2373" s="5">
        <v>10</v>
      </c>
    </row>
    <row r="2374" spans="1:8" x14ac:dyDescent="0.3">
      <c r="A2374" s="18">
        <v>45826</v>
      </c>
      <c r="B2374" s="5" t="s">
        <v>55</v>
      </c>
      <c r="C2374" s="5" t="s">
        <v>56</v>
      </c>
      <c r="D2374" s="48" t="s">
        <v>97</v>
      </c>
      <c r="E2374" s="22">
        <v>0.41666666666666669</v>
      </c>
      <c r="F2374" s="22"/>
      <c r="G2374" s="22"/>
      <c r="H2374" s="5">
        <v>10</v>
      </c>
    </row>
    <row r="2375" spans="1:8" x14ac:dyDescent="0.3">
      <c r="A2375" s="18">
        <v>45826</v>
      </c>
      <c r="B2375" s="5" t="s">
        <v>6</v>
      </c>
      <c r="C2375" s="19" t="s">
        <v>367</v>
      </c>
      <c r="D2375" s="48" t="s">
        <v>367</v>
      </c>
      <c r="E2375" s="19">
        <v>0.29166666666666669</v>
      </c>
      <c r="F2375" s="19"/>
      <c r="G2375" s="19"/>
      <c r="H2375" s="48">
        <v>7</v>
      </c>
    </row>
    <row r="2376" spans="1:8" x14ac:dyDescent="0.3">
      <c r="A2376" s="18">
        <v>45826</v>
      </c>
      <c r="B2376" s="5" t="s">
        <v>9</v>
      </c>
      <c r="C2376" s="19" t="s">
        <v>367</v>
      </c>
      <c r="D2376" s="48" t="s">
        <v>367</v>
      </c>
      <c r="E2376" s="19">
        <v>0.29166666666666702</v>
      </c>
      <c r="F2376" s="19"/>
      <c r="G2376" s="19"/>
      <c r="H2376" s="48">
        <v>7</v>
      </c>
    </row>
    <row r="2377" spans="1:8" x14ac:dyDescent="0.3">
      <c r="A2377" s="18">
        <v>45826</v>
      </c>
      <c r="B2377" s="5" t="s">
        <v>327</v>
      </c>
      <c r="C2377" s="19"/>
      <c r="D2377" s="48"/>
      <c r="E2377" s="19">
        <v>0.29166666666666702</v>
      </c>
      <c r="F2377" s="19"/>
      <c r="G2377" s="19"/>
      <c r="H2377" s="48">
        <v>4</v>
      </c>
    </row>
    <row r="2378" spans="1:8" x14ac:dyDescent="0.3">
      <c r="A2378" s="18">
        <v>45826</v>
      </c>
      <c r="B2378" s="20" t="s">
        <v>43</v>
      </c>
      <c r="C2378" s="21" t="s">
        <v>449</v>
      </c>
      <c r="D2378" s="21" t="s">
        <v>449</v>
      </c>
      <c r="E2378" s="21">
        <v>0.41666666666666669</v>
      </c>
      <c r="F2378" s="21"/>
      <c r="G2378" s="21"/>
      <c r="H2378" s="5">
        <v>4</v>
      </c>
    </row>
    <row r="2379" spans="1:8" x14ac:dyDescent="0.3">
      <c r="A2379" s="18">
        <v>45826</v>
      </c>
      <c r="B2379" s="5" t="s">
        <v>35</v>
      </c>
      <c r="C2379" s="21" t="s">
        <v>46</v>
      </c>
      <c r="D2379" s="48" t="s">
        <v>8</v>
      </c>
      <c r="E2379" s="21">
        <v>0.29166666666666702</v>
      </c>
      <c r="F2379" s="21"/>
      <c r="G2379" s="21"/>
      <c r="H2379" s="48">
        <v>2</v>
      </c>
    </row>
    <row r="2380" spans="1:8" x14ac:dyDescent="0.3">
      <c r="A2380" s="592" t="s">
        <v>267</v>
      </c>
      <c r="B2380" s="592" t="s">
        <v>2</v>
      </c>
      <c r="C2380" s="592" t="s">
        <v>3</v>
      </c>
      <c r="D2380" s="592" t="s">
        <v>4</v>
      </c>
      <c r="E2380" s="588" t="s">
        <v>5</v>
      </c>
      <c r="F2380" s="212"/>
      <c r="G2380" s="212"/>
      <c r="H2380" s="588" t="s">
        <v>268</v>
      </c>
    </row>
    <row r="2381" spans="1:8" x14ac:dyDescent="0.3">
      <c r="A2381" s="592"/>
      <c r="B2381" s="592"/>
      <c r="C2381" s="592"/>
      <c r="D2381" s="592"/>
      <c r="E2381" s="588"/>
      <c r="F2381" s="212"/>
      <c r="G2381" s="212"/>
      <c r="H2381" s="588"/>
    </row>
    <row r="2382" spans="1:8" x14ac:dyDescent="0.3">
      <c r="A2382" s="18">
        <v>45827</v>
      </c>
      <c r="B2382" s="5" t="s">
        <v>35</v>
      </c>
      <c r="C2382" s="19" t="s">
        <v>46</v>
      </c>
      <c r="D2382" s="48" t="s">
        <v>8</v>
      </c>
      <c r="E2382" s="19">
        <v>0.29166666666666702</v>
      </c>
      <c r="F2382" s="19"/>
      <c r="G2382" s="19"/>
      <c r="H2382" s="48">
        <v>2</v>
      </c>
    </row>
    <row r="2383" spans="1:8" x14ac:dyDescent="0.3">
      <c r="A2383" s="18">
        <v>45827</v>
      </c>
      <c r="B2383" s="5" t="s">
        <v>17</v>
      </c>
      <c r="C2383" s="19" t="s">
        <v>46</v>
      </c>
      <c r="D2383" s="48" t="s">
        <v>8</v>
      </c>
      <c r="E2383" s="19">
        <v>0.33333333333333298</v>
      </c>
      <c r="F2383" s="19"/>
      <c r="G2383" s="19"/>
      <c r="H2383" s="48">
        <v>1</v>
      </c>
    </row>
    <row r="2384" spans="1:8" x14ac:dyDescent="0.3">
      <c r="A2384" s="18">
        <v>45827</v>
      </c>
      <c r="B2384" s="5" t="s">
        <v>9</v>
      </c>
      <c r="C2384" s="19" t="s">
        <v>26</v>
      </c>
      <c r="D2384" s="48" t="s">
        <v>27</v>
      </c>
      <c r="E2384" s="19">
        <v>0.29166666666666702</v>
      </c>
      <c r="F2384" s="19"/>
      <c r="G2384" s="19"/>
      <c r="H2384" s="48">
        <v>9</v>
      </c>
    </row>
    <row r="2385" spans="1:8" x14ac:dyDescent="0.3">
      <c r="A2385" s="18">
        <v>45827</v>
      </c>
      <c r="B2385" s="41" t="s">
        <v>12</v>
      </c>
      <c r="C2385" s="42" t="s">
        <v>367</v>
      </c>
      <c r="D2385" s="41" t="s">
        <v>367</v>
      </c>
      <c r="E2385" s="42">
        <v>0.29166666666666702</v>
      </c>
      <c r="F2385" s="42"/>
      <c r="G2385" s="42"/>
      <c r="H2385" s="41">
        <v>22</v>
      </c>
    </row>
    <row r="2386" spans="1:8" x14ac:dyDescent="0.3">
      <c r="A2386" s="18">
        <v>45827</v>
      </c>
      <c r="B2386" s="20" t="s">
        <v>22</v>
      </c>
      <c r="C2386" s="21" t="s">
        <v>14</v>
      </c>
      <c r="D2386" s="41" t="s">
        <v>115</v>
      </c>
      <c r="E2386" s="21">
        <v>0.29166666666666702</v>
      </c>
      <c r="F2386" s="21"/>
      <c r="G2386" s="21"/>
      <c r="H2386" s="41">
        <v>10</v>
      </c>
    </row>
    <row r="2387" spans="1:8" x14ac:dyDescent="0.3">
      <c r="A2387" s="18">
        <v>45827</v>
      </c>
      <c r="B2387" s="20" t="s">
        <v>36</v>
      </c>
      <c r="C2387" s="21" t="s">
        <v>26</v>
      </c>
      <c r="D2387" s="41" t="s">
        <v>27</v>
      </c>
      <c r="E2387" s="21">
        <v>0.58333333333333337</v>
      </c>
      <c r="F2387" s="21"/>
      <c r="G2387" s="21"/>
      <c r="H2387" s="41">
        <v>14</v>
      </c>
    </row>
    <row r="2388" spans="1:8" x14ac:dyDescent="0.3">
      <c r="A2388" s="18">
        <v>45827</v>
      </c>
      <c r="B2388" s="20" t="s">
        <v>6</v>
      </c>
      <c r="C2388" s="21" t="s">
        <v>104</v>
      </c>
      <c r="D2388" s="41" t="s">
        <v>24</v>
      </c>
      <c r="E2388" s="21">
        <v>0.29166666666666669</v>
      </c>
      <c r="F2388" s="21"/>
      <c r="G2388" s="21"/>
      <c r="H2388" s="41">
        <v>10</v>
      </c>
    </row>
    <row r="2389" spans="1:8" x14ac:dyDescent="0.3">
      <c r="A2389" s="18">
        <v>45827</v>
      </c>
      <c r="B2389" s="20" t="s">
        <v>16</v>
      </c>
      <c r="C2389" s="21" t="s">
        <v>14</v>
      </c>
      <c r="D2389" s="41" t="s">
        <v>15</v>
      </c>
      <c r="E2389" s="21">
        <v>0.5</v>
      </c>
      <c r="F2389" s="21"/>
      <c r="G2389" s="21"/>
      <c r="H2389" s="41">
        <v>5</v>
      </c>
    </row>
    <row r="2390" spans="1:8" x14ac:dyDescent="0.3">
      <c r="A2390" s="18">
        <v>45827</v>
      </c>
      <c r="B2390" s="20" t="s">
        <v>159</v>
      </c>
      <c r="C2390" s="21" t="s">
        <v>14</v>
      </c>
      <c r="D2390" s="41" t="s">
        <v>115</v>
      </c>
      <c r="E2390" s="21">
        <v>0.5</v>
      </c>
      <c r="F2390" s="21"/>
      <c r="G2390" s="21"/>
      <c r="H2390" s="41">
        <v>5</v>
      </c>
    </row>
    <row r="2391" spans="1:8" x14ac:dyDescent="0.3">
      <c r="A2391" s="18">
        <v>45827</v>
      </c>
      <c r="B2391" s="5" t="s">
        <v>49</v>
      </c>
      <c r="C2391" s="19" t="s">
        <v>14</v>
      </c>
      <c r="D2391" s="48" t="s">
        <v>15</v>
      </c>
      <c r="E2391" s="19">
        <v>0.5</v>
      </c>
      <c r="F2391" s="19"/>
      <c r="G2391" s="19"/>
      <c r="H2391" s="48">
        <v>7</v>
      </c>
    </row>
    <row r="2392" spans="1:8" x14ac:dyDescent="0.3">
      <c r="A2392" s="5" t="s">
        <v>450</v>
      </c>
      <c r="B2392" s="5" t="s">
        <v>40</v>
      </c>
      <c r="C2392" s="19" t="s">
        <v>56</v>
      </c>
      <c r="D2392" s="48" t="s">
        <v>97</v>
      </c>
      <c r="E2392" s="22">
        <v>0.25</v>
      </c>
      <c r="F2392" s="22"/>
      <c r="G2392" s="22"/>
      <c r="H2392" s="48">
        <v>14</v>
      </c>
    </row>
    <row r="2393" spans="1:8" x14ac:dyDescent="0.3">
      <c r="A2393" s="18">
        <v>45827</v>
      </c>
      <c r="B2393" s="5" t="s">
        <v>377</v>
      </c>
      <c r="C2393" s="19" t="s">
        <v>46</v>
      </c>
      <c r="D2393" s="48" t="s">
        <v>8</v>
      </c>
      <c r="E2393" s="22">
        <v>0.58333333333333337</v>
      </c>
      <c r="F2393" s="22"/>
      <c r="G2393" s="22"/>
      <c r="H2393" s="48"/>
    </row>
    <row r="2394" spans="1:8" x14ac:dyDescent="0.3">
      <c r="A2394" s="18">
        <v>45827</v>
      </c>
      <c r="B2394" s="5" t="s">
        <v>169</v>
      </c>
      <c r="C2394" s="19" t="s">
        <v>46</v>
      </c>
      <c r="D2394" s="48" t="s">
        <v>8</v>
      </c>
      <c r="E2394" s="19">
        <v>0.58333333333333337</v>
      </c>
      <c r="F2394" s="19"/>
      <c r="G2394" s="19"/>
      <c r="H2394" s="48">
        <v>3</v>
      </c>
    </row>
    <row r="2395" spans="1:8" x14ac:dyDescent="0.3">
      <c r="A2395" s="18">
        <v>45827</v>
      </c>
      <c r="B2395" s="20" t="s">
        <v>6</v>
      </c>
      <c r="C2395" s="21" t="s">
        <v>104</v>
      </c>
      <c r="D2395" s="41" t="s">
        <v>179</v>
      </c>
      <c r="E2395" s="21">
        <v>0.75</v>
      </c>
      <c r="F2395" s="21"/>
      <c r="G2395" s="21"/>
      <c r="H2395" s="41">
        <v>5</v>
      </c>
    </row>
    <row r="2396" spans="1:8" x14ac:dyDescent="0.3">
      <c r="A2396" s="18">
        <v>45827</v>
      </c>
      <c r="B2396" s="5" t="s">
        <v>9</v>
      </c>
      <c r="C2396" s="19" t="s">
        <v>104</v>
      </c>
      <c r="D2396" s="48" t="s">
        <v>179</v>
      </c>
      <c r="E2396" s="19">
        <v>0.75</v>
      </c>
      <c r="F2396" s="19"/>
      <c r="G2396" s="19"/>
      <c r="H2396" s="48">
        <v>5</v>
      </c>
    </row>
    <row r="2397" spans="1:8" x14ac:dyDescent="0.3">
      <c r="A2397" s="18">
        <v>45827</v>
      </c>
      <c r="B2397" s="20" t="s">
        <v>180</v>
      </c>
      <c r="C2397" s="21" t="s">
        <v>104</v>
      </c>
      <c r="D2397" s="41" t="s">
        <v>179</v>
      </c>
      <c r="E2397" s="21">
        <v>0.75</v>
      </c>
      <c r="F2397" s="21"/>
      <c r="G2397" s="21"/>
      <c r="H2397" s="41">
        <v>5</v>
      </c>
    </row>
    <row r="2398" spans="1:8" x14ac:dyDescent="0.3">
      <c r="A2398" s="592" t="s">
        <v>267</v>
      </c>
      <c r="B2398" s="592" t="s">
        <v>2</v>
      </c>
      <c r="C2398" s="592" t="s">
        <v>3</v>
      </c>
      <c r="D2398" s="592" t="s">
        <v>4</v>
      </c>
      <c r="E2398" s="588" t="s">
        <v>5</v>
      </c>
      <c r="F2398" s="212"/>
      <c r="G2398" s="212"/>
      <c r="H2398" s="588" t="s">
        <v>268</v>
      </c>
    </row>
    <row r="2399" spans="1:8" x14ac:dyDescent="0.3">
      <c r="A2399" s="592"/>
      <c r="B2399" s="592"/>
      <c r="C2399" s="592"/>
      <c r="D2399" s="592"/>
      <c r="E2399" s="588"/>
      <c r="F2399" s="212"/>
      <c r="G2399" s="212"/>
      <c r="H2399" s="588"/>
    </row>
    <row r="2400" spans="1:8" x14ac:dyDescent="0.3">
      <c r="A2400" s="18">
        <v>45828</v>
      </c>
      <c r="B2400" s="5" t="s">
        <v>11</v>
      </c>
      <c r="C2400" s="19" t="s">
        <v>367</v>
      </c>
      <c r="D2400" s="48" t="s">
        <v>367</v>
      </c>
      <c r="E2400" s="19">
        <v>0.29166666666666702</v>
      </c>
      <c r="F2400" s="19"/>
      <c r="G2400" s="19"/>
      <c r="H2400" s="48">
        <v>25</v>
      </c>
    </row>
    <row r="2401" spans="1:8" x14ac:dyDescent="0.3">
      <c r="A2401" s="18">
        <v>45828</v>
      </c>
      <c r="B2401" s="5" t="s">
        <v>18</v>
      </c>
      <c r="C2401" s="19" t="s">
        <v>367</v>
      </c>
      <c r="D2401" s="48" t="s">
        <v>367</v>
      </c>
      <c r="E2401" s="19">
        <v>0.29166666666666702</v>
      </c>
      <c r="F2401" s="19"/>
      <c r="G2401" s="19"/>
      <c r="H2401" s="48">
        <v>6</v>
      </c>
    </row>
    <row r="2402" spans="1:8" x14ac:dyDescent="0.3">
      <c r="A2402" s="18">
        <v>45828</v>
      </c>
      <c r="B2402" s="5" t="s">
        <v>9</v>
      </c>
      <c r="C2402" s="19" t="s">
        <v>14</v>
      </c>
      <c r="D2402" s="48" t="s">
        <v>115</v>
      </c>
      <c r="E2402" s="19">
        <v>0.29166666666666702</v>
      </c>
      <c r="F2402" s="19"/>
      <c r="G2402" s="19"/>
      <c r="H2402" s="48">
        <v>8</v>
      </c>
    </row>
    <row r="2403" spans="1:8" x14ac:dyDescent="0.3">
      <c r="A2403" s="18">
        <v>45828</v>
      </c>
      <c r="B2403" s="5" t="s">
        <v>6</v>
      </c>
      <c r="C2403" s="19" t="s">
        <v>14</v>
      </c>
      <c r="D2403" s="48" t="s">
        <v>115</v>
      </c>
      <c r="E2403" s="19">
        <v>0.29166666666666669</v>
      </c>
      <c r="F2403" s="19"/>
      <c r="G2403" s="19"/>
      <c r="H2403" s="48">
        <v>8</v>
      </c>
    </row>
    <row r="2404" spans="1:8" x14ac:dyDescent="0.3">
      <c r="A2404" s="18">
        <v>45828</v>
      </c>
      <c r="B2404" s="5" t="s">
        <v>453</v>
      </c>
      <c r="C2404" s="19" t="s">
        <v>56</v>
      </c>
      <c r="D2404" s="48" t="s">
        <v>97</v>
      </c>
      <c r="E2404" s="19">
        <v>0.29166666666666669</v>
      </c>
      <c r="F2404" s="19"/>
      <c r="G2404" s="19"/>
      <c r="H2404" s="48">
        <v>10</v>
      </c>
    </row>
    <row r="2405" spans="1:8" x14ac:dyDescent="0.3">
      <c r="A2405" s="18">
        <v>45828</v>
      </c>
      <c r="B2405" s="5" t="s">
        <v>9</v>
      </c>
      <c r="C2405" s="19" t="s">
        <v>56</v>
      </c>
      <c r="D2405" s="48" t="s">
        <v>97</v>
      </c>
      <c r="E2405" s="19">
        <v>0.66666666666666663</v>
      </c>
      <c r="F2405" s="19"/>
      <c r="G2405" s="19"/>
      <c r="H2405" s="48">
        <v>8</v>
      </c>
    </row>
    <row r="2406" spans="1:8" x14ac:dyDescent="0.3">
      <c r="A2406" s="18">
        <v>45828</v>
      </c>
      <c r="B2406" s="5" t="s">
        <v>6</v>
      </c>
      <c r="C2406" s="19" t="s">
        <v>56</v>
      </c>
      <c r="D2406" s="48" t="s">
        <v>97</v>
      </c>
      <c r="E2406" s="19">
        <v>0.66666666666666663</v>
      </c>
      <c r="F2406" s="19"/>
      <c r="G2406" s="19"/>
      <c r="H2406" s="48">
        <v>8</v>
      </c>
    </row>
    <row r="2407" spans="1:8" x14ac:dyDescent="0.3">
      <c r="A2407" s="18">
        <v>45828</v>
      </c>
      <c r="B2407" s="5" t="s">
        <v>35</v>
      </c>
      <c r="C2407" s="19" t="s">
        <v>46</v>
      </c>
      <c r="D2407" s="48" t="s">
        <v>8</v>
      </c>
      <c r="E2407" s="19">
        <v>0.29166666666666702</v>
      </c>
      <c r="F2407" s="19"/>
      <c r="G2407" s="19"/>
      <c r="H2407" s="48">
        <v>2</v>
      </c>
    </row>
    <row r="2408" spans="1:8" x14ac:dyDescent="0.3">
      <c r="A2408" s="18">
        <v>45828</v>
      </c>
      <c r="B2408" s="5" t="s">
        <v>33</v>
      </c>
      <c r="C2408" s="19" t="s">
        <v>104</v>
      </c>
      <c r="D2408" s="48" t="s">
        <v>24</v>
      </c>
      <c r="E2408" s="19">
        <v>0.29166666666666669</v>
      </c>
      <c r="F2408" s="19"/>
      <c r="G2408" s="19"/>
      <c r="H2408" s="48">
        <v>14</v>
      </c>
    </row>
    <row r="2409" spans="1:8" x14ac:dyDescent="0.3">
      <c r="A2409" s="18">
        <v>45828</v>
      </c>
      <c r="B2409" s="5" t="s">
        <v>36</v>
      </c>
      <c r="C2409" s="19" t="s">
        <v>104</v>
      </c>
      <c r="D2409" s="48" t="s">
        <v>24</v>
      </c>
      <c r="E2409" s="19">
        <v>0.58333333333333337</v>
      </c>
      <c r="F2409" s="19"/>
      <c r="G2409" s="19"/>
      <c r="H2409" s="48">
        <v>14</v>
      </c>
    </row>
    <row r="2410" spans="1:8" x14ac:dyDescent="0.3">
      <c r="A2410" s="18">
        <v>45828</v>
      </c>
      <c r="B2410" s="5" t="s">
        <v>40</v>
      </c>
      <c r="C2410" s="5" t="s">
        <v>26</v>
      </c>
      <c r="D2410" s="5" t="s">
        <v>27</v>
      </c>
      <c r="E2410" s="22">
        <v>0.33333333333333331</v>
      </c>
      <c r="F2410" s="22"/>
      <c r="G2410" s="22"/>
      <c r="H2410" s="5">
        <v>11</v>
      </c>
    </row>
    <row r="2411" spans="1:8" x14ac:dyDescent="0.3">
      <c r="A2411" s="18">
        <v>45828</v>
      </c>
      <c r="B2411" s="54" t="s">
        <v>12</v>
      </c>
      <c r="C2411" s="191" t="s">
        <v>26</v>
      </c>
      <c r="D2411" s="54" t="s">
        <v>27</v>
      </c>
      <c r="E2411" s="191">
        <v>0.33333333333333298</v>
      </c>
      <c r="F2411" s="191"/>
      <c r="G2411" s="191"/>
      <c r="H2411" s="54">
        <v>3</v>
      </c>
    </row>
    <row r="2412" spans="1:8" x14ac:dyDescent="0.3">
      <c r="A2412" s="18">
        <v>45828</v>
      </c>
      <c r="B2412" s="5" t="s">
        <v>452</v>
      </c>
      <c r="C2412" s="5" t="s">
        <v>46</v>
      </c>
      <c r="D2412" s="5" t="s">
        <v>8</v>
      </c>
      <c r="E2412" s="22">
        <v>0.29166666666666669</v>
      </c>
      <c r="F2412" s="22"/>
      <c r="G2412" s="22"/>
      <c r="H2412" s="5">
        <v>2</v>
      </c>
    </row>
    <row r="2413" spans="1:8" x14ac:dyDescent="0.3">
      <c r="A2413" s="592" t="s">
        <v>267</v>
      </c>
      <c r="B2413" s="592" t="s">
        <v>2</v>
      </c>
      <c r="C2413" s="592" t="s">
        <v>3</v>
      </c>
      <c r="D2413" s="592" t="s">
        <v>4</v>
      </c>
      <c r="E2413" s="588" t="s">
        <v>5</v>
      </c>
      <c r="F2413" s="212"/>
      <c r="G2413" s="212"/>
      <c r="H2413" s="588" t="s">
        <v>268</v>
      </c>
    </row>
    <row r="2414" spans="1:8" x14ac:dyDescent="0.3">
      <c r="A2414" s="592"/>
      <c r="B2414" s="592"/>
      <c r="C2414" s="592"/>
      <c r="D2414" s="592"/>
      <c r="E2414" s="588"/>
      <c r="F2414" s="212"/>
      <c r="G2414" s="212"/>
      <c r="H2414" s="588"/>
    </row>
    <row r="2415" spans="1:8" x14ac:dyDescent="0.3">
      <c r="A2415" s="18">
        <v>45840</v>
      </c>
      <c r="B2415" s="5" t="s">
        <v>22</v>
      </c>
      <c r="C2415" s="19" t="s">
        <v>46</v>
      </c>
      <c r="D2415" s="5" t="s">
        <v>8</v>
      </c>
      <c r="E2415" s="19">
        <v>0.25</v>
      </c>
      <c r="F2415" s="19"/>
      <c r="G2415" s="19"/>
      <c r="H2415" s="5">
        <v>2</v>
      </c>
    </row>
    <row r="2416" spans="1:8" x14ac:dyDescent="0.3">
      <c r="A2416" s="18">
        <v>45840</v>
      </c>
      <c r="B2416" s="5" t="s">
        <v>34</v>
      </c>
      <c r="C2416" s="19" t="s">
        <v>46</v>
      </c>
      <c r="D2416" s="5" t="s">
        <v>8</v>
      </c>
      <c r="E2416" s="19">
        <v>0.25</v>
      </c>
      <c r="F2416" s="19"/>
      <c r="G2416" s="19"/>
      <c r="H2416" s="5">
        <v>1</v>
      </c>
    </row>
    <row r="2417" spans="1:8" x14ac:dyDescent="0.3">
      <c r="A2417" s="18">
        <v>45840</v>
      </c>
      <c r="B2417" s="5" t="s">
        <v>161</v>
      </c>
      <c r="C2417" s="19" t="s">
        <v>46</v>
      </c>
      <c r="D2417" s="5" t="s">
        <v>8</v>
      </c>
      <c r="E2417" s="19">
        <v>0.54166666666666663</v>
      </c>
      <c r="F2417" s="19"/>
      <c r="G2417" s="19"/>
      <c r="H2417" s="5">
        <v>5</v>
      </c>
    </row>
    <row r="2418" spans="1:8" x14ac:dyDescent="0.3">
      <c r="A2418" s="18">
        <v>45840</v>
      </c>
      <c r="B2418" s="5" t="s">
        <v>89</v>
      </c>
      <c r="C2418" s="5" t="s">
        <v>104</v>
      </c>
      <c r="D2418" s="5" t="s">
        <v>24</v>
      </c>
      <c r="E2418" s="22">
        <v>0.125</v>
      </c>
      <c r="F2418" s="22"/>
      <c r="G2418" s="22"/>
      <c r="H2418" s="5">
        <v>6</v>
      </c>
    </row>
    <row r="2419" spans="1:8" x14ac:dyDescent="0.3">
      <c r="A2419" s="18">
        <v>45840</v>
      </c>
      <c r="B2419" s="5" t="s">
        <v>11</v>
      </c>
      <c r="C2419" s="19" t="s">
        <v>20</v>
      </c>
      <c r="D2419" s="5" t="s">
        <v>179</v>
      </c>
      <c r="E2419" s="19">
        <v>0.29166666666666669</v>
      </c>
      <c r="F2419" s="19"/>
      <c r="G2419" s="19"/>
      <c r="H2419" s="5">
        <v>15</v>
      </c>
    </row>
    <row r="2420" spans="1:8" x14ac:dyDescent="0.3">
      <c r="A2420" s="18">
        <v>45840</v>
      </c>
      <c r="B2420" s="5" t="s">
        <v>19</v>
      </c>
      <c r="C2420" s="19" t="s">
        <v>20</v>
      </c>
      <c r="D2420" s="5" t="s">
        <v>179</v>
      </c>
      <c r="E2420" s="19">
        <v>0.29166666666666669</v>
      </c>
      <c r="F2420" s="19"/>
      <c r="G2420" s="19"/>
      <c r="H2420" s="5">
        <v>11</v>
      </c>
    </row>
    <row r="2421" spans="1:8" x14ac:dyDescent="0.3">
      <c r="A2421" s="18">
        <v>45840</v>
      </c>
      <c r="B2421" s="5" t="s">
        <v>6</v>
      </c>
      <c r="C2421" s="19" t="s">
        <v>56</v>
      </c>
      <c r="D2421" s="5" t="s">
        <v>97</v>
      </c>
      <c r="E2421" s="19">
        <v>0.29166666666666669</v>
      </c>
      <c r="F2421" s="19"/>
      <c r="G2421" s="19"/>
      <c r="H2421" s="5">
        <v>7</v>
      </c>
    </row>
    <row r="2422" spans="1:8" x14ac:dyDescent="0.3">
      <c r="A2422" s="18">
        <v>45840</v>
      </c>
      <c r="B2422" s="5" t="s">
        <v>36</v>
      </c>
      <c r="C2422" s="19" t="s">
        <v>56</v>
      </c>
      <c r="D2422" s="5" t="s">
        <v>97</v>
      </c>
      <c r="E2422" s="19">
        <v>0.5</v>
      </c>
      <c r="F2422" s="19"/>
      <c r="G2422" s="19"/>
      <c r="H2422" s="5">
        <v>16</v>
      </c>
    </row>
    <row r="2423" spans="1:8" x14ac:dyDescent="0.3">
      <c r="A2423" s="18">
        <v>45840</v>
      </c>
      <c r="B2423" s="5" t="s">
        <v>43</v>
      </c>
      <c r="C2423" s="19" t="s">
        <v>14</v>
      </c>
      <c r="D2423" s="5" t="s">
        <v>115</v>
      </c>
      <c r="E2423" s="19">
        <v>0.5</v>
      </c>
      <c r="F2423" s="19"/>
      <c r="G2423" s="19"/>
      <c r="H2423" s="5">
        <v>8</v>
      </c>
    </row>
    <row r="2424" spans="1:8" x14ac:dyDescent="0.3">
      <c r="A2424" s="18">
        <v>45840</v>
      </c>
      <c r="B2424" s="5" t="s">
        <v>9</v>
      </c>
      <c r="C2424" s="19" t="s">
        <v>26</v>
      </c>
      <c r="D2424" s="5" t="s">
        <v>27</v>
      </c>
      <c r="E2424" s="19">
        <v>0.29166666666666702</v>
      </c>
      <c r="F2424" s="19"/>
      <c r="G2424" s="19"/>
      <c r="H2424" s="5">
        <v>12</v>
      </c>
    </row>
    <row r="2425" spans="1:8" x14ac:dyDescent="0.3">
      <c r="A2425" s="18">
        <v>45840</v>
      </c>
      <c r="B2425" s="5" t="s">
        <v>16</v>
      </c>
      <c r="C2425" s="19" t="s">
        <v>26</v>
      </c>
      <c r="D2425" s="5" t="s">
        <v>27</v>
      </c>
      <c r="E2425" s="19">
        <v>0.45833333333333331</v>
      </c>
      <c r="F2425" s="19"/>
      <c r="G2425" s="19"/>
      <c r="H2425" s="5">
        <v>10</v>
      </c>
    </row>
    <row r="2426" spans="1:8" x14ac:dyDescent="0.3">
      <c r="A2426" s="18">
        <v>45840</v>
      </c>
      <c r="B2426" s="5" t="s">
        <v>159</v>
      </c>
      <c r="C2426" s="19" t="s">
        <v>26</v>
      </c>
      <c r="D2426" s="5" t="s">
        <v>27</v>
      </c>
      <c r="E2426" s="19">
        <v>0.45833333333333331</v>
      </c>
      <c r="F2426" s="19"/>
      <c r="G2426" s="19"/>
      <c r="H2426" s="5">
        <v>4</v>
      </c>
    </row>
    <row r="2427" spans="1:8" x14ac:dyDescent="0.3">
      <c r="A2427" s="18">
        <v>45840</v>
      </c>
      <c r="B2427" s="5" t="s">
        <v>35</v>
      </c>
      <c r="C2427" s="19"/>
      <c r="D2427" s="5"/>
      <c r="E2427" s="19">
        <v>0.29166666666666702</v>
      </c>
      <c r="F2427" s="19"/>
      <c r="G2427" s="19"/>
      <c r="H2427" s="5">
        <v>2</v>
      </c>
    </row>
    <row r="2428" spans="1:8" x14ac:dyDescent="0.3">
      <c r="A2428" s="18">
        <v>45840</v>
      </c>
      <c r="B2428" s="5" t="s">
        <v>40</v>
      </c>
      <c r="C2428" s="19" t="s">
        <v>28</v>
      </c>
      <c r="D2428" s="5" t="s">
        <v>42</v>
      </c>
      <c r="E2428" s="22">
        <v>0.20833333333333334</v>
      </c>
      <c r="F2428" s="22"/>
      <c r="G2428" s="22"/>
      <c r="H2428" s="5">
        <v>14</v>
      </c>
    </row>
    <row r="2429" spans="1:8" x14ac:dyDescent="0.3">
      <c r="A2429" s="592" t="s">
        <v>267</v>
      </c>
      <c r="B2429" s="592" t="s">
        <v>2</v>
      </c>
      <c r="C2429" s="592" t="s">
        <v>3</v>
      </c>
      <c r="D2429" s="592" t="s">
        <v>4</v>
      </c>
      <c r="E2429" s="588" t="s">
        <v>5</v>
      </c>
      <c r="F2429" s="588" t="s">
        <v>454</v>
      </c>
      <c r="G2429" s="593" t="s">
        <v>456</v>
      </c>
      <c r="H2429" s="588" t="s">
        <v>268</v>
      </c>
    </row>
    <row r="2430" spans="1:8" x14ac:dyDescent="0.3">
      <c r="A2430" s="592"/>
      <c r="B2430" s="592"/>
      <c r="C2430" s="592"/>
      <c r="D2430" s="592"/>
      <c r="E2430" s="588"/>
      <c r="F2430" s="588"/>
      <c r="G2430" s="595"/>
      <c r="H2430" s="588"/>
    </row>
    <row r="2431" spans="1:8" x14ac:dyDescent="0.3">
      <c r="A2431" s="18">
        <v>45841</v>
      </c>
      <c r="B2431" s="5" t="s">
        <v>35</v>
      </c>
      <c r="C2431" s="19" t="s">
        <v>14</v>
      </c>
      <c r="D2431" s="48" t="s">
        <v>115</v>
      </c>
      <c r="E2431" s="19">
        <v>0.29166666666666702</v>
      </c>
      <c r="F2431" s="5"/>
      <c r="G2431" s="25" t="s">
        <v>71</v>
      </c>
      <c r="H2431" s="48">
        <v>2</v>
      </c>
    </row>
    <row r="2432" spans="1:8" x14ac:dyDescent="0.3">
      <c r="A2432" s="18">
        <v>45841</v>
      </c>
      <c r="B2432" s="5" t="s">
        <v>9</v>
      </c>
      <c r="C2432" s="19" t="s">
        <v>104</v>
      </c>
      <c r="D2432" s="48" t="s">
        <v>24</v>
      </c>
      <c r="E2432" s="19">
        <v>0.25</v>
      </c>
      <c r="F2432" s="222">
        <v>0.40625</v>
      </c>
      <c r="G2432" s="25" t="s">
        <v>71</v>
      </c>
      <c r="H2432" s="48">
        <v>9</v>
      </c>
    </row>
    <row r="2433" spans="1:8" x14ac:dyDescent="0.3">
      <c r="A2433" s="18">
        <v>45841</v>
      </c>
      <c r="B2433" s="5" t="s">
        <v>444</v>
      </c>
      <c r="C2433" s="19" t="s">
        <v>104</v>
      </c>
      <c r="D2433" s="48" t="s">
        <v>24</v>
      </c>
      <c r="E2433" s="19">
        <v>0.25</v>
      </c>
      <c r="F2433" s="222">
        <v>0.40625</v>
      </c>
      <c r="G2433" s="224" t="s">
        <v>457</v>
      </c>
      <c r="H2433" s="48">
        <v>1</v>
      </c>
    </row>
    <row r="2434" spans="1:8" x14ac:dyDescent="0.3">
      <c r="A2434" s="18">
        <v>45841</v>
      </c>
      <c r="B2434" s="5" t="s">
        <v>49</v>
      </c>
      <c r="C2434" s="19" t="s">
        <v>104</v>
      </c>
      <c r="D2434" s="48" t="s">
        <v>24</v>
      </c>
      <c r="E2434" s="19">
        <v>0.5</v>
      </c>
      <c r="F2434" s="5"/>
      <c r="G2434" s="223" t="s">
        <v>364</v>
      </c>
      <c r="H2434" s="48">
        <v>10</v>
      </c>
    </row>
    <row r="2435" spans="1:8" x14ac:dyDescent="0.3">
      <c r="A2435" s="18">
        <v>45841</v>
      </c>
      <c r="B2435" s="5" t="s">
        <v>16</v>
      </c>
      <c r="C2435" s="19" t="s">
        <v>104</v>
      </c>
      <c r="D2435" s="48" t="s">
        <v>24</v>
      </c>
      <c r="E2435" s="19">
        <v>0.5</v>
      </c>
      <c r="F2435" s="5"/>
      <c r="G2435" s="223" t="s">
        <v>364</v>
      </c>
      <c r="H2435" s="48">
        <v>2</v>
      </c>
    </row>
    <row r="2436" spans="1:8" x14ac:dyDescent="0.3">
      <c r="A2436" s="18">
        <v>45841</v>
      </c>
      <c r="B2436" s="5" t="s">
        <v>40</v>
      </c>
      <c r="C2436" s="19" t="s">
        <v>367</v>
      </c>
      <c r="D2436" s="48" t="s">
        <v>367</v>
      </c>
      <c r="E2436" s="19">
        <v>0.33333333333333331</v>
      </c>
      <c r="F2436" s="5"/>
      <c r="G2436" s="223" t="s">
        <v>364</v>
      </c>
      <c r="H2436" s="48">
        <v>14</v>
      </c>
    </row>
    <row r="2437" spans="1:8" x14ac:dyDescent="0.3">
      <c r="A2437" s="18">
        <v>45841</v>
      </c>
      <c r="B2437" s="5" t="s">
        <v>18</v>
      </c>
      <c r="C2437" s="19" t="s">
        <v>367</v>
      </c>
      <c r="D2437" s="48" t="s">
        <v>367</v>
      </c>
      <c r="E2437" s="19">
        <v>0.33333333333333298</v>
      </c>
      <c r="F2437" s="5"/>
      <c r="G2437" s="223" t="s">
        <v>364</v>
      </c>
      <c r="H2437" s="48">
        <v>14</v>
      </c>
    </row>
    <row r="2438" spans="1:8" x14ac:dyDescent="0.3">
      <c r="A2438" s="18">
        <v>45841</v>
      </c>
      <c r="B2438" s="5" t="s">
        <v>33</v>
      </c>
      <c r="C2438" s="19" t="s">
        <v>20</v>
      </c>
      <c r="D2438" s="48" t="s">
        <v>179</v>
      </c>
      <c r="E2438" s="19">
        <v>0.375</v>
      </c>
      <c r="F2438" s="222">
        <v>0.4375</v>
      </c>
      <c r="G2438" s="25" t="s">
        <v>71</v>
      </c>
      <c r="H2438" s="48">
        <v>6</v>
      </c>
    </row>
    <row r="2439" spans="1:8" x14ac:dyDescent="0.3">
      <c r="A2439" s="18">
        <v>45841</v>
      </c>
      <c r="B2439" s="48" t="s">
        <v>12</v>
      </c>
      <c r="C2439" s="192" t="s">
        <v>20</v>
      </c>
      <c r="D2439" s="48" t="s">
        <v>179</v>
      </c>
      <c r="E2439" s="192">
        <v>0.375</v>
      </c>
      <c r="F2439" s="222">
        <v>0.4375</v>
      </c>
      <c r="G2439" s="221" t="s">
        <v>71</v>
      </c>
      <c r="H2439" s="48">
        <v>22</v>
      </c>
    </row>
    <row r="2440" spans="1:8" x14ac:dyDescent="0.3">
      <c r="A2440" s="18">
        <v>45841</v>
      </c>
      <c r="B2440" s="5" t="s">
        <v>22</v>
      </c>
      <c r="C2440" s="19" t="s">
        <v>26</v>
      </c>
      <c r="D2440" s="48" t="s">
        <v>27</v>
      </c>
      <c r="E2440" s="19">
        <v>0.20833333333333301</v>
      </c>
      <c r="F2440" s="222">
        <v>0.3125</v>
      </c>
      <c r="G2440" s="25" t="s">
        <v>71</v>
      </c>
      <c r="H2440" s="48">
        <v>11</v>
      </c>
    </row>
    <row r="2441" spans="1:8" x14ac:dyDescent="0.3">
      <c r="A2441" s="18">
        <v>45841</v>
      </c>
      <c r="B2441" s="5" t="s">
        <v>36</v>
      </c>
      <c r="C2441" s="19" t="s">
        <v>26</v>
      </c>
      <c r="D2441" s="48" t="s">
        <v>27</v>
      </c>
      <c r="E2441" s="19">
        <v>0.45833333333333331</v>
      </c>
      <c r="F2441" s="5"/>
      <c r="G2441" s="223" t="s">
        <v>364</v>
      </c>
      <c r="H2441" s="48">
        <v>14</v>
      </c>
    </row>
    <row r="2442" spans="1:8" x14ac:dyDescent="0.3">
      <c r="A2442" s="18">
        <v>45841</v>
      </c>
      <c r="B2442" s="5" t="s">
        <v>6</v>
      </c>
      <c r="C2442" s="19" t="s">
        <v>28</v>
      </c>
      <c r="D2442" s="48" t="s">
        <v>42</v>
      </c>
      <c r="E2442" s="19">
        <v>0.25</v>
      </c>
      <c r="F2442" s="222">
        <v>0.36458333333333331</v>
      </c>
      <c r="G2442" s="25" t="s">
        <v>71</v>
      </c>
      <c r="H2442" s="48">
        <v>14</v>
      </c>
    </row>
    <row r="2443" spans="1:8" x14ac:dyDescent="0.3">
      <c r="A2443" s="18">
        <v>45841</v>
      </c>
      <c r="B2443" s="5" t="s">
        <v>33</v>
      </c>
      <c r="C2443" s="19" t="s">
        <v>28</v>
      </c>
      <c r="D2443" s="48" t="s">
        <v>42</v>
      </c>
      <c r="E2443" s="19">
        <v>0.5</v>
      </c>
      <c r="F2443" s="5"/>
      <c r="G2443" s="223" t="s">
        <v>364</v>
      </c>
      <c r="H2443" s="48">
        <v>14</v>
      </c>
    </row>
    <row r="2444" spans="1:8" x14ac:dyDescent="0.3">
      <c r="A2444" s="18">
        <v>45841</v>
      </c>
      <c r="B2444" s="5" t="s">
        <v>416</v>
      </c>
      <c r="C2444" s="19" t="s">
        <v>14</v>
      </c>
      <c r="D2444" s="48" t="s">
        <v>115</v>
      </c>
      <c r="E2444" s="19">
        <v>0.33333333333333331</v>
      </c>
      <c r="F2444" s="5"/>
      <c r="G2444" s="25" t="s">
        <v>71</v>
      </c>
      <c r="H2444" s="48">
        <v>10</v>
      </c>
    </row>
    <row r="2445" spans="1:8" x14ac:dyDescent="0.3">
      <c r="A2445" s="18">
        <v>45841</v>
      </c>
      <c r="B2445" s="5" t="s">
        <v>169</v>
      </c>
      <c r="C2445" s="19" t="s">
        <v>14</v>
      </c>
      <c r="D2445" s="48" t="s">
        <v>115</v>
      </c>
      <c r="E2445" s="19">
        <v>0.5</v>
      </c>
      <c r="F2445" s="5"/>
      <c r="G2445" s="223" t="s">
        <v>364</v>
      </c>
      <c r="H2445" s="48">
        <v>1</v>
      </c>
    </row>
    <row r="2446" spans="1:8" x14ac:dyDescent="0.3">
      <c r="A2446" s="18">
        <v>45841</v>
      </c>
      <c r="B2446" s="5" t="s">
        <v>80</v>
      </c>
      <c r="C2446" s="19" t="s">
        <v>14</v>
      </c>
      <c r="D2446" s="48" t="s">
        <v>115</v>
      </c>
      <c r="E2446" s="19">
        <v>0.5</v>
      </c>
      <c r="F2446" s="5"/>
      <c r="G2446" s="223" t="s">
        <v>364</v>
      </c>
      <c r="H2446" s="48">
        <v>2</v>
      </c>
    </row>
    <row r="2447" spans="1:8" x14ac:dyDescent="0.3">
      <c r="A2447" s="18">
        <v>45841</v>
      </c>
      <c r="B2447" s="5" t="s">
        <v>107</v>
      </c>
      <c r="C2447" s="19" t="s">
        <v>14</v>
      </c>
      <c r="D2447" s="48" t="s">
        <v>115</v>
      </c>
      <c r="E2447" s="19">
        <v>0.5</v>
      </c>
      <c r="F2447" s="5"/>
      <c r="G2447" s="223" t="s">
        <v>364</v>
      </c>
      <c r="H2447" s="5">
        <v>2</v>
      </c>
    </row>
    <row r="2448" spans="1:8" x14ac:dyDescent="0.3">
      <c r="A2448" s="18">
        <v>45841</v>
      </c>
      <c r="B2448" s="48" t="s">
        <v>161</v>
      </c>
      <c r="C2448" s="192" t="s">
        <v>46</v>
      </c>
      <c r="D2448" s="48" t="s">
        <v>8</v>
      </c>
      <c r="E2448" s="192">
        <v>0.29166666666666669</v>
      </c>
      <c r="F2448" s="5"/>
      <c r="G2448" s="29" t="s">
        <v>455</v>
      </c>
      <c r="H2448" s="48">
        <v>6</v>
      </c>
    </row>
    <row r="2449" spans="1:8" x14ac:dyDescent="0.3">
      <c r="A2449" s="18">
        <v>45841</v>
      </c>
      <c r="B2449" s="5" t="s">
        <v>17</v>
      </c>
      <c r="C2449" s="19" t="s">
        <v>46</v>
      </c>
      <c r="D2449" s="48" t="s">
        <v>8</v>
      </c>
      <c r="E2449" s="19">
        <v>0.375</v>
      </c>
      <c r="F2449" s="5"/>
      <c r="G2449" s="25" t="s">
        <v>71</v>
      </c>
      <c r="H2449" s="48">
        <v>1</v>
      </c>
    </row>
    <row r="2450" spans="1:8" x14ac:dyDescent="0.3">
      <c r="A2450" s="18">
        <v>45841</v>
      </c>
      <c r="B2450" s="5" t="s">
        <v>13</v>
      </c>
      <c r="C2450" s="19" t="s">
        <v>46</v>
      </c>
      <c r="D2450" s="48" t="s">
        <v>8</v>
      </c>
      <c r="E2450" s="19">
        <v>0.375</v>
      </c>
      <c r="F2450" s="5"/>
      <c r="G2450" s="25" t="s">
        <v>71</v>
      </c>
      <c r="H2450" s="48">
        <v>2</v>
      </c>
    </row>
    <row r="2451" spans="1:8" x14ac:dyDescent="0.3">
      <c r="A2451" s="18">
        <v>45841</v>
      </c>
      <c r="B2451" s="5" t="s">
        <v>9</v>
      </c>
      <c r="C2451" s="19" t="s">
        <v>46</v>
      </c>
      <c r="D2451" s="48" t="s">
        <v>8</v>
      </c>
      <c r="E2451" s="19">
        <v>0.64583333333333337</v>
      </c>
      <c r="F2451" s="222"/>
      <c r="G2451" s="25"/>
      <c r="H2451" s="48">
        <v>1</v>
      </c>
    </row>
    <row r="2452" spans="1:8" x14ac:dyDescent="0.3">
      <c r="A2452" s="18">
        <v>45841</v>
      </c>
      <c r="B2452" s="5" t="s">
        <v>9</v>
      </c>
      <c r="C2452" s="19" t="s">
        <v>56</v>
      </c>
      <c r="D2452" s="48" t="s">
        <v>97</v>
      </c>
      <c r="E2452" s="19">
        <v>0.75</v>
      </c>
      <c r="F2452" s="222"/>
      <c r="G2452" s="25"/>
      <c r="H2452" s="48">
        <v>5</v>
      </c>
    </row>
    <row r="2453" spans="1:8" x14ac:dyDescent="0.3">
      <c r="A2453" s="18">
        <v>45841</v>
      </c>
      <c r="B2453" s="5" t="s">
        <v>6</v>
      </c>
      <c r="C2453" s="19" t="s">
        <v>56</v>
      </c>
      <c r="D2453" s="48" t="s">
        <v>97</v>
      </c>
      <c r="E2453" s="19">
        <v>0.75</v>
      </c>
      <c r="F2453" s="222"/>
      <c r="G2453" s="25"/>
      <c r="H2453" s="48">
        <v>5</v>
      </c>
    </row>
    <row r="2454" spans="1:8" x14ac:dyDescent="0.3">
      <c r="A2454" s="592" t="s">
        <v>267</v>
      </c>
      <c r="B2454" s="592" t="s">
        <v>2</v>
      </c>
      <c r="C2454" s="592" t="s">
        <v>3</v>
      </c>
      <c r="D2454" s="592" t="s">
        <v>4</v>
      </c>
      <c r="E2454" s="588" t="s">
        <v>5</v>
      </c>
      <c r="F2454" s="588" t="s">
        <v>454</v>
      </c>
      <c r="G2454" s="588" t="s">
        <v>456</v>
      </c>
      <c r="H2454" s="588" t="s">
        <v>268</v>
      </c>
    </row>
    <row r="2455" spans="1:8" x14ac:dyDescent="0.3">
      <c r="A2455" s="592"/>
      <c r="B2455" s="592"/>
      <c r="C2455" s="592"/>
      <c r="D2455" s="592"/>
      <c r="E2455" s="588"/>
      <c r="F2455" s="588"/>
      <c r="G2455" s="588"/>
      <c r="H2455" s="588"/>
    </row>
    <row r="2456" spans="1:8" x14ac:dyDescent="0.3">
      <c r="A2456" s="40">
        <v>45842</v>
      </c>
      <c r="B2456" s="41" t="s">
        <v>12</v>
      </c>
      <c r="C2456" s="42" t="s">
        <v>14</v>
      </c>
      <c r="D2456" s="41" t="s">
        <v>115</v>
      </c>
      <c r="E2456" s="42">
        <v>0.25</v>
      </c>
      <c r="F2456" s="20"/>
      <c r="G2456" s="20"/>
      <c r="H2456" s="41">
        <v>20</v>
      </c>
    </row>
    <row r="2457" spans="1:8" x14ac:dyDescent="0.3">
      <c r="A2457" s="40">
        <v>45842</v>
      </c>
      <c r="B2457" s="20" t="s">
        <v>51</v>
      </c>
      <c r="C2457" s="21" t="s">
        <v>14</v>
      </c>
      <c r="D2457" s="41" t="s">
        <v>115</v>
      </c>
      <c r="E2457" s="21">
        <v>0.25</v>
      </c>
      <c r="F2457" s="20"/>
      <c r="G2457" s="20"/>
      <c r="H2457" s="41">
        <v>1</v>
      </c>
    </row>
    <row r="2458" spans="1:8" x14ac:dyDescent="0.3">
      <c r="A2458" s="40">
        <v>45842</v>
      </c>
      <c r="B2458" s="20" t="s">
        <v>22</v>
      </c>
      <c r="C2458" s="21" t="s">
        <v>46</v>
      </c>
      <c r="D2458" s="41" t="s">
        <v>8</v>
      </c>
      <c r="E2458" s="21">
        <v>0.5</v>
      </c>
      <c r="F2458" s="20"/>
      <c r="G2458" s="20"/>
      <c r="H2458" s="41">
        <v>3</v>
      </c>
    </row>
    <row r="2459" spans="1:8" x14ac:dyDescent="0.3">
      <c r="A2459" s="40">
        <v>45842</v>
      </c>
      <c r="B2459" s="20" t="s">
        <v>377</v>
      </c>
      <c r="C2459" s="21" t="s">
        <v>104</v>
      </c>
      <c r="D2459" s="41" t="s">
        <v>24</v>
      </c>
      <c r="E2459" s="21">
        <v>0.33333333333333331</v>
      </c>
      <c r="F2459" s="20"/>
      <c r="G2459" s="20"/>
      <c r="H2459" s="41"/>
    </row>
    <row r="2460" spans="1:8" x14ac:dyDescent="0.3">
      <c r="A2460" s="40">
        <v>45842</v>
      </c>
      <c r="B2460" s="20" t="s">
        <v>36</v>
      </c>
      <c r="C2460" s="21" t="s">
        <v>56</v>
      </c>
      <c r="D2460" s="41" t="s">
        <v>97</v>
      </c>
      <c r="E2460" s="21">
        <v>0.45833333333333331</v>
      </c>
      <c r="F2460" s="20"/>
      <c r="G2460" s="20"/>
      <c r="H2460" s="41">
        <v>3</v>
      </c>
    </row>
    <row r="2461" spans="1:8" x14ac:dyDescent="0.3">
      <c r="A2461" s="40">
        <v>45842</v>
      </c>
      <c r="B2461" s="20" t="s">
        <v>159</v>
      </c>
      <c r="C2461" s="21" t="s">
        <v>46</v>
      </c>
      <c r="D2461" s="41" t="s">
        <v>8</v>
      </c>
      <c r="E2461" s="21">
        <v>0.375</v>
      </c>
      <c r="F2461" s="20"/>
      <c r="G2461" s="20"/>
      <c r="H2461" s="41">
        <v>3</v>
      </c>
    </row>
    <row r="2462" spans="1:8" x14ac:dyDescent="0.3">
      <c r="A2462" s="40">
        <v>45842</v>
      </c>
      <c r="B2462" s="20" t="s">
        <v>9</v>
      </c>
      <c r="C2462" s="21" t="s">
        <v>20</v>
      </c>
      <c r="D2462" s="41" t="s">
        <v>179</v>
      </c>
      <c r="E2462" s="21">
        <v>0.29166666666666702</v>
      </c>
      <c r="F2462" s="20"/>
      <c r="G2462" s="20"/>
      <c r="H2462" s="41">
        <v>18</v>
      </c>
    </row>
    <row r="2463" spans="1:8" x14ac:dyDescent="0.3">
      <c r="A2463" s="40">
        <v>45842</v>
      </c>
      <c r="B2463" s="20" t="s">
        <v>6</v>
      </c>
      <c r="C2463" s="21" t="s">
        <v>20</v>
      </c>
      <c r="D2463" s="41" t="s">
        <v>179</v>
      </c>
      <c r="E2463" s="21">
        <v>0.29166666666666669</v>
      </c>
      <c r="F2463" s="20"/>
      <c r="G2463" s="20"/>
      <c r="H2463" s="41">
        <v>8</v>
      </c>
    </row>
    <row r="2464" spans="1:8" x14ac:dyDescent="0.3">
      <c r="A2464" s="40">
        <v>45842</v>
      </c>
      <c r="B2464" s="20" t="s">
        <v>35</v>
      </c>
      <c r="C2464" s="21" t="s">
        <v>46</v>
      </c>
      <c r="D2464" s="41" t="s">
        <v>8</v>
      </c>
      <c r="E2464" s="21">
        <v>0.33333333333333331</v>
      </c>
      <c r="F2464" s="20"/>
      <c r="G2464" s="20"/>
      <c r="H2464" s="41">
        <v>2</v>
      </c>
    </row>
    <row r="2465" spans="1:8" x14ac:dyDescent="0.3">
      <c r="A2465" s="40">
        <v>45842</v>
      </c>
      <c r="B2465" s="20" t="s">
        <v>40</v>
      </c>
      <c r="C2465" s="55" t="s">
        <v>28</v>
      </c>
      <c r="D2465" s="20" t="s">
        <v>42</v>
      </c>
      <c r="E2465" s="55">
        <v>0.20833333333333334</v>
      </c>
      <c r="F2465" s="20"/>
      <c r="G2465" s="20"/>
      <c r="H2465" s="20">
        <v>14</v>
      </c>
    </row>
    <row r="2466" spans="1:8" x14ac:dyDescent="0.3">
      <c r="A2466" s="592" t="s">
        <v>267</v>
      </c>
      <c r="B2466" s="592" t="s">
        <v>2</v>
      </c>
      <c r="C2466" s="592" t="s">
        <v>3</v>
      </c>
      <c r="D2466" s="592" t="s">
        <v>4</v>
      </c>
      <c r="E2466" s="588" t="s">
        <v>5</v>
      </c>
      <c r="F2466" s="588" t="s">
        <v>454</v>
      </c>
      <c r="G2466" s="588" t="s">
        <v>456</v>
      </c>
      <c r="H2466" s="588" t="s">
        <v>268</v>
      </c>
    </row>
    <row r="2467" spans="1:8" x14ac:dyDescent="0.3">
      <c r="A2467" s="592"/>
      <c r="B2467" s="592"/>
      <c r="C2467" s="592"/>
      <c r="D2467" s="592"/>
      <c r="E2467" s="588"/>
      <c r="F2467" s="588"/>
      <c r="G2467" s="588"/>
      <c r="H2467" s="588"/>
    </row>
    <row r="2468" spans="1:8" x14ac:dyDescent="0.3">
      <c r="A2468" s="40">
        <v>45842</v>
      </c>
      <c r="B2468" s="41" t="s">
        <v>12</v>
      </c>
      <c r="C2468" s="42" t="s">
        <v>47</v>
      </c>
      <c r="D2468" s="41" t="s">
        <v>24</v>
      </c>
      <c r="E2468" s="42">
        <v>0.125</v>
      </c>
      <c r="F2468" s="20"/>
      <c r="G2468" s="20"/>
      <c r="H2468" s="41">
        <v>20</v>
      </c>
    </row>
    <row r="2469" spans="1:8" x14ac:dyDescent="0.3">
      <c r="A2469" s="40">
        <v>45842</v>
      </c>
      <c r="B2469" s="20" t="s">
        <v>9</v>
      </c>
      <c r="C2469" s="21" t="s">
        <v>28</v>
      </c>
      <c r="D2469" s="41" t="s">
        <v>42</v>
      </c>
      <c r="E2469" s="21">
        <v>0.29166666666666702</v>
      </c>
      <c r="F2469" s="20"/>
      <c r="G2469" s="20"/>
      <c r="H2469" s="41">
        <v>4</v>
      </c>
    </row>
    <row r="2470" spans="1:8" x14ac:dyDescent="0.3">
      <c r="A2470" s="40">
        <v>45842</v>
      </c>
      <c r="B2470" s="20" t="s">
        <v>6</v>
      </c>
      <c r="C2470" s="21" t="s">
        <v>28</v>
      </c>
      <c r="D2470" s="41" t="s">
        <v>42</v>
      </c>
      <c r="E2470" s="21">
        <v>0.29166666666666669</v>
      </c>
      <c r="F2470" s="20"/>
      <c r="G2470" s="20"/>
      <c r="H2470" s="41">
        <v>8</v>
      </c>
    </row>
    <row r="2471" spans="1:8" x14ac:dyDescent="0.3">
      <c r="A2471" s="40">
        <v>45842</v>
      </c>
      <c r="B2471" s="20" t="s">
        <v>11</v>
      </c>
      <c r="C2471" s="21" t="s">
        <v>20</v>
      </c>
      <c r="D2471" s="41" t="s">
        <v>179</v>
      </c>
      <c r="E2471" s="21">
        <v>0.25</v>
      </c>
      <c r="F2471" s="20"/>
      <c r="G2471" s="20"/>
      <c r="H2471" s="41">
        <v>20</v>
      </c>
    </row>
    <row r="2472" spans="1:8" x14ac:dyDescent="0.3">
      <c r="A2472" s="40">
        <v>45842</v>
      </c>
      <c r="B2472" s="20" t="s">
        <v>18</v>
      </c>
      <c r="C2472" s="21" t="s">
        <v>20</v>
      </c>
      <c r="D2472" s="41" t="s">
        <v>179</v>
      </c>
      <c r="E2472" s="21">
        <v>0.25</v>
      </c>
      <c r="F2472" s="20"/>
      <c r="G2472" s="20"/>
      <c r="H2472" s="41">
        <v>4</v>
      </c>
    </row>
    <row r="2473" spans="1:8" x14ac:dyDescent="0.3">
      <c r="A2473" s="40">
        <v>45842</v>
      </c>
      <c r="B2473" s="20" t="s">
        <v>40</v>
      </c>
      <c r="C2473" s="55" t="s">
        <v>56</v>
      </c>
      <c r="D2473" s="20" t="s">
        <v>97</v>
      </c>
      <c r="E2473" s="55">
        <v>0.29166666666666669</v>
      </c>
      <c r="F2473" s="20"/>
      <c r="G2473" s="20"/>
      <c r="H2473" s="20">
        <v>14</v>
      </c>
    </row>
    <row r="2474" spans="1:8" x14ac:dyDescent="0.3">
      <c r="A2474" s="592" t="s">
        <v>267</v>
      </c>
      <c r="B2474" s="592" t="s">
        <v>2</v>
      </c>
      <c r="C2474" s="592" t="s">
        <v>3</v>
      </c>
      <c r="D2474" s="592" t="s">
        <v>4</v>
      </c>
      <c r="E2474" s="588" t="s">
        <v>5</v>
      </c>
      <c r="F2474" s="588" t="s">
        <v>454</v>
      </c>
      <c r="G2474" s="588" t="s">
        <v>456</v>
      </c>
      <c r="H2474" s="588" t="s">
        <v>268</v>
      </c>
    </row>
    <row r="2475" spans="1:8" x14ac:dyDescent="0.3">
      <c r="A2475" s="592"/>
      <c r="B2475" s="592"/>
      <c r="C2475" s="592"/>
      <c r="D2475" s="592"/>
      <c r="E2475" s="588"/>
      <c r="F2475" s="588"/>
      <c r="G2475" s="588"/>
      <c r="H2475" s="588"/>
    </row>
    <row r="2476" spans="1:8" x14ac:dyDescent="0.3">
      <c r="A2476" s="18">
        <v>45845</v>
      </c>
      <c r="B2476" s="20" t="s">
        <v>6</v>
      </c>
      <c r="C2476" s="21" t="s">
        <v>26</v>
      </c>
      <c r="D2476" s="41" t="s">
        <v>27</v>
      </c>
      <c r="E2476" s="21">
        <v>0.29166666666666669</v>
      </c>
      <c r="F2476" s="5"/>
      <c r="G2476" s="5"/>
      <c r="H2476" s="41">
        <v>9</v>
      </c>
    </row>
    <row r="2477" spans="1:8" x14ac:dyDescent="0.3">
      <c r="A2477" s="18">
        <v>45845</v>
      </c>
      <c r="B2477" s="5" t="s">
        <v>9</v>
      </c>
      <c r="C2477" s="19" t="s">
        <v>26</v>
      </c>
      <c r="D2477" s="48" t="s">
        <v>27</v>
      </c>
      <c r="E2477" s="19">
        <v>0.29166666666666702</v>
      </c>
      <c r="F2477" s="5"/>
      <c r="G2477" s="5"/>
      <c r="H2477" s="48">
        <v>4</v>
      </c>
    </row>
    <row r="2478" spans="1:8" x14ac:dyDescent="0.3">
      <c r="A2478" s="18">
        <v>45845</v>
      </c>
      <c r="B2478" s="5" t="s">
        <v>75</v>
      </c>
      <c r="C2478" s="19" t="s">
        <v>26</v>
      </c>
      <c r="D2478" s="48" t="s">
        <v>27</v>
      </c>
      <c r="E2478" s="19">
        <v>0.5</v>
      </c>
      <c r="F2478" s="5"/>
      <c r="G2478" s="5"/>
      <c r="H2478" s="48">
        <v>10</v>
      </c>
    </row>
    <row r="2479" spans="1:8" x14ac:dyDescent="0.3">
      <c r="A2479" s="18">
        <v>45845</v>
      </c>
      <c r="B2479" s="5" t="s">
        <v>16</v>
      </c>
      <c r="C2479" s="19" t="s">
        <v>20</v>
      </c>
      <c r="D2479" s="48" t="s">
        <v>179</v>
      </c>
      <c r="E2479" s="19">
        <v>0.25</v>
      </c>
      <c r="F2479" s="5"/>
      <c r="G2479" s="5"/>
      <c r="H2479" s="48">
        <v>24</v>
      </c>
    </row>
    <row r="2480" spans="1:8" x14ac:dyDescent="0.3">
      <c r="A2480" s="18">
        <v>45845</v>
      </c>
      <c r="B2480" s="5" t="s">
        <v>18</v>
      </c>
      <c r="C2480" s="19" t="s">
        <v>20</v>
      </c>
      <c r="D2480" s="48" t="s">
        <v>179</v>
      </c>
      <c r="E2480" s="19">
        <v>0.5</v>
      </c>
      <c r="F2480" s="5"/>
      <c r="G2480" s="5"/>
      <c r="H2480" s="48">
        <v>27</v>
      </c>
    </row>
    <row r="2481" spans="1:8" x14ac:dyDescent="0.3">
      <c r="A2481" s="18">
        <v>45845</v>
      </c>
      <c r="B2481" s="20" t="s">
        <v>35</v>
      </c>
      <c r="C2481" s="19" t="s">
        <v>46</v>
      </c>
      <c r="D2481" s="41" t="s">
        <v>8</v>
      </c>
      <c r="E2481" s="19">
        <v>0.29166666666666702</v>
      </c>
      <c r="F2481" s="5"/>
      <c r="G2481" s="5"/>
      <c r="H2481" s="41">
        <v>2</v>
      </c>
    </row>
    <row r="2482" spans="1:8" x14ac:dyDescent="0.3">
      <c r="A2482" s="18">
        <v>45845</v>
      </c>
      <c r="B2482" s="5" t="s">
        <v>22</v>
      </c>
      <c r="C2482" s="19" t="s">
        <v>104</v>
      </c>
      <c r="D2482" s="48" t="s">
        <v>24</v>
      </c>
      <c r="E2482" s="19">
        <v>0.20833333333333301</v>
      </c>
      <c r="F2482" s="5"/>
      <c r="G2482" s="5"/>
      <c r="H2482" s="48">
        <v>12</v>
      </c>
    </row>
    <row r="2483" spans="1:8" x14ac:dyDescent="0.3">
      <c r="A2483" s="18">
        <v>45845</v>
      </c>
      <c r="B2483" s="5" t="s">
        <v>17</v>
      </c>
      <c r="C2483" s="19" t="s">
        <v>104</v>
      </c>
      <c r="D2483" s="48" t="s">
        <v>24</v>
      </c>
      <c r="E2483" s="19">
        <v>0.41666666666666702</v>
      </c>
      <c r="F2483" s="5"/>
      <c r="G2483" s="5"/>
      <c r="H2483" s="48">
        <v>11</v>
      </c>
    </row>
    <row r="2484" spans="1:8" x14ac:dyDescent="0.3">
      <c r="A2484" s="18">
        <v>45845</v>
      </c>
      <c r="B2484" s="5" t="s">
        <v>169</v>
      </c>
      <c r="C2484" s="19" t="s">
        <v>14</v>
      </c>
      <c r="D2484" s="48" t="s">
        <v>115</v>
      </c>
      <c r="E2484" s="19">
        <v>0.29166666666666669</v>
      </c>
      <c r="F2484" s="5"/>
      <c r="G2484" s="5"/>
      <c r="H2484" s="48">
        <v>7</v>
      </c>
    </row>
    <row r="2485" spans="1:8" x14ac:dyDescent="0.3">
      <c r="A2485" s="18">
        <v>45845</v>
      </c>
      <c r="B2485" s="5" t="s">
        <v>441</v>
      </c>
      <c r="C2485" s="19" t="s">
        <v>14</v>
      </c>
      <c r="D2485" s="48" t="s">
        <v>115</v>
      </c>
      <c r="E2485" s="19">
        <v>0.45833333333333331</v>
      </c>
      <c r="F2485" s="5"/>
      <c r="G2485" s="5"/>
      <c r="H2485" s="48">
        <v>1</v>
      </c>
    </row>
    <row r="2486" spans="1:8" x14ac:dyDescent="0.3">
      <c r="A2486" s="18">
        <v>45845</v>
      </c>
      <c r="B2486" s="20" t="s">
        <v>25</v>
      </c>
      <c r="C2486" s="21" t="s">
        <v>14</v>
      </c>
      <c r="D2486" s="41" t="s">
        <v>115</v>
      </c>
      <c r="E2486" s="21">
        <v>0.45833333333333331</v>
      </c>
      <c r="F2486" s="5"/>
      <c r="G2486" s="5"/>
      <c r="H2486" s="41">
        <v>4</v>
      </c>
    </row>
    <row r="2487" spans="1:8" x14ac:dyDescent="0.3">
      <c r="A2487" s="18">
        <v>45845</v>
      </c>
      <c r="B2487" s="5" t="s">
        <v>13</v>
      </c>
      <c r="C2487" s="19" t="s">
        <v>14</v>
      </c>
      <c r="D2487" s="48" t="s">
        <v>115</v>
      </c>
      <c r="E2487" s="19">
        <v>0.45833333333333331</v>
      </c>
      <c r="F2487" s="5"/>
      <c r="G2487" s="5"/>
      <c r="H2487" s="48">
        <v>6</v>
      </c>
    </row>
    <row r="2488" spans="1:8" x14ac:dyDescent="0.3">
      <c r="A2488" s="18">
        <v>45845</v>
      </c>
      <c r="B2488" s="20" t="s">
        <v>6</v>
      </c>
      <c r="C2488" s="21" t="s">
        <v>46</v>
      </c>
      <c r="D2488" s="41" t="s">
        <v>8</v>
      </c>
      <c r="E2488" s="21">
        <v>0.625</v>
      </c>
      <c r="F2488" s="5"/>
      <c r="G2488" s="5"/>
      <c r="H2488" s="41">
        <v>1</v>
      </c>
    </row>
    <row r="2489" spans="1:8" x14ac:dyDescent="0.3">
      <c r="A2489" s="18">
        <v>45845</v>
      </c>
      <c r="B2489" s="5" t="s">
        <v>9</v>
      </c>
      <c r="C2489" s="19" t="s">
        <v>46</v>
      </c>
      <c r="D2489" s="48" t="s">
        <v>8</v>
      </c>
      <c r="E2489" s="19">
        <v>0.625</v>
      </c>
      <c r="F2489" s="5"/>
      <c r="G2489" s="5"/>
      <c r="H2489" s="48">
        <v>1</v>
      </c>
    </row>
    <row r="2490" spans="1:8" x14ac:dyDescent="0.3">
      <c r="A2490" s="18">
        <v>45845</v>
      </c>
      <c r="B2490" s="20" t="s">
        <v>30</v>
      </c>
      <c r="C2490" s="21" t="s">
        <v>46</v>
      </c>
      <c r="D2490" s="41" t="s">
        <v>8</v>
      </c>
      <c r="E2490" s="22">
        <v>0.625</v>
      </c>
      <c r="F2490" s="5"/>
      <c r="G2490" s="5"/>
      <c r="H2490" s="41">
        <v>1</v>
      </c>
    </row>
    <row r="2491" spans="1:8" x14ac:dyDescent="0.3">
      <c r="A2491" s="18">
        <v>45845</v>
      </c>
      <c r="B2491" s="5" t="s">
        <v>22</v>
      </c>
      <c r="C2491" s="21" t="s">
        <v>46</v>
      </c>
      <c r="D2491" s="41" t="s">
        <v>8</v>
      </c>
      <c r="E2491" s="22">
        <v>0.83333333333333337</v>
      </c>
      <c r="F2491" s="5"/>
      <c r="G2491" s="5"/>
      <c r="H2491" s="41">
        <v>1</v>
      </c>
    </row>
    <row r="2492" spans="1:8" ht="20.25" customHeight="1" x14ac:dyDescent="0.3">
      <c r="A2492" s="592" t="s">
        <v>267</v>
      </c>
      <c r="B2492" s="592" t="s">
        <v>2</v>
      </c>
      <c r="C2492" s="592" t="s">
        <v>3</v>
      </c>
      <c r="D2492" s="592" t="s">
        <v>4</v>
      </c>
      <c r="E2492" s="588" t="s">
        <v>5</v>
      </c>
      <c r="F2492" s="588" t="s">
        <v>454</v>
      </c>
      <c r="G2492" s="588" t="s">
        <v>456</v>
      </c>
      <c r="H2492" s="588" t="s">
        <v>268</v>
      </c>
    </row>
    <row r="2493" spans="1:8" x14ac:dyDescent="0.3">
      <c r="A2493" s="592"/>
      <c r="B2493" s="592"/>
      <c r="C2493" s="592"/>
      <c r="D2493" s="592"/>
      <c r="E2493" s="588"/>
      <c r="F2493" s="588"/>
      <c r="G2493" s="588"/>
      <c r="H2493" s="588"/>
    </row>
    <row r="2494" spans="1:8" x14ac:dyDescent="0.3">
      <c r="A2494" s="18">
        <v>45846</v>
      </c>
      <c r="B2494" s="20" t="s">
        <v>40</v>
      </c>
      <c r="C2494" s="55" t="s">
        <v>14</v>
      </c>
      <c r="D2494" s="20" t="s">
        <v>115</v>
      </c>
      <c r="E2494" s="55">
        <v>0.20833333333333334</v>
      </c>
      <c r="F2494" s="5"/>
      <c r="G2494" s="5"/>
      <c r="H2494" s="20">
        <v>14</v>
      </c>
    </row>
    <row r="2495" spans="1:8" x14ac:dyDescent="0.3">
      <c r="A2495" s="18">
        <v>45846</v>
      </c>
      <c r="B2495" s="16" t="s">
        <v>6</v>
      </c>
      <c r="C2495" s="17" t="s">
        <v>28</v>
      </c>
      <c r="D2495" s="52" t="s">
        <v>42</v>
      </c>
      <c r="E2495" s="17">
        <v>0.29166666666666669</v>
      </c>
      <c r="F2495" s="16"/>
      <c r="G2495" s="16"/>
      <c r="H2495" s="52">
        <v>12</v>
      </c>
    </row>
    <row r="2496" spans="1:8" x14ac:dyDescent="0.3">
      <c r="A2496" s="18">
        <v>45846</v>
      </c>
      <c r="B2496" s="5" t="s">
        <v>36</v>
      </c>
      <c r="C2496" s="19" t="s">
        <v>28</v>
      </c>
      <c r="D2496" s="48" t="s">
        <v>42</v>
      </c>
      <c r="E2496" s="19">
        <v>0.5</v>
      </c>
      <c r="F2496" s="5"/>
      <c r="G2496" s="5"/>
      <c r="H2496" s="48">
        <v>15</v>
      </c>
    </row>
    <row r="2497" spans="1:8" x14ac:dyDescent="0.3">
      <c r="A2497" s="18">
        <v>45846</v>
      </c>
      <c r="B2497" s="16" t="s">
        <v>9</v>
      </c>
      <c r="C2497" s="17" t="s">
        <v>56</v>
      </c>
      <c r="D2497" s="52" t="s">
        <v>97</v>
      </c>
      <c r="E2497" s="17">
        <v>0.29166666666666669</v>
      </c>
      <c r="F2497" s="16"/>
      <c r="G2497" s="16"/>
      <c r="H2497" s="52">
        <v>10</v>
      </c>
    </row>
    <row r="2498" spans="1:8" x14ac:dyDescent="0.3">
      <c r="A2498" s="18">
        <v>45846</v>
      </c>
      <c r="B2498" s="16" t="s">
        <v>16</v>
      </c>
      <c r="C2498" s="17" t="s">
        <v>56</v>
      </c>
      <c r="D2498" s="52" t="s">
        <v>97</v>
      </c>
      <c r="E2498" s="17">
        <v>0.5</v>
      </c>
      <c r="F2498" s="16"/>
      <c r="G2498" s="16"/>
      <c r="H2498" s="52">
        <v>14</v>
      </c>
    </row>
    <row r="2499" spans="1:8" x14ac:dyDescent="0.3">
      <c r="A2499" s="18">
        <v>45846</v>
      </c>
      <c r="B2499" s="16" t="s">
        <v>377</v>
      </c>
      <c r="C2499" s="17" t="s">
        <v>20</v>
      </c>
      <c r="D2499" s="52" t="s">
        <v>179</v>
      </c>
      <c r="E2499" s="17">
        <v>0.29166666666666669</v>
      </c>
      <c r="F2499" s="16"/>
      <c r="G2499" s="16"/>
      <c r="H2499" s="52">
        <v>20</v>
      </c>
    </row>
    <row r="2500" spans="1:8" x14ac:dyDescent="0.3">
      <c r="A2500" s="18">
        <v>45846</v>
      </c>
      <c r="B2500" s="16" t="s">
        <v>22</v>
      </c>
      <c r="C2500" s="17" t="s">
        <v>20</v>
      </c>
      <c r="D2500" s="52" t="s">
        <v>179</v>
      </c>
      <c r="E2500" s="17">
        <v>0.41666666666666669</v>
      </c>
      <c r="F2500" s="16"/>
      <c r="G2500" s="16"/>
      <c r="H2500" s="52">
        <v>11</v>
      </c>
    </row>
    <row r="2501" spans="1:8" x14ac:dyDescent="0.3">
      <c r="A2501" s="18">
        <v>45846</v>
      </c>
      <c r="B2501" s="16" t="s">
        <v>80</v>
      </c>
      <c r="C2501" s="17" t="s">
        <v>20</v>
      </c>
      <c r="D2501" s="16" t="s">
        <v>179</v>
      </c>
      <c r="E2501" s="17">
        <v>0.41666666666666669</v>
      </c>
      <c r="F2501" s="16"/>
      <c r="G2501" s="16"/>
      <c r="H2501" s="16">
        <v>10</v>
      </c>
    </row>
    <row r="2502" spans="1:8" x14ac:dyDescent="0.3">
      <c r="A2502" s="18">
        <v>45846</v>
      </c>
      <c r="B2502" s="16" t="s">
        <v>107</v>
      </c>
      <c r="C2502" s="17" t="s">
        <v>20</v>
      </c>
      <c r="D2502" s="52" t="s">
        <v>179</v>
      </c>
      <c r="E2502" s="17">
        <v>0.41666666666666669</v>
      </c>
      <c r="F2502" s="16"/>
      <c r="G2502" s="16"/>
      <c r="H2502" s="52">
        <v>9</v>
      </c>
    </row>
    <row r="2503" spans="1:8" x14ac:dyDescent="0.3">
      <c r="A2503" s="18">
        <v>45846</v>
      </c>
      <c r="B2503" s="16" t="s">
        <v>11</v>
      </c>
      <c r="C2503" s="17" t="s">
        <v>26</v>
      </c>
      <c r="D2503" s="52" t="s">
        <v>27</v>
      </c>
      <c r="E2503" s="17">
        <v>0.29166666666666702</v>
      </c>
      <c r="F2503" s="16"/>
      <c r="G2503" s="16"/>
      <c r="H2503" s="52">
        <v>7</v>
      </c>
    </row>
    <row r="2504" spans="1:8" x14ac:dyDescent="0.3">
      <c r="A2504" s="18">
        <v>45846</v>
      </c>
      <c r="B2504" s="16" t="s">
        <v>35</v>
      </c>
      <c r="C2504" s="17" t="s">
        <v>46</v>
      </c>
      <c r="D2504" s="52" t="s">
        <v>8</v>
      </c>
      <c r="E2504" s="17">
        <v>0.29166666666666702</v>
      </c>
      <c r="F2504" s="16"/>
      <c r="G2504" s="16"/>
      <c r="H2504" s="52">
        <v>2</v>
      </c>
    </row>
    <row r="2505" spans="1:8" x14ac:dyDescent="0.3">
      <c r="A2505" s="18">
        <v>45846</v>
      </c>
      <c r="B2505" s="16" t="s">
        <v>161</v>
      </c>
      <c r="C2505" s="17" t="s">
        <v>46</v>
      </c>
      <c r="D2505" s="52" t="s">
        <v>8</v>
      </c>
      <c r="E2505" s="17">
        <v>0.33333333333333298</v>
      </c>
      <c r="F2505" s="16"/>
      <c r="G2505" s="16"/>
      <c r="H2505" s="52">
        <v>2</v>
      </c>
    </row>
    <row r="2506" spans="1:8" x14ac:dyDescent="0.3">
      <c r="A2506" s="18">
        <v>45846</v>
      </c>
      <c r="B2506" s="16" t="s">
        <v>76</v>
      </c>
      <c r="C2506" s="17" t="s">
        <v>46</v>
      </c>
      <c r="D2506" s="52" t="s">
        <v>8</v>
      </c>
      <c r="E2506" s="17">
        <v>0.41666666666666669</v>
      </c>
      <c r="F2506" s="16"/>
      <c r="G2506" s="16"/>
      <c r="H2506" s="52">
        <v>4</v>
      </c>
    </row>
    <row r="2507" spans="1:8" x14ac:dyDescent="0.3">
      <c r="A2507" s="18">
        <v>45846</v>
      </c>
      <c r="B2507" s="41" t="s">
        <v>12</v>
      </c>
      <c r="C2507" s="42" t="s">
        <v>104</v>
      </c>
      <c r="D2507" s="41" t="s">
        <v>24</v>
      </c>
      <c r="E2507" s="42">
        <v>0.25</v>
      </c>
      <c r="F2507" s="20"/>
      <c r="G2507" s="20"/>
      <c r="H2507" s="41">
        <v>22</v>
      </c>
    </row>
    <row r="2508" spans="1:8" x14ac:dyDescent="0.3">
      <c r="A2508" s="18">
        <v>45846</v>
      </c>
      <c r="B2508" s="16" t="s">
        <v>9</v>
      </c>
      <c r="C2508" s="42" t="s">
        <v>46</v>
      </c>
      <c r="D2508" s="41" t="s">
        <v>8</v>
      </c>
      <c r="E2508" s="17">
        <v>0.75</v>
      </c>
      <c r="F2508" s="16"/>
      <c r="G2508" s="16"/>
      <c r="H2508" s="52">
        <v>1</v>
      </c>
    </row>
    <row r="2509" spans="1:8" x14ac:dyDescent="0.3">
      <c r="A2509" s="18">
        <v>45846</v>
      </c>
      <c r="B2509" s="16" t="s">
        <v>6</v>
      </c>
      <c r="C2509" s="42" t="s">
        <v>46</v>
      </c>
      <c r="D2509" s="41" t="s">
        <v>8</v>
      </c>
      <c r="E2509" s="17">
        <v>0.75</v>
      </c>
      <c r="F2509" s="16"/>
      <c r="G2509" s="16"/>
      <c r="H2509" s="52">
        <v>1</v>
      </c>
    </row>
    <row r="2510" spans="1:8" x14ac:dyDescent="0.3">
      <c r="A2510" s="18">
        <v>45846</v>
      </c>
      <c r="B2510" s="41" t="s">
        <v>22</v>
      </c>
      <c r="C2510" s="42" t="s">
        <v>46</v>
      </c>
      <c r="D2510" s="41" t="s">
        <v>8</v>
      </c>
      <c r="E2510" s="42">
        <v>0.75</v>
      </c>
      <c r="F2510" s="20"/>
      <c r="G2510" s="20"/>
      <c r="H2510" s="41">
        <v>1</v>
      </c>
    </row>
    <row r="2511" spans="1:8" x14ac:dyDescent="0.3">
      <c r="A2511" s="592" t="s">
        <v>267</v>
      </c>
      <c r="B2511" s="592" t="s">
        <v>2</v>
      </c>
      <c r="C2511" s="592" t="s">
        <v>3</v>
      </c>
      <c r="D2511" s="592" t="s">
        <v>4</v>
      </c>
      <c r="E2511" s="588" t="s">
        <v>5</v>
      </c>
      <c r="F2511" s="588" t="s">
        <v>454</v>
      </c>
      <c r="G2511" s="588" t="s">
        <v>456</v>
      </c>
      <c r="H2511" s="588" t="s">
        <v>268</v>
      </c>
    </row>
    <row r="2512" spans="1:8" x14ac:dyDescent="0.3">
      <c r="A2512" s="592"/>
      <c r="B2512" s="592"/>
      <c r="C2512" s="592"/>
      <c r="D2512" s="592"/>
      <c r="E2512" s="588"/>
      <c r="F2512" s="588"/>
      <c r="G2512" s="588"/>
      <c r="H2512" s="588"/>
    </row>
    <row r="2513" spans="1:8" x14ac:dyDescent="0.3">
      <c r="A2513" s="18">
        <v>45847</v>
      </c>
      <c r="B2513" s="5" t="s">
        <v>6</v>
      </c>
      <c r="C2513" s="19" t="s">
        <v>56</v>
      </c>
      <c r="D2513" s="48" t="s">
        <v>81</v>
      </c>
      <c r="E2513" s="19">
        <v>0.29166666666666669</v>
      </c>
      <c r="F2513" s="5"/>
      <c r="G2513" s="5"/>
      <c r="H2513" s="48">
        <v>9</v>
      </c>
    </row>
    <row r="2514" spans="1:8" x14ac:dyDescent="0.3">
      <c r="A2514" s="18">
        <v>45847</v>
      </c>
      <c r="B2514" s="5" t="s">
        <v>22</v>
      </c>
      <c r="C2514" s="19" t="s">
        <v>56</v>
      </c>
      <c r="D2514" s="48" t="s">
        <v>97</v>
      </c>
      <c r="E2514" s="19">
        <v>0.5</v>
      </c>
      <c r="F2514" s="5"/>
      <c r="G2514" s="5"/>
      <c r="H2514" s="48">
        <v>10</v>
      </c>
    </row>
    <row r="2515" spans="1:8" x14ac:dyDescent="0.3">
      <c r="A2515" s="18">
        <v>45847</v>
      </c>
      <c r="B2515" s="5" t="s">
        <v>9</v>
      </c>
      <c r="C2515" s="19" t="s">
        <v>104</v>
      </c>
      <c r="D2515" s="48" t="s">
        <v>24</v>
      </c>
      <c r="E2515" s="19">
        <v>0.29166666666666702</v>
      </c>
      <c r="F2515" s="5"/>
      <c r="G2515" s="5"/>
      <c r="H2515" s="48">
        <v>10</v>
      </c>
    </row>
    <row r="2516" spans="1:8" x14ac:dyDescent="0.3">
      <c r="A2516" s="18">
        <v>45847</v>
      </c>
      <c r="B2516" s="5" t="s">
        <v>458</v>
      </c>
      <c r="C2516" s="19" t="s">
        <v>104</v>
      </c>
      <c r="D2516" s="48" t="s">
        <v>24</v>
      </c>
      <c r="E2516" s="19">
        <v>0.54166666666666663</v>
      </c>
      <c r="F2516" s="5"/>
      <c r="G2516" s="5"/>
      <c r="H2516" s="48"/>
    </row>
    <row r="2517" spans="1:8" x14ac:dyDescent="0.3">
      <c r="A2517" s="18">
        <v>45847</v>
      </c>
      <c r="B2517" s="5" t="s">
        <v>22</v>
      </c>
      <c r="C2517" s="19" t="s">
        <v>104</v>
      </c>
      <c r="D2517" s="48" t="s">
        <v>24</v>
      </c>
      <c r="E2517" s="19">
        <v>0.58333333333333337</v>
      </c>
      <c r="F2517" s="5"/>
      <c r="G2517" s="5"/>
      <c r="H2517" s="48">
        <v>10</v>
      </c>
    </row>
    <row r="2518" spans="1:8" x14ac:dyDescent="0.3">
      <c r="A2518" s="18">
        <v>45847</v>
      </c>
      <c r="B2518" s="5" t="s">
        <v>36</v>
      </c>
      <c r="C2518" s="19" t="s">
        <v>28</v>
      </c>
      <c r="D2518" s="48" t="s">
        <v>42</v>
      </c>
      <c r="E2518" s="19">
        <v>0.58333333333333337</v>
      </c>
      <c r="F2518" s="5"/>
      <c r="G2518" s="5"/>
      <c r="H2518" s="48">
        <v>16</v>
      </c>
    </row>
    <row r="2519" spans="1:8" x14ac:dyDescent="0.3">
      <c r="A2519" s="18">
        <v>45847</v>
      </c>
      <c r="B2519" s="5" t="s">
        <v>168</v>
      </c>
      <c r="C2519" s="19" t="s">
        <v>28</v>
      </c>
      <c r="D2519" s="48" t="s">
        <v>42</v>
      </c>
      <c r="E2519" s="19">
        <v>0.20833333333333334</v>
      </c>
      <c r="F2519" s="5"/>
      <c r="G2519" s="5"/>
      <c r="H2519" s="48">
        <v>4</v>
      </c>
    </row>
    <row r="2520" spans="1:8" x14ac:dyDescent="0.3">
      <c r="A2520" s="18">
        <v>45847</v>
      </c>
      <c r="B2520" s="5" t="s">
        <v>40</v>
      </c>
      <c r="C2520" s="19" t="s">
        <v>56</v>
      </c>
      <c r="D2520" s="48" t="s">
        <v>97</v>
      </c>
      <c r="E2520" s="19">
        <v>0.45833333333333331</v>
      </c>
      <c r="F2520" s="5"/>
      <c r="G2520" s="5"/>
      <c r="H2520" s="48">
        <v>14</v>
      </c>
    </row>
    <row r="2521" spans="1:8" x14ac:dyDescent="0.3">
      <c r="A2521" s="18">
        <v>45847</v>
      </c>
      <c r="B2521" s="5" t="s">
        <v>35</v>
      </c>
      <c r="C2521" s="21" t="s">
        <v>46</v>
      </c>
      <c r="D2521" s="48" t="s">
        <v>8</v>
      </c>
      <c r="E2521" s="21">
        <v>0.29166666666666702</v>
      </c>
      <c r="F2521" s="5"/>
      <c r="G2521" s="5"/>
      <c r="H2521" s="48">
        <v>2</v>
      </c>
    </row>
    <row r="2522" spans="1:8" x14ac:dyDescent="0.3">
      <c r="A2522" s="18">
        <v>45847</v>
      </c>
      <c r="B2522" s="5" t="s">
        <v>11</v>
      </c>
      <c r="C2522" s="19" t="s">
        <v>20</v>
      </c>
      <c r="D2522" s="48" t="s">
        <v>179</v>
      </c>
      <c r="E2522" s="19">
        <v>0.41666666666666669</v>
      </c>
      <c r="F2522" s="5"/>
      <c r="G2522" s="5"/>
      <c r="H2522" s="48">
        <v>15</v>
      </c>
    </row>
    <row r="2523" spans="1:8" x14ac:dyDescent="0.3">
      <c r="A2523" s="18">
        <v>45847</v>
      </c>
      <c r="B2523" s="5" t="s">
        <v>40</v>
      </c>
      <c r="C2523" s="19" t="s">
        <v>20</v>
      </c>
      <c r="D2523" s="48" t="s">
        <v>179</v>
      </c>
      <c r="E2523" s="19">
        <v>0.41666666666666669</v>
      </c>
      <c r="F2523" s="5"/>
      <c r="G2523" s="5"/>
      <c r="H2523" s="48">
        <v>12</v>
      </c>
    </row>
    <row r="2524" spans="1:8" x14ac:dyDescent="0.3">
      <c r="A2524" s="18">
        <v>45847</v>
      </c>
      <c r="B2524" s="5" t="s">
        <v>19</v>
      </c>
      <c r="C2524" s="19" t="s">
        <v>46</v>
      </c>
      <c r="D2524" s="48" t="s">
        <v>8</v>
      </c>
      <c r="E2524" s="19">
        <v>0.33333333333333331</v>
      </c>
      <c r="F2524" s="5"/>
      <c r="G2524" s="5"/>
      <c r="H2524" s="48">
        <v>5</v>
      </c>
    </row>
    <row r="2525" spans="1:8" x14ac:dyDescent="0.3">
      <c r="A2525" s="18">
        <v>45847</v>
      </c>
      <c r="B2525" s="5" t="s">
        <v>45</v>
      </c>
      <c r="C2525" s="5" t="s">
        <v>26</v>
      </c>
      <c r="D2525" s="5" t="s">
        <v>27</v>
      </c>
      <c r="E2525" s="22">
        <v>0.125</v>
      </c>
      <c r="F2525" s="5"/>
      <c r="G2525" s="5"/>
      <c r="H2525" s="5">
        <v>6</v>
      </c>
    </row>
    <row r="2526" spans="1:8" x14ac:dyDescent="0.3">
      <c r="A2526" s="18">
        <v>45847</v>
      </c>
      <c r="B2526" s="5" t="s">
        <v>12</v>
      </c>
      <c r="C2526" s="19" t="s">
        <v>367</v>
      </c>
      <c r="D2526" s="48" t="s">
        <v>367</v>
      </c>
      <c r="E2526" s="22">
        <v>0.58333333333333337</v>
      </c>
      <c r="F2526" s="5"/>
      <c r="G2526" s="5"/>
      <c r="H2526" s="48">
        <v>2</v>
      </c>
    </row>
    <row r="2527" spans="1:8" x14ac:dyDescent="0.3">
      <c r="A2527" s="40">
        <v>45848</v>
      </c>
      <c r="B2527" s="228" t="s">
        <v>9</v>
      </c>
      <c r="C2527" s="229" t="s">
        <v>46</v>
      </c>
      <c r="D2527" s="228" t="s">
        <v>8</v>
      </c>
      <c r="E2527" s="229">
        <v>0.70833333333333337</v>
      </c>
      <c r="F2527" s="228"/>
      <c r="G2527" s="20"/>
      <c r="H2527" s="228">
        <v>1</v>
      </c>
    </row>
    <row r="2528" spans="1:8" x14ac:dyDescent="0.3">
      <c r="A2528" s="40">
        <v>45848</v>
      </c>
      <c r="B2528" s="228" t="s">
        <v>6</v>
      </c>
      <c r="C2528" s="228" t="s">
        <v>46</v>
      </c>
      <c r="D2528" s="228" t="s">
        <v>8</v>
      </c>
      <c r="E2528" s="141">
        <v>0.70833333333333337</v>
      </c>
      <c r="F2528" s="228"/>
      <c r="G2528" s="20"/>
      <c r="H2528" s="228">
        <v>1</v>
      </c>
    </row>
    <row r="2529" spans="1:8" x14ac:dyDescent="0.3">
      <c r="A2529" s="592" t="s">
        <v>267</v>
      </c>
      <c r="B2529" s="592" t="s">
        <v>2</v>
      </c>
      <c r="C2529" s="592" t="s">
        <v>3</v>
      </c>
      <c r="D2529" s="592" t="s">
        <v>4</v>
      </c>
      <c r="E2529" s="588" t="s">
        <v>5</v>
      </c>
      <c r="F2529" s="588" t="s">
        <v>454</v>
      </c>
      <c r="G2529" s="588" t="s">
        <v>456</v>
      </c>
      <c r="H2529" s="588" t="s">
        <v>268</v>
      </c>
    </row>
    <row r="2530" spans="1:8" x14ac:dyDescent="0.3">
      <c r="A2530" s="594"/>
      <c r="B2530" s="594"/>
      <c r="C2530" s="594"/>
      <c r="D2530" s="594"/>
      <c r="E2530" s="593"/>
      <c r="F2530" s="593"/>
      <c r="G2530" s="593"/>
      <c r="H2530" s="593"/>
    </row>
    <row r="2531" spans="1:8" x14ac:dyDescent="0.3">
      <c r="A2531" s="40">
        <v>45848</v>
      </c>
      <c r="B2531" s="228" t="s">
        <v>40</v>
      </c>
      <c r="C2531" s="229" t="s">
        <v>367</v>
      </c>
      <c r="D2531" s="228" t="s">
        <v>367</v>
      </c>
      <c r="E2531" s="229">
        <v>0.33333333333333331</v>
      </c>
      <c r="F2531" s="228"/>
      <c r="G2531" s="20"/>
      <c r="H2531" s="228">
        <v>14</v>
      </c>
    </row>
    <row r="2532" spans="1:8" x14ac:dyDescent="0.3">
      <c r="A2532" s="40">
        <v>45848</v>
      </c>
      <c r="B2532" s="228" t="s">
        <v>18</v>
      </c>
      <c r="C2532" s="229" t="s">
        <v>367</v>
      </c>
      <c r="D2532" s="229" t="s">
        <v>367</v>
      </c>
      <c r="E2532" s="229">
        <v>0.33333333333333331</v>
      </c>
      <c r="F2532" s="229"/>
      <c r="G2532" s="20"/>
      <c r="H2532" s="228">
        <v>16</v>
      </c>
    </row>
    <row r="2533" spans="1:8" x14ac:dyDescent="0.3">
      <c r="A2533" s="40">
        <v>45848</v>
      </c>
      <c r="B2533" s="228" t="s">
        <v>164</v>
      </c>
      <c r="C2533" s="229" t="s">
        <v>367</v>
      </c>
      <c r="D2533" s="228" t="s">
        <v>367</v>
      </c>
      <c r="E2533" s="229">
        <v>0.33333333333333331</v>
      </c>
      <c r="F2533" s="228"/>
      <c r="G2533" s="20"/>
      <c r="H2533" s="228">
        <v>4</v>
      </c>
    </row>
    <row r="2534" spans="1:8" x14ac:dyDescent="0.3">
      <c r="A2534" s="40">
        <v>45848</v>
      </c>
      <c r="B2534" s="228" t="s">
        <v>33</v>
      </c>
      <c r="C2534" s="229" t="s">
        <v>26</v>
      </c>
      <c r="D2534" s="228" t="s">
        <v>27</v>
      </c>
      <c r="E2534" s="229">
        <v>0.25</v>
      </c>
      <c r="F2534" s="228"/>
      <c r="G2534" s="20"/>
      <c r="H2534" s="228">
        <v>14</v>
      </c>
    </row>
    <row r="2535" spans="1:8" x14ac:dyDescent="0.3">
      <c r="A2535" s="40">
        <v>45848</v>
      </c>
      <c r="B2535" s="228" t="s">
        <v>36</v>
      </c>
      <c r="C2535" s="229" t="s">
        <v>26</v>
      </c>
      <c r="D2535" s="228" t="s">
        <v>27</v>
      </c>
      <c r="E2535" s="229">
        <v>0.5</v>
      </c>
      <c r="F2535" s="228"/>
      <c r="G2535" s="20"/>
      <c r="H2535" s="228">
        <v>14</v>
      </c>
    </row>
    <row r="2536" spans="1:8" x14ac:dyDescent="0.3">
      <c r="A2536" s="40">
        <v>45848</v>
      </c>
      <c r="B2536" s="228" t="s">
        <v>35</v>
      </c>
      <c r="C2536" s="229" t="s">
        <v>46</v>
      </c>
      <c r="D2536" s="228" t="s">
        <v>8</v>
      </c>
      <c r="E2536" s="229">
        <v>0.375</v>
      </c>
      <c r="F2536" s="228"/>
      <c r="G2536" s="20"/>
      <c r="H2536" s="228">
        <v>2</v>
      </c>
    </row>
    <row r="2537" spans="1:8" x14ac:dyDescent="0.3">
      <c r="A2537" s="40">
        <v>45848</v>
      </c>
      <c r="B2537" s="228" t="s">
        <v>12</v>
      </c>
      <c r="C2537" s="229" t="s">
        <v>104</v>
      </c>
      <c r="D2537" s="229" t="s">
        <v>24</v>
      </c>
      <c r="E2537" s="229">
        <v>0.33333333333333331</v>
      </c>
      <c r="F2537" s="229"/>
      <c r="G2537" s="20"/>
      <c r="H2537" s="228">
        <v>22</v>
      </c>
    </row>
    <row r="2538" spans="1:8" x14ac:dyDescent="0.3">
      <c r="A2538" s="40">
        <v>45848</v>
      </c>
      <c r="B2538" s="228" t="s">
        <v>9</v>
      </c>
      <c r="C2538" s="229" t="s">
        <v>20</v>
      </c>
      <c r="D2538" s="228" t="s">
        <v>179</v>
      </c>
      <c r="E2538" s="229">
        <v>0.375</v>
      </c>
      <c r="F2538" s="228"/>
      <c r="G2538" s="20"/>
      <c r="H2538" s="228">
        <v>10</v>
      </c>
    </row>
    <row r="2539" spans="1:8" x14ac:dyDescent="0.3">
      <c r="A2539" s="40">
        <v>45848</v>
      </c>
      <c r="B2539" s="228" t="s">
        <v>6</v>
      </c>
      <c r="C2539" s="228" t="s">
        <v>20</v>
      </c>
      <c r="D2539" s="228" t="s">
        <v>179</v>
      </c>
      <c r="E2539" s="141">
        <v>0.375</v>
      </c>
      <c r="F2539" s="228"/>
      <c r="G2539" s="20"/>
      <c r="H2539" s="228">
        <v>14</v>
      </c>
    </row>
    <row r="2540" spans="1:8" x14ac:dyDescent="0.3">
      <c r="A2540" s="40">
        <v>45848</v>
      </c>
      <c r="B2540" s="228" t="s">
        <v>17</v>
      </c>
      <c r="C2540" s="229" t="s">
        <v>20</v>
      </c>
      <c r="D2540" s="228" t="s">
        <v>179</v>
      </c>
      <c r="E2540" s="229">
        <v>0.375</v>
      </c>
      <c r="F2540" s="228"/>
      <c r="G2540" s="20"/>
      <c r="H2540" s="228">
        <v>1</v>
      </c>
    </row>
    <row r="2541" spans="1:8" x14ac:dyDescent="0.3">
      <c r="A2541" s="40">
        <v>45848</v>
      </c>
      <c r="B2541" s="228" t="s">
        <v>13</v>
      </c>
      <c r="C2541" s="228" t="s">
        <v>20</v>
      </c>
      <c r="D2541" s="228" t="s">
        <v>179</v>
      </c>
      <c r="E2541" s="141">
        <v>0.375</v>
      </c>
      <c r="F2541" s="228"/>
      <c r="G2541" s="20"/>
      <c r="H2541" s="228">
        <v>2</v>
      </c>
    </row>
    <row r="2542" spans="1:8" x14ac:dyDescent="0.3">
      <c r="A2542" s="40">
        <v>45848</v>
      </c>
      <c r="B2542" s="228" t="s">
        <v>108</v>
      </c>
      <c r="C2542" s="228" t="s">
        <v>46</v>
      </c>
      <c r="D2542" s="228" t="s">
        <v>8</v>
      </c>
      <c r="E2542" s="211" t="s">
        <v>459</v>
      </c>
      <c r="F2542" s="228"/>
      <c r="G2542" s="20"/>
      <c r="H2542" s="228">
        <v>2</v>
      </c>
    </row>
    <row r="2543" spans="1:8" x14ac:dyDescent="0.3">
      <c r="A2543" s="40">
        <v>45848</v>
      </c>
      <c r="B2543" s="228" t="s">
        <v>107</v>
      </c>
      <c r="C2543" s="228" t="s">
        <v>46</v>
      </c>
      <c r="D2543" s="228" t="s">
        <v>8</v>
      </c>
      <c r="E2543" s="211" t="s">
        <v>459</v>
      </c>
      <c r="F2543" s="228"/>
      <c r="G2543" s="20"/>
      <c r="H2543" s="228">
        <v>2</v>
      </c>
    </row>
    <row r="2544" spans="1:8" x14ac:dyDescent="0.3">
      <c r="A2544" s="40">
        <v>45848</v>
      </c>
      <c r="B2544" s="228" t="s">
        <v>43</v>
      </c>
      <c r="C2544" s="229" t="s">
        <v>28</v>
      </c>
      <c r="D2544" s="228" t="s">
        <v>42</v>
      </c>
      <c r="E2544" s="229">
        <v>0.20833333333333334</v>
      </c>
      <c r="F2544" s="228"/>
      <c r="G2544" s="20"/>
      <c r="H2544" s="228">
        <v>8</v>
      </c>
    </row>
    <row r="2545" spans="1:8" x14ac:dyDescent="0.3">
      <c r="A2545" s="40">
        <v>45848</v>
      </c>
      <c r="B2545" s="228" t="s">
        <v>67</v>
      </c>
      <c r="C2545" s="229" t="s">
        <v>56</v>
      </c>
      <c r="D2545" s="228" t="s">
        <v>97</v>
      </c>
      <c r="E2545" s="229">
        <v>0.29166666666666669</v>
      </c>
      <c r="F2545" s="228"/>
      <c r="G2545" s="20"/>
      <c r="H2545" s="228">
        <v>10</v>
      </c>
    </row>
    <row r="2546" spans="1:8" x14ac:dyDescent="0.3">
      <c r="A2546" s="40">
        <v>45848</v>
      </c>
      <c r="B2546" s="228" t="s">
        <v>49</v>
      </c>
      <c r="C2546" s="229" t="s">
        <v>56</v>
      </c>
      <c r="D2546" s="229" t="s">
        <v>97</v>
      </c>
      <c r="E2546" s="229">
        <v>0.41666666666666669</v>
      </c>
      <c r="F2546" s="229"/>
      <c r="G2546" s="20"/>
      <c r="H2546" s="228">
        <v>7</v>
      </c>
    </row>
    <row r="2547" spans="1:8" x14ac:dyDescent="0.3">
      <c r="A2547" s="231">
        <v>45848</v>
      </c>
      <c r="B2547" s="232" t="s">
        <v>159</v>
      </c>
      <c r="C2547" s="233" t="s">
        <v>56</v>
      </c>
      <c r="D2547" s="232" t="s">
        <v>97</v>
      </c>
      <c r="E2547" s="233">
        <v>0.41666666666666669</v>
      </c>
      <c r="F2547" s="232"/>
      <c r="G2547" s="173"/>
      <c r="H2547" s="232">
        <v>8</v>
      </c>
    </row>
    <row r="2548" spans="1:8" ht="29.25" customHeight="1" x14ac:dyDescent="0.3">
      <c r="A2548" s="592" t="s">
        <v>267</v>
      </c>
      <c r="B2548" s="592" t="s">
        <v>2</v>
      </c>
      <c r="C2548" s="592" t="s">
        <v>3</v>
      </c>
      <c r="D2548" s="592" t="s">
        <v>4</v>
      </c>
      <c r="E2548" s="588" t="s">
        <v>5</v>
      </c>
      <c r="F2548" s="588" t="s">
        <v>454</v>
      </c>
      <c r="G2548" s="588" t="s">
        <v>456</v>
      </c>
      <c r="H2548" s="588" t="s">
        <v>268</v>
      </c>
    </row>
    <row r="2549" spans="1:8" ht="15" customHeight="1" x14ac:dyDescent="0.3">
      <c r="A2549" s="594"/>
      <c r="B2549" s="594"/>
      <c r="C2549" s="594"/>
      <c r="D2549" s="594"/>
      <c r="E2549" s="593"/>
      <c r="F2549" s="593"/>
      <c r="G2549" s="593"/>
      <c r="H2549" s="593"/>
    </row>
    <row r="2550" spans="1:8" x14ac:dyDescent="0.3">
      <c r="A2550" s="1">
        <v>45849</v>
      </c>
      <c r="B2550" s="2" t="s">
        <v>12</v>
      </c>
      <c r="C2550" s="2" t="s">
        <v>104</v>
      </c>
      <c r="D2550" s="2" t="s">
        <v>24</v>
      </c>
      <c r="E2550" s="3">
        <v>0.33333333333333331</v>
      </c>
      <c r="F2550" s="4"/>
      <c r="G2550" s="153"/>
      <c r="H2550" s="4">
        <v>20</v>
      </c>
    </row>
    <row r="2551" spans="1:8" x14ac:dyDescent="0.3">
      <c r="A2551" s="1">
        <v>45849</v>
      </c>
      <c r="B2551" s="2" t="s">
        <v>9</v>
      </c>
      <c r="C2551" s="2"/>
      <c r="D2551" s="2" t="s">
        <v>460</v>
      </c>
      <c r="E2551" s="3">
        <v>0.33333333333333331</v>
      </c>
      <c r="F2551" s="4"/>
      <c r="G2551" s="153"/>
      <c r="H2551" s="4">
        <v>10</v>
      </c>
    </row>
    <row r="2552" spans="1:8" x14ac:dyDescent="0.3">
      <c r="A2552" s="1">
        <v>45849</v>
      </c>
      <c r="B2552" s="2" t="s">
        <v>6</v>
      </c>
      <c r="C2552" s="2"/>
      <c r="D2552" s="2" t="s">
        <v>460</v>
      </c>
      <c r="E2552" s="3">
        <v>0.33333333333333331</v>
      </c>
      <c r="F2552" s="4"/>
      <c r="G2552" s="153"/>
      <c r="H2552" s="4">
        <v>8</v>
      </c>
    </row>
    <row r="2553" spans="1:8" x14ac:dyDescent="0.3">
      <c r="A2553" s="1">
        <v>45849</v>
      </c>
      <c r="B2553" s="2" t="s">
        <v>18</v>
      </c>
      <c r="C2553" s="2" t="s">
        <v>20</v>
      </c>
      <c r="D2553" s="2" t="s">
        <v>112</v>
      </c>
      <c r="E2553" s="3">
        <v>0.29166666666666669</v>
      </c>
      <c r="F2553" s="4"/>
      <c r="G2553" s="153"/>
      <c r="H2553" s="4">
        <v>3</v>
      </c>
    </row>
    <row r="2554" spans="1:8" x14ac:dyDescent="0.3">
      <c r="A2554" s="1">
        <v>45849</v>
      </c>
      <c r="B2554" s="2" t="s">
        <v>447</v>
      </c>
      <c r="C2554" s="2" t="s">
        <v>20</v>
      </c>
      <c r="D2554" s="2" t="s">
        <v>112</v>
      </c>
      <c r="E2554" s="3">
        <v>0.29166666666666669</v>
      </c>
      <c r="F2554" s="4"/>
      <c r="G2554" s="153"/>
      <c r="H2554" s="4">
        <v>20</v>
      </c>
    </row>
    <row r="2555" spans="1:8" x14ac:dyDescent="0.3">
      <c r="A2555" s="1">
        <v>45849</v>
      </c>
      <c r="B2555" s="2" t="s">
        <v>19</v>
      </c>
      <c r="C2555" s="2" t="s">
        <v>202</v>
      </c>
      <c r="D2555" s="2" t="s">
        <v>29</v>
      </c>
      <c r="E2555" s="3">
        <v>0.33333333333333331</v>
      </c>
      <c r="F2555" s="4"/>
      <c r="G2555" s="153"/>
      <c r="H2555" s="4">
        <v>2</v>
      </c>
    </row>
    <row r="2556" spans="1:8" x14ac:dyDescent="0.3">
      <c r="A2556" s="1">
        <v>45849</v>
      </c>
      <c r="B2556" s="2" t="s">
        <v>220</v>
      </c>
      <c r="C2556" s="2" t="s">
        <v>202</v>
      </c>
      <c r="D2556" s="2" t="s">
        <v>29</v>
      </c>
      <c r="E2556" s="3">
        <v>0.33333333333333331</v>
      </c>
      <c r="F2556" s="4"/>
      <c r="G2556" s="153"/>
      <c r="H2556" s="4">
        <v>12</v>
      </c>
    </row>
    <row r="2557" spans="1:8" x14ac:dyDescent="0.3">
      <c r="A2557" s="1">
        <v>45849</v>
      </c>
      <c r="B2557" s="2" t="s">
        <v>105</v>
      </c>
      <c r="C2557" s="2" t="s">
        <v>26</v>
      </c>
      <c r="D2557" s="2" t="s">
        <v>113</v>
      </c>
      <c r="E2557" s="3">
        <v>0.29166666666666669</v>
      </c>
      <c r="F2557" s="4"/>
      <c r="G2557" s="153"/>
      <c r="H2557" s="4">
        <v>7</v>
      </c>
    </row>
    <row r="2558" spans="1:8" x14ac:dyDescent="0.3">
      <c r="A2558" s="1">
        <v>45849</v>
      </c>
      <c r="B2558" s="2" t="s">
        <v>34</v>
      </c>
      <c r="C2558" s="2" t="s">
        <v>26</v>
      </c>
      <c r="D2558" s="2" t="s">
        <v>113</v>
      </c>
      <c r="E2558" s="3">
        <v>0.29166666666666669</v>
      </c>
      <c r="F2558" s="4"/>
      <c r="G2558" s="153"/>
      <c r="H2558" s="4">
        <v>1</v>
      </c>
    </row>
    <row r="2559" spans="1:8" x14ac:dyDescent="0.3">
      <c r="A2559" s="1">
        <v>45849</v>
      </c>
      <c r="B2559" s="2" t="s">
        <v>36</v>
      </c>
      <c r="C2559" s="2" t="s">
        <v>26</v>
      </c>
      <c r="D2559" s="2" t="s">
        <v>113</v>
      </c>
      <c r="E2559" s="3">
        <v>0.29166666666666669</v>
      </c>
      <c r="F2559" s="4"/>
      <c r="G2559" s="153"/>
      <c r="H2559" s="4">
        <v>3</v>
      </c>
    </row>
    <row r="2560" spans="1:8" x14ac:dyDescent="0.3">
      <c r="A2560" s="1">
        <v>45849</v>
      </c>
      <c r="B2560" s="8" t="s">
        <v>461</v>
      </c>
      <c r="C2560" s="2" t="s">
        <v>56</v>
      </c>
      <c r="D2560" s="2" t="s">
        <v>97</v>
      </c>
      <c r="E2560" s="3">
        <v>0.45833333333333331</v>
      </c>
      <c r="F2560" s="4"/>
      <c r="G2560" s="4"/>
      <c r="H2560" s="4">
        <v>10</v>
      </c>
    </row>
    <row r="2561" spans="1:8" x14ac:dyDescent="0.3">
      <c r="A2561" s="1">
        <v>45849</v>
      </c>
      <c r="B2561" s="8" t="s">
        <v>462</v>
      </c>
      <c r="C2561" s="2" t="s">
        <v>60</v>
      </c>
      <c r="D2561" s="2" t="s">
        <v>165</v>
      </c>
      <c r="E2561" s="3">
        <v>0.375</v>
      </c>
      <c r="F2561" s="4"/>
      <c r="G2561" s="4"/>
      <c r="H2561" s="4">
        <v>2</v>
      </c>
    </row>
    <row r="2562" spans="1:8" x14ac:dyDescent="0.3">
      <c r="A2562" s="18">
        <v>45849</v>
      </c>
      <c r="B2562" s="2" t="s">
        <v>463</v>
      </c>
      <c r="C2562" s="2" t="s">
        <v>46</v>
      </c>
      <c r="D2562" s="2" t="s">
        <v>8</v>
      </c>
      <c r="E2562" s="22">
        <v>0.625</v>
      </c>
      <c r="F2562" s="5"/>
      <c r="G2562" s="5"/>
      <c r="H2562" s="5">
        <v>1</v>
      </c>
    </row>
    <row r="2563" spans="1:8" x14ac:dyDescent="0.3">
      <c r="A2563" s="1">
        <v>45849</v>
      </c>
      <c r="B2563" s="2" t="s">
        <v>9</v>
      </c>
      <c r="C2563" s="2" t="s">
        <v>46</v>
      </c>
      <c r="D2563" s="2" t="s">
        <v>8</v>
      </c>
      <c r="E2563" s="3">
        <v>0.75</v>
      </c>
      <c r="F2563" s="4"/>
      <c r="G2563" s="153"/>
      <c r="H2563" s="4">
        <v>1</v>
      </c>
    </row>
    <row r="2564" spans="1:8" x14ac:dyDescent="0.3">
      <c r="A2564" s="1">
        <v>45849</v>
      </c>
      <c r="B2564" s="2" t="s">
        <v>6</v>
      </c>
      <c r="C2564" s="2" t="s">
        <v>46</v>
      </c>
      <c r="D2564" s="2" t="s">
        <v>8</v>
      </c>
      <c r="E2564" s="3">
        <v>0.75</v>
      </c>
      <c r="F2564" s="4"/>
      <c r="G2564" s="153"/>
      <c r="H2564" s="4">
        <v>1</v>
      </c>
    </row>
    <row r="2565" spans="1:8" x14ac:dyDescent="0.3">
      <c r="A2565" s="592" t="s">
        <v>267</v>
      </c>
      <c r="B2565" s="592" t="s">
        <v>2</v>
      </c>
      <c r="C2565" s="592" t="s">
        <v>3</v>
      </c>
      <c r="D2565" s="592" t="s">
        <v>4</v>
      </c>
      <c r="E2565" s="588" t="s">
        <v>5</v>
      </c>
      <c r="F2565" s="588" t="s">
        <v>454</v>
      </c>
      <c r="G2565" s="588" t="s">
        <v>456</v>
      </c>
      <c r="H2565" s="588" t="s">
        <v>268</v>
      </c>
    </row>
    <row r="2566" spans="1:8" x14ac:dyDescent="0.3">
      <c r="A2566" s="592"/>
      <c r="B2566" s="592"/>
      <c r="C2566" s="592"/>
      <c r="D2566" s="592"/>
      <c r="E2566" s="588"/>
      <c r="F2566" s="588"/>
      <c r="G2566" s="588"/>
      <c r="H2566" s="588"/>
    </row>
    <row r="2567" spans="1:8" x14ac:dyDescent="0.3">
      <c r="A2567" s="1">
        <v>45850</v>
      </c>
      <c r="B2567" s="2" t="s">
        <v>9</v>
      </c>
      <c r="C2567" s="2" t="s">
        <v>28</v>
      </c>
      <c r="D2567" s="2" t="s">
        <v>42</v>
      </c>
      <c r="E2567" s="3">
        <v>0.29166666666666669</v>
      </c>
      <c r="F2567" s="4"/>
      <c r="G2567" s="153"/>
      <c r="H2567" s="4">
        <v>10</v>
      </c>
    </row>
    <row r="2568" spans="1:8" x14ac:dyDescent="0.3">
      <c r="A2568" s="1">
        <v>45850</v>
      </c>
      <c r="B2568" s="2" t="s">
        <v>6</v>
      </c>
      <c r="C2568" s="2" t="s">
        <v>28</v>
      </c>
      <c r="D2568" s="2" t="s">
        <v>42</v>
      </c>
      <c r="E2568" s="3">
        <v>0.29166666666666669</v>
      </c>
      <c r="F2568" s="4"/>
      <c r="G2568" s="153"/>
      <c r="H2568" s="4">
        <v>2</v>
      </c>
    </row>
    <row r="2569" spans="1:8" x14ac:dyDescent="0.3">
      <c r="A2569" s="1">
        <v>45850</v>
      </c>
      <c r="B2569" s="2" t="s">
        <v>464</v>
      </c>
      <c r="C2569" s="2" t="s">
        <v>20</v>
      </c>
      <c r="D2569" s="2" t="s">
        <v>179</v>
      </c>
      <c r="E2569" s="3">
        <v>0.29166666666666669</v>
      </c>
      <c r="F2569" s="4"/>
      <c r="G2569" s="153"/>
      <c r="H2569" s="4">
        <v>24</v>
      </c>
    </row>
    <row r="2570" spans="1:8" x14ac:dyDescent="0.3">
      <c r="A2570" s="18">
        <v>45850</v>
      </c>
      <c r="B2570" s="2" t="s">
        <v>40</v>
      </c>
      <c r="C2570" s="2" t="s">
        <v>20</v>
      </c>
      <c r="D2570" s="2" t="s">
        <v>179</v>
      </c>
      <c r="E2570" s="22">
        <v>0.375</v>
      </c>
      <c r="F2570" s="5"/>
      <c r="G2570" s="5"/>
      <c r="H2570" s="4">
        <v>24</v>
      </c>
    </row>
    <row r="2571" spans="1:8" x14ac:dyDescent="0.3">
      <c r="A2571" s="592" t="s">
        <v>267</v>
      </c>
      <c r="B2571" s="592" t="s">
        <v>2</v>
      </c>
      <c r="C2571" s="592" t="s">
        <v>3</v>
      </c>
      <c r="D2571" s="592" t="s">
        <v>4</v>
      </c>
      <c r="E2571" s="588" t="s">
        <v>5</v>
      </c>
      <c r="F2571" s="588" t="s">
        <v>454</v>
      </c>
      <c r="G2571" s="588" t="s">
        <v>456</v>
      </c>
      <c r="H2571" s="588" t="s">
        <v>268</v>
      </c>
    </row>
    <row r="2572" spans="1:8" x14ac:dyDescent="0.3">
      <c r="A2572" s="592"/>
      <c r="B2572" s="592"/>
      <c r="C2572" s="592"/>
      <c r="D2572" s="592"/>
      <c r="E2572" s="588"/>
      <c r="F2572" s="588"/>
      <c r="G2572" s="588"/>
      <c r="H2572" s="588"/>
    </row>
    <row r="2573" spans="1:8" x14ac:dyDescent="0.3">
      <c r="A2573" s="18">
        <v>45852</v>
      </c>
      <c r="B2573" s="5" t="s">
        <v>22</v>
      </c>
      <c r="C2573" s="19" t="s">
        <v>28</v>
      </c>
      <c r="D2573" s="48" t="s">
        <v>42</v>
      </c>
      <c r="E2573" s="19">
        <v>0.29166666666666669</v>
      </c>
      <c r="F2573" s="5"/>
      <c r="G2573" s="5"/>
      <c r="H2573" s="48">
        <v>12</v>
      </c>
    </row>
    <row r="2574" spans="1:8" x14ac:dyDescent="0.3">
      <c r="A2574" s="18">
        <v>45852</v>
      </c>
      <c r="B2574" s="5" t="s">
        <v>17</v>
      </c>
      <c r="C2574" s="19" t="s">
        <v>28</v>
      </c>
      <c r="D2574" s="48" t="s">
        <v>42</v>
      </c>
      <c r="E2574" s="19">
        <v>0.5</v>
      </c>
      <c r="F2574" s="5"/>
      <c r="G2574" s="5"/>
      <c r="H2574" s="48">
        <v>12</v>
      </c>
    </row>
    <row r="2575" spans="1:8" x14ac:dyDescent="0.3">
      <c r="A2575" s="18">
        <v>45852</v>
      </c>
      <c r="B2575" s="5" t="s">
        <v>9</v>
      </c>
      <c r="C2575" s="19" t="s">
        <v>28</v>
      </c>
      <c r="D2575" s="48" t="s">
        <v>42</v>
      </c>
      <c r="E2575" s="19">
        <v>0.5</v>
      </c>
      <c r="F2575" s="5"/>
      <c r="G2575" s="5"/>
      <c r="H2575" s="48">
        <v>4</v>
      </c>
    </row>
    <row r="2576" spans="1:8" x14ac:dyDescent="0.3">
      <c r="A2576" s="18">
        <v>45852</v>
      </c>
      <c r="B2576" s="5" t="s">
        <v>11</v>
      </c>
      <c r="C2576" s="19" t="s">
        <v>26</v>
      </c>
      <c r="D2576" s="48" t="s">
        <v>27</v>
      </c>
      <c r="E2576" s="19">
        <v>0.29166666666666702</v>
      </c>
      <c r="F2576" s="5"/>
      <c r="G2576" s="5"/>
      <c r="H2576" s="48">
        <v>7</v>
      </c>
    </row>
    <row r="2577" spans="1:8" x14ac:dyDescent="0.3">
      <c r="A2577" s="18">
        <v>45852</v>
      </c>
      <c r="B2577" s="5" t="s">
        <v>16</v>
      </c>
      <c r="C2577" s="19" t="s">
        <v>26</v>
      </c>
      <c r="D2577" s="48" t="s">
        <v>27</v>
      </c>
      <c r="E2577" s="19">
        <v>0.29166666666666669</v>
      </c>
      <c r="F2577" s="5"/>
      <c r="G2577" s="5"/>
      <c r="H2577" s="48">
        <v>4</v>
      </c>
    </row>
    <row r="2578" spans="1:8" x14ac:dyDescent="0.3">
      <c r="A2578" s="18">
        <v>45852</v>
      </c>
      <c r="B2578" s="20" t="s">
        <v>6</v>
      </c>
      <c r="C2578" s="21" t="s">
        <v>104</v>
      </c>
      <c r="D2578" s="41" t="s">
        <v>24</v>
      </c>
      <c r="E2578" s="21">
        <v>0.375</v>
      </c>
      <c r="F2578" s="5"/>
      <c r="G2578" s="5"/>
      <c r="H2578" s="41">
        <v>5</v>
      </c>
    </row>
    <row r="2579" spans="1:8" x14ac:dyDescent="0.3">
      <c r="A2579" s="18">
        <v>45852</v>
      </c>
      <c r="B2579" s="5" t="s">
        <v>13</v>
      </c>
      <c r="C2579" s="19" t="s">
        <v>104</v>
      </c>
      <c r="D2579" s="48" t="s">
        <v>24</v>
      </c>
      <c r="E2579" s="19">
        <v>0.375</v>
      </c>
      <c r="F2579" s="5"/>
      <c r="G2579" s="5"/>
      <c r="H2579" s="48">
        <v>7</v>
      </c>
    </row>
    <row r="2580" spans="1:8" x14ac:dyDescent="0.3">
      <c r="A2580" s="18">
        <v>45852</v>
      </c>
      <c r="B2580" s="20" t="s">
        <v>25</v>
      </c>
      <c r="C2580" s="21" t="s">
        <v>104</v>
      </c>
      <c r="D2580" s="41" t="s">
        <v>24</v>
      </c>
      <c r="E2580" s="21">
        <v>0.375</v>
      </c>
      <c r="F2580" s="5"/>
      <c r="G2580" s="5"/>
      <c r="H2580" s="41">
        <v>4</v>
      </c>
    </row>
    <row r="2581" spans="1:8" x14ac:dyDescent="0.3">
      <c r="A2581" s="18">
        <v>45852</v>
      </c>
      <c r="B2581" s="20" t="s">
        <v>464</v>
      </c>
      <c r="C2581" s="21" t="s">
        <v>20</v>
      </c>
      <c r="D2581" s="41" t="s">
        <v>179</v>
      </c>
      <c r="E2581" s="21">
        <v>0.29166666666666669</v>
      </c>
      <c r="F2581" s="5"/>
      <c r="G2581" s="5"/>
      <c r="H2581" s="41">
        <v>24</v>
      </c>
    </row>
    <row r="2582" spans="1:8" x14ac:dyDescent="0.3">
      <c r="A2582" s="18">
        <v>45852</v>
      </c>
      <c r="B2582" s="5" t="s">
        <v>18</v>
      </c>
      <c r="C2582" s="19" t="s">
        <v>20</v>
      </c>
      <c r="D2582" s="48" t="s">
        <v>179</v>
      </c>
      <c r="E2582" s="19">
        <v>0.41666666666666669</v>
      </c>
      <c r="F2582" s="5"/>
      <c r="G2582" s="5"/>
      <c r="H2582" s="48">
        <v>27</v>
      </c>
    </row>
    <row r="2583" spans="1:8" x14ac:dyDescent="0.3">
      <c r="A2583" s="18">
        <v>45852</v>
      </c>
      <c r="B2583" s="5" t="s">
        <v>164</v>
      </c>
      <c r="C2583" s="19" t="s">
        <v>20</v>
      </c>
      <c r="D2583" s="48" t="s">
        <v>179</v>
      </c>
      <c r="E2583" s="19">
        <v>0.41666666666666669</v>
      </c>
      <c r="F2583" s="5"/>
      <c r="G2583" s="5"/>
      <c r="H2583" s="48">
        <v>1</v>
      </c>
    </row>
    <row r="2584" spans="1:8" x14ac:dyDescent="0.3">
      <c r="A2584" s="18">
        <v>45852</v>
      </c>
      <c r="B2584" s="20" t="s">
        <v>35</v>
      </c>
      <c r="C2584" s="19" t="s">
        <v>46</v>
      </c>
      <c r="D2584" s="41" t="s">
        <v>8</v>
      </c>
      <c r="E2584" s="19">
        <v>0.29166666666666702</v>
      </c>
      <c r="F2584" s="5"/>
      <c r="G2584" s="5"/>
      <c r="H2584" s="41">
        <v>2</v>
      </c>
    </row>
    <row r="2585" spans="1:8" x14ac:dyDescent="0.3">
      <c r="A2585" s="18">
        <v>45852</v>
      </c>
      <c r="B2585" s="5" t="s">
        <v>75</v>
      </c>
      <c r="C2585" s="19" t="s">
        <v>56</v>
      </c>
      <c r="D2585" s="48" t="s">
        <v>97</v>
      </c>
      <c r="E2585" s="19">
        <v>0.25</v>
      </c>
      <c r="F2585" s="5"/>
      <c r="G2585" s="5"/>
      <c r="H2585" s="48">
        <v>10</v>
      </c>
    </row>
    <row r="2586" spans="1:8" x14ac:dyDescent="0.3">
      <c r="A2586" s="18">
        <v>45852</v>
      </c>
      <c r="B2586" s="5" t="s">
        <v>43</v>
      </c>
      <c r="C2586" s="19" t="s">
        <v>56</v>
      </c>
      <c r="D2586" s="48" t="s">
        <v>97</v>
      </c>
      <c r="E2586" s="19">
        <v>0.25</v>
      </c>
      <c r="F2586" s="5"/>
      <c r="G2586" s="5"/>
      <c r="H2586" s="48">
        <v>7</v>
      </c>
    </row>
    <row r="2587" spans="1:8" x14ac:dyDescent="0.3">
      <c r="A2587" s="18">
        <v>45852</v>
      </c>
      <c r="B2587" s="20" t="s">
        <v>30</v>
      </c>
      <c r="C2587" s="19" t="s">
        <v>46</v>
      </c>
      <c r="D2587" s="48" t="s">
        <v>8</v>
      </c>
      <c r="E2587" s="19">
        <v>0.875</v>
      </c>
      <c r="F2587" s="5"/>
      <c r="G2587" s="5"/>
      <c r="H2587" s="48">
        <v>1</v>
      </c>
    </row>
    <row r="2588" spans="1:8" x14ac:dyDescent="0.3">
      <c r="A2588" s="18">
        <v>45852</v>
      </c>
      <c r="B2588" s="5" t="s">
        <v>9</v>
      </c>
      <c r="C2588" s="19" t="s">
        <v>46</v>
      </c>
      <c r="D2588" s="48" t="s">
        <v>8</v>
      </c>
      <c r="E2588" s="19">
        <v>0.875</v>
      </c>
      <c r="F2588" s="5"/>
      <c r="G2588" s="5"/>
      <c r="H2588" s="48">
        <v>1</v>
      </c>
    </row>
    <row r="2589" spans="1:8" x14ac:dyDescent="0.3">
      <c r="A2589" s="592" t="s">
        <v>267</v>
      </c>
      <c r="B2589" s="592" t="s">
        <v>2</v>
      </c>
      <c r="C2589" s="592" t="s">
        <v>3</v>
      </c>
      <c r="D2589" s="592" t="s">
        <v>4</v>
      </c>
      <c r="E2589" s="588" t="s">
        <v>5</v>
      </c>
      <c r="F2589" s="588" t="s">
        <v>454</v>
      </c>
      <c r="G2589" s="588" t="s">
        <v>456</v>
      </c>
      <c r="H2589" s="588" t="s">
        <v>268</v>
      </c>
    </row>
    <row r="2590" spans="1:8" x14ac:dyDescent="0.3">
      <c r="A2590" s="592"/>
      <c r="B2590" s="592"/>
      <c r="C2590" s="592"/>
      <c r="D2590" s="592"/>
      <c r="E2590" s="588"/>
      <c r="F2590" s="588"/>
      <c r="G2590" s="588"/>
      <c r="H2590" s="588"/>
    </row>
    <row r="2591" spans="1:8" x14ac:dyDescent="0.3">
      <c r="A2591" s="230">
        <v>45853</v>
      </c>
      <c r="B2591" s="41" t="s">
        <v>22</v>
      </c>
      <c r="C2591" s="42" t="s">
        <v>56</v>
      </c>
      <c r="D2591" s="41" t="s">
        <v>27</v>
      </c>
      <c r="E2591" s="42">
        <v>0.25</v>
      </c>
      <c r="F2591" s="41"/>
      <c r="G2591" s="41"/>
      <c r="H2591" s="41">
        <v>8</v>
      </c>
    </row>
    <row r="2592" spans="1:8" x14ac:dyDescent="0.3">
      <c r="A2592" s="230">
        <v>45853</v>
      </c>
      <c r="B2592" s="41" t="s">
        <v>6</v>
      </c>
      <c r="C2592" s="42" t="s">
        <v>20</v>
      </c>
      <c r="D2592" s="41" t="s">
        <v>179</v>
      </c>
      <c r="E2592" s="42" t="s">
        <v>467</v>
      </c>
      <c r="F2592" s="41"/>
      <c r="G2592" s="41"/>
      <c r="H2592" s="41">
        <v>15</v>
      </c>
    </row>
    <row r="2593" spans="1:8" x14ac:dyDescent="0.3">
      <c r="A2593" s="230">
        <v>45853</v>
      </c>
      <c r="B2593" s="41" t="s">
        <v>43</v>
      </c>
      <c r="C2593" s="42" t="s">
        <v>46</v>
      </c>
      <c r="D2593" s="41" t="s">
        <v>8</v>
      </c>
      <c r="E2593" s="42">
        <v>0.25</v>
      </c>
      <c r="F2593" s="41" t="s">
        <v>465</v>
      </c>
      <c r="G2593" s="41"/>
      <c r="H2593" s="41">
        <v>3</v>
      </c>
    </row>
    <row r="2594" spans="1:8" x14ac:dyDescent="0.3">
      <c r="A2594" s="230">
        <v>45853</v>
      </c>
      <c r="B2594" s="41" t="s">
        <v>161</v>
      </c>
      <c r="C2594" s="42" t="s">
        <v>46</v>
      </c>
      <c r="D2594" s="41" t="s">
        <v>8</v>
      </c>
      <c r="E2594" s="42">
        <v>0.5</v>
      </c>
      <c r="F2594" s="41"/>
      <c r="G2594" s="41"/>
      <c r="H2594" s="41">
        <v>3</v>
      </c>
    </row>
    <row r="2595" spans="1:8" x14ac:dyDescent="0.3">
      <c r="A2595" s="230">
        <v>45853</v>
      </c>
      <c r="B2595" s="41" t="s">
        <v>9</v>
      </c>
      <c r="C2595" s="42" t="s">
        <v>104</v>
      </c>
      <c r="D2595" s="41" t="s">
        <v>24</v>
      </c>
      <c r="E2595" s="42">
        <v>0.29166666666666669</v>
      </c>
      <c r="F2595" s="41"/>
      <c r="G2595" s="41"/>
      <c r="H2595" s="41">
        <v>15</v>
      </c>
    </row>
    <row r="2596" spans="1:8" x14ac:dyDescent="0.3">
      <c r="A2596" s="230">
        <v>45853</v>
      </c>
      <c r="B2596" s="41" t="s">
        <v>80</v>
      </c>
      <c r="C2596" s="42" t="s">
        <v>104</v>
      </c>
      <c r="D2596" s="41" t="s">
        <v>24</v>
      </c>
      <c r="E2596" s="42" t="s">
        <v>467</v>
      </c>
      <c r="F2596" s="41"/>
      <c r="G2596" s="41"/>
      <c r="H2596" s="41">
        <v>10</v>
      </c>
    </row>
    <row r="2597" spans="1:8" x14ac:dyDescent="0.3">
      <c r="A2597" s="230">
        <v>45853</v>
      </c>
      <c r="B2597" s="41" t="s">
        <v>163</v>
      </c>
      <c r="C2597" s="42" t="s">
        <v>20</v>
      </c>
      <c r="D2597" s="41" t="s">
        <v>179</v>
      </c>
      <c r="E2597" s="42">
        <v>0.29166666666666669</v>
      </c>
      <c r="F2597" s="41"/>
      <c r="G2597" s="41"/>
      <c r="H2597" s="41">
        <v>24</v>
      </c>
    </row>
    <row r="2598" spans="1:8" x14ac:dyDescent="0.3">
      <c r="A2598" s="230">
        <v>45853</v>
      </c>
      <c r="B2598" s="41" t="s">
        <v>18</v>
      </c>
      <c r="C2598" s="42" t="s">
        <v>56</v>
      </c>
      <c r="D2598" s="41" t="s">
        <v>81</v>
      </c>
      <c r="E2598" s="42">
        <v>0.41666666666666702</v>
      </c>
      <c r="F2598" s="41" t="s">
        <v>466</v>
      </c>
      <c r="G2598" s="41"/>
      <c r="H2598" s="41">
        <v>1</v>
      </c>
    </row>
    <row r="2599" spans="1:8" x14ac:dyDescent="0.3">
      <c r="A2599" s="230">
        <v>45853</v>
      </c>
      <c r="B2599" s="41" t="s">
        <v>11</v>
      </c>
      <c r="C2599" s="42" t="s">
        <v>56</v>
      </c>
      <c r="D2599" s="41" t="s">
        <v>81</v>
      </c>
      <c r="E2599" s="42">
        <v>0.41666666666666669</v>
      </c>
      <c r="F2599" s="41"/>
      <c r="G2599" s="41"/>
      <c r="H2599" s="41">
        <v>1</v>
      </c>
    </row>
    <row r="2600" spans="1:8" x14ac:dyDescent="0.3">
      <c r="A2600" s="230">
        <v>45853</v>
      </c>
      <c r="B2600" s="41" t="s">
        <v>40</v>
      </c>
      <c r="C2600" s="42" t="s">
        <v>56</v>
      </c>
      <c r="D2600" s="41" t="s">
        <v>81</v>
      </c>
      <c r="E2600" s="42">
        <v>0.41666666666666669</v>
      </c>
      <c r="F2600" s="41"/>
      <c r="G2600" s="41"/>
      <c r="H2600" s="41">
        <v>25</v>
      </c>
    </row>
    <row r="2601" spans="1:8" x14ac:dyDescent="0.3">
      <c r="A2601" s="230">
        <v>45853</v>
      </c>
      <c r="B2601" s="41" t="s">
        <v>12</v>
      </c>
      <c r="C2601" s="42" t="s">
        <v>26</v>
      </c>
      <c r="D2601" s="41" t="s">
        <v>27</v>
      </c>
      <c r="E2601" s="42">
        <v>0.29166666666666669</v>
      </c>
      <c r="F2601" s="41" t="s">
        <v>389</v>
      </c>
      <c r="G2601" s="41"/>
      <c r="H2601" s="41">
        <v>14</v>
      </c>
    </row>
    <row r="2602" spans="1:8" x14ac:dyDescent="0.3">
      <c r="A2602" s="230">
        <v>45853</v>
      </c>
      <c r="B2602" s="41" t="s">
        <v>36</v>
      </c>
      <c r="C2602" s="42" t="s">
        <v>26</v>
      </c>
      <c r="D2602" s="41" t="s">
        <v>27</v>
      </c>
      <c r="E2602" s="42">
        <v>0.70833333333333337</v>
      </c>
      <c r="F2602" s="41"/>
      <c r="G2602" s="41"/>
      <c r="H2602" s="41">
        <v>13</v>
      </c>
    </row>
    <row r="2603" spans="1:8" x14ac:dyDescent="0.3">
      <c r="A2603" s="230">
        <v>45853</v>
      </c>
      <c r="B2603" s="41" t="s">
        <v>76</v>
      </c>
      <c r="C2603" s="42" t="s">
        <v>28</v>
      </c>
      <c r="D2603" s="41" t="s">
        <v>42</v>
      </c>
      <c r="E2603" s="42">
        <v>0.33333333333333331</v>
      </c>
      <c r="F2603" s="41"/>
      <c r="G2603" s="41"/>
      <c r="H2603" s="41">
        <v>7</v>
      </c>
    </row>
    <row r="2604" spans="1:8" x14ac:dyDescent="0.3">
      <c r="A2604" s="230">
        <v>45853</v>
      </c>
      <c r="B2604" s="41" t="s">
        <v>35</v>
      </c>
      <c r="C2604" s="42" t="s">
        <v>28</v>
      </c>
      <c r="D2604" s="41" t="s">
        <v>42</v>
      </c>
      <c r="E2604" s="42">
        <v>0.29166666666666702</v>
      </c>
      <c r="F2604" s="41"/>
      <c r="G2604" s="41"/>
      <c r="H2604" s="41">
        <v>2</v>
      </c>
    </row>
    <row r="2605" spans="1:8" x14ac:dyDescent="0.3">
      <c r="A2605" s="230">
        <v>45853</v>
      </c>
      <c r="B2605" s="20" t="s">
        <v>6</v>
      </c>
      <c r="C2605" s="42" t="s">
        <v>46</v>
      </c>
      <c r="D2605" s="41" t="s">
        <v>42</v>
      </c>
      <c r="E2605" s="42">
        <v>0.83333333333333337</v>
      </c>
      <c r="F2605" s="41"/>
      <c r="G2605" s="41"/>
      <c r="H2605" s="41">
        <v>2</v>
      </c>
    </row>
    <row r="2606" spans="1:8" x14ac:dyDescent="0.3">
      <c r="A2606" s="230">
        <v>45853</v>
      </c>
      <c r="B2606" s="20" t="s">
        <v>9</v>
      </c>
      <c r="C2606" s="42" t="s">
        <v>46</v>
      </c>
      <c r="D2606" s="41" t="s">
        <v>42</v>
      </c>
      <c r="E2606" s="42">
        <v>0.83333333333333337</v>
      </c>
      <c r="F2606" s="41"/>
      <c r="G2606" s="41"/>
      <c r="H2606" s="41">
        <v>1</v>
      </c>
    </row>
    <row r="2607" spans="1:8" x14ac:dyDescent="0.3">
      <c r="A2607" s="592" t="s">
        <v>267</v>
      </c>
      <c r="B2607" s="592" t="s">
        <v>2</v>
      </c>
      <c r="C2607" s="592" t="s">
        <v>3</v>
      </c>
      <c r="D2607" s="592" t="s">
        <v>4</v>
      </c>
      <c r="E2607" s="588" t="s">
        <v>5</v>
      </c>
      <c r="F2607" s="588" t="s">
        <v>454</v>
      </c>
      <c r="G2607" s="588" t="s">
        <v>456</v>
      </c>
      <c r="H2607" s="588" t="s">
        <v>268</v>
      </c>
    </row>
    <row r="2608" spans="1:8" x14ac:dyDescent="0.3">
      <c r="A2608" s="592"/>
      <c r="B2608" s="592"/>
      <c r="C2608" s="592"/>
      <c r="D2608" s="592"/>
      <c r="E2608" s="588"/>
      <c r="F2608" s="588"/>
      <c r="G2608" s="588"/>
      <c r="H2608" s="588"/>
    </row>
    <row r="2609" spans="1:8" x14ac:dyDescent="0.3">
      <c r="A2609" s="18">
        <v>45854</v>
      </c>
      <c r="B2609" s="20" t="s">
        <v>22</v>
      </c>
      <c r="C2609" s="21" t="s">
        <v>46</v>
      </c>
      <c r="D2609" s="41" t="s">
        <v>8</v>
      </c>
      <c r="E2609" s="21">
        <v>0.33333333333333331</v>
      </c>
      <c r="F2609" s="5"/>
      <c r="G2609" s="5"/>
      <c r="H2609" s="41">
        <v>1</v>
      </c>
    </row>
    <row r="2610" spans="1:8" x14ac:dyDescent="0.3">
      <c r="A2610" s="18">
        <v>45854</v>
      </c>
      <c r="B2610" s="20" t="s">
        <v>11</v>
      </c>
      <c r="C2610" s="21" t="s">
        <v>56</v>
      </c>
      <c r="D2610" s="41" t="s">
        <v>97</v>
      </c>
      <c r="E2610" s="21">
        <v>0.29166666666666702</v>
      </c>
      <c r="F2610" s="20"/>
      <c r="G2610" s="20"/>
      <c r="H2610" s="41">
        <v>14</v>
      </c>
    </row>
    <row r="2611" spans="1:8" x14ac:dyDescent="0.3">
      <c r="A2611" s="18">
        <v>45854</v>
      </c>
      <c r="B2611" s="41" t="s">
        <v>19</v>
      </c>
      <c r="C2611" s="42" t="s">
        <v>28</v>
      </c>
      <c r="D2611" s="41" t="s">
        <v>42</v>
      </c>
      <c r="E2611" s="42">
        <v>0.25</v>
      </c>
      <c r="F2611" s="41"/>
      <c r="G2611" s="20" t="s">
        <v>210</v>
      </c>
      <c r="H2611" s="41">
        <v>11</v>
      </c>
    </row>
    <row r="2612" spans="1:8" x14ac:dyDescent="0.3">
      <c r="A2612" s="18">
        <v>45854</v>
      </c>
      <c r="B2612" s="20" t="s">
        <v>36</v>
      </c>
      <c r="C2612" s="21" t="s">
        <v>28</v>
      </c>
      <c r="D2612" s="41" t="s">
        <v>42</v>
      </c>
      <c r="E2612" s="21">
        <v>0.58333333333333337</v>
      </c>
      <c r="F2612" s="20"/>
      <c r="G2612" s="20"/>
      <c r="H2612" s="41">
        <v>14</v>
      </c>
    </row>
    <row r="2613" spans="1:8" x14ac:dyDescent="0.3">
      <c r="A2613" s="18">
        <v>45854</v>
      </c>
      <c r="B2613" s="41" t="s">
        <v>18</v>
      </c>
      <c r="C2613" s="42" t="s">
        <v>26</v>
      </c>
      <c r="D2613" s="41" t="s">
        <v>27</v>
      </c>
      <c r="E2613" s="42">
        <v>0.25</v>
      </c>
      <c r="F2613" s="20" t="s">
        <v>468</v>
      </c>
      <c r="G2613" s="20"/>
      <c r="H2613" s="41">
        <v>14</v>
      </c>
    </row>
    <row r="2614" spans="1:8" x14ac:dyDescent="0.3">
      <c r="A2614" s="18">
        <v>45854</v>
      </c>
      <c r="B2614" s="41" t="s">
        <v>67</v>
      </c>
      <c r="C2614" s="42" t="s">
        <v>104</v>
      </c>
      <c r="D2614" s="41" t="s">
        <v>24</v>
      </c>
      <c r="E2614" s="42">
        <v>0.29166666666666669</v>
      </c>
      <c r="F2614" s="20"/>
      <c r="G2614" s="20"/>
      <c r="H2614" s="41"/>
    </row>
    <row r="2615" spans="1:8" x14ac:dyDescent="0.3">
      <c r="A2615" s="18">
        <v>45854</v>
      </c>
      <c r="B2615" s="20" t="s">
        <v>40</v>
      </c>
      <c r="C2615" s="21" t="s">
        <v>104</v>
      </c>
      <c r="D2615" s="41" t="s">
        <v>24</v>
      </c>
      <c r="E2615" s="21">
        <v>0.41666666666666669</v>
      </c>
      <c r="F2615" s="20"/>
      <c r="G2615" s="20"/>
      <c r="H2615" s="41">
        <v>14</v>
      </c>
    </row>
    <row r="2616" spans="1:8" x14ac:dyDescent="0.3">
      <c r="A2616" s="18">
        <v>45854</v>
      </c>
      <c r="B2616" s="20" t="s">
        <v>6</v>
      </c>
      <c r="C2616" s="21" t="s">
        <v>20</v>
      </c>
      <c r="D2616" s="41" t="s">
        <v>179</v>
      </c>
      <c r="E2616" s="21">
        <v>0.29166666666666702</v>
      </c>
      <c r="F2616" s="20"/>
      <c r="G2616" s="20"/>
      <c r="H2616" s="41">
        <v>14</v>
      </c>
    </row>
    <row r="2617" spans="1:8" x14ac:dyDescent="0.3">
      <c r="A2617" s="18">
        <v>45854</v>
      </c>
      <c r="B2617" s="20" t="s">
        <v>9</v>
      </c>
      <c r="C2617" s="21" t="s">
        <v>20</v>
      </c>
      <c r="D2617" s="41" t="s">
        <v>179</v>
      </c>
      <c r="E2617" s="21">
        <v>0.29166666666666702</v>
      </c>
      <c r="F2617" s="20"/>
      <c r="G2617" s="20"/>
      <c r="H2617" s="41">
        <v>10</v>
      </c>
    </row>
    <row r="2618" spans="1:8" x14ac:dyDescent="0.3">
      <c r="A2618" s="18">
        <v>45854</v>
      </c>
      <c r="B2618" s="20" t="s">
        <v>35</v>
      </c>
      <c r="C2618" s="21" t="s">
        <v>46</v>
      </c>
      <c r="D2618" s="41" t="s">
        <v>8</v>
      </c>
      <c r="E2618" s="21">
        <v>0.29166666666666702</v>
      </c>
      <c r="F2618" s="20"/>
      <c r="G2618" s="20"/>
      <c r="H2618" s="41">
        <v>2</v>
      </c>
    </row>
    <row r="2619" spans="1:8" x14ac:dyDescent="0.3">
      <c r="A2619" s="18">
        <v>45854</v>
      </c>
      <c r="B2619" s="20" t="s">
        <v>45</v>
      </c>
      <c r="C2619" s="21" t="s">
        <v>367</v>
      </c>
      <c r="D2619" s="41" t="s">
        <v>367</v>
      </c>
      <c r="E2619" s="55">
        <v>0.125</v>
      </c>
      <c r="F2619" s="20"/>
      <c r="G2619" s="20"/>
      <c r="H2619" s="20" t="s">
        <v>469</v>
      </c>
    </row>
    <row r="2620" spans="1:8" x14ac:dyDescent="0.3">
      <c r="A2620" s="18">
        <v>45854</v>
      </c>
      <c r="B2620" s="20" t="s">
        <v>30</v>
      </c>
      <c r="C2620" s="21" t="s">
        <v>46</v>
      </c>
      <c r="D2620" s="41" t="s">
        <v>8</v>
      </c>
      <c r="E2620" s="55">
        <v>0.75</v>
      </c>
      <c r="F2620" s="20"/>
      <c r="G2620" s="20"/>
      <c r="H2620" s="20">
        <v>2</v>
      </c>
    </row>
    <row r="2621" spans="1:8" x14ac:dyDescent="0.3">
      <c r="A2621" s="18">
        <v>45854</v>
      </c>
      <c r="B2621" s="20" t="s">
        <v>9</v>
      </c>
      <c r="C2621" s="21" t="s">
        <v>46</v>
      </c>
      <c r="D2621" s="41" t="s">
        <v>8</v>
      </c>
      <c r="E2621" s="55">
        <v>0.75</v>
      </c>
      <c r="F2621" s="20"/>
      <c r="G2621" s="20"/>
      <c r="H2621" s="20">
        <v>1</v>
      </c>
    </row>
    <row r="2622" spans="1:8" x14ac:dyDescent="0.3">
      <c r="A2622" s="592" t="s">
        <v>267</v>
      </c>
      <c r="B2622" s="592" t="s">
        <v>2</v>
      </c>
      <c r="C2622" s="592" t="s">
        <v>3</v>
      </c>
      <c r="D2622" s="592" t="s">
        <v>4</v>
      </c>
      <c r="E2622" s="588" t="s">
        <v>5</v>
      </c>
      <c r="F2622" s="588" t="s">
        <v>454</v>
      </c>
      <c r="G2622" s="588" t="s">
        <v>456</v>
      </c>
      <c r="H2622" s="588" t="s">
        <v>268</v>
      </c>
    </row>
    <row r="2623" spans="1:8" x14ac:dyDescent="0.3">
      <c r="A2623" s="592"/>
      <c r="B2623" s="592"/>
      <c r="C2623" s="592"/>
      <c r="D2623" s="592"/>
      <c r="E2623" s="588"/>
      <c r="F2623" s="588"/>
      <c r="G2623" s="588"/>
      <c r="H2623" s="588"/>
    </row>
    <row r="2624" spans="1:8" x14ac:dyDescent="0.3">
      <c r="A2624" s="18">
        <v>45855</v>
      </c>
      <c r="B2624" s="5" t="s">
        <v>35</v>
      </c>
      <c r="C2624" s="19" t="s">
        <v>46</v>
      </c>
      <c r="D2624" s="48" t="s">
        <v>8</v>
      </c>
      <c r="E2624" s="19">
        <v>0.29166666666666702</v>
      </c>
      <c r="F2624" s="5"/>
      <c r="G2624" s="5"/>
      <c r="H2624" s="48">
        <v>2</v>
      </c>
    </row>
    <row r="2625" spans="1:8" x14ac:dyDescent="0.3">
      <c r="A2625" s="18">
        <v>45855</v>
      </c>
      <c r="B2625" s="5" t="s">
        <v>9</v>
      </c>
      <c r="C2625" s="19" t="s">
        <v>20</v>
      </c>
      <c r="D2625" s="48" t="s">
        <v>179</v>
      </c>
      <c r="E2625" s="19">
        <v>0.29166666666666702</v>
      </c>
      <c r="F2625" s="5"/>
      <c r="G2625" s="5"/>
      <c r="H2625" s="48">
        <v>10</v>
      </c>
    </row>
    <row r="2626" spans="1:8" x14ac:dyDescent="0.3">
      <c r="A2626" s="18">
        <v>45855</v>
      </c>
      <c r="B2626" s="5" t="s">
        <v>6</v>
      </c>
      <c r="C2626" s="19" t="s">
        <v>20</v>
      </c>
      <c r="D2626" s="48" t="s">
        <v>179</v>
      </c>
      <c r="E2626" s="19">
        <v>0.29166666666666702</v>
      </c>
      <c r="F2626" s="5"/>
      <c r="G2626" s="5"/>
      <c r="H2626" s="48">
        <v>14</v>
      </c>
    </row>
    <row r="2627" spans="1:8" x14ac:dyDescent="0.3">
      <c r="A2627" s="18">
        <v>45855</v>
      </c>
      <c r="B2627" s="5" t="s">
        <v>36</v>
      </c>
      <c r="C2627" s="19" t="s">
        <v>14</v>
      </c>
      <c r="D2627" s="48" t="s">
        <v>115</v>
      </c>
      <c r="E2627" s="19">
        <v>0.54166666666666663</v>
      </c>
      <c r="F2627" s="5"/>
      <c r="G2627" s="5"/>
      <c r="H2627" s="48">
        <v>14</v>
      </c>
    </row>
    <row r="2628" spans="1:8" x14ac:dyDescent="0.3">
      <c r="A2628" s="18">
        <v>45855</v>
      </c>
      <c r="B2628" s="5" t="s">
        <v>441</v>
      </c>
      <c r="C2628" s="19" t="s">
        <v>56</v>
      </c>
      <c r="D2628" s="48" t="s">
        <v>97</v>
      </c>
      <c r="E2628" s="19">
        <v>0.70833333333333337</v>
      </c>
      <c r="F2628" s="5"/>
      <c r="G2628" s="5"/>
      <c r="H2628" s="48">
        <v>1</v>
      </c>
    </row>
    <row r="2629" spans="1:8" x14ac:dyDescent="0.3">
      <c r="A2629" s="18">
        <v>45855</v>
      </c>
      <c r="B2629" s="5" t="s">
        <v>17</v>
      </c>
      <c r="C2629" s="19" t="s">
        <v>56</v>
      </c>
      <c r="D2629" s="48" t="s">
        <v>97</v>
      </c>
      <c r="E2629" s="19">
        <v>0.70833333333333337</v>
      </c>
      <c r="F2629" s="5"/>
      <c r="G2629" s="5"/>
      <c r="H2629" s="48">
        <v>1</v>
      </c>
    </row>
    <row r="2630" spans="1:8" x14ac:dyDescent="0.3">
      <c r="A2630" s="18">
        <v>45855</v>
      </c>
      <c r="B2630" s="5" t="s">
        <v>13</v>
      </c>
      <c r="C2630" s="19" t="s">
        <v>56</v>
      </c>
      <c r="D2630" s="48" t="s">
        <v>97</v>
      </c>
      <c r="E2630" s="19">
        <v>0.70833333333333337</v>
      </c>
      <c r="F2630" s="5"/>
      <c r="G2630" s="5"/>
      <c r="H2630" s="48">
        <v>1</v>
      </c>
    </row>
    <row r="2631" spans="1:8" x14ac:dyDescent="0.3">
      <c r="A2631" s="18">
        <v>45855</v>
      </c>
      <c r="B2631" s="5" t="s">
        <v>67</v>
      </c>
      <c r="C2631" s="19" t="s">
        <v>56</v>
      </c>
      <c r="D2631" s="48" t="s">
        <v>97</v>
      </c>
      <c r="E2631" s="19">
        <v>0.29166666666666669</v>
      </c>
      <c r="F2631" s="5"/>
      <c r="G2631" s="5"/>
      <c r="H2631" s="48">
        <v>10</v>
      </c>
    </row>
    <row r="2632" spans="1:8" x14ac:dyDescent="0.3">
      <c r="A2632" s="18">
        <v>45855</v>
      </c>
      <c r="B2632" s="5" t="s">
        <v>33</v>
      </c>
      <c r="C2632" s="19" t="s">
        <v>56</v>
      </c>
      <c r="D2632" s="48" t="s">
        <v>97</v>
      </c>
      <c r="E2632" s="19">
        <v>0.41666666666666669</v>
      </c>
      <c r="F2632" s="5"/>
      <c r="G2632" s="5"/>
      <c r="H2632" s="48">
        <v>18</v>
      </c>
    </row>
    <row r="2633" spans="1:8" x14ac:dyDescent="0.3">
      <c r="A2633" s="18">
        <v>45855</v>
      </c>
      <c r="B2633" s="48" t="s">
        <v>12</v>
      </c>
      <c r="C2633" s="192" t="s">
        <v>104</v>
      </c>
      <c r="D2633" s="48" t="s">
        <v>37</v>
      </c>
      <c r="E2633" s="192">
        <v>0.33333333333333331</v>
      </c>
      <c r="F2633" s="5"/>
      <c r="G2633" s="5"/>
      <c r="H2633" s="48">
        <v>20</v>
      </c>
    </row>
    <row r="2634" spans="1:8" x14ac:dyDescent="0.3">
      <c r="A2634" s="18">
        <v>45855</v>
      </c>
      <c r="B2634" s="5" t="s">
        <v>22</v>
      </c>
      <c r="C2634" s="19" t="s">
        <v>28</v>
      </c>
      <c r="D2634" s="48" t="s">
        <v>42</v>
      </c>
      <c r="E2634" s="19">
        <v>0.29166666666666702</v>
      </c>
      <c r="F2634" s="5"/>
      <c r="G2634" s="5"/>
      <c r="H2634" s="48">
        <v>5</v>
      </c>
    </row>
    <row r="2635" spans="1:8" x14ac:dyDescent="0.3">
      <c r="A2635" s="18">
        <v>45855</v>
      </c>
      <c r="B2635" s="5" t="s">
        <v>49</v>
      </c>
      <c r="C2635" s="19" t="s">
        <v>28</v>
      </c>
      <c r="D2635" s="48" t="s">
        <v>42</v>
      </c>
      <c r="E2635" s="19">
        <v>0.41666666666666669</v>
      </c>
      <c r="F2635" s="5"/>
      <c r="G2635" s="5"/>
      <c r="H2635" s="48">
        <v>3</v>
      </c>
    </row>
    <row r="2636" spans="1:8" x14ac:dyDescent="0.3">
      <c r="A2636" s="18">
        <v>45855</v>
      </c>
      <c r="B2636" s="48" t="s">
        <v>159</v>
      </c>
      <c r="C2636" s="192" t="s">
        <v>28</v>
      </c>
      <c r="D2636" s="48" t="s">
        <v>42</v>
      </c>
      <c r="E2636" s="192">
        <v>0.41666666666666669</v>
      </c>
      <c r="F2636" s="5"/>
      <c r="G2636" s="5"/>
      <c r="H2636" s="48">
        <v>4</v>
      </c>
    </row>
    <row r="2637" spans="1:8" ht="19.5" customHeight="1" x14ac:dyDescent="0.3">
      <c r="A2637" s="18">
        <v>45855</v>
      </c>
      <c r="B2637" s="5" t="s">
        <v>40</v>
      </c>
      <c r="C2637" s="22" t="s">
        <v>26</v>
      </c>
      <c r="D2637" s="5" t="s">
        <v>27</v>
      </c>
      <c r="E2637" s="22">
        <v>0.29166666666666669</v>
      </c>
      <c r="F2637" s="5"/>
      <c r="G2637" s="5"/>
      <c r="H2637" s="5">
        <v>14</v>
      </c>
    </row>
    <row r="2638" spans="1:8" x14ac:dyDescent="0.3">
      <c r="A2638" s="18">
        <v>45855</v>
      </c>
      <c r="B2638" s="5" t="s">
        <v>9</v>
      </c>
      <c r="C2638" s="22" t="s">
        <v>60</v>
      </c>
      <c r="D2638" s="5" t="s">
        <v>165</v>
      </c>
      <c r="E2638" s="22">
        <v>0.83333333333333337</v>
      </c>
      <c r="F2638" s="5"/>
      <c r="G2638" s="5"/>
      <c r="H2638" s="5">
        <v>1</v>
      </c>
    </row>
    <row r="2639" spans="1:8" x14ac:dyDescent="0.3">
      <c r="A2639" s="18">
        <v>45855</v>
      </c>
      <c r="B2639" s="5" t="s">
        <v>6</v>
      </c>
      <c r="C2639" s="22" t="s">
        <v>60</v>
      </c>
      <c r="D2639" s="5" t="s">
        <v>165</v>
      </c>
      <c r="E2639" s="22">
        <v>0.83333333333333337</v>
      </c>
      <c r="F2639" s="5"/>
      <c r="G2639" s="5"/>
      <c r="H2639" s="5">
        <v>1</v>
      </c>
    </row>
    <row r="2640" spans="1:8" x14ac:dyDescent="0.3">
      <c r="A2640" s="592" t="s">
        <v>267</v>
      </c>
      <c r="B2640" s="592" t="s">
        <v>2</v>
      </c>
      <c r="C2640" s="592" t="s">
        <v>3</v>
      </c>
      <c r="D2640" s="592" t="s">
        <v>4</v>
      </c>
      <c r="E2640" s="588" t="s">
        <v>5</v>
      </c>
      <c r="F2640" s="588" t="s">
        <v>454</v>
      </c>
      <c r="G2640" s="588" t="s">
        <v>456</v>
      </c>
      <c r="H2640" s="588" t="s">
        <v>268</v>
      </c>
    </row>
    <row r="2641" spans="1:8" x14ac:dyDescent="0.3">
      <c r="A2641" s="592"/>
      <c r="B2641" s="592"/>
      <c r="C2641" s="592"/>
      <c r="D2641" s="592"/>
      <c r="E2641" s="588"/>
      <c r="F2641" s="588"/>
      <c r="G2641" s="588"/>
      <c r="H2641" s="588"/>
    </row>
    <row r="2642" spans="1:8" x14ac:dyDescent="0.3">
      <c r="A2642" s="18">
        <v>45856</v>
      </c>
      <c r="B2642" s="48" t="s">
        <v>12</v>
      </c>
      <c r="C2642" s="192" t="s">
        <v>202</v>
      </c>
      <c r="D2642" s="48" t="s">
        <v>29</v>
      </c>
      <c r="E2642" s="192">
        <v>0.33333333333333331</v>
      </c>
      <c r="F2642" s="48" t="s">
        <v>389</v>
      </c>
      <c r="G2642" s="5"/>
      <c r="H2642" s="48">
        <v>10</v>
      </c>
    </row>
    <row r="2643" spans="1:8" x14ac:dyDescent="0.3">
      <c r="A2643" s="18">
        <v>45856</v>
      </c>
      <c r="B2643" s="48" t="s">
        <v>12</v>
      </c>
      <c r="C2643" s="192" t="s">
        <v>56</v>
      </c>
      <c r="D2643" s="48" t="s">
        <v>97</v>
      </c>
      <c r="E2643" s="192">
        <v>0.33333333333333331</v>
      </c>
      <c r="F2643" s="48" t="s">
        <v>389</v>
      </c>
      <c r="G2643" s="5"/>
      <c r="H2643" s="48">
        <v>10</v>
      </c>
    </row>
    <row r="2644" spans="1:8" x14ac:dyDescent="0.3">
      <c r="A2644" s="18">
        <v>45856</v>
      </c>
      <c r="B2644" s="5" t="s">
        <v>55</v>
      </c>
      <c r="C2644" s="19" t="s">
        <v>20</v>
      </c>
      <c r="D2644" s="48" t="s">
        <v>112</v>
      </c>
      <c r="E2644" s="19">
        <v>0.29166666666666669</v>
      </c>
      <c r="F2644" s="5"/>
      <c r="G2644" s="5"/>
      <c r="H2644" s="48">
        <v>20</v>
      </c>
    </row>
    <row r="2645" spans="1:8" x14ac:dyDescent="0.3">
      <c r="A2645" s="18">
        <v>45856</v>
      </c>
      <c r="B2645" s="5" t="s">
        <v>11</v>
      </c>
      <c r="C2645" s="19" t="s">
        <v>20</v>
      </c>
      <c r="D2645" s="48" t="s">
        <v>112</v>
      </c>
      <c r="E2645" s="19">
        <v>0.41666666666666669</v>
      </c>
      <c r="F2645" s="5"/>
      <c r="G2645" s="5"/>
      <c r="H2645" s="48">
        <v>21</v>
      </c>
    </row>
    <row r="2646" spans="1:8" x14ac:dyDescent="0.3">
      <c r="A2646" s="18">
        <v>45856</v>
      </c>
      <c r="B2646" s="20" t="s">
        <v>18</v>
      </c>
      <c r="C2646" s="21" t="s">
        <v>20</v>
      </c>
      <c r="D2646" s="41" t="s">
        <v>112</v>
      </c>
      <c r="E2646" s="21">
        <v>0.41666666666666669</v>
      </c>
      <c r="F2646" s="54"/>
      <c r="G2646" s="5"/>
      <c r="H2646" s="48">
        <v>4</v>
      </c>
    </row>
    <row r="2647" spans="1:8" x14ac:dyDescent="0.3">
      <c r="A2647" s="18">
        <v>45856</v>
      </c>
      <c r="B2647" s="5" t="s">
        <v>9</v>
      </c>
      <c r="C2647" s="19" t="s">
        <v>104</v>
      </c>
      <c r="D2647" s="48" t="s">
        <v>24</v>
      </c>
      <c r="E2647" s="19">
        <v>0.29166666666666702</v>
      </c>
      <c r="F2647" s="5"/>
      <c r="G2647" s="5"/>
      <c r="H2647" s="48">
        <v>11</v>
      </c>
    </row>
    <row r="2648" spans="1:8" x14ac:dyDescent="0.3">
      <c r="A2648" s="18">
        <v>45856</v>
      </c>
      <c r="B2648" s="5" t="s">
        <v>36</v>
      </c>
      <c r="C2648" s="19" t="s">
        <v>104</v>
      </c>
      <c r="D2648" s="48" t="s">
        <v>24</v>
      </c>
      <c r="E2648" s="19">
        <v>0.58333333333333337</v>
      </c>
      <c r="F2648" s="5"/>
      <c r="G2648" s="5"/>
      <c r="H2648" s="48">
        <v>14</v>
      </c>
    </row>
    <row r="2649" spans="1:8" x14ac:dyDescent="0.3">
      <c r="A2649" s="18">
        <v>45856</v>
      </c>
      <c r="B2649" s="5" t="s">
        <v>35</v>
      </c>
      <c r="C2649" s="19" t="s">
        <v>14</v>
      </c>
      <c r="D2649" s="48" t="s">
        <v>115</v>
      </c>
      <c r="E2649" s="19">
        <v>0.29166666666666702</v>
      </c>
      <c r="F2649" s="5"/>
      <c r="G2649" s="5"/>
      <c r="H2649" s="48">
        <v>2</v>
      </c>
    </row>
    <row r="2650" spans="1:8" x14ac:dyDescent="0.3">
      <c r="A2650" s="18">
        <v>45856</v>
      </c>
      <c r="B2650" s="5" t="s">
        <v>6</v>
      </c>
      <c r="C2650" s="19" t="s">
        <v>14</v>
      </c>
      <c r="D2650" s="48" t="s">
        <v>115</v>
      </c>
      <c r="E2650" s="19">
        <v>0.375</v>
      </c>
      <c r="F2650" s="117" t="s">
        <v>470</v>
      </c>
      <c r="G2650" s="5"/>
      <c r="H2650" s="48">
        <v>13</v>
      </c>
    </row>
    <row r="2651" spans="1:8" x14ac:dyDescent="0.3">
      <c r="A2651" s="18">
        <v>45856</v>
      </c>
      <c r="B2651" s="5" t="s">
        <v>43</v>
      </c>
      <c r="C2651" s="19" t="s">
        <v>60</v>
      </c>
      <c r="D2651" s="48" t="s">
        <v>165</v>
      </c>
      <c r="E2651" s="19">
        <v>0.25</v>
      </c>
      <c r="F2651" s="5" t="s">
        <v>471</v>
      </c>
      <c r="G2651" s="5"/>
      <c r="H2651" s="48">
        <v>3</v>
      </c>
    </row>
    <row r="2652" spans="1:8" x14ac:dyDescent="0.3">
      <c r="A2652" s="18">
        <v>45856</v>
      </c>
      <c r="B2652" s="5" t="s">
        <v>22</v>
      </c>
      <c r="C2652" s="19" t="s">
        <v>60</v>
      </c>
      <c r="D2652" s="48" t="s">
        <v>165</v>
      </c>
      <c r="E2652" s="19">
        <v>0.54166666666666663</v>
      </c>
      <c r="F2652" s="5"/>
      <c r="G2652" s="5"/>
      <c r="H2652" s="48">
        <v>3</v>
      </c>
    </row>
    <row r="2653" spans="1:8" x14ac:dyDescent="0.3">
      <c r="A2653" s="18">
        <v>45856</v>
      </c>
      <c r="B2653" s="5" t="s">
        <v>40</v>
      </c>
      <c r="C2653" s="19" t="s">
        <v>26</v>
      </c>
      <c r="D2653" s="48" t="s">
        <v>113</v>
      </c>
      <c r="E2653" s="19">
        <v>0.29166666666666669</v>
      </c>
      <c r="F2653" s="5"/>
      <c r="G2653" s="5"/>
      <c r="H2653" s="48">
        <v>14</v>
      </c>
    </row>
    <row r="2654" spans="1:8" x14ac:dyDescent="0.3">
      <c r="A2654" s="18">
        <v>45856</v>
      </c>
      <c r="B2654" s="5" t="s">
        <v>9</v>
      </c>
      <c r="C2654" s="22" t="s">
        <v>60</v>
      </c>
      <c r="D2654" s="5" t="s">
        <v>165</v>
      </c>
      <c r="E2654" s="22">
        <v>0.83333333333333337</v>
      </c>
      <c r="F2654" s="5"/>
      <c r="G2654" s="5"/>
      <c r="H2654" s="48">
        <v>2</v>
      </c>
    </row>
    <row r="2655" spans="1:8" x14ac:dyDescent="0.3">
      <c r="A2655" s="18">
        <v>45856</v>
      </c>
      <c r="B2655" s="5" t="s">
        <v>9</v>
      </c>
      <c r="C2655" s="22" t="s">
        <v>104</v>
      </c>
      <c r="D2655" s="5" t="s">
        <v>24</v>
      </c>
      <c r="E2655" s="22">
        <v>0</v>
      </c>
      <c r="F2655" s="5"/>
      <c r="G2655" s="5"/>
      <c r="H2655" s="48">
        <v>2</v>
      </c>
    </row>
    <row r="2656" spans="1:8" x14ac:dyDescent="0.3">
      <c r="A2656" s="18">
        <v>45856</v>
      </c>
      <c r="B2656" s="5" t="s">
        <v>6</v>
      </c>
      <c r="C2656" s="22" t="s">
        <v>104</v>
      </c>
      <c r="D2656" s="5" t="s">
        <v>24</v>
      </c>
      <c r="E2656" s="22">
        <v>0</v>
      </c>
      <c r="F2656" s="5"/>
      <c r="G2656" s="5"/>
      <c r="H2656" s="48">
        <v>2</v>
      </c>
    </row>
    <row r="2657" spans="1:8" x14ac:dyDescent="0.3">
      <c r="A2657" s="18">
        <v>45856</v>
      </c>
      <c r="B2657" s="5" t="s">
        <v>30</v>
      </c>
      <c r="C2657" s="22" t="s">
        <v>104</v>
      </c>
      <c r="D2657" s="5" t="s">
        <v>24</v>
      </c>
      <c r="E2657" s="22">
        <v>0</v>
      </c>
      <c r="F2657" s="5"/>
      <c r="G2657" s="5"/>
      <c r="H2657" s="48">
        <v>1</v>
      </c>
    </row>
    <row r="2658" spans="1:8" x14ac:dyDescent="0.3">
      <c r="A2658" s="592" t="s">
        <v>267</v>
      </c>
      <c r="B2658" s="592" t="s">
        <v>2</v>
      </c>
      <c r="C2658" s="592" t="s">
        <v>3</v>
      </c>
      <c r="D2658" s="592" t="s">
        <v>4</v>
      </c>
      <c r="E2658" s="588" t="s">
        <v>5</v>
      </c>
      <c r="F2658" s="588" t="s">
        <v>454</v>
      </c>
      <c r="G2658" s="588" t="s">
        <v>456</v>
      </c>
      <c r="H2658" s="588" t="s">
        <v>268</v>
      </c>
    </row>
    <row r="2659" spans="1:8" x14ac:dyDescent="0.3">
      <c r="A2659" s="592"/>
      <c r="B2659" s="592"/>
      <c r="C2659" s="592"/>
      <c r="D2659" s="592"/>
      <c r="E2659" s="588"/>
      <c r="F2659" s="588"/>
      <c r="G2659" s="588"/>
      <c r="H2659" s="588"/>
    </row>
    <row r="2660" spans="1:8" x14ac:dyDescent="0.3">
      <c r="A2660" s="18">
        <v>45857</v>
      </c>
      <c r="B2660" s="5" t="s">
        <v>6</v>
      </c>
      <c r="C2660" s="19" t="s">
        <v>56</v>
      </c>
      <c r="D2660" s="48" t="s">
        <v>97</v>
      </c>
      <c r="E2660" s="19">
        <v>0.375</v>
      </c>
      <c r="F2660" s="5"/>
      <c r="G2660" s="5"/>
      <c r="H2660" s="48">
        <v>9</v>
      </c>
    </row>
    <row r="2661" spans="1:8" x14ac:dyDescent="0.3">
      <c r="A2661" s="18">
        <v>45857</v>
      </c>
      <c r="B2661" s="5" t="s">
        <v>9</v>
      </c>
      <c r="C2661" s="19" t="s">
        <v>26</v>
      </c>
      <c r="D2661" s="48" t="s">
        <v>27</v>
      </c>
      <c r="E2661" s="19">
        <v>0.375</v>
      </c>
      <c r="F2661" s="5"/>
      <c r="G2661" s="5"/>
      <c r="H2661" s="48">
        <v>9</v>
      </c>
    </row>
    <row r="2662" spans="1:8" x14ac:dyDescent="0.3">
      <c r="A2662" s="18">
        <v>45857</v>
      </c>
      <c r="B2662" s="54" t="s">
        <v>35</v>
      </c>
      <c r="C2662" s="191" t="s">
        <v>56</v>
      </c>
      <c r="D2662" s="54" t="s">
        <v>97</v>
      </c>
      <c r="E2662" s="191">
        <v>0.33333333333333331</v>
      </c>
      <c r="F2662" s="5"/>
      <c r="G2662" s="5"/>
      <c r="H2662" s="54">
        <v>4</v>
      </c>
    </row>
    <row r="2663" spans="1:8" x14ac:dyDescent="0.3">
      <c r="A2663" s="18">
        <v>45857</v>
      </c>
      <c r="B2663" s="5" t="s">
        <v>40</v>
      </c>
      <c r="C2663" s="22" t="s">
        <v>20</v>
      </c>
      <c r="D2663" s="5" t="s">
        <v>115</v>
      </c>
      <c r="E2663" s="22">
        <v>0.33333333333333331</v>
      </c>
      <c r="F2663" s="5"/>
      <c r="G2663" s="5"/>
      <c r="H2663" s="5">
        <v>27</v>
      </c>
    </row>
    <row r="2664" spans="1:8" x14ac:dyDescent="0.3">
      <c r="A2664" s="592" t="s">
        <v>267</v>
      </c>
      <c r="B2664" s="592" t="s">
        <v>2</v>
      </c>
      <c r="C2664" s="592" t="s">
        <v>3</v>
      </c>
      <c r="D2664" s="592" t="s">
        <v>4</v>
      </c>
      <c r="E2664" s="588" t="s">
        <v>5</v>
      </c>
      <c r="F2664" s="588" t="s">
        <v>454</v>
      </c>
      <c r="G2664" s="588" t="s">
        <v>456</v>
      </c>
      <c r="H2664" s="588" t="s">
        <v>268</v>
      </c>
    </row>
    <row r="2665" spans="1:8" x14ac:dyDescent="0.3">
      <c r="A2665" s="592"/>
      <c r="B2665" s="592"/>
      <c r="C2665" s="592"/>
      <c r="D2665" s="592"/>
      <c r="E2665" s="588"/>
      <c r="F2665" s="588"/>
      <c r="G2665" s="588"/>
      <c r="H2665" s="588"/>
    </row>
    <row r="2666" spans="1:8" x14ac:dyDescent="0.3">
      <c r="A2666" s="18">
        <v>45859</v>
      </c>
      <c r="B2666" s="5" t="s">
        <v>22</v>
      </c>
      <c r="C2666" s="19" t="s">
        <v>56</v>
      </c>
      <c r="D2666" s="48" t="s">
        <v>97</v>
      </c>
      <c r="E2666" s="19">
        <v>0.29166666666666702</v>
      </c>
      <c r="F2666" s="5"/>
      <c r="G2666" s="5"/>
      <c r="H2666" s="48">
        <v>5</v>
      </c>
    </row>
    <row r="2667" spans="1:8" x14ac:dyDescent="0.3">
      <c r="A2667" s="18">
        <v>45859</v>
      </c>
      <c r="B2667" s="5" t="s">
        <v>17</v>
      </c>
      <c r="C2667" s="19" t="s">
        <v>56</v>
      </c>
      <c r="D2667" s="48" t="s">
        <v>97</v>
      </c>
      <c r="E2667" s="19">
        <v>0.5</v>
      </c>
      <c r="F2667" s="5"/>
      <c r="G2667" s="5"/>
      <c r="H2667" s="48">
        <v>10</v>
      </c>
    </row>
    <row r="2668" spans="1:8" x14ac:dyDescent="0.3">
      <c r="A2668" s="18">
        <v>45859</v>
      </c>
      <c r="B2668" s="5" t="s">
        <v>11</v>
      </c>
      <c r="C2668" s="19" t="s">
        <v>14</v>
      </c>
      <c r="D2668" s="48" t="s">
        <v>115</v>
      </c>
      <c r="E2668" s="19">
        <v>0.29166666666666702</v>
      </c>
      <c r="F2668" s="5"/>
      <c r="G2668" s="5"/>
      <c r="H2668" s="48">
        <v>7</v>
      </c>
    </row>
    <row r="2669" spans="1:8" x14ac:dyDescent="0.3">
      <c r="A2669" s="18">
        <v>45859</v>
      </c>
      <c r="B2669" s="20" t="s">
        <v>6</v>
      </c>
      <c r="C2669" s="21" t="s">
        <v>28</v>
      </c>
      <c r="D2669" s="41" t="s">
        <v>42</v>
      </c>
      <c r="E2669" s="21">
        <v>0.33333333333333331</v>
      </c>
      <c r="F2669" s="5"/>
      <c r="G2669" s="5"/>
      <c r="H2669" s="41">
        <v>12</v>
      </c>
    </row>
    <row r="2670" spans="1:8" x14ac:dyDescent="0.3">
      <c r="A2670" s="18">
        <v>45859</v>
      </c>
      <c r="B2670" s="5" t="s">
        <v>18</v>
      </c>
      <c r="C2670" s="19" t="s">
        <v>20</v>
      </c>
      <c r="D2670" s="48" t="s">
        <v>179</v>
      </c>
      <c r="E2670" s="19">
        <v>0.41666666666666669</v>
      </c>
      <c r="F2670" s="5"/>
      <c r="G2670" s="5"/>
      <c r="H2670" s="48">
        <v>27</v>
      </c>
    </row>
    <row r="2671" spans="1:8" x14ac:dyDescent="0.3">
      <c r="A2671" s="18">
        <v>45859</v>
      </c>
      <c r="B2671" s="5" t="s">
        <v>75</v>
      </c>
      <c r="C2671" s="19" t="s">
        <v>104</v>
      </c>
      <c r="D2671" s="48" t="s">
        <v>24</v>
      </c>
      <c r="E2671" s="19">
        <v>0.33333333333333331</v>
      </c>
      <c r="F2671" s="5"/>
      <c r="G2671" s="5"/>
      <c r="H2671" s="48">
        <v>10</v>
      </c>
    </row>
    <row r="2672" spans="1:8" x14ac:dyDescent="0.3">
      <c r="A2672" s="18">
        <v>45859</v>
      </c>
      <c r="B2672" s="5" t="s">
        <v>9</v>
      </c>
      <c r="C2672" s="19" t="s">
        <v>104</v>
      </c>
      <c r="D2672" s="48" t="s">
        <v>24</v>
      </c>
      <c r="E2672" s="19">
        <v>0.5</v>
      </c>
      <c r="F2672" s="5"/>
      <c r="G2672" s="5"/>
      <c r="H2672" s="48">
        <v>7</v>
      </c>
    </row>
    <row r="2673" spans="1:8" x14ac:dyDescent="0.3">
      <c r="A2673" s="18">
        <v>45859</v>
      </c>
      <c r="B2673" s="5" t="s">
        <v>13</v>
      </c>
      <c r="C2673" s="19" t="s">
        <v>104</v>
      </c>
      <c r="D2673" s="48" t="s">
        <v>24</v>
      </c>
      <c r="E2673" s="19">
        <v>0.5</v>
      </c>
      <c r="F2673" s="5"/>
      <c r="G2673" s="5"/>
      <c r="H2673" s="48">
        <v>7</v>
      </c>
    </row>
    <row r="2674" spans="1:8" x14ac:dyDescent="0.3">
      <c r="A2674" s="18">
        <v>45859</v>
      </c>
      <c r="B2674" s="20" t="s">
        <v>35</v>
      </c>
      <c r="C2674" s="19" t="s">
        <v>46</v>
      </c>
      <c r="D2674" s="41" t="s">
        <v>8</v>
      </c>
      <c r="E2674" s="19">
        <v>0.29166666666666702</v>
      </c>
      <c r="F2674" s="5"/>
      <c r="G2674" s="5"/>
      <c r="H2674" s="41">
        <v>2</v>
      </c>
    </row>
    <row r="2675" spans="1:8" x14ac:dyDescent="0.3">
      <c r="A2675" s="18">
        <v>45859</v>
      </c>
      <c r="B2675" s="5" t="s">
        <v>16</v>
      </c>
      <c r="C2675" s="19" t="s">
        <v>26</v>
      </c>
      <c r="D2675" s="48" t="s">
        <v>27</v>
      </c>
      <c r="E2675" s="19">
        <v>0.29166666666666669</v>
      </c>
      <c r="F2675" s="5"/>
      <c r="G2675" s="5"/>
      <c r="H2675" s="48">
        <v>10</v>
      </c>
    </row>
    <row r="2676" spans="1:8" x14ac:dyDescent="0.3">
      <c r="A2676" s="18">
        <v>45859</v>
      </c>
      <c r="B2676" s="5" t="s">
        <v>423</v>
      </c>
      <c r="C2676" s="19" t="s">
        <v>26</v>
      </c>
      <c r="D2676" s="48" t="s">
        <v>27</v>
      </c>
      <c r="E2676" s="19">
        <v>0.29166666666666669</v>
      </c>
      <c r="F2676" s="5"/>
      <c r="G2676" s="5"/>
      <c r="H2676" s="48">
        <v>10</v>
      </c>
    </row>
    <row r="2677" spans="1:8" x14ac:dyDescent="0.3">
      <c r="A2677" s="167">
        <v>45859</v>
      </c>
      <c r="B2677" s="5" t="s">
        <v>33</v>
      </c>
      <c r="C2677" s="19" t="s">
        <v>28</v>
      </c>
      <c r="D2677" s="48" t="s">
        <v>42</v>
      </c>
      <c r="E2677" s="22">
        <v>0.5</v>
      </c>
      <c r="F2677" s="5"/>
      <c r="G2677" s="5"/>
      <c r="H2677" s="48">
        <v>7</v>
      </c>
    </row>
    <row r="2678" spans="1:8" x14ac:dyDescent="0.3">
      <c r="A2678" s="167">
        <v>45859</v>
      </c>
      <c r="B2678" s="5" t="s">
        <v>424</v>
      </c>
      <c r="C2678" s="19" t="s">
        <v>46</v>
      </c>
      <c r="D2678" s="48" t="s">
        <v>8</v>
      </c>
      <c r="E2678" s="22">
        <v>0.75</v>
      </c>
      <c r="F2678" s="5"/>
      <c r="G2678" s="5"/>
      <c r="H2678" s="48">
        <v>1</v>
      </c>
    </row>
    <row r="2679" spans="1:8" x14ac:dyDescent="0.3">
      <c r="A2679" s="592" t="s">
        <v>267</v>
      </c>
      <c r="B2679" s="592" t="s">
        <v>2</v>
      </c>
      <c r="C2679" s="592" t="s">
        <v>3</v>
      </c>
      <c r="D2679" s="592" t="s">
        <v>4</v>
      </c>
      <c r="E2679" s="588" t="s">
        <v>5</v>
      </c>
      <c r="F2679" s="588" t="s">
        <v>454</v>
      </c>
      <c r="G2679" s="588" t="s">
        <v>456</v>
      </c>
      <c r="H2679" s="588" t="s">
        <v>268</v>
      </c>
    </row>
    <row r="2680" spans="1:8" x14ac:dyDescent="0.3">
      <c r="A2680" s="592"/>
      <c r="B2680" s="592"/>
      <c r="C2680" s="592"/>
      <c r="D2680" s="592"/>
      <c r="E2680" s="588"/>
      <c r="F2680" s="588"/>
      <c r="G2680" s="588"/>
      <c r="H2680" s="588"/>
    </row>
    <row r="2681" spans="1:8" x14ac:dyDescent="0.3">
      <c r="A2681" s="18">
        <v>45860</v>
      </c>
      <c r="B2681" s="41" t="s">
        <v>25</v>
      </c>
      <c r="C2681" s="42" t="s">
        <v>26</v>
      </c>
      <c r="D2681" s="41" t="s">
        <v>27</v>
      </c>
      <c r="E2681" s="42">
        <v>0.29166666666666669</v>
      </c>
      <c r="F2681" s="41"/>
      <c r="G2681" s="20"/>
      <c r="H2681" s="41">
        <v>5</v>
      </c>
    </row>
    <row r="2682" spans="1:8" x14ac:dyDescent="0.3">
      <c r="A2682" s="18">
        <v>45860</v>
      </c>
      <c r="B2682" s="20" t="s">
        <v>6</v>
      </c>
      <c r="C2682" s="21" t="s">
        <v>28</v>
      </c>
      <c r="D2682" s="41" t="s">
        <v>42</v>
      </c>
      <c r="E2682" s="21">
        <v>0.29166666666666669</v>
      </c>
      <c r="F2682" s="20"/>
      <c r="G2682" s="20"/>
      <c r="H2682" s="41">
        <v>11</v>
      </c>
    </row>
    <row r="2683" spans="1:8" x14ac:dyDescent="0.3">
      <c r="A2683" s="18">
        <v>45860</v>
      </c>
      <c r="B2683" s="20" t="s">
        <v>40</v>
      </c>
      <c r="C2683" s="21" t="s">
        <v>28</v>
      </c>
      <c r="D2683" s="41" t="s">
        <v>42</v>
      </c>
      <c r="E2683" s="21">
        <v>0.5</v>
      </c>
      <c r="F2683" s="41"/>
      <c r="G2683" s="20"/>
      <c r="H2683" s="41">
        <v>14</v>
      </c>
    </row>
    <row r="2684" spans="1:8" x14ac:dyDescent="0.3">
      <c r="A2684" s="18">
        <v>45860</v>
      </c>
      <c r="B2684" s="20" t="s">
        <v>11</v>
      </c>
      <c r="C2684" s="21" t="s">
        <v>28</v>
      </c>
      <c r="D2684" s="41" t="s">
        <v>42</v>
      </c>
      <c r="E2684" s="21">
        <v>0.5</v>
      </c>
      <c r="F2684" s="41"/>
      <c r="G2684" s="20"/>
      <c r="H2684" s="41">
        <v>7</v>
      </c>
    </row>
    <row r="2685" spans="1:8" x14ac:dyDescent="0.3">
      <c r="A2685" s="18">
        <v>45860</v>
      </c>
      <c r="B2685" s="20" t="s">
        <v>22</v>
      </c>
      <c r="C2685" s="21" t="s">
        <v>367</v>
      </c>
      <c r="D2685" s="41" t="s">
        <v>367</v>
      </c>
      <c r="E2685" s="21">
        <v>0.5</v>
      </c>
      <c r="F2685" s="20"/>
      <c r="G2685" s="20"/>
      <c r="H2685" s="41">
        <v>8</v>
      </c>
    </row>
    <row r="2686" spans="1:8" x14ac:dyDescent="0.3">
      <c r="A2686" s="18">
        <v>45860</v>
      </c>
      <c r="B2686" s="20" t="s">
        <v>107</v>
      </c>
      <c r="C2686" s="21" t="s">
        <v>367</v>
      </c>
      <c r="D2686" s="41" t="s">
        <v>367</v>
      </c>
      <c r="E2686" s="21">
        <v>0.5</v>
      </c>
      <c r="F2686" s="20"/>
      <c r="G2686" s="20"/>
      <c r="H2686" s="41">
        <v>6</v>
      </c>
    </row>
    <row r="2687" spans="1:8" x14ac:dyDescent="0.3">
      <c r="A2687" s="18">
        <v>45860</v>
      </c>
      <c r="B2687" s="20" t="s">
        <v>80</v>
      </c>
      <c r="C2687" s="21" t="s">
        <v>367</v>
      </c>
      <c r="D2687" s="20" t="s">
        <v>367</v>
      </c>
      <c r="E2687" s="21">
        <v>0.5</v>
      </c>
      <c r="F2687" s="41"/>
      <c r="G2687" s="20"/>
      <c r="H2687" s="20">
        <v>4</v>
      </c>
    </row>
    <row r="2688" spans="1:8" x14ac:dyDescent="0.3">
      <c r="A2688" s="18">
        <v>45860</v>
      </c>
      <c r="B2688" s="20" t="s">
        <v>9</v>
      </c>
      <c r="C2688" s="21" t="s">
        <v>104</v>
      </c>
      <c r="D2688" s="41" t="s">
        <v>24</v>
      </c>
      <c r="E2688" s="21">
        <v>0.29166666666666669</v>
      </c>
      <c r="F2688" s="20"/>
      <c r="G2688" s="20"/>
      <c r="H2688" s="41">
        <v>12</v>
      </c>
    </row>
    <row r="2689" spans="1:8" x14ac:dyDescent="0.3">
      <c r="A2689" s="18">
        <v>45860</v>
      </c>
      <c r="B2689" s="20" t="s">
        <v>36</v>
      </c>
      <c r="C2689" s="21" t="s">
        <v>104</v>
      </c>
      <c r="D2689" s="41" t="s">
        <v>24</v>
      </c>
      <c r="E2689" s="21">
        <v>0.58333333333333337</v>
      </c>
      <c r="F2689" s="20"/>
      <c r="G2689" s="20"/>
      <c r="H2689" s="41">
        <v>13</v>
      </c>
    </row>
    <row r="2690" spans="1:8" x14ac:dyDescent="0.3">
      <c r="A2690" s="18">
        <v>45860</v>
      </c>
      <c r="B2690" s="41" t="s">
        <v>12</v>
      </c>
      <c r="C2690" s="42" t="s">
        <v>56</v>
      </c>
      <c r="D2690" s="41" t="s">
        <v>81</v>
      </c>
      <c r="E2690" s="42">
        <v>0.33333333333333331</v>
      </c>
      <c r="F2690" s="41"/>
      <c r="G2690" s="20"/>
      <c r="H2690" s="41">
        <v>14</v>
      </c>
    </row>
    <row r="2691" spans="1:8" x14ac:dyDescent="0.3">
      <c r="A2691" s="18">
        <v>45860</v>
      </c>
      <c r="B2691" s="41" t="s">
        <v>51</v>
      </c>
      <c r="C2691" s="42" t="s">
        <v>56</v>
      </c>
      <c r="D2691" s="41" t="s">
        <v>81</v>
      </c>
      <c r="E2691" s="42">
        <v>0.33333333333333298</v>
      </c>
      <c r="F2691" s="20"/>
      <c r="G2691" s="20"/>
      <c r="H2691" s="41">
        <v>1</v>
      </c>
    </row>
    <row r="2692" spans="1:8" x14ac:dyDescent="0.3">
      <c r="A2692" s="18">
        <v>45860</v>
      </c>
      <c r="B2692" s="20" t="s">
        <v>35</v>
      </c>
      <c r="C2692" s="21" t="s">
        <v>14</v>
      </c>
      <c r="D2692" s="41" t="s">
        <v>115</v>
      </c>
      <c r="E2692" s="21">
        <v>0.33333333333333331</v>
      </c>
      <c r="F2692" s="20"/>
      <c r="G2692" s="20"/>
      <c r="H2692" s="41">
        <v>2</v>
      </c>
    </row>
    <row r="2693" spans="1:8" x14ac:dyDescent="0.3">
      <c r="A2693" s="18">
        <v>45860</v>
      </c>
      <c r="B2693" s="41" t="s">
        <v>12</v>
      </c>
      <c r="C2693" s="42" t="s">
        <v>14</v>
      </c>
      <c r="D2693" s="41" t="s">
        <v>115</v>
      </c>
      <c r="E2693" s="42">
        <v>0.33333333333333331</v>
      </c>
      <c r="F2693" s="41"/>
      <c r="G2693" s="20"/>
      <c r="H2693" s="41">
        <v>10</v>
      </c>
    </row>
    <row r="2694" spans="1:8" x14ac:dyDescent="0.3">
      <c r="A2694" s="18">
        <v>45860</v>
      </c>
      <c r="B2694" s="20" t="s">
        <v>76</v>
      </c>
      <c r="C2694" s="21" t="s">
        <v>14</v>
      </c>
      <c r="D2694" s="41" t="s">
        <v>115</v>
      </c>
      <c r="E2694" s="21">
        <v>0.33333333333333331</v>
      </c>
      <c r="F2694" s="20"/>
      <c r="G2694" s="20"/>
      <c r="H2694" s="41">
        <v>7</v>
      </c>
    </row>
    <row r="2695" spans="1:8" x14ac:dyDescent="0.3">
      <c r="A2695" s="18">
        <v>45860</v>
      </c>
      <c r="B2695" s="20" t="s">
        <v>6</v>
      </c>
      <c r="C2695" s="42" t="s">
        <v>26</v>
      </c>
      <c r="D2695" s="41" t="s">
        <v>27</v>
      </c>
      <c r="E2695" s="42">
        <v>0.83333333333333337</v>
      </c>
      <c r="F2695" s="41"/>
      <c r="G2695" s="20"/>
      <c r="H2695" s="41">
        <v>5</v>
      </c>
    </row>
    <row r="2696" spans="1:8" x14ac:dyDescent="0.3">
      <c r="A2696" s="18">
        <v>45860</v>
      </c>
      <c r="B2696" s="20" t="s">
        <v>9</v>
      </c>
      <c r="C2696" s="42" t="s">
        <v>26</v>
      </c>
      <c r="D2696" s="41" t="s">
        <v>27</v>
      </c>
      <c r="E2696" s="42">
        <v>0.83333333333333337</v>
      </c>
      <c r="F2696" s="41"/>
      <c r="G2696" s="20"/>
      <c r="H2696" s="41">
        <v>5</v>
      </c>
    </row>
    <row r="2697" spans="1:8" x14ac:dyDescent="0.3">
      <c r="A2697" s="18">
        <v>45860</v>
      </c>
      <c r="B2697" s="20" t="s">
        <v>6</v>
      </c>
      <c r="C2697" s="42" t="s">
        <v>56</v>
      </c>
      <c r="D2697" s="41" t="s">
        <v>81</v>
      </c>
      <c r="E2697" s="42">
        <v>0</v>
      </c>
      <c r="F2697" s="41"/>
      <c r="G2697" s="20"/>
      <c r="H2697" s="41">
        <v>5</v>
      </c>
    </row>
    <row r="2698" spans="1:8" x14ac:dyDescent="0.3">
      <c r="A2698" s="18">
        <v>45860</v>
      </c>
      <c r="B2698" s="20" t="s">
        <v>9</v>
      </c>
      <c r="C2698" s="42" t="s">
        <v>56</v>
      </c>
      <c r="D2698" s="41" t="s">
        <v>81</v>
      </c>
      <c r="E2698" s="42">
        <v>0</v>
      </c>
      <c r="F2698" s="41"/>
      <c r="G2698" s="20"/>
      <c r="H2698" s="41">
        <v>5</v>
      </c>
    </row>
    <row r="2699" spans="1:8" x14ac:dyDescent="0.3">
      <c r="A2699" s="18">
        <v>45860</v>
      </c>
      <c r="B2699" s="20" t="s">
        <v>180</v>
      </c>
      <c r="C2699" s="42" t="s">
        <v>47</v>
      </c>
      <c r="D2699" s="41" t="s">
        <v>179</v>
      </c>
      <c r="E2699" s="42">
        <v>0.66666666666666663</v>
      </c>
      <c r="F2699" s="41"/>
      <c r="G2699" s="20"/>
      <c r="H2699" s="41">
        <v>5</v>
      </c>
    </row>
    <row r="2700" spans="1:8" x14ac:dyDescent="0.3">
      <c r="A2700" s="592" t="s">
        <v>267</v>
      </c>
      <c r="B2700" s="592" t="s">
        <v>2</v>
      </c>
      <c r="C2700" s="592" t="s">
        <v>3</v>
      </c>
      <c r="D2700" s="592" t="s">
        <v>4</v>
      </c>
      <c r="E2700" s="588" t="s">
        <v>5</v>
      </c>
      <c r="F2700" s="588" t="s">
        <v>454</v>
      </c>
      <c r="G2700" s="588" t="s">
        <v>456</v>
      </c>
      <c r="H2700" s="588" t="s">
        <v>268</v>
      </c>
    </row>
    <row r="2701" spans="1:8" x14ac:dyDescent="0.3">
      <c r="A2701" s="592"/>
      <c r="B2701" s="592"/>
      <c r="C2701" s="592"/>
      <c r="D2701" s="592"/>
      <c r="E2701" s="588"/>
      <c r="F2701" s="588"/>
      <c r="G2701" s="588"/>
      <c r="H2701" s="588"/>
    </row>
    <row r="2702" spans="1:8" x14ac:dyDescent="0.3">
      <c r="A2702" s="18">
        <v>45861</v>
      </c>
      <c r="B2702" s="20" t="s">
        <v>40</v>
      </c>
      <c r="C2702" s="21" t="s">
        <v>104</v>
      </c>
      <c r="D2702" s="41" t="s">
        <v>24</v>
      </c>
      <c r="E2702" s="21">
        <v>0.20833333333333334</v>
      </c>
      <c r="F2702" s="20"/>
      <c r="G2702" s="20"/>
      <c r="H2702" s="41">
        <v>14</v>
      </c>
    </row>
    <row r="2703" spans="1:8" x14ac:dyDescent="0.3">
      <c r="A2703" s="18">
        <v>45861</v>
      </c>
      <c r="B2703" s="20" t="s">
        <v>161</v>
      </c>
      <c r="C2703" s="21" t="s">
        <v>46</v>
      </c>
      <c r="D2703" s="41" t="s">
        <v>24</v>
      </c>
      <c r="E2703" s="21">
        <v>0.54166666666666663</v>
      </c>
      <c r="F2703" s="20"/>
      <c r="G2703" s="20"/>
      <c r="H2703" s="41">
        <v>7</v>
      </c>
    </row>
    <row r="2704" spans="1:8" x14ac:dyDescent="0.3">
      <c r="A2704" s="18">
        <v>45861</v>
      </c>
      <c r="B2704" s="20" t="s">
        <v>11</v>
      </c>
      <c r="C2704" s="21" t="s">
        <v>20</v>
      </c>
      <c r="D2704" s="41" t="s">
        <v>179</v>
      </c>
      <c r="E2704" s="21">
        <v>0.45833333333333331</v>
      </c>
      <c r="F2704" s="20"/>
      <c r="G2704" s="20"/>
      <c r="H2704" s="41">
        <v>22</v>
      </c>
    </row>
    <row r="2705" spans="1:8" x14ac:dyDescent="0.3">
      <c r="A2705" s="18">
        <v>45861</v>
      </c>
      <c r="B2705" s="41" t="s">
        <v>18</v>
      </c>
      <c r="C2705" s="42" t="s">
        <v>20</v>
      </c>
      <c r="D2705" s="41" t="s">
        <v>179</v>
      </c>
      <c r="E2705" s="42">
        <v>0.45833333333333331</v>
      </c>
      <c r="F2705" s="20"/>
      <c r="G2705" s="20"/>
      <c r="H2705" s="41">
        <v>4</v>
      </c>
    </row>
    <row r="2706" spans="1:8" x14ac:dyDescent="0.3">
      <c r="A2706" s="18">
        <v>45861</v>
      </c>
      <c r="B2706" s="41" t="s">
        <v>19</v>
      </c>
      <c r="C2706" s="42" t="s">
        <v>14</v>
      </c>
      <c r="D2706" s="41" t="s">
        <v>115</v>
      </c>
      <c r="E2706" s="42">
        <v>0.33333333333333331</v>
      </c>
      <c r="F2706" s="20"/>
      <c r="G2706" s="20"/>
      <c r="H2706" s="41">
        <v>14</v>
      </c>
    </row>
    <row r="2707" spans="1:8" x14ac:dyDescent="0.3">
      <c r="A2707" s="18">
        <v>45861</v>
      </c>
      <c r="B2707" s="20" t="s">
        <v>12</v>
      </c>
      <c r="C2707" s="21" t="s">
        <v>14</v>
      </c>
      <c r="D2707" s="20" t="s">
        <v>115</v>
      </c>
      <c r="E2707" s="21">
        <v>0.33333333333333298</v>
      </c>
      <c r="F2707" s="20"/>
      <c r="G2707" s="20"/>
      <c r="H2707" s="20">
        <v>1</v>
      </c>
    </row>
    <row r="2708" spans="1:8" x14ac:dyDescent="0.3">
      <c r="A2708" s="18">
        <v>45861</v>
      </c>
      <c r="B2708" s="41" t="s">
        <v>18</v>
      </c>
      <c r="C2708" s="42" t="s">
        <v>26</v>
      </c>
      <c r="D2708" s="41" t="s">
        <v>27</v>
      </c>
      <c r="E2708" s="42">
        <v>0.41666666666666669</v>
      </c>
      <c r="F2708" s="20"/>
      <c r="G2708" s="20"/>
      <c r="H2708" s="41">
        <v>13</v>
      </c>
    </row>
    <row r="2709" spans="1:8" x14ac:dyDescent="0.3">
      <c r="A2709" s="18">
        <v>45861</v>
      </c>
      <c r="B2709" s="20" t="s">
        <v>16</v>
      </c>
      <c r="C2709" s="21" t="s">
        <v>26</v>
      </c>
      <c r="D2709" s="41" t="s">
        <v>27</v>
      </c>
      <c r="E2709" s="21">
        <v>0.41666666666666702</v>
      </c>
      <c r="F2709" s="20"/>
      <c r="G2709" s="20"/>
      <c r="H2709" s="41">
        <v>1</v>
      </c>
    </row>
    <row r="2710" spans="1:8" x14ac:dyDescent="0.3">
      <c r="A2710" s="18">
        <v>45861</v>
      </c>
      <c r="B2710" s="20" t="s">
        <v>6</v>
      </c>
      <c r="C2710" s="21" t="s">
        <v>56</v>
      </c>
      <c r="D2710" s="41" t="s">
        <v>97</v>
      </c>
      <c r="E2710" s="21">
        <v>0.45833333333333331</v>
      </c>
      <c r="F2710" s="20"/>
      <c r="G2710" s="20"/>
      <c r="H2710" s="41">
        <v>9</v>
      </c>
    </row>
    <row r="2711" spans="1:8" x14ac:dyDescent="0.3">
      <c r="A2711" s="18">
        <v>45861</v>
      </c>
      <c r="B2711" s="20" t="s">
        <v>9</v>
      </c>
      <c r="C2711" s="21" t="s">
        <v>28</v>
      </c>
      <c r="D2711" s="41" t="s">
        <v>42</v>
      </c>
      <c r="E2711" s="21">
        <v>0.29166666666666702</v>
      </c>
      <c r="F2711" s="20"/>
      <c r="G2711" s="20"/>
      <c r="H2711" s="41">
        <v>10</v>
      </c>
    </row>
    <row r="2712" spans="1:8" x14ac:dyDescent="0.3">
      <c r="A2712" s="18">
        <v>45861</v>
      </c>
      <c r="B2712" s="20" t="s">
        <v>472</v>
      </c>
      <c r="C2712" s="21" t="s">
        <v>28</v>
      </c>
      <c r="D2712" s="41" t="s">
        <v>42</v>
      </c>
      <c r="E2712" s="21">
        <v>0.29166666666666669</v>
      </c>
      <c r="F2712" s="20"/>
      <c r="G2712" s="20"/>
      <c r="H2712" s="41">
        <v>4</v>
      </c>
    </row>
    <row r="2713" spans="1:8" x14ac:dyDescent="0.3">
      <c r="A2713" s="18">
        <v>45861</v>
      </c>
      <c r="B2713" s="5" t="s">
        <v>36</v>
      </c>
      <c r="C2713" s="19" t="s">
        <v>28</v>
      </c>
      <c r="D2713" s="48" t="s">
        <v>42</v>
      </c>
      <c r="E2713" s="19">
        <v>0.75</v>
      </c>
      <c r="F2713" s="5"/>
      <c r="G2713" s="5"/>
      <c r="H2713" s="48">
        <v>14</v>
      </c>
    </row>
    <row r="2714" spans="1:8" x14ac:dyDescent="0.3">
      <c r="A2714" s="18">
        <v>45861</v>
      </c>
      <c r="B2714" s="5" t="s">
        <v>45</v>
      </c>
      <c r="C2714" s="5" t="s">
        <v>367</v>
      </c>
      <c r="D2714" s="5" t="s">
        <v>367</v>
      </c>
      <c r="E2714" s="22">
        <v>0.125</v>
      </c>
      <c r="F2714" s="5"/>
      <c r="G2714" s="5"/>
      <c r="H2714" s="48">
        <v>7</v>
      </c>
    </row>
    <row r="2715" spans="1:8" x14ac:dyDescent="0.3">
      <c r="A2715" s="592" t="s">
        <v>267</v>
      </c>
      <c r="B2715" s="592" t="s">
        <v>2</v>
      </c>
      <c r="C2715" s="592" t="s">
        <v>3</v>
      </c>
      <c r="D2715" s="592" t="s">
        <v>4</v>
      </c>
      <c r="E2715" s="588" t="s">
        <v>5</v>
      </c>
      <c r="F2715" s="588" t="s">
        <v>454</v>
      </c>
      <c r="G2715" s="588" t="s">
        <v>456</v>
      </c>
      <c r="H2715" s="588" t="s">
        <v>268</v>
      </c>
    </row>
    <row r="2716" spans="1:8" x14ac:dyDescent="0.3">
      <c r="A2716" s="592"/>
      <c r="B2716" s="592"/>
      <c r="C2716" s="592"/>
      <c r="D2716" s="592"/>
      <c r="E2716" s="588"/>
      <c r="F2716" s="588"/>
      <c r="G2716" s="588"/>
      <c r="H2716" s="588"/>
    </row>
    <row r="2717" spans="1:8" x14ac:dyDescent="0.3">
      <c r="A2717" s="18">
        <v>45862</v>
      </c>
      <c r="B2717" s="5" t="s">
        <v>36</v>
      </c>
      <c r="C2717" s="19" t="s">
        <v>367</v>
      </c>
      <c r="D2717" s="48" t="s">
        <v>367</v>
      </c>
      <c r="E2717" s="19">
        <v>0.5</v>
      </c>
      <c r="F2717" s="5"/>
      <c r="G2717" s="5"/>
      <c r="H2717" s="48">
        <v>14</v>
      </c>
    </row>
    <row r="2718" spans="1:8" x14ac:dyDescent="0.3">
      <c r="A2718" s="18">
        <v>45862</v>
      </c>
      <c r="B2718" s="20" t="s">
        <v>33</v>
      </c>
      <c r="C2718" s="21" t="s">
        <v>367</v>
      </c>
      <c r="D2718" s="41" t="s">
        <v>367</v>
      </c>
      <c r="E2718" s="21">
        <v>0.5</v>
      </c>
      <c r="F2718" s="5"/>
      <c r="G2718" s="5"/>
      <c r="H2718" s="41">
        <v>10</v>
      </c>
    </row>
    <row r="2719" spans="1:8" x14ac:dyDescent="0.3">
      <c r="A2719" s="18">
        <v>45862</v>
      </c>
      <c r="B2719" s="20" t="s">
        <v>398</v>
      </c>
      <c r="C2719" s="21" t="s">
        <v>367</v>
      </c>
      <c r="D2719" s="41" t="s">
        <v>367</v>
      </c>
      <c r="E2719" s="21">
        <v>0.5</v>
      </c>
      <c r="F2719" s="5"/>
      <c r="G2719" s="5"/>
      <c r="H2719" s="41">
        <v>1</v>
      </c>
    </row>
    <row r="2720" spans="1:8" x14ac:dyDescent="0.3">
      <c r="A2720" s="18">
        <v>45862</v>
      </c>
      <c r="B2720" s="5" t="s">
        <v>423</v>
      </c>
      <c r="C2720" s="19" t="s">
        <v>20</v>
      </c>
      <c r="D2720" s="48" t="s">
        <v>112</v>
      </c>
      <c r="E2720" s="19">
        <v>0.29166666666666669</v>
      </c>
      <c r="F2720" s="5"/>
      <c r="G2720" s="5"/>
      <c r="H2720" s="48">
        <v>20</v>
      </c>
    </row>
    <row r="2721" spans="1:8" x14ac:dyDescent="0.3">
      <c r="A2721" s="18">
        <v>45862</v>
      </c>
      <c r="B2721" s="5" t="s">
        <v>9</v>
      </c>
      <c r="C2721" s="19" t="s">
        <v>20</v>
      </c>
      <c r="D2721" s="48" t="s">
        <v>112</v>
      </c>
      <c r="E2721" s="19">
        <v>0.41666666666666669</v>
      </c>
      <c r="F2721" s="5"/>
      <c r="G2721" s="5"/>
      <c r="H2721" s="48">
        <v>12</v>
      </c>
    </row>
    <row r="2722" spans="1:8" x14ac:dyDescent="0.3">
      <c r="A2722" s="18">
        <v>45862</v>
      </c>
      <c r="B2722" s="5" t="s">
        <v>6</v>
      </c>
      <c r="C2722" s="19" t="s">
        <v>20</v>
      </c>
      <c r="D2722" s="48" t="s">
        <v>112</v>
      </c>
      <c r="E2722" s="19">
        <v>0.41666666666666669</v>
      </c>
      <c r="F2722" s="5"/>
      <c r="G2722" s="5"/>
      <c r="H2722" s="48">
        <v>14</v>
      </c>
    </row>
    <row r="2723" spans="1:8" x14ac:dyDescent="0.3">
      <c r="A2723" s="18">
        <v>45862</v>
      </c>
      <c r="B2723" s="5" t="s">
        <v>22</v>
      </c>
      <c r="C2723" s="19" t="s">
        <v>56</v>
      </c>
      <c r="D2723" s="48" t="s">
        <v>42</v>
      </c>
      <c r="E2723" s="19">
        <v>0.41666666666666669</v>
      </c>
      <c r="F2723" s="5"/>
      <c r="G2723" s="5"/>
      <c r="H2723" s="48">
        <v>14</v>
      </c>
    </row>
    <row r="2724" spans="1:8" x14ac:dyDescent="0.3">
      <c r="A2724" s="18">
        <v>45862</v>
      </c>
      <c r="B2724" s="5" t="s">
        <v>441</v>
      </c>
      <c r="C2724" s="19" t="s">
        <v>56</v>
      </c>
      <c r="D2724" s="48" t="s">
        <v>42</v>
      </c>
      <c r="E2724" s="19">
        <v>0.58333333333333337</v>
      </c>
      <c r="F2724" s="5"/>
      <c r="G2724" s="5"/>
      <c r="H2724" s="48">
        <v>1</v>
      </c>
    </row>
    <row r="2725" spans="1:8" x14ac:dyDescent="0.3">
      <c r="A2725" s="18">
        <v>45862</v>
      </c>
      <c r="B2725" s="20" t="s">
        <v>17</v>
      </c>
      <c r="C2725" s="21" t="s">
        <v>56</v>
      </c>
      <c r="D2725" s="41" t="s">
        <v>42</v>
      </c>
      <c r="E2725" s="21">
        <v>0.58333333333333337</v>
      </c>
      <c r="F2725" s="20"/>
      <c r="G2725" s="5"/>
      <c r="H2725" s="48">
        <v>10</v>
      </c>
    </row>
    <row r="2726" spans="1:8" x14ac:dyDescent="0.3">
      <c r="A2726" s="18">
        <v>45862</v>
      </c>
      <c r="B2726" s="20" t="s">
        <v>13</v>
      </c>
      <c r="C2726" s="21" t="s">
        <v>56</v>
      </c>
      <c r="D2726" s="41" t="s">
        <v>42</v>
      </c>
      <c r="E2726" s="21">
        <v>0.58333333333333337</v>
      </c>
      <c r="F2726" s="20"/>
      <c r="G2726" s="5"/>
      <c r="H2726" s="48">
        <v>1</v>
      </c>
    </row>
    <row r="2727" spans="1:8" x14ac:dyDescent="0.3">
      <c r="A2727" s="18">
        <v>45862</v>
      </c>
      <c r="B2727" s="41" t="s">
        <v>12</v>
      </c>
      <c r="C2727" s="42" t="s">
        <v>367</v>
      </c>
      <c r="D2727" s="41" t="s">
        <v>367</v>
      </c>
      <c r="E2727" s="42">
        <v>0.33333333333333298</v>
      </c>
      <c r="F2727" s="20"/>
      <c r="G2727" s="5"/>
      <c r="H2727" s="54">
        <v>25</v>
      </c>
    </row>
    <row r="2728" spans="1:8" x14ac:dyDescent="0.3">
      <c r="A2728" s="18">
        <v>45862</v>
      </c>
      <c r="B2728" s="20" t="s">
        <v>18</v>
      </c>
      <c r="C2728" s="21" t="s">
        <v>104</v>
      </c>
      <c r="D2728" s="20" t="s">
        <v>24</v>
      </c>
      <c r="E2728" s="21">
        <v>0.5</v>
      </c>
      <c r="F2728" s="20"/>
      <c r="G2728" s="5"/>
      <c r="H2728" s="20">
        <v>9</v>
      </c>
    </row>
    <row r="2729" spans="1:8" x14ac:dyDescent="0.3">
      <c r="A2729" s="18">
        <v>45862</v>
      </c>
      <c r="B2729" s="20" t="s">
        <v>76</v>
      </c>
      <c r="C2729" s="21" t="s">
        <v>104</v>
      </c>
      <c r="D2729" s="41" t="s">
        <v>24</v>
      </c>
      <c r="E2729" s="21">
        <v>0.5</v>
      </c>
      <c r="F2729" s="20"/>
      <c r="G2729" s="5"/>
      <c r="H2729" s="48">
        <v>2</v>
      </c>
    </row>
    <row r="2730" spans="1:8" x14ac:dyDescent="0.3">
      <c r="A2730" s="18">
        <v>45862</v>
      </c>
      <c r="B2730" s="20" t="s">
        <v>164</v>
      </c>
      <c r="C2730" s="21" t="s">
        <v>104</v>
      </c>
      <c r="D2730" s="41" t="s">
        <v>24</v>
      </c>
      <c r="E2730" s="21">
        <v>0.5</v>
      </c>
      <c r="F2730" s="20"/>
      <c r="G2730" s="5"/>
      <c r="H2730" s="48">
        <v>2</v>
      </c>
    </row>
    <row r="2731" spans="1:8" x14ac:dyDescent="0.3">
      <c r="A2731" s="18">
        <v>45862</v>
      </c>
      <c r="B2731" s="20" t="s">
        <v>43</v>
      </c>
      <c r="C2731" s="21" t="s">
        <v>26</v>
      </c>
      <c r="D2731" s="41" t="s">
        <v>27</v>
      </c>
      <c r="E2731" s="21">
        <v>0.375</v>
      </c>
      <c r="F2731" s="20"/>
      <c r="G2731" s="5"/>
      <c r="H2731" s="48">
        <v>13</v>
      </c>
    </row>
    <row r="2732" spans="1:8" x14ac:dyDescent="0.3">
      <c r="A2732" s="18">
        <v>45862</v>
      </c>
      <c r="B2732" s="20" t="s">
        <v>40</v>
      </c>
      <c r="C2732" s="21" t="s">
        <v>14</v>
      </c>
      <c r="D2732" s="41" t="s">
        <v>115</v>
      </c>
      <c r="E2732" s="21">
        <v>0.20833333333333334</v>
      </c>
      <c r="F2732" s="20"/>
      <c r="G2732" s="5"/>
      <c r="H2732" s="48">
        <v>14</v>
      </c>
    </row>
    <row r="2733" spans="1:8" x14ac:dyDescent="0.3">
      <c r="A2733" s="18">
        <v>45862</v>
      </c>
      <c r="B2733" s="41" t="s">
        <v>159</v>
      </c>
      <c r="C2733" s="42" t="s">
        <v>14</v>
      </c>
      <c r="D2733" s="41" t="s">
        <v>115</v>
      </c>
      <c r="E2733" s="42">
        <v>0.5</v>
      </c>
      <c r="F2733" s="20"/>
      <c r="G2733" s="5"/>
      <c r="H2733" s="54">
        <v>4</v>
      </c>
    </row>
    <row r="2734" spans="1:8" x14ac:dyDescent="0.3">
      <c r="A2734" s="18">
        <v>45862</v>
      </c>
      <c r="B2734" s="20" t="s">
        <v>49</v>
      </c>
      <c r="C2734" s="21" t="s">
        <v>14</v>
      </c>
      <c r="D2734" s="41" t="s">
        <v>115</v>
      </c>
      <c r="E2734" s="21">
        <v>0.5</v>
      </c>
      <c r="F2734" s="20"/>
      <c r="G2734" s="5"/>
      <c r="H2734" s="48">
        <v>1</v>
      </c>
    </row>
    <row r="2735" spans="1:8" x14ac:dyDescent="0.3">
      <c r="A2735" s="592" t="s">
        <v>267</v>
      </c>
      <c r="B2735" s="592" t="s">
        <v>2</v>
      </c>
      <c r="C2735" s="592" t="s">
        <v>3</v>
      </c>
      <c r="D2735" s="592" t="s">
        <v>4</v>
      </c>
      <c r="E2735" s="588" t="s">
        <v>5</v>
      </c>
      <c r="F2735" s="588" t="s">
        <v>454</v>
      </c>
      <c r="G2735" s="588" t="s">
        <v>456</v>
      </c>
      <c r="H2735" s="588" t="s">
        <v>268</v>
      </c>
    </row>
    <row r="2736" spans="1:8" x14ac:dyDescent="0.3">
      <c r="A2736" s="592"/>
      <c r="B2736" s="592"/>
      <c r="C2736" s="592"/>
      <c r="D2736" s="592"/>
      <c r="E2736" s="588"/>
      <c r="F2736" s="588"/>
      <c r="G2736" s="588"/>
      <c r="H2736" s="588"/>
    </row>
    <row r="2737" spans="1:8" x14ac:dyDescent="0.3">
      <c r="A2737" s="167">
        <v>45863</v>
      </c>
      <c r="B2737" s="20" t="s">
        <v>6</v>
      </c>
      <c r="C2737" s="21" t="s">
        <v>14</v>
      </c>
      <c r="D2737" s="41" t="s">
        <v>115</v>
      </c>
      <c r="E2737" s="21">
        <v>0.33333333333333298</v>
      </c>
      <c r="H2737" s="41">
        <v>12</v>
      </c>
    </row>
    <row r="2738" spans="1:8" x14ac:dyDescent="0.3">
      <c r="A2738" s="592" t="s">
        <v>267</v>
      </c>
      <c r="B2738" s="592" t="s">
        <v>2</v>
      </c>
      <c r="C2738" s="592" t="s">
        <v>3</v>
      </c>
      <c r="D2738" s="592" t="s">
        <v>4</v>
      </c>
      <c r="E2738" s="588" t="s">
        <v>5</v>
      </c>
      <c r="F2738" s="588" t="s">
        <v>454</v>
      </c>
      <c r="G2738" s="588" t="s">
        <v>456</v>
      </c>
      <c r="H2738" s="588" t="s">
        <v>268</v>
      </c>
    </row>
    <row r="2739" spans="1:8" x14ac:dyDescent="0.3">
      <c r="A2739" s="592"/>
      <c r="B2739" s="592"/>
      <c r="C2739" s="592"/>
      <c r="D2739" s="592"/>
      <c r="E2739" s="588"/>
      <c r="F2739" s="588"/>
      <c r="G2739" s="588"/>
      <c r="H2739" s="588"/>
    </row>
    <row r="2740" spans="1:8" x14ac:dyDescent="0.3">
      <c r="A2740" s="18">
        <v>45864</v>
      </c>
      <c r="B2740" s="20" t="s">
        <v>11</v>
      </c>
      <c r="C2740" s="19" t="s">
        <v>20</v>
      </c>
      <c r="D2740" s="48" t="s">
        <v>179</v>
      </c>
      <c r="E2740" s="19">
        <v>0.45833333333333331</v>
      </c>
      <c r="F2740" s="5"/>
      <c r="G2740" s="5"/>
      <c r="H2740" s="48">
        <v>22</v>
      </c>
    </row>
    <row r="2741" spans="1:8" x14ac:dyDescent="0.3">
      <c r="A2741" s="18">
        <v>45864</v>
      </c>
      <c r="B2741" s="54" t="s">
        <v>107</v>
      </c>
      <c r="C2741" s="191" t="s">
        <v>56</v>
      </c>
      <c r="D2741" s="54" t="s">
        <v>29</v>
      </c>
      <c r="E2741" s="191">
        <v>0.375</v>
      </c>
      <c r="F2741" s="5"/>
      <c r="G2741" s="5"/>
      <c r="H2741" s="54">
        <v>5</v>
      </c>
    </row>
    <row r="2742" spans="1:8" x14ac:dyDescent="0.3">
      <c r="A2742" s="18">
        <v>45864</v>
      </c>
      <c r="B2742" s="20" t="s">
        <v>36</v>
      </c>
      <c r="C2742" s="21" t="s">
        <v>14</v>
      </c>
      <c r="D2742" s="54" t="s">
        <v>115</v>
      </c>
      <c r="E2742" s="21">
        <v>0.29166666666666702</v>
      </c>
      <c r="F2742" s="5"/>
      <c r="G2742" s="5"/>
      <c r="H2742" s="54">
        <v>4</v>
      </c>
    </row>
    <row r="2743" spans="1:8" x14ac:dyDescent="0.3">
      <c r="A2743" s="592" t="s">
        <v>267</v>
      </c>
      <c r="B2743" s="592" t="s">
        <v>2</v>
      </c>
      <c r="C2743" s="592" t="s">
        <v>3</v>
      </c>
      <c r="D2743" s="592" t="s">
        <v>4</v>
      </c>
      <c r="E2743" s="588" t="s">
        <v>5</v>
      </c>
      <c r="F2743" s="588" t="s">
        <v>454</v>
      </c>
      <c r="G2743" s="588" t="s">
        <v>456</v>
      </c>
      <c r="H2743" s="588" t="s">
        <v>268</v>
      </c>
    </row>
    <row r="2744" spans="1:8" x14ac:dyDescent="0.3">
      <c r="A2744" s="592"/>
      <c r="B2744" s="592"/>
      <c r="C2744" s="592"/>
      <c r="D2744" s="592"/>
      <c r="E2744" s="588"/>
      <c r="F2744" s="588"/>
      <c r="G2744" s="588"/>
      <c r="H2744" s="588"/>
    </row>
    <row r="2745" spans="1:8" x14ac:dyDescent="0.3">
      <c r="A2745" s="5" t="s">
        <v>474</v>
      </c>
      <c r="B2745" s="235" t="s">
        <v>16</v>
      </c>
      <c r="C2745" s="235" t="s">
        <v>14</v>
      </c>
      <c r="D2745" s="235" t="s">
        <v>115</v>
      </c>
      <c r="E2745" s="234">
        <v>0.29166666666666669</v>
      </c>
      <c r="F2745" s="235"/>
      <c r="G2745" s="235"/>
      <c r="H2745" s="236">
        <v>27</v>
      </c>
    </row>
    <row r="2746" spans="1:8" x14ac:dyDescent="0.3">
      <c r="A2746" s="18">
        <v>45866</v>
      </c>
      <c r="B2746" s="235" t="s">
        <v>67</v>
      </c>
      <c r="C2746" s="235" t="s">
        <v>14</v>
      </c>
      <c r="D2746" s="235" t="s">
        <v>115</v>
      </c>
      <c r="E2746" s="234">
        <v>0.41666666666666669</v>
      </c>
      <c r="F2746" s="235"/>
      <c r="G2746" s="235"/>
      <c r="H2746" s="236">
        <v>10</v>
      </c>
    </row>
    <row r="2747" spans="1:8" x14ac:dyDescent="0.3">
      <c r="A2747" s="18">
        <v>45866</v>
      </c>
      <c r="B2747" s="235" t="s">
        <v>11</v>
      </c>
      <c r="C2747" s="235" t="s">
        <v>104</v>
      </c>
      <c r="D2747" s="235" t="s">
        <v>24</v>
      </c>
      <c r="E2747" s="234">
        <v>0.41666666666666669</v>
      </c>
      <c r="F2747" s="235"/>
      <c r="G2747" s="235"/>
      <c r="H2747" s="236"/>
    </row>
    <row r="2748" spans="1:8" x14ac:dyDescent="0.3">
      <c r="A2748" s="5" t="s">
        <v>474</v>
      </c>
      <c r="B2748" s="235" t="s">
        <v>16</v>
      </c>
      <c r="C2748" s="235" t="s">
        <v>14</v>
      </c>
      <c r="D2748" s="235" t="s">
        <v>97</v>
      </c>
      <c r="E2748" s="234">
        <v>0.58333333333333337</v>
      </c>
      <c r="F2748" s="235"/>
      <c r="G2748" s="235"/>
      <c r="H2748" s="236">
        <v>27</v>
      </c>
    </row>
    <row r="2749" spans="1:8" x14ac:dyDescent="0.3">
      <c r="A2749" s="18">
        <v>45866</v>
      </c>
      <c r="B2749" s="237" t="s">
        <v>25</v>
      </c>
      <c r="C2749" s="235" t="s">
        <v>56</v>
      </c>
      <c r="D2749" s="235" t="s">
        <v>115</v>
      </c>
      <c r="E2749" s="238">
        <v>0.5</v>
      </c>
      <c r="F2749" s="235"/>
      <c r="G2749" s="235"/>
      <c r="H2749" s="239">
        <v>4</v>
      </c>
    </row>
    <row r="2750" spans="1:8" x14ac:dyDescent="0.3">
      <c r="A2750" s="5" t="s">
        <v>474</v>
      </c>
      <c r="B2750" s="237" t="s">
        <v>13</v>
      </c>
      <c r="C2750" s="235" t="s">
        <v>56</v>
      </c>
      <c r="D2750" s="235" t="s">
        <v>115</v>
      </c>
      <c r="E2750" s="238">
        <v>0.5</v>
      </c>
      <c r="F2750" s="235"/>
      <c r="G2750" s="235"/>
      <c r="H2750" s="239">
        <v>5</v>
      </c>
    </row>
    <row r="2751" spans="1:8" x14ac:dyDescent="0.3">
      <c r="A2751" s="18">
        <v>45866</v>
      </c>
      <c r="B2751" s="237" t="s">
        <v>17</v>
      </c>
      <c r="C2751" s="235" t="s">
        <v>56</v>
      </c>
      <c r="D2751" s="235" t="s">
        <v>115</v>
      </c>
      <c r="E2751" s="238">
        <v>0.5</v>
      </c>
      <c r="F2751" s="235"/>
      <c r="G2751" s="235"/>
      <c r="H2751" s="239"/>
    </row>
    <row r="2752" spans="1:8" x14ac:dyDescent="0.3">
      <c r="A2752" s="5" t="s">
        <v>474</v>
      </c>
      <c r="B2752" s="237" t="s">
        <v>161</v>
      </c>
      <c r="C2752" s="235" t="s">
        <v>60</v>
      </c>
      <c r="D2752" s="235" t="s">
        <v>97</v>
      </c>
      <c r="E2752" s="238">
        <v>0.29166666666666669</v>
      </c>
      <c r="F2752" s="235"/>
      <c r="G2752" s="235"/>
      <c r="H2752" s="239">
        <v>2</v>
      </c>
    </row>
    <row r="2753" spans="1:8" x14ac:dyDescent="0.3">
      <c r="A2753" s="5" t="s">
        <v>474</v>
      </c>
      <c r="B2753" s="235" t="s">
        <v>43</v>
      </c>
      <c r="C2753" s="235" t="s">
        <v>60</v>
      </c>
      <c r="D2753" s="235" t="s">
        <v>97</v>
      </c>
      <c r="E2753" s="234">
        <v>0.41666666666666669</v>
      </c>
      <c r="F2753" s="235"/>
      <c r="G2753" s="235"/>
      <c r="H2753" s="236">
        <v>3</v>
      </c>
    </row>
    <row r="2754" spans="1:8" x14ac:dyDescent="0.3">
      <c r="A2754" s="18">
        <v>45866</v>
      </c>
      <c r="B2754" s="237" t="s">
        <v>398</v>
      </c>
      <c r="C2754" s="235" t="s">
        <v>60</v>
      </c>
      <c r="D2754" s="235" t="s">
        <v>97</v>
      </c>
      <c r="E2754" s="240">
        <v>0.41666666666666669</v>
      </c>
      <c r="F2754" s="235"/>
      <c r="G2754" s="235"/>
      <c r="H2754" s="235">
        <v>1</v>
      </c>
    </row>
    <row r="2755" spans="1:8" x14ac:dyDescent="0.3">
      <c r="A2755" s="18">
        <v>45866</v>
      </c>
      <c r="B2755" s="237" t="s">
        <v>444</v>
      </c>
      <c r="C2755" s="235" t="s">
        <v>104</v>
      </c>
      <c r="D2755" s="235" t="s">
        <v>24</v>
      </c>
      <c r="E2755" s="240">
        <v>0.75</v>
      </c>
      <c r="F2755" s="235"/>
      <c r="G2755" s="235"/>
      <c r="H2755" s="235">
        <v>2</v>
      </c>
    </row>
    <row r="2756" spans="1:8" x14ac:dyDescent="0.3">
      <c r="A2756" s="18">
        <v>45866</v>
      </c>
      <c r="B2756" s="237" t="s">
        <v>443</v>
      </c>
      <c r="C2756" s="235" t="s">
        <v>104</v>
      </c>
      <c r="D2756" s="235" t="s">
        <v>24</v>
      </c>
      <c r="E2756" s="240">
        <v>0.75</v>
      </c>
      <c r="F2756" s="235"/>
      <c r="G2756" s="235"/>
      <c r="H2756" s="235">
        <v>2</v>
      </c>
    </row>
    <row r="2757" spans="1:8" x14ac:dyDescent="0.3">
      <c r="A2757" s="592" t="s">
        <v>267</v>
      </c>
      <c r="B2757" s="592" t="s">
        <v>2</v>
      </c>
      <c r="C2757" s="592" t="s">
        <v>3</v>
      </c>
      <c r="D2757" s="592" t="s">
        <v>4</v>
      </c>
      <c r="E2757" s="588" t="s">
        <v>5</v>
      </c>
      <c r="F2757" s="588" t="s">
        <v>454</v>
      </c>
      <c r="G2757" s="588" t="s">
        <v>456</v>
      </c>
      <c r="H2757" s="588" t="s">
        <v>268</v>
      </c>
    </row>
    <row r="2758" spans="1:8" x14ac:dyDescent="0.3">
      <c r="A2758" s="592"/>
      <c r="B2758" s="592"/>
      <c r="C2758" s="592"/>
      <c r="D2758" s="592"/>
      <c r="E2758" s="588"/>
      <c r="F2758" s="588"/>
      <c r="G2758" s="588"/>
      <c r="H2758" s="588"/>
    </row>
    <row r="2759" spans="1:8" x14ac:dyDescent="0.3">
      <c r="A2759" s="18">
        <v>45867</v>
      </c>
      <c r="B2759" s="5" t="s">
        <v>6</v>
      </c>
      <c r="C2759" s="19" t="s">
        <v>104</v>
      </c>
      <c r="D2759" s="48" t="s">
        <v>24</v>
      </c>
      <c r="E2759" s="19">
        <v>0.33333333333333331</v>
      </c>
      <c r="F2759" s="5"/>
      <c r="G2759" s="5"/>
      <c r="H2759" s="48">
        <v>8</v>
      </c>
    </row>
    <row r="2760" spans="1:8" x14ac:dyDescent="0.3">
      <c r="A2760" s="18">
        <v>45867</v>
      </c>
      <c r="B2760" s="5" t="s">
        <v>6</v>
      </c>
      <c r="C2760" s="19" t="s">
        <v>56</v>
      </c>
      <c r="D2760" s="48" t="s">
        <v>97</v>
      </c>
      <c r="E2760" s="19">
        <v>0.33333333333333331</v>
      </c>
      <c r="F2760" s="5"/>
      <c r="G2760" s="5"/>
      <c r="H2760" s="48">
        <v>8</v>
      </c>
    </row>
    <row r="2761" spans="1:8" x14ac:dyDescent="0.3">
      <c r="A2761" s="18">
        <v>45867</v>
      </c>
      <c r="B2761" s="5" t="s">
        <v>38</v>
      </c>
      <c r="C2761" s="19" t="s">
        <v>46</v>
      </c>
      <c r="D2761" s="48" t="s">
        <v>115</v>
      </c>
      <c r="E2761" s="19">
        <v>0.41666666666666669</v>
      </c>
      <c r="F2761" s="5"/>
      <c r="G2761" s="5"/>
      <c r="H2761" s="48">
        <v>1</v>
      </c>
    </row>
    <row r="2762" spans="1:8" x14ac:dyDescent="0.3">
      <c r="A2762" s="18">
        <v>45867</v>
      </c>
      <c r="B2762" s="5" t="s">
        <v>107</v>
      </c>
      <c r="C2762" s="19" t="s">
        <v>46</v>
      </c>
      <c r="D2762" s="48" t="s">
        <v>115</v>
      </c>
      <c r="E2762" s="19">
        <v>0.41666666666666669</v>
      </c>
      <c r="F2762" s="5"/>
      <c r="G2762" s="5"/>
      <c r="H2762" s="48">
        <v>3</v>
      </c>
    </row>
    <row r="2763" spans="1:8" x14ac:dyDescent="0.3">
      <c r="A2763" s="18">
        <v>45867</v>
      </c>
      <c r="B2763" s="5" t="s">
        <v>164</v>
      </c>
      <c r="C2763" s="19" t="s">
        <v>20</v>
      </c>
      <c r="D2763" s="48" t="s">
        <v>179</v>
      </c>
      <c r="E2763" s="19">
        <v>0.33333333333333331</v>
      </c>
      <c r="F2763" s="5"/>
      <c r="G2763" s="5"/>
      <c r="H2763" s="48">
        <v>2</v>
      </c>
    </row>
    <row r="2764" spans="1:8" x14ac:dyDescent="0.3">
      <c r="A2764" s="18">
        <v>45867</v>
      </c>
      <c r="B2764" s="5" t="s">
        <v>40</v>
      </c>
      <c r="C2764" s="22" t="s">
        <v>20</v>
      </c>
      <c r="D2764" s="5" t="s">
        <v>179</v>
      </c>
      <c r="E2764" s="22">
        <v>0.33333333333333331</v>
      </c>
      <c r="F2764" s="5"/>
      <c r="G2764" s="5"/>
      <c r="H2764" s="5">
        <v>20</v>
      </c>
    </row>
    <row r="2765" spans="1:8" x14ac:dyDescent="0.3">
      <c r="A2765" s="592" t="s">
        <v>267</v>
      </c>
      <c r="B2765" s="592" t="s">
        <v>2</v>
      </c>
      <c r="C2765" s="592" t="s">
        <v>3</v>
      </c>
      <c r="D2765" s="592" t="s">
        <v>4</v>
      </c>
      <c r="E2765" s="588" t="s">
        <v>5</v>
      </c>
      <c r="F2765" s="588" t="s">
        <v>454</v>
      </c>
      <c r="G2765" s="588" t="s">
        <v>456</v>
      </c>
      <c r="H2765" s="588" t="s">
        <v>268</v>
      </c>
    </row>
    <row r="2766" spans="1:8" x14ac:dyDescent="0.3">
      <c r="A2766" s="592"/>
      <c r="B2766" s="592"/>
      <c r="C2766" s="592"/>
      <c r="D2766" s="592"/>
      <c r="E2766" s="588"/>
      <c r="F2766" s="588"/>
      <c r="G2766" s="588"/>
      <c r="H2766" s="588"/>
    </row>
    <row r="2767" spans="1:8" x14ac:dyDescent="0.3">
      <c r="A2767" s="18">
        <v>45868</v>
      </c>
      <c r="B2767" s="5" t="s">
        <v>6</v>
      </c>
      <c r="C2767" s="19" t="s">
        <v>20</v>
      </c>
      <c r="D2767" s="48" t="s">
        <v>179</v>
      </c>
      <c r="E2767" s="19">
        <v>0.29166666666666702</v>
      </c>
      <c r="F2767" s="5"/>
      <c r="G2767" s="48"/>
      <c r="H2767" s="48">
        <v>14</v>
      </c>
    </row>
    <row r="2768" spans="1:8" x14ac:dyDescent="0.3">
      <c r="A2768" s="18">
        <v>45868</v>
      </c>
      <c r="B2768" s="5" t="s">
        <v>6</v>
      </c>
      <c r="C2768" s="19" t="s">
        <v>14</v>
      </c>
      <c r="D2768" s="48" t="s">
        <v>115</v>
      </c>
      <c r="E2768" s="19">
        <v>0.29166666666666702</v>
      </c>
      <c r="F2768" s="5"/>
      <c r="G2768" s="48"/>
      <c r="H2768" s="48">
        <v>27</v>
      </c>
    </row>
    <row r="2769" spans="1:8" x14ac:dyDescent="0.3">
      <c r="A2769" s="18">
        <v>45868</v>
      </c>
      <c r="B2769" s="20" t="s">
        <v>169</v>
      </c>
      <c r="C2769" s="21" t="s">
        <v>46</v>
      </c>
      <c r="D2769" s="41" t="s">
        <v>8</v>
      </c>
      <c r="E2769" s="21">
        <v>0.33333333333333331</v>
      </c>
      <c r="F2769" s="5"/>
      <c r="G2769" s="41"/>
      <c r="H2769" s="41">
        <v>4</v>
      </c>
    </row>
    <row r="2770" spans="1:8" x14ac:dyDescent="0.3">
      <c r="A2770" s="18">
        <v>45868</v>
      </c>
      <c r="B2770" s="20" t="s">
        <v>25</v>
      </c>
      <c r="C2770" s="21" t="s">
        <v>46</v>
      </c>
      <c r="D2770" s="41" t="s">
        <v>8</v>
      </c>
      <c r="E2770" s="21">
        <v>0.45833333333333331</v>
      </c>
      <c r="F2770" s="5"/>
      <c r="G2770" s="41"/>
      <c r="H2770" s="41">
        <v>4</v>
      </c>
    </row>
    <row r="2771" spans="1:8" x14ac:dyDescent="0.3">
      <c r="A2771" s="18">
        <v>45868</v>
      </c>
      <c r="B2771" s="20" t="s">
        <v>13</v>
      </c>
      <c r="C2771" s="21" t="s">
        <v>46</v>
      </c>
      <c r="D2771" s="41" t="s">
        <v>8</v>
      </c>
      <c r="E2771" s="21">
        <v>0.45833333333333331</v>
      </c>
      <c r="F2771" s="5"/>
      <c r="G2771" s="41"/>
      <c r="H2771" s="41">
        <v>1</v>
      </c>
    </row>
    <row r="2772" spans="1:8" x14ac:dyDescent="0.3">
      <c r="A2772" s="18">
        <v>45868</v>
      </c>
      <c r="B2772" s="20" t="s">
        <v>45</v>
      </c>
      <c r="C2772" s="5" t="s">
        <v>104</v>
      </c>
      <c r="D2772" s="5" t="s">
        <v>24</v>
      </c>
      <c r="E2772" s="22">
        <v>0.125</v>
      </c>
      <c r="F2772" s="5"/>
      <c r="G2772" s="5"/>
      <c r="H2772" s="5">
        <v>10</v>
      </c>
    </row>
    <row r="2773" spans="1:8" x14ac:dyDescent="0.3">
      <c r="A2773" s="18">
        <v>45868</v>
      </c>
      <c r="B2773" s="20" t="s">
        <v>40</v>
      </c>
      <c r="C2773" s="5" t="s">
        <v>56</v>
      </c>
      <c r="D2773" s="41" t="s">
        <v>116</v>
      </c>
      <c r="E2773" s="22">
        <v>0.29166666666666669</v>
      </c>
      <c r="F2773" s="5"/>
      <c r="G2773" s="5"/>
      <c r="H2773" s="5">
        <v>14</v>
      </c>
    </row>
    <row r="2774" spans="1:8" x14ac:dyDescent="0.3">
      <c r="A2774" s="18">
        <v>45868</v>
      </c>
      <c r="B2774" s="5" t="s">
        <v>6</v>
      </c>
      <c r="C2774" s="19" t="s">
        <v>56</v>
      </c>
      <c r="D2774" s="48" t="s">
        <v>81</v>
      </c>
      <c r="E2774" s="19">
        <v>0.75</v>
      </c>
      <c r="F2774" s="5"/>
      <c r="G2774" s="48"/>
      <c r="H2774" s="48">
        <v>5</v>
      </c>
    </row>
    <row r="2775" spans="1:8" x14ac:dyDescent="0.3">
      <c r="A2775" s="18">
        <v>45868</v>
      </c>
      <c r="B2775" s="5" t="s">
        <v>180</v>
      </c>
      <c r="C2775" s="19" t="s">
        <v>56</v>
      </c>
      <c r="D2775" s="48" t="s">
        <v>81</v>
      </c>
      <c r="E2775" s="19">
        <v>0.75</v>
      </c>
      <c r="F2775" s="5"/>
      <c r="G2775" s="48"/>
      <c r="H2775" s="48">
        <v>5</v>
      </c>
    </row>
    <row r="2776" spans="1:8" x14ac:dyDescent="0.3">
      <c r="A2776" s="592" t="s">
        <v>267</v>
      </c>
      <c r="B2776" s="592" t="s">
        <v>2</v>
      </c>
      <c r="C2776" s="592" t="s">
        <v>3</v>
      </c>
      <c r="D2776" s="592" t="s">
        <v>4</v>
      </c>
      <c r="E2776" s="588" t="s">
        <v>5</v>
      </c>
      <c r="F2776" s="588" t="s">
        <v>454</v>
      </c>
      <c r="G2776" s="588" t="s">
        <v>456</v>
      </c>
      <c r="H2776" s="588" t="s">
        <v>268</v>
      </c>
    </row>
    <row r="2777" spans="1:8" x14ac:dyDescent="0.3">
      <c r="A2777" s="592"/>
      <c r="B2777" s="592"/>
      <c r="C2777" s="592"/>
      <c r="D2777" s="592"/>
      <c r="E2777" s="588"/>
      <c r="F2777" s="588"/>
      <c r="G2777" s="588"/>
      <c r="H2777" s="588"/>
    </row>
    <row r="2778" spans="1:8" x14ac:dyDescent="0.3">
      <c r="A2778" s="18">
        <v>45869</v>
      </c>
      <c r="B2778" s="5" t="s">
        <v>6</v>
      </c>
      <c r="C2778" s="19" t="s">
        <v>56</v>
      </c>
      <c r="D2778" s="48" t="s">
        <v>81</v>
      </c>
      <c r="E2778" s="19">
        <v>0.33333333333333331</v>
      </c>
      <c r="F2778" s="5"/>
      <c r="G2778" s="48"/>
      <c r="H2778" s="48">
        <v>5</v>
      </c>
    </row>
    <row r="2779" spans="1:8" x14ac:dyDescent="0.3">
      <c r="A2779" s="18">
        <v>45869</v>
      </c>
      <c r="B2779" s="5" t="s">
        <v>180</v>
      </c>
      <c r="C2779" s="19" t="s">
        <v>56</v>
      </c>
      <c r="D2779" s="48" t="s">
        <v>81</v>
      </c>
      <c r="E2779" s="19">
        <v>0.33333333333333331</v>
      </c>
      <c r="F2779" s="5"/>
      <c r="G2779" s="48"/>
      <c r="H2779" s="48">
        <v>5</v>
      </c>
    </row>
    <row r="2780" spans="1:8" x14ac:dyDescent="0.3">
      <c r="A2780" s="592" t="s">
        <v>267</v>
      </c>
      <c r="B2780" s="592" t="s">
        <v>2</v>
      </c>
      <c r="C2780" s="592" t="s">
        <v>3</v>
      </c>
      <c r="D2780" s="592" t="s">
        <v>4</v>
      </c>
      <c r="E2780" s="588" t="s">
        <v>5</v>
      </c>
      <c r="F2780" s="588" t="s">
        <v>454</v>
      </c>
      <c r="G2780" s="588" t="s">
        <v>456</v>
      </c>
      <c r="H2780" s="588" t="s">
        <v>268</v>
      </c>
    </row>
    <row r="2781" spans="1:8" x14ac:dyDescent="0.3">
      <c r="A2781" s="592"/>
      <c r="B2781" s="592"/>
      <c r="C2781" s="592"/>
      <c r="D2781" s="592"/>
      <c r="E2781" s="588"/>
      <c r="F2781" s="588"/>
      <c r="G2781" s="588"/>
      <c r="H2781" s="588"/>
    </row>
    <row r="2782" spans="1:8" x14ac:dyDescent="0.3">
      <c r="A2782" s="18">
        <v>45873</v>
      </c>
      <c r="B2782" s="54" t="s">
        <v>49</v>
      </c>
      <c r="C2782" s="191" t="s">
        <v>104</v>
      </c>
      <c r="D2782" s="54" t="s">
        <v>24</v>
      </c>
      <c r="E2782" s="191">
        <v>0.29166666666666669</v>
      </c>
      <c r="F2782" s="54" t="s">
        <v>476</v>
      </c>
      <c r="G2782" s="5"/>
      <c r="H2782" s="54">
        <v>15</v>
      </c>
    </row>
    <row r="2783" spans="1:8" x14ac:dyDescent="0.3">
      <c r="A2783" s="18">
        <v>45873</v>
      </c>
      <c r="B2783" s="5" t="s">
        <v>75</v>
      </c>
      <c r="C2783" s="19" t="s">
        <v>104</v>
      </c>
      <c r="D2783" s="48" t="s">
        <v>24</v>
      </c>
      <c r="E2783" s="19">
        <v>0.5</v>
      </c>
      <c r="F2783" s="5"/>
      <c r="G2783" s="5"/>
      <c r="H2783" s="48">
        <v>10</v>
      </c>
    </row>
    <row r="2784" spans="1:8" x14ac:dyDescent="0.3">
      <c r="A2784" s="18">
        <v>45873</v>
      </c>
      <c r="B2784" s="54" t="s">
        <v>40</v>
      </c>
      <c r="C2784" s="191" t="s">
        <v>14</v>
      </c>
      <c r="D2784" s="54" t="s">
        <v>115</v>
      </c>
      <c r="E2784" s="191">
        <v>0.20833333333333334</v>
      </c>
      <c r="F2784" s="54"/>
      <c r="G2784" s="5"/>
      <c r="H2784" s="54">
        <v>10</v>
      </c>
    </row>
    <row r="2785" spans="1:8" x14ac:dyDescent="0.3">
      <c r="A2785" s="18">
        <v>45873</v>
      </c>
      <c r="B2785" s="5" t="s">
        <v>16</v>
      </c>
      <c r="C2785" s="19" t="s">
        <v>20</v>
      </c>
      <c r="D2785" s="48" t="s">
        <v>179</v>
      </c>
      <c r="E2785" s="19">
        <v>0.29166666666666669</v>
      </c>
      <c r="F2785" s="5"/>
      <c r="G2785" s="5"/>
      <c r="H2785" s="48">
        <v>24</v>
      </c>
    </row>
    <row r="2786" spans="1:8" x14ac:dyDescent="0.3">
      <c r="A2786" s="18">
        <v>45873</v>
      </c>
      <c r="B2786" s="20" t="s">
        <v>18</v>
      </c>
      <c r="C2786" s="19" t="s">
        <v>20</v>
      </c>
      <c r="D2786" s="41" t="s">
        <v>179</v>
      </c>
      <c r="E2786" s="19">
        <v>0.5</v>
      </c>
      <c r="F2786" s="5"/>
      <c r="G2786" s="5"/>
      <c r="H2786" s="41">
        <v>27</v>
      </c>
    </row>
    <row r="2787" spans="1:8" x14ac:dyDescent="0.3">
      <c r="A2787" s="18">
        <v>45873</v>
      </c>
      <c r="B2787" s="20" t="s">
        <v>12</v>
      </c>
      <c r="C2787" s="5" t="s">
        <v>46</v>
      </c>
      <c r="D2787" s="5" t="s">
        <v>8</v>
      </c>
      <c r="E2787" s="22">
        <v>0.33333333333333331</v>
      </c>
      <c r="F2787" s="5"/>
      <c r="G2787" s="5"/>
      <c r="H2787" s="5">
        <v>2</v>
      </c>
    </row>
    <row r="2788" spans="1:8" ht="15.6" x14ac:dyDescent="0.3">
      <c r="A2788" s="18">
        <v>45873</v>
      </c>
      <c r="B2788" s="20" t="s">
        <v>13</v>
      </c>
      <c r="C2788" s="21" t="s">
        <v>26</v>
      </c>
      <c r="D2788" s="41" t="s">
        <v>27</v>
      </c>
      <c r="E2788" s="21">
        <v>0.5</v>
      </c>
      <c r="F2788" s="162"/>
      <c r="G2788" s="5"/>
      <c r="H2788" s="41">
        <v>14</v>
      </c>
    </row>
    <row r="2789" spans="1:8" x14ac:dyDescent="0.3">
      <c r="A2789" s="18">
        <v>45873</v>
      </c>
      <c r="B2789" s="20" t="s">
        <v>17</v>
      </c>
      <c r="C2789" s="5" t="s">
        <v>56</v>
      </c>
      <c r="D2789" s="5" t="s">
        <v>81</v>
      </c>
      <c r="E2789" s="22">
        <v>0.41666666666666669</v>
      </c>
      <c r="F2789" s="5"/>
      <c r="G2789" s="5"/>
      <c r="H2789" s="5">
        <v>11</v>
      </c>
    </row>
    <row r="2790" spans="1:8" x14ac:dyDescent="0.3">
      <c r="A2790" s="592" t="s">
        <v>267</v>
      </c>
      <c r="B2790" s="592" t="s">
        <v>2</v>
      </c>
      <c r="C2790" s="592" t="s">
        <v>3</v>
      </c>
      <c r="D2790" s="592" t="s">
        <v>4</v>
      </c>
      <c r="E2790" s="588" t="s">
        <v>5</v>
      </c>
      <c r="F2790" s="588" t="s">
        <v>454</v>
      </c>
      <c r="G2790" s="588" t="s">
        <v>456</v>
      </c>
      <c r="H2790" s="588" t="s">
        <v>268</v>
      </c>
    </row>
    <row r="2791" spans="1:8" x14ac:dyDescent="0.3">
      <c r="A2791" s="592"/>
      <c r="B2791" s="592"/>
      <c r="C2791" s="592"/>
      <c r="D2791" s="592"/>
      <c r="E2791" s="588"/>
      <c r="F2791" s="588"/>
      <c r="G2791" s="588"/>
      <c r="H2791" s="588"/>
    </row>
    <row r="2792" spans="1:8" x14ac:dyDescent="0.3">
      <c r="A2792" s="18">
        <v>45888</v>
      </c>
      <c r="B2792" s="5" t="s">
        <v>6</v>
      </c>
      <c r="C2792" s="19" t="s">
        <v>26</v>
      </c>
      <c r="D2792" s="48" t="s">
        <v>27</v>
      </c>
      <c r="E2792" s="19">
        <v>0.29166666666666702</v>
      </c>
      <c r="F2792" s="5"/>
      <c r="G2792" s="5"/>
      <c r="H2792" s="48">
        <v>5</v>
      </c>
    </row>
    <row r="2793" spans="1:8" x14ac:dyDescent="0.3">
      <c r="A2793" s="18">
        <v>45888</v>
      </c>
      <c r="B2793" s="5" t="s">
        <v>16</v>
      </c>
      <c r="C2793" s="19" t="s">
        <v>26</v>
      </c>
      <c r="D2793" s="48" t="s">
        <v>27</v>
      </c>
      <c r="E2793" s="19">
        <v>0.5</v>
      </c>
      <c r="F2793" s="5"/>
      <c r="G2793" s="5"/>
      <c r="H2793" s="48">
        <v>14</v>
      </c>
    </row>
    <row r="2794" spans="1:8" x14ac:dyDescent="0.3">
      <c r="A2794" s="18">
        <v>45888</v>
      </c>
      <c r="B2794" s="5" t="s">
        <v>107</v>
      </c>
      <c r="C2794" s="19" t="s">
        <v>367</v>
      </c>
      <c r="D2794" s="48" t="s">
        <v>367</v>
      </c>
      <c r="E2794" s="19">
        <v>0.29166666666666669</v>
      </c>
      <c r="F2794" s="5"/>
      <c r="G2794" s="5"/>
      <c r="H2794" s="48">
        <v>5</v>
      </c>
    </row>
    <row r="2795" spans="1:8" x14ac:dyDescent="0.3">
      <c r="A2795" s="18">
        <v>45888</v>
      </c>
      <c r="B2795" s="5" t="s">
        <v>80</v>
      </c>
      <c r="C2795" s="19" t="s">
        <v>367</v>
      </c>
      <c r="D2795" s="48" t="s">
        <v>367</v>
      </c>
      <c r="E2795" s="19">
        <v>0.29166666666666669</v>
      </c>
      <c r="F2795" s="5"/>
      <c r="G2795" s="5"/>
      <c r="H2795" s="48">
        <v>12</v>
      </c>
    </row>
    <row r="2796" spans="1:8" x14ac:dyDescent="0.3">
      <c r="A2796" s="18">
        <v>45888</v>
      </c>
      <c r="B2796" s="5" t="s">
        <v>22</v>
      </c>
      <c r="C2796" s="19" t="s">
        <v>367</v>
      </c>
      <c r="D2796" s="48" t="s">
        <v>367</v>
      </c>
      <c r="E2796" s="19">
        <v>0.29166666666666702</v>
      </c>
      <c r="F2796" s="5"/>
      <c r="G2796" s="5"/>
      <c r="H2796" s="48">
        <v>15</v>
      </c>
    </row>
    <row r="2797" spans="1:8" x14ac:dyDescent="0.3">
      <c r="A2797" s="18">
        <v>45888</v>
      </c>
      <c r="B2797" s="20" t="s">
        <v>35</v>
      </c>
      <c r="C2797" s="19" t="s">
        <v>46</v>
      </c>
      <c r="D2797" s="41" t="s">
        <v>8</v>
      </c>
      <c r="E2797" s="19">
        <v>0.29166666666666702</v>
      </c>
      <c r="F2797" s="5"/>
      <c r="G2797" s="5"/>
      <c r="H2797" s="41">
        <v>2</v>
      </c>
    </row>
    <row r="2798" spans="1:8" x14ac:dyDescent="0.3">
      <c r="A2798" s="18">
        <v>45888</v>
      </c>
      <c r="B2798" s="20" t="s">
        <v>477</v>
      </c>
      <c r="C2798" s="21" t="s">
        <v>46</v>
      </c>
      <c r="D2798" s="20" t="s">
        <v>8</v>
      </c>
      <c r="E2798" s="21">
        <v>0.41666666666666702</v>
      </c>
      <c r="F2798" s="5"/>
      <c r="G2798" s="5"/>
      <c r="H2798" s="20">
        <v>3</v>
      </c>
    </row>
    <row r="2799" spans="1:8" x14ac:dyDescent="0.3">
      <c r="A2799" s="18">
        <v>45888</v>
      </c>
      <c r="B2799" s="20" t="s">
        <v>169</v>
      </c>
      <c r="C2799" s="21" t="s">
        <v>56</v>
      </c>
      <c r="D2799" s="41" t="s">
        <v>97</v>
      </c>
      <c r="E2799" s="21">
        <v>0.29166666666666669</v>
      </c>
      <c r="F2799" s="5"/>
      <c r="G2799" s="5"/>
      <c r="H2799" s="41">
        <v>9</v>
      </c>
    </row>
    <row r="2800" spans="1:8" x14ac:dyDescent="0.3">
      <c r="A2800" s="18">
        <v>45888</v>
      </c>
      <c r="B2800" s="20" t="s">
        <v>40</v>
      </c>
      <c r="C2800" s="21" t="s">
        <v>56</v>
      </c>
      <c r="D2800" s="41" t="s">
        <v>97</v>
      </c>
      <c r="E2800" s="21">
        <v>0.41666666666666669</v>
      </c>
      <c r="F2800" s="5"/>
      <c r="G2800" s="5"/>
      <c r="H2800" s="41">
        <v>9</v>
      </c>
    </row>
    <row r="2801" spans="1:8" x14ac:dyDescent="0.3">
      <c r="A2801" s="18">
        <v>45888</v>
      </c>
      <c r="B2801" s="20" t="s">
        <v>423</v>
      </c>
      <c r="C2801" s="21" t="s">
        <v>104</v>
      </c>
      <c r="D2801" s="41" t="s">
        <v>24</v>
      </c>
      <c r="E2801" s="21">
        <v>0.29166666666666669</v>
      </c>
      <c r="F2801" s="5"/>
      <c r="G2801" s="5"/>
      <c r="H2801" s="41">
        <v>10</v>
      </c>
    </row>
    <row r="2802" spans="1:8" x14ac:dyDescent="0.3">
      <c r="A2802" s="18">
        <v>45888</v>
      </c>
      <c r="B2802" s="20" t="s">
        <v>423</v>
      </c>
      <c r="C2802" s="21" t="s">
        <v>104</v>
      </c>
      <c r="D2802" s="41" t="s">
        <v>24</v>
      </c>
      <c r="E2802" s="21">
        <v>0.41666666666666669</v>
      </c>
      <c r="F2802" s="5"/>
      <c r="G2802" s="5"/>
      <c r="H2802" s="41">
        <v>10</v>
      </c>
    </row>
    <row r="2803" spans="1:8" x14ac:dyDescent="0.3">
      <c r="A2803" s="18">
        <v>45888</v>
      </c>
      <c r="B2803" s="5" t="s">
        <v>36</v>
      </c>
      <c r="C2803" s="19" t="s">
        <v>104</v>
      </c>
      <c r="D2803" s="48" t="s">
        <v>24</v>
      </c>
      <c r="E2803" s="19">
        <v>0.5</v>
      </c>
      <c r="F2803" s="5"/>
      <c r="G2803" s="5"/>
      <c r="H2803" s="48">
        <v>14</v>
      </c>
    </row>
    <row r="2804" spans="1:8" x14ac:dyDescent="0.3">
      <c r="A2804" s="18">
        <v>45888</v>
      </c>
      <c r="B2804" s="20" t="s">
        <v>9</v>
      </c>
      <c r="C2804" s="21" t="s">
        <v>14</v>
      </c>
      <c r="D2804" s="41" t="s">
        <v>115</v>
      </c>
      <c r="E2804" s="21">
        <v>0.29166666666666702</v>
      </c>
      <c r="F2804" s="5"/>
      <c r="G2804" s="5"/>
      <c r="H2804" s="41">
        <v>14</v>
      </c>
    </row>
    <row r="2805" spans="1:8" x14ac:dyDescent="0.3">
      <c r="A2805" s="592" t="s">
        <v>267</v>
      </c>
      <c r="B2805" s="592" t="s">
        <v>2</v>
      </c>
      <c r="C2805" s="592" t="s">
        <v>3</v>
      </c>
      <c r="D2805" s="592" t="s">
        <v>4</v>
      </c>
      <c r="E2805" s="588" t="s">
        <v>5</v>
      </c>
      <c r="F2805" s="588" t="s">
        <v>454</v>
      </c>
      <c r="G2805" s="588" t="s">
        <v>456</v>
      </c>
      <c r="H2805" s="588" t="s">
        <v>268</v>
      </c>
    </row>
    <row r="2806" spans="1:8" x14ac:dyDescent="0.3">
      <c r="A2806" s="592"/>
      <c r="B2806" s="592"/>
      <c r="C2806" s="592"/>
      <c r="D2806" s="592"/>
      <c r="E2806" s="588"/>
      <c r="F2806" s="588"/>
      <c r="G2806" s="588"/>
      <c r="H2806" s="588"/>
    </row>
    <row r="2807" spans="1:8" x14ac:dyDescent="0.3">
      <c r="A2807" s="18">
        <v>45889</v>
      </c>
      <c r="B2807" s="20" t="s">
        <v>6</v>
      </c>
      <c r="C2807" s="21" t="s">
        <v>56</v>
      </c>
      <c r="D2807" s="41" t="s">
        <v>97</v>
      </c>
      <c r="E2807" s="21">
        <v>0.29166666666666702</v>
      </c>
      <c r="F2807" s="20"/>
      <c r="G2807" s="20"/>
      <c r="H2807" s="41">
        <v>7</v>
      </c>
    </row>
    <row r="2808" spans="1:8" x14ac:dyDescent="0.3">
      <c r="A2808" s="18">
        <v>45889</v>
      </c>
      <c r="B2808" s="20" t="s">
        <v>9</v>
      </c>
      <c r="C2808" s="21" t="s">
        <v>56</v>
      </c>
      <c r="D2808" s="41" t="s">
        <v>97</v>
      </c>
      <c r="E2808" s="21">
        <v>0.29166666666666702</v>
      </c>
      <c r="F2808" s="20"/>
      <c r="G2808" s="20"/>
      <c r="H2808" s="41">
        <v>8</v>
      </c>
    </row>
    <row r="2809" spans="1:8" x14ac:dyDescent="0.3">
      <c r="A2809" s="18">
        <v>45889</v>
      </c>
      <c r="B2809" s="41" t="s">
        <v>36</v>
      </c>
      <c r="C2809" s="42" t="s">
        <v>56</v>
      </c>
      <c r="D2809" s="41" t="s">
        <v>97</v>
      </c>
      <c r="E2809" s="42">
        <v>0.58333333333333337</v>
      </c>
      <c r="F2809" s="20"/>
      <c r="G2809" s="20"/>
      <c r="H2809" s="41">
        <v>14</v>
      </c>
    </row>
    <row r="2810" spans="1:8" x14ac:dyDescent="0.3">
      <c r="A2810" s="18">
        <v>45889</v>
      </c>
      <c r="B2810" s="20" t="s">
        <v>19</v>
      </c>
      <c r="C2810" s="21" t="s">
        <v>26</v>
      </c>
      <c r="D2810" s="41" t="s">
        <v>27</v>
      </c>
      <c r="E2810" s="21">
        <v>0.20833333333333301</v>
      </c>
      <c r="F2810" s="20"/>
      <c r="G2810" s="20"/>
      <c r="H2810" s="41">
        <v>6</v>
      </c>
    </row>
    <row r="2811" spans="1:8" x14ac:dyDescent="0.3">
      <c r="A2811" s="18">
        <v>45889</v>
      </c>
      <c r="B2811" s="20" t="s">
        <v>16</v>
      </c>
      <c r="C2811" s="21" t="s">
        <v>26</v>
      </c>
      <c r="D2811" s="41" t="s">
        <v>27</v>
      </c>
      <c r="E2811" s="21">
        <v>0.5</v>
      </c>
      <c r="F2811" s="20"/>
      <c r="G2811" s="20"/>
      <c r="H2811" s="41">
        <v>5</v>
      </c>
    </row>
    <row r="2812" spans="1:8" x14ac:dyDescent="0.3">
      <c r="A2812" s="18">
        <v>45889</v>
      </c>
      <c r="B2812" s="20" t="s">
        <v>67</v>
      </c>
      <c r="C2812" s="21" t="s">
        <v>14</v>
      </c>
      <c r="D2812" s="41" t="s">
        <v>115</v>
      </c>
      <c r="E2812" s="21">
        <v>0.33333333333333331</v>
      </c>
      <c r="F2812" s="20"/>
      <c r="G2812" s="20"/>
      <c r="H2812" s="41">
        <v>10</v>
      </c>
    </row>
    <row r="2813" spans="1:8" x14ac:dyDescent="0.3">
      <c r="A2813" s="18">
        <v>45889</v>
      </c>
      <c r="B2813" s="20" t="s">
        <v>43</v>
      </c>
      <c r="C2813" s="21" t="s">
        <v>14</v>
      </c>
      <c r="D2813" s="41" t="s">
        <v>115</v>
      </c>
      <c r="E2813" s="21">
        <v>0.41666666666666669</v>
      </c>
      <c r="F2813" s="20"/>
      <c r="G2813" s="20"/>
      <c r="H2813" s="41">
        <v>7</v>
      </c>
    </row>
    <row r="2814" spans="1:8" x14ac:dyDescent="0.3">
      <c r="A2814" s="18">
        <v>45889</v>
      </c>
      <c r="B2814" s="20" t="s">
        <v>11</v>
      </c>
      <c r="C2814" s="21" t="s">
        <v>367</v>
      </c>
      <c r="D2814" s="41" t="s">
        <v>367</v>
      </c>
      <c r="E2814" s="21">
        <v>0.29166666666666702</v>
      </c>
      <c r="F2814" s="41"/>
      <c r="G2814" s="20"/>
      <c r="H2814" s="41">
        <v>11</v>
      </c>
    </row>
    <row r="2815" spans="1:8" x14ac:dyDescent="0.3">
      <c r="A2815" s="18">
        <v>45889</v>
      </c>
      <c r="B2815" s="20" t="s">
        <v>18</v>
      </c>
      <c r="C2815" s="21" t="s">
        <v>367</v>
      </c>
      <c r="D2815" s="41" t="s">
        <v>367</v>
      </c>
      <c r="E2815" s="21">
        <v>0.29166666666666702</v>
      </c>
      <c r="F2815" s="20"/>
      <c r="G2815" s="20"/>
      <c r="H2815" s="41">
        <v>12</v>
      </c>
    </row>
    <row r="2816" spans="1:8" x14ac:dyDescent="0.3">
      <c r="A2816" s="18">
        <v>45889</v>
      </c>
      <c r="B2816" s="20" t="s">
        <v>35</v>
      </c>
      <c r="C2816" s="21" t="s">
        <v>60</v>
      </c>
      <c r="D2816" s="41" t="s">
        <v>8</v>
      </c>
      <c r="E2816" s="21">
        <v>0.29166666666666702</v>
      </c>
      <c r="F2816" s="20"/>
      <c r="G2816" s="20"/>
      <c r="H2816" s="41">
        <v>4</v>
      </c>
    </row>
    <row r="2817" spans="1:8" x14ac:dyDescent="0.3">
      <c r="A2817" s="18">
        <v>45889</v>
      </c>
      <c r="B2817" s="20" t="s">
        <v>13</v>
      </c>
      <c r="C2817" s="21" t="s">
        <v>60</v>
      </c>
      <c r="D2817" s="20" t="s">
        <v>8</v>
      </c>
      <c r="E2817" s="21">
        <v>0.41666666666666702</v>
      </c>
      <c r="F2817" s="20"/>
      <c r="G2817" s="20"/>
      <c r="H2817" s="20">
        <v>1</v>
      </c>
    </row>
    <row r="2818" spans="1:8" x14ac:dyDescent="0.3">
      <c r="A2818" s="18">
        <v>45889</v>
      </c>
      <c r="B2818" s="20" t="s">
        <v>161</v>
      </c>
      <c r="C2818" s="21" t="s">
        <v>60</v>
      </c>
      <c r="D2818" s="41" t="s">
        <v>8</v>
      </c>
      <c r="E2818" s="21">
        <v>0.41666666666666669</v>
      </c>
      <c r="F2818" s="20"/>
      <c r="G2818" s="20"/>
      <c r="H2818" s="41">
        <v>3</v>
      </c>
    </row>
    <row r="2819" spans="1:8" x14ac:dyDescent="0.3">
      <c r="A2819" s="18">
        <v>45889</v>
      </c>
      <c r="B2819" s="20" t="s">
        <v>204</v>
      </c>
      <c r="C2819" s="21" t="s">
        <v>367</v>
      </c>
      <c r="D2819" s="41" t="s">
        <v>367</v>
      </c>
      <c r="E2819" s="21">
        <v>0.125</v>
      </c>
      <c r="F2819" s="41" t="s">
        <v>478</v>
      </c>
      <c r="G2819" s="20"/>
      <c r="H2819" s="41">
        <v>4</v>
      </c>
    </row>
    <row r="2820" spans="1:8" x14ac:dyDescent="0.3">
      <c r="A2820" s="18">
        <v>45889</v>
      </c>
      <c r="B2820" s="5" t="s">
        <v>40</v>
      </c>
      <c r="C2820" s="19" t="s">
        <v>104</v>
      </c>
      <c r="D2820" s="48" t="s">
        <v>24</v>
      </c>
      <c r="E2820" s="22">
        <v>0.25</v>
      </c>
      <c r="F2820" s="5"/>
      <c r="G2820" s="5"/>
      <c r="H2820" s="48">
        <v>14</v>
      </c>
    </row>
    <row r="2821" spans="1:8" x14ac:dyDescent="0.3">
      <c r="A2821" s="592" t="s">
        <v>267</v>
      </c>
      <c r="B2821" s="592" t="s">
        <v>2</v>
      </c>
      <c r="C2821" s="592" t="s">
        <v>3</v>
      </c>
      <c r="D2821" s="592" t="s">
        <v>4</v>
      </c>
      <c r="E2821" s="588" t="s">
        <v>5</v>
      </c>
      <c r="F2821" s="588" t="s">
        <v>454</v>
      </c>
      <c r="G2821" s="588" t="s">
        <v>456</v>
      </c>
      <c r="H2821" s="588" t="s">
        <v>268</v>
      </c>
    </row>
    <row r="2822" spans="1:8" x14ac:dyDescent="0.3">
      <c r="A2822" s="592"/>
      <c r="B2822" s="592"/>
      <c r="C2822" s="592"/>
      <c r="D2822" s="592"/>
      <c r="E2822" s="588"/>
      <c r="F2822" s="588"/>
      <c r="G2822" s="588"/>
      <c r="H2822" s="588"/>
    </row>
    <row r="2823" spans="1:8" x14ac:dyDescent="0.3">
      <c r="A2823" s="18">
        <v>45890</v>
      </c>
      <c r="B2823" s="5" t="s">
        <v>35</v>
      </c>
      <c r="C2823" s="19" t="s">
        <v>60</v>
      </c>
      <c r="D2823" s="48" t="s">
        <v>8</v>
      </c>
      <c r="E2823" s="19">
        <v>0.33333333333333331</v>
      </c>
      <c r="F2823" s="5"/>
      <c r="G2823" s="5"/>
      <c r="H2823" s="48">
        <v>4</v>
      </c>
    </row>
    <row r="2824" spans="1:8" x14ac:dyDescent="0.3">
      <c r="A2824" s="18">
        <v>45890</v>
      </c>
      <c r="B2824" s="20" t="s">
        <v>17</v>
      </c>
      <c r="C2824" s="19" t="s">
        <v>60</v>
      </c>
      <c r="D2824" s="48" t="s">
        <v>8</v>
      </c>
      <c r="E2824" s="21">
        <v>0.35416666666666669</v>
      </c>
      <c r="F2824" s="5"/>
      <c r="G2824" s="5"/>
      <c r="H2824" s="41">
        <v>1</v>
      </c>
    </row>
    <row r="2825" spans="1:8" x14ac:dyDescent="0.3">
      <c r="A2825" s="18">
        <v>45890</v>
      </c>
      <c r="B2825" s="20" t="s">
        <v>441</v>
      </c>
      <c r="C2825" s="19" t="s">
        <v>60</v>
      </c>
      <c r="D2825" s="48" t="s">
        <v>8</v>
      </c>
      <c r="E2825" s="21">
        <v>0.35416666666666669</v>
      </c>
      <c r="F2825" s="5"/>
      <c r="G2825" s="5"/>
      <c r="H2825" s="20">
        <v>1</v>
      </c>
    </row>
    <row r="2826" spans="1:8" x14ac:dyDescent="0.3">
      <c r="A2826" s="18">
        <v>45890</v>
      </c>
      <c r="B2826" s="5" t="s">
        <v>76</v>
      </c>
      <c r="C2826" s="21" t="s">
        <v>60</v>
      </c>
      <c r="D2826" s="20" t="s">
        <v>8</v>
      </c>
      <c r="E2826" s="19">
        <v>0.5</v>
      </c>
      <c r="F2826" s="5"/>
      <c r="G2826" s="5"/>
      <c r="H2826" s="48">
        <v>2</v>
      </c>
    </row>
    <row r="2827" spans="1:8" x14ac:dyDescent="0.3">
      <c r="A2827" s="18">
        <v>45890</v>
      </c>
      <c r="B2827" s="5" t="s">
        <v>105</v>
      </c>
      <c r="C2827" s="19" t="s">
        <v>60</v>
      </c>
      <c r="D2827" s="48" t="s">
        <v>8</v>
      </c>
      <c r="E2827" s="19">
        <v>0.5</v>
      </c>
      <c r="F2827" s="5"/>
      <c r="G2827" s="5"/>
      <c r="H2827" s="48">
        <v>1</v>
      </c>
    </row>
    <row r="2828" spans="1:8" x14ac:dyDescent="0.3">
      <c r="A2828" s="18">
        <v>45890</v>
      </c>
      <c r="B2828" s="5" t="s">
        <v>12</v>
      </c>
      <c r="C2828" s="19" t="s">
        <v>367</v>
      </c>
      <c r="D2828" s="48" t="s">
        <v>367</v>
      </c>
      <c r="E2828" s="19">
        <v>0.29166666666666669</v>
      </c>
      <c r="F2828" s="5"/>
      <c r="G2828" s="5"/>
      <c r="H2828" s="48">
        <v>25</v>
      </c>
    </row>
    <row r="2829" spans="1:8" x14ac:dyDescent="0.3">
      <c r="A2829" s="18">
        <v>45890</v>
      </c>
      <c r="B2829" s="5" t="s">
        <v>51</v>
      </c>
      <c r="C2829" s="19" t="s">
        <v>367</v>
      </c>
      <c r="D2829" s="48" t="s">
        <v>367</v>
      </c>
      <c r="E2829" s="19">
        <v>0.29166666666666702</v>
      </c>
      <c r="F2829" s="5"/>
      <c r="G2829" s="5"/>
      <c r="H2829" s="48">
        <v>1</v>
      </c>
    </row>
    <row r="2830" spans="1:8" x14ac:dyDescent="0.3">
      <c r="A2830" s="18">
        <v>45890</v>
      </c>
      <c r="B2830" s="5" t="s">
        <v>479</v>
      </c>
      <c r="C2830" s="21" t="s">
        <v>14</v>
      </c>
      <c r="D2830" s="48" t="s">
        <v>115</v>
      </c>
      <c r="E2830" s="21">
        <v>0.29166666666666669</v>
      </c>
      <c r="F2830" s="5"/>
      <c r="G2830" s="5"/>
      <c r="H2830" s="48">
        <v>1</v>
      </c>
    </row>
    <row r="2831" spans="1:8" x14ac:dyDescent="0.3">
      <c r="A2831" s="18">
        <v>45890</v>
      </c>
      <c r="B2831" s="20" t="s">
        <v>49</v>
      </c>
      <c r="C2831" s="19" t="s">
        <v>14</v>
      </c>
      <c r="D2831" s="48" t="s">
        <v>115</v>
      </c>
      <c r="E2831" s="19">
        <v>0.29166666666666702</v>
      </c>
      <c r="F2831" s="5"/>
      <c r="G2831" s="5"/>
      <c r="H2831" s="48">
        <v>2</v>
      </c>
    </row>
    <row r="2832" spans="1:8" x14ac:dyDescent="0.3">
      <c r="A2832" s="18">
        <v>45890</v>
      </c>
      <c r="B2832" s="5" t="s">
        <v>159</v>
      </c>
      <c r="C2832" s="19" t="s">
        <v>14</v>
      </c>
      <c r="D2832" s="48" t="s">
        <v>115</v>
      </c>
      <c r="E2832" s="19">
        <v>0.29166666666666702</v>
      </c>
      <c r="F2832" s="5"/>
      <c r="G2832" s="5"/>
      <c r="H2832" s="48">
        <v>6</v>
      </c>
    </row>
    <row r="2833" spans="1:8" x14ac:dyDescent="0.3">
      <c r="A2833" s="18">
        <v>45890</v>
      </c>
      <c r="B2833" s="5" t="s">
        <v>22</v>
      </c>
      <c r="C2833" s="19" t="s">
        <v>14</v>
      </c>
      <c r="D2833" s="48" t="s">
        <v>179</v>
      </c>
      <c r="E2833" s="19">
        <v>0.5</v>
      </c>
      <c r="F2833" s="5"/>
      <c r="G2833" s="5"/>
      <c r="H2833" s="48">
        <v>12</v>
      </c>
    </row>
    <row r="2834" spans="1:8" x14ac:dyDescent="0.3">
      <c r="A2834" s="18">
        <v>45890</v>
      </c>
      <c r="B2834" s="5" t="s">
        <v>80</v>
      </c>
      <c r="C2834" s="19" t="s">
        <v>14</v>
      </c>
      <c r="D2834" s="48" t="s">
        <v>179</v>
      </c>
      <c r="E2834" s="19">
        <v>0.5</v>
      </c>
      <c r="F2834" s="5"/>
      <c r="G2834" s="5"/>
      <c r="H2834" s="48">
        <v>2</v>
      </c>
    </row>
    <row r="2835" spans="1:8" x14ac:dyDescent="0.3">
      <c r="A2835" s="18">
        <v>45890</v>
      </c>
      <c r="B2835" s="20" t="s">
        <v>107</v>
      </c>
      <c r="C2835" s="19" t="s">
        <v>14</v>
      </c>
      <c r="D2835" s="48" t="s">
        <v>179</v>
      </c>
      <c r="E2835" s="21">
        <v>0.5</v>
      </c>
      <c r="F2835" s="5"/>
      <c r="G2835" s="5"/>
      <c r="H2835" s="41">
        <v>2</v>
      </c>
    </row>
    <row r="2836" spans="1:8" x14ac:dyDescent="0.3">
      <c r="A2836" s="18">
        <v>45890</v>
      </c>
      <c r="B2836" s="20" t="s">
        <v>6</v>
      </c>
      <c r="C2836" s="21" t="s">
        <v>104</v>
      </c>
      <c r="D2836" s="20" t="s">
        <v>24</v>
      </c>
      <c r="E2836" s="21">
        <v>0.29166666666666669</v>
      </c>
      <c r="F2836" s="5"/>
      <c r="G2836" s="5"/>
      <c r="H2836" s="20">
        <v>10</v>
      </c>
    </row>
    <row r="2837" spans="1:8" x14ac:dyDescent="0.3">
      <c r="A2837" s="167">
        <v>45890</v>
      </c>
      <c r="B2837" s="152" t="s">
        <v>40</v>
      </c>
      <c r="C2837" s="226" t="s">
        <v>26</v>
      </c>
      <c r="D2837" s="227" t="s">
        <v>27</v>
      </c>
      <c r="E2837" s="190">
        <v>0.25</v>
      </c>
    </row>
    <row r="2838" spans="1:8" x14ac:dyDescent="0.3">
      <c r="A2838" s="18">
        <v>45890</v>
      </c>
      <c r="B2838" s="5" t="s">
        <v>33</v>
      </c>
      <c r="C2838" s="19" t="s">
        <v>26</v>
      </c>
      <c r="D2838" s="48" t="s">
        <v>27</v>
      </c>
      <c r="E2838" s="19">
        <v>0.5</v>
      </c>
      <c r="F2838" s="5"/>
      <c r="G2838" s="5"/>
      <c r="H2838" s="48">
        <v>20</v>
      </c>
    </row>
    <row r="2839" spans="1:8" x14ac:dyDescent="0.3">
      <c r="A2839" s="18">
        <v>45890</v>
      </c>
      <c r="B2839" s="20" t="s">
        <v>34</v>
      </c>
      <c r="C2839" s="19" t="s">
        <v>26</v>
      </c>
      <c r="D2839" s="48" t="s">
        <v>27</v>
      </c>
      <c r="E2839" s="21">
        <v>0.5</v>
      </c>
      <c r="F2839" s="5"/>
      <c r="G2839" s="5"/>
      <c r="H2839" s="41">
        <v>1</v>
      </c>
    </row>
    <row r="2840" spans="1:8" x14ac:dyDescent="0.3">
      <c r="A2840" s="18">
        <v>45890</v>
      </c>
      <c r="B2840" s="20" t="s">
        <v>9</v>
      </c>
      <c r="C2840" s="21" t="s">
        <v>56</v>
      </c>
      <c r="D2840" s="20" t="s">
        <v>81</v>
      </c>
      <c r="E2840" s="21">
        <v>0.29166666666666702</v>
      </c>
      <c r="F2840" s="5"/>
      <c r="G2840" s="5"/>
      <c r="H2840" s="20">
        <v>10</v>
      </c>
    </row>
    <row r="2841" spans="1:8" x14ac:dyDescent="0.3">
      <c r="A2841" s="18">
        <v>45890</v>
      </c>
      <c r="B2841" s="20" t="s">
        <v>36</v>
      </c>
      <c r="C2841" s="21" t="s">
        <v>56</v>
      </c>
      <c r="D2841" s="20" t="s">
        <v>81</v>
      </c>
      <c r="E2841" s="21">
        <v>0.5</v>
      </c>
      <c r="F2841" s="5"/>
      <c r="G2841" s="5"/>
      <c r="H2841" s="41">
        <v>14</v>
      </c>
    </row>
    <row r="2842" spans="1:8" x14ac:dyDescent="0.3">
      <c r="A2842" s="592" t="s">
        <v>267</v>
      </c>
      <c r="B2842" s="592" t="s">
        <v>2</v>
      </c>
      <c r="C2842" s="592" t="s">
        <v>3</v>
      </c>
      <c r="D2842" s="592" t="s">
        <v>4</v>
      </c>
      <c r="E2842" s="588" t="s">
        <v>5</v>
      </c>
      <c r="F2842" s="588" t="s">
        <v>454</v>
      </c>
      <c r="G2842" s="588" t="s">
        <v>456</v>
      </c>
      <c r="H2842" s="588" t="s">
        <v>268</v>
      </c>
    </row>
    <row r="2843" spans="1:8" x14ac:dyDescent="0.3">
      <c r="A2843" s="592"/>
      <c r="B2843" s="592"/>
      <c r="C2843" s="592"/>
      <c r="D2843" s="592"/>
      <c r="E2843" s="588"/>
      <c r="F2843" s="588"/>
      <c r="G2843" s="588"/>
      <c r="H2843" s="588"/>
    </row>
    <row r="2844" spans="1:8" x14ac:dyDescent="0.3">
      <c r="A2844" s="18">
        <v>45891</v>
      </c>
      <c r="B2844" s="5" t="s">
        <v>12</v>
      </c>
      <c r="C2844" s="19" t="s">
        <v>104</v>
      </c>
      <c r="D2844" s="48" t="s">
        <v>24</v>
      </c>
      <c r="E2844" s="19">
        <v>0.29166666666666669</v>
      </c>
      <c r="F2844" s="5"/>
      <c r="G2844" s="5"/>
      <c r="H2844" s="48">
        <v>23</v>
      </c>
    </row>
    <row r="2845" spans="1:8" x14ac:dyDescent="0.3">
      <c r="A2845" s="18">
        <v>45891</v>
      </c>
      <c r="B2845" s="5" t="s">
        <v>51</v>
      </c>
      <c r="C2845" s="19" t="s">
        <v>104</v>
      </c>
      <c r="D2845" s="48" t="s">
        <v>24</v>
      </c>
      <c r="E2845" s="19">
        <v>0.29166666666666669</v>
      </c>
      <c r="F2845" s="5"/>
      <c r="G2845" s="5"/>
      <c r="H2845" s="48">
        <v>1</v>
      </c>
    </row>
    <row r="2846" spans="1:8" x14ac:dyDescent="0.3">
      <c r="A2846" s="18">
        <v>45891</v>
      </c>
      <c r="B2846" s="5" t="s">
        <v>22</v>
      </c>
      <c r="C2846" s="19" t="s">
        <v>60</v>
      </c>
      <c r="D2846" s="48" t="s">
        <v>8</v>
      </c>
      <c r="E2846" s="19">
        <v>0.375</v>
      </c>
      <c r="F2846" s="5"/>
      <c r="G2846" s="5"/>
      <c r="H2846" s="48">
        <v>1</v>
      </c>
    </row>
    <row r="2847" spans="1:8" x14ac:dyDescent="0.3">
      <c r="A2847" s="18">
        <v>45891</v>
      </c>
      <c r="B2847" s="5" t="s">
        <v>9</v>
      </c>
      <c r="C2847" s="19" t="s">
        <v>26</v>
      </c>
      <c r="D2847" s="48" t="s">
        <v>27</v>
      </c>
      <c r="E2847" s="19">
        <v>0.29166666666666669</v>
      </c>
      <c r="F2847" s="5"/>
      <c r="G2847" s="5"/>
      <c r="H2847" s="48">
        <v>12</v>
      </c>
    </row>
    <row r="2848" spans="1:8" x14ac:dyDescent="0.3">
      <c r="A2848" s="167">
        <v>45891</v>
      </c>
      <c r="B2848" s="225" t="s">
        <v>18</v>
      </c>
      <c r="C2848" s="226" t="s">
        <v>26</v>
      </c>
      <c r="D2848" s="227" t="s">
        <v>27</v>
      </c>
      <c r="E2848" s="190">
        <v>0.66666666666666663</v>
      </c>
      <c r="H2848" s="227">
        <v>7</v>
      </c>
    </row>
    <row r="2849" spans="1:8" x14ac:dyDescent="0.3">
      <c r="A2849" s="18">
        <v>45891</v>
      </c>
      <c r="B2849" s="5" t="s">
        <v>6</v>
      </c>
      <c r="C2849" s="19" t="s">
        <v>14</v>
      </c>
      <c r="D2849" s="48" t="s">
        <v>115</v>
      </c>
      <c r="E2849" s="19">
        <v>0.29166666666666669</v>
      </c>
      <c r="F2849" s="5"/>
      <c r="G2849" s="5"/>
      <c r="H2849" s="48">
        <v>7</v>
      </c>
    </row>
    <row r="2850" spans="1:8" x14ac:dyDescent="0.3">
      <c r="A2850" s="18">
        <v>45891</v>
      </c>
      <c r="B2850" s="5" t="s">
        <v>36</v>
      </c>
      <c r="C2850" s="19" t="s">
        <v>26</v>
      </c>
      <c r="D2850" s="48" t="s">
        <v>27</v>
      </c>
      <c r="E2850" s="19">
        <v>0.58333333333333337</v>
      </c>
      <c r="F2850" s="5"/>
      <c r="G2850" s="5"/>
      <c r="H2850" s="48">
        <v>14</v>
      </c>
    </row>
    <row r="2851" spans="1:8" x14ac:dyDescent="0.3">
      <c r="A2851" s="18">
        <v>45891</v>
      </c>
      <c r="B2851" s="20" t="s">
        <v>35</v>
      </c>
      <c r="C2851" s="21" t="s">
        <v>60</v>
      </c>
      <c r="D2851" s="41" t="s">
        <v>8</v>
      </c>
      <c r="E2851" s="21">
        <v>0.29166666666666702</v>
      </c>
      <c r="F2851" s="5"/>
      <c r="G2851" s="5"/>
      <c r="H2851" s="41">
        <v>4</v>
      </c>
    </row>
    <row r="2852" spans="1:8" x14ac:dyDescent="0.3">
      <c r="A2852" s="18">
        <v>45891</v>
      </c>
      <c r="B2852" s="5" t="s">
        <v>19</v>
      </c>
      <c r="C2852" s="19" t="s">
        <v>56</v>
      </c>
      <c r="D2852" s="48" t="s">
        <v>97</v>
      </c>
      <c r="E2852" s="19">
        <v>0.33333333333333331</v>
      </c>
      <c r="F2852" s="5"/>
      <c r="G2852" s="5"/>
      <c r="H2852" s="48">
        <v>1</v>
      </c>
    </row>
    <row r="2853" spans="1:8" x14ac:dyDescent="0.3">
      <c r="A2853" s="18">
        <v>45891</v>
      </c>
      <c r="B2853" s="5" t="s">
        <v>40</v>
      </c>
      <c r="C2853" s="22" t="s">
        <v>56</v>
      </c>
      <c r="D2853" s="5" t="s">
        <v>97</v>
      </c>
      <c r="E2853" s="22">
        <v>0.33333333333333331</v>
      </c>
      <c r="F2853" s="5"/>
      <c r="G2853" s="5"/>
      <c r="H2853" s="5">
        <v>14</v>
      </c>
    </row>
    <row r="2854" spans="1:8" x14ac:dyDescent="0.3">
      <c r="A2854" s="592" t="s">
        <v>267</v>
      </c>
      <c r="B2854" s="592" t="s">
        <v>2</v>
      </c>
      <c r="C2854" s="592" t="s">
        <v>3</v>
      </c>
      <c r="D2854" s="592" t="s">
        <v>4</v>
      </c>
      <c r="E2854" s="588" t="s">
        <v>5</v>
      </c>
      <c r="F2854" s="588" t="s">
        <v>454</v>
      </c>
      <c r="G2854" s="588" t="s">
        <v>456</v>
      </c>
      <c r="H2854" s="588" t="s">
        <v>268</v>
      </c>
    </row>
    <row r="2855" spans="1:8" x14ac:dyDescent="0.3">
      <c r="A2855" s="592"/>
      <c r="B2855" s="592"/>
      <c r="C2855" s="592"/>
      <c r="D2855" s="592"/>
      <c r="E2855" s="588"/>
      <c r="F2855" s="588"/>
      <c r="G2855" s="588"/>
      <c r="H2855" s="588"/>
    </row>
    <row r="2856" spans="1:8" x14ac:dyDescent="0.3">
      <c r="A2856" s="18">
        <v>45892</v>
      </c>
      <c r="B2856" s="5" t="s">
        <v>9</v>
      </c>
      <c r="C2856" s="19" t="s">
        <v>14</v>
      </c>
      <c r="D2856" s="48" t="s">
        <v>115</v>
      </c>
      <c r="E2856" s="19">
        <v>0.41666666666666669</v>
      </c>
      <c r="F2856" s="5"/>
      <c r="G2856" s="5"/>
      <c r="H2856" s="48">
        <v>9</v>
      </c>
    </row>
    <row r="2857" spans="1:8" x14ac:dyDescent="0.3">
      <c r="A2857" s="18">
        <v>45892</v>
      </c>
      <c r="B2857" s="5" t="s">
        <v>11</v>
      </c>
      <c r="C2857" s="19" t="s">
        <v>56</v>
      </c>
      <c r="D2857" s="48" t="s">
        <v>97</v>
      </c>
      <c r="E2857" s="19">
        <v>0.29166666666666702</v>
      </c>
      <c r="F2857" s="5"/>
      <c r="G2857" s="5"/>
      <c r="H2857" s="48">
        <v>12</v>
      </c>
    </row>
    <row r="2858" spans="1:8" x14ac:dyDescent="0.3">
      <c r="A2858" s="18">
        <v>45892</v>
      </c>
      <c r="B2858" s="48" t="s">
        <v>25</v>
      </c>
      <c r="C2858" s="192" t="s">
        <v>46</v>
      </c>
      <c r="D2858" s="48" t="s">
        <v>8</v>
      </c>
      <c r="E2858" s="192">
        <v>0.25</v>
      </c>
      <c r="F2858" s="5"/>
      <c r="G2858" s="5"/>
      <c r="H2858" s="48">
        <v>1</v>
      </c>
    </row>
    <row r="2859" spans="1:8" x14ac:dyDescent="0.3">
      <c r="A2859" s="18">
        <v>45892</v>
      </c>
      <c r="B2859" s="5" t="s">
        <v>80</v>
      </c>
      <c r="C2859" s="22" t="s">
        <v>46</v>
      </c>
      <c r="D2859" s="5" t="s">
        <v>8</v>
      </c>
      <c r="E2859" s="22">
        <v>0.25</v>
      </c>
      <c r="F2859" s="5"/>
      <c r="G2859" s="5"/>
      <c r="H2859" s="5" t="s">
        <v>480</v>
      </c>
    </row>
    <row r="2860" spans="1:8" x14ac:dyDescent="0.3">
      <c r="A2860" s="18">
        <v>45892</v>
      </c>
      <c r="B2860" s="48" t="s">
        <v>6</v>
      </c>
      <c r="C2860" s="192" t="s">
        <v>104</v>
      </c>
      <c r="D2860" s="48" t="s">
        <v>24</v>
      </c>
      <c r="E2860" s="192">
        <v>0.41666666666666669</v>
      </c>
      <c r="F2860" s="5"/>
      <c r="G2860" s="5"/>
      <c r="H2860" s="48">
        <v>9</v>
      </c>
    </row>
    <row r="2861" spans="1:8" x14ac:dyDescent="0.3">
      <c r="A2861" s="18">
        <v>45892</v>
      </c>
      <c r="B2861" s="5" t="s">
        <v>40</v>
      </c>
      <c r="C2861" s="22" t="s">
        <v>367</v>
      </c>
      <c r="D2861" s="5" t="s">
        <v>367</v>
      </c>
      <c r="E2861" s="22">
        <v>0.29166666666666669</v>
      </c>
      <c r="F2861" s="5"/>
      <c r="G2861" s="5"/>
      <c r="H2861" s="5">
        <v>33</v>
      </c>
    </row>
    <row r="2862" spans="1:8" x14ac:dyDescent="0.3">
      <c r="A2862" s="592" t="s">
        <v>267</v>
      </c>
      <c r="B2862" s="592" t="s">
        <v>2</v>
      </c>
      <c r="C2862" s="592" t="s">
        <v>3</v>
      </c>
      <c r="D2862" s="592" t="s">
        <v>4</v>
      </c>
      <c r="E2862" s="588" t="s">
        <v>5</v>
      </c>
      <c r="F2862" s="588" t="s">
        <v>454</v>
      </c>
      <c r="G2862" s="588" t="s">
        <v>456</v>
      </c>
      <c r="H2862" s="588" t="s">
        <v>268</v>
      </c>
    </row>
    <row r="2863" spans="1:8" x14ac:dyDescent="0.3">
      <c r="A2863" s="592"/>
      <c r="B2863" s="592"/>
      <c r="C2863" s="592"/>
      <c r="D2863" s="592"/>
      <c r="E2863" s="588"/>
      <c r="F2863" s="588"/>
      <c r="G2863" s="588"/>
      <c r="H2863" s="588"/>
    </row>
    <row r="2864" spans="1:8" x14ac:dyDescent="0.3">
      <c r="A2864" s="18">
        <v>45894</v>
      </c>
      <c r="B2864" s="54" t="s">
        <v>9</v>
      </c>
      <c r="C2864" s="191" t="s">
        <v>104</v>
      </c>
      <c r="D2864" s="54" t="s">
        <v>24</v>
      </c>
      <c r="E2864" s="191">
        <v>0.29166666666666702</v>
      </c>
      <c r="F2864" s="5"/>
      <c r="G2864" s="5"/>
      <c r="H2864" s="54">
        <v>6</v>
      </c>
    </row>
    <row r="2865" spans="1:8" x14ac:dyDescent="0.3">
      <c r="A2865" s="18">
        <v>45894</v>
      </c>
      <c r="B2865" s="5" t="s">
        <v>6</v>
      </c>
      <c r="C2865" s="19" t="s">
        <v>104</v>
      </c>
      <c r="D2865" s="48" t="s">
        <v>24</v>
      </c>
      <c r="E2865" s="19">
        <v>0.29166666666666702</v>
      </c>
      <c r="F2865" s="5"/>
      <c r="G2865" s="5"/>
      <c r="H2865" s="48">
        <v>9</v>
      </c>
    </row>
    <row r="2866" spans="1:8" x14ac:dyDescent="0.3">
      <c r="A2866" s="18">
        <v>45894</v>
      </c>
      <c r="B2866" s="5" t="s">
        <v>16</v>
      </c>
      <c r="C2866" s="19" t="s">
        <v>104</v>
      </c>
      <c r="D2866" s="48" t="s">
        <v>24</v>
      </c>
      <c r="E2866" s="19">
        <v>0.58333333333333337</v>
      </c>
      <c r="F2866" s="5"/>
      <c r="G2866" s="5"/>
      <c r="H2866" s="48">
        <v>12</v>
      </c>
    </row>
    <row r="2867" spans="1:8" x14ac:dyDescent="0.3">
      <c r="A2867" s="18">
        <v>45894</v>
      </c>
      <c r="B2867" s="5" t="s">
        <v>16</v>
      </c>
      <c r="C2867" s="19" t="s">
        <v>26</v>
      </c>
      <c r="D2867" s="48" t="s">
        <v>27</v>
      </c>
      <c r="E2867" s="19">
        <v>0.29166666666666669</v>
      </c>
      <c r="F2867" s="5"/>
      <c r="G2867" s="5"/>
      <c r="H2867" s="48">
        <v>12</v>
      </c>
    </row>
    <row r="2868" spans="1:8" x14ac:dyDescent="0.3">
      <c r="A2868" s="18">
        <v>45894</v>
      </c>
      <c r="B2868" s="5" t="s">
        <v>17</v>
      </c>
      <c r="C2868" s="19" t="s">
        <v>26</v>
      </c>
      <c r="D2868" s="48" t="s">
        <v>27</v>
      </c>
      <c r="E2868" s="19">
        <v>0.5</v>
      </c>
      <c r="F2868" s="5"/>
      <c r="G2868" s="5"/>
      <c r="H2868" s="48">
        <v>7</v>
      </c>
    </row>
    <row r="2869" spans="1:8" x14ac:dyDescent="0.3">
      <c r="A2869" s="18">
        <v>45894</v>
      </c>
      <c r="B2869" s="5" t="s">
        <v>35</v>
      </c>
      <c r="C2869" s="19" t="s">
        <v>46</v>
      </c>
      <c r="D2869" s="48" t="s">
        <v>179</v>
      </c>
      <c r="E2869" s="19">
        <v>0.29166666666666702</v>
      </c>
      <c r="F2869" s="5"/>
      <c r="G2869" s="5"/>
      <c r="H2869" s="48">
        <v>2</v>
      </c>
    </row>
    <row r="2870" spans="1:8" x14ac:dyDescent="0.3">
      <c r="A2870" s="18">
        <v>45894</v>
      </c>
      <c r="B2870" s="5" t="s">
        <v>11</v>
      </c>
      <c r="C2870" s="19" t="s">
        <v>367</v>
      </c>
      <c r="D2870" s="48" t="s">
        <v>367</v>
      </c>
      <c r="E2870" s="19">
        <v>0.25</v>
      </c>
      <c r="F2870" s="5"/>
      <c r="G2870" s="5"/>
      <c r="H2870" s="48">
        <v>27</v>
      </c>
    </row>
    <row r="2871" spans="1:8" x14ac:dyDescent="0.3">
      <c r="A2871" s="18">
        <v>45894</v>
      </c>
      <c r="B2871" s="20" t="s">
        <v>18</v>
      </c>
      <c r="C2871" s="19" t="s">
        <v>367</v>
      </c>
      <c r="D2871" s="41" t="s">
        <v>367</v>
      </c>
      <c r="E2871" s="19">
        <v>0.25</v>
      </c>
      <c r="F2871" s="5"/>
      <c r="G2871" s="5"/>
      <c r="H2871" s="41">
        <v>27</v>
      </c>
    </row>
    <row r="2872" spans="1:8" x14ac:dyDescent="0.3">
      <c r="A2872" s="18">
        <v>45894</v>
      </c>
      <c r="B2872" s="5" t="s">
        <v>25</v>
      </c>
      <c r="C2872" s="19" t="s">
        <v>14</v>
      </c>
      <c r="D2872" s="48" t="s">
        <v>115</v>
      </c>
      <c r="E2872" s="19">
        <v>0.5</v>
      </c>
      <c r="F2872" s="5"/>
      <c r="G2872" s="5"/>
      <c r="H2872" s="48">
        <v>5</v>
      </c>
    </row>
    <row r="2873" spans="1:8" x14ac:dyDescent="0.3">
      <c r="A2873" s="18">
        <v>45894</v>
      </c>
      <c r="B2873" s="5" t="s">
        <v>13</v>
      </c>
      <c r="C2873" s="19" t="s">
        <v>14</v>
      </c>
      <c r="D2873" s="48" t="s">
        <v>115</v>
      </c>
      <c r="E2873" s="19">
        <v>0.5</v>
      </c>
      <c r="F2873" s="5"/>
      <c r="G2873" s="5"/>
      <c r="H2873" s="48">
        <v>7</v>
      </c>
    </row>
    <row r="2874" spans="1:8" x14ac:dyDescent="0.3">
      <c r="A2874" s="18">
        <v>45894</v>
      </c>
      <c r="B2874" s="5" t="s">
        <v>22</v>
      </c>
      <c r="C2874" s="19" t="s">
        <v>14</v>
      </c>
      <c r="D2874" s="48" t="s">
        <v>115</v>
      </c>
      <c r="E2874" s="19">
        <v>0.29166666666666702</v>
      </c>
      <c r="F2874" s="5"/>
      <c r="G2874" s="5"/>
      <c r="H2874" s="48">
        <v>15</v>
      </c>
    </row>
    <row r="2875" spans="1:8" x14ac:dyDescent="0.3">
      <c r="A2875" s="592" t="s">
        <v>267</v>
      </c>
      <c r="B2875" s="592" t="s">
        <v>2</v>
      </c>
      <c r="C2875" s="592" t="s">
        <v>3</v>
      </c>
      <c r="D2875" s="592" t="s">
        <v>4</v>
      </c>
      <c r="E2875" s="588" t="s">
        <v>5</v>
      </c>
      <c r="F2875" s="588" t="s">
        <v>454</v>
      </c>
      <c r="G2875" s="588" t="s">
        <v>456</v>
      </c>
      <c r="H2875" s="588" t="s">
        <v>268</v>
      </c>
    </row>
    <row r="2876" spans="1:8" x14ac:dyDescent="0.3">
      <c r="A2876" s="592"/>
      <c r="B2876" s="592"/>
      <c r="C2876" s="592"/>
      <c r="D2876" s="592"/>
      <c r="E2876" s="588"/>
      <c r="F2876" s="588"/>
      <c r="G2876" s="588"/>
      <c r="H2876" s="588"/>
    </row>
    <row r="2877" spans="1:8" x14ac:dyDescent="0.3">
      <c r="A2877" s="18">
        <v>45895</v>
      </c>
      <c r="B2877" s="48" t="s">
        <v>12</v>
      </c>
      <c r="C2877" s="192" t="s">
        <v>367</v>
      </c>
      <c r="D2877" s="48" t="s">
        <v>367</v>
      </c>
      <c r="E2877" s="192">
        <v>0.25</v>
      </c>
      <c r="F2877" s="5"/>
      <c r="G2877" s="5"/>
      <c r="H2877" s="48">
        <v>25</v>
      </c>
    </row>
    <row r="2878" spans="1:8" x14ac:dyDescent="0.3">
      <c r="A2878" s="18">
        <v>45895</v>
      </c>
      <c r="B2878" s="5" t="s">
        <v>80</v>
      </c>
      <c r="C2878" s="19" t="s">
        <v>367</v>
      </c>
      <c r="D2878" s="48" t="s">
        <v>367</v>
      </c>
      <c r="E2878" s="19">
        <v>0.41666666666666669</v>
      </c>
      <c r="F2878" s="5"/>
      <c r="G2878" s="5"/>
      <c r="H2878" s="48">
        <v>12</v>
      </c>
    </row>
    <row r="2879" spans="1:8" x14ac:dyDescent="0.3">
      <c r="A2879" s="18">
        <v>45895</v>
      </c>
      <c r="B2879" s="5" t="s">
        <v>107</v>
      </c>
      <c r="C2879" s="19" t="s">
        <v>367</v>
      </c>
      <c r="D2879" s="48" t="s">
        <v>367</v>
      </c>
      <c r="E2879" s="19">
        <v>0.41666666666666669</v>
      </c>
      <c r="F2879" s="5"/>
      <c r="G2879" s="5"/>
      <c r="H2879" s="48">
        <v>6</v>
      </c>
    </row>
    <row r="2880" spans="1:8" x14ac:dyDescent="0.3">
      <c r="A2880" s="18">
        <v>45895</v>
      </c>
      <c r="B2880" s="5" t="s">
        <v>22</v>
      </c>
      <c r="C2880" s="19" t="s">
        <v>367</v>
      </c>
      <c r="D2880" s="48" t="s">
        <v>367</v>
      </c>
      <c r="E2880" s="19">
        <v>0.41666666666666669</v>
      </c>
      <c r="F2880" s="5"/>
      <c r="G2880" s="5"/>
      <c r="H2880" s="48">
        <v>15</v>
      </c>
    </row>
    <row r="2881" spans="1:8" x14ac:dyDescent="0.3">
      <c r="A2881" s="18">
        <v>45895</v>
      </c>
      <c r="B2881" s="20" t="s">
        <v>9</v>
      </c>
      <c r="C2881" s="21" t="s">
        <v>104</v>
      </c>
      <c r="D2881" s="41" t="s">
        <v>24</v>
      </c>
      <c r="E2881" s="21">
        <v>0.33333333333333331</v>
      </c>
      <c r="F2881" s="5"/>
      <c r="G2881" s="5"/>
      <c r="H2881" s="41">
        <v>10</v>
      </c>
    </row>
    <row r="2882" spans="1:8" x14ac:dyDescent="0.3">
      <c r="A2882" s="18">
        <v>45895</v>
      </c>
      <c r="B2882" s="20" t="s">
        <v>35</v>
      </c>
      <c r="C2882" s="19" t="s">
        <v>46</v>
      </c>
      <c r="D2882" s="41" t="s">
        <v>179</v>
      </c>
      <c r="E2882" s="19">
        <v>0.29166666666666702</v>
      </c>
      <c r="F2882" s="5"/>
      <c r="G2882" s="5"/>
      <c r="H2882" s="41">
        <v>2</v>
      </c>
    </row>
    <row r="2883" spans="1:8" x14ac:dyDescent="0.3">
      <c r="A2883" s="18">
        <v>45895</v>
      </c>
      <c r="B2883" s="20" t="s">
        <v>34</v>
      </c>
      <c r="C2883" s="21" t="s">
        <v>46</v>
      </c>
      <c r="D2883" s="41" t="s">
        <v>179</v>
      </c>
      <c r="E2883" s="21">
        <v>0.33333333333333331</v>
      </c>
      <c r="F2883" s="5"/>
      <c r="G2883" s="5"/>
      <c r="H2883" s="41">
        <v>1</v>
      </c>
    </row>
    <row r="2884" spans="1:8" x14ac:dyDescent="0.3">
      <c r="A2884" s="18">
        <v>45895</v>
      </c>
      <c r="B2884" s="41" t="s">
        <v>105</v>
      </c>
      <c r="C2884" s="42" t="s">
        <v>46</v>
      </c>
      <c r="D2884" s="41" t="s">
        <v>179</v>
      </c>
      <c r="E2884" s="42">
        <v>0.33333333333333298</v>
      </c>
      <c r="F2884" s="5"/>
      <c r="G2884" s="5"/>
      <c r="H2884" s="41">
        <v>4</v>
      </c>
    </row>
    <row r="2885" spans="1:8" x14ac:dyDescent="0.3">
      <c r="A2885" s="18">
        <v>45895</v>
      </c>
      <c r="B2885" s="20" t="s">
        <v>76</v>
      </c>
      <c r="C2885" s="21" t="s">
        <v>46</v>
      </c>
      <c r="D2885" s="20" t="s">
        <v>179</v>
      </c>
      <c r="E2885" s="21">
        <v>0.5</v>
      </c>
      <c r="F2885" s="5"/>
      <c r="G2885" s="5"/>
      <c r="H2885" s="20">
        <v>3</v>
      </c>
    </row>
    <row r="2886" spans="1:8" x14ac:dyDescent="0.3">
      <c r="A2886" s="18">
        <v>45895</v>
      </c>
      <c r="B2886" s="5" t="s">
        <v>36</v>
      </c>
      <c r="C2886" s="19" t="s">
        <v>26</v>
      </c>
      <c r="D2886" s="48" t="s">
        <v>27</v>
      </c>
      <c r="E2886" s="19">
        <v>0.45833333333333331</v>
      </c>
      <c r="F2886" s="5"/>
      <c r="G2886" s="5"/>
      <c r="H2886" s="48">
        <v>14</v>
      </c>
    </row>
    <row r="2887" spans="1:8" x14ac:dyDescent="0.3">
      <c r="A2887" s="18">
        <v>45895</v>
      </c>
      <c r="B2887" s="5" t="s">
        <v>16</v>
      </c>
      <c r="C2887" s="19" t="s">
        <v>56</v>
      </c>
      <c r="D2887" s="48" t="s">
        <v>81</v>
      </c>
      <c r="E2887" s="19">
        <v>0.25</v>
      </c>
      <c r="F2887" s="5"/>
      <c r="G2887" s="5"/>
      <c r="H2887" s="48">
        <v>14</v>
      </c>
    </row>
    <row r="2888" spans="1:8" x14ac:dyDescent="0.3">
      <c r="A2888" s="18">
        <v>45895</v>
      </c>
      <c r="B2888" s="5" t="s">
        <v>423</v>
      </c>
      <c r="C2888" s="19" t="s">
        <v>56</v>
      </c>
      <c r="D2888" s="48" t="s">
        <v>97</v>
      </c>
      <c r="E2888" s="19">
        <v>0.45833333333333331</v>
      </c>
      <c r="F2888" s="5"/>
      <c r="G2888" s="5"/>
      <c r="H2888" s="48">
        <v>5</v>
      </c>
    </row>
    <row r="2889" spans="1:8" x14ac:dyDescent="0.3">
      <c r="A2889" s="18">
        <v>45895</v>
      </c>
      <c r="B2889" s="5" t="s">
        <v>6</v>
      </c>
      <c r="C2889" s="19" t="s">
        <v>56</v>
      </c>
      <c r="D2889" s="48" t="s">
        <v>97</v>
      </c>
      <c r="E2889" s="19">
        <v>0.5</v>
      </c>
      <c r="F2889" s="5"/>
      <c r="G2889" s="5"/>
      <c r="H2889" s="48">
        <v>5</v>
      </c>
    </row>
    <row r="2890" spans="1:8" x14ac:dyDescent="0.3">
      <c r="A2890" s="18">
        <v>45895</v>
      </c>
      <c r="B2890" s="20" t="s">
        <v>40</v>
      </c>
      <c r="C2890" s="21" t="s">
        <v>14</v>
      </c>
      <c r="D2890" s="41" t="s">
        <v>115</v>
      </c>
      <c r="E2890" s="21">
        <v>0.29166666666666669</v>
      </c>
      <c r="F2890" s="5"/>
      <c r="G2890" s="5"/>
      <c r="H2890" s="41">
        <v>14</v>
      </c>
    </row>
    <row r="2891" spans="1:8" x14ac:dyDescent="0.3">
      <c r="A2891" s="592" t="s">
        <v>267</v>
      </c>
      <c r="B2891" s="592" t="s">
        <v>2</v>
      </c>
      <c r="C2891" s="592" t="s">
        <v>3</v>
      </c>
      <c r="D2891" s="592" t="s">
        <v>4</v>
      </c>
      <c r="E2891" s="588" t="s">
        <v>5</v>
      </c>
      <c r="F2891" s="588" t="s">
        <v>454</v>
      </c>
      <c r="G2891" s="588" t="s">
        <v>456</v>
      </c>
      <c r="H2891" s="588" t="s">
        <v>268</v>
      </c>
    </row>
    <row r="2892" spans="1:8" x14ac:dyDescent="0.3">
      <c r="A2892" s="592"/>
      <c r="B2892" s="592"/>
      <c r="C2892" s="592"/>
      <c r="D2892" s="592"/>
      <c r="E2892" s="588"/>
      <c r="F2892" s="588"/>
      <c r="G2892" s="588"/>
      <c r="H2892" s="588"/>
    </row>
    <row r="2893" spans="1:8" x14ac:dyDescent="0.3">
      <c r="A2893" s="18">
        <v>45896</v>
      </c>
      <c r="B2893" s="20" t="s">
        <v>45</v>
      </c>
      <c r="C2893" s="21" t="s">
        <v>60</v>
      </c>
      <c r="D2893" s="41" t="s">
        <v>179</v>
      </c>
      <c r="E2893" s="21">
        <v>0.125</v>
      </c>
      <c r="F2893" s="5"/>
      <c r="G2893" s="5"/>
      <c r="H2893" s="41">
        <v>2</v>
      </c>
    </row>
    <row r="2894" spans="1:8" x14ac:dyDescent="0.3">
      <c r="A2894" s="18">
        <v>45896</v>
      </c>
      <c r="B2894" s="5" t="s">
        <v>6</v>
      </c>
      <c r="C2894" s="19" t="s">
        <v>56</v>
      </c>
      <c r="D2894" s="48" t="s">
        <v>97</v>
      </c>
      <c r="E2894" s="19">
        <v>0.29166666666666669</v>
      </c>
      <c r="F2894" s="5"/>
      <c r="G2894" s="5"/>
      <c r="H2894" s="48">
        <v>9</v>
      </c>
    </row>
    <row r="2895" spans="1:8" x14ac:dyDescent="0.3">
      <c r="A2895" s="18">
        <v>45896</v>
      </c>
      <c r="B2895" s="5" t="s">
        <v>16</v>
      </c>
      <c r="C2895" s="19" t="s">
        <v>56</v>
      </c>
      <c r="D2895" s="48" t="s">
        <v>97</v>
      </c>
      <c r="E2895" s="22">
        <v>0.5</v>
      </c>
      <c r="F2895" s="5"/>
      <c r="G2895" s="5"/>
      <c r="H2895" s="48">
        <v>4</v>
      </c>
    </row>
    <row r="2896" spans="1:8" x14ac:dyDescent="0.3">
      <c r="A2896" s="18">
        <v>45896</v>
      </c>
      <c r="B2896" s="5" t="s">
        <v>479</v>
      </c>
      <c r="C2896" s="19" t="s">
        <v>56</v>
      </c>
      <c r="D2896" s="48" t="s">
        <v>97</v>
      </c>
      <c r="E2896" s="22">
        <v>0.5</v>
      </c>
      <c r="F2896" s="5"/>
      <c r="G2896" s="5"/>
      <c r="H2896" s="48">
        <v>4</v>
      </c>
    </row>
    <row r="2897" spans="1:8" x14ac:dyDescent="0.3">
      <c r="A2897" s="18">
        <v>45896</v>
      </c>
      <c r="B2897" s="5" t="s">
        <v>35</v>
      </c>
      <c r="C2897" s="21" t="s">
        <v>14</v>
      </c>
      <c r="D2897" s="48" t="s">
        <v>115</v>
      </c>
      <c r="E2897" s="21">
        <v>0.29166666666666702</v>
      </c>
      <c r="F2897" s="5"/>
      <c r="G2897" s="5"/>
      <c r="H2897" s="48">
        <v>2</v>
      </c>
    </row>
    <row r="2898" spans="1:8" x14ac:dyDescent="0.3">
      <c r="A2898" s="18">
        <v>45896</v>
      </c>
      <c r="B2898" s="5" t="s">
        <v>481</v>
      </c>
      <c r="C2898" s="19" t="s">
        <v>14</v>
      </c>
      <c r="D2898" s="48" t="s">
        <v>115</v>
      </c>
      <c r="E2898" s="19">
        <v>0.35416666666666669</v>
      </c>
      <c r="F2898" s="5"/>
      <c r="G2898" s="5"/>
      <c r="H2898" s="48">
        <v>10</v>
      </c>
    </row>
    <row r="2899" spans="1:8" x14ac:dyDescent="0.3">
      <c r="A2899" s="18">
        <v>45896</v>
      </c>
      <c r="B2899" s="5" t="s">
        <v>18</v>
      </c>
      <c r="C2899" s="19" t="s">
        <v>14</v>
      </c>
      <c r="D2899" s="5" t="s">
        <v>115</v>
      </c>
      <c r="E2899" s="22">
        <v>0.45833333333333331</v>
      </c>
      <c r="F2899" s="5"/>
      <c r="G2899" s="5"/>
      <c r="H2899" s="5">
        <v>14</v>
      </c>
    </row>
    <row r="2900" spans="1:8" x14ac:dyDescent="0.3">
      <c r="A2900" s="18">
        <v>45896</v>
      </c>
      <c r="B2900" s="5" t="s">
        <v>40</v>
      </c>
      <c r="C2900" s="19" t="s">
        <v>14</v>
      </c>
      <c r="D2900" s="5" t="s">
        <v>115</v>
      </c>
      <c r="E2900" s="22">
        <v>0.45833333333333331</v>
      </c>
      <c r="F2900" s="5"/>
      <c r="G2900" s="5"/>
      <c r="H2900" s="5">
        <v>2</v>
      </c>
    </row>
    <row r="2901" spans="1:8" x14ac:dyDescent="0.3">
      <c r="A2901" s="18">
        <v>45896</v>
      </c>
      <c r="B2901" s="5" t="s">
        <v>9</v>
      </c>
      <c r="C2901" s="19" t="s">
        <v>26</v>
      </c>
      <c r="D2901" s="48" t="s">
        <v>27</v>
      </c>
      <c r="E2901" s="19">
        <v>0.45833333333333331</v>
      </c>
      <c r="F2901" s="5"/>
      <c r="G2901" s="5"/>
      <c r="H2901" s="48">
        <v>10</v>
      </c>
    </row>
    <row r="2902" spans="1:8" x14ac:dyDescent="0.3">
      <c r="A2902" s="18">
        <v>45896</v>
      </c>
      <c r="B2902" s="5" t="s">
        <v>11</v>
      </c>
      <c r="C2902" s="19" t="s">
        <v>367</v>
      </c>
      <c r="D2902" s="48" t="s">
        <v>367</v>
      </c>
      <c r="E2902" s="19">
        <v>0.25</v>
      </c>
      <c r="F2902" s="5"/>
      <c r="G2902" s="5"/>
      <c r="H2902" s="48">
        <v>15</v>
      </c>
    </row>
    <row r="2903" spans="1:8" x14ac:dyDescent="0.3">
      <c r="A2903" s="18">
        <v>45896</v>
      </c>
      <c r="B2903" s="5" t="s">
        <v>40</v>
      </c>
      <c r="C2903" s="21" t="s">
        <v>367</v>
      </c>
      <c r="D2903" s="48" t="s">
        <v>367</v>
      </c>
      <c r="E2903" s="21">
        <v>0.25</v>
      </c>
      <c r="F2903" s="5"/>
      <c r="G2903" s="5"/>
      <c r="H2903" s="48">
        <v>14</v>
      </c>
    </row>
    <row r="2904" spans="1:8" x14ac:dyDescent="0.3">
      <c r="A2904" s="18">
        <v>45896</v>
      </c>
      <c r="B2904" s="5" t="s">
        <v>164</v>
      </c>
      <c r="C2904" s="19" t="s">
        <v>367</v>
      </c>
      <c r="D2904" s="48" t="s">
        <v>367</v>
      </c>
      <c r="E2904" s="19">
        <v>0.25</v>
      </c>
      <c r="F2904" s="5"/>
      <c r="G2904" s="5"/>
      <c r="H2904" s="48">
        <v>4</v>
      </c>
    </row>
    <row r="2905" spans="1:8" x14ac:dyDescent="0.3">
      <c r="A2905" s="18">
        <v>45896</v>
      </c>
      <c r="B2905" s="5" t="s">
        <v>19</v>
      </c>
      <c r="C2905" s="19" t="s">
        <v>104</v>
      </c>
      <c r="D2905" s="48" t="s">
        <v>24</v>
      </c>
      <c r="E2905" s="19">
        <v>0.25</v>
      </c>
      <c r="F2905" s="5"/>
      <c r="G2905" s="5"/>
      <c r="H2905" s="48">
        <v>5</v>
      </c>
    </row>
    <row r="2906" spans="1:8" x14ac:dyDescent="0.3">
      <c r="A2906" s="18">
        <v>45896</v>
      </c>
      <c r="B2906" s="5" t="s">
        <v>36</v>
      </c>
      <c r="C2906" s="19" t="s">
        <v>104</v>
      </c>
      <c r="D2906" s="48" t="s">
        <v>24</v>
      </c>
      <c r="E2906" s="19">
        <v>0.625</v>
      </c>
      <c r="F2906" s="5"/>
      <c r="G2906" s="5"/>
      <c r="H2906" s="48">
        <v>16</v>
      </c>
    </row>
    <row r="2907" spans="1:8" x14ac:dyDescent="0.3">
      <c r="A2907" s="592" t="s">
        <v>267</v>
      </c>
      <c r="B2907" s="592" t="s">
        <v>2</v>
      </c>
      <c r="C2907" s="592" t="s">
        <v>3</v>
      </c>
      <c r="D2907" s="592" t="s">
        <v>4</v>
      </c>
      <c r="E2907" s="588" t="s">
        <v>5</v>
      </c>
      <c r="F2907" s="588" t="s">
        <v>454</v>
      </c>
      <c r="G2907" s="588" t="s">
        <v>456</v>
      </c>
      <c r="H2907" s="588" t="s">
        <v>268</v>
      </c>
    </row>
    <row r="2908" spans="1:8" x14ac:dyDescent="0.3">
      <c r="A2908" s="592"/>
      <c r="B2908" s="592"/>
      <c r="C2908" s="592"/>
      <c r="D2908" s="592"/>
      <c r="E2908" s="588"/>
      <c r="F2908" s="588"/>
      <c r="G2908" s="588"/>
      <c r="H2908" s="588"/>
    </row>
    <row r="2909" spans="1:8" x14ac:dyDescent="0.3">
      <c r="A2909" s="18">
        <v>45897</v>
      </c>
      <c r="B2909" s="5" t="s">
        <v>35</v>
      </c>
      <c r="C2909" s="19" t="s">
        <v>60</v>
      </c>
      <c r="D2909" s="48" t="s">
        <v>115</v>
      </c>
      <c r="E2909" s="19">
        <v>0.33333333333333331</v>
      </c>
      <c r="F2909" s="5" t="s">
        <v>371</v>
      </c>
      <c r="G2909" s="5"/>
      <c r="H2909" s="48">
        <v>2</v>
      </c>
    </row>
    <row r="2910" spans="1:8" x14ac:dyDescent="0.3">
      <c r="A2910" s="18">
        <v>45897</v>
      </c>
      <c r="B2910" s="20" t="s">
        <v>17</v>
      </c>
      <c r="C2910" s="21" t="s">
        <v>14</v>
      </c>
      <c r="D2910" s="20" t="s">
        <v>115</v>
      </c>
      <c r="E2910" s="21">
        <v>0.35416666666666669</v>
      </c>
      <c r="F2910" s="5" t="s">
        <v>371</v>
      </c>
      <c r="G2910" s="5"/>
      <c r="H2910" s="41">
        <v>1</v>
      </c>
    </row>
    <row r="2911" spans="1:8" x14ac:dyDescent="0.3">
      <c r="A2911" s="18">
        <v>45897</v>
      </c>
      <c r="B2911" s="51" t="s">
        <v>13</v>
      </c>
      <c r="C2911" s="21" t="s">
        <v>14</v>
      </c>
      <c r="D2911" s="20" t="s">
        <v>115</v>
      </c>
      <c r="E2911" s="241">
        <v>0.35416666666666669</v>
      </c>
      <c r="F2911" s="5" t="s">
        <v>371</v>
      </c>
      <c r="G2911" s="5"/>
      <c r="H2911" s="51">
        <v>1</v>
      </c>
    </row>
    <row r="2912" spans="1:8" x14ac:dyDescent="0.3">
      <c r="A2912" s="18">
        <v>45897</v>
      </c>
      <c r="B2912" s="20" t="s">
        <v>6</v>
      </c>
      <c r="C2912" s="21" t="s">
        <v>14</v>
      </c>
      <c r="D2912" s="20" t="s">
        <v>115</v>
      </c>
      <c r="E2912" s="21">
        <v>0.45833333333333331</v>
      </c>
      <c r="F2912" s="5" t="s">
        <v>371</v>
      </c>
      <c r="G2912" s="5"/>
      <c r="H2912" s="20">
        <v>6</v>
      </c>
    </row>
    <row r="2913" spans="1:8" x14ac:dyDescent="0.3">
      <c r="A2913" s="18">
        <v>45897</v>
      </c>
      <c r="B2913" s="20" t="s">
        <v>36</v>
      </c>
      <c r="C2913" s="21" t="s">
        <v>367</v>
      </c>
      <c r="D2913" s="41" t="s">
        <v>367</v>
      </c>
      <c r="E2913" s="21">
        <v>0.41666666666666669</v>
      </c>
      <c r="F2913" s="5" t="s">
        <v>371</v>
      </c>
      <c r="G2913" s="5"/>
      <c r="H2913" s="41">
        <v>14</v>
      </c>
    </row>
    <row r="2914" spans="1:8" x14ac:dyDescent="0.3">
      <c r="A2914" s="18">
        <v>45897</v>
      </c>
      <c r="B2914" s="5" t="s">
        <v>33</v>
      </c>
      <c r="C2914" s="19" t="s">
        <v>367</v>
      </c>
      <c r="D2914" s="48" t="s">
        <v>367</v>
      </c>
      <c r="E2914" s="19">
        <v>0.41666666666666669</v>
      </c>
      <c r="F2914" s="5" t="s">
        <v>371</v>
      </c>
      <c r="G2914" s="5"/>
      <c r="H2914" s="48">
        <v>8</v>
      </c>
    </row>
    <row r="2915" spans="1:8" x14ac:dyDescent="0.3">
      <c r="A2915" s="18">
        <v>45897</v>
      </c>
      <c r="B2915" s="20" t="s">
        <v>398</v>
      </c>
      <c r="C2915" s="21" t="s">
        <v>367</v>
      </c>
      <c r="D2915" s="20" t="s">
        <v>367</v>
      </c>
      <c r="E2915" s="21">
        <v>0.41666666666666669</v>
      </c>
      <c r="F2915" s="5" t="s">
        <v>371</v>
      </c>
      <c r="G2915" s="5"/>
      <c r="H2915" s="20">
        <v>1</v>
      </c>
    </row>
    <row r="2916" spans="1:8" x14ac:dyDescent="0.3">
      <c r="A2916" s="18">
        <v>45897</v>
      </c>
      <c r="B2916" s="5" t="s">
        <v>12</v>
      </c>
      <c r="C2916" s="19" t="s">
        <v>367</v>
      </c>
      <c r="D2916" s="48" t="s">
        <v>367</v>
      </c>
      <c r="E2916" s="19">
        <v>0.33333333333333331</v>
      </c>
      <c r="F2916" s="5" t="s">
        <v>371</v>
      </c>
      <c r="G2916" s="5"/>
      <c r="H2916" s="48">
        <v>23</v>
      </c>
    </row>
    <row r="2917" spans="1:8" x14ac:dyDescent="0.3">
      <c r="A2917" s="18">
        <v>45897</v>
      </c>
      <c r="B2917" s="5" t="s">
        <v>51</v>
      </c>
      <c r="C2917" s="19" t="s">
        <v>367</v>
      </c>
      <c r="D2917" s="48" t="s">
        <v>367</v>
      </c>
      <c r="E2917" s="19">
        <v>0.33333333333333331</v>
      </c>
      <c r="F2917" s="5" t="s">
        <v>371</v>
      </c>
      <c r="G2917" s="5"/>
      <c r="H2917" s="48">
        <v>1</v>
      </c>
    </row>
    <row r="2918" spans="1:8" x14ac:dyDescent="0.3">
      <c r="A2918" s="18">
        <v>45897</v>
      </c>
      <c r="B2918" s="5" t="s">
        <v>159</v>
      </c>
      <c r="C2918" s="19" t="s">
        <v>26</v>
      </c>
      <c r="D2918" s="48" t="s">
        <v>27</v>
      </c>
      <c r="E2918" s="19">
        <v>0.29166666666666702</v>
      </c>
      <c r="F2918" s="5" t="s">
        <v>371</v>
      </c>
      <c r="G2918" s="5"/>
      <c r="H2918" s="48">
        <v>6</v>
      </c>
    </row>
    <row r="2919" spans="1:8" x14ac:dyDescent="0.3">
      <c r="A2919" s="18" t="s">
        <v>482</v>
      </c>
      <c r="B2919" s="5" t="s">
        <v>483</v>
      </c>
      <c r="C2919" s="19" t="s">
        <v>26</v>
      </c>
      <c r="D2919" s="48" t="s">
        <v>27</v>
      </c>
      <c r="E2919" s="19">
        <v>0.41666666666666669</v>
      </c>
      <c r="F2919" s="5" t="s">
        <v>371</v>
      </c>
      <c r="G2919" s="5"/>
      <c r="H2919" s="48"/>
    </row>
    <row r="2920" spans="1:8" x14ac:dyDescent="0.3">
      <c r="A2920" s="18">
        <v>45897</v>
      </c>
      <c r="B2920" s="5" t="s">
        <v>453</v>
      </c>
      <c r="C2920" s="19" t="s">
        <v>56</v>
      </c>
      <c r="D2920" s="48" t="s">
        <v>179</v>
      </c>
      <c r="E2920" s="19">
        <v>0.29166666666666669</v>
      </c>
      <c r="F2920" s="5" t="s">
        <v>371</v>
      </c>
      <c r="G2920" s="5"/>
      <c r="H2920" s="48"/>
    </row>
    <row r="2921" spans="1:8" x14ac:dyDescent="0.3">
      <c r="A2921" s="18">
        <v>45897</v>
      </c>
      <c r="B2921" s="5" t="s">
        <v>22</v>
      </c>
      <c r="C2921" s="19" t="s">
        <v>56</v>
      </c>
      <c r="D2921" s="48" t="s">
        <v>179</v>
      </c>
      <c r="E2921" s="19">
        <v>0.45833333333333331</v>
      </c>
      <c r="F2921" s="5" t="s">
        <v>371</v>
      </c>
      <c r="G2921" s="5"/>
      <c r="H2921" s="48">
        <v>12</v>
      </c>
    </row>
    <row r="2922" spans="1:8" x14ac:dyDescent="0.3">
      <c r="A2922" s="18">
        <v>45897</v>
      </c>
      <c r="B2922" s="5" t="s">
        <v>80</v>
      </c>
      <c r="C2922" s="19" t="s">
        <v>56</v>
      </c>
      <c r="D2922" s="48" t="s">
        <v>179</v>
      </c>
      <c r="E2922" s="19">
        <v>0.45833333333333331</v>
      </c>
      <c r="F2922" s="5" t="s">
        <v>371</v>
      </c>
      <c r="G2922" s="5"/>
      <c r="H2922" s="48">
        <v>1</v>
      </c>
    </row>
    <row r="2923" spans="1:8" x14ac:dyDescent="0.3">
      <c r="A2923" s="18">
        <v>45897</v>
      </c>
      <c r="B2923" s="20" t="s">
        <v>67</v>
      </c>
      <c r="C2923" s="21" t="s">
        <v>14</v>
      </c>
      <c r="D2923" s="41" t="s">
        <v>115</v>
      </c>
      <c r="E2923" s="21">
        <v>0.33333333333333331</v>
      </c>
      <c r="F2923" s="5" t="s">
        <v>371</v>
      </c>
      <c r="G2923" s="5"/>
      <c r="H2923" s="41"/>
    </row>
    <row r="2924" spans="1:8" x14ac:dyDescent="0.3">
      <c r="A2924" s="18">
        <v>45897</v>
      </c>
      <c r="B2924" s="20" t="s">
        <v>9</v>
      </c>
      <c r="C2924" s="21" t="s">
        <v>14</v>
      </c>
      <c r="D2924" s="20" t="s">
        <v>115</v>
      </c>
      <c r="E2924" s="21">
        <v>0.45833333333333331</v>
      </c>
      <c r="F2924" s="5"/>
      <c r="G2924" s="5"/>
      <c r="H2924" s="20">
        <v>10</v>
      </c>
    </row>
    <row r="2925" spans="1:8" x14ac:dyDescent="0.3">
      <c r="A2925" s="18">
        <v>45897</v>
      </c>
      <c r="B2925" s="20" t="s">
        <v>40</v>
      </c>
      <c r="C2925" s="19" t="s">
        <v>104</v>
      </c>
      <c r="D2925" s="48" t="s">
        <v>24</v>
      </c>
      <c r="E2925" s="19">
        <v>0.41666666666666669</v>
      </c>
      <c r="F2925" s="5" t="s">
        <v>371</v>
      </c>
      <c r="G2925" s="5"/>
      <c r="H2925" s="48">
        <v>9</v>
      </c>
    </row>
    <row r="2926" spans="1:8" x14ac:dyDescent="0.3">
      <c r="A2926" s="592" t="s">
        <v>267</v>
      </c>
      <c r="B2926" s="592" t="s">
        <v>2</v>
      </c>
      <c r="C2926" s="592" t="s">
        <v>3</v>
      </c>
      <c r="D2926" s="592" t="s">
        <v>4</v>
      </c>
      <c r="E2926" s="588" t="s">
        <v>5</v>
      </c>
      <c r="F2926" s="588" t="s">
        <v>454</v>
      </c>
      <c r="G2926" s="588" t="s">
        <v>456</v>
      </c>
      <c r="H2926" s="588" t="s">
        <v>268</v>
      </c>
    </row>
    <row r="2927" spans="1:8" x14ac:dyDescent="0.3">
      <c r="A2927" s="592"/>
      <c r="B2927" s="592"/>
      <c r="C2927" s="592"/>
      <c r="D2927" s="592"/>
      <c r="E2927" s="588"/>
      <c r="F2927" s="588"/>
      <c r="G2927" s="588"/>
      <c r="H2927" s="588"/>
    </row>
    <row r="2928" spans="1:8" x14ac:dyDescent="0.3">
      <c r="A2928" s="18">
        <v>45898</v>
      </c>
      <c r="B2928" s="2" t="s">
        <v>486</v>
      </c>
      <c r="C2928" s="3" t="s">
        <v>14</v>
      </c>
      <c r="D2928" s="4" t="s">
        <v>115</v>
      </c>
      <c r="E2928" s="3">
        <v>0.29166666666666669</v>
      </c>
      <c r="F2928" s="5"/>
      <c r="G2928" s="5"/>
      <c r="H2928" s="4">
        <v>22</v>
      </c>
    </row>
    <row r="2929" spans="1:8" x14ac:dyDescent="0.3">
      <c r="A2929" s="18">
        <v>45898</v>
      </c>
      <c r="B2929" s="2" t="s">
        <v>105</v>
      </c>
      <c r="C2929" s="3" t="s">
        <v>20</v>
      </c>
      <c r="D2929" s="4" t="s">
        <v>179</v>
      </c>
      <c r="E2929" s="3">
        <v>0.5</v>
      </c>
      <c r="F2929" s="5"/>
      <c r="G2929" s="5"/>
      <c r="H2929" s="4">
        <v>14</v>
      </c>
    </row>
    <row r="2930" spans="1:8" x14ac:dyDescent="0.3">
      <c r="A2930" s="18">
        <v>45898</v>
      </c>
      <c r="B2930" s="2" t="s">
        <v>36</v>
      </c>
      <c r="C2930" s="3" t="s">
        <v>20</v>
      </c>
      <c r="D2930" s="4" t="s">
        <v>179</v>
      </c>
      <c r="E2930" s="3">
        <v>0.5</v>
      </c>
      <c r="F2930" s="5"/>
      <c r="G2930" s="5"/>
      <c r="H2930" s="4">
        <v>14</v>
      </c>
    </row>
    <row r="2931" spans="1:8" x14ac:dyDescent="0.3">
      <c r="A2931" s="18">
        <v>45898</v>
      </c>
      <c r="B2931" s="2" t="s">
        <v>11</v>
      </c>
      <c r="C2931" s="3" t="s">
        <v>367</v>
      </c>
      <c r="D2931" s="4" t="s">
        <v>367</v>
      </c>
      <c r="E2931" s="3">
        <v>0.29166666666666669</v>
      </c>
      <c r="F2931" s="5"/>
      <c r="G2931" s="5"/>
      <c r="H2931" s="4">
        <v>15</v>
      </c>
    </row>
    <row r="2932" spans="1:8" x14ac:dyDescent="0.3">
      <c r="A2932" s="18">
        <v>45898</v>
      </c>
      <c r="B2932" s="2" t="s">
        <v>18</v>
      </c>
      <c r="C2932" s="3" t="s">
        <v>367</v>
      </c>
      <c r="D2932" s="4" t="s">
        <v>367</v>
      </c>
      <c r="E2932" s="3">
        <v>0.29166666666666669</v>
      </c>
      <c r="F2932" s="5"/>
      <c r="G2932" s="5"/>
      <c r="H2932" s="4">
        <v>6</v>
      </c>
    </row>
    <row r="2933" spans="1:8" x14ac:dyDescent="0.3">
      <c r="A2933" s="18">
        <v>45898</v>
      </c>
      <c r="B2933" s="2" t="s">
        <v>9</v>
      </c>
      <c r="C2933" s="3" t="s">
        <v>56</v>
      </c>
      <c r="D2933" s="4" t="s">
        <v>81</v>
      </c>
      <c r="E2933" s="3">
        <v>0.41666666666666669</v>
      </c>
      <c r="F2933" s="5"/>
      <c r="G2933" s="5"/>
      <c r="H2933" s="4">
        <v>12</v>
      </c>
    </row>
    <row r="2934" spans="1:8" x14ac:dyDescent="0.3">
      <c r="A2934" s="18">
        <v>45898</v>
      </c>
      <c r="B2934" s="2" t="s">
        <v>6</v>
      </c>
      <c r="C2934" s="3" t="s">
        <v>56</v>
      </c>
      <c r="D2934" s="4" t="s">
        <v>81</v>
      </c>
      <c r="E2934" s="3">
        <v>0.41666666666666669</v>
      </c>
      <c r="F2934" s="5"/>
      <c r="G2934" s="5"/>
      <c r="H2934" s="4">
        <v>2</v>
      </c>
    </row>
    <row r="2935" spans="1:8" x14ac:dyDescent="0.3">
      <c r="A2935" s="18">
        <v>45898</v>
      </c>
      <c r="B2935" s="2" t="s">
        <v>423</v>
      </c>
      <c r="C2935" s="3" t="s">
        <v>104</v>
      </c>
      <c r="D2935" s="4" t="s">
        <v>24</v>
      </c>
      <c r="E2935" s="3">
        <v>0.29166666666666669</v>
      </c>
      <c r="F2935" s="5"/>
      <c r="G2935" s="5"/>
      <c r="H2935" s="4"/>
    </row>
    <row r="2936" spans="1:8" x14ac:dyDescent="0.3">
      <c r="A2936" s="18">
        <v>45898</v>
      </c>
      <c r="B2936" s="2" t="s">
        <v>43</v>
      </c>
      <c r="C2936" s="3" t="s">
        <v>104</v>
      </c>
      <c r="D2936" s="4" t="s">
        <v>24</v>
      </c>
      <c r="E2936" s="3">
        <v>0.41666666666666669</v>
      </c>
      <c r="F2936" s="5"/>
      <c r="G2936" s="5"/>
      <c r="H2936" s="4">
        <v>7</v>
      </c>
    </row>
    <row r="2937" spans="1:8" x14ac:dyDescent="0.3">
      <c r="A2937" s="18">
        <v>45898</v>
      </c>
      <c r="B2937" s="2" t="s">
        <v>114</v>
      </c>
      <c r="C2937" s="3" t="s">
        <v>104</v>
      </c>
      <c r="D2937" s="4" t="s">
        <v>24</v>
      </c>
      <c r="E2937" s="3">
        <v>0.41666666666666669</v>
      </c>
      <c r="F2937" s="5"/>
      <c r="G2937" s="5"/>
      <c r="H2937" s="4">
        <v>9</v>
      </c>
    </row>
    <row r="2938" spans="1:8" x14ac:dyDescent="0.3">
      <c r="A2938" s="18">
        <v>45898</v>
      </c>
      <c r="B2938" s="5" t="s">
        <v>40</v>
      </c>
      <c r="C2938" s="5" t="s">
        <v>26</v>
      </c>
      <c r="D2938" s="5" t="s">
        <v>27</v>
      </c>
      <c r="E2938" s="22">
        <v>0.29166666666666669</v>
      </c>
      <c r="F2938" s="5"/>
      <c r="G2938" s="5"/>
      <c r="H2938" s="5">
        <v>10</v>
      </c>
    </row>
    <row r="2939" spans="1:8" x14ac:dyDescent="0.3">
      <c r="A2939" s="592" t="s">
        <v>267</v>
      </c>
      <c r="B2939" s="592" t="s">
        <v>2</v>
      </c>
      <c r="C2939" s="592" t="s">
        <v>3</v>
      </c>
      <c r="D2939" s="592" t="s">
        <v>4</v>
      </c>
      <c r="E2939" s="588" t="s">
        <v>5</v>
      </c>
      <c r="F2939" s="588" t="s">
        <v>454</v>
      </c>
      <c r="G2939" s="588" t="s">
        <v>456</v>
      </c>
      <c r="H2939" s="588" t="s">
        <v>268</v>
      </c>
    </row>
    <row r="2940" spans="1:8" x14ac:dyDescent="0.3">
      <c r="A2940" s="592"/>
      <c r="B2940" s="592"/>
      <c r="C2940" s="592"/>
      <c r="D2940" s="592"/>
      <c r="E2940" s="588"/>
      <c r="F2940" s="588"/>
      <c r="G2940" s="588"/>
      <c r="H2940" s="588"/>
    </row>
    <row r="2941" spans="1:8" x14ac:dyDescent="0.3">
      <c r="A2941" s="18">
        <v>45899</v>
      </c>
      <c r="B2941" s="2" t="s">
        <v>40</v>
      </c>
      <c r="C2941" s="22" t="s">
        <v>20</v>
      </c>
      <c r="D2941" s="5" t="s">
        <v>179</v>
      </c>
      <c r="E2941" s="22">
        <v>0.33333333333333331</v>
      </c>
      <c r="F2941" s="5"/>
      <c r="G2941" s="5"/>
      <c r="H2941" s="5">
        <v>20</v>
      </c>
    </row>
    <row r="2942" spans="1:8" x14ac:dyDescent="0.3">
      <c r="A2942" s="18">
        <v>45899</v>
      </c>
      <c r="B2942" s="2" t="s">
        <v>484</v>
      </c>
      <c r="C2942" s="22" t="s">
        <v>14</v>
      </c>
      <c r="D2942" s="5" t="s">
        <v>115</v>
      </c>
      <c r="E2942" s="22">
        <v>0.33333333333333331</v>
      </c>
      <c r="F2942" s="5"/>
      <c r="G2942" s="5"/>
      <c r="H2942" s="5">
        <v>4</v>
      </c>
    </row>
    <row r="2943" spans="1:8" x14ac:dyDescent="0.3">
      <c r="A2943" s="18">
        <v>45899</v>
      </c>
      <c r="B2943" s="189" t="s">
        <v>36</v>
      </c>
      <c r="C2943" s="73" t="s">
        <v>14</v>
      </c>
      <c r="D2943" s="189" t="s">
        <v>115</v>
      </c>
      <c r="E2943" s="73">
        <v>0.41666666666666669</v>
      </c>
      <c r="F2943" s="5"/>
      <c r="G2943" s="5"/>
      <c r="H2943" s="189">
        <v>6</v>
      </c>
    </row>
    <row r="2944" spans="1:8" x14ac:dyDescent="0.3">
      <c r="A2944" s="18">
        <v>45899</v>
      </c>
      <c r="B2944" s="189" t="s">
        <v>485</v>
      </c>
      <c r="C2944" s="73" t="s">
        <v>56</v>
      </c>
      <c r="D2944" s="189" t="s">
        <v>97</v>
      </c>
      <c r="E2944" s="73">
        <v>0.29166666666666669</v>
      </c>
      <c r="F2944" s="5"/>
      <c r="G2944" s="5"/>
      <c r="H2944" s="189">
        <v>2</v>
      </c>
    </row>
    <row r="2945" spans="1:8" x14ac:dyDescent="0.3">
      <c r="A2945" s="18">
        <v>45899</v>
      </c>
      <c r="B2945" s="2" t="s">
        <v>67</v>
      </c>
      <c r="C2945" s="22" t="s">
        <v>56</v>
      </c>
      <c r="D2945" s="5" t="s">
        <v>97</v>
      </c>
      <c r="E2945" s="22">
        <v>0.29166666666666669</v>
      </c>
      <c r="F2945" s="5"/>
      <c r="G2945" s="5"/>
      <c r="H2945" s="5">
        <v>10</v>
      </c>
    </row>
    <row r="2946" spans="1:8" x14ac:dyDescent="0.3">
      <c r="A2946" s="18">
        <v>45899</v>
      </c>
      <c r="B2946" s="2" t="s">
        <v>9</v>
      </c>
      <c r="C2946" s="3" t="s">
        <v>20</v>
      </c>
      <c r="D2946" s="4" t="s">
        <v>179</v>
      </c>
      <c r="E2946" s="3">
        <v>0.41666666666666669</v>
      </c>
      <c r="F2946" s="5"/>
      <c r="G2946" s="5"/>
      <c r="H2946" s="4">
        <v>10</v>
      </c>
    </row>
    <row r="2947" spans="1:8" x14ac:dyDescent="0.3">
      <c r="A2947" s="18">
        <v>45899</v>
      </c>
      <c r="B2947" s="2" t="s">
        <v>6</v>
      </c>
      <c r="C2947" s="3" t="s">
        <v>20</v>
      </c>
      <c r="D2947" s="4" t="s">
        <v>179</v>
      </c>
      <c r="E2947" s="3">
        <v>0.41666666666666669</v>
      </c>
      <c r="F2947" s="5"/>
      <c r="G2947" s="5"/>
      <c r="H2947" s="4">
        <v>4</v>
      </c>
    </row>
    <row r="2948" spans="1:8" x14ac:dyDescent="0.3">
      <c r="A2948" s="592" t="s">
        <v>267</v>
      </c>
      <c r="B2948" s="592" t="s">
        <v>2</v>
      </c>
      <c r="C2948" s="592" t="s">
        <v>3</v>
      </c>
      <c r="D2948" s="592" t="s">
        <v>4</v>
      </c>
      <c r="E2948" s="588" t="s">
        <v>5</v>
      </c>
      <c r="F2948" s="588" t="s">
        <v>454</v>
      </c>
      <c r="G2948" s="588" t="s">
        <v>456</v>
      </c>
      <c r="H2948" s="588" t="s">
        <v>268</v>
      </c>
    </row>
    <row r="2949" spans="1:8" x14ac:dyDescent="0.3">
      <c r="A2949" s="592"/>
      <c r="B2949" s="592"/>
      <c r="C2949" s="592"/>
      <c r="D2949" s="592"/>
      <c r="E2949" s="588"/>
      <c r="F2949" s="588"/>
      <c r="G2949" s="588"/>
      <c r="H2949" s="588"/>
    </row>
    <row r="2950" spans="1:8" x14ac:dyDescent="0.3">
      <c r="A2950" s="18">
        <v>45901</v>
      </c>
      <c r="B2950" s="48" t="s">
        <v>67</v>
      </c>
      <c r="C2950" s="192" t="s">
        <v>56</v>
      </c>
      <c r="D2950" s="48" t="s">
        <v>81</v>
      </c>
      <c r="E2950" s="192">
        <v>0.41666666666666669</v>
      </c>
      <c r="F2950" s="5"/>
      <c r="G2950" s="5"/>
      <c r="H2950" s="48">
        <v>6</v>
      </c>
    </row>
    <row r="2951" spans="1:8" x14ac:dyDescent="0.3">
      <c r="A2951" s="18">
        <v>45901</v>
      </c>
      <c r="B2951" s="48" t="s">
        <v>9</v>
      </c>
      <c r="C2951" s="192" t="s">
        <v>56</v>
      </c>
      <c r="D2951" s="48" t="s">
        <v>81</v>
      </c>
      <c r="E2951" s="192">
        <v>0.52083333333333337</v>
      </c>
      <c r="F2951" s="5"/>
      <c r="G2951" s="5"/>
      <c r="H2951" s="48">
        <v>6</v>
      </c>
    </row>
    <row r="2952" spans="1:8" x14ac:dyDescent="0.3">
      <c r="A2952" s="18">
        <v>45901</v>
      </c>
      <c r="B2952" s="5" t="s">
        <v>6</v>
      </c>
      <c r="C2952" s="19" t="s">
        <v>56</v>
      </c>
      <c r="D2952" s="48" t="s">
        <v>81</v>
      </c>
      <c r="E2952" s="19">
        <v>0.52083333333333337</v>
      </c>
      <c r="F2952" s="5"/>
      <c r="G2952" s="5"/>
      <c r="H2952" s="48">
        <v>8</v>
      </c>
    </row>
    <row r="2953" spans="1:8" x14ac:dyDescent="0.3">
      <c r="A2953" s="18">
        <v>45901</v>
      </c>
      <c r="B2953" s="5" t="s">
        <v>16</v>
      </c>
      <c r="C2953" s="19" t="s">
        <v>20</v>
      </c>
      <c r="D2953" s="48" t="s">
        <v>179</v>
      </c>
      <c r="E2953" s="19">
        <v>0.25</v>
      </c>
      <c r="F2953" s="5"/>
      <c r="G2953" s="5"/>
      <c r="H2953" s="48">
        <v>24</v>
      </c>
    </row>
    <row r="2954" spans="1:8" x14ac:dyDescent="0.3">
      <c r="A2954" s="18">
        <v>45901</v>
      </c>
      <c r="B2954" s="20" t="s">
        <v>18</v>
      </c>
      <c r="C2954" s="19" t="s">
        <v>20</v>
      </c>
      <c r="D2954" s="41" t="s">
        <v>179</v>
      </c>
      <c r="E2954" s="19">
        <v>0.45833333333333331</v>
      </c>
      <c r="F2954" s="5"/>
      <c r="G2954" s="5"/>
      <c r="H2954" s="41">
        <v>27</v>
      </c>
    </row>
    <row r="2955" spans="1:8" x14ac:dyDescent="0.3">
      <c r="A2955" s="18">
        <v>45901</v>
      </c>
      <c r="B2955" s="5" t="s">
        <v>40</v>
      </c>
      <c r="C2955" s="22" t="s">
        <v>14</v>
      </c>
      <c r="D2955" s="48" t="s">
        <v>115</v>
      </c>
      <c r="E2955" s="22">
        <v>0.20833333333333334</v>
      </c>
      <c r="F2955" s="5"/>
      <c r="G2955" s="5"/>
      <c r="H2955" s="48">
        <v>14</v>
      </c>
    </row>
    <row r="2956" spans="1:8" x14ac:dyDescent="0.3">
      <c r="A2956" s="18">
        <v>45901</v>
      </c>
      <c r="B2956" s="5" t="s">
        <v>35</v>
      </c>
      <c r="C2956" s="19" t="s">
        <v>46</v>
      </c>
      <c r="D2956" s="48" t="s">
        <v>8</v>
      </c>
      <c r="E2956" s="19">
        <v>0.33333333333333331</v>
      </c>
      <c r="F2956" s="5"/>
      <c r="G2956" s="5"/>
      <c r="H2956" s="48">
        <v>4</v>
      </c>
    </row>
    <row r="2957" spans="1:8" x14ac:dyDescent="0.3">
      <c r="A2957" s="18">
        <v>45901</v>
      </c>
      <c r="B2957" s="5" t="s">
        <v>11</v>
      </c>
      <c r="C2957" s="19" t="s">
        <v>26</v>
      </c>
      <c r="D2957" s="48" t="s">
        <v>27</v>
      </c>
      <c r="E2957" s="19">
        <v>0.25</v>
      </c>
      <c r="F2957" s="5"/>
      <c r="G2957" s="5"/>
      <c r="H2957" s="48">
        <v>8</v>
      </c>
    </row>
    <row r="2958" spans="1:8" x14ac:dyDescent="0.3">
      <c r="A2958" s="18">
        <v>45901</v>
      </c>
      <c r="B2958" s="5" t="s">
        <v>22</v>
      </c>
      <c r="C2958" s="19" t="s">
        <v>104</v>
      </c>
      <c r="D2958" s="48" t="s">
        <v>24</v>
      </c>
      <c r="E2958" s="19">
        <v>0.29166666666666702</v>
      </c>
      <c r="F2958" s="5"/>
      <c r="G2958" s="5"/>
      <c r="H2958" s="48">
        <v>15</v>
      </c>
    </row>
    <row r="2959" spans="1:8" x14ac:dyDescent="0.3">
      <c r="A2959" s="18">
        <v>45901</v>
      </c>
      <c r="B2959" s="5" t="s">
        <v>25</v>
      </c>
      <c r="C2959" s="19" t="s">
        <v>46</v>
      </c>
      <c r="D2959" s="48" t="s">
        <v>8</v>
      </c>
      <c r="E2959" s="19">
        <v>0.5</v>
      </c>
      <c r="F2959" s="5"/>
      <c r="G2959" s="5"/>
      <c r="H2959" s="48">
        <v>2</v>
      </c>
    </row>
    <row r="2960" spans="1:8" x14ac:dyDescent="0.3">
      <c r="A2960" s="18">
        <v>45901</v>
      </c>
      <c r="B2960" s="5" t="s">
        <v>13</v>
      </c>
      <c r="C2960" s="19" t="s">
        <v>56</v>
      </c>
      <c r="D2960" s="48" t="s">
        <v>81</v>
      </c>
      <c r="E2960" s="19">
        <v>0.5</v>
      </c>
      <c r="F2960" s="5"/>
      <c r="G2960" s="5"/>
      <c r="H2960" s="48">
        <v>12</v>
      </c>
    </row>
    <row r="2961" spans="1:8" x14ac:dyDescent="0.3">
      <c r="A2961" s="18">
        <v>45901</v>
      </c>
      <c r="B2961" s="5" t="s">
        <v>17</v>
      </c>
      <c r="C2961" s="19" t="s">
        <v>104</v>
      </c>
      <c r="D2961" s="48" t="s">
        <v>24</v>
      </c>
      <c r="E2961" s="19">
        <v>0.5</v>
      </c>
      <c r="F2961" s="5"/>
      <c r="G2961" s="5"/>
      <c r="H2961" s="48">
        <v>7</v>
      </c>
    </row>
    <row r="2962" spans="1:8" x14ac:dyDescent="0.3">
      <c r="A2962" s="592" t="s">
        <v>267</v>
      </c>
      <c r="B2962" s="592" t="s">
        <v>2</v>
      </c>
      <c r="C2962" s="592" t="s">
        <v>3</v>
      </c>
      <c r="D2962" s="592" t="s">
        <v>4</v>
      </c>
      <c r="E2962" s="588" t="s">
        <v>5</v>
      </c>
      <c r="F2962" s="588" t="s">
        <v>454</v>
      </c>
      <c r="G2962" s="588" t="s">
        <v>456</v>
      </c>
      <c r="H2962" s="588" t="s">
        <v>268</v>
      </c>
    </row>
    <row r="2963" spans="1:8" x14ac:dyDescent="0.3">
      <c r="A2963" s="592"/>
      <c r="B2963" s="592"/>
      <c r="C2963" s="592"/>
      <c r="D2963" s="592"/>
      <c r="E2963" s="588"/>
      <c r="F2963" s="588"/>
      <c r="G2963" s="588"/>
      <c r="H2963" s="588"/>
    </row>
    <row r="2964" spans="1:8" x14ac:dyDescent="0.3">
      <c r="A2964" s="18">
        <v>45902</v>
      </c>
      <c r="B2964" s="5" t="s">
        <v>40</v>
      </c>
      <c r="C2964" s="19" t="s">
        <v>104</v>
      </c>
      <c r="D2964" s="48" t="s">
        <v>24</v>
      </c>
      <c r="E2964" s="19">
        <v>0.25</v>
      </c>
      <c r="F2964" s="5"/>
      <c r="G2964" s="5"/>
      <c r="H2964" s="48">
        <v>15</v>
      </c>
    </row>
    <row r="2965" spans="1:8" x14ac:dyDescent="0.3">
      <c r="A2965" s="18">
        <v>45902</v>
      </c>
      <c r="B2965" s="20" t="s">
        <v>76</v>
      </c>
      <c r="C2965" s="21" t="s">
        <v>104</v>
      </c>
      <c r="D2965" s="20" t="s">
        <v>42</v>
      </c>
      <c r="E2965" s="21">
        <v>0.54166666666666663</v>
      </c>
      <c r="F2965" s="5"/>
      <c r="G2965" s="5"/>
      <c r="H2965" s="20">
        <v>12</v>
      </c>
    </row>
    <row r="2966" spans="1:8" x14ac:dyDescent="0.3">
      <c r="A2966" s="18">
        <v>45902</v>
      </c>
      <c r="B2966" s="20" t="s">
        <v>34</v>
      </c>
      <c r="C2966" s="21" t="s">
        <v>104</v>
      </c>
      <c r="D2966" s="41" t="s">
        <v>42</v>
      </c>
      <c r="E2966" s="21">
        <v>0.54166666666666663</v>
      </c>
      <c r="F2966" s="5"/>
      <c r="G2966" s="5"/>
      <c r="H2966" s="41">
        <v>1</v>
      </c>
    </row>
    <row r="2967" spans="1:8" x14ac:dyDescent="0.3">
      <c r="A2967" s="18">
        <v>45902</v>
      </c>
      <c r="B2967" s="5" t="s">
        <v>22</v>
      </c>
      <c r="C2967" s="19" t="s">
        <v>367</v>
      </c>
      <c r="D2967" s="48" t="s">
        <v>367</v>
      </c>
      <c r="E2967" s="19">
        <v>0.29166666666666702</v>
      </c>
      <c r="F2967" s="5"/>
      <c r="G2967" s="5"/>
      <c r="H2967" s="48">
        <v>15</v>
      </c>
    </row>
    <row r="2968" spans="1:8" x14ac:dyDescent="0.3">
      <c r="A2968" s="18">
        <v>45902</v>
      </c>
      <c r="B2968" s="5" t="s">
        <v>80</v>
      </c>
      <c r="C2968" s="19" t="s">
        <v>367</v>
      </c>
      <c r="D2968" s="48" t="s">
        <v>367</v>
      </c>
      <c r="E2968" s="19">
        <v>0.29166666666666669</v>
      </c>
      <c r="F2968" s="5"/>
      <c r="G2968" s="5"/>
      <c r="H2968" s="48">
        <v>10</v>
      </c>
    </row>
    <row r="2969" spans="1:8" x14ac:dyDescent="0.3">
      <c r="A2969" s="18">
        <v>45902</v>
      </c>
      <c r="B2969" s="5" t="s">
        <v>107</v>
      </c>
      <c r="C2969" s="19" t="s">
        <v>367</v>
      </c>
      <c r="D2969" s="48" t="s">
        <v>367</v>
      </c>
      <c r="E2969" s="19">
        <v>0.29166666666666669</v>
      </c>
      <c r="F2969" s="5"/>
      <c r="G2969" s="5"/>
      <c r="H2969" s="48">
        <v>10</v>
      </c>
    </row>
    <row r="2970" spans="1:8" x14ac:dyDescent="0.3">
      <c r="A2970" s="18">
        <v>45902</v>
      </c>
      <c r="B2970" s="20" t="s">
        <v>35</v>
      </c>
      <c r="C2970" s="19" t="s">
        <v>46</v>
      </c>
      <c r="D2970" s="41" t="s">
        <v>8</v>
      </c>
      <c r="E2970" s="19">
        <v>0.29166666666666702</v>
      </c>
      <c r="F2970" s="5"/>
      <c r="G2970" s="5"/>
      <c r="H2970" s="41">
        <v>2</v>
      </c>
    </row>
    <row r="2971" spans="1:8" x14ac:dyDescent="0.3">
      <c r="A2971" s="18">
        <v>45902</v>
      </c>
      <c r="B2971" s="5" t="s">
        <v>16</v>
      </c>
      <c r="C2971" s="19" t="s">
        <v>26</v>
      </c>
      <c r="D2971" s="48" t="s">
        <v>27</v>
      </c>
      <c r="E2971" s="19">
        <v>0.25</v>
      </c>
      <c r="F2971" s="5"/>
      <c r="G2971" s="5"/>
      <c r="H2971" s="48">
        <v>14</v>
      </c>
    </row>
    <row r="2972" spans="1:8" x14ac:dyDescent="0.3">
      <c r="A2972" s="18">
        <v>45902</v>
      </c>
      <c r="B2972" s="5" t="s">
        <v>36</v>
      </c>
      <c r="C2972" s="19" t="s">
        <v>26</v>
      </c>
      <c r="D2972" s="48" t="s">
        <v>27</v>
      </c>
      <c r="E2972" s="19">
        <v>0.58333333333333337</v>
      </c>
      <c r="F2972" s="5"/>
      <c r="G2972" s="5"/>
      <c r="H2972" s="48">
        <v>14</v>
      </c>
    </row>
    <row r="2973" spans="1:8" x14ac:dyDescent="0.3">
      <c r="A2973" s="18">
        <v>45902</v>
      </c>
      <c r="B2973" s="48" t="s">
        <v>12</v>
      </c>
      <c r="C2973" s="192" t="s">
        <v>367</v>
      </c>
      <c r="D2973" s="48" t="s">
        <v>367</v>
      </c>
      <c r="E2973" s="192">
        <v>0.25</v>
      </c>
      <c r="F2973" s="5"/>
      <c r="G2973" s="5"/>
      <c r="H2973" s="48">
        <v>25</v>
      </c>
    </row>
    <row r="2974" spans="1:8" x14ac:dyDescent="0.3">
      <c r="A2974" s="18">
        <v>45902</v>
      </c>
      <c r="B2974" s="5" t="s">
        <v>51</v>
      </c>
      <c r="C2974" s="19" t="s">
        <v>367</v>
      </c>
      <c r="D2974" s="48" t="s">
        <v>367</v>
      </c>
      <c r="E2974" s="19">
        <v>0.25</v>
      </c>
      <c r="F2974" s="5"/>
      <c r="G2974" s="5"/>
      <c r="H2974" s="48">
        <v>1</v>
      </c>
    </row>
    <row r="2975" spans="1:8" x14ac:dyDescent="0.3">
      <c r="A2975" s="18">
        <v>45902</v>
      </c>
      <c r="B2975" s="5" t="s">
        <v>6</v>
      </c>
      <c r="C2975" s="19" t="s">
        <v>20</v>
      </c>
      <c r="D2975" s="48" t="s">
        <v>179</v>
      </c>
      <c r="E2975" s="19">
        <v>0.29166666666666702</v>
      </c>
      <c r="F2975" s="5"/>
      <c r="G2975" s="5"/>
      <c r="H2975" s="48">
        <v>18</v>
      </c>
    </row>
    <row r="2976" spans="1:8" x14ac:dyDescent="0.3">
      <c r="A2976" s="18">
        <v>45902</v>
      </c>
      <c r="B2976" s="20" t="s">
        <v>169</v>
      </c>
      <c r="C2976" s="21" t="s">
        <v>56</v>
      </c>
      <c r="D2976" s="41" t="s">
        <v>81</v>
      </c>
      <c r="E2976" s="21">
        <v>0.41666666666666669</v>
      </c>
      <c r="F2976" s="5"/>
      <c r="G2976" s="5"/>
      <c r="H2976" s="41">
        <v>12</v>
      </c>
    </row>
    <row r="2977" spans="1:8" x14ac:dyDescent="0.3">
      <c r="A2977" s="125">
        <v>45902</v>
      </c>
      <c r="B2977" s="173" t="s">
        <v>9</v>
      </c>
      <c r="C2977" s="243" t="s">
        <v>56</v>
      </c>
      <c r="D2977" s="244" t="s">
        <v>81</v>
      </c>
      <c r="E2977" s="243">
        <v>0.70833333333333337</v>
      </c>
      <c r="F2977" s="126"/>
      <c r="G2977" s="126"/>
      <c r="H2977" s="244">
        <v>9</v>
      </c>
    </row>
    <row r="2978" spans="1:8" x14ac:dyDescent="0.3">
      <c r="A2978" s="592" t="s">
        <v>267</v>
      </c>
      <c r="B2978" s="592" t="s">
        <v>2</v>
      </c>
      <c r="C2978" s="592" t="s">
        <v>3</v>
      </c>
      <c r="D2978" s="592" t="s">
        <v>4</v>
      </c>
      <c r="E2978" s="588" t="s">
        <v>5</v>
      </c>
      <c r="F2978" s="588" t="s">
        <v>454</v>
      </c>
      <c r="G2978" s="588" t="s">
        <v>456</v>
      </c>
      <c r="H2978" s="588" t="s">
        <v>268</v>
      </c>
    </row>
    <row r="2979" spans="1:8" x14ac:dyDescent="0.3">
      <c r="A2979" s="592"/>
      <c r="B2979" s="592"/>
      <c r="C2979" s="592"/>
      <c r="D2979" s="592"/>
      <c r="E2979" s="588"/>
      <c r="F2979" s="588"/>
      <c r="G2979" s="588"/>
      <c r="H2979" s="588"/>
    </row>
    <row r="2980" spans="1:8" x14ac:dyDescent="0.3">
      <c r="A2980" s="1">
        <v>45903</v>
      </c>
      <c r="B2980" s="2" t="s">
        <v>16</v>
      </c>
      <c r="C2980" s="2" t="s">
        <v>26</v>
      </c>
      <c r="D2980" s="4" t="s">
        <v>27</v>
      </c>
      <c r="E2980" s="3">
        <v>0.25</v>
      </c>
      <c r="F2980" s="2"/>
      <c r="G2980" s="2"/>
      <c r="H2980" s="189">
        <v>11</v>
      </c>
    </row>
    <row r="2981" spans="1:8" x14ac:dyDescent="0.3">
      <c r="A2981" s="1">
        <v>45903</v>
      </c>
      <c r="B2981" s="2" t="s">
        <v>6</v>
      </c>
      <c r="C2981" s="2" t="s">
        <v>26</v>
      </c>
      <c r="D2981" s="4" t="s">
        <v>27</v>
      </c>
      <c r="E2981" s="3">
        <v>0.58333333333333337</v>
      </c>
      <c r="F2981" s="2"/>
      <c r="G2981" s="2"/>
      <c r="H2981" s="4">
        <v>12</v>
      </c>
    </row>
    <row r="2982" spans="1:8" x14ac:dyDescent="0.3">
      <c r="A2982" s="1">
        <v>45903</v>
      </c>
      <c r="B2982" s="2" t="s">
        <v>159</v>
      </c>
      <c r="C2982" s="2" t="s">
        <v>60</v>
      </c>
      <c r="D2982" s="4" t="s">
        <v>8</v>
      </c>
      <c r="E2982" s="3">
        <v>0.5</v>
      </c>
      <c r="F2982" s="2"/>
      <c r="G2982" s="2"/>
      <c r="H2982" s="4">
        <v>6</v>
      </c>
    </row>
    <row r="2983" spans="1:8" x14ac:dyDescent="0.3">
      <c r="A2983" s="1">
        <v>45903</v>
      </c>
      <c r="B2983" s="2" t="s">
        <v>16</v>
      </c>
      <c r="C2983" s="2" t="s">
        <v>60</v>
      </c>
      <c r="D2983" s="4" t="s">
        <v>8</v>
      </c>
      <c r="E2983" s="3">
        <v>0.58333333333333337</v>
      </c>
      <c r="F2983" s="2"/>
      <c r="G2983" s="2"/>
      <c r="H2983" s="4">
        <v>6</v>
      </c>
    </row>
    <row r="2984" spans="1:8" x14ac:dyDescent="0.3">
      <c r="A2984" s="1">
        <v>45903</v>
      </c>
      <c r="B2984" s="2" t="s">
        <v>11</v>
      </c>
      <c r="C2984" s="2" t="s">
        <v>367</v>
      </c>
      <c r="D2984" s="4" t="s">
        <v>367</v>
      </c>
      <c r="E2984" s="3">
        <v>0.29166666666666669</v>
      </c>
      <c r="F2984" s="2"/>
      <c r="G2984" s="2"/>
      <c r="H2984" s="10">
        <v>15</v>
      </c>
    </row>
    <row r="2985" spans="1:8" x14ac:dyDescent="0.3">
      <c r="A2985" s="1">
        <v>45903</v>
      </c>
      <c r="B2985" s="2" t="s">
        <v>18</v>
      </c>
      <c r="C2985" s="2" t="s">
        <v>367</v>
      </c>
      <c r="D2985" s="4" t="s">
        <v>367</v>
      </c>
      <c r="E2985" s="3">
        <v>0.29166666666666669</v>
      </c>
      <c r="F2985" s="2"/>
      <c r="G2985" s="2"/>
      <c r="H2985" s="4">
        <v>13</v>
      </c>
    </row>
    <row r="2986" spans="1:8" x14ac:dyDescent="0.3">
      <c r="A2986" s="1">
        <v>45903</v>
      </c>
      <c r="B2986" s="2" t="s">
        <v>45</v>
      </c>
      <c r="C2986" s="2" t="s">
        <v>367</v>
      </c>
      <c r="D2986" s="2" t="s">
        <v>367</v>
      </c>
      <c r="E2986" s="3">
        <v>0.125</v>
      </c>
      <c r="F2986" s="2"/>
      <c r="G2986" s="2"/>
      <c r="H2986" s="211" t="s">
        <v>487</v>
      </c>
    </row>
    <row r="2987" spans="1:8" x14ac:dyDescent="0.3">
      <c r="A2987" s="1">
        <v>45903</v>
      </c>
      <c r="B2987" s="2" t="s">
        <v>12</v>
      </c>
      <c r="C2987" s="2" t="s">
        <v>367</v>
      </c>
      <c r="D2987" s="4" t="s">
        <v>367</v>
      </c>
      <c r="E2987" s="3">
        <v>0.29166666666666669</v>
      </c>
      <c r="F2987" s="2"/>
      <c r="G2987" s="2" t="s">
        <v>307</v>
      </c>
      <c r="H2987" s="4">
        <v>22</v>
      </c>
    </row>
    <row r="2988" spans="1:8" x14ac:dyDescent="0.3">
      <c r="A2988" s="1">
        <v>45903</v>
      </c>
      <c r="B2988" s="2" t="s">
        <v>35</v>
      </c>
      <c r="C2988" s="2" t="s">
        <v>60</v>
      </c>
      <c r="D2988" s="4" t="s">
        <v>8</v>
      </c>
      <c r="E2988" s="3">
        <v>0.29166666666666669</v>
      </c>
      <c r="F2988" s="2"/>
      <c r="G2988" s="2"/>
      <c r="H2988" s="4">
        <v>4</v>
      </c>
    </row>
    <row r="2989" spans="1:8" x14ac:dyDescent="0.3">
      <c r="A2989" s="1">
        <v>45903</v>
      </c>
      <c r="B2989" s="2" t="s">
        <v>441</v>
      </c>
      <c r="C2989" s="2" t="s">
        <v>60</v>
      </c>
      <c r="D2989" s="4" t="s">
        <v>8</v>
      </c>
      <c r="E2989" s="3">
        <v>0.33333333333333331</v>
      </c>
      <c r="F2989" s="2"/>
      <c r="G2989" s="2"/>
      <c r="H2989" s="4">
        <v>1</v>
      </c>
    </row>
    <row r="2990" spans="1:8" x14ac:dyDescent="0.3">
      <c r="A2990" s="1">
        <v>45903</v>
      </c>
      <c r="B2990" s="2" t="s">
        <v>40</v>
      </c>
      <c r="C2990" s="2" t="s">
        <v>20</v>
      </c>
      <c r="D2990" s="2" t="s">
        <v>179</v>
      </c>
      <c r="E2990" s="3">
        <v>0.20833333333333334</v>
      </c>
      <c r="F2990" s="2"/>
      <c r="G2990" s="2" t="s">
        <v>307</v>
      </c>
      <c r="H2990" s="2">
        <v>14</v>
      </c>
    </row>
    <row r="2991" spans="1:8" x14ac:dyDescent="0.3">
      <c r="A2991" s="1">
        <v>45903</v>
      </c>
      <c r="B2991" s="2" t="s">
        <v>19</v>
      </c>
      <c r="C2991" s="2" t="s">
        <v>20</v>
      </c>
      <c r="D2991" s="4" t="s">
        <v>179</v>
      </c>
      <c r="E2991" s="3">
        <v>0.20833333333333334</v>
      </c>
      <c r="F2991" s="2"/>
      <c r="G2991" s="2"/>
      <c r="H2991" s="189">
        <v>10</v>
      </c>
    </row>
    <row r="2992" spans="1:8" x14ac:dyDescent="0.3">
      <c r="A2992" s="1">
        <v>45903</v>
      </c>
      <c r="B2992" s="2" t="s">
        <v>9</v>
      </c>
      <c r="C2992" s="2" t="s">
        <v>104</v>
      </c>
      <c r="D2992" s="4" t="s">
        <v>24</v>
      </c>
      <c r="E2992" s="3">
        <v>0.58333333333333337</v>
      </c>
      <c r="F2992" s="2"/>
      <c r="G2992" s="2"/>
      <c r="H2992" s="10">
        <v>14</v>
      </c>
    </row>
    <row r="2993" spans="1:8" x14ac:dyDescent="0.3">
      <c r="A2993" s="1">
        <v>45903</v>
      </c>
      <c r="B2993" s="2" t="s">
        <v>481</v>
      </c>
      <c r="C2993" s="2" t="s">
        <v>56</v>
      </c>
      <c r="D2993" s="4" t="s">
        <v>97</v>
      </c>
      <c r="E2993" s="3">
        <v>0.29166666666666669</v>
      </c>
      <c r="F2993" s="2"/>
      <c r="G2993" s="2"/>
      <c r="H2993" s="10"/>
    </row>
    <row r="2994" spans="1:8" x14ac:dyDescent="0.3">
      <c r="A2994" s="1">
        <v>45903</v>
      </c>
      <c r="B2994" s="2" t="s">
        <v>22</v>
      </c>
      <c r="C2994" s="2" t="s">
        <v>56</v>
      </c>
      <c r="D2994" s="4" t="s">
        <v>97</v>
      </c>
      <c r="E2994" s="3">
        <v>0.375</v>
      </c>
      <c r="F2994" s="2"/>
      <c r="G2994" s="2"/>
      <c r="H2994" s="4">
        <v>12</v>
      </c>
    </row>
    <row r="2995" spans="1:8" x14ac:dyDescent="0.3">
      <c r="A2995" s="245">
        <v>45903</v>
      </c>
      <c r="B2995" s="246" t="s">
        <v>36</v>
      </c>
      <c r="C2995" s="246" t="s">
        <v>56</v>
      </c>
      <c r="D2995" s="246" t="s">
        <v>97</v>
      </c>
      <c r="E2995" s="247">
        <v>0.625</v>
      </c>
      <c r="F2995" s="248"/>
      <c r="G2995" s="248"/>
      <c r="H2995" s="249">
        <v>14</v>
      </c>
    </row>
    <row r="2996" spans="1:8" x14ac:dyDescent="0.3">
      <c r="A2996" s="586" t="s">
        <v>267</v>
      </c>
      <c r="B2996" s="586" t="s">
        <v>2</v>
      </c>
      <c r="C2996" s="586" t="s">
        <v>3</v>
      </c>
      <c r="D2996" s="586" t="s">
        <v>4</v>
      </c>
      <c r="E2996" s="587" t="s">
        <v>5</v>
      </c>
      <c r="F2996" s="588" t="s">
        <v>454</v>
      </c>
      <c r="G2996" s="588" t="s">
        <v>456</v>
      </c>
      <c r="H2996" s="588" t="s">
        <v>268</v>
      </c>
    </row>
    <row r="2997" spans="1:8" ht="15" customHeight="1" x14ac:dyDescent="0.3">
      <c r="A2997" s="586"/>
      <c r="B2997" s="586"/>
      <c r="C2997" s="586"/>
      <c r="D2997" s="586"/>
      <c r="E2997" s="587"/>
      <c r="F2997" s="588"/>
      <c r="G2997" s="588"/>
      <c r="H2997" s="588"/>
    </row>
    <row r="2998" spans="1:8" x14ac:dyDescent="0.3">
      <c r="A2998" s="1">
        <v>45908</v>
      </c>
      <c r="B2998" s="2" t="s">
        <v>16</v>
      </c>
      <c r="C2998" s="2" t="s">
        <v>20</v>
      </c>
      <c r="D2998" s="2" t="s">
        <v>112</v>
      </c>
      <c r="E2998" s="3">
        <v>0.25</v>
      </c>
      <c r="F2998" s="4">
        <v>24</v>
      </c>
      <c r="G2998" s="154"/>
      <c r="H2998" s="4">
        <v>24</v>
      </c>
    </row>
    <row r="2999" spans="1:8" x14ac:dyDescent="0.3">
      <c r="A2999" s="1">
        <v>45908</v>
      </c>
      <c r="B2999" s="2" t="s">
        <v>18</v>
      </c>
      <c r="C2999" s="2" t="s">
        <v>20</v>
      </c>
      <c r="D2999" s="2" t="s">
        <v>112</v>
      </c>
      <c r="E2999" s="3">
        <v>0.54166666666666663</v>
      </c>
      <c r="F2999" s="4">
        <v>24</v>
      </c>
      <c r="G2999" s="154"/>
      <c r="H2999" s="4">
        <v>24</v>
      </c>
    </row>
    <row r="3000" spans="1:8" x14ac:dyDescent="0.3">
      <c r="A3000" s="1">
        <v>45908</v>
      </c>
      <c r="B3000" s="2" t="s">
        <v>22</v>
      </c>
      <c r="C3000" s="2" t="s">
        <v>56</v>
      </c>
      <c r="D3000" s="2" t="s">
        <v>97</v>
      </c>
      <c r="E3000" s="3">
        <v>0.29166666666666669</v>
      </c>
      <c r="F3000" s="4">
        <v>15</v>
      </c>
      <c r="G3000" s="154"/>
      <c r="H3000" s="4">
        <v>15</v>
      </c>
    </row>
    <row r="3001" spans="1:8" x14ac:dyDescent="0.3">
      <c r="A3001" s="1">
        <v>45908</v>
      </c>
      <c r="B3001" s="2" t="s">
        <v>17</v>
      </c>
      <c r="C3001" s="2" t="s">
        <v>56</v>
      </c>
      <c r="D3001" s="2" t="s">
        <v>97</v>
      </c>
      <c r="E3001" s="3">
        <v>0.54166666666666663</v>
      </c>
      <c r="F3001" s="4">
        <v>10</v>
      </c>
      <c r="G3001" s="154"/>
      <c r="H3001" s="4">
        <v>10</v>
      </c>
    </row>
    <row r="3002" spans="1:8" x14ac:dyDescent="0.3">
      <c r="A3002" s="1">
        <v>45908</v>
      </c>
      <c r="B3002" s="2" t="s">
        <v>13</v>
      </c>
      <c r="C3002" s="2" t="s">
        <v>56</v>
      </c>
      <c r="D3002" s="2" t="s">
        <v>97</v>
      </c>
      <c r="E3002" s="3">
        <v>0.54166666666666663</v>
      </c>
      <c r="F3002" s="4">
        <v>6</v>
      </c>
      <c r="G3002" s="154"/>
      <c r="H3002" s="4">
        <v>6</v>
      </c>
    </row>
    <row r="3003" spans="1:8" x14ac:dyDescent="0.3">
      <c r="A3003" s="1">
        <v>45908</v>
      </c>
      <c r="B3003" s="2" t="s">
        <v>25</v>
      </c>
      <c r="C3003" s="2" t="s">
        <v>56</v>
      </c>
      <c r="D3003" s="2" t="s">
        <v>97</v>
      </c>
      <c r="E3003" s="3">
        <v>0.625</v>
      </c>
      <c r="F3003" s="4">
        <v>2</v>
      </c>
      <c r="G3003" s="154"/>
      <c r="H3003" s="4">
        <v>2</v>
      </c>
    </row>
    <row r="3004" spans="1:8" x14ac:dyDescent="0.3">
      <c r="A3004" s="1">
        <v>45908</v>
      </c>
      <c r="B3004" s="2" t="s">
        <v>35</v>
      </c>
      <c r="C3004" s="2" t="s">
        <v>60</v>
      </c>
      <c r="D3004" s="2" t="s">
        <v>165</v>
      </c>
      <c r="E3004" s="3">
        <v>0.29166666666666669</v>
      </c>
      <c r="F3004" s="4">
        <v>2</v>
      </c>
      <c r="G3004" s="154"/>
      <c r="H3004" s="4">
        <v>2</v>
      </c>
    </row>
    <row r="3005" spans="1:8" x14ac:dyDescent="0.3">
      <c r="A3005" s="1">
        <v>45908</v>
      </c>
      <c r="B3005" s="2" t="s">
        <v>9</v>
      </c>
      <c r="C3005" s="2"/>
      <c r="D3005" s="2" t="s">
        <v>446</v>
      </c>
      <c r="E3005" s="3">
        <v>0.29166666666666669</v>
      </c>
      <c r="F3005" s="4">
        <v>8</v>
      </c>
      <c r="G3005" s="154"/>
      <c r="H3005" s="4">
        <v>8</v>
      </c>
    </row>
    <row r="3006" spans="1:8" x14ac:dyDescent="0.3">
      <c r="A3006" s="1">
        <v>45908</v>
      </c>
      <c r="B3006" s="2" t="s">
        <v>6</v>
      </c>
      <c r="C3006" s="2" t="s">
        <v>488</v>
      </c>
      <c r="D3006" s="2" t="s">
        <v>446</v>
      </c>
      <c r="E3006" s="3">
        <v>0.29166666666666669</v>
      </c>
      <c r="F3006" s="4">
        <v>11</v>
      </c>
      <c r="G3006" s="154"/>
      <c r="H3006" s="4">
        <v>11</v>
      </c>
    </row>
    <row r="3007" spans="1:8" x14ac:dyDescent="0.3">
      <c r="A3007" s="1">
        <v>45908</v>
      </c>
      <c r="B3007" s="2" t="s">
        <v>36</v>
      </c>
      <c r="C3007" s="2" t="s">
        <v>56</v>
      </c>
      <c r="D3007" s="2" t="s">
        <v>115</v>
      </c>
      <c r="E3007" s="2"/>
      <c r="F3007" s="250" t="s">
        <v>489</v>
      </c>
      <c r="G3007" s="154"/>
      <c r="H3007" s="250" t="s">
        <v>489</v>
      </c>
    </row>
    <row r="3008" spans="1:8" x14ac:dyDescent="0.3">
      <c r="A3008" s="586" t="s">
        <v>267</v>
      </c>
      <c r="B3008" s="586" t="s">
        <v>2</v>
      </c>
      <c r="C3008" s="586" t="s">
        <v>3</v>
      </c>
      <c r="D3008" s="586" t="s">
        <v>4</v>
      </c>
      <c r="E3008" s="587" t="s">
        <v>5</v>
      </c>
      <c r="F3008" s="588" t="s">
        <v>454</v>
      </c>
      <c r="G3008" s="588" t="s">
        <v>456</v>
      </c>
      <c r="H3008" s="588" t="s">
        <v>268</v>
      </c>
    </row>
    <row r="3009" spans="1:8" x14ac:dyDescent="0.3">
      <c r="A3009" s="586"/>
      <c r="B3009" s="586"/>
      <c r="C3009" s="586"/>
      <c r="D3009" s="586"/>
      <c r="E3009" s="587"/>
      <c r="F3009" s="588"/>
      <c r="G3009" s="588"/>
      <c r="H3009" s="588"/>
    </row>
    <row r="3010" spans="1:8" x14ac:dyDescent="0.3">
      <c r="A3010" s="18">
        <v>45909</v>
      </c>
      <c r="B3010" s="5" t="s">
        <v>16</v>
      </c>
      <c r="C3010" s="19" t="s">
        <v>20</v>
      </c>
      <c r="D3010" s="48" t="s">
        <v>179</v>
      </c>
      <c r="E3010" s="19">
        <v>0.25</v>
      </c>
      <c r="F3010" s="5"/>
      <c r="G3010" s="5"/>
      <c r="H3010" s="48">
        <v>14</v>
      </c>
    </row>
    <row r="3011" spans="1:8" x14ac:dyDescent="0.3">
      <c r="A3011" s="18">
        <v>45909</v>
      </c>
      <c r="B3011" s="20" t="s">
        <v>9</v>
      </c>
      <c r="C3011" s="21" t="s">
        <v>20</v>
      </c>
      <c r="D3011" s="41" t="s">
        <v>179</v>
      </c>
      <c r="E3011" s="21">
        <v>0.45833333333333331</v>
      </c>
      <c r="F3011" s="5"/>
      <c r="G3011" s="5"/>
      <c r="H3011" s="41">
        <v>12</v>
      </c>
    </row>
    <row r="3012" spans="1:8" x14ac:dyDescent="0.3">
      <c r="A3012" s="18">
        <v>45909</v>
      </c>
      <c r="B3012" s="5" t="s">
        <v>6</v>
      </c>
      <c r="C3012" s="19" t="s">
        <v>20</v>
      </c>
      <c r="D3012" s="48" t="s">
        <v>179</v>
      </c>
      <c r="E3012" s="19">
        <v>0.45833333333333331</v>
      </c>
      <c r="F3012" s="5"/>
      <c r="G3012" s="5"/>
      <c r="H3012" s="48">
        <v>7</v>
      </c>
    </row>
    <row r="3013" spans="1:8" x14ac:dyDescent="0.3">
      <c r="A3013" s="18">
        <v>45909</v>
      </c>
      <c r="B3013" s="5" t="s">
        <v>22</v>
      </c>
      <c r="C3013" s="19" t="s">
        <v>20</v>
      </c>
      <c r="D3013" s="48" t="s">
        <v>179</v>
      </c>
      <c r="E3013" s="19">
        <v>0.45833333333333331</v>
      </c>
      <c r="F3013" s="5"/>
      <c r="G3013" s="5"/>
      <c r="H3013" s="48">
        <v>9</v>
      </c>
    </row>
    <row r="3014" spans="1:8" x14ac:dyDescent="0.3">
      <c r="A3014" s="18">
        <v>45909</v>
      </c>
      <c r="B3014" s="5" t="s">
        <v>80</v>
      </c>
      <c r="C3014" s="19" t="s">
        <v>367</v>
      </c>
      <c r="D3014" s="48" t="s">
        <v>451</v>
      </c>
      <c r="E3014" s="19">
        <v>0.45833333333333331</v>
      </c>
      <c r="F3014" s="5"/>
      <c r="G3014" s="5"/>
      <c r="H3014" s="48">
        <v>10</v>
      </c>
    </row>
    <row r="3015" spans="1:8" x14ac:dyDescent="0.3">
      <c r="A3015" s="18">
        <v>45909</v>
      </c>
      <c r="B3015" s="5" t="s">
        <v>107</v>
      </c>
      <c r="C3015" s="19" t="s">
        <v>367</v>
      </c>
      <c r="D3015" s="48" t="s">
        <v>451</v>
      </c>
      <c r="E3015" s="19">
        <v>0.45833333333333331</v>
      </c>
      <c r="F3015" s="5"/>
      <c r="G3015" s="5"/>
      <c r="H3015" s="48">
        <v>10</v>
      </c>
    </row>
    <row r="3016" spans="1:8" x14ac:dyDescent="0.3">
      <c r="A3016" s="18">
        <v>45909</v>
      </c>
      <c r="B3016" s="5" t="s">
        <v>22</v>
      </c>
      <c r="C3016" s="19" t="s">
        <v>367</v>
      </c>
      <c r="D3016" s="48" t="s">
        <v>451</v>
      </c>
      <c r="E3016" s="19">
        <v>0.45833333333333331</v>
      </c>
      <c r="F3016" s="5"/>
      <c r="G3016" s="5"/>
      <c r="H3016" s="48">
        <v>15</v>
      </c>
    </row>
    <row r="3017" spans="1:8" x14ac:dyDescent="0.3">
      <c r="A3017" s="18">
        <v>45909</v>
      </c>
      <c r="B3017" s="20" t="s">
        <v>35</v>
      </c>
      <c r="C3017" s="19" t="s">
        <v>46</v>
      </c>
      <c r="D3017" s="41" t="s">
        <v>8</v>
      </c>
      <c r="E3017" s="19">
        <v>0.29166666666666702</v>
      </c>
      <c r="F3017" s="5"/>
      <c r="G3017" s="5"/>
      <c r="H3017" s="41">
        <v>2</v>
      </c>
    </row>
    <row r="3018" spans="1:8" x14ac:dyDescent="0.3">
      <c r="A3018" s="18">
        <v>45909</v>
      </c>
      <c r="B3018" s="54" t="s">
        <v>479</v>
      </c>
      <c r="C3018" s="19" t="s">
        <v>46</v>
      </c>
      <c r="D3018" s="48" t="s">
        <v>8</v>
      </c>
      <c r="E3018" s="19">
        <v>0.29166666666666702</v>
      </c>
      <c r="F3018" s="5"/>
      <c r="G3018" s="5"/>
      <c r="H3018" s="48">
        <v>4</v>
      </c>
    </row>
    <row r="3019" spans="1:8" x14ac:dyDescent="0.3">
      <c r="A3019" s="18">
        <v>45909</v>
      </c>
      <c r="B3019" s="20" t="s">
        <v>34</v>
      </c>
      <c r="C3019" s="21" t="s">
        <v>46</v>
      </c>
      <c r="D3019" s="41" t="s">
        <v>8</v>
      </c>
      <c r="E3019" s="21">
        <v>0.41666666666666669</v>
      </c>
      <c r="F3019" s="5"/>
      <c r="G3019" s="5"/>
      <c r="H3019" s="41">
        <v>1</v>
      </c>
    </row>
    <row r="3020" spans="1:8" x14ac:dyDescent="0.3">
      <c r="A3020" s="18">
        <v>45909</v>
      </c>
      <c r="B3020" s="20" t="s">
        <v>76</v>
      </c>
      <c r="C3020" s="21" t="s">
        <v>46</v>
      </c>
      <c r="D3020" s="20" t="s">
        <v>8</v>
      </c>
      <c r="E3020" s="21">
        <v>0.41666666666666669</v>
      </c>
      <c r="F3020" s="5"/>
      <c r="G3020" s="5"/>
      <c r="H3020" s="20">
        <v>3</v>
      </c>
    </row>
    <row r="3021" spans="1:8" x14ac:dyDescent="0.3">
      <c r="A3021" s="18">
        <v>45909</v>
      </c>
      <c r="B3021" s="20" t="s">
        <v>76</v>
      </c>
      <c r="C3021" s="21" t="s">
        <v>46</v>
      </c>
      <c r="D3021" s="20" t="s">
        <v>24</v>
      </c>
      <c r="E3021" s="21">
        <v>0.625</v>
      </c>
      <c r="F3021" s="5"/>
      <c r="G3021" s="5"/>
      <c r="H3021" s="20">
        <v>2</v>
      </c>
    </row>
    <row r="3022" spans="1:8" x14ac:dyDescent="0.3">
      <c r="A3022" s="18">
        <v>45909</v>
      </c>
      <c r="B3022" s="20" t="s">
        <v>377</v>
      </c>
      <c r="C3022" s="21" t="s">
        <v>56</v>
      </c>
      <c r="D3022" s="41" t="s">
        <v>81</v>
      </c>
      <c r="E3022" s="21">
        <v>0.29166666666666669</v>
      </c>
      <c r="F3022" s="5"/>
      <c r="G3022" s="5"/>
      <c r="H3022" s="41">
        <v>10</v>
      </c>
    </row>
    <row r="3023" spans="1:8" x14ac:dyDescent="0.3">
      <c r="A3023" s="18">
        <v>45909</v>
      </c>
      <c r="B3023" s="20" t="s">
        <v>40</v>
      </c>
      <c r="C3023" s="5" t="s">
        <v>56</v>
      </c>
      <c r="D3023" s="5" t="s">
        <v>81</v>
      </c>
      <c r="E3023" s="22">
        <v>0.41666666666666669</v>
      </c>
      <c r="F3023" s="5"/>
      <c r="G3023" s="5"/>
      <c r="H3023" s="5">
        <v>14</v>
      </c>
    </row>
    <row r="3024" spans="1:8" x14ac:dyDescent="0.3">
      <c r="A3024" s="18">
        <v>45909</v>
      </c>
      <c r="B3024" s="5" t="s">
        <v>36</v>
      </c>
      <c r="C3024" s="19" t="s">
        <v>56</v>
      </c>
      <c r="D3024" s="48" t="s">
        <v>42</v>
      </c>
      <c r="E3024" s="19">
        <v>0.75</v>
      </c>
      <c r="F3024" s="5"/>
      <c r="G3024" s="5"/>
      <c r="H3024" s="48">
        <v>10</v>
      </c>
    </row>
    <row r="3025" spans="1:8" x14ac:dyDescent="0.3">
      <c r="A3025" s="586" t="s">
        <v>267</v>
      </c>
      <c r="B3025" s="586" t="s">
        <v>2</v>
      </c>
      <c r="C3025" s="586" t="s">
        <v>3</v>
      </c>
      <c r="D3025" s="586" t="s">
        <v>4</v>
      </c>
      <c r="E3025" s="587" t="s">
        <v>5</v>
      </c>
      <c r="F3025" s="588" t="s">
        <v>454</v>
      </c>
      <c r="G3025" s="588" t="s">
        <v>456</v>
      </c>
      <c r="H3025" s="588" t="s">
        <v>268</v>
      </c>
    </row>
    <row r="3026" spans="1:8" x14ac:dyDescent="0.3">
      <c r="A3026" s="586"/>
      <c r="B3026" s="586"/>
      <c r="C3026" s="586"/>
      <c r="D3026" s="586"/>
      <c r="E3026" s="587"/>
      <c r="F3026" s="588"/>
      <c r="G3026" s="588"/>
      <c r="H3026" s="588"/>
    </row>
    <row r="3027" spans="1:8" x14ac:dyDescent="0.3">
      <c r="A3027" s="18">
        <v>45910</v>
      </c>
      <c r="B3027" s="20" t="s">
        <v>19</v>
      </c>
      <c r="C3027" s="21" t="s">
        <v>14</v>
      </c>
      <c r="D3027" s="41" t="s">
        <v>115</v>
      </c>
      <c r="E3027" s="21">
        <v>0.41666666666666669</v>
      </c>
      <c r="F3027" s="20"/>
      <c r="G3027" s="20"/>
      <c r="H3027" s="41">
        <v>10</v>
      </c>
    </row>
    <row r="3028" spans="1:8" x14ac:dyDescent="0.3">
      <c r="A3028" s="18">
        <v>45910</v>
      </c>
      <c r="B3028" s="20" t="s">
        <v>423</v>
      </c>
      <c r="C3028" s="21" t="s">
        <v>20</v>
      </c>
      <c r="D3028" s="41" t="s">
        <v>179</v>
      </c>
      <c r="E3028" s="21">
        <v>0.29166666666666669</v>
      </c>
      <c r="F3028" s="20"/>
      <c r="G3028" s="20"/>
      <c r="H3028" s="41">
        <v>24</v>
      </c>
    </row>
    <row r="3029" spans="1:8" x14ac:dyDescent="0.3">
      <c r="A3029" s="18">
        <v>45910</v>
      </c>
      <c r="B3029" s="20" t="s">
        <v>180</v>
      </c>
      <c r="C3029" s="21" t="s">
        <v>367</v>
      </c>
      <c r="D3029" s="21" t="s">
        <v>367</v>
      </c>
      <c r="E3029" s="21">
        <v>0.45833333333333331</v>
      </c>
      <c r="F3029" s="20"/>
      <c r="G3029" s="20"/>
      <c r="H3029" s="41">
        <v>10</v>
      </c>
    </row>
    <row r="3030" spans="1:8" x14ac:dyDescent="0.3">
      <c r="A3030" s="18">
        <v>45910</v>
      </c>
      <c r="B3030" s="20" t="s">
        <v>6</v>
      </c>
      <c r="C3030" s="21" t="s">
        <v>367</v>
      </c>
      <c r="D3030" s="21" t="s">
        <v>367</v>
      </c>
      <c r="E3030" s="21">
        <v>0.45833333333333331</v>
      </c>
      <c r="F3030" s="20"/>
      <c r="G3030" s="20"/>
      <c r="H3030" s="41">
        <v>10</v>
      </c>
    </row>
    <row r="3031" spans="1:8" x14ac:dyDescent="0.3">
      <c r="A3031" s="18">
        <v>45910</v>
      </c>
      <c r="B3031" s="20" t="s">
        <v>9</v>
      </c>
      <c r="C3031" s="21" t="s">
        <v>367</v>
      </c>
      <c r="D3031" s="21" t="s">
        <v>367</v>
      </c>
      <c r="E3031" s="21">
        <v>0.625</v>
      </c>
      <c r="F3031" s="20"/>
      <c r="G3031" s="20"/>
      <c r="H3031" s="41">
        <v>14</v>
      </c>
    </row>
    <row r="3032" spans="1:8" x14ac:dyDescent="0.3">
      <c r="A3032" s="18">
        <v>45910</v>
      </c>
      <c r="B3032" s="20" t="s">
        <v>35</v>
      </c>
      <c r="C3032" s="21" t="s">
        <v>46</v>
      </c>
      <c r="D3032" s="41" t="s">
        <v>8</v>
      </c>
      <c r="E3032" s="21">
        <v>0.29166666666666702</v>
      </c>
      <c r="F3032" s="20"/>
      <c r="G3032" s="20"/>
      <c r="H3032" s="41">
        <v>4</v>
      </c>
    </row>
    <row r="3033" spans="1:8" x14ac:dyDescent="0.3">
      <c r="A3033" s="18">
        <v>45910</v>
      </c>
      <c r="B3033" s="20" t="s">
        <v>22</v>
      </c>
      <c r="C3033" s="21" t="s">
        <v>46</v>
      </c>
      <c r="D3033" s="41" t="s">
        <v>8</v>
      </c>
      <c r="E3033" s="21">
        <v>0.35416666666666669</v>
      </c>
      <c r="F3033" s="20"/>
      <c r="G3033" s="20"/>
      <c r="H3033" s="41">
        <v>12</v>
      </c>
    </row>
    <row r="3034" spans="1:8" x14ac:dyDescent="0.3">
      <c r="A3034" s="18">
        <v>45910</v>
      </c>
      <c r="B3034" s="20" t="s">
        <v>161</v>
      </c>
      <c r="C3034" s="21" t="s">
        <v>46</v>
      </c>
      <c r="D3034" s="20" t="s">
        <v>8</v>
      </c>
      <c r="E3034" s="21">
        <v>0.35416666666666669</v>
      </c>
      <c r="F3034" s="20"/>
      <c r="G3034" s="20"/>
      <c r="H3034" s="20">
        <v>1</v>
      </c>
    </row>
    <row r="3035" spans="1:8" x14ac:dyDescent="0.3">
      <c r="A3035" s="18">
        <v>45910</v>
      </c>
      <c r="B3035" s="20" t="s">
        <v>159</v>
      </c>
      <c r="C3035" s="21" t="s">
        <v>46</v>
      </c>
      <c r="D3035" s="41" t="s">
        <v>8</v>
      </c>
      <c r="E3035" s="21">
        <v>0.45833333333333331</v>
      </c>
      <c r="F3035" s="20"/>
      <c r="G3035" s="20"/>
      <c r="H3035" s="41">
        <v>4</v>
      </c>
    </row>
    <row r="3036" spans="1:8" x14ac:dyDescent="0.3">
      <c r="A3036" s="18">
        <v>45910</v>
      </c>
      <c r="B3036" s="20" t="s">
        <v>45</v>
      </c>
      <c r="C3036" s="21" t="s">
        <v>367</v>
      </c>
      <c r="D3036" s="41" t="s">
        <v>451</v>
      </c>
      <c r="E3036" s="21">
        <v>0.125</v>
      </c>
      <c r="F3036" s="20"/>
      <c r="G3036" s="20"/>
      <c r="H3036" s="41">
        <v>4</v>
      </c>
    </row>
    <row r="3037" spans="1:8" x14ac:dyDescent="0.3">
      <c r="A3037" s="18">
        <v>45910</v>
      </c>
      <c r="B3037" s="20" t="s">
        <v>11</v>
      </c>
      <c r="C3037" s="21" t="s">
        <v>20</v>
      </c>
      <c r="D3037" s="21" t="s">
        <v>179</v>
      </c>
      <c r="E3037" s="21">
        <v>0.41666666666666669</v>
      </c>
      <c r="F3037" s="20"/>
      <c r="G3037" s="20"/>
      <c r="H3037" s="41">
        <v>14</v>
      </c>
    </row>
    <row r="3038" spans="1:8" x14ac:dyDescent="0.3">
      <c r="A3038" s="18">
        <v>45910</v>
      </c>
      <c r="B3038" s="20" t="s">
        <v>18</v>
      </c>
      <c r="C3038" s="21" t="s">
        <v>20</v>
      </c>
      <c r="D3038" s="21" t="s">
        <v>179</v>
      </c>
      <c r="E3038" s="21">
        <v>0.41666666666666669</v>
      </c>
      <c r="F3038" s="20"/>
      <c r="G3038" s="20"/>
      <c r="H3038" s="41">
        <v>18</v>
      </c>
    </row>
    <row r="3039" spans="1:8" x14ac:dyDescent="0.3">
      <c r="A3039" s="18">
        <v>45910</v>
      </c>
      <c r="B3039" s="20" t="s">
        <v>40</v>
      </c>
      <c r="C3039" s="55" t="s">
        <v>56</v>
      </c>
      <c r="D3039" s="20" t="s">
        <v>97</v>
      </c>
      <c r="E3039" s="55">
        <v>0.20833333333333334</v>
      </c>
      <c r="F3039" s="20"/>
      <c r="G3039" s="20"/>
      <c r="H3039" s="20">
        <v>14</v>
      </c>
    </row>
    <row r="3040" spans="1:8" x14ac:dyDescent="0.3">
      <c r="A3040" s="18">
        <v>45910</v>
      </c>
      <c r="B3040" s="5" t="s">
        <v>107</v>
      </c>
      <c r="C3040" s="21" t="s">
        <v>46</v>
      </c>
      <c r="D3040" s="5" t="s">
        <v>24</v>
      </c>
      <c r="E3040" s="5"/>
      <c r="F3040" s="5"/>
      <c r="G3040" s="5"/>
      <c r="H3040" s="5"/>
    </row>
    <row r="3041" spans="1:8" x14ac:dyDescent="0.3">
      <c r="A3041" s="586" t="s">
        <v>267</v>
      </c>
      <c r="B3041" s="586" t="s">
        <v>2</v>
      </c>
      <c r="C3041" s="586" t="s">
        <v>3</v>
      </c>
      <c r="D3041" s="586" t="s">
        <v>4</v>
      </c>
      <c r="E3041" s="587" t="s">
        <v>5</v>
      </c>
      <c r="F3041" s="588" t="s">
        <v>454</v>
      </c>
      <c r="G3041" s="588" t="s">
        <v>456</v>
      </c>
      <c r="H3041" s="588" t="s">
        <v>268</v>
      </c>
    </row>
    <row r="3042" spans="1:8" x14ac:dyDescent="0.3">
      <c r="A3042" s="586"/>
      <c r="B3042" s="586"/>
      <c r="C3042" s="586"/>
      <c r="D3042" s="586"/>
      <c r="E3042" s="587"/>
      <c r="F3042" s="588"/>
      <c r="G3042" s="588"/>
      <c r="H3042" s="588"/>
    </row>
    <row r="3043" spans="1:8" x14ac:dyDescent="0.3">
      <c r="A3043" s="18">
        <v>45911</v>
      </c>
      <c r="B3043" s="20" t="s">
        <v>49</v>
      </c>
      <c r="C3043" s="21" t="s">
        <v>46</v>
      </c>
      <c r="D3043" s="41" t="s">
        <v>8</v>
      </c>
      <c r="E3043" s="21">
        <v>0.29166666666666669</v>
      </c>
      <c r="F3043" s="20"/>
      <c r="G3043" s="20" t="s">
        <v>371</v>
      </c>
      <c r="H3043" s="41">
        <v>2</v>
      </c>
    </row>
    <row r="3044" spans="1:8" x14ac:dyDescent="0.3">
      <c r="A3044" s="18">
        <v>45911</v>
      </c>
      <c r="B3044" s="20" t="s">
        <v>16</v>
      </c>
      <c r="C3044" s="21" t="s">
        <v>46</v>
      </c>
      <c r="D3044" s="41" t="s">
        <v>8</v>
      </c>
      <c r="E3044" s="21">
        <v>0.29166666666666669</v>
      </c>
      <c r="F3044" s="20"/>
      <c r="G3044" s="20" t="s">
        <v>371</v>
      </c>
      <c r="H3044" s="41">
        <v>2</v>
      </c>
    </row>
    <row r="3045" spans="1:8" x14ac:dyDescent="0.3">
      <c r="A3045" s="18">
        <v>45911</v>
      </c>
      <c r="B3045" s="20" t="s">
        <v>13</v>
      </c>
      <c r="C3045" s="21" t="s">
        <v>46</v>
      </c>
      <c r="D3045" s="20" t="s">
        <v>8</v>
      </c>
      <c r="E3045" s="21">
        <v>0.41666666666666669</v>
      </c>
      <c r="F3045" s="20"/>
      <c r="G3045" s="20"/>
      <c r="H3045" s="20">
        <v>1</v>
      </c>
    </row>
    <row r="3046" spans="1:8" x14ac:dyDescent="0.3">
      <c r="A3046" s="18">
        <v>45911</v>
      </c>
      <c r="B3046" s="20" t="s">
        <v>441</v>
      </c>
      <c r="C3046" s="21" t="s">
        <v>46</v>
      </c>
      <c r="D3046" s="41" t="s">
        <v>8</v>
      </c>
      <c r="E3046" s="21">
        <v>0.41666666666666669</v>
      </c>
      <c r="F3046" s="20"/>
      <c r="G3046" s="20"/>
      <c r="H3046" s="41">
        <v>2</v>
      </c>
    </row>
    <row r="3047" spans="1:8" x14ac:dyDescent="0.3">
      <c r="A3047" s="18">
        <v>45911</v>
      </c>
      <c r="B3047" s="20" t="s">
        <v>491</v>
      </c>
      <c r="C3047" s="21" t="s">
        <v>46</v>
      </c>
      <c r="D3047" s="41" t="s">
        <v>8</v>
      </c>
      <c r="E3047" s="21">
        <v>0.41666666666666669</v>
      </c>
      <c r="F3047" s="20"/>
      <c r="G3047" s="20"/>
      <c r="H3047" s="41">
        <v>1</v>
      </c>
    </row>
    <row r="3048" spans="1:8" x14ac:dyDescent="0.3">
      <c r="A3048" s="18">
        <v>45911</v>
      </c>
      <c r="B3048" s="20" t="s">
        <v>51</v>
      </c>
      <c r="C3048" s="21" t="s">
        <v>20</v>
      </c>
      <c r="D3048" s="41" t="s">
        <v>179</v>
      </c>
      <c r="E3048" s="21">
        <v>0.33333333333333298</v>
      </c>
      <c r="F3048" s="20"/>
      <c r="G3048" s="20" t="s">
        <v>371</v>
      </c>
      <c r="H3048" s="41">
        <v>1</v>
      </c>
    </row>
    <row r="3049" spans="1:8" x14ac:dyDescent="0.3">
      <c r="A3049" s="18">
        <v>45911</v>
      </c>
      <c r="B3049" s="20" t="s">
        <v>12</v>
      </c>
      <c r="C3049" s="21" t="s">
        <v>20</v>
      </c>
      <c r="D3049" s="41" t="s">
        <v>179</v>
      </c>
      <c r="E3049" s="21">
        <v>0.33333333333333331</v>
      </c>
      <c r="F3049" s="20"/>
      <c r="G3049" s="20" t="s">
        <v>371</v>
      </c>
      <c r="H3049" s="41">
        <v>22</v>
      </c>
    </row>
    <row r="3050" spans="1:8" x14ac:dyDescent="0.3">
      <c r="A3050" s="18">
        <v>45911</v>
      </c>
      <c r="B3050" s="20" t="s">
        <v>76</v>
      </c>
      <c r="C3050" s="21" t="s">
        <v>20</v>
      </c>
      <c r="D3050" s="41" t="s">
        <v>179</v>
      </c>
      <c r="E3050" s="21">
        <v>0.33333333333333331</v>
      </c>
      <c r="F3050" s="20"/>
      <c r="G3050" s="20" t="s">
        <v>371</v>
      </c>
      <c r="H3050" s="41">
        <v>1</v>
      </c>
    </row>
    <row r="3051" spans="1:8" x14ac:dyDescent="0.3">
      <c r="A3051" s="18">
        <v>45911</v>
      </c>
      <c r="B3051" s="20" t="s">
        <v>169</v>
      </c>
      <c r="C3051" s="21" t="s">
        <v>56</v>
      </c>
      <c r="D3051" s="20" t="s">
        <v>81</v>
      </c>
      <c r="E3051" s="21">
        <v>0.29166666666666669</v>
      </c>
      <c r="F3051" s="20"/>
      <c r="G3051" s="20" t="s">
        <v>371</v>
      </c>
      <c r="H3051" s="20">
        <v>2</v>
      </c>
    </row>
    <row r="3052" spans="1:8" x14ac:dyDescent="0.3">
      <c r="A3052" s="18">
        <v>45911</v>
      </c>
      <c r="B3052" s="20" t="s">
        <v>22</v>
      </c>
      <c r="C3052" s="21" t="s">
        <v>56</v>
      </c>
      <c r="D3052" s="41" t="s">
        <v>81</v>
      </c>
      <c r="E3052" s="21">
        <v>0.29166666666666669</v>
      </c>
      <c r="F3052" s="20"/>
      <c r="G3052" s="20" t="s">
        <v>371</v>
      </c>
      <c r="H3052" s="41">
        <v>7</v>
      </c>
    </row>
    <row r="3053" spans="1:8" x14ac:dyDescent="0.3">
      <c r="A3053" s="18">
        <v>45911</v>
      </c>
      <c r="B3053" s="20" t="s">
        <v>80</v>
      </c>
      <c r="C3053" s="21" t="s">
        <v>56</v>
      </c>
      <c r="D3053" s="41" t="s">
        <v>81</v>
      </c>
      <c r="E3053" s="21">
        <v>0.29166666666666669</v>
      </c>
      <c r="F3053" s="20"/>
      <c r="G3053" s="20" t="s">
        <v>371</v>
      </c>
      <c r="H3053" s="41">
        <v>2</v>
      </c>
    </row>
    <row r="3054" spans="1:8" x14ac:dyDescent="0.3">
      <c r="A3054" s="18">
        <v>45911</v>
      </c>
      <c r="B3054" s="20" t="s">
        <v>43</v>
      </c>
      <c r="C3054" s="21" t="s">
        <v>14</v>
      </c>
      <c r="D3054" s="41" t="s">
        <v>115</v>
      </c>
      <c r="E3054" s="21">
        <v>0.20833333333333334</v>
      </c>
      <c r="F3054" s="20"/>
      <c r="G3054" s="20" t="s">
        <v>371</v>
      </c>
      <c r="H3054" s="41">
        <v>7</v>
      </c>
    </row>
    <row r="3055" spans="1:8" x14ac:dyDescent="0.3">
      <c r="A3055" s="18">
        <v>45911</v>
      </c>
      <c r="B3055" s="20" t="s">
        <v>35</v>
      </c>
      <c r="C3055" s="21" t="s">
        <v>46</v>
      </c>
      <c r="D3055" s="41" t="s">
        <v>8</v>
      </c>
      <c r="E3055" s="21"/>
      <c r="F3055" s="20"/>
      <c r="G3055" s="20" t="s">
        <v>371</v>
      </c>
      <c r="H3055" s="41">
        <v>1</v>
      </c>
    </row>
    <row r="3056" spans="1:8" x14ac:dyDescent="0.3">
      <c r="A3056" s="18">
        <v>45911</v>
      </c>
      <c r="B3056" s="20" t="s">
        <v>40</v>
      </c>
      <c r="C3056" s="21" t="s">
        <v>367</v>
      </c>
      <c r="D3056" s="41" t="s">
        <v>451</v>
      </c>
      <c r="E3056" s="21">
        <v>0.29166666666666669</v>
      </c>
      <c r="F3056" s="20"/>
      <c r="G3056" s="20" t="s">
        <v>371</v>
      </c>
      <c r="H3056" s="41">
        <v>21</v>
      </c>
    </row>
    <row r="3057" spans="1:8" x14ac:dyDescent="0.3">
      <c r="A3057" s="18">
        <v>45911</v>
      </c>
      <c r="B3057" s="41" t="s">
        <v>164</v>
      </c>
      <c r="C3057" s="42" t="s">
        <v>367</v>
      </c>
      <c r="D3057" s="41" t="s">
        <v>451</v>
      </c>
      <c r="E3057" s="42">
        <v>0.29166666666666669</v>
      </c>
      <c r="F3057" s="20"/>
      <c r="G3057" s="20" t="s">
        <v>371</v>
      </c>
      <c r="H3057" s="41">
        <v>2</v>
      </c>
    </row>
    <row r="3058" spans="1:8" x14ac:dyDescent="0.3">
      <c r="A3058" s="18">
        <v>45911</v>
      </c>
      <c r="B3058" s="20" t="s">
        <v>6</v>
      </c>
      <c r="C3058" s="21" t="s">
        <v>14</v>
      </c>
      <c r="D3058" s="20" t="s">
        <v>115</v>
      </c>
      <c r="E3058" s="21">
        <v>0.5</v>
      </c>
      <c r="F3058" s="20"/>
      <c r="G3058" s="20"/>
      <c r="H3058" s="20">
        <v>7</v>
      </c>
    </row>
    <row r="3059" spans="1:8" x14ac:dyDescent="0.3">
      <c r="A3059" s="18">
        <v>45911</v>
      </c>
      <c r="B3059" s="20" t="s">
        <v>9</v>
      </c>
      <c r="C3059" s="21" t="s">
        <v>14</v>
      </c>
      <c r="D3059" s="20" t="s">
        <v>115</v>
      </c>
      <c r="E3059" s="21">
        <v>0.5</v>
      </c>
      <c r="F3059" s="20"/>
      <c r="G3059" s="20"/>
      <c r="H3059" s="20">
        <v>8</v>
      </c>
    </row>
    <row r="3060" spans="1:8" x14ac:dyDescent="0.3">
      <c r="A3060" s="18">
        <v>45911</v>
      </c>
      <c r="B3060" s="20" t="s">
        <v>180</v>
      </c>
      <c r="C3060" s="21" t="s">
        <v>26</v>
      </c>
      <c r="D3060" s="20" t="s">
        <v>27</v>
      </c>
      <c r="E3060" s="21">
        <v>0.45833333333333331</v>
      </c>
      <c r="F3060" s="20"/>
      <c r="G3060" s="20"/>
      <c r="H3060" s="20">
        <v>8</v>
      </c>
    </row>
    <row r="3061" spans="1:8" x14ac:dyDescent="0.3">
      <c r="A3061" s="18">
        <v>45911</v>
      </c>
      <c r="B3061" s="5" t="s">
        <v>36</v>
      </c>
      <c r="C3061" s="19" t="s">
        <v>26</v>
      </c>
      <c r="D3061" s="48" t="s">
        <v>27</v>
      </c>
      <c r="E3061" s="19">
        <v>0.75</v>
      </c>
      <c r="F3061" s="5"/>
      <c r="G3061" s="5"/>
      <c r="H3061" s="48">
        <v>10</v>
      </c>
    </row>
    <row r="3062" spans="1:8" x14ac:dyDescent="0.3">
      <c r="A3062" s="18">
        <v>45911</v>
      </c>
      <c r="B3062" s="20" t="s">
        <v>33</v>
      </c>
      <c r="C3062" s="21" t="s">
        <v>28</v>
      </c>
      <c r="D3062" s="41" t="s">
        <v>42</v>
      </c>
      <c r="E3062" s="21">
        <v>0.58333333333333337</v>
      </c>
      <c r="F3062" s="20"/>
      <c r="G3062" s="20"/>
      <c r="H3062" s="41">
        <v>15</v>
      </c>
    </row>
    <row r="3063" spans="1:8" x14ac:dyDescent="0.3">
      <c r="A3063" s="18">
        <v>45911</v>
      </c>
      <c r="B3063" s="20" t="s">
        <v>398</v>
      </c>
      <c r="C3063" s="21" t="s">
        <v>28</v>
      </c>
      <c r="D3063" s="41" t="s">
        <v>42</v>
      </c>
      <c r="E3063" s="21">
        <v>0.58333333333333337</v>
      </c>
      <c r="F3063" s="20"/>
      <c r="G3063" s="20"/>
      <c r="H3063" s="41">
        <v>1</v>
      </c>
    </row>
    <row r="3064" spans="1:8" x14ac:dyDescent="0.3">
      <c r="A3064" s="586" t="s">
        <v>267</v>
      </c>
      <c r="B3064" s="586" t="s">
        <v>2</v>
      </c>
      <c r="C3064" s="586" t="s">
        <v>3</v>
      </c>
      <c r="D3064" s="586" t="s">
        <v>4</v>
      </c>
      <c r="E3064" s="587" t="s">
        <v>5</v>
      </c>
      <c r="F3064" s="588" t="s">
        <v>454</v>
      </c>
      <c r="G3064" s="588" t="s">
        <v>456</v>
      </c>
      <c r="H3064" s="588" t="s">
        <v>268</v>
      </c>
    </row>
    <row r="3065" spans="1:8" x14ac:dyDescent="0.3">
      <c r="A3065" s="586"/>
      <c r="B3065" s="586"/>
      <c r="C3065" s="586"/>
      <c r="D3065" s="586"/>
      <c r="E3065" s="587"/>
      <c r="F3065" s="588"/>
      <c r="G3065" s="588"/>
      <c r="H3065" s="588"/>
    </row>
    <row r="3066" spans="1:8" x14ac:dyDescent="0.3">
      <c r="A3066" s="18">
        <v>45912</v>
      </c>
      <c r="B3066" s="20" t="s">
        <v>35</v>
      </c>
      <c r="C3066" s="21" t="s">
        <v>60</v>
      </c>
      <c r="D3066" s="41" t="s">
        <v>8</v>
      </c>
      <c r="E3066" s="21">
        <v>0.29166666666666702</v>
      </c>
      <c r="F3066" s="5"/>
      <c r="G3066" s="5"/>
      <c r="H3066" s="41">
        <v>2</v>
      </c>
    </row>
    <row r="3067" spans="1:8" x14ac:dyDescent="0.3">
      <c r="A3067" s="18">
        <v>45912</v>
      </c>
      <c r="B3067" s="5" t="s">
        <v>12</v>
      </c>
      <c r="C3067" s="19" t="s">
        <v>14</v>
      </c>
      <c r="D3067" s="48" t="s">
        <v>115</v>
      </c>
      <c r="E3067" s="19">
        <v>0.25</v>
      </c>
      <c r="F3067" s="5"/>
      <c r="G3067" s="5"/>
      <c r="H3067" s="48">
        <v>22</v>
      </c>
    </row>
    <row r="3068" spans="1:8" x14ac:dyDescent="0.3">
      <c r="A3068" s="18">
        <v>45912</v>
      </c>
      <c r="B3068" s="5" t="s">
        <v>22</v>
      </c>
      <c r="C3068" s="19" t="s">
        <v>60</v>
      </c>
      <c r="D3068" s="48" t="s">
        <v>8</v>
      </c>
      <c r="E3068" s="19">
        <v>0.41666666666666702</v>
      </c>
      <c r="F3068" s="5"/>
      <c r="G3068" s="5"/>
      <c r="H3068" s="48">
        <v>1</v>
      </c>
    </row>
    <row r="3069" spans="1:8" x14ac:dyDescent="0.3">
      <c r="A3069" s="18">
        <v>45912</v>
      </c>
      <c r="B3069" s="20" t="s">
        <v>33</v>
      </c>
      <c r="C3069" s="19" t="s">
        <v>28</v>
      </c>
      <c r="D3069" s="48" t="s">
        <v>42</v>
      </c>
      <c r="E3069" s="19">
        <v>0.25</v>
      </c>
      <c r="F3069" s="5"/>
      <c r="G3069" s="5" t="s">
        <v>90</v>
      </c>
      <c r="H3069" s="48">
        <v>14</v>
      </c>
    </row>
    <row r="3070" spans="1:8" x14ac:dyDescent="0.3">
      <c r="A3070" s="18">
        <v>45912</v>
      </c>
      <c r="B3070" s="20" t="s">
        <v>398</v>
      </c>
      <c r="C3070" s="19" t="s">
        <v>28</v>
      </c>
      <c r="D3070" s="48" t="s">
        <v>42</v>
      </c>
      <c r="E3070" s="19">
        <v>0.25</v>
      </c>
      <c r="F3070" s="5"/>
      <c r="G3070" s="5"/>
      <c r="H3070" s="48">
        <v>1</v>
      </c>
    </row>
    <row r="3071" spans="1:8" x14ac:dyDescent="0.3">
      <c r="A3071" s="18">
        <v>45912</v>
      </c>
      <c r="B3071" s="5" t="s">
        <v>36</v>
      </c>
      <c r="C3071" s="19" t="s">
        <v>28</v>
      </c>
      <c r="D3071" s="48" t="s">
        <v>42</v>
      </c>
      <c r="E3071" s="19">
        <v>0.5</v>
      </c>
      <c r="F3071" s="5"/>
      <c r="G3071" s="5"/>
      <c r="H3071" s="48">
        <v>10</v>
      </c>
    </row>
    <row r="3072" spans="1:8" x14ac:dyDescent="0.3">
      <c r="A3072" s="18">
        <v>45912</v>
      </c>
      <c r="B3072" s="5" t="s">
        <v>30</v>
      </c>
      <c r="C3072" s="19" t="s">
        <v>104</v>
      </c>
      <c r="D3072" s="48" t="s">
        <v>24</v>
      </c>
      <c r="E3072" s="19">
        <v>0.41666666666666669</v>
      </c>
      <c r="F3072" s="5"/>
      <c r="G3072" s="5"/>
      <c r="H3072" s="48">
        <v>7</v>
      </c>
    </row>
    <row r="3073" spans="1:8" x14ac:dyDescent="0.3">
      <c r="A3073" s="18">
        <v>45912</v>
      </c>
      <c r="B3073" s="5" t="s">
        <v>9</v>
      </c>
      <c r="C3073" s="19" t="s">
        <v>104</v>
      </c>
      <c r="D3073" s="48" t="s">
        <v>24</v>
      </c>
      <c r="E3073" s="19">
        <v>0.41666666666666669</v>
      </c>
      <c r="F3073" s="5"/>
      <c r="G3073" s="5"/>
      <c r="H3073" s="48">
        <v>7</v>
      </c>
    </row>
    <row r="3074" spans="1:8" x14ac:dyDescent="0.3">
      <c r="A3074" s="18">
        <v>45912</v>
      </c>
      <c r="B3074" s="5" t="s">
        <v>67</v>
      </c>
      <c r="C3074" s="19" t="s">
        <v>20</v>
      </c>
      <c r="D3074" s="48" t="s">
        <v>179</v>
      </c>
      <c r="E3074" s="19">
        <v>0.29166666666666669</v>
      </c>
      <c r="F3074" s="5"/>
      <c r="G3074" s="5"/>
      <c r="H3074" s="48">
        <v>27</v>
      </c>
    </row>
    <row r="3075" spans="1:8" x14ac:dyDescent="0.3">
      <c r="A3075" s="18">
        <v>45912</v>
      </c>
      <c r="B3075" s="5" t="s">
        <v>11</v>
      </c>
      <c r="C3075" s="19" t="s">
        <v>20</v>
      </c>
      <c r="D3075" s="48" t="s">
        <v>179</v>
      </c>
      <c r="E3075" s="19">
        <v>0.41666666666666669</v>
      </c>
      <c r="F3075" s="5"/>
      <c r="G3075" s="5"/>
      <c r="H3075" s="48">
        <v>20</v>
      </c>
    </row>
    <row r="3076" spans="1:8" x14ac:dyDescent="0.3">
      <c r="A3076" s="18">
        <v>45912</v>
      </c>
      <c r="B3076" s="5" t="s">
        <v>18</v>
      </c>
      <c r="C3076" s="19" t="s">
        <v>20</v>
      </c>
      <c r="D3076" s="48" t="s">
        <v>179</v>
      </c>
      <c r="E3076" s="19">
        <v>0.41666666666666669</v>
      </c>
      <c r="F3076" s="5"/>
      <c r="G3076" s="5"/>
      <c r="H3076" s="48">
        <v>6</v>
      </c>
    </row>
    <row r="3077" spans="1:8" x14ac:dyDescent="0.3">
      <c r="A3077" s="18">
        <v>45912</v>
      </c>
      <c r="B3077" s="5" t="s">
        <v>40</v>
      </c>
      <c r="C3077" s="22" t="s">
        <v>26</v>
      </c>
      <c r="D3077" s="5" t="s">
        <v>27</v>
      </c>
      <c r="E3077" s="22">
        <v>0.25</v>
      </c>
      <c r="F3077" s="5"/>
      <c r="G3077" s="5"/>
      <c r="H3077" s="5">
        <v>14</v>
      </c>
    </row>
    <row r="3078" spans="1:8" x14ac:dyDescent="0.3">
      <c r="A3078" s="18">
        <v>45912</v>
      </c>
      <c r="B3078" s="5" t="s">
        <v>67</v>
      </c>
      <c r="C3078" s="5" t="s">
        <v>56</v>
      </c>
      <c r="D3078" s="5" t="s">
        <v>81</v>
      </c>
      <c r="E3078" s="22">
        <v>0.29166666666666669</v>
      </c>
      <c r="F3078" s="5"/>
      <c r="G3078" s="5"/>
      <c r="H3078" s="48">
        <v>10</v>
      </c>
    </row>
    <row r="3079" spans="1:8" x14ac:dyDescent="0.3">
      <c r="A3079" s="18">
        <v>45912</v>
      </c>
      <c r="B3079" s="5" t="s">
        <v>6</v>
      </c>
      <c r="C3079" s="19" t="s">
        <v>56</v>
      </c>
      <c r="D3079" s="48" t="s">
        <v>81</v>
      </c>
      <c r="E3079" s="19">
        <v>0.41666666666666669</v>
      </c>
      <c r="F3079" s="5"/>
      <c r="G3079" s="5"/>
      <c r="H3079" s="48">
        <v>10</v>
      </c>
    </row>
    <row r="3080" spans="1:8" x14ac:dyDescent="0.3">
      <c r="A3080" s="586" t="s">
        <v>267</v>
      </c>
      <c r="B3080" s="586" t="s">
        <v>2</v>
      </c>
      <c r="C3080" s="586" t="s">
        <v>3</v>
      </c>
      <c r="D3080" s="586" t="s">
        <v>4</v>
      </c>
      <c r="E3080" s="587" t="s">
        <v>5</v>
      </c>
      <c r="F3080" s="588" t="s">
        <v>454</v>
      </c>
      <c r="G3080" s="588" t="s">
        <v>456</v>
      </c>
      <c r="H3080" s="588" t="s">
        <v>268</v>
      </c>
    </row>
    <row r="3081" spans="1:8" x14ac:dyDescent="0.3">
      <c r="A3081" s="586"/>
      <c r="B3081" s="586"/>
      <c r="C3081" s="586"/>
      <c r="D3081" s="586"/>
      <c r="E3081" s="587"/>
      <c r="F3081" s="588"/>
      <c r="G3081" s="588"/>
      <c r="H3081" s="588"/>
    </row>
    <row r="3082" spans="1:8" x14ac:dyDescent="0.3">
      <c r="A3082" s="18">
        <v>45913</v>
      </c>
      <c r="B3082" s="5" t="s">
        <v>6</v>
      </c>
      <c r="C3082" s="19" t="s">
        <v>20</v>
      </c>
      <c r="D3082" s="48" t="s">
        <v>179</v>
      </c>
      <c r="E3082" s="19">
        <v>0.33333333333333398</v>
      </c>
      <c r="F3082" s="5"/>
      <c r="G3082" s="5"/>
      <c r="H3082" s="48">
        <v>15</v>
      </c>
    </row>
    <row r="3083" spans="1:8" x14ac:dyDescent="0.3">
      <c r="A3083" s="18">
        <v>45913</v>
      </c>
      <c r="B3083" s="5" t="s">
        <v>30</v>
      </c>
      <c r="C3083" s="19" t="s">
        <v>20</v>
      </c>
      <c r="D3083" s="48" t="s">
        <v>179</v>
      </c>
      <c r="E3083" s="19">
        <v>0.33333333333333331</v>
      </c>
      <c r="F3083" s="5"/>
      <c r="G3083" s="5"/>
      <c r="H3083" s="48">
        <v>12</v>
      </c>
    </row>
    <row r="3084" spans="1:8" x14ac:dyDescent="0.3">
      <c r="A3084" s="18">
        <v>45913</v>
      </c>
      <c r="B3084" s="5" t="s">
        <v>99</v>
      </c>
      <c r="C3084" s="22" t="s">
        <v>26</v>
      </c>
      <c r="D3084" s="5" t="s">
        <v>27</v>
      </c>
      <c r="E3084" s="22">
        <v>0.33333333333333331</v>
      </c>
      <c r="F3084" s="5"/>
      <c r="G3084" s="5"/>
      <c r="H3084" s="5">
        <v>8</v>
      </c>
    </row>
    <row r="3085" spans="1:8" x14ac:dyDescent="0.3">
      <c r="A3085" s="18">
        <v>45913</v>
      </c>
      <c r="B3085" s="5" t="s">
        <v>40</v>
      </c>
      <c r="C3085" s="22" t="s">
        <v>28</v>
      </c>
      <c r="D3085" s="5" t="s">
        <v>42</v>
      </c>
      <c r="E3085" s="22">
        <v>0.25</v>
      </c>
      <c r="F3085" s="5"/>
      <c r="G3085" s="5" t="s">
        <v>492</v>
      </c>
      <c r="H3085" s="5">
        <v>14</v>
      </c>
    </row>
    <row r="3086" spans="1:8" x14ac:dyDescent="0.3">
      <c r="A3086" s="18">
        <v>45913</v>
      </c>
      <c r="B3086" s="5" t="s">
        <v>40</v>
      </c>
      <c r="C3086" s="22" t="s">
        <v>104</v>
      </c>
      <c r="D3086" s="5" t="s">
        <v>24</v>
      </c>
      <c r="E3086" s="22">
        <v>0.25</v>
      </c>
      <c r="F3086" s="5"/>
      <c r="G3086" s="5" t="s">
        <v>493</v>
      </c>
      <c r="H3086" s="5">
        <v>14</v>
      </c>
    </row>
    <row r="3087" spans="1:8" x14ac:dyDescent="0.3">
      <c r="A3087" s="586" t="s">
        <v>267</v>
      </c>
      <c r="B3087" s="586" t="s">
        <v>2</v>
      </c>
      <c r="C3087" s="586" t="s">
        <v>3</v>
      </c>
      <c r="D3087" s="586" t="s">
        <v>4</v>
      </c>
      <c r="E3087" s="587" t="s">
        <v>5</v>
      </c>
      <c r="F3087" s="588" t="s">
        <v>454</v>
      </c>
      <c r="G3087" s="588" t="s">
        <v>456</v>
      </c>
      <c r="H3087" s="588" t="s">
        <v>268</v>
      </c>
    </row>
    <row r="3088" spans="1:8" x14ac:dyDescent="0.3">
      <c r="A3088" s="586"/>
      <c r="B3088" s="586"/>
      <c r="C3088" s="586"/>
      <c r="D3088" s="586"/>
      <c r="E3088" s="587"/>
      <c r="F3088" s="588"/>
      <c r="G3088" s="588"/>
      <c r="H3088" s="588"/>
    </row>
    <row r="3089" spans="1:8" x14ac:dyDescent="0.3">
      <c r="A3089" s="18">
        <v>45915</v>
      </c>
      <c r="B3089" s="5" t="s">
        <v>22</v>
      </c>
      <c r="C3089" s="19" t="s">
        <v>28</v>
      </c>
      <c r="D3089" s="48" t="s">
        <v>42</v>
      </c>
      <c r="E3089" s="19">
        <v>0.29166666666666702</v>
      </c>
      <c r="F3089" s="5"/>
      <c r="G3089" s="5"/>
      <c r="H3089" s="48">
        <v>13</v>
      </c>
    </row>
    <row r="3090" spans="1:8" x14ac:dyDescent="0.3">
      <c r="A3090" s="18">
        <v>45915</v>
      </c>
      <c r="B3090" s="5" t="s">
        <v>169</v>
      </c>
      <c r="C3090" s="19" t="s">
        <v>28</v>
      </c>
      <c r="D3090" s="48" t="s">
        <v>42</v>
      </c>
      <c r="E3090" s="19">
        <v>0.29166666666666669</v>
      </c>
      <c r="F3090" s="5"/>
      <c r="G3090" s="5"/>
      <c r="H3090" s="48">
        <v>2</v>
      </c>
    </row>
    <row r="3091" spans="1:8" x14ac:dyDescent="0.3">
      <c r="A3091" s="18">
        <v>45915</v>
      </c>
      <c r="B3091" s="54" t="s">
        <v>9</v>
      </c>
      <c r="C3091" s="191" t="s">
        <v>28</v>
      </c>
      <c r="D3091" s="54" t="s">
        <v>42</v>
      </c>
      <c r="E3091" s="191">
        <v>0.5</v>
      </c>
      <c r="F3091" s="5"/>
      <c r="G3091" s="5"/>
      <c r="H3091" s="54">
        <v>10</v>
      </c>
    </row>
    <row r="3092" spans="1:8" x14ac:dyDescent="0.3">
      <c r="A3092" s="18">
        <v>45915</v>
      </c>
      <c r="B3092" s="5" t="s">
        <v>6</v>
      </c>
      <c r="C3092" s="19" t="s">
        <v>28</v>
      </c>
      <c r="D3092" s="48" t="s">
        <v>42</v>
      </c>
      <c r="E3092" s="19">
        <v>0.5</v>
      </c>
      <c r="F3092" s="5"/>
      <c r="G3092" s="5"/>
      <c r="H3092" s="48">
        <v>8</v>
      </c>
    </row>
    <row r="3093" spans="1:8" x14ac:dyDescent="0.3">
      <c r="A3093" s="18">
        <v>45915</v>
      </c>
      <c r="B3093" s="5" t="s">
        <v>16</v>
      </c>
      <c r="C3093" s="19" t="s">
        <v>20</v>
      </c>
      <c r="D3093" s="48" t="s">
        <v>112</v>
      </c>
      <c r="E3093" s="19">
        <v>0.25</v>
      </c>
      <c r="F3093" s="5"/>
      <c r="G3093" s="5"/>
      <c r="H3093" s="48">
        <v>24</v>
      </c>
    </row>
    <row r="3094" spans="1:8" x14ac:dyDescent="0.3">
      <c r="A3094" s="18">
        <v>45915</v>
      </c>
      <c r="B3094" s="20" t="s">
        <v>18</v>
      </c>
      <c r="C3094" s="19" t="s">
        <v>20</v>
      </c>
      <c r="D3094" s="41" t="s">
        <v>112</v>
      </c>
      <c r="E3094" s="19">
        <v>0.45833333333333331</v>
      </c>
      <c r="F3094" s="5"/>
      <c r="G3094" s="5"/>
      <c r="H3094" s="41">
        <v>27</v>
      </c>
    </row>
    <row r="3095" spans="1:8" x14ac:dyDescent="0.3">
      <c r="A3095" s="18">
        <v>45915</v>
      </c>
      <c r="B3095" s="5" t="s">
        <v>35</v>
      </c>
      <c r="C3095" s="19" t="s">
        <v>56</v>
      </c>
      <c r="D3095" s="48" t="s">
        <v>97</v>
      </c>
      <c r="E3095" s="19">
        <v>0.29166666666666702</v>
      </c>
      <c r="F3095" s="5"/>
      <c r="G3095" s="5"/>
      <c r="H3095" s="48">
        <v>3</v>
      </c>
    </row>
    <row r="3096" spans="1:8" x14ac:dyDescent="0.3">
      <c r="A3096" s="18">
        <v>45915</v>
      </c>
      <c r="B3096" s="5" t="s">
        <v>11</v>
      </c>
      <c r="C3096" s="19" t="s">
        <v>56</v>
      </c>
      <c r="D3096" s="48" t="s">
        <v>97</v>
      </c>
      <c r="E3096" s="19">
        <v>0.33333333333333331</v>
      </c>
      <c r="F3096" s="5"/>
      <c r="G3096" s="5"/>
      <c r="H3096" s="48">
        <v>8</v>
      </c>
    </row>
    <row r="3097" spans="1:8" x14ac:dyDescent="0.3">
      <c r="A3097" s="18">
        <v>45915</v>
      </c>
      <c r="B3097" s="5" t="s">
        <v>17</v>
      </c>
      <c r="C3097" s="19" t="s">
        <v>104</v>
      </c>
      <c r="D3097" s="48" t="s">
        <v>24</v>
      </c>
      <c r="E3097" s="19">
        <v>0.33333333333333331</v>
      </c>
      <c r="F3097" s="5"/>
      <c r="G3097" s="5"/>
      <c r="H3097" s="48">
        <v>9</v>
      </c>
    </row>
    <row r="3098" spans="1:8" x14ac:dyDescent="0.3">
      <c r="A3098" s="18">
        <v>45915</v>
      </c>
      <c r="B3098" s="5" t="s">
        <v>25</v>
      </c>
      <c r="C3098" s="19" t="s">
        <v>104</v>
      </c>
      <c r="D3098" s="48" t="s">
        <v>24</v>
      </c>
      <c r="E3098" s="19">
        <v>0.33333333333333331</v>
      </c>
      <c r="F3098" s="5"/>
      <c r="G3098" s="5"/>
      <c r="H3098" s="48">
        <v>2</v>
      </c>
    </row>
    <row r="3099" spans="1:8" x14ac:dyDescent="0.3">
      <c r="A3099" s="18">
        <v>45915</v>
      </c>
      <c r="B3099" s="5" t="s">
        <v>13</v>
      </c>
      <c r="C3099" s="19" t="s">
        <v>26</v>
      </c>
      <c r="D3099" s="48" t="s">
        <v>27</v>
      </c>
      <c r="E3099" s="19">
        <v>0.33333333333333331</v>
      </c>
      <c r="F3099" s="5"/>
      <c r="G3099" s="5"/>
      <c r="H3099" s="48">
        <v>12</v>
      </c>
    </row>
    <row r="3100" spans="1:8" x14ac:dyDescent="0.3">
      <c r="A3100" s="586" t="s">
        <v>267</v>
      </c>
      <c r="B3100" s="586" t="s">
        <v>2</v>
      </c>
      <c r="C3100" s="586" t="s">
        <v>3</v>
      </c>
      <c r="D3100" s="586" t="s">
        <v>4</v>
      </c>
      <c r="E3100" s="587" t="s">
        <v>5</v>
      </c>
      <c r="F3100" s="588" t="s">
        <v>454</v>
      </c>
      <c r="G3100" s="588" t="s">
        <v>456</v>
      </c>
      <c r="H3100" s="588" t="s">
        <v>268</v>
      </c>
    </row>
    <row r="3101" spans="1:8" x14ac:dyDescent="0.3">
      <c r="A3101" s="586"/>
      <c r="B3101" s="586"/>
      <c r="C3101" s="586"/>
      <c r="D3101" s="586"/>
      <c r="E3101" s="587"/>
      <c r="F3101" s="588"/>
      <c r="G3101" s="588"/>
      <c r="H3101" s="588"/>
    </row>
    <row r="3102" spans="1:8" x14ac:dyDescent="0.3">
      <c r="A3102" s="18">
        <v>45916</v>
      </c>
      <c r="B3102" s="5" t="s">
        <v>67</v>
      </c>
      <c r="C3102" s="19" t="s">
        <v>20</v>
      </c>
      <c r="D3102" s="48" t="s">
        <v>179</v>
      </c>
      <c r="E3102" s="19">
        <v>0.29166666666666669</v>
      </c>
      <c r="F3102" s="5"/>
      <c r="G3102" s="5"/>
      <c r="H3102" s="48">
        <v>10</v>
      </c>
    </row>
    <row r="3103" spans="1:8" x14ac:dyDescent="0.3">
      <c r="A3103" s="18">
        <v>45916</v>
      </c>
      <c r="B3103" s="5" t="s">
        <v>80</v>
      </c>
      <c r="C3103" s="19" t="s">
        <v>20</v>
      </c>
      <c r="D3103" s="48" t="s">
        <v>179</v>
      </c>
      <c r="E3103" s="19">
        <v>0.45833333333333331</v>
      </c>
      <c r="F3103" s="5"/>
      <c r="G3103" s="5"/>
      <c r="H3103" s="48">
        <v>12</v>
      </c>
    </row>
    <row r="3104" spans="1:8" x14ac:dyDescent="0.3">
      <c r="A3104" s="18">
        <v>45916</v>
      </c>
      <c r="B3104" s="5" t="s">
        <v>107</v>
      </c>
      <c r="C3104" s="19" t="s">
        <v>20</v>
      </c>
      <c r="D3104" s="48" t="s">
        <v>179</v>
      </c>
      <c r="E3104" s="19">
        <v>0.45833333333333331</v>
      </c>
      <c r="F3104" s="5"/>
      <c r="G3104" s="5"/>
      <c r="H3104" s="48">
        <v>11</v>
      </c>
    </row>
    <row r="3105" spans="1:8" x14ac:dyDescent="0.3">
      <c r="A3105" s="18">
        <v>45916</v>
      </c>
      <c r="B3105" s="5" t="s">
        <v>22</v>
      </c>
      <c r="C3105" s="19" t="s">
        <v>14</v>
      </c>
      <c r="D3105" s="48" t="s">
        <v>115</v>
      </c>
      <c r="E3105" s="19">
        <v>0.29166666666666702</v>
      </c>
      <c r="F3105" s="5"/>
      <c r="G3105" s="5"/>
      <c r="H3105" s="48">
        <v>15</v>
      </c>
    </row>
    <row r="3106" spans="1:8" x14ac:dyDescent="0.3">
      <c r="A3106" s="18">
        <v>45916</v>
      </c>
      <c r="B3106" s="5" t="s">
        <v>30</v>
      </c>
      <c r="C3106" s="19" t="s">
        <v>14</v>
      </c>
      <c r="D3106" s="48" t="s">
        <v>115</v>
      </c>
      <c r="E3106" s="19">
        <v>0.45833333333333331</v>
      </c>
      <c r="F3106" s="5"/>
      <c r="G3106" s="5"/>
      <c r="H3106" s="48">
        <v>10</v>
      </c>
    </row>
    <row r="3107" spans="1:8" x14ac:dyDescent="0.3">
      <c r="A3107" s="18">
        <v>45916</v>
      </c>
      <c r="B3107" s="20" t="s">
        <v>35</v>
      </c>
      <c r="C3107" s="19" t="s">
        <v>28</v>
      </c>
      <c r="D3107" s="41" t="s">
        <v>42</v>
      </c>
      <c r="E3107" s="19">
        <v>0.29166666666666702</v>
      </c>
      <c r="F3107" s="5"/>
      <c r="G3107" s="5"/>
      <c r="H3107" s="41">
        <v>2</v>
      </c>
    </row>
    <row r="3108" spans="1:8" x14ac:dyDescent="0.3">
      <c r="A3108" s="18">
        <v>45916</v>
      </c>
      <c r="B3108" s="20" t="s">
        <v>76</v>
      </c>
      <c r="C3108" s="21" t="s">
        <v>28</v>
      </c>
      <c r="D3108" s="20" t="s">
        <v>42</v>
      </c>
      <c r="E3108" s="21">
        <v>0.33333333333333298</v>
      </c>
      <c r="F3108" s="5"/>
      <c r="G3108" s="5"/>
      <c r="H3108" s="20">
        <v>4</v>
      </c>
    </row>
    <row r="3109" spans="1:8" x14ac:dyDescent="0.3">
      <c r="A3109" s="18">
        <v>45916</v>
      </c>
      <c r="B3109" s="5" t="s">
        <v>16</v>
      </c>
      <c r="C3109" s="19" t="s">
        <v>26</v>
      </c>
      <c r="D3109" s="48" t="s">
        <v>27</v>
      </c>
      <c r="E3109" s="19">
        <v>0.25</v>
      </c>
      <c r="F3109" s="5"/>
      <c r="G3109" s="5"/>
      <c r="H3109" s="48">
        <v>14</v>
      </c>
    </row>
    <row r="3110" spans="1:8" x14ac:dyDescent="0.3">
      <c r="A3110" s="18">
        <v>45916</v>
      </c>
      <c r="B3110" s="5" t="s">
        <v>6</v>
      </c>
      <c r="C3110" s="19" t="s">
        <v>26</v>
      </c>
      <c r="D3110" s="48" t="s">
        <v>27</v>
      </c>
      <c r="E3110" s="19">
        <v>0.5</v>
      </c>
      <c r="F3110" s="5"/>
      <c r="G3110" s="5"/>
      <c r="H3110" s="48">
        <v>13</v>
      </c>
    </row>
    <row r="3111" spans="1:8" x14ac:dyDescent="0.3">
      <c r="A3111" s="18">
        <v>45916</v>
      </c>
      <c r="B3111" s="20" t="s">
        <v>40</v>
      </c>
      <c r="C3111" s="21" t="s">
        <v>104</v>
      </c>
      <c r="D3111" s="41" t="s">
        <v>24</v>
      </c>
      <c r="E3111" s="21">
        <v>0.29166666666666669</v>
      </c>
      <c r="F3111" s="5"/>
      <c r="G3111" s="5"/>
      <c r="H3111" s="41">
        <v>14</v>
      </c>
    </row>
    <row r="3112" spans="1:8" x14ac:dyDescent="0.3">
      <c r="A3112" s="18">
        <v>45916</v>
      </c>
      <c r="B3112" s="20" t="s">
        <v>9</v>
      </c>
      <c r="C3112" s="21" t="s">
        <v>56</v>
      </c>
      <c r="D3112" s="41" t="s">
        <v>81</v>
      </c>
      <c r="E3112" s="21">
        <v>0.29166666666666702</v>
      </c>
      <c r="F3112" s="5"/>
      <c r="G3112" s="5"/>
      <c r="H3112" s="41">
        <v>12</v>
      </c>
    </row>
    <row r="3113" spans="1:8" x14ac:dyDescent="0.3">
      <c r="A3113" s="18">
        <v>45916</v>
      </c>
      <c r="B3113" s="5" t="s">
        <v>36</v>
      </c>
      <c r="C3113" s="19" t="s">
        <v>56</v>
      </c>
      <c r="D3113" s="48" t="s">
        <v>81</v>
      </c>
      <c r="E3113" s="19">
        <v>0.5</v>
      </c>
      <c r="F3113" s="5"/>
      <c r="G3113" s="5"/>
      <c r="H3113" s="48">
        <v>16</v>
      </c>
    </row>
    <row r="3114" spans="1:8" x14ac:dyDescent="0.3">
      <c r="A3114" s="586" t="s">
        <v>267</v>
      </c>
      <c r="B3114" s="586" t="s">
        <v>2</v>
      </c>
      <c r="C3114" s="586" t="s">
        <v>3</v>
      </c>
      <c r="D3114" s="586" t="s">
        <v>4</v>
      </c>
      <c r="E3114" s="587" t="s">
        <v>5</v>
      </c>
      <c r="F3114" s="588" t="s">
        <v>454</v>
      </c>
      <c r="G3114" s="588" t="s">
        <v>500</v>
      </c>
      <c r="H3114" s="588" t="s">
        <v>268</v>
      </c>
    </row>
    <row r="3115" spans="1:8" x14ac:dyDescent="0.3">
      <c r="A3115" s="586"/>
      <c r="B3115" s="586"/>
      <c r="C3115" s="586"/>
      <c r="D3115" s="586"/>
      <c r="E3115" s="587"/>
      <c r="F3115" s="588"/>
      <c r="G3115" s="588"/>
      <c r="H3115" s="588"/>
    </row>
    <row r="3116" spans="1:8" x14ac:dyDescent="0.3">
      <c r="A3116" s="18">
        <v>45917</v>
      </c>
      <c r="B3116" s="5" t="s">
        <v>6</v>
      </c>
      <c r="C3116" s="19" t="s">
        <v>28</v>
      </c>
      <c r="D3116" s="48" t="s">
        <v>42</v>
      </c>
      <c r="E3116" s="19">
        <v>0.29166666666666702</v>
      </c>
      <c r="F3116" s="5"/>
      <c r="G3116" s="5">
        <v>5600</v>
      </c>
      <c r="H3116" s="48">
        <v>10</v>
      </c>
    </row>
    <row r="3117" spans="1:8" x14ac:dyDescent="0.3">
      <c r="A3117" s="18">
        <v>45917</v>
      </c>
      <c r="B3117" s="5" t="s">
        <v>30</v>
      </c>
      <c r="C3117" s="19" t="s">
        <v>28</v>
      </c>
      <c r="D3117" s="48" t="s">
        <v>42</v>
      </c>
      <c r="E3117" s="19">
        <v>0.5</v>
      </c>
      <c r="F3117" s="51"/>
      <c r="G3117" s="5">
        <v>7850</v>
      </c>
      <c r="H3117" s="48">
        <v>11</v>
      </c>
    </row>
    <row r="3118" spans="1:8" x14ac:dyDescent="0.3">
      <c r="A3118" s="18">
        <v>45917</v>
      </c>
      <c r="B3118" s="5" t="s">
        <v>11</v>
      </c>
      <c r="C3118" s="19" t="s">
        <v>20</v>
      </c>
      <c r="D3118" s="48" t="s">
        <v>179</v>
      </c>
      <c r="E3118" s="19">
        <v>0.41666666666666669</v>
      </c>
      <c r="F3118" s="48"/>
      <c r="G3118" s="5" t="s">
        <v>495</v>
      </c>
      <c r="H3118" s="48">
        <v>14</v>
      </c>
    </row>
    <row r="3119" spans="1:8" x14ac:dyDescent="0.3">
      <c r="A3119" s="18">
        <v>45917</v>
      </c>
      <c r="B3119" s="5" t="s">
        <v>18</v>
      </c>
      <c r="C3119" s="19" t="s">
        <v>20</v>
      </c>
      <c r="D3119" s="48" t="s">
        <v>179</v>
      </c>
      <c r="E3119" s="19">
        <v>0.41666666666666669</v>
      </c>
      <c r="F3119" s="5"/>
      <c r="G3119" s="5" t="s">
        <v>498</v>
      </c>
      <c r="H3119" s="48">
        <v>13</v>
      </c>
    </row>
    <row r="3120" spans="1:8" x14ac:dyDescent="0.3">
      <c r="A3120" s="18">
        <v>45917</v>
      </c>
      <c r="B3120" s="5" t="s">
        <v>43</v>
      </c>
      <c r="C3120" s="19" t="s">
        <v>104</v>
      </c>
      <c r="D3120" s="48" t="s">
        <v>24</v>
      </c>
      <c r="E3120" s="19">
        <v>0.25</v>
      </c>
      <c r="F3120" s="5"/>
      <c r="G3120" s="5" t="s">
        <v>496</v>
      </c>
      <c r="H3120" s="48">
        <v>7</v>
      </c>
    </row>
    <row r="3121" spans="1:8" x14ac:dyDescent="0.3">
      <c r="A3121" s="18">
        <v>45917</v>
      </c>
      <c r="B3121" s="5" t="s">
        <v>9</v>
      </c>
      <c r="C3121" s="19" t="s">
        <v>104</v>
      </c>
      <c r="D3121" s="252" t="s">
        <v>24</v>
      </c>
      <c r="E3121" s="19">
        <v>0.52083333333333337</v>
      </c>
      <c r="F3121" s="5"/>
      <c r="G3121" s="5">
        <v>7131</v>
      </c>
      <c r="H3121" s="48">
        <v>11</v>
      </c>
    </row>
    <row r="3122" spans="1:8" x14ac:dyDescent="0.3">
      <c r="A3122" s="18">
        <v>45917</v>
      </c>
      <c r="B3122" s="5" t="s">
        <v>16</v>
      </c>
      <c r="C3122" s="19" t="s">
        <v>14</v>
      </c>
      <c r="D3122" s="48" t="s">
        <v>115</v>
      </c>
      <c r="E3122" s="19">
        <v>0.25</v>
      </c>
      <c r="F3122" s="5" t="s">
        <v>90</v>
      </c>
      <c r="G3122" s="5">
        <v>4400</v>
      </c>
      <c r="H3122" s="48">
        <v>7</v>
      </c>
    </row>
    <row r="3123" spans="1:8" x14ac:dyDescent="0.3">
      <c r="A3123" s="18">
        <v>45917</v>
      </c>
      <c r="B3123" s="5" t="s">
        <v>159</v>
      </c>
      <c r="C3123" s="19" t="s">
        <v>14</v>
      </c>
      <c r="D3123" s="48" t="s">
        <v>115</v>
      </c>
      <c r="E3123" s="19">
        <v>0.45833333333333331</v>
      </c>
      <c r="F3123" s="5"/>
      <c r="G3123" s="5" t="s">
        <v>497</v>
      </c>
      <c r="H3123" s="48">
        <v>6</v>
      </c>
    </row>
    <row r="3124" spans="1:8" x14ac:dyDescent="0.3">
      <c r="A3124" s="18">
        <v>45917</v>
      </c>
      <c r="B3124" s="48" t="s">
        <v>479</v>
      </c>
      <c r="C3124" s="19" t="s">
        <v>14</v>
      </c>
      <c r="D3124" s="48" t="s">
        <v>115</v>
      </c>
      <c r="E3124" s="19">
        <v>0.45833333333333331</v>
      </c>
      <c r="F3124" s="5"/>
      <c r="G3124" s="5">
        <v>3212</v>
      </c>
      <c r="H3124" s="48">
        <v>6</v>
      </c>
    </row>
    <row r="3125" spans="1:8" x14ac:dyDescent="0.3">
      <c r="A3125" s="18">
        <v>45917</v>
      </c>
      <c r="B3125" s="48" t="s">
        <v>36</v>
      </c>
      <c r="C3125" s="192" t="s">
        <v>14</v>
      </c>
      <c r="D3125" s="48" t="s">
        <v>115</v>
      </c>
      <c r="E3125" s="192">
        <v>0.70833333333333337</v>
      </c>
      <c r="F3125" s="5"/>
      <c r="G3125" s="5">
        <v>8000</v>
      </c>
      <c r="H3125" s="48">
        <v>14</v>
      </c>
    </row>
    <row r="3126" spans="1:8" x14ac:dyDescent="0.3">
      <c r="A3126" s="18">
        <v>45917</v>
      </c>
      <c r="B3126" s="5" t="s">
        <v>67</v>
      </c>
      <c r="C3126" s="19" t="s">
        <v>56</v>
      </c>
      <c r="D3126" s="5" t="s">
        <v>97</v>
      </c>
      <c r="E3126" s="19">
        <v>0.29166666666666669</v>
      </c>
      <c r="F3126" s="5"/>
      <c r="G3126" s="5">
        <v>5000</v>
      </c>
      <c r="H3126" s="5">
        <v>5</v>
      </c>
    </row>
    <row r="3127" spans="1:8" x14ac:dyDescent="0.3">
      <c r="A3127" s="18">
        <v>45917</v>
      </c>
      <c r="B3127" s="5" t="s">
        <v>35</v>
      </c>
      <c r="C3127" s="19" t="s">
        <v>56</v>
      </c>
      <c r="D3127" s="48" t="s">
        <v>97</v>
      </c>
      <c r="E3127" s="19" t="s">
        <v>499</v>
      </c>
      <c r="F3127" s="5"/>
      <c r="G3127" s="5">
        <v>575</v>
      </c>
      <c r="H3127" s="48">
        <v>2</v>
      </c>
    </row>
    <row r="3128" spans="1:8" x14ac:dyDescent="0.3">
      <c r="A3128" s="18">
        <v>45917</v>
      </c>
      <c r="B3128" s="5" t="s">
        <v>40</v>
      </c>
      <c r="C3128" s="19" t="s">
        <v>56</v>
      </c>
      <c r="D3128" s="48" t="s">
        <v>97</v>
      </c>
      <c r="E3128" s="19">
        <v>0.41666666666666669</v>
      </c>
      <c r="F3128" s="5"/>
      <c r="G3128" s="5">
        <v>8000</v>
      </c>
      <c r="H3128" s="48">
        <v>14</v>
      </c>
    </row>
    <row r="3129" spans="1:8" x14ac:dyDescent="0.3">
      <c r="A3129" s="18">
        <v>45917</v>
      </c>
      <c r="B3129" s="5" t="s">
        <v>19</v>
      </c>
      <c r="C3129" s="19" t="s">
        <v>26</v>
      </c>
      <c r="D3129" s="48" t="s">
        <v>27</v>
      </c>
      <c r="E3129" s="19">
        <v>0.25</v>
      </c>
      <c r="F3129" s="5"/>
      <c r="G3129" s="5" t="s">
        <v>494</v>
      </c>
      <c r="H3129" s="48">
        <v>10</v>
      </c>
    </row>
    <row r="3130" spans="1:8" x14ac:dyDescent="0.3">
      <c r="A3130" s="18">
        <v>45917</v>
      </c>
      <c r="B3130" s="5" t="s">
        <v>22</v>
      </c>
      <c r="C3130" s="19" t="s">
        <v>26</v>
      </c>
      <c r="D3130" s="48" t="s">
        <v>27</v>
      </c>
      <c r="E3130" s="19">
        <v>0.58333333333333337</v>
      </c>
      <c r="F3130" s="5"/>
      <c r="G3130" s="5">
        <v>8000</v>
      </c>
      <c r="H3130" s="48">
        <v>12</v>
      </c>
    </row>
    <row r="3131" spans="1:8" x14ac:dyDescent="0.3">
      <c r="A3131" s="18">
        <v>45917</v>
      </c>
      <c r="B3131" s="5" t="s">
        <v>204</v>
      </c>
      <c r="C3131" s="19" t="s">
        <v>367</v>
      </c>
      <c r="D3131" s="48" t="s">
        <v>101</v>
      </c>
      <c r="E3131" s="19">
        <v>0.125</v>
      </c>
      <c r="F3131" s="48"/>
      <c r="G3131" s="5">
        <v>2850</v>
      </c>
      <c r="H3131" s="48">
        <v>3</v>
      </c>
    </row>
    <row r="3132" spans="1:8" x14ac:dyDescent="0.3">
      <c r="A3132" s="586" t="s">
        <v>267</v>
      </c>
      <c r="B3132" s="586" t="s">
        <v>2</v>
      </c>
      <c r="C3132" s="586" t="s">
        <v>3</v>
      </c>
      <c r="D3132" s="586" t="s">
        <v>4</v>
      </c>
      <c r="E3132" s="587" t="s">
        <v>5</v>
      </c>
      <c r="F3132" s="588" t="s">
        <v>454</v>
      </c>
      <c r="G3132" s="588" t="s">
        <v>500</v>
      </c>
      <c r="H3132" s="588" t="s">
        <v>268</v>
      </c>
    </row>
    <row r="3133" spans="1:8" x14ac:dyDescent="0.3">
      <c r="A3133" s="586"/>
      <c r="B3133" s="586"/>
      <c r="C3133" s="586"/>
      <c r="D3133" s="586"/>
      <c r="E3133" s="587"/>
      <c r="F3133" s="588"/>
      <c r="G3133" s="588"/>
      <c r="H3133" s="588"/>
    </row>
    <row r="3134" spans="1:8" ht="17.399999999999999" customHeight="1" x14ac:dyDescent="0.3">
      <c r="A3134" s="18">
        <v>45918</v>
      </c>
      <c r="B3134" s="5" t="s">
        <v>9</v>
      </c>
      <c r="C3134" s="19" t="s">
        <v>20</v>
      </c>
      <c r="D3134" s="48" t="s">
        <v>179</v>
      </c>
      <c r="E3134" s="19">
        <v>0.29166666666666669</v>
      </c>
      <c r="F3134" s="48">
        <v>6</v>
      </c>
      <c r="G3134" s="5">
        <v>4189</v>
      </c>
      <c r="H3134" s="48">
        <v>6</v>
      </c>
    </row>
    <row r="3135" spans="1:8" x14ac:dyDescent="0.3">
      <c r="A3135" s="18">
        <v>45918</v>
      </c>
      <c r="B3135" s="5" t="s">
        <v>6</v>
      </c>
      <c r="C3135" s="19" t="s">
        <v>20</v>
      </c>
      <c r="D3135" s="5" t="s">
        <v>179</v>
      </c>
      <c r="E3135" s="19">
        <v>0.29166666666666669</v>
      </c>
      <c r="F3135" s="5">
        <v>8</v>
      </c>
      <c r="G3135" s="5">
        <v>5300</v>
      </c>
      <c r="H3135" s="5">
        <v>8</v>
      </c>
    </row>
    <row r="3136" spans="1:8" x14ac:dyDescent="0.3">
      <c r="A3136" s="18">
        <v>45918</v>
      </c>
      <c r="B3136" s="5" t="s">
        <v>30</v>
      </c>
      <c r="C3136" s="19" t="s">
        <v>20</v>
      </c>
      <c r="D3136" s="48" t="s">
        <v>179</v>
      </c>
      <c r="E3136" s="19">
        <v>0.29166666666666669</v>
      </c>
      <c r="F3136" s="48">
        <v>8</v>
      </c>
      <c r="G3136" s="5">
        <v>4733</v>
      </c>
      <c r="H3136" s="48">
        <v>8</v>
      </c>
    </row>
    <row r="3137" spans="1:8" x14ac:dyDescent="0.3">
      <c r="A3137" s="18">
        <v>45918</v>
      </c>
      <c r="B3137" s="5" t="s">
        <v>75</v>
      </c>
      <c r="C3137" s="19" t="s">
        <v>14</v>
      </c>
      <c r="D3137" s="5" t="s">
        <v>115</v>
      </c>
      <c r="E3137" s="19">
        <v>0.29166666666666702</v>
      </c>
      <c r="F3137" s="5">
        <v>10</v>
      </c>
      <c r="G3137" s="235">
        <v>5000</v>
      </c>
      <c r="H3137" s="5">
        <v>10</v>
      </c>
    </row>
    <row r="3138" spans="1:8" x14ac:dyDescent="0.3">
      <c r="A3138" s="18">
        <v>45918</v>
      </c>
      <c r="B3138" s="5" t="s">
        <v>107</v>
      </c>
      <c r="C3138" s="19" t="s">
        <v>14</v>
      </c>
      <c r="D3138" s="48" t="s">
        <v>115</v>
      </c>
      <c r="E3138" s="19">
        <v>0.45833333333333331</v>
      </c>
      <c r="F3138" s="48">
        <v>2</v>
      </c>
      <c r="G3138" s="5">
        <v>382</v>
      </c>
      <c r="H3138" s="48">
        <v>2</v>
      </c>
    </row>
    <row r="3139" spans="1:8" x14ac:dyDescent="0.3">
      <c r="A3139" s="18">
        <v>45918</v>
      </c>
      <c r="B3139" s="5" t="s">
        <v>80</v>
      </c>
      <c r="C3139" s="19" t="s">
        <v>14</v>
      </c>
      <c r="D3139" s="48" t="s">
        <v>115</v>
      </c>
      <c r="E3139" s="19">
        <v>0.45833333333333331</v>
      </c>
      <c r="F3139" s="48">
        <v>1</v>
      </c>
      <c r="G3139" s="5">
        <v>294</v>
      </c>
      <c r="H3139" s="48">
        <v>1</v>
      </c>
    </row>
    <row r="3140" spans="1:8" x14ac:dyDescent="0.3">
      <c r="A3140" s="18">
        <v>45918</v>
      </c>
      <c r="B3140" s="5" t="s">
        <v>12</v>
      </c>
      <c r="C3140" s="19" t="s">
        <v>104</v>
      </c>
      <c r="D3140" s="48" t="s">
        <v>24</v>
      </c>
      <c r="E3140" s="19">
        <v>0.45833333333333331</v>
      </c>
      <c r="F3140" s="48">
        <v>22</v>
      </c>
      <c r="G3140" s="5">
        <v>7645</v>
      </c>
      <c r="H3140" s="48">
        <v>22</v>
      </c>
    </row>
    <row r="3141" spans="1:8" x14ac:dyDescent="0.3">
      <c r="A3141" s="18">
        <v>45918</v>
      </c>
      <c r="B3141" s="5" t="s">
        <v>36</v>
      </c>
      <c r="C3141" s="19" t="s">
        <v>56</v>
      </c>
      <c r="D3141" s="48" t="s">
        <v>81</v>
      </c>
      <c r="E3141" s="19">
        <v>0.5</v>
      </c>
      <c r="F3141" s="48">
        <v>14</v>
      </c>
      <c r="G3141" s="5">
        <v>10000</v>
      </c>
      <c r="H3141" s="48">
        <v>14</v>
      </c>
    </row>
    <row r="3142" spans="1:8" x14ac:dyDescent="0.3">
      <c r="A3142" s="18">
        <v>45918</v>
      </c>
      <c r="B3142" s="5" t="s">
        <v>33</v>
      </c>
      <c r="C3142" s="19" t="s">
        <v>28</v>
      </c>
      <c r="D3142" s="48" t="s">
        <v>42</v>
      </c>
      <c r="E3142" s="19">
        <v>0.5</v>
      </c>
      <c r="F3142" s="48">
        <v>14</v>
      </c>
      <c r="G3142" s="5">
        <v>7800</v>
      </c>
      <c r="H3142" s="48">
        <v>14</v>
      </c>
    </row>
    <row r="3143" spans="1:8" x14ac:dyDescent="0.3">
      <c r="A3143" s="18">
        <v>45918</v>
      </c>
      <c r="B3143" s="5" t="s">
        <v>35</v>
      </c>
      <c r="C3143" s="19" t="s">
        <v>46</v>
      </c>
      <c r="D3143" s="48" t="s">
        <v>8</v>
      </c>
      <c r="E3143" s="19">
        <v>0.29166666666666702</v>
      </c>
      <c r="F3143" s="48">
        <v>1</v>
      </c>
      <c r="G3143" s="5">
        <v>500</v>
      </c>
      <c r="H3143" s="48">
        <v>1</v>
      </c>
    </row>
    <row r="3144" spans="1:8" x14ac:dyDescent="0.3">
      <c r="A3144" s="18">
        <v>45918</v>
      </c>
      <c r="B3144" s="5" t="s">
        <v>40</v>
      </c>
      <c r="C3144" s="19" t="s">
        <v>26</v>
      </c>
      <c r="D3144" s="5" t="s">
        <v>27</v>
      </c>
      <c r="E3144" s="19">
        <v>0.20833333333333334</v>
      </c>
      <c r="F3144" s="5">
        <v>12</v>
      </c>
      <c r="G3144" s="5">
        <v>8000</v>
      </c>
      <c r="H3144" s="5">
        <v>12</v>
      </c>
    </row>
    <row r="3145" spans="1:8" x14ac:dyDescent="0.3">
      <c r="A3145" s="18">
        <v>45918</v>
      </c>
      <c r="B3145" s="48" t="s">
        <v>164</v>
      </c>
      <c r="C3145" s="192" t="s">
        <v>26</v>
      </c>
      <c r="D3145" s="48" t="s">
        <v>27</v>
      </c>
      <c r="E3145" s="192">
        <v>0.20833333333333334</v>
      </c>
      <c r="F3145" s="48">
        <v>2</v>
      </c>
      <c r="G3145" s="5">
        <v>230</v>
      </c>
      <c r="H3145" s="48">
        <v>2</v>
      </c>
    </row>
    <row r="3146" spans="1:8" x14ac:dyDescent="0.3">
      <c r="A3146" s="18">
        <v>45918</v>
      </c>
      <c r="B3146" s="5" t="s">
        <v>17</v>
      </c>
      <c r="C3146" s="19" t="s">
        <v>46</v>
      </c>
      <c r="D3146" s="48" t="s">
        <v>8</v>
      </c>
      <c r="E3146" s="19">
        <v>0.41666666666666702</v>
      </c>
      <c r="F3146" s="48">
        <v>2</v>
      </c>
      <c r="G3146" s="5">
        <v>654</v>
      </c>
      <c r="H3146" s="48">
        <v>2</v>
      </c>
    </row>
    <row r="3147" spans="1:8" x14ac:dyDescent="0.3">
      <c r="A3147" s="18">
        <v>45918</v>
      </c>
      <c r="B3147" s="5" t="s">
        <v>49</v>
      </c>
      <c r="C3147" s="19" t="s">
        <v>28</v>
      </c>
      <c r="D3147" s="48" t="s">
        <v>42</v>
      </c>
      <c r="E3147" s="19">
        <v>0.33333333333333298</v>
      </c>
      <c r="F3147" s="48">
        <v>1</v>
      </c>
      <c r="G3147" s="5">
        <v>270</v>
      </c>
      <c r="H3147" s="48">
        <v>1</v>
      </c>
    </row>
    <row r="3148" spans="1:8" x14ac:dyDescent="0.3">
      <c r="A3148" s="18">
        <v>45918</v>
      </c>
      <c r="B3148" s="48" t="s">
        <v>479</v>
      </c>
      <c r="C3148" s="192" t="s">
        <v>28</v>
      </c>
      <c r="D3148" s="48" t="s">
        <v>42</v>
      </c>
      <c r="E3148" s="192">
        <v>0.33333333333333298</v>
      </c>
      <c r="F3148" s="48">
        <v>6</v>
      </c>
      <c r="G3148" s="5">
        <v>5066</v>
      </c>
      <c r="H3148" s="48">
        <v>6</v>
      </c>
    </row>
    <row r="3149" spans="1:8" x14ac:dyDescent="0.3">
      <c r="A3149" s="586" t="s">
        <v>267</v>
      </c>
      <c r="B3149" s="586" t="s">
        <v>2</v>
      </c>
      <c r="C3149" s="586" t="s">
        <v>3</v>
      </c>
      <c r="D3149" s="586" t="s">
        <v>4</v>
      </c>
      <c r="E3149" s="587" t="s">
        <v>5</v>
      </c>
      <c r="F3149" s="588" t="s">
        <v>454</v>
      </c>
      <c r="G3149" s="588" t="s">
        <v>500</v>
      </c>
      <c r="H3149" s="588" t="s">
        <v>268</v>
      </c>
    </row>
    <row r="3150" spans="1:8" x14ac:dyDescent="0.3">
      <c r="A3150" s="586"/>
      <c r="B3150" s="586"/>
      <c r="C3150" s="586"/>
      <c r="D3150" s="586"/>
      <c r="E3150" s="587"/>
      <c r="F3150" s="588"/>
      <c r="G3150" s="588"/>
      <c r="H3150" s="588"/>
    </row>
    <row r="3151" spans="1:8" x14ac:dyDescent="0.3">
      <c r="A3151" s="18">
        <v>45919</v>
      </c>
      <c r="B3151" s="20" t="s">
        <v>35</v>
      </c>
      <c r="C3151" s="21" t="s">
        <v>60</v>
      </c>
      <c r="D3151" s="41" t="s">
        <v>8</v>
      </c>
      <c r="E3151" s="21">
        <v>0.29166666666666702</v>
      </c>
      <c r="F3151" s="54"/>
      <c r="G3151" s="5">
        <v>946</v>
      </c>
      <c r="H3151" s="41">
        <v>2</v>
      </c>
    </row>
    <row r="3152" spans="1:8" x14ac:dyDescent="0.3">
      <c r="A3152" s="18">
        <v>45919</v>
      </c>
      <c r="B3152" s="5" t="s">
        <v>22</v>
      </c>
      <c r="C3152" s="19" t="s">
        <v>60</v>
      </c>
      <c r="D3152" s="48" t="s">
        <v>8</v>
      </c>
      <c r="E3152" s="19">
        <v>0.41666666666666702</v>
      </c>
      <c r="F3152" s="51"/>
      <c r="G3152" s="20">
        <v>80</v>
      </c>
      <c r="H3152" s="48">
        <v>1</v>
      </c>
    </row>
    <row r="3153" spans="1:8" x14ac:dyDescent="0.3">
      <c r="A3153" s="18">
        <v>45919</v>
      </c>
      <c r="B3153" s="5" t="s">
        <v>481</v>
      </c>
      <c r="C3153" s="19" t="s">
        <v>104</v>
      </c>
      <c r="D3153" s="48" t="s">
        <v>24</v>
      </c>
      <c r="E3153" s="19">
        <v>0.29166666666666669</v>
      </c>
      <c r="F3153" s="51"/>
      <c r="G3153" s="20"/>
      <c r="H3153" s="48"/>
    </row>
    <row r="3154" spans="1:8" x14ac:dyDescent="0.3">
      <c r="A3154" s="18">
        <v>45919</v>
      </c>
      <c r="B3154" s="5" t="s">
        <v>30</v>
      </c>
      <c r="C3154" s="19" t="s">
        <v>60</v>
      </c>
      <c r="D3154" s="48" t="s">
        <v>27</v>
      </c>
      <c r="E3154" s="19">
        <v>0.16666666666666666</v>
      </c>
      <c r="F3154" s="5"/>
      <c r="G3154" s="5">
        <v>60</v>
      </c>
      <c r="H3154" s="48">
        <v>11</v>
      </c>
    </row>
    <row r="3155" spans="1:8" x14ac:dyDescent="0.3">
      <c r="A3155" s="18">
        <v>45919</v>
      </c>
      <c r="B3155" s="5" t="s">
        <v>30</v>
      </c>
      <c r="C3155" s="19" t="s">
        <v>104</v>
      </c>
      <c r="D3155" s="48" t="s">
        <v>24</v>
      </c>
      <c r="E3155" s="19">
        <v>0.41666666666666669</v>
      </c>
      <c r="F3155" s="5"/>
      <c r="G3155" s="5">
        <v>7400</v>
      </c>
      <c r="H3155" s="48">
        <v>11</v>
      </c>
    </row>
    <row r="3156" spans="1:8" x14ac:dyDescent="0.3">
      <c r="A3156" s="18">
        <v>45919</v>
      </c>
      <c r="B3156" s="5" t="s">
        <v>453</v>
      </c>
      <c r="C3156" s="19" t="s">
        <v>56</v>
      </c>
      <c r="D3156" s="48" t="s">
        <v>81</v>
      </c>
      <c r="E3156" s="19">
        <v>0.29166666666666669</v>
      </c>
      <c r="F3156" s="5"/>
      <c r="G3156" s="235">
        <v>5000</v>
      </c>
      <c r="H3156" s="48">
        <v>10</v>
      </c>
    </row>
    <row r="3157" spans="1:8" x14ac:dyDescent="0.3">
      <c r="A3157" s="18">
        <v>45919</v>
      </c>
      <c r="B3157" s="5" t="s">
        <v>67</v>
      </c>
      <c r="C3157" s="19" t="s">
        <v>20</v>
      </c>
      <c r="D3157" s="48" t="s">
        <v>179</v>
      </c>
      <c r="E3157" s="19">
        <v>0.29166666666666669</v>
      </c>
      <c r="F3157" s="5"/>
      <c r="G3157" s="235">
        <v>8000</v>
      </c>
      <c r="H3157" s="48">
        <v>10</v>
      </c>
    </row>
    <row r="3158" spans="1:8" x14ac:dyDescent="0.3">
      <c r="A3158" s="18">
        <v>45919</v>
      </c>
      <c r="B3158" s="5" t="s">
        <v>9</v>
      </c>
      <c r="C3158" s="19" t="s">
        <v>20</v>
      </c>
      <c r="D3158" s="48" t="s">
        <v>179</v>
      </c>
      <c r="E3158" s="19">
        <v>0.45833333333333331</v>
      </c>
      <c r="F3158" s="51"/>
      <c r="G3158" s="20">
        <v>7600</v>
      </c>
      <c r="H3158" s="48">
        <v>12</v>
      </c>
    </row>
    <row r="3159" spans="1:8" x14ac:dyDescent="0.3">
      <c r="A3159" s="18">
        <v>45919</v>
      </c>
      <c r="B3159" s="5" t="s">
        <v>6</v>
      </c>
      <c r="C3159" s="19" t="s">
        <v>20</v>
      </c>
      <c r="D3159" s="48" t="s">
        <v>179</v>
      </c>
      <c r="E3159" s="19">
        <v>0.45833333333333331</v>
      </c>
      <c r="F3159" s="5"/>
      <c r="G3159" s="5">
        <v>6500</v>
      </c>
      <c r="H3159" s="48">
        <v>8</v>
      </c>
    </row>
    <row r="3160" spans="1:8" x14ac:dyDescent="0.3">
      <c r="A3160" s="18">
        <v>45919</v>
      </c>
      <c r="B3160" s="5" t="s">
        <v>36</v>
      </c>
      <c r="C3160" s="19" t="s">
        <v>28</v>
      </c>
      <c r="D3160" s="48" t="s">
        <v>24</v>
      </c>
      <c r="E3160" s="19">
        <v>0.625</v>
      </c>
      <c r="F3160" s="5"/>
      <c r="G3160" s="5" t="s">
        <v>501</v>
      </c>
      <c r="H3160" s="48">
        <v>12</v>
      </c>
    </row>
    <row r="3161" spans="1:8" x14ac:dyDescent="0.3">
      <c r="A3161" s="18">
        <v>45919</v>
      </c>
      <c r="B3161" s="5" t="s">
        <v>16</v>
      </c>
      <c r="C3161" s="19" t="s">
        <v>28</v>
      </c>
      <c r="D3161" s="48" t="s">
        <v>42</v>
      </c>
      <c r="E3161" s="19">
        <v>0.33333333333333298</v>
      </c>
      <c r="F3161" s="5"/>
      <c r="G3161" s="5">
        <v>1400</v>
      </c>
      <c r="H3161" s="48">
        <v>4</v>
      </c>
    </row>
    <row r="3162" spans="1:8" x14ac:dyDescent="0.3">
      <c r="A3162" s="18">
        <v>45919</v>
      </c>
      <c r="B3162" s="5" t="s">
        <v>40</v>
      </c>
      <c r="C3162" s="19" t="s">
        <v>502</v>
      </c>
      <c r="D3162" s="48" t="s">
        <v>115</v>
      </c>
      <c r="E3162" s="19">
        <v>80</v>
      </c>
      <c r="F3162" s="5"/>
      <c r="G3162" s="5">
        <v>9000</v>
      </c>
      <c r="H3162" s="48">
        <v>13</v>
      </c>
    </row>
    <row r="3163" spans="1:8" x14ac:dyDescent="0.3">
      <c r="A3163" s="18">
        <v>45919</v>
      </c>
      <c r="B3163" s="5" t="s">
        <v>19</v>
      </c>
      <c r="C3163" s="19" t="s">
        <v>14</v>
      </c>
      <c r="D3163" s="48" t="s">
        <v>115</v>
      </c>
      <c r="E3163" s="19">
        <v>0.33333333333333331</v>
      </c>
      <c r="F3163" s="5"/>
      <c r="G3163" s="5">
        <v>120</v>
      </c>
      <c r="H3163" s="48">
        <v>1</v>
      </c>
    </row>
    <row r="3164" spans="1:8" x14ac:dyDescent="0.3">
      <c r="A3164" s="18">
        <v>45919</v>
      </c>
      <c r="B3164" s="48" t="s">
        <v>164</v>
      </c>
      <c r="C3164" s="192" t="s">
        <v>14</v>
      </c>
      <c r="D3164" s="48" t="s">
        <v>115</v>
      </c>
      <c r="E3164" s="192">
        <v>0.33333333333333331</v>
      </c>
      <c r="F3164" s="48"/>
      <c r="G3164" s="5">
        <v>200</v>
      </c>
      <c r="H3164" s="48">
        <v>2</v>
      </c>
    </row>
    <row r="3165" spans="1:8" x14ac:dyDescent="0.3">
      <c r="A3165" s="18">
        <v>45919</v>
      </c>
      <c r="B3165" s="5" t="s">
        <v>40</v>
      </c>
      <c r="C3165" s="19" t="s">
        <v>14</v>
      </c>
      <c r="D3165" s="48" t="s">
        <v>115</v>
      </c>
      <c r="E3165" s="19">
        <v>80</v>
      </c>
      <c r="F3165" s="5"/>
      <c r="G3165" s="5">
        <v>9000</v>
      </c>
      <c r="H3165" s="48">
        <v>13</v>
      </c>
    </row>
    <row r="3166" spans="1:8" x14ac:dyDescent="0.3">
      <c r="A3166" s="18">
        <v>45919</v>
      </c>
      <c r="B3166" s="48" t="s">
        <v>479</v>
      </c>
      <c r="C3166" s="192" t="s">
        <v>60</v>
      </c>
      <c r="D3166" s="48" t="s">
        <v>8</v>
      </c>
      <c r="E3166" s="192">
        <v>0.58333333333333337</v>
      </c>
      <c r="F3166" s="48"/>
      <c r="G3166" s="5">
        <v>5066</v>
      </c>
      <c r="H3166" s="48">
        <v>6</v>
      </c>
    </row>
    <row r="3167" spans="1:8" x14ac:dyDescent="0.3">
      <c r="A3167" s="586" t="s">
        <v>267</v>
      </c>
      <c r="B3167" s="586" t="s">
        <v>2</v>
      </c>
      <c r="C3167" s="586" t="s">
        <v>3</v>
      </c>
      <c r="D3167" s="586" t="s">
        <v>4</v>
      </c>
      <c r="E3167" s="587" t="s">
        <v>5</v>
      </c>
      <c r="F3167" s="588" t="s">
        <v>454</v>
      </c>
      <c r="G3167" s="588" t="s">
        <v>500</v>
      </c>
      <c r="H3167" s="588" t="s">
        <v>268</v>
      </c>
    </row>
    <row r="3168" spans="1:8" x14ac:dyDescent="0.3">
      <c r="A3168" s="586"/>
      <c r="B3168" s="586"/>
      <c r="C3168" s="586"/>
      <c r="D3168" s="586"/>
      <c r="E3168" s="587"/>
      <c r="F3168" s="588"/>
      <c r="G3168" s="588"/>
      <c r="H3168" s="588"/>
    </row>
    <row r="3169" spans="1:8" x14ac:dyDescent="0.3">
      <c r="A3169" s="18">
        <v>45920</v>
      </c>
      <c r="B3169" s="5" t="s">
        <v>6</v>
      </c>
      <c r="C3169" s="19" t="s">
        <v>28</v>
      </c>
      <c r="D3169" s="48" t="s">
        <v>42</v>
      </c>
      <c r="E3169" s="19">
        <v>0.5</v>
      </c>
      <c r="F3169" s="5"/>
      <c r="G3169" s="5">
        <v>7400</v>
      </c>
      <c r="H3169" s="48">
        <v>14</v>
      </c>
    </row>
    <row r="3170" spans="1:8" x14ac:dyDescent="0.3">
      <c r="A3170" s="18">
        <v>45920</v>
      </c>
      <c r="B3170" s="5" t="s">
        <v>30</v>
      </c>
      <c r="C3170" s="19" t="s">
        <v>104</v>
      </c>
      <c r="D3170" s="48" t="s">
        <v>8</v>
      </c>
      <c r="E3170" s="19">
        <v>0.5</v>
      </c>
      <c r="F3170" s="5"/>
      <c r="G3170" s="5">
        <v>7400</v>
      </c>
      <c r="H3170" s="48">
        <v>14</v>
      </c>
    </row>
    <row r="3171" spans="1:8" x14ac:dyDescent="0.3">
      <c r="A3171" s="18">
        <v>45920</v>
      </c>
      <c r="B3171" s="54" t="s">
        <v>9</v>
      </c>
      <c r="C3171" s="191" t="s">
        <v>56</v>
      </c>
      <c r="D3171" s="54" t="s">
        <v>81</v>
      </c>
      <c r="E3171" s="191">
        <v>0.5</v>
      </c>
      <c r="F3171" s="5"/>
      <c r="G3171" s="20">
        <v>7600</v>
      </c>
      <c r="H3171" s="54">
        <v>8</v>
      </c>
    </row>
    <row r="3172" spans="1:8" x14ac:dyDescent="0.3">
      <c r="A3172" s="18">
        <v>45920</v>
      </c>
      <c r="B3172" s="5" t="s">
        <v>40</v>
      </c>
      <c r="C3172" s="22" t="s">
        <v>14</v>
      </c>
      <c r="D3172" s="48" t="s">
        <v>115</v>
      </c>
      <c r="E3172" s="22">
        <v>0.33333333333333331</v>
      </c>
      <c r="F3172" s="5"/>
      <c r="G3172" s="5">
        <v>8000</v>
      </c>
      <c r="H3172" s="48">
        <v>14</v>
      </c>
    </row>
    <row r="3173" spans="1:8" x14ac:dyDescent="0.3">
      <c r="A3173" s="18">
        <v>45920</v>
      </c>
      <c r="B3173" s="5" t="s">
        <v>40</v>
      </c>
      <c r="C3173" s="22" t="s">
        <v>20</v>
      </c>
      <c r="D3173" s="48" t="s">
        <v>179</v>
      </c>
      <c r="E3173" s="22">
        <v>0.5</v>
      </c>
      <c r="F3173" s="5"/>
      <c r="G3173" s="5">
        <v>8000</v>
      </c>
      <c r="H3173" s="48">
        <v>27</v>
      </c>
    </row>
    <row r="3174" spans="1:8" x14ac:dyDescent="0.3">
      <c r="A3174" s="586" t="s">
        <v>267</v>
      </c>
      <c r="B3174" s="586" t="s">
        <v>2</v>
      </c>
      <c r="C3174" s="586" t="s">
        <v>3</v>
      </c>
      <c r="D3174" s="586" t="s">
        <v>4</v>
      </c>
      <c r="E3174" s="587" t="s">
        <v>5</v>
      </c>
      <c r="F3174" s="588" t="s">
        <v>454</v>
      </c>
      <c r="G3174" s="588" t="s">
        <v>500</v>
      </c>
      <c r="H3174" s="588" t="s">
        <v>268</v>
      </c>
    </row>
    <row r="3175" spans="1:8" x14ac:dyDescent="0.3">
      <c r="A3175" s="586"/>
      <c r="B3175" s="586"/>
      <c r="C3175" s="586"/>
      <c r="D3175" s="586"/>
      <c r="E3175" s="587"/>
      <c r="F3175" s="588"/>
      <c r="G3175" s="588"/>
      <c r="H3175" s="588"/>
    </row>
    <row r="3176" spans="1:8" x14ac:dyDescent="0.3">
      <c r="A3176" s="18">
        <v>45921</v>
      </c>
      <c r="B3176" s="5" t="s">
        <v>11</v>
      </c>
      <c r="C3176" s="19" t="s">
        <v>20</v>
      </c>
      <c r="D3176" s="48" t="s">
        <v>179</v>
      </c>
      <c r="E3176" s="22">
        <v>0.33333333333333331</v>
      </c>
      <c r="F3176" s="5"/>
      <c r="G3176" s="5">
        <v>20000</v>
      </c>
      <c r="H3176" s="5">
        <v>27</v>
      </c>
    </row>
    <row r="3177" spans="1:8" x14ac:dyDescent="0.3">
      <c r="A3177" s="586" t="s">
        <v>267</v>
      </c>
      <c r="B3177" s="586" t="s">
        <v>2</v>
      </c>
      <c r="C3177" s="586" t="s">
        <v>3</v>
      </c>
      <c r="D3177" s="586" t="s">
        <v>4</v>
      </c>
      <c r="E3177" s="587" t="s">
        <v>5</v>
      </c>
      <c r="F3177" s="588" t="s">
        <v>454</v>
      </c>
      <c r="G3177" s="588" t="s">
        <v>500</v>
      </c>
      <c r="H3177" s="588" t="s">
        <v>268</v>
      </c>
    </row>
    <row r="3178" spans="1:8" x14ac:dyDescent="0.3">
      <c r="A3178" s="586"/>
      <c r="B3178" s="586"/>
      <c r="C3178" s="586"/>
      <c r="D3178" s="586"/>
      <c r="E3178" s="587"/>
      <c r="F3178" s="588"/>
      <c r="G3178" s="588"/>
      <c r="H3178" s="588"/>
    </row>
    <row r="3179" spans="1:8" x14ac:dyDescent="0.3">
      <c r="A3179" s="18">
        <v>45922</v>
      </c>
      <c r="B3179" s="5" t="s">
        <v>16</v>
      </c>
      <c r="C3179" s="19" t="s">
        <v>20</v>
      </c>
      <c r="D3179" s="48" t="s">
        <v>112</v>
      </c>
      <c r="E3179" s="19">
        <v>0.25</v>
      </c>
      <c r="F3179" s="5"/>
      <c r="G3179" s="5">
        <v>23000</v>
      </c>
      <c r="H3179" s="48">
        <v>24</v>
      </c>
    </row>
    <row r="3180" spans="1:8" x14ac:dyDescent="0.3">
      <c r="A3180" s="18">
        <v>45922</v>
      </c>
      <c r="B3180" s="20" t="s">
        <v>18</v>
      </c>
      <c r="C3180" s="19" t="s">
        <v>104</v>
      </c>
      <c r="D3180" s="41" t="s">
        <v>24</v>
      </c>
      <c r="E3180" s="19">
        <v>0.5</v>
      </c>
      <c r="F3180" s="5"/>
      <c r="G3180" s="5">
        <v>11200</v>
      </c>
      <c r="H3180" s="41">
        <v>14</v>
      </c>
    </row>
    <row r="3181" spans="1:8" x14ac:dyDescent="0.3">
      <c r="A3181" s="18">
        <v>45922</v>
      </c>
      <c r="B3181" s="20" t="s">
        <v>18</v>
      </c>
      <c r="C3181" s="19" t="s">
        <v>56</v>
      </c>
      <c r="D3181" s="41" t="s">
        <v>97</v>
      </c>
      <c r="E3181" s="19">
        <v>0.5</v>
      </c>
      <c r="F3181" s="5"/>
      <c r="G3181" s="5">
        <v>11200</v>
      </c>
      <c r="H3181" s="41">
        <v>14</v>
      </c>
    </row>
    <row r="3182" spans="1:8" x14ac:dyDescent="0.3">
      <c r="A3182" s="18">
        <v>45922</v>
      </c>
      <c r="B3182" s="5" t="s">
        <v>6</v>
      </c>
      <c r="C3182" s="19" t="s">
        <v>28</v>
      </c>
      <c r="D3182" s="48" t="s">
        <v>42</v>
      </c>
      <c r="E3182" s="19">
        <v>0.29166666666666702</v>
      </c>
      <c r="F3182" s="5"/>
      <c r="G3182" s="5">
        <v>5300</v>
      </c>
      <c r="H3182" s="48">
        <v>8</v>
      </c>
    </row>
    <row r="3183" spans="1:8" x14ac:dyDescent="0.3">
      <c r="A3183" s="18">
        <v>45922</v>
      </c>
      <c r="B3183" s="5" t="s">
        <v>30</v>
      </c>
      <c r="C3183" s="19" t="s">
        <v>28</v>
      </c>
      <c r="D3183" s="48" t="s">
        <v>42</v>
      </c>
      <c r="E3183" s="19">
        <v>0.29166666666666669</v>
      </c>
      <c r="F3183" s="5"/>
      <c r="G3183" s="5">
        <v>120</v>
      </c>
      <c r="H3183" s="48">
        <v>1</v>
      </c>
    </row>
    <row r="3184" spans="1:8" x14ac:dyDescent="0.3">
      <c r="A3184" s="18">
        <v>45922</v>
      </c>
      <c r="B3184" s="5" t="s">
        <v>17</v>
      </c>
      <c r="C3184" s="19" t="s">
        <v>28</v>
      </c>
      <c r="D3184" s="48" t="s">
        <v>42</v>
      </c>
      <c r="E3184" s="19">
        <v>0.54166666666666663</v>
      </c>
      <c r="F3184" s="5"/>
      <c r="G3184" s="5">
        <v>6245</v>
      </c>
      <c r="H3184" s="48">
        <v>9</v>
      </c>
    </row>
    <row r="3185" spans="1:8" x14ac:dyDescent="0.3">
      <c r="A3185" s="18">
        <v>45922</v>
      </c>
      <c r="B3185" s="5" t="s">
        <v>25</v>
      </c>
      <c r="C3185" s="19" t="s">
        <v>28</v>
      </c>
      <c r="D3185" s="48" t="s">
        <v>42</v>
      </c>
      <c r="E3185" s="19">
        <v>0.54166666666666663</v>
      </c>
      <c r="F3185" s="5"/>
      <c r="G3185" s="5">
        <v>860</v>
      </c>
      <c r="H3185" s="48">
        <v>2</v>
      </c>
    </row>
    <row r="3186" spans="1:8" x14ac:dyDescent="0.3">
      <c r="A3186" s="18">
        <v>45922</v>
      </c>
      <c r="B3186" s="5" t="s">
        <v>35</v>
      </c>
      <c r="C3186" s="19" t="s">
        <v>46</v>
      </c>
      <c r="D3186" s="48" t="s">
        <v>8</v>
      </c>
      <c r="E3186" s="19">
        <v>0.29166666666666702</v>
      </c>
      <c r="F3186" s="5"/>
      <c r="G3186" s="5">
        <v>420</v>
      </c>
      <c r="H3186" s="48">
        <v>3</v>
      </c>
    </row>
    <row r="3187" spans="1:8" x14ac:dyDescent="0.3">
      <c r="A3187" s="18">
        <v>45922</v>
      </c>
      <c r="B3187" s="5" t="s">
        <v>13</v>
      </c>
      <c r="C3187" s="19" t="s">
        <v>56</v>
      </c>
      <c r="D3187" s="48" t="s">
        <v>97</v>
      </c>
      <c r="E3187" s="19">
        <v>0.29166666666666669</v>
      </c>
      <c r="F3187" s="5"/>
      <c r="G3187" s="5">
        <v>5000</v>
      </c>
      <c r="H3187" s="48">
        <v>12</v>
      </c>
    </row>
    <row r="3188" spans="1:8" x14ac:dyDescent="0.3">
      <c r="A3188" s="18">
        <v>45922</v>
      </c>
      <c r="B3188" s="5" t="s">
        <v>75</v>
      </c>
      <c r="C3188" s="19" t="s">
        <v>104</v>
      </c>
      <c r="D3188" s="48" t="s">
        <v>24</v>
      </c>
      <c r="E3188" s="19">
        <v>0.29166666666666669</v>
      </c>
      <c r="F3188" s="5"/>
      <c r="G3188" s="5">
        <v>10563</v>
      </c>
      <c r="H3188" s="48">
        <v>9</v>
      </c>
    </row>
    <row r="3189" spans="1:8" x14ac:dyDescent="0.3">
      <c r="A3189" s="18">
        <v>45922</v>
      </c>
      <c r="B3189" s="5" t="s">
        <v>22</v>
      </c>
      <c r="C3189" s="19" t="s">
        <v>14</v>
      </c>
      <c r="D3189" s="48" t="s">
        <v>115</v>
      </c>
      <c r="E3189" s="19">
        <v>0.29166666666666702</v>
      </c>
      <c r="F3189" s="5"/>
      <c r="G3189" s="5">
        <v>12036</v>
      </c>
      <c r="H3189" s="48">
        <v>15</v>
      </c>
    </row>
    <row r="3190" spans="1:8" x14ac:dyDescent="0.3">
      <c r="A3190" s="18">
        <v>45922</v>
      </c>
      <c r="B3190" s="54" t="s">
        <v>9</v>
      </c>
      <c r="C3190" s="191" t="s">
        <v>14</v>
      </c>
      <c r="D3190" s="54" t="s">
        <v>115</v>
      </c>
      <c r="E3190" s="191">
        <v>0.5</v>
      </c>
      <c r="F3190" s="5"/>
      <c r="G3190" s="5">
        <v>3000</v>
      </c>
      <c r="H3190" s="54">
        <v>14</v>
      </c>
    </row>
    <row r="3191" spans="1:8" x14ac:dyDescent="0.3">
      <c r="A3191" s="586" t="s">
        <v>267</v>
      </c>
      <c r="B3191" s="586" t="s">
        <v>2</v>
      </c>
      <c r="C3191" s="586" t="s">
        <v>3</v>
      </c>
      <c r="D3191" s="586" t="s">
        <v>4</v>
      </c>
      <c r="E3191" s="587" t="s">
        <v>5</v>
      </c>
      <c r="F3191" s="588" t="s">
        <v>454</v>
      </c>
      <c r="G3191" s="588" t="s">
        <v>500</v>
      </c>
      <c r="H3191" s="588" t="s">
        <v>268</v>
      </c>
    </row>
    <row r="3192" spans="1:8" x14ac:dyDescent="0.3">
      <c r="A3192" s="586"/>
      <c r="B3192" s="586"/>
      <c r="C3192" s="586"/>
      <c r="D3192" s="586"/>
      <c r="E3192" s="587"/>
      <c r="F3192" s="588"/>
      <c r="G3192" s="588"/>
      <c r="H3192" s="588"/>
    </row>
    <row r="3193" spans="1:8" x14ac:dyDescent="0.3">
      <c r="A3193" s="18">
        <v>45923</v>
      </c>
      <c r="B3193" s="5" t="s">
        <v>6</v>
      </c>
      <c r="C3193" s="19" t="s">
        <v>104</v>
      </c>
      <c r="D3193" s="48" t="s">
        <v>24</v>
      </c>
      <c r="E3193" s="19">
        <v>0.29166666666666702</v>
      </c>
      <c r="F3193" s="5"/>
      <c r="G3193" s="5">
        <v>10200</v>
      </c>
      <c r="H3193" s="48">
        <v>16</v>
      </c>
    </row>
    <row r="3194" spans="1:8" x14ac:dyDescent="0.3">
      <c r="A3194" s="18">
        <v>45923</v>
      </c>
      <c r="B3194" s="5" t="s">
        <v>30</v>
      </c>
      <c r="C3194" s="19" t="s">
        <v>104</v>
      </c>
      <c r="D3194" s="48" t="s">
        <v>24</v>
      </c>
      <c r="E3194" s="19">
        <v>0.5</v>
      </c>
      <c r="F3194" s="51"/>
      <c r="G3194" s="5">
        <v>8315</v>
      </c>
      <c r="H3194" s="48">
        <v>11</v>
      </c>
    </row>
    <row r="3195" spans="1:8" x14ac:dyDescent="0.3">
      <c r="A3195" s="18">
        <v>45923</v>
      </c>
      <c r="B3195" s="5" t="s">
        <v>6</v>
      </c>
      <c r="C3195" s="19" t="s">
        <v>104</v>
      </c>
      <c r="D3195" s="48" t="s">
        <v>24</v>
      </c>
      <c r="E3195" s="19">
        <v>0.5</v>
      </c>
      <c r="F3195" s="5"/>
      <c r="G3195" s="5">
        <v>800</v>
      </c>
      <c r="H3195" s="48">
        <v>2</v>
      </c>
    </row>
    <row r="3196" spans="1:8" x14ac:dyDescent="0.3">
      <c r="A3196" s="18">
        <v>45923</v>
      </c>
      <c r="B3196" s="5" t="s">
        <v>16</v>
      </c>
      <c r="C3196" s="19" t="s">
        <v>20</v>
      </c>
      <c r="D3196" s="48" t="s">
        <v>27</v>
      </c>
      <c r="E3196" s="19">
        <v>0.25</v>
      </c>
      <c r="F3196" s="51"/>
      <c r="G3196" s="5">
        <v>10800</v>
      </c>
      <c r="H3196" s="48">
        <v>14</v>
      </c>
    </row>
    <row r="3197" spans="1:8" x14ac:dyDescent="0.3">
      <c r="A3197" s="18">
        <v>45923</v>
      </c>
      <c r="B3197" s="5" t="s">
        <v>107</v>
      </c>
      <c r="C3197" s="19" t="s">
        <v>20</v>
      </c>
      <c r="D3197" s="48" t="s">
        <v>27</v>
      </c>
      <c r="E3197" s="19">
        <v>0.5</v>
      </c>
      <c r="F3197" s="51"/>
      <c r="G3197" s="5">
        <v>9313</v>
      </c>
      <c r="H3197" s="48">
        <v>14</v>
      </c>
    </row>
    <row r="3198" spans="1:8" x14ac:dyDescent="0.3">
      <c r="A3198" s="18">
        <v>45923</v>
      </c>
      <c r="B3198" s="5" t="s">
        <v>80</v>
      </c>
      <c r="C3198" s="19" t="s">
        <v>20</v>
      </c>
      <c r="D3198" s="48" t="s">
        <v>27</v>
      </c>
      <c r="E3198" s="19">
        <v>0.5</v>
      </c>
      <c r="F3198" s="51"/>
      <c r="G3198" s="5">
        <v>7000</v>
      </c>
      <c r="H3198" s="48">
        <v>14</v>
      </c>
    </row>
    <row r="3199" spans="1:8" x14ac:dyDescent="0.3">
      <c r="A3199" s="18">
        <v>45923</v>
      </c>
      <c r="B3199" s="20" t="s">
        <v>12</v>
      </c>
      <c r="C3199" s="21" t="s">
        <v>367</v>
      </c>
      <c r="D3199" s="41" t="s">
        <v>101</v>
      </c>
      <c r="E3199" s="21">
        <v>0.29166666666666702</v>
      </c>
      <c r="F3199" s="51" t="s">
        <v>503</v>
      </c>
      <c r="G3199" s="5">
        <v>14000</v>
      </c>
      <c r="H3199" s="41">
        <v>24</v>
      </c>
    </row>
    <row r="3200" spans="1:8" x14ac:dyDescent="0.3">
      <c r="A3200" s="18">
        <v>45923</v>
      </c>
      <c r="B3200" s="5" t="s">
        <v>51</v>
      </c>
      <c r="C3200" s="19" t="s">
        <v>367</v>
      </c>
      <c r="D3200" s="48" t="s">
        <v>101</v>
      </c>
      <c r="E3200" s="19">
        <v>0.29166666666666702</v>
      </c>
      <c r="F3200" s="5"/>
      <c r="G3200" s="5">
        <v>1362</v>
      </c>
      <c r="H3200" s="48">
        <v>2</v>
      </c>
    </row>
    <row r="3201" spans="1:8" x14ac:dyDescent="0.3">
      <c r="A3201" s="18">
        <v>45923</v>
      </c>
      <c r="B3201" s="5" t="s">
        <v>22</v>
      </c>
      <c r="C3201" s="21" t="s">
        <v>28</v>
      </c>
      <c r="D3201" s="41" t="s">
        <v>42</v>
      </c>
      <c r="E3201" s="19">
        <v>0.29166666666666669</v>
      </c>
      <c r="F3201" s="54"/>
      <c r="G3201" s="5">
        <v>9000</v>
      </c>
      <c r="H3201" s="48">
        <v>15</v>
      </c>
    </row>
    <row r="3202" spans="1:8" x14ac:dyDescent="0.3">
      <c r="A3202" s="18">
        <v>45923</v>
      </c>
      <c r="B3202" s="20" t="s">
        <v>40</v>
      </c>
      <c r="C3202" s="21" t="s">
        <v>28</v>
      </c>
      <c r="D3202" s="41" t="s">
        <v>42</v>
      </c>
      <c r="E3202" s="21">
        <v>0.5</v>
      </c>
      <c r="F3202" s="54"/>
      <c r="G3202" s="5">
        <v>8000</v>
      </c>
      <c r="H3202" s="41">
        <v>14</v>
      </c>
    </row>
    <row r="3203" spans="1:8" x14ac:dyDescent="0.3">
      <c r="A3203" s="18">
        <v>45923</v>
      </c>
      <c r="B3203" s="5" t="s">
        <v>43</v>
      </c>
      <c r="C3203" s="19" t="s">
        <v>14</v>
      </c>
      <c r="D3203" s="48" t="s">
        <v>115</v>
      </c>
      <c r="E3203" s="19">
        <v>0.29166666666666702</v>
      </c>
      <c r="F3203" s="5"/>
      <c r="G3203" s="5" t="s">
        <v>522</v>
      </c>
      <c r="H3203" s="48">
        <v>7</v>
      </c>
    </row>
    <row r="3204" spans="1:8" x14ac:dyDescent="0.3">
      <c r="A3204" s="18">
        <v>45923</v>
      </c>
      <c r="B3204" s="5" t="s">
        <v>36</v>
      </c>
      <c r="C3204" s="19" t="s">
        <v>14</v>
      </c>
      <c r="D3204" s="48" t="s">
        <v>115</v>
      </c>
      <c r="E3204" s="19">
        <v>0.54166666666666663</v>
      </c>
      <c r="F3204" s="5"/>
      <c r="G3204" s="5">
        <v>9000</v>
      </c>
      <c r="H3204" s="48">
        <v>14</v>
      </c>
    </row>
    <row r="3205" spans="1:8" x14ac:dyDescent="0.3">
      <c r="A3205" s="18">
        <v>45923</v>
      </c>
      <c r="B3205" s="5" t="s">
        <v>11</v>
      </c>
      <c r="C3205" s="19" t="s">
        <v>56</v>
      </c>
      <c r="D3205" s="48" t="s">
        <v>81</v>
      </c>
      <c r="E3205" s="19">
        <v>0.25</v>
      </c>
      <c r="F3205" s="5"/>
      <c r="G3205" s="5">
        <v>6245</v>
      </c>
      <c r="H3205" s="48">
        <v>8</v>
      </c>
    </row>
    <row r="3206" spans="1:8" x14ac:dyDescent="0.3">
      <c r="A3206" s="18">
        <v>45923</v>
      </c>
      <c r="B3206" s="5" t="s">
        <v>40</v>
      </c>
      <c r="C3206" s="19" t="s">
        <v>56</v>
      </c>
      <c r="D3206" s="48" t="s">
        <v>81</v>
      </c>
      <c r="E3206" s="19">
        <v>0.25</v>
      </c>
      <c r="F3206" s="5"/>
      <c r="G3206" s="5">
        <v>420</v>
      </c>
      <c r="H3206" s="48">
        <v>1</v>
      </c>
    </row>
    <row r="3207" spans="1:8" x14ac:dyDescent="0.3">
      <c r="A3207" s="18">
        <v>45923</v>
      </c>
      <c r="B3207" s="20" t="s">
        <v>9</v>
      </c>
      <c r="C3207" s="21" t="s">
        <v>56</v>
      </c>
      <c r="D3207" s="41" t="s">
        <v>81</v>
      </c>
      <c r="E3207" s="21">
        <v>0.625</v>
      </c>
      <c r="F3207" s="54"/>
      <c r="G3207" s="5">
        <v>7500</v>
      </c>
      <c r="H3207" s="41">
        <v>14</v>
      </c>
    </row>
    <row r="3208" spans="1:8" x14ac:dyDescent="0.3">
      <c r="A3208" s="18">
        <v>45923</v>
      </c>
      <c r="B3208" s="20" t="s">
        <v>35</v>
      </c>
      <c r="C3208" s="19" t="s">
        <v>46</v>
      </c>
      <c r="D3208" s="41" t="s">
        <v>8</v>
      </c>
      <c r="E3208" s="19">
        <v>0.29166666666666702</v>
      </c>
      <c r="F3208" s="5"/>
      <c r="G3208" s="5">
        <v>1830</v>
      </c>
      <c r="H3208" s="41">
        <v>3</v>
      </c>
    </row>
    <row r="3209" spans="1:8" x14ac:dyDescent="0.3">
      <c r="A3209" s="18">
        <v>45923</v>
      </c>
      <c r="B3209" s="20" t="s">
        <v>76</v>
      </c>
      <c r="C3209" s="21" t="s">
        <v>46</v>
      </c>
      <c r="D3209" s="48" t="s">
        <v>8</v>
      </c>
      <c r="E3209" s="21">
        <v>0.375</v>
      </c>
      <c r="F3209" s="54"/>
      <c r="G3209" s="20">
        <v>420</v>
      </c>
      <c r="H3209" s="48">
        <v>1</v>
      </c>
    </row>
    <row r="3210" spans="1:8" x14ac:dyDescent="0.3">
      <c r="A3210" s="18">
        <v>45923</v>
      </c>
      <c r="B3210" s="5" t="s">
        <v>169</v>
      </c>
      <c r="C3210" s="19" t="s">
        <v>46</v>
      </c>
      <c r="D3210" s="48" t="s">
        <v>8</v>
      </c>
      <c r="E3210" s="19">
        <v>0.375</v>
      </c>
      <c r="F3210" s="5"/>
      <c r="G3210" s="5">
        <v>1035</v>
      </c>
      <c r="H3210" s="48">
        <v>2</v>
      </c>
    </row>
    <row r="3211" spans="1:8" x14ac:dyDescent="0.3">
      <c r="A3211" s="18">
        <v>45923</v>
      </c>
      <c r="B3211" s="5" t="s">
        <v>34</v>
      </c>
      <c r="C3211" s="19" t="s">
        <v>46</v>
      </c>
      <c r="D3211" s="48" t="s">
        <v>8</v>
      </c>
      <c r="E3211" s="19">
        <v>0.375</v>
      </c>
      <c r="F3211" s="51"/>
      <c r="G3211" s="5">
        <v>160</v>
      </c>
      <c r="H3211" s="48">
        <v>1</v>
      </c>
    </row>
    <row r="3212" spans="1:8" x14ac:dyDescent="0.3">
      <c r="A3212" s="18">
        <v>45923</v>
      </c>
      <c r="B3212" s="41" t="s">
        <v>161</v>
      </c>
      <c r="C3212" s="42" t="s">
        <v>46</v>
      </c>
      <c r="D3212" s="41" t="s">
        <v>8</v>
      </c>
      <c r="E3212" s="42">
        <v>0.58333333333333337</v>
      </c>
      <c r="F3212" s="41" t="s">
        <v>504</v>
      </c>
      <c r="G3212" s="5">
        <v>900</v>
      </c>
      <c r="H3212" s="41">
        <v>3</v>
      </c>
    </row>
    <row r="3213" spans="1:8" x14ac:dyDescent="0.3">
      <c r="A3213" s="586" t="s">
        <v>267</v>
      </c>
      <c r="B3213" s="586" t="s">
        <v>2</v>
      </c>
      <c r="C3213" s="586" t="s">
        <v>3</v>
      </c>
      <c r="D3213" s="586" t="s">
        <v>4</v>
      </c>
      <c r="E3213" s="587" t="s">
        <v>5</v>
      </c>
      <c r="F3213" s="588" t="s">
        <v>454</v>
      </c>
      <c r="G3213" s="588" t="s">
        <v>500</v>
      </c>
      <c r="H3213" s="588" t="s">
        <v>268</v>
      </c>
    </row>
    <row r="3214" spans="1:8" x14ac:dyDescent="0.3">
      <c r="A3214" s="586"/>
      <c r="B3214" s="586"/>
      <c r="C3214" s="586"/>
      <c r="D3214" s="586"/>
      <c r="E3214" s="587"/>
      <c r="F3214" s="588"/>
      <c r="G3214" s="588"/>
      <c r="H3214" s="588"/>
    </row>
    <row r="3215" spans="1:8" x14ac:dyDescent="0.3">
      <c r="A3215" s="18">
        <v>45923</v>
      </c>
      <c r="B3215" s="5" t="s">
        <v>6</v>
      </c>
      <c r="C3215" s="19" t="s">
        <v>28</v>
      </c>
      <c r="D3215" s="48" t="s">
        <v>42</v>
      </c>
      <c r="E3215" s="19">
        <v>0.29166666666666702</v>
      </c>
      <c r="F3215" s="5"/>
      <c r="G3215" s="5">
        <v>1164</v>
      </c>
      <c r="H3215" s="48">
        <v>14</v>
      </c>
    </row>
    <row r="3216" spans="1:8" x14ac:dyDescent="0.3">
      <c r="A3216" s="18">
        <v>45923</v>
      </c>
      <c r="B3216" s="48" t="s">
        <v>36</v>
      </c>
      <c r="C3216" s="192" t="s">
        <v>28</v>
      </c>
      <c r="D3216" s="48" t="s">
        <v>42</v>
      </c>
      <c r="E3216" s="192">
        <v>0.58333333333333337</v>
      </c>
      <c r="F3216" s="5"/>
      <c r="G3216" s="5" t="s">
        <v>525</v>
      </c>
      <c r="H3216" s="48">
        <v>14</v>
      </c>
    </row>
    <row r="3217" spans="1:8" x14ac:dyDescent="0.3">
      <c r="A3217" s="18">
        <v>45923</v>
      </c>
      <c r="B3217" s="48" t="s">
        <v>528</v>
      </c>
      <c r="C3217" s="192" t="s">
        <v>104</v>
      </c>
      <c r="D3217" s="48" t="s">
        <v>24</v>
      </c>
      <c r="E3217" s="192">
        <v>0.25</v>
      </c>
      <c r="F3217" s="5"/>
      <c r="G3217" s="5">
        <v>4500</v>
      </c>
      <c r="H3217" s="48">
        <v>10</v>
      </c>
    </row>
    <row r="3218" spans="1:8" x14ac:dyDescent="0.3">
      <c r="A3218" s="18">
        <v>45923</v>
      </c>
      <c r="B3218" s="5" t="s">
        <v>9</v>
      </c>
      <c r="C3218" s="19" t="s">
        <v>104</v>
      </c>
      <c r="D3218" s="48" t="s">
        <v>24</v>
      </c>
      <c r="E3218" s="19">
        <v>0.5</v>
      </c>
      <c r="F3218" s="5"/>
      <c r="G3218" s="5">
        <v>5200</v>
      </c>
      <c r="H3218" s="48">
        <v>9</v>
      </c>
    </row>
    <row r="3219" spans="1:8" x14ac:dyDescent="0.3">
      <c r="A3219" s="18">
        <v>45923</v>
      </c>
      <c r="B3219" s="5" t="s">
        <v>40</v>
      </c>
      <c r="C3219" s="19" t="s">
        <v>20</v>
      </c>
      <c r="D3219" s="48" t="s">
        <v>27</v>
      </c>
      <c r="E3219" s="19">
        <v>8.3333333333333329E-2</v>
      </c>
      <c r="F3219" s="5"/>
      <c r="G3219" s="5">
        <v>13200</v>
      </c>
      <c r="H3219" s="48">
        <v>17</v>
      </c>
    </row>
    <row r="3220" spans="1:8" x14ac:dyDescent="0.3">
      <c r="A3220" s="18">
        <v>45923</v>
      </c>
      <c r="B3220" s="5" t="s">
        <v>19</v>
      </c>
      <c r="C3220" s="19" t="s">
        <v>20</v>
      </c>
      <c r="D3220" s="48" t="s">
        <v>27</v>
      </c>
      <c r="E3220" s="19">
        <v>8.3333333333333329E-2</v>
      </c>
      <c r="F3220" s="5"/>
      <c r="G3220" s="5" t="s">
        <v>524</v>
      </c>
      <c r="H3220" s="48">
        <v>10</v>
      </c>
    </row>
    <row r="3221" spans="1:8" x14ac:dyDescent="0.3">
      <c r="A3221" s="18">
        <v>45923</v>
      </c>
      <c r="B3221" s="5" t="s">
        <v>481</v>
      </c>
      <c r="C3221" s="19" t="s">
        <v>20</v>
      </c>
      <c r="D3221" s="48" t="s">
        <v>27</v>
      </c>
      <c r="E3221" s="19">
        <v>0.66666666666666663</v>
      </c>
      <c r="F3221" s="5"/>
      <c r="G3221" s="5"/>
      <c r="H3221" s="48" t="s">
        <v>529</v>
      </c>
    </row>
    <row r="3222" spans="1:8" x14ac:dyDescent="0.3">
      <c r="A3222" s="18">
        <v>45923</v>
      </c>
      <c r="B3222" s="5" t="s">
        <v>527</v>
      </c>
      <c r="C3222" s="5" t="s">
        <v>367</v>
      </c>
      <c r="D3222" s="48" t="s">
        <v>101</v>
      </c>
      <c r="E3222" s="22">
        <v>0.125</v>
      </c>
      <c r="F3222" s="5"/>
      <c r="G3222" s="5">
        <v>3100</v>
      </c>
      <c r="H3222" s="48">
        <v>3</v>
      </c>
    </row>
    <row r="3223" spans="1:8" x14ac:dyDescent="0.3">
      <c r="A3223" s="18">
        <v>45923</v>
      </c>
      <c r="B3223" s="5" t="s">
        <v>481</v>
      </c>
      <c r="C3223" s="5" t="s">
        <v>14</v>
      </c>
      <c r="D3223" s="48" t="s">
        <v>115</v>
      </c>
      <c r="E3223" s="22">
        <v>0.29166666666666669</v>
      </c>
      <c r="F3223" s="5"/>
      <c r="G3223" s="5"/>
      <c r="H3223" s="48"/>
    </row>
    <row r="3224" spans="1:8" x14ac:dyDescent="0.3">
      <c r="A3224" s="18">
        <v>45923</v>
      </c>
      <c r="B3224" s="5" t="s">
        <v>30</v>
      </c>
      <c r="C3224" s="19" t="s">
        <v>56</v>
      </c>
      <c r="D3224" s="48" t="s">
        <v>97</v>
      </c>
      <c r="E3224" s="19">
        <v>0.41666666666666669</v>
      </c>
      <c r="F3224" s="5"/>
      <c r="G3224" s="5">
        <v>7083</v>
      </c>
      <c r="H3224" s="48">
        <v>13</v>
      </c>
    </row>
    <row r="3225" spans="1:8" x14ac:dyDescent="0.3">
      <c r="A3225" s="18">
        <v>45923</v>
      </c>
      <c r="B3225" s="5" t="s">
        <v>209</v>
      </c>
      <c r="C3225" s="19" t="s">
        <v>56</v>
      </c>
      <c r="D3225" s="48" t="s">
        <v>81</v>
      </c>
      <c r="E3225" s="19">
        <v>0.41666666666666669</v>
      </c>
      <c r="F3225" s="5"/>
      <c r="G3225" s="5"/>
      <c r="H3225" s="48"/>
    </row>
    <row r="3226" spans="1:8" x14ac:dyDescent="0.3">
      <c r="A3226" s="18">
        <v>45923</v>
      </c>
      <c r="B3226" s="5" t="s">
        <v>35</v>
      </c>
      <c r="C3226" s="19" t="s">
        <v>46</v>
      </c>
      <c r="D3226" s="48" t="s">
        <v>8</v>
      </c>
      <c r="E3226" s="19">
        <v>0.29166666666666702</v>
      </c>
      <c r="F3226" s="5"/>
      <c r="G3226" s="5">
        <v>420</v>
      </c>
      <c r="H3226" s="48">
        <v>2</v>
      </c>
    </row>
    <row r="3227" spans="1:8" x14ac:dyDescent="0.3">
      <c r="A3227" s="18">
        <v>45923</v>
      </c>
      <c r="B3227" s="5" t="s">
        <v>49</v>
      </c>
      <c r="C3227" s="19" t="s">
        <v>46</v>
      </c>
      <c r="D3227" s="5" t="s">
        <v>8</v>
      </c>
      <c r="E3227" s="19">
        <v>0.41666666666666669</v>
      </c>
      <c r="F3227" s="5"/>
      <c r="G3227" s="5">
        <v>230</v>
      </c>
      <c r="H3227" s="5">
        <v>1</v>
      </c>
    </row>
    <row r="3228" spans="1:8" x14ac:dyDescent="0.3">
      <c r="A3228" s="18">
        <v>45923</v>
      </c>
      <c r="B3228" s="5" t="s">
        <v>16</v>
      </c>
      <c r="C3228" s="19" t="s">
        <v>46</v>
      </c>
      <c r="D3228" s="48" t="s">
        <v>8</v>
      </c>
      <c r="E3228" s="19">
        <v>0.41666666666666702</v>
      </c>
      <c r="F3228" s="5"/>
      <c r="G3228" s="5">
        <v>210</v>
      </c>
      <c r="H3228" s="48">
        <v>1</v>
      </c>
    </row>
    <row r="3229" spans="1:8" x14ac:dyDescent="0.3">
      <c r="A3229" s="18">
        <v>45923</v>
      </c>
      <c r="B3229" s="5" t="s">
        <v>159</v>
      </c>
      <c r="C3229" s="19" t="s">
        <v>46</v>
      </c>
      <c r="D3229" s="48" t="s">
        <v>8</v>
      </c>
      <c r="E3229" s="19">
        <v>0.58333333333333337</v>
      </c>
      <c r="F3229" s="5"/>
      <c r="G3229" s="5" t="s">
        <v>526</v>
      </c>
      <c r="H3229" s="48">
        <v>3</v>
      </c>
    </row>
    <row r="3230" spans="1:8" x14ac:dyDescent="0.3">
      <c r="A3230" s="18">
        <v>45923</v>
      </c>
      <c r="B3230" s="5" t="s">
        <v>18</v>
      </c>
      <c r="C3230" s="19" t="s">
        <v>14</v>
      </c>
      <c r="D3230" s="48" t="s">
        <v>115</v>
      </c>
      <c r="E3230" s="19">
        <v>0.5</v>
      </c>
      <c r="F3230" s="5"/>
      <c r="G3230" s="5">
        <v>10000</v>
      </c>
      <c r="H3230" s="48">
        <v>14</v>
      </c>
    </row>
    <row r="3231" spans="1:8" x14ac:dyDescent="0.3">
      <c r="A3231" s="592" t="s">
        <v>267</v>
      </c>
      <c r="B3231" s="589" t="s">
        <v>2</v>
      </c>
      <c r="C3231" s="589" t="s">
        <v>3</v>
      </c>
      <c r="D3231" s="589" t="s">
        <v>4</v>
      </c>
      <c r="E3231" s="590" t="s">
        <v>5</v>
      </c>
      <c r="F3231" s="591" t="s">
        <v>530</v>
      </c>
      <c r="G3231" s="591" t="s">
        <v>531</v>
      </c>
      <c r="H3231" s="590" t="s">
        <v>532</v>
      </c>
    </row>
    <row r="3232" spans="1:8" x14ac:dyDescent="0.3">
      <c r="A3232" s="592"/>
      <c r="B3232" s="589"/>
      <c r="C3232" s="589"/>
      <c r="D3232" s="589"/>
      <c r="E3232" s="590"/>
      <c r="F3232" s="591"/>
      <c r="G3232" s="591"/>
      <c r="H3232" s="590"/>
    </row>
    <row r="3233" spans="1:8" x14ac:dyDescent="0.3">
      <c r="A3233" s="1">
        <v>45924</v>
      </c>
      <c r="B3233" s="2" t="s">
        <v>6</v>
      </c>
      <c r="C3233" s="2" t="s">
        <v>56</v>
      </c>
      <c r="D3233" s="4" t="s">
        <v>97</v>
      </c>
      <c r="E3233" s="3">
        <v>0.29166666666666669</v>
      </c>
      <c r="F3233" s="2"/>
      <c r="G3233" s="2">
        <v>1164</v>
      </c>
      <c r="H3233" s="4">
        <v>14</v>
      </c>
    </row>
    <row r="3234" spans="1:8" x14ac:dyDescent="0.3">
      <c r="A3234" s="1">
        <v>45924</v>
      </c>
      <c r="B3234" s="4" t="s">
        <v>36</v>
      </c>
      <c r="C3234" s="4" t="s">
        <v>56</v>
      </c>
      <c r="D3234" s="4" t="s">
        <v>97</v>
      </c>
      <c r="E3234" s="195">
        <v>0.58333333333333337</v>
      </c>
      <c r="F3234" s="2"/>
      <c r="G3234" s="2" t="s">
        <v>525</v>
      </c>
      <c r="H3234" s="4">
        <v>14</v>
      </c>
    </row>
    <row r="3235" spans="1:8" x14ac:dyDescent="0.3">
      <c r="A3235" s="1">
        <v>45924</v>
      </c>
      <c r="B3235" s="4" t="s">
        <v>528</v>
      </c>
      <c r="C3235" s="4" t="s">
        <v>104</v>
      </c>
      <c r="D3235" s="4" t="s">
        <v>24</v>
      </c>
      <c r="E3235" s="195">
        <v>0.25</v>
      </c>
      <c r="F3235" s="2"/>
      <c r="G3235" s="2">
        <v>4500</v>
      </c>
      <c r="H3235" s="4">
        <v>10</v>
      </c>
    </row>
    <row r="3236" spans="1:8" x14ac:dyDescent="0.3">
      <c r="A3236" s="1">
        <v>45924</v>
      </c>
      <c r="B3236" s="2" t="s">
        <v>9</v>
      </c>
      <c r="C3236" s="2" t="s">
        <v>104</v>
      </c>
      <c r="D3236" s="4" t="s">
        <v>24</v>
      </c>
      <c r="E3236" s="3">
        <v>0.5</v>
      </c>
      <c r="F3236" s="2"/>
      <c r="G3236" s="2">
        <v>5200</v>
      </c>
      <c r="H3236" s="4">
        <v>9</v>
      </c>
    </row>
    <row r="3237" spans="1:8" x14ac:dyDescent="0.3">
      <c r="A3237" s="1">
        <v>45924</v>
      </c>
      <c r="B3237" s="2" t="s">
        <v>40</v>
      </c>
      <c r="C3237" s="2" t="s">
        <v>20</v>
      </c>
      <c r="D3237" s="4" t="s">
        <v>27</v>
      </c>
      <c r="E3237" s="3">
        <v>8.3333333333333329E-2</v>
      </c>
      <c r="F3237" s="2"/>
      <c r="G3237" s="2">
        <v>13200</v>
      </c>
      <c r="H3237" s="4">
        <v>17</v>
      </c>
    </row>
    <row r="3238" spans="1:8" x14ac:dyDescent="0.3">
      <c r="A3238" s="1">
        <v>45924</v>
      </c>
      <c r="B3238" s="2" t="s">
        <v>19</v>
      </c>
      <c r="C3238" s="2" t="s">
        <v>20</v>
      </c>
      <c r="D3238" s="4" t="s">
        <v>27</v>
      </c>
      <c r="E3238" s="3">
        <v>8.3333333333333329E-2</v>
      </c>
      <c r="F3238" s="2"/>
      <c r="G3238" s="2" t="s">
        <v>524</v>
      </c>
      <c r="H3238" s="4">
        <v>10</v>
      </c>
    </row>
    <row r="3239" spans="1:8" x14ac:dyDescent="0.3">
      <c r="A3239" s="285">
        <v>45924</v>
      </c>
      <c r="B3239" s="109" t="s">
        <v>481</v>
      </c>
      <c r="C3239" s="109" t="s">
        <v>20</v>
      </c>
      <c r="D3239" s="66" t="s">
        <v>27</v>
      </c>
      <c r="E3239" s="74">
        <v>0.66666666666666663</v>
      </c>
      <c r="F3239" s="109"/>
      <c r="G3239" s="109"/>
      <c r="H3239" s="66" t="s">
        <v>529</v>
      </c>
    </row>
    <row r="3240" spans="1:8" x14ac:dyDescent="0.3">
      <c r="A3240" s="1">
        <v>45924</v>
      </c>
      <c r="B3240" s="2" t="s">
        <v>527</v>
      </c>
      <c r="C3240" s="2" t="s">
        <v>367</v>
      </c>
      <c r="D3240" s="4" t="s">
        <v>460</v>
      </c>
      <c r="E3240" s="3">
        <v>0.125</v>
      </c>
      <c r="F3240" s="2"/>
      <c r="G3240" s="2">
        <v>3100</v>
      </c>
      <c r="H3240" s="4">
        <v>3</v>
      </c>
    </row>
    <row r="3241" spans="1:8" x14ac:dyDescent="0.3">
      <c r="A3241" s="285">
        <v>45924</v>
      </c>
      <c r="B3241" s="109" t="s">
        <v>481</v>
      </c>
      <c r="C3241" s="109" t="s">
        <v>14</v>
      </c>
      <c r="D3241" s="66" t="s">
        <v>115</v>
      </c>
      <c r="E3241" s="74">
        <v>0.29166666666666669</v>
      </c>
      <c r="F3241" s="109"/>
      <c r="G3241" s="109"/>
      <c r="H3241" s="66"/>
    </row>
    <row r="3242" spans="1:8" x14ac:dyDescent="0.3">
      <c r="A3242" s="1">
        <v>45924</v>
      </c>
      <c r="B3242" s="2" t="s">
        <v>30</v>
      </c>
      <c r="C3242" s="2" t="s">
        <v>14</v>
      </c>
      <c r="D3242" s="4" t="s">
        <v>115</v>
      </c>
      <c r="E3242" s="3">
        <v>0.35416666666666669</v>
      </c>
      <c r="F3242" s="2"/>
      <c r="G3242" s="2">
        <v>7083</v>
      </c>
      <c r="H3242" s="4">
        <v>13</v>
      </c>
    </row>
    <row r="3243" spans="1:8" x14ac:dyDescent="0.3">
      <c r="A3243" s="1">
        <v>45924</v>
      </c>
      <c r="B3243" s="2" t="s">
        <v>35</v>
      </c>
      <c r="C3243" s="2" t="s">
        <v>46</v>
      </c>
      <c r="D3243" s="4" t="s">
        <v>8</v>
      </c>
      <c r="E3243" s="3">
        <v>0.29166666666666669</v>
      </c>
      <c r="F3243" s="2"/>
      <c r="G3243" s="2">
        <v>420</v>
      </c>
      <c r="H3243" s="4">
        <v>2</v>
      </c>
    </row>
    <row r="3244" spans="1:8" x14ac:dyDescent="0.3">
      <c r="A3244" s="1">
        <v>45924</v>
      </c>
      <c r="B3244" s="2" t="s">
        <v>49</v>
      </c>
      <c r="C3244" s="2" t="s">
        <v>46</v>
      </c>
      <c r="D3244" s="2" t="s">
        <v>8</v>
      </c>
      <c r="E3244" s="3">
        <v>0.41666666666666669</v>
      </c>
      <c r="F3244" s="2"/>
      <c r="G3244" s="2">
        <v>230</v>
      </c>
      <c r="H3244" s="2">
        <v>1</v>
      </c>
    </row>
    <row r="3245" spans="1:8" x14ac:dyDescent="0.3">
      <c r="A3245" s="70">
        <v>45924</v>
      </c>
      <c r="B3245" s="286"/>
      <c r="C3245" s="71" t="s">
        <v>46</v>
      </c>
      <c r="D3245" s="75" t="s">
        <v>8</v>
      </c>
      <c r="E3245" s="72">
        <v>0.41666666666666669</v>
      </c>
      <c r="F3245" s="71"/>
      <c r="G3245" s="71">
        <v>210</v>
      </c>
      <c r="H3245" s="75">
        <v>1</v>
      </c>
    </row>
    <row r="3246" spans="1:8" x14ac:dyDescent="0.3">
      <c r="A3246" s="1">
        <v>45924</v>
      </c>
      <c r="B3246" s="2" t="s">
        <v>159</v>
      </c>
      <c r="C3246" s="2" t="s">
        <v>46</v>
      </c>
      <c r="D3246" s="4" t="s">
        <v>8</v>
      </c>
      <c r="E3246" s="3">
        <v>0.58333333333333337</v>
      </c>
      <c r="F3246" s="2"/>
      <c r="G3246" s="2" t="s">
        <v>526</v>
      </c>
      <c r="H3246" s="4">
        <v>3</v>
      </c>
    </row>
    <row r="3247" spans="1:8" x14ac:dyDescent="0.3">
      <c r="A3247" s="285">
        <v>45924</v>
      </c>
      <c r="B3247" s="109" t="s">
        <v>481</v>
      </c>
      <c r="C3247" s="109" t="s">
        <v>28</v>
      </c>
      <c r="D3247" s="66" t="s">
        <v>42</v>
      </c>
      <c r="E3247" s="74">
        <v>0.29166666666666669</v>
      </c>
      <c r="F3247" s="109"/>
      <c r="G3247" s="109"/>
      <c r="H3247" s="66"/>
    </row>
    <row r="3248" spans="1:8" x14ac:dyDescent="0.3">
      <c r="A3248" s="1">
        <v>45924</v>
      </c>
      <c r="B3248" s="2" t="s">
        <v>18</v>
      </c>
      <c r="C3248" s="2" t="s">
        <v>28</v>
      </c>
      <c r="D3248" s="4" t="s">
        <v>42</v>
      </c>
      <c r="E3248" s="3">
        <v>0.41666666666666669</v>
      </c>
      <c r="F3248" s="2"/>
      <c r="G3248" s="2">
        <v>10000</v>
      </c>
      <c r="H3248" s="4">
        <v>14</v>
      </c>
    </row>
    <row r="3249" spans="1:8" x14ac:dyDescent="0.3">
      <c r="A3249" s="586" t="s">
        <v>267</v>
      </c>
      <c r="B3249" s="586" t="s">
        <v>2</v>
      </c>
      <c r="C3249" s="586" t="s">
        <v>3</v>
      </c>
      <c r="D3249" s="586" t="s">
        <v>4</v>
      </c>
      <c r="E3249" s="587" t="s">
        <v>5</v>
      </c>
      <c r="F3249" s="588" t="s">
        <v>454</v>
      </c>
      <c r="G3249" s="588" t="s">
        <v>500</v>
      </c>
      <c r="H3249" s="588" t="s">
        <v>268</v>
      </c>
    </row>
    <row r="3250" spans="1:8" x14ac:dyDescent="0.3">
      <c r="A3250" s="586"/>
      <c r="B3250" s="586"/>
      <c r="C3250" s="586"/>
      <c r="D3250" s="586"/>
      <c r="E3250" s="587"/>
      <c r="F3250" s="588"/>
      <c r="G3250" s="588"/>
      <c r="H3250" s="588"/>
    </row>
    <row r="3251" spans="1:8" x14ac:dyDescent="0.3">
      <c r="A3251" s="1">
        <v>45925</v>
      </c>
      <c r="B3251" s="2" t="s">
        <v>9</v>
      </c>
      <c r="C3251" s="2" t="s">
        <v>28</v>
      </c>
      <c r="D3251" s="4" t="s">
        <v>42</v>
      </c>
      <c r="E3251" s="3">
        <v>0.29166666666666669</v>
      </c>
      <c r="F3251" s="2"/>
      <c r="G3251" s="2">
        <v>7000</v>
      </c>
      <c r="H3251" s="4">
        <v>11</v>
      </c>
    </row>
    <row r="3252" spans="1:8" x14ac:dyDescent="0.3">
      <c r="A3252" s="1">
        <v>45925</v>
      </c>
      <c r="B3252" s="2" t="s">
        <v>33</v>
      </c>
      <c r="C3252" s="2" t="s">
        <v>28</v>
      </c>
      <c r="D3252" s="4" t="s">
        <v>42</v>
      </c>
      <c r="E3252" s="3">
        <v>0.5</v>
      </c>
      <c r="F3252" s="211"/>
      <c r="G3252" s="211">
        <v>4300</v>
      </c>
      <c r="H3252" s="4">
        <v>14</v>
      </c>
    </row>
    <row r="3253" spans="1:8" x14ac:dyDescent="0.3">
      <c r="A3253" s="1">
        <v>45925</v>
      </c>
      <c r="B3253" s="8" t="s">
        <v>6</v>
      </c>
      <c r="C3253" s="8" t="s">
        <v>104</v>
      </c>
      <c r="D3253" s="8" t="s">
        <v>24</v>
      </c>
      <c r="E3253" s="14">
        <v>0.25</v>
      </c>
      <c r="F3253" s="189"/>
      <c r="G3253" s="2">
        <v>6600</v>
      </c>
      <c r="H3253" s="8">
        <v>9</v>
      </c>
    </row>
    <row r="3254" spans="1:8" x14ac:dyDescent="0.3">
      <c r="A3254" s="1">
        <v>45925</v>
      </c>
      <c r="B3254" s="2" t="s">
        <v>22</v>
      </c>
      <c r="C3254" s="2" t="s">
        <v>104</v>
      </c>
      <c r="D3254" s="4" t="s">
        <v>24</v>
      </c>
      <c r="E3254" s="3">
        <v>0.5</v>
      </c>
      <c r="F3254" s="189"/>
      <c r="G3254" s="2">
        <v>10000</v>
      </c>
      <c r="H3254" s="4">
        <v>13</v>
      </c>
    </row>
    <row r="3255" spans="1:8" x14ac:dyDescent="0.3">
      <c r="A3255" s="1">
        <v>45925</v>
      </c>
      <c r="B3255" s="2" t="s">
        <v>30</v>
      </c>
      <c r="C3255" s="8" t="s">
        <v>14</v>
      </c>
      <c r="D3255" s="4" t="s">
        <v>115</v>
      </c>
      <c r="E3255" s="14">
        <v>0.29166666666666669</v>
      </c>
      <c r="F3255" s="2"/>
      <c r="G3255" s="211">
        <v>8200</v>
      </c>
      <c r="H3255" s="4">
        <v>11</v>
      </c>
    </row>
    <row r="3256" spans="1:8" x14ac:dyDescent="0.3">
      <c r="A3256" s="1">
        <v>45925</v>
      </c>
      <c r="B3256" s="2" t="s">
        <v>9</v>
      </c>
      <c r="C3256" s="2" t="s">
        <v>14</v>
      </c>
      <c r="D3256" s="4" t="s">
        <v>115</v>
      </c>
      <c r="E3256" s="3">
        <v>0.58333333333333337</v>
      </c>
      <c r="F3256" s="2"/>
      <c r="G3256" s="2">
        <v>7000</v>
      </c>
      <c r="H3256" s="4">
        <v>11</v>
      </c>
    </row>
    <row r="3257" spans="1:8" x14ac:dyDescent="0.3">
      <c r="A3257" s="1">
        <v>45925</v>
      </c>
      <c r="B3257" s="2" t="s">
        <v>12</v>
      </c>
      <c r="C3257" s="2" t="s">
        <v>20</v>
      </c>
      <c r="D3257" s="4" t="s">
        <v>179</v>
      </c>
      <c r="E3257" s="3">
        <v>0.33333333333333331</v>
      </c>
      <c r="F3257" s="2" t="s">
        <v>503</v>
      </c>
      <c r="G3257" s="2">
        <v>11200</v>
      </c>
      <c r="H3257" s="4">
        <v>23</v>
      </c>
    </row>
    <row r="3258" spans="1:8" x14ac:dyDescent="0.3">
      <c r="A3258" s="1">
        <v>45925</v>
      </c>
      <c r="B3258" s="8" t="s">
        <v>51</v>
      </c>
      <c r="C3258" s="8" t="s">
        <v>20</v>
      </c>
      <c r="D3258" s="8" t="s">
        <v>179</v>
      </c>
      <c r="E3258" s="14">
        <v>0.33333333333333331</v>
      </c>
      <c r="F3258" s="211"/>
      <c r="G3258" s="2">
        <v>152</v>
      </c>
      <c r="H3258" s="8">
        <v>1</v>
      </c>
    </row>
    <row r="3259" spans="1:8" x14ac:dyDescent="0.3">
      <c r="A3259" s="1">
        <v>45925</v>
      </c>
      <c r="B3259" s="8" t="s">
        <v>19</v>
      </c>
      <c r="C3259" s="8" t="s">
        <v>56</v>
      </c>
      <c r="D3259" s="10" t="s">
        <v>81</v>
      </c>
      <c r="E3259" s="14">
        <v>0.20833333333333334</v>
      </c>
      <c r="F3259" s="211" t="s">
        <v>307</v>
      </c>
      <c r="G3259" s="2">
        <v>120</v>
      </c>
      <c r="H3259" s="10">
        <v>1</v>
      </c>
    </row>
    <row r="3260" spans="1:8" x14ac:dyDescent="0.3">
      <c r="A3260" s="1">
        <v>45925</v>
      </c>
      <c r="B3260" s="2" t="s">
        <v>40</v>
      </c>
      <c r="C3260" s="2" t="s">
        <v>56</v>
      </c>
      <c r="D3260" s="4" t="s">
        <v>81</v>
      </c>
      <c r="E3260" s="3">
        <v>0.20833333333333334</v>
      </c>
      <c r="F3260" s="2" t="s">
        <v>307</v>
      </c>
      <c r="G3260" s="2">
        <v>9000</v>
      </c>
      <c r="H3260" s="4">
        <v>13</v>
      </c>
    </row>
    <row r="3261" spans="1:8" x14ac:dyDescent="0.3">
      <c r="A3261" s="1">
        <v>45925</v>
      </c>
      <c r="B3261" s="8" t="s">
        <v>36</v>
      </c>
      <c r="C3261" s="8" t="s">
        <v>56</v>
      </c>
      <c r="D3261" s="10" t="s">
        <v>27</v>
      </c>
      <c r="E3261" s="14">
        <v>0.66666666666666663</v>
      </c>
      <c r="F3261" s="211"/>
      <c r="G3261" s="2">
        <v>8500</v>
      </c>
      <c r="H3261" s="10">
        <v>14</v>
      </c>
    </row>
    <row r="3262" spans="1:8" x14ac:dyDescent="0.3">
      <c r="A3262" s="1">
        <v>45925</v>
      </c>
      <c r="B3262" s="2" t="s">
        <v>35</v>
      </c>
      <c r="C3262" s="2" t="s">
        <v>46</v>
      </c>
      <c r="D3262" s="4" t="s">
        <v>8</v>
      </c>
      <c r="E3262" s="3">
        <v>0.33333333333333331</v>
      </c>
      <c r="F3262" s="211"/>
      <c r="G3262" s="211">
        <v>712</v>
      </c>
      <c r="H3262" s="4">
        <v>2</v>
      </c>
    </row>
    <row r="3263" spans="1:8" x14ac:dyDescent="0.3">
      <c r="A3263" s="1">
        <v>45925</v>
      </c>
      <c r="B3263" s="2" t="s">
        <v>13</v>
      </c>
      <c r="C3263" s="2" t="s">
        <v>46</v>
      </c>
      <c r="D3263" s="4" t="s">
        <v>8</v>
      </c>
      <c r="E3263" s="3">
        <v>0.41666666666666669</v>
      </c>
      <c r="F3263" s="211"/>
      <c r="G3263" s="2">
        <v>291.66899999999998</v>
      </c>
      <c r="H3263" s="4">
        <v>1</v>
      </c>
    </row>
    <row r="3264" spans="1:8" x14ac:dyDescent="0.3">
      <c r="A3264" s="1">
        <v>45925</v>
      </c>
      <c r="B3264" s="8" t="s">
        <v>17</v>
      </c>
      <c r="C3264" s="2" t="s">
        <v>46</v>
      </c>
      <c r="D3264" s="4" t="s">
        <v>8</v>
      </c>
      <c r="E3264" s="3">
        <v>0.41666666666666669</v>
      </c>
      <c r="F3264" s="2"/>
      <c r="G3264" s="2">
        <v>291.66899999999998</v>
      </c>
      <c r="H3264" s="4">
        <v>1</v>
      </c>
    </row>
    <row r="3265" spans="1:8" x14ac:dyDescent="0.3">
      <c r="A3265" s="586" t="s">
        <v>267</v>
      </c>
      <c r="B3265" s="586" t="s">
        <v>2</v>
      </c>
      <c r="C3265" s="586" t="s">
        <v>3</v>
      </c>
      <c r="D3265" s="586" t="s">
        <v>4</v>
      </c>
      <c r="E3265" s="587" t="s">
        <v>5</v>
      </c>
      <c r="F3265" s="588" t="s">
        <v>454</v>
      </c>
      <c r="G3265" s="588" t="s">
        <v>500</v>
      </c>
      <c r="H3265" s="588" t="s">
        <v>268</v>
      </c>
    </row>
    <row r="3266" spans="1:8" x14ac:dyDescent="0.3">
      <c r="A3266" s="586"/>
      <c r="B3266" s="586"/>
      <c r="C3266" s="586"/>
      <c r="D3266" s="586"/>
      <c r="E3266" s="587"/>
      <c r="F3266" s="588"/>
      <c r="G3266" s="588"/>
      <c r="H3266" s="588"/>
    </row>
    <row r="3267" spans="1:8" x14ac:dyDescent="0.3">
      <c r="A3267" s="1">
        <v>45926</v>
      </c>
      <c r="B3267" s="71" t="s">
        <v>35</v>
      </c>
      <c r="C3267" s="71" t="s">
        <v>60</v>
      </c>
      <c r="D3267" s="75" t="s">
        <v>8</v>
      </c>
      <c r="E3267" s="72">
        <v>0.29166666666666669</v>
      </c>
      <c r="F3267" s="287"/>
      <c r="G3267" s="71"/>
      <c r="H3267" s="75">
        <v>2</v>
      </c>
    </row>
    <row r="3268" spans="1:8" x14ac:dyDescent="0.3">
      <c r="A3268" s="1">
        <v>45926</v>
      </c>
      <c r="B3268" s="71" t="s">
        <v>40</v>
      </c>
      <c r="C3268" s="71" t="s">
        <v>202</v>
      </c>
      <c r="D3268" s="75" t="s">
        <v>42</v>
      </c>
      <c r="E3268" s="72">
        <v>0.20833333333333334</v>
      </c>
      <c r="F3268" s="288" t="s">
        <v>307</v>
      </c>
      <c r="G3268" s="71">
        <v>8500</v>
      </c>
      <c r="H3268" s="75">
        <v>14</v>
      </c>
    </row>
    <row r="3269" spans="1:8" x14ac:dyDescent="0.3">
      <c r="A3269" s="1">
        <v>45926</v>
      </c>
      <c r="B3269" s="71" t="s">
        <v>36</v>
      </c>
      <c r="C3269" s="71" t="s">
        <v>28</v>
      </c>
      <c r="D3269" s="75" t="s">
        <v>42</v>
      </c>
      <c r="E3269" s="72">
        <v>0.66666666666666663</v>
      </c>
      <c r="F3269" s="71"/>
      <c r="G3269" s="71">
        <v>10230</v>
      </c>
      <c r="H3269" s="75">
        <v>12</v>
      </c>
    </row>
    <row r="3270" spans="1:8" x14ac:dyDescent="0.3">
      <c r="A3270" s="1">
        <v>45926</v>
      </c>
      <c r="B3270" s="71" t="s">
        <v>19</v>
      </c>
      <c r="C3270" s="71" t="s">
        <v>60</v>
      </c>
      <c r="D3270" s="75" t="s">
        <v>8</v>
      </c>
      <c r="E3270" s="72">
        <v>0.375</v>
      </c>
      <c r="F3270" s="71"/>
      <c r="G3270" s="71">
        <v>230</v>
      </c>
      <c r="H3270" s="75">
        <v>1</v>
      </c>
    </row>
    <row r="3271" spans="1:8" x14ac:dyDescent="0.3">
      <c r="A3271" s="1">
        <v>45926</v>
      </c>
      <c r="B3271" s="71" t="s">
        <v>67</v>
      </c>
      <c r="C3271" s="71" t="s">
        <v>20</v>
      </c>
      <c r="D3271" s="75" t="s">
        <v>179</v>
      </c>
      <c r="E3271" s="72">
        <v>0.29166666666666669</v>
      </c>
      <c r="F3271" s="71"/>
      <c r="G3271" s="71">
        <v>8000</v>
      </c>
      <c r="H3271" s="75">
        <v>10</v>
      </c>
    </row>
    <row r="3272" spans="1:8" x14ac:dyDescent="0.3">
      <c r="A3272" s="1">
        <v>45926</v>
      </c>
      <c r="B3272" s="75" t="s">
        <v>18</v>
      </c>
      <c r="C3272" s="75" t="s">
        <v>20</v>
      </c>
      <c r="D3272" s="75" t="s">
        <v>179</v>
      </c>
      <c r="E3272" s="220">
        <v>0.41666666666666669</v>
      </c>
      <c r="F3272" s="287"/>
      <c r="G3272" s="71" t="s">
        <v>533</v>
      </c>
      <c r="H3272" s="287">
        <v>15</v>
      </c>
    </row>
    <row r="3273" spans="1:8" x14ac:dyDescent="0.3">
      <c r="A3273" s="1">
        <v>45926</v>
      </c>
      <c r="B3273" s="71" t="s">
        <v>11</v>
      </c>
      <c r="C3273" s="71" t="s">
        <v>20</v>
      </c>
      <c r="D3273" s="75" t="s">
        <v>179</v>
      </c>
      <c r="E3273" s="72">
        <v>0.41666666666666669</v>
      </c>
      <c r="F3273" s="287"/>
      <c r="G3273" s="71">
        <v>7000</v>
      </c>
      <c r="H3273" s="75">
        <v>12</v>
      </c>
    </row>
    <row r="3274" spans="1:8" x14ac:dyDescent="0.3">
      <c r="A3274" s="1">
        <v>45926</v>
      </c>
      <c r="B3274" s="71" t="s">
        <v>30</v>
      </c>
      <c r="C3274" s="71" t="s">
        <v>104</v>
      </c>
      <c r="D3274" s="75" t="s">
        <v>24</v>
      </c>
      <c r="E3274" s="72">
        <v>0.29166666666666669</v>
      </c>
      <c r="F3274" s="71"/>
      <c r="G3274" s="71">
        <v>7534</v>
      </c>
      <c r="H3274" s="75">
        <v>13</v>
      </c>
    </row>
    <row r="3275" spans="1:8" x14ac:dyDescent="0.3">
      <c r="A3275" s="1">
        <v>45926</v>
      </c>
      <c r="B3275" s="71" t="s">
        <v>11</v>
      </c>
      <c r="C3275" s="71" t="s">
        <v>104</v>
      </c>
      <c r="D3275" s="75" t="s">
        <v>24</v>
      </c>
      <c r="E3275" s="72">
        <v>0.5</v>
      </c>
      <c r="F3275" s="71"/>
      <c r="G3275" s="71">
        <v>4000</v>
      </c>
      <c r="H3275" s="75">
        <v>5</v>
      </c>
    </row>
    <row r="3276" spans="1:8" x14ac:dyDescent="0.3">
      <c r="A3276" s="1">
        <v>45926</v>
      </c>
      <c r="B3276" s="71" t="s">
        <v>9</v>
      </c>
      <c r="C3276" s="71" t="s">
        <v>56</v>
      </c>
      <c r="D3276" s="75" t="s">
        <v>81</v>
      </c>
      <c r="E3276" s="72">
        <v>0.25</v>
      </c>
      <c r="F3276" s="288"/>
      <c r="G3276" s="71">
        <v>4644</v>
      </c>
      <c r="H3276" s="75">
        <v>9</v>
      </c>
    </row>
    <row r="3277" spans="1:8" x14ac:dyDescent="0.3">
      <c r="A3277" s="1">
        <v>45926</v>
      </c>
      <c r="B3277" s="71" t="s">
        <v>6</v>
      </c>
      <c r="C3277" s="71" t="s">
        <v>56</v>
      </c>
      <c r="D3277" s="75" t="s">
        <v>81</v>
      </c>
      <c r="E3277" s="72">
        <v>0.5</v>
      </c>
      <c r="F3277" s="289"/>
      <c r="G3277" s="71">
        <v>7760</v>
      </c>
      <c r="H3277" s="75">
        <v>13</v>
      </c>
    </row>
    <row r="3278" spans="1:8" x14ac:dyDescent="0.3">
      <c r="A3278" s="1">
        <v>45926</v>
      </c>
      <c r="B3278" s="71" t="s">
        <v>12</v>
      </c>
      <c r="C3278" s="71" t="s">
        <v>14</v>
      </c>
      <c r="D3278" s="75" t="s">
        <v>115</v>
      </c>
      <c r="E3278" s="72">
        <v>0.29166666666666669</v>
      </c>
      <c r="F3278" s="71" t="s">
        <v>503</v>
      </c>
      <c r="G3278" s="71">
        <v>9000</v>
      </c>
      <c r="H3278" s="75">
        <v>20</v>
      </c>
    </row>
    <row r="3279" spans="1:8" x14ac:dyDescent="0.3">
      <c r="A3279" s="586" t="s">
        <v>267</v>
      </c>
      <c r="B3279" s="586" t="s">
        <v>2</v>
      </c>
      <c r="C3279" s="586" t="s">
        <v>3</v>
      </c>
      <c r="D3279" s="586" t="s">
        <v>4</v>
      </c>
      <c r="E3279" s="587" t="s">
        <v>5</v>
      </c>
      <c r="F3279" s="588" t="s">
        <v>454</v>
      </c>
      <c r="G3279" s="588" t="s">
        <v>500</v>
      </c>
      <c r="H3279" s="588" t="s">
        <v>268</v>
      </c>
    </row>
    <row r="3280" spans="1:8" x14ac:dyDescent="0.3">
      <c r="A3280" s="586"/>
      <c r="B3280" s="586"/>
      <c r="C3280" s="586"/>
      <c r="D3280" s="586"/>
      <c r="E3280" s="587"/>
      <c r="F3280" s="588"/>
      <c r="G3280" s="588"/>
      <c r="H3280" s="588"/>
    </row>
    <row r="3281" spans="1:8" x14ac:dyDescent="0.3">
      <c r="A3281" s="1">
        <v>45927</v>
      </c>
      <c r="B3281" s="2" t="s">
        <v>11</v>
      </c>
      <c r="C3281" s="2" t="s">
        <v>104</v>
      </c>
      <c r="D3281" s="4" t="s">
        <v>8</v>
      </c>
      <c r="E3281" s="3">
        <v>0.41666666666666669</v>
      </c>
      <c r="F3281" s="153" t="s">
        <v>534</v>
      </c>
      <c r="G3281" s="2"/>
      <c r="H3281" s="4">
        <v>14</v>
      </c>
    </row>
    <row r="3282" spans="1:8" x14ac:dyDescent="0.3">
      <c r="A3282" s="1">
        <v>45927</v>
      </c>
      <c r="B3282" s="2" t="s">
        <v>6</v>
      </c>
      <c r="C3282" s="2" t="s">
        <v>28</v>
      </c>
      <c r="D3282" s="4" t="s">
        <v>42</v>
      </c>
      <c r="E3282" s="3">
        <v>0.41666666666666669</v>
      </c>
      <c r="F3282" s="153" t="s">
        <v>534</v>
      </c>
      <c r="G3282" s="189"/>
      <c r="H3282" s="4">
        <v>17</v>
      </c>
    </row>
    <row r="3283" spans="1:8" x14ac:dyDescent="0.3">
      <c r="A3283" s="1">
        <v>45927</v>
      </c>
      <c r="B3283" s="2" t="s">
        <v>30</v>
      </c>
      <c r="C3283" s="2" t="s">
        <v>14</v>
      </c>
      <c r="D3283" s="4" t="s">
        <v>115</v>
      </c>
      <c r="E3283" s="3">
        <v>0.41666666666666669</v>
      </c>
      <c r="F3283" s="153" t="s">
        <v>534</v>
      </c>
      <c r="G3283" s="189"/>
      <c r="H3283" s="4">
        <v>13</v>
      </c>
    </row>
    <row r="3284" spans="1:8" x14ac:dyDescent="0.3">
      <c r="A3284" s="1">
        <v>45927</v>
      </c>
      <c r="B3284" s="189" t="s">
        <v>9</v>
      </c>
      <c r="C3284" s="189" t="s">
        <v>56</v>
      </c>
      <c r="D3284" s="189" t="s">
        <v>27</v>
      </c>
      <c r="E3284" s="73">
        <v>8.3333333333333329E-2</v>
      </c>
      <c r="F3284" s="153" t="s">
        <v>534</v>
      </c>
      <c r="G3284" s="189"/>
      <c r="H3284" s="189">
        <v>9</v>
      </c>
    </row>
    <row r="3285" spans="1:8" x14ac:dyDescent="0.3">
      <c r="A3285" s="1">
        <v>45927</v>
      </c>
      <c r="B3285" s="189" t="s">
        <v>20</v>
      </c>
      <c r="C3285" s="189"/>
      <c r="D3285" s="189"/>
      <c r="E3285" s="189"/>
      <c r="F3285" s="153" t="s">
        <v>535</v>
      </c>
      <c r="G3285" s="189"/>
      <c r="H3285" s="189"/>
    </row>
    <row r="3286" spans="1:8" x14ac:dyDescent="0.3">
      <c r="A3286" s="1">
        <v>45896</v>
      </c>
      <c r="B3286" s="189" t="s">
        <v>60</v>
      </c>
      <c r="C3286" s="189"/>
      <c r="D3286" s="189"/>
      <c r="E3286" s="189"/>
      <c r="F3286" s="153" t="s">
        <v>534</v>
      </c>
      <c r="G3286" s="189"/>
      <c r="H3286" s="189"/>
    </row>
    <row r="3287" spans="1:8" x14ac:dyDescent="0.3">
      <c r="A3287" s="586" t="s">
        <v>267</v>
      </c>
      <c r="B3287" s="586" t="s">
        <v>2</v>
      </c>
      <c r="C3287" s="586" t="s">
        <v>3</v>
      </c>
      <c r="D3287" s="586" t="s">
        <v>4</v>
      </c>
      <c r="E3287" s="587" t="s">
        <v>5</v>
      </c>
      <c r="F3287" s="588" t="s">
        <v>454</v>
      </c>
      <c r="G3287" s="588" t="s">
        <v>500</v>
      </c>
      <c r="H3287" s="588" t="s">
        <v>268</v>
      </c>
    </row>
    <row r="3288" spans="1:8" x14ac:dyDescent="0.3">
      <c r="A3288" s="586"/>
      <c r="B3288" s="586"/>
      <c r="C3288" s="586"/>
      <c r="D3288" s="586"/>
      <c r="E3288" s="587"/>
      <c r="F3288" s="588"/>
      <c r="G3288" s="588"/>
      <c r="H3288" s="588"/>
    </row>
    <row r="3289" spans="1:8" x14ac:dyDescent="0.3">
      <c r="A3289" s="1">
        <v>45928</v>
      </c>
      <c r="B3289" s="2" t="s">
        <v>40</v>
      </c>
      <c r="C3289" s="2" t="s">
        <v>20</v>
      </c>
      <c r="D3289" s="4" t="s">
        <v>179</v>
      </c>
      <c r="E3289" s="3">
        <v>0.20833333333333334</v>
      </c>
      <c r="F3289" s="2"/>
      <c r="G3289" s="2"/>
      <c r="H3289" s="4">
        <v>27</v>
      </c>
    </row>
    <row r="3290" spans="1:8" x14ac:dyDescent="0.3">
      <c r="A3290" s="586" t="s">
        <v>267</v>
      </c>
      <c r="B3290" s="586" t="s">
        <v>2</v>
      </c>
      <c r="C3290" s="586" t="s">
        <v>3</v>
      </c>
      <c r="D3290" s="586" t="s">
        <v>4</v>
      </c>
      <c r="E3290" s="587" t="s">
        <v>5</v>
      </c>
      <c r="F3290" s="588" t="s">
        <v>454</v>
      </c>
      <c r="G3290" s="588" t="s">
        <v>500</v>
      </c>
      <c r="H3290" s="588" t="s">
        <v>268</v>
      </c>
    </row>
    <row r="3291" spans="1:8" x14ac:dyDescent="0.3">
      <c r="A3291" s="586"/>
      <c r="B3291" s="586"/>
      <c r="C3291" s="586"/>
      <c r="D3291" s="586"/>
      <c r="E3291" s="587"/>
      <c r="F3291" s="588"/>
      <c r="G3291" s="588"/>
      <c r="H3291" s="588"/>
    </row>
    <row r="3292" spans="1:8" x14ac:dyDescent="0.3">
      <c r="A3292" s="1">
        <v>45929</v>
      </c>
      <c r="B3292" s="189" t="s">
        <v>9</v>
      </c>
      <c r="C3292" s="189" t="s">
        <v>14</v>
      </c>
      <c r="D3292" s="189" t="s">
        <v>115</v>
      </c>
      <c r="E3292" s="73">
        <v>0.29166666666666669</v>
      </c>
      <c r="F3292" s="189"/>
      <c r="G3292" s="2">
        <v>1680</v>
      </c>
      <c r="H3292" s="189">
        <v>8</v>
      </c>
    </row>
    <row r="3293" spans="1:8" x14ac:dyDescent="0.3">
      <c r="A3293" s="1">
        <v>45929</v>
      </c>
      <c r="B3293" s="2" t="s">
        <v>108</v>
      </c>
      <c r="C3293" s="2" t="s">
        <v>14</v>
      </c>
      <c r="D3293" s="4" t="s">
        <v>115</v>
      </c>
      <c r="E3293" s="3">
        <v>0.5</v>
      </c>
      <c r="F3293" s="2"/>
      <c r="G3293" s="2">
        <v>5000</v>
      </c>
      <c r="H3293" s="4">
        <v>10</v>
      </c>
    </row>
    <row r="3294" spans="1:8" x14ac:dyDescent="0.3">
      <c r="A3294" s="1">
        <v>45929</v>
      </c>
      <c r="B3294" s="2" t="s">
        <v>6</v>
      </c>
      <c r="C3294" s="2" t="s">
        <v>104</v>
      </c>
      <c r="D3294" s="4" t="s">
        <v>24</v>
      </c>
      <c r="E3294" s="3">
        <v>0.29166666666666669</v>
      </c>
      <c r="F3294" s="2"/>
      <c r="G3294" s="2">
        <v>6400</v>
      </c>
      <c r="H3294" s="4">
        <v>10</v>
      </c>
    </row>
    <row r="3295" spans="1:8" x14ac:dyDescent="0.3">
      <c r="A3295" s="1">
        <v>45929</v>
      </c>
      <c r="B3295" s="2" t="s">
        <v>17</v>
      </c>
      <c r="C3295" s="2" t="s">
        <v>104</v>
      </c>
      <c r="D3295" s="4" t="s">
        <v>24</v>
      </c>
      <c r="E3295" s="3">
        <v>0.33333333333333331</v>
      </c>
      <c r="F3295" s="2"/>
      <c r="G3295" s="2">
        <v>3690</v>
      </c>
      <c r="H3295" s="4">
        <v>6</v>
      </c>
    </row>
    <row r="3296" spans="1:8" x14ac:dyDescent="0.3">
      <c r="A3296" s="1">
        <v>45929</v>
      </c>
      <c r="B3296" s="2" t="s">
        <v>25</v>
      </c>
      <c r="C3296" s="2" t="s">
        <v>46</v>
      </c>
      <c r="D3296" s="4" t="s">
        <v>8</v>
      </c>
      <c r="E3296" s="3">
        <v>0.29166666666666669</v>
      </c>
      <c r="F3296" s="2"/>
      <c r="G3296" s="2">
        <v>936</v>
      </c>
      <c r="H3296" s="4">
        <v>3</v>
      </c>
    </row>
    <row r="3297" spans="1:8" x14ac:dyDescent="0.3">
      <c r="A3297" s="1">
        <v>45929</v>
      </c>
      <c r="B3297" s="2" t="s">
        <v>35</v>
      </c>
      <c r="C3297" s="2" t="s">
        <v>46</v>
      </c>
      <c r="D3297" s="4" t="s">
        <v>8</v>
      </c>
      <c r="E3297" s="3">
        <v>0.29166666666666669</v>
      </c>
      <c r="F3297" s="2"/>
      <c r="G3297" s="2">
        <v>1139</v>
      </c>
      <c r="H3297" s="4">
        <v>3</v>
      </c>
    </row>
    <row r="3298" spans="1:8" x14ac:dyDescent="0.3">
      <c r="A3298" s="1">
        <v>45929</v>
      </c>
      <c r="B3298" s="2" t="s">
        <v>16</v>
      </c>
      <c r="C3298" s="2" t="s">
        <v>20</v>
      </c>
      <c r="D3298" s="4" t="s">
        <v>179</v>
      </c>
      <c r="E3298" s="3">
        <v>0.25</v>
      </c>
      <c r="F3298" s="2"/>
      <c r="G3298" s="2">
        <v>22300</v>
      </c>
      <c r="H3298" s="4">
        <v>24</v>
      </c>
    </row>
    <row r="3299" spans="1:8" x14ac:dyDescent="0.3">
      <c r="A3299" s="1">
        <v>45929</v>
      </c>
      <c r="B3299" s="8" t="s">
        <v>18</v>
      </c>
      <c r="C3299" s="2" t="s">
        <v>20</v>
      </c>
      <c r="D3299" s="10" t="s">
        <v>179</v>
      </c>
      <c r="E3299" s="3">
        <v>0.5</v>
      </c>
      <c r="F3299" s="2"/>
      <c r="G3299" s="2">
        <v>22303</v>
      </c>
      <c r="H3299" s="10">
        <v>27</v>
      </c>
    </row>
    <row r="3300" spans="1:8" x14ac:dyDescent="0.3">
      <c r="A3300" s="1">
        <v>45929</v>
      </c>
      <c r="B3300" s="2" t="s">
        <v>114</v>
      </c>
      <c r="C3300" s="2" t="s">
        <v>28</v>
      </c>
      <c r="D3300" s="4" t="s">
        <v>42</v>
      </c>
      <c r="E3300" s="3">
        <v>0.29166666666666669</v>
      </c>
      <c r="F3300" s="153"/>
      <c r="G3300" s="2">
        <v>9652</v>
      </c>
      <c r="H3300" s="4">
        <v>9</v>
      </c>
    </row>
    <row r="3301" spans="1:8" x14ac:dyDescent="0.3">
      <c r="A3301" s="1">
        <v>45929</v>
      </c>
      <c r="B3301" s="2" t="s">
        <v>22</v>
      </c>
      <c r="C3301" s="2" t="s">
        <v>56</v>
      </c>
      <c r="D3301" s="4" t="s">
        <v>97</v>
      </c>
      <c r="E3301" s="3">
        <v>0.29166666666666669</v>
      </c>
      <c r="F3301" s="2"/>
      <c r="G3301" s="2">
        <v>9560</v>
      </c>
      <c r="H3301" s="4">
        <v>15</v>
      </c>
    </row>
    <row r="3302" spans="1:8" x14ac:dyDescent="0.3">
      <c r="A3302" s="1">
        <v>45929</v>
      </c>
      <c r="B3302" s="2" t="s">
        <v>13</v>
      </c>
      <c r="C3302" s="2" t="s">
        <v>56</v>
      </c>
      <c r="D3302" s="4" t="s">
        <v>97</v>
      </c>
      <c r="E3302" s="3">
        <v>0.5</v>
      </c>
      <c r="F3302" s="211"/>
      <c r="G3302" s="2">
        <v>4000</v>
      </c>
      <c r="H3302" s="4">
        <v>13</v>
      </c>
    </row>
    <row r="3303" spans="1:8" x14ac:dyDescent="0.3">
      <c r="A3303" s="1">
        <v>45929</v>
      </c>
      <c r="B3303" s="71" t="s">
        <v>36</v>
      </c>
      <c r="C3303" s="2" t="s">
        <v>202</v>
      </c>
      <c r="D3303" s="4" t="s">
        <v>42</v>
      </c>
      <c r="E3303" s="3">
        <v>0.75</v>
      </c>
      <c r="F3303" s="211"/>
      <c r="G3303" s="2">
        <v>10000</v>
      </c>
      <c r="H3303" s="4">
        <v>14</v>
      </c>
    </row>
    <row r="3304" spans="1:8" x14ac:dyDescent="0.3">
      <c r="A3304" s="586" t="s">
        <v>267</v>
      </c>
      <c r="B3304" s="586" t="s">
        <v>2</v>
      </c>
      <c r="C3304" s="586" t="s">
        <v>3</v>
      </c>
      <c r="D3304" s="586" t="s">
        <v>4</v>
      </c>
      <c r="E3304" s="587" t="s">
        <v>5</v>
      </c>
      <c r="F3304" s="588" t="s">
        <v>454</v>
      </c>
      <c r="G3304" s="588" t="s">
        <v>500</v>
      </c>
      <c r="H3304" s="588" t="s">
        <v>268</v>
      </c>
    </row>
    <row r="3305" spans="1:8" x14ac:dyDescent="0.3">
      <c r="A3305" s="586"/>
      <c r="B3305" s="586"/>
      <c r="C3305" s="586"/>
      <c r="D3305" s="586"/>
      <c r="E3305" s="587"/>
      <c r="F3305" s="588"/>
      <c r="G3305" s="588"/>
      <c r="H3305" s="588"/>
    </row>
    <row r="3306" spans="1:8" x14ac:dyDescent="0.3">
      <c r="A3306" s="18">
        <v>45930</v>
      </c>
      <c r="B3306" s="5" t="s">
        <v>6</v>
      </c>
      <c r="C3306" s="19" t="s">
        <v>14</v>
      </c>
      <c r="D3306" s="48" t="s">
        <v>115</v>
      </c>
      <c r="E3306" s="19">
        <v>0.29166666666666702</v>
      </c>
      <c r="F3306" s="19"/>
      <c r="G3306" s="5">
        <v>5800</v>
      </c>
      <c r="H3306" s="48">
        <v>12</v>
      </c>
    </row>
    <row r="3307" spans="1:8" x14ac:dyDescent="0.3">
      <c r="A3307" s="18">
        <v>45930</v>
      </c>
      <c r="B3307" s="5" t="s">
        <v>30</v>
      </c>
      <c r="C3307" s="19" t="s">
        <v>111</v>
      </c>
      <c r="D3307" s="48" t="s">
        <v>111</v>
      </c>
      <c r="E3307" s="19">
        <v>0.25</v>
      </c>
      <c r="F3307" s="19"/>
      <c r="G3307" s="5">
        <v>8315</v>
      </c>
      <c r="H3307" s="48">
        <v>11</v>
      </c>
    </row>
    <row r="3308" spans="1:8" x14ac:dyDescent="0.3">
      <c r="A3308" s="18">
        <v>45930</v>
      </c>
      <c r="B3308" s="20" t="s">
        <v>35</v>
      </c>
      <c r="C3308" s="19" t="s">
        <v>46</v>
      </c>
      <c r="D3308" s="41" t="s">
        <v>8</v>
      </c>
      <c r="E3308" s="19">
        <v>0.29166666666666702</v>
      </c>
      <c r="F3308" s="19"/>
      <c r="G3308" s="5">
        <v>1830</v>
      </c>
      <c r="H3308" s="41">
        <v>3</v>
      </c>
    </row>
    <row r="3309" spans="1:8" x14ac:dyDescent="0.3">
      <c r="A3309" s="18">
        <v>45930</v>
      </c>
      <c r="B3309" s="5" t="s">
        <v>55</v>
      </c>
      <c r="C3309" s="19" t="s">
        <v>20</v>
      </c>
      <c r="D3309" s="48" t="s">
        <v>179</v>
      </c>
      <c r="E3309" s="19">
        <v>0.29166666666666669</v>
      </c>
      <c r="F3309" s="19"/>
      <c r="G3309" s="5">
        <v>24000</v>
      </c>
      <c r="H3309" s="48">
        <v>24</v>
      </c>
    </row>
    <row r="3310" spans="1:8" x14ac:dyDescent="0.3">
      <c r="A3310" s="18">
        <v>45930</v>
      </c>
      <c r="B3310" s="5" t="s">
        <v>107</v>
      </c>
      <c r="C3310" s="19" t="s">
        <v>20</v>
      </c>
      <c r="D3310" s="48" t="s">
        <v>179</v>
      </c>
      <c r="E3310" s="19">
        <v>0.41666666666666669</v>
      </c>
      <c r="F3310" s="19"/>
      <c r="G3310" s="5">
        <v>10000</v>
      </c>
      <c r="H3310" s="48">
        <v>15</v>
      </c>
    </row>
    <row r="3311" spans="1:8" x14ac:dyDescent="0.3">
      <c r="A3311" s="18">
        <v>45930</v>
      </c>
      <c r="B3311" s="5" t="s">
        <v>80</v>
      </c>
      <c r="C3311" s="19" t="s">
        <v>20</v>
      </c>
      <c r="D3311" s="48" t="s">
        <v>179</v>
      </c>
      <c r="E3311" s="19">
        <v>0.41666666666666669</v>
      </c>
      <c r="F3311" s="19"/>
      <c r="G3311" s="5">
        <v>5000</v>
      </c>
      <c r="H3311" s="48">
        <v>7</v>
      </c>
    </row>
    <row r="3312" spans="1:8" x14ac:dyDescent="0.3">
      <c r="A3312" s="18">
        <v>45930</v>
      </c>
      <c r="B3312" s="5" t="s">
        <v>169</v>
      </c>
      <c r="C3312" s="19" t="s">
        <v>46</v>
      </c>
      <c r="D3312" s="48" t="s">
        <v>8</v>
      </c>
      <c r="E3312" s="19">
        <v>0.29166666666666669</v>
      </c>
      <c r="F3312" s="19"/>
      <c r="G3312" s="5">
        <v>1035</v>
      </c>
      <c r="H3312" s="48">
        <v>2</v>
      </c>
    </row>
    <row r="3313" spans="1:8" x14ac:dyDescent="0.3">
      <c r="A3313" s="18">
        <v>45930</v>
      </c>
      <c r="B3313" s="20" t="s">
        <v>40</v>
      </c>
      <c r="C3313" s="21" t="s">
        <v>28</v>
      </c>
      <c r="D3313" s="41" t="s">
        <v>42</v>
      </c>
      <c r="E3313" s="21">
        <v>0.20833333333333334</v>
      </c>
      <c r="F3313" s="21"/>
      <c r="G3313" s="5">
        <v>8000</v>
      </c>
      <c r="H3313" s="41">
        <v>11</v>
      </c>
    </row>
    <row r="3314" spans="1:8" x14ac:dyDescent="0.3">
      <c r="A3314" s="18">
        <v>45930</v>
      </c>
      <c r="B3314" s="5" t="s">
        <v>16</v>
      </c>
      <c r="C3314" s="19" t="s">
        <v>28</v>
      </c>
      <c r="D3314" s="48" t="s">
        <v>42</v>
      </c>
      <c r="E3314" s="19">
        <v>0.54166666666666663</v>
      </c>
      <c r="F3314" s="19"/>
      <c r="G3314" s="5">
        <v>9700</v>
      </c>
      <c r="H3314" s="48">
        <v>14</v>
      </c>
    </row>
    <row r="3315" spans="1:8" x14ac:dyDescent="0.3">
      <c r="A3315" s="18">
        <v>45930</v>
      </c>
      <c r="B3315" s="20" t="s">
        <v>9</v>
      </c>
      <c r="C3315" s="21" t="s">
        <v>104</v>
      </c>
      <c r="D3315" s="41" t="s">
        <v>24</v>
      </c>
      <c r="E3315" s="21">
        <v>0.29166666666666702</v>
      </c>
      <c r="F3315" s="21"/>
      <c r="G3315" s="5">
        <v>6686</v>
      </c>
      <c r="H3315" s="41">
        <v>13</v>
      </c>
    </row>
    <row r="3316" spans="1:8" x14ac:dyDescent="0.3">
      <c r="A3316" s="18">
        <v>45930</v>
      </c>
      <c r="B3316" s="5" t="s">
        <v>22</v>
      </c>
      <c r="C3316" s="19" t="s">
        <v>104</v>
      </c>
      <c r="D3316" s="48" t="s">
        <v>24</v>
      </c>
      <c r="E3316" s="19">
        <v>0.5</v>
      </c>
      <c r="F3316" s="19"/>
      <c r="G3316" s="5">
        <v>9000</v>
      </c>
      <c r="H3316" s="48">
        <v>15</v>
      </c>
    </row>
    <row r="3317" spans="1:8" x14ac:dyDescent="0.3">
      <c r="A3317" s="18">
        <v>45930</v>
      </c>
      <c r="B3317" s="20" t="s">
        <v>76</v>
      </c>
      <c r="C3317" s="21" t="s">
        <v>56</v>
      </c>
      <c r="D3317" s="48" t="s">
        <v>97</v>
      </c>
      <c r="E3317" s="21">
        <v>0.29166666666666669</v>
      </c>
      <c r="F3317" s="21"/>
      <c r="G3317" s="20">
        <v>4926</v>
      </c>
      <c r="H3317" s="48">
        <v>7</v>
      </c>
    </row>
    <row r="3318" spans="1:8" x14ac:dyDescent="0.3">
      <c r="A3318" s="18">
        <v>45930</v>
      </c>
      <c r="B3318" s="5" t="s">
        <v>43</v>
      </c>
      <c r="C3318" s="19" t="s">
        <v>56</v>
      </c>
      <c r="D3318" s="48" t="s">
        <v>97</v>
      </c>
      <c r="E3318" s="19">
        <v>0.29166666666666669</v>
      </c>
      <c r="F3318" s="19"/>
      <c r="G3318" s="5" t="s">
        <v>496</v>
      </c>
      <c r="H3318" s="48">
        <v>7</v>
      </c>
    </row>
    <row r="3319" spans="1:8" x14ac:dyDescent="0.3">
      <c r="A3319" s="18">
        <v>45930</v>
      </c>
      <c r="B3319" s="41" t="s">
        <v>105</v>
      </c>
      <c r="C3319" s="42" t="s">
        <v>56</v>
      </c>
      <c r="D3319" s="41" t="s">
        <v>97</v>
      </c>
      <c r="E3319" s="42">
        <v>0.58333333333333337</v>
      </c>
      <c r="F3319" s="42"/>
      <c r="G3319" s="5">
        <v>1820</v>
      </c>
      <c r="H3319" s="41">
        <v>8</v>
      </c>
    </row>
    <row r="3320" spans="1:8" x14ac:dyDescent="0.3">
      <c r="A3320" s="18">
        <v>45930</v>
      </c>
      <c r="B3320" s="41" t="s">
        <v>537</v>
      </c>
      <c r="C3320" s="42" t="s">
        <v>46</v>
      </c>
      <c r="D3320" s="41" t="s">
        <v>115</v>
      </c>
      <c r="E3320" s="42">
        <v>0.70833333333333337</v>
      </c>
      <c r="F3320" s="42"/>
      <c r="G3320" s="5">
        <v>400</v>
      </c>
      <c r="H3320" s="41">
        <v>1</v>
      </c>
    </row>
    <row r="3321" spans="1:8" x14ac:dyDescent="0.3">
      <c r="A3321" s="586" t="s">
        <v>267</v>
      </c>
      <c r="B3321" s="586" t="s">
        <v>2</v>
      </c>
      <c r="C3321" s="586" t="s">
        <v>3</v>
      </c>
      <c r="D3321" s="586" t="s">
        <v>4</v>
      </c>
      <c r="E3321" s="587" t="s">
        <v>5</v>
      </c>
      <c r="F3321" s="588" t="s">
        <v>454</v>
      </c>
      <c r="G3321" s="588" t="s">
        <v>500</v>
      </c>
      <c r="H3321" s="588" t="s">
        <v>268</v>
      </c>
    </row>
    <row r="3322" spans="1:8" x14ac:dyDescent="0.3">
      <c r="A3322" s="586"/>
      <c r="B3322" s="586"/>
      <c r="C3322" s="586"/>
      <c r="D3322" s="586"/>
      <c r="E3322" s="587"/>
      <c r="F3322" s="588"/>
      <c r="G3322" s="588"/>
      <c r="H3322" s="588"/>
    </row>
    <row r="3323" spans="1:8" ht="15" customHeight="1" x14ac:dyDescent="0.3">
      <c r="A3323" s="18">
        <v>45931</v>
      </c>
      <c r="B3323" s="20" t="s">
        <v>6</v>
      </c>
      <c r="C3323" s="21" t="s">
        <v>56</v>
      </c>
      <c r="D3323" s="41" t="s">
        <v>81</v>
      </c>
      <c r="E3323" s="21">
        <v>0.29166666666666702</v>
      </c>
      <c r="F3323" s="20"/>
      <c r="G3323" s="20">
        <v>5600</v>
      </c>
      <c r="H3323" s="41">
        <v>12</v>
      </c>
    </row>
    <row r="3324" spans="1:8" x14ac:dyDescent="0.3">
      <c r="A3324" s="18">
        <v>45931</v>
      </c>
      <c r="B3324" s="20" t="s">
        <v>9</v>
      </c>
      <c r="C3324" s="21" t="s">
        <v>28</v>
      </c>
      <c r="D3324" s="41" t="s">
        <v>42</v>
      </c>
      <c r="E3324" s="21">
        <v>0.33333333333333331</v>
      </c>
      <c r="F3324" s="20"/>
      <c r="G3324" s="20">
        <v>5202</v>
      </c>
      <c r="H3324" s="41">
        <v>8</v>
      </c>
    </row>
    <row r="3325" spans="1:8" x14ac:dyDescent="0.3">
      <c r="A3325" s="18">
        <v>45931</v>
      </c>
      <c r="B3325" s="20" t="s">
        <v>40</v>
      </c>
      <c r="C3325" s="21" t="s">
        <v>20</v>
      </c>
      <c r="D3325" s="20" t="s">
        <v>179</v>
      </c>
      <c r="E3325" s="21">
        <v>0.33333333333333331</v>
      </c>
      <c r="F3325" s="20"/>
      <c r="G3325" s="20"/>
      <c r="H3325" s="20"/>
    </row>
    <row r="3326" spans="1:8" x14ac:dyDescent="0.3">
      <c r="A3326" s="18">
        <v>45931</v>
      </c>
      <c r="B3326" s="20" t="s">
        <v>19</v>
      </c>
      <c r="C3326" s="21" t="s">
        <v>20</v>
      </c>
      <c r="D3326" s="41" t="s">
        <v>179</v>
      </c>
      <c r="E3326" s="21">
        <v>0.33333333333333331</v>
      </c>
      <c r="F3326" s="20"/>
      <c r="G3326" s="20">
        <v>2200</v>
      </c>
      <c r="H3326" s="41">
        <v>6</v>
      </c>
    </row>
    <row r="3327" spans="1:8" x14ac:dyDescent="0.3">
      <c r="A3327" s="18">
        <v>45931</v>
      </c>
      <c r="B3327" s="20" t="s">
        <v>11</v>
      </c>
      <c r="C3327" s="21" t="s">
        <v>20</v>
      </c>
      <c r="D3327" s="41" t="s">
        <v>179</v>
      </c>
      <c r="E3327" s="21">
        <v>0.33333333333333331</v>
      </c>
      <c r="F3327" s="20"/>
      <c r="G3327" s="20">
        <v>8200</v>
      </c>
      <c r="H3327" s="41">
        <v>8</v>
      </c>
    </row>
    <row r="3328" spans="1:8" x14ac:dyDescent="0.3">
      <c r="A3328" s="18">
        <v>45931</v>
      </c>
      <c r="B3328" s="20" t="s">
        <v>35</v>
      </c>
      <c r="C3328" s="21" t="s">
        <v>46</v>
      </c>
      <c r="D3328" s="41" t="s">
        <v>27</v>
      </c>
      <c r="E3328" s="21">
        <v>0.29166666666666702</v>
      </c>
      <c r="F3328" s="20"/>
      <c r="G3328" s="20"/>
      <c r="H3328" s="41">
        <v>2</v>
      </c>
    </row>
    <row r="3329" spans="1:8" x14ac:dyDescent="0.3">
      <c r="A3329" s="18">
        <v>45931</v>
      </c>
      <c r="B3329" s="41" t="s">
        <v>161</v>
      </c>
      <c r="C3329" s="42" t="s">
        <v>46</v>
      </c>
      <c r="D3329" s="41" t="s">
        <v>27</v>
      </c>
      <c r="E3329" s="42">
        <v>0.33333333333333331</v>
      </c>
      <c r="F3329" s="41"/>
      <c r="G3329" s="20"/>
      <c r="H3329" s="41">
        <v>3</v>
      </c>
    </row>
    <row r="3330" spans="1:8" x14ac:dyDescent="0.3">
      <c r="A3330" s="18">
        <v>45931</v>
      </c>
      <c r="B3330" s="20" t="s">
        <v>16</v>
      </c>
      <c r="C3330" s="21" t="s">
        <v>46</v>
      </c>
      <c r="D3330" s="41" t="s">
        <v>27</v>
      </c>
      <c r="E3330" s="21">
        <v>0.625</v>
      </c>
      <c r="F3330" s="20"/>
      <c r="G3330" s="20">
        <v>780</v>
      </c>
      <c r="H3330" s="41">
        <v>1</v>
      </c>
    </row>
    <row r="3331" spans="1:8" x14ac:dyDescent="0.3">
      <c r="A3331" s="18">
        <v>45931</v>
      </c>
      <c r="B3331" s="20" t="s">
        <v>30</v>
      </c>
      <c r="C3331" s="21" t="s">
        <v>111</v>
      </c>
      <c r="D3331" s="41" t="s">
        <v>111</v>
      </c>
      <c r="E3331" s="21"/>
      <c r="F3331" s="20"/>
      <c r="G3331" s="20">
        <v>7083</v>
      </c>
      <c r="H3331" s="41">
        <v>13</v>
      </c>
    </row>
    <row r="3332" spans="1:8" x14ac:dyDescent="0.3">
      <c r="A3332" s="18">
        <v>45931</v>
      </c>
      <c r="B3332" s="20" t="s">
        <v>204</v>
      </c>
      <c r="C3332" s="21" t="s">
        <v>367</v>
      </c>
      <c r="D3332" s="41" t="s">
        <v>460</v>
      </c>
      <c r="E3332" s="21">
        <v>0.125</v>
      </c>
      <c r="F3332" s="41"/>
      <c r="G3332" s="20">
        <v>2850</v>
      </c>
      <c r="H3332" s="41">
        <v>3</v>
      </c>
    </row>
    <row r="3333" spans="1:8" x14ac:dyDescent="0.3">
      <c r="A3333" s="18">
        <v>45931</v>
      </c>
      <c r="B3333" s="20" t="s">
        <v>22</v>
      </c>
      <c r="C3333" s="21" t="s">
        <v>104</v>
      </c>
      <c r="D3333" s="41" t="s">
        <v>24</v>
      </c>
      <c r="E3333" s="21">
        <v>0.29166666666666669</v>
      </c>
      <c r="F3333" s="20"/>
      <c r="G3333" s="20">
        <v>8200</v>
      </c>
      <c r="H3333" s="41">
        <v>14</v>
      </c>
    </row>
    <row r="3334" spans="1:8" x14ac:dyDescent="0.3">
      <c r="A3334" s="18">
        <v>45931</v>
      </c>
      <c r="B3334" s="41" t="s">
        <v>36</v>
      </c>
      <c r="C3334" s="42" t="s">
        <v>104</v>
      </c>
      <c r="D3334" s="41" t="s">
        <v>24</v>
      </c>
      <c r="E3334" s="42">
        <v>0.5</v>
      </c>
      <c r="F3334" s="20"/>
      <c r="G3334" s="20" t="s">
        <v>523</v>
      </c>
      <c r="H3334" s="41">
        <v>14</v>
      </c>
    </row>
    <row r="3335" spans="1:8" x14ac:dyDescent="0.3">
      <c r="A3335" s="18">
        <v>45931</v>
      </c>
      <c r="B3335" s="20" t="s">
        <v>18</v>
      </c>
      <c r="C3335" s="21" t="s">
        <v>14</v>
      </c>
      <c r="D3335" s="41" t="s">
        <v>115</v>
      </c>
      <c r="E3335" s="21">
        <v>0.41666666666666669</v>
      </c>
      <c r="F3335" s="20"/>
      <c r="G3335" s="20">
        <v>10000</v>
      </c>
      <c r="H3335" s="41">
        <v>15</v>
      </c>
    </row>
    <row r="3336" spans="1:8" x14ac:dyDescent="0.3">
      <c r="A3336" s="586" t="s">
        <v>267</v>
      </c>
      <c r="B3336" s="586" t="s">
        <v>2</v>
      </c>
      <c r="C3336" s="586" t="s">
        <v>3</v>
      </c>
      <c r="D3336" s="586" t="s">
        <v>4</v>
      </c>
      <c r="E3336" s="587" t="s">
        <v>5</v>
      </c>
      <c r="F3336" s="588" t="s">
        <v>454</v>
      </c>
      <c r="G3336" s="588" t="s">
        <v>500</v>
      </c>
      <c r="H3336" s="588" t="s">
        <v>268</v>
      </c>
    </row>
    <row r="3337" spans="1:8" x14ac:dyDescent="0.3">
      <c r="A3337" s="586"/>
      <c r="B3337" s="586"/>
      <c r="C3337" s="586"/>
      <c r="D3337" s="586"/>
      <c r="E3337" s="587"/>
      <c r="F3337" s="588"/>
      <c r="G3337" s="588"/>
      <c r="H3337" s="588"/>
    </row>
    <row r="3338" spans="1:8" ht="15.6" x14ac:dyDescent="0.3">
      <c r="A3338" s="18">
        <v>45936</v>
      </c>
      <c r="B3338" s="54" t="s">
        <v>479</v>
      </c>
      <c r="C3338" s="19" t="s">
        <v>14</v>
      </c>
      <c r="D3338" s="41" t="s">
        <v>115</v>
      </c>
      <c r="E3338" s="19">
        <v>0.25</v>
      </c>
      <c r="F3338" s="162"/>
      <c r="G3338" s="20">
        <v>2300</v>
      </c>
      <c r="H3338" s="41">
        <v>4</v>
      </c>
    </row>
    <row r="3339" spans="1:8" x14ac:dyDescent="0.3">
      <c r="A3339" s="18">
        <v>45936</v>
      </c>
      <c r="B3339" s="54" t="s">
        <v>9</v>
      </c>
      <c r="C3339" s="191" t="s">
        <v>14</v>
      </c>
      <c r="D3339" s="54" t="s">
        <v>115</v>
      </c>
      <c r="E3339" s="191">
        <v>0.41666666666666669</v>
      </c>
      <c r="F3339" s="54"/>
      <c r="G3339" s="5">
        <v>1300</v>
      </c>
      <c r="H3339" s="54">
        <v>4</v>
      </c>
    </row>
    <row r="3340" spans="1:8" x14ac:dyDescent="0.3">
      <c r="A3340" s="18">
        <v>45936</v>
      </c>
      <c r="B3340" s="5" t="s">
        <v>6</v>
      </c>
      <c r="C3340" s="19" t="s">
        <v>14</v>
      </c>
      <c r="D3340" s="48" t="s">
        <v>115</v>
      </c>
      <c r="E3340" s="19">
        <v>0.41666666666666669</v>
      </c>
      <c r="F3340" s="5"/>
      <c r="G3340" s="5">
        <v>6400</v>
      </c>
      <c r="H3340" s="48">
        <v>10</v>
      </c>
    </row>
    <row r="3341" spans="1:8" x14ac:dyDescent="0.3">
      <c r="A3341" s="18">
        <v>45936</v>
      </c>
      <c r="B3341" s="5" t="s">
        <v>16</v>
      </c>
      <c r="C3341" s="19" t="s">
        <v>20</v>
      </c>
      <c r="D3341" s="48" t="s">
        <v>179</v>
      </c>
      <c r="E3341" s="19">
        <v>0.25</v>
      </c>
      <c r="F3341" s="5"/>
      <c r="G3341" s="5">
        <v>23000</v>
      </c>
      <c r="H3341" s="48">
        <v>24</v>
      </c>
    </row>
    <row r="3342" spans="1:8" x14ac:dyDescent="0.3">
      <c r="A3342" s="18">
        <v>45936</v>
      </c>
      <c r="B3342" s="20" t="s">
        <v>18</v>
      </c>
      <c r="C3342" s="19" t="s">
        <v>20</v>
      </c>
      <c r="D3342" s="41" t="s">
        <v>179</v>
      </c>
      <c r="E3342" s="19">
        <v>0.5</v>
      </c>
      <c r="F3342" s="5"/>
      <c r="G3342" s="5">
        <v>22303</v>
      </c>
      <c r="H3342" s="41">
        <v>27</v>
      </c>
    </row>
    <row r="3343" spans="1:8" x14ac:dyDescent="0.3">
      <c r="A3343" s="18">
        <v>45936</v>
      </c>
      <c r="B3343" s="5" t="s">
        <v>17</v>
      </c>
      <c r="C3343" s="19" t="s">
        <v>104</v>
      </c>
      <c r="D3343" s="48" t="s">
        <v>24</v>
      </c>
      <c r="E3343" s="19">
        <v>0.29166666666666669</v>
      </c>
      <c r="F3343" s="5" t="s">
        <v>90</v>
      </c>
      <c r="G3343" s="5">
        <v>6690</v>
      </c>
      <c r="H3343" s="48">
        <v>10</v>
      </c>
    </row>
    <row r="3344" spans="1:8" x14ac:dyDescent="0.3">
      <c r="A3344" s="18">
        <v>45936</v>
      </c>
      <c r="B3344" s="5" t="s">
        <v>441</v>
      </c>
      <c r="C3344" s="19" t="s">
        <v>104</v>
      </c>
      <c r="D3344" s="48" t="s">
        <v>24</v>
      </c>
      <c r="E3344" s="19">
        <v>0.29166666666666669</v>
      </c>
      <c r="F3344" s="5"/>
      <c r="G3344" s="5">
        <v>320</v>
      </c>
      <c r="H3344" s="48">
        <v>1</v>
      </c>
    </row>
    <row r="3345" spans="1:8" x14ac:dyDescent="0.3">
      <c r="A3345" s="18">
        <v>45936</v>
      </c>
      <c r="B3345" s="5" t="s">
        <v>25</v>
      </c>
      <c r="C3345" s="19" t="s">
        <v>104</v>
      </c>
      <c r="D3345" s="48" t="s">
        <v>24</v>
      </c>
      <c r="E3345" s="19">
        <v>0.29166666666666669</v>
      </c>
      <c r="F3345" s="5"/>
      <c r="G3345" s="5">
        <v>936</v>
      </c>
      <c r="H3345" s="48">
        <v>3</v>
      </c>
    </row>
    <row r="3346" spans="1:8" x14ac:dyDescent="0.3">
      <c r="A3346" s="18">
        <v>45936</v>
      </c>
      <c r="B3346" s="5" t="s">
        <v>22</v>
      </c>
      <c r="C3346" s="19" t="s">
        <v>104</v>
      </c>
      <c r="D3346" s="48" t="s">
        <v>24</v>
      </c>
      <c r="E3346" s="19">
        <v>0.58333333333333337</v>
      </c>
      <c r="F3346" s="5"/>
      <c r="G3346" s="5">
        <v>10000</v>
      </c>
      <c r="H3346" s="48">
        <v>12</v>
      </c>
    </row>
    <row r="3347" spans="1:8" x14ac:dyDescent="0.3">
      <c r="A3347" s="18">
        <v>45936</v>
      </c>
      <c r="B3347" s="5" t="s">
        <v>35</v>
      </c>
      <c r="C3347" s="19" t="s">
        <v>46</v>
      </c>
      <c r="D3347" s="48" t="s">
        <v>8</v>
      </c>
      <c r="E3347" s="19">
        <v>0.29166666666666702</v>
      </c>
      <c r="F3347" s="5"/>
      <c r="G3347" s="5">
        <v>1139</v>
      </c>
      <c r="H3347" s="48">
        <v>3</v>
      </c>
    </row>
    <row r="3348" spans="1:8" x14ac:dyDescent="0.3">
      <c r="A3348" s="18">
        <v>45936</v>
      </c>
      <c r="B3348" s="5" t="s">
        <v>75</v>
      </c>
      <c r="C3348" s="19" t="s">
        <v>28</v>
      </c>
      <c r="D3348" s="48" t="s">
        <v>42</v>
      </c>
      <c r="E3348" s="19">
        <v>0.25</v>
      </c>
      <c r="F3348" s="117"/>
      <c r="G3348" s="5">
        <v>9652</v>
      </c>
      <c r="H3348" s="48">
        <v>11</v>
      </c>
    </row>
    <row r="3349" spans="1:8" x14ac:dyDescent="0.3">
      <c r="A3349" s="18">
        <v>45936</v>
      </c>
      <c r="B3349" s="5" t="s">
        <v>13</v>
      </c>
      <c r="C3349" s="19" t="s">
        <v>28</v>
      </c>
      <c r="D3349" s="48" t="s">
        <v>42</v>
      </c>
      <c r="E3349" s="19">
        <v>0.5</v>
      </c>
      <c r="F3349" s="51"/>
      <c r="G3349" s="5">
        <v>4000</v>
      </c>
      <c r="H3349" s="48">
        <v>13</v>
      </c>
    </row>
    <row r="3350" spans="1:8" x14ac:dyDescent="0.3">
      <c r="A3350" s="18">
        <v>45936</v>
      </c>
      <c r="B3350" s="5" t="s">
        <v>22</v>
      </c>
      <c r="C3350" s="19" t="s">
        <v>56</v>
      </c>
      <c r="D3350" s="48" t="s">
        <v>81</v>
      </c>
      <c r="E3350" s="19">
        <v>0.29166666666666702</v>
      </c>
      <c r="F3350" s="5"/>
      <c r="G3350" s="5">
        <v>8000</v>
      </c>
      <c r="H3350" s="48">
        <v>11</v>
      </c>
    </row>
    <row r="3351" spans="1:8" x14ac:dyDescent="0.3">
      <c r="A3351" s="18">
        <v>45936</v>
      </c>
      <c r="B3351" s="5" t="s">
        <v>11</v>
      </c>
      <c r="C3351" s="19" t="s">
        <v>56</v>
      </c>
      <c r="D3351" s="48" t="s">
        <v>81</v>
      </c>
      <c r="E3351" s="19">
        <v>0.5</v>
      </c>
      <c r="F3351" s="5"/>
      <c r="G3351" s="5">
        <v>6856</v>
      </c>
      <c r="H3351" s="48">
        <v>11</v>
      </c>
    </row>
    <row r="3353" spans="1:8" ht="15.6" x14ac:dyDescent="0.3">
      <c r="A3353" s="586" t="s">
        <v>267</v>
      </c>
      <c r="B3353" s="586" t="s">
        <v>2</v>
      </c>
      <c r="C3353" s="586" t="s">
        <v>3</v>
      </c>
      <c r="D3353" s="586" t="s">
        <v>4</v>
      </c>
      <c r="E3353" s="587" t="s">
        <v>5</v>
      </c>
      <c r="F3353" s="587" t="s">
        <v>268</v>
      </c>
      <c r="G3353" s="290"/>
      <c r="H3353" s="154"/>
    </row>
    <row r="3354" spans="1:8" x14ac:dyDescent="0.3">
      <c r="A3354" s="586"/>
      <c r="B3354" s="586"/>
      <c r="C3354" s="586"/>
      <c r="D3354" s="586"/>
      <c r="E3354" s="587"/>
      <c r="F3354" s="587"/>
      <c r="G3354" s="291"/>
      <c r="H3354" s="154"/>
    </row>
    <row r="3355" spans="1:8" x14ac:dyDescent="0.3">
      <c r="A3355" s="1">
        <v>45937</v>
      </c>
      <c r="B3355" s="2" t="s">
        <v>6</v>
      </c>
      <c r="C3355" s="2" t="s">
        <v>28</v>
      </c>
      <c r="D3355" s="4" t="s">
        <v>42</v>
      </c>
      <c r="E3355" s="3">
        <v>0.29166666666666669</v>
      </c>
      <c r="F3355" s="4">
        <v>13</v>
      </c>
      <c r="G3355" s="154"/>
      <c r="H3355" s="154"/>
    </row>
    <row r="3356" spans="1:8" x14ac:dyDescent="0.3">
      <c r="A3356" s="1">
        <v>45937</v>
      </c>
      <c r="B3356" s="2" t="s">
        <v>36</v>
      </c>
      <c r="C3356" s="2" t="s">
        <v>28</v>
      </c>
      <c r="D3356" s="4" t="s">
        <v>42</v>
      </c>
      <c r="E3356" s="3">
        <v>0.58333333333333337</v>
      </c>
      <c r="F3356" s="4">
        <v>14</v>
      </c>
      <c r="G3356" s="154"/>
      <c r="H3356" s="154"/>
    </row>
    <row r="3357" spans="1:8" x14ac:dyDescent="0.3">
      <c r="A3357" s="1">
        <v>45937</v>
      </c>
      <c r="B3357" s="2" t="s">
        <v>55</v>
      </c>
      <c r="C3357" s="2" t="s">
        <v>20</v>
      </c>
      <c r="D3357" s="4" t="s">
        <v>179</v>
      </c>
      <c r="E3357" s="3">
        <v>0.29166666666666669</v>
      </c>
      <c r="F3357" s="4"/>
      <c r="G3357" s="154"/>
      <c r="H3357" s="154"/>
    </row>
    <row r="3358" spans="1:8" x14ac:dyDescent="0.3">
      <c r="A3358" s="1">
        <v>45937</v>
      </c>
      <c r="B3358" s="2" t="s">
        <v>428</v>
      </c>
      <c r="C3358" s="2" t="s">
        <v>20</v>
      </c>
      <c r="D3358" s="4" t="s">
        <v>179</v>
      </c>
      <c r="E3358" s="3">
        <v>0.45833333333333331</v>
      </c>
      <c r="F3358" s="4">
        <v>27</v>
      </c>
      <c r="G3358" s="154"/>
      <c r="H3358" s="154"/>
    </row>
    <row r="3359" spans="1:8" x14ac:dyDescent="0.3">
      <c r="A3359" s="1">
        <v>45937</v>
      </c>
      <c r="B3359" s="2" t="s">
        <v>107</v>
      </c>
      <c r="C3359" s="2" t="s">
        <v>451</v>
      </c>
      <c r="D3359" s="4" t="s">
        <v>451</v>
      </c>
      <c r="E3359" s="3">
        <v>0.41666666666666669</v>
      </c>
      <c r="F3359" s="4">
        <v>10</v>
      </c>
      <c r="G3359" s="154"/>
      <c r="H3359" s="154"/>
    </row>
    <row r="3360" spans="1:8" x14ac:dyDescent="0.3">
      <c r="A3360" s="1">
        <v>45937</v>
      </c>
      <c r="B3360" s="2" t="s">
        <v>108</v>
      </c>
      <c r="C3360" s="2" t="s">
        <v>451</v>
      </c>
      <c r="D3360" s="4" t="s">
        <v>451</v>
      </c>
      <c r="E3360" s="3">
        <v>0.41666666666666669</v>
      </c>
      <c r="F3360" s="4">
        <v>17</v>
      </c>
      <c r="G3360" s="154"/>
      <c r="H3360" s="154"/>
    </row>
    <row r="3361" spans="1:8" x14ac:dyDescent="0.3">
      <c r="A3361" s="1">
        <v>45937</v>
      </c>
      <c r="B3361" s="2" t="s">
        <v>35</v>
      </c>
      <c r="C3361" s="2" t="s">
        <v>46</v>
      </c>
      <c r="D3361" s="4" t="s">
        <v>8</v>
      </c>
      <c r="E3361" s="3">
        <v>0.33333333333333331</v>
      </c>
      <c r="F3361" s="4">
        <v>3</v>
      </c>
      <c r="G3361" s="154"/>
      <c r="H3361" s="154"/>
    </row>
    <row r="3362" spans="1:8" x14ac:dyDescent="0.3">
      <c r="A3362" s="1">
        <v>45937</v>
      </c>
      <c r="B3362" s="2" t="s">
        <v>169</v>
      </c>
      <c r="C3362" s="2" t="s">
        <v>46</v>
      </c>
      <c r="D3362" s="4" t="s">
        <v>8</v>
      </c>
      <c r="E3362" s="3">
        <v>0.375</v>
      </c>
      <c r="F3362" s="4">
        <v>2</v>
      </c>
      <c r="G3362" s="154"/>
      <c r="H3362" s="154"/>
    </row>
    <row r="3363" spans="1:8" x14ac:dyDescent="0.3">
      <c r="A3363" s="1">
        <v>45937</v>
      </c>
      <c r="B3363" s="2" t="s">
        <v>36</v>
      </c>
      <c r="C3363" s="2" t="s">
        <v>46</v>
      </c>
      <c r="D3363" s="4" t="s">
        <v>8</v>
      </c>
      <c r="E3363" s="3">
        <v>0.58333333333333337</v>
      </c>
      <c r="F3363" s="4">
        <v>2</v>
      </c>
      <c r="G3363" s="154"/>
      <c r="H3363" s="154"/>
    </row>
    <row r="3364" spans="1:8" x14ac:dyDescent="0.3">
      <c r="A3364" s="1">
        <v>45937</v>
      </c>
      <c r="B3364" s="2" t="s">
        <v>25</v>
      </c>
      <c r="C3364" s="2"/>
      <c r="D3364" s="4" t="s">
        <v>538</v>
      </c>
      <c r="E3364" s="3">
        <v>0.58333333333333337</v>
      </c>
      <c r="F3364" s="4">
        <v>1</v>
      </c>
      <c r="G3364" s="154"/>
      <c r="H3364" s="154"/>
    </row>
    <row r="3365" spans="1:8" x14ac:dyDescent="0.3">
      <c r="A3365" s="1">
        <v>45937</v>
      </c>
      <c r="B3365" s="2" t="s">
        <v>40</v>
      </c>
      <c r="C3365" s="2" t="s">
        <v>14</v>
      </c>
      <c r="D3365" s="4" t="s">
        <v>115</v>
      </c>
      <c r="E3365" s="3">
        <v>0.25</v>
      </c>
      <c r="F3365" s="4">
        <v>13</v>
      </c>
      <c r="G3365" s="154"/>
      <c r="H3365" s="154"/>
    </row>
    <row r="3366" spans="1:8" x14ac:dyDescent="0.3">
      <c r="A3366" s="1">
        <v>45937</v>
      </c>
      <c r="B3366" s="2" t="s">
        <v>164</v>
      </c>
      <c r="C3366" s="2" t="s">
        <v>14</v>
      </c>
      <c r="D3366" s="4" t="s">
        <v>115</v>
      </c>
      <c r="E3366" s="3">
        <v>0.25</v>
      </c>
      <c r="F3366" s="4">
        <v>2</v>
      </c>
      <c r="G3366" s="154"/>
      <c r="H3366" s="154"/>
    </row>
    <row r="3367" spans="1:8" x14ac:dyDescent="0.3">
      <c r="A3367" s="1">
        <v>45937</v>
      </c>
      <c r="B3367" s="2" t="s">
        <v>16</v>
      </c>
      <c r="C3367" s="2" t="s">
        <v>28</v>
      </c>
      <c r="D3367" s="4" t="s">
        <v>115</v>
      </c>
      <c r="E3367" s="3">
        <v>0.58333333333333337</v>
      </c>
      <c r="F3367" s="4">
        <v>14</v>
      </c>
      <c r="G3367" s="154"/>
      <c r="H3367" s="154"/>
    </row>
    <row r="3368" spans="1:8" x14ac:dyDescent="0.3">
      <c r="A3368" s="1">
        <v>45937</v>
      </c>
      <c r="B3368" s="2" t="s">
        <v>539</v>
      </c>
      <c r="C3368" s="2" t="s">
        <v>104</v>
      </c>
      <c r="D3368" s="4" t="s">
        <v>24</v>
      </c>
      <c r="E3368" s="3">
        <v>0.33333333333333331</v>
      </c>
      <c r="F3368" s="4"/>
      <c r="G3368" s="154"/>
      <c r="H3368" s="154"/>
    </row>
    <row r="3369" spans="1:8" x14ac:dyDescent="0.3">
      <c r="A3369" s="1">
        <v>45937</v>
      </c>
      <c r="B3369" s="2" t="s">
        <v>9</v>
      </c>
      <c r="C3369" s="2" t="s">
        <v>104</v>
      </c>
      <c r="D3369" s="4" t="s">
        <v>24</v>
      </c>
      <c r="E3369" s="3">
        <v>0.375</v>
      </c>
      <c r="F3369" s="4">
        <v>14</v>
      </c>
      <c r="G3369" s="154"/>
      <c r="H3369" s="154"/>
    </row>
    <row r="3370" spans="1:8" x14ac:dyDescent="0.3">
      <c r="A3370" s="1">
        <v>45937</v>
      </c>
      <c r="B3370" s="2" t="s">
        <v>539</v>
      </c>
      <c r="C3370" s="2" t="s">
        <v>56</v>
      </c>
      <c r="D3370" s="4" t="s">
        <v>97</v>
      </c>
      <c r="E3370" s="3">
        <v>0.33333333333333331</v>
      </c>
      <c r="F3370" s="4"/>
      <c r="G3370" s="154"/>
      <c r="H3370" s="154"/>
    </row>
    <row r="3371" spans="1:8" x14ac:dyDescent="0.3">
      <c r="A3371" s="1">
        <v>45937</v>
      </c>
      <c r="B3371" s="2" t="s">
        <v>22</v>
      </c>
      <c r="C3371" s="2" t="s">
        <v>56</v>
      </c>
      <c r="D3371" s="4" t="s">
        <v>97</v>
      </c>
      <c r="E3371" s="3">
        <v>0.375</v>
      </c>
      <c r="F3371" s="4">
        <v>6</v>
      </c>
      <c r="G3371" s="154"/>
      <c r="H3371" s="154"/>
    </row>
    <row r="3372" spans="1:8" x14ac:dyDescent="0.3">
      <c r="A3372" s="1">
        <v>45937</v>
      </c>
      <c r="B3372" s="2" t="s">
        <v>105</v>
      </c>
      <c r="C3372" s="2" t="s">
        <v>56</v>
      </c>
      <c r="D3372" s="4" t="s">
        <v>97</v>
      </c>
      <c r="E3372" s="3">
        <v>0.375</v>
      </c>
      <c r="F3372" s="4">
        <v>6</v>
      </c>
      <c r="G3372" s="154"/>
      <c r="H3372" s="154"/>
    </row>
    <row r="3373" spans="1:8" x14ac:dyDescent="0.3">
      <c r="A3373" s="245">
        <v>45937</v>
      </c>
      <c r="B3373" s="248" t="s">
        <v>76</v>
      </c>
      <c r="C3373" s="248" t="s">
        <v>56</v>
      </c>
      <c r="D3373" s="246" t="s">
        <v>97</v>
      </c>
      <c r="E3373" s="251">
        <v>0.375</v>
      </c>
      <c r="F3373" s="246">
        <v>1</v>
      </c>
      <c r="G3373" s="292"/>
      <c r="H3373" s="292"/>
    </row>
    <row r="3374" spans="1:8" x14ac:dyDescent="0.3">
      <c r="A3374" s="586" t="s">
        <v>267</v>
      </c>
      <c r="B3374" s="586" t="s">
        <v>2</v>
      </c>
      <c r="C3374" s="586" t="s">
        <v>3</v>
      </c>
      <c r="D3374" s="586" t="s">
        <v>4</v>
      </c>
      <c r="E3374" s="587" t="s">
        <v>5</v>
      </c>
      <c r="F3374" s="588" t="s">
        <v>454</v>
      </c>
      <c r="G3374" s="588" t="s">
        <v>500</v>
      </c>
      <c r="H3374" s="588" t="s">
        <v>268</v>
      </c>
    </row>
    <row r="3375" spans="1:8" x14ac:dyDescent="0.3">
      <c r="A3375" s="586"/>
      <c r="B3375" s="586"/>
      <c r="C3375" s="586"/>
      <c r="D3375" s="586"/>
      <c r="E3375" s="587"/>
      <c r="F3375" s="588"/>
      <c r="G3375" s="588"/>
      <c r="H3375" s="588"/>
    </row>
    <row r="3376" spans="1:8" x14ac:dyDescent="0.3">
      <c r="A3376" s="18">
        <v>45938</v>
      </c>
      <c r="B3376" s="228" t="s">
        <v>6</v>
      </c>
      <c r="C3376" s="229" t="s">
        <v>14</v>
      </c>
      <c r="D3376" s="293" t="s">
        <v>115</v>
      </c>
      <c r="E3376" s="229">
        <v>0.29166666666666669</v>
      </c>
      <c r="F3376" s="228"/>
      <c r="G3376" s="228">
        <v>6600</v>
      </c>
      <c r="H3376" s="293">
        <v>11</v>
      </c>
    </row>
    <row r="3377" spans="1:8" x14ac:dyDescent="0.3">
      <c r="A3377" s="18">
        <v>45938</v>
      </c>
      <c r="B3377" s="228" t="s">
        <v>108</v>
      </c>
      <c r="C3377" s="229" t="s">
        <v>14</v>
      </c>
      <c r="D3377" s="293" t="s">
        <v>115</v>
      </c>
      <c r="E3377" s="229">
        <v>0.5</v>
      </c>
      <c r="F3377" s="294"/>
      <c r="G3377" s="294">
        <v>3200</v>
      </c>
      <c r="H3377" s="293">
        <v>5</v>
      </c>
    </row>
    <row r="3378" spans="1:8" x14ac:dyDescent="0.3">
      <c r="A3378" s="18">
        <v>45938</v>
      </c>
      <c r="B3378" s="228" t="s">
        <v>22</v>
      </c>
      <c r="C3378" s="229" t="s">
        <v>14</v>
      </c>
      <c r="D3378" s="293" t="s">
        <v>115</v>
      </c>
      <c r="E3378" s="229">
        <v>0.5</v>
      </c>
      <c r="F3378" s="228"/>
      <c r="G3378" s="228">
        <v>360</v>
      </c>
      <c r="H3378" s="293">
        <v>2</v>
      </c>
    </row>
    <row r="3379" spans="1:8" x14ac:dyDescent="0.3">
      <c r="A3379" s="18">
        <v>45938</v>
      </c>
      <c r="B3379" s="228" t="s">
        <v>19</v>
      </c>
      <c r="C3379" s="229" t="s">
        <v>28</v>
      </c>
      <c r="D3379" s="293" t="s">
        <v>42</v>
      </c>
      <c r="E3379" s="229">
        <v>0.20833333333333334</v>
      </c>
      <c r="F3379" s="228"/>
      <c r="G3379" s="228">
        <v>2200</v>
      </c>
      <c r="H3379" s="293">
        <v>7</v>
      </c>
    </row>
    <row r="3380" spans="1:8" x14ac:dyDescent="0.3">
      <c r="A3380" s="18">
        <v>45938</v>
      </c>
      <c r="B3380" s="228" t="s">
        <v>16</v>
      </c>
      <c r="C3380" s="229" t="s">
        <v>28</v>
      </c>
      <c r="D3380" s="293" t="s">
        <v>42</v>
      </c>
      <c r="E3380" s="229">
        <v>0.58333333333333337</v>
      </c>
      <c r="F3380" s="228"/>
      <c r="G3380" s="228">
        <v>8354</v>
      </c>
      <c r="H3380" s="293">
        <v>5</v>
      </c>
    </row>
    <row r="3381" spans="1:8" x14ac:dyDescent="0.3">
      <c r="A3381" s="18">
        <v>45938</v>
      </c>
      <c r="B3381" s="228" t="s">
        <v>35</v>
      </c>
      <c r="C3381" s="229" t="s">
        <v>46</v>
      </c>
      <c r="D3381" s="293" t="s">
        <v>8</v>
      </c>
      <c r="E3381" s="229">
        <v>0.33333333333333331</v>
      </c>
      <c r="F3381" s="228"/>
      <c r="G3381" s="228"/>
      <c r="H3381" s="293">
        <v>2</v>
      </c>
    </row>
    <row r="3382" spans="1:8" x14ac:dyDescent="0.3">
      <c r="A3382" s="18">
        <v>45938</v>
      </c>
      <c r="B3382" s="228" t="s">
        <v>34</v>
      </c>
      <c r="C3382" s="229" t="s">
        <v>46</v>
      </c>
      <c r="D3382" s="293" t="s">
        <v>8</v>
      </c>
      <c r="E3382" s="229">
        <v>0.35416666666666669</v>
      </c>
      <c r="F3382" s="228"/>
      <c r="G3382" s="295"/>
      <c r="H3382" s="293">
        <v>1</v>
      </c>
    </row>
    <row r="3383" spans="1:8" x14ac:dyDescent="0.3">
      <c r="A3383" s="18">
        <v>45938</v>
      </c>
      <c r="B3383" s="293" t="s">
        <v>161</v>
      </c>
      <c r="C3383" s="296" t="s">
        <v>46</v>
      </c>
      <c r="D3383" s="293" t="s">
        <v>8</v>
      </c>
      <c r="E3383" s="296">
        <v>0.5</v>
      </c>
      <c r="F3383" s="293"/>
      <c r="G3383" s="228">
        <v>4200</v>
      </c>
      <c r="H3383" s="293">
        <v>2</v>
      </c>
    </row>
    <row r="3384" spans="1:8" x14ac:dyDescent="0.3">
      <c r="A3384" s="18">
        <v>45938</v>
      </c>
      <c r="B3384" s="228" t="s">
        <v>9</v>
      </c>
      <c r="C3384" s="229" t="s">
        <v>56</v>
      </c>
      <c r="D3384" s="293" t="s">
        <v>97</v>
      </c>
      <c r="E3384" s="229">
        <v>0.25</v>
      </c>
      <c r="F3384" s="228"/>
      <c r="G3384" s="228">
        <v>5202</v>
      </c>
      <c r="H3384" s="293">
        <v>8</v>
      </c>
    </row>
    <row r="3385" spans="1:8" x14ac:dyDescent="0.3">
      <c r="A3385" s="18">
        <v>45938</v>
      </c>
      <c r="B3385" s="293" t="s">
        <v>36</v>
      </c>
      <c r="C3385" s="296" t="s">
        <v>56</v>
      </c>
      <c r="D3385" s="293" t="s">
        <v>97</v>
      </c>
      <c r="E3385" s="296">
        <v>0.58333333333333337</v>
      </c>
      <c r="F3385" s="228"/>
      <c r="G3385" s="228" t="s">
        <v>523</v>
      </c>
      <c r="H3385" s="293">
        <v>14</v>
      </c>
    </row>
    <row r="3386" spans="1:8" x14ac:dyDescent="0.3">
      <c r="A3386" s="18">
        <v>45938</v>
      </c>
      <c r="B3386" s="228" t="s">
        <v>464</v>
      </c>
      <c r="C3386" s="228" t="s">
        <v>104</v>
      </c>
      <c r="D3386" s="293" t="s">
        <v>24</v>
      </c>
      <c r="E3386" s="229">
        <v>0.29166666666666669</v>
      </c>
      <c r="F3386" s="228"/>
      <c r="G3386" s="228"/>
      <c r="H3386" s="293">
        <v>10</v>
      </c>
    </row>
    <row r="3387" spans="1:8" x14ac:dyDescent="0.3">
      <c r="A3387" s="18">
        <v>45938</v>
      </c>
      <c r="B3387" s="228" t="s">
        <v>12</v>
      </c>
      <c r="C3387" s="229" t="s">
        <v>20</v>
      </c>
      <c r="D3387" s="293" t="s">
        <v>179</v>
      </c>
      <c r="E3387" s="229">
        <v>0.29166666666666669</v>
      </c>
      <c r="F3387" s="228" t="s">
        <v>503</v>
      </c>
      <c r="G3387" s="228">
        <v>15200</v>
      </c>
      <c r="H3387" s="293">
        <v>26</v>
      </c>
    </row>
    <row r="3388" spans="1:8" x14ac:dyDescent="0.3">
      <c r="A3388" s="18">
        <v>45938</v>
      </c>
      <c r="B3388" s="228" t="s">
        <v>43</v>
      </c>
      <c r="C3388" s="229" t="s">
        <v>104</v>
      </c>
      <c r="D3388" s="293" t="s">
        <v>24</v>
      </c>
      <c r="E3388" s="229">
        <v>0.41666666666666669</v>
      </c>
      <c r="F3388" s="294"/>
      <c r="G3388" s="294"/>
      <c r="H3388" s="293">
        <v>7</v>
      </c>
    </row>
    <row r="3389" spans="1:8" x14ac:dyDescent="0.3">
      <c r="A3389" s="18">
        <v>45938</v>
      </c>
      <c r="B3389" s="228" t="s">
        <v>11</v>
      </c>
      <c r="C3389" s="229" t="s">
        <v>451</v>
      </c>
      <c r="D3389" s="293" t="s">
        <v>451</v>
      </c>
      <c r="E3389" s="229">
        <v>0.29166666666666669</v>
      </c>
      <c r="F3389" s="228"/>
      <c r="G3389" s="228">
        <v>8200</v>
      </c>
      <c r="H3389" s="293">
        <v>8</v>
      </c>
    </row>
    <row r="3390" spans="1:8" x14ac:dyDescent="0.3">
      <c r="A3390" s="18">
        <v>45938</v>
      </c>
      <c r="B3390" s="228" t="s">
        <v>18</v>
      </c>
      <c r="C3390" s="229" t="s">
        <v>451</v>
      </c>
      <c r="D3390" s="293" t="s">
        <v>451</v>
      </c>
      <c r="E3390" s="229">
        <v>0.29166666666666669</v>
      </c>
      <c r="F3390" s="228"/>
      <c r="G3390" s="295">
        <v>10000</v>
      </c>
      <c r="H3390" s="293">
        <v>15</v>
      </c>
    </row>
    <row r="3391" spans="1:8" x14ac:dyDescent="0.3">
      <c r="A3391" s="18">
        <v>45938</v>
      </c>
      <c r="B3391" s="20" t="s">
        <v>40</v>
      </c>
      <c r="C3391" s="20" t="s">
        <v>451</v>
      </c>
      <c r="D3391" s="20" t="s">
        <v>451</v>
      </c>
      <c r="E3391" s="55">
        <v>0.29166666666666669</v>
      </c>
      <c r="F3391" s="20"/>
      <c r="G3391" s="20">
        <v>8000</v>
      </c>
      <c r="H3391" s="20">
        <v>10</v>
      </c>
    </row>
    <row r="3392" spans="1:8" x14ac:dyDescent="0.3">
      <c r="A3392" s="125">
        <v>45938</v>
      </c>
      <c r="B3392" s="232" t="s">
        <v>45</v>
      </c>
      <c r="C3392" s="173" t="s">
        <v>451</v>
      </c>
      <c r="D3392" s="173" t="s">
        <v>451</v>
      </c>
      <c r="E3392" s="297">
        <v>0.125</v>
      </c>
      <c r="F3392" s="173"/>
      <c r="G3392" s="173">
        <v>4000</v>
      </c>
      <c r="H3392" s="298">
        <v>5</v>
      </c>
    </row>
    <row r="3393" spans="1:8" x14ac:dyDescent="0.3">
      <c r="A3393" s="586" t="s">
        <v>267</v>
      </c>
      <c r="B3393" s="586" t="s">
        <v>2</v>
      </c>
      <c r="C3393" s="586" t="s">
        <v>3</v>
      </c>
      <c r="D3393" s="586" t="s">
        <v>4</v>
      </c>
      <c r="E3393" s="587" t="s">
        <v>5</v>
      </c>
      <c r="F3393" s="588" t="s">
        <v>454</v>
      </c>
      <c r="G3393" s="588" t="s">
        <v>500</v>
      </c>
      <c r="H3393" s="588" t="s">
        <v>268</v>
      </c>
    </row>
    <row r="3394" spans="1:8" x14ac:dyDescent="0.3">
      <c r="A3394" s="586"/>
      <c r="B3394" s="586"/>
      <c r="C3394" s="586"/>
      <c r="D3394" s="586"/>
      <c r="E3394" s="587"/>
      <c r="F3394" s="588"/>
      <c r="G3394" s="588"/>
      <c r="H3394" s="588"/>
    </row>
    <row r="3395" spans="1:8" x14ac:dyDescent="0.3">
      <c r="A3395" s="40">
        <v>45939</v>
      </c>
      <c r="B3395" s="228" t="s">
        <v>6</v>
      </c>
      <c r="C3395" s="229" t="s">
        <v>28</v>
      </c>
      <c r="D3395" s="228" t="s">
        <v>42</v>
      </c>
      <c r="E3395" s="229">
        <v>0.29166666666666669</v>
      </c>
      <c r="F3395" s="293"/>
      <c r="G3395" s="228">
        <v>6600</v>
      </c>
      <c r="H3395" s="228">
        <v>11</v>
      </c>
    </row>
    <row r="3396" spans="1:8" x14ac:dyDescent="0.3">
      <c r="A3396" s="40">
        <v>45939</v>
      </c>
      <c r="B3396" s="228" t="s">
        <v>49</v>
      </c>
      <c r="C3396" s="229" t="s">
        <v>28</v>
      </c>
      <c r="D3396" s="293" t="s">
        <v>42</v>
      </c>
      <c r="E3396" s="229">
        <v>0.5</v>
      </c>
      <c r="F3396" s="228"/>
      <c r="G3396" s="228">
        <v>4000</v>
      </c>
      <c r="H3396" s="293">
        <v>5</v>
      </c>
    </row>
    <row r="3397" spans="1:8" x14ac:dyDescent="0.3">
      <c r="A3397" s="40">
        <v>45939</v>
      </c>
      <c r="B3397" s="228" t="s">
        <v>159</v>
      </c>
      <c r="C3397" s="229" t="s">
        <v>28</v>
      </c>
      <c r="D3397" s="293" t="s">
        <v>42</v>
      </c>
      <c r="E3397" s="229">
        <v>0.5</v>
      </c>
      <c r="F3397" s="228"/>
      <c r="G3397" s="228">
        <v>4500</v>
      </c>
      <c r="H3397" s="293">
        <v>6</v>
      </c>
    </row>
    <row r="3398" spans="1:8" x14ac:dyDescent="0.3">
      <c r="A3398" s="40">
        <v>45939</v>
      </c>
      <c r="B3398" s="228" t="s">
        <v>9</v>
      </c>
      <c r="C3398" s="229" t="s">
        <v>56</v>
      </c>
      <c r="D3398" s="293" t="s">
        <v>97</v>
      </c>
      <c r="E3398" s="229">
        <v>0.29166666666666669</v>
      </c>
      <c r="F3398" s="228"/>
      <c r="G3398" s="228">
        <v>5065</v>
      </c>
      <c r="H3398" s="293">
        <v>9</v>
      </c>
    </row>
    <row r="3399" spans="1:8" x14ac:dyDescent="0.3">
      <c r="A3399" s="40">
        <v>45939</v>
      </c>
      <c r="B3399" s="293" t="s">
        <v>33</v>
      </c>
      <c r="C3399" s="296" t="s">
        <v>56</v>
      </c>
      <c r="D3399" s="293" t="s">
        <v>97</v>
      </c>
      <c r="E3399" s="296">
        <v>0.54166666666666663</v>
      </c>
      <c r="F3399" s="293"/>
      <c r="G3399" s="293">
        <v>4500</v>
      </c>
      <c r="H3399" s="293">
        <v>12</v>
      </c>
    </row>
    <row r="3400" spans="1:8" x14ac:dyDescent="0.3">
      <c r="A3400" s="40">
        <v>45939</v>
      </c>
      <c r="B3400" s="228" t="s">
        <v>12</v>
      </c>
      <c r="C3400" s="229" t="s">
        <v>20</v>
      </c>
      <c r="D3400" s="293" t="s">
        <v>179</v>
      </c>
      <c r="E3400" s="229">
        <v>0.29166666666666669</v>
      </c>
      <c r="F3400" s="228" t="s">
        <v>503</v>
      </c>
      <c r="G3400" s="228">
        <v>15200</v>
      </c>
      <c r="H3400" s="293">
        <v>26</v>
      </c>
    </row>
    <row r="3401" spans="1:8" x14ac:dyDescent="0.3">
      <c r="A3401" s="40">
        <v>45939</v>
      </c>
      <c r="B3401" s="228" t="s">
        <v>51</v>
      </c>
      <c r="C3401" s="229" t="s">
        <v>20</v>
      </c>
      <c r="D3401" s="293" t="s">
        <v>179</v>
      </c>
      <c r="E3401" s="229">
        <v>0.29166666666666669</v>
      </c>
      <c r="F3401" s="228"/>
      <c r="G3401" s="228">
        <v>177</v>
      </c>
      <c r="H3401" s="293">
        <v>1</v>
      </c>
    </row>
    <row r="3402" spans="1:8" x14ac:dyDescent="0.3">
      <c r="A3402" s="40">
        <v>45939</v>
      </c>
      <c r="B3402" s="293" t="s">
        <v>33</v>
      </c>
      <c r="C3402" s="296" t="s">
        <v>14</v>
      </c>
      <c r="D3402" s="293" t="s">
        <v>115</v>
      </c>
      <c r="E3402" s="296">
        <v>0.29166666666666669</v>
      </c>
      <c r="F3402" s="293" t="s">
        <v>540</v>
      </c>
      <c r="G3402" s="293">
        <v>4500</v>
      </c>
      <c r="H3402" s="293">
        <v>12</v>
      </c>
    </row>
    <row r="3403" spans="1:8" x14ac:dyDescent="0.3">
      <c r="A3403" s="40">
        <v>45939</v>
      </c>
      <c r="B3403" s="228" t="s">
        <v>398</v>
      </c>
      <c r="C3403" s="229" t="s">
        <v>14</v>
      </c>
      <c r="D3403" s="293" t="s">
        <v>115</v>
      </c>
      <c r="E3403" s="229">
        <v>0.29166666666666669</v>
      </c>
      <c r="F3403" s="228"/>
      <c r="G3403" s="228">
        <v>200</v>
      </c>
      <c r="H3403" s="293">
        <v>1</v>
      </c>
    </row>
    <row r="3404" spans="1:8" x14ac:dyDescent="0.3">
      <c r="A3404" s="40">
        <v>45939</v>
      </c>
      <c r="B3404" s="228" t="s">
        <v>67</v>
      </c>
      <c r="C3404" s="229" t="s">
        <v>14</v>
      </c>
      <c r="D3404" s="293" t="s">
        <v>115</v>
      </c>
      <c r="E3404" s="229">
        <v>0.5</v>
      </c>
      <c r="F3404" s="228"/>
      <c r="G3404" s="228"/>
      <c r="H3404" s="293"/>
    </row>
    <row r="3405" spans="1:8" x14ac:dyDescent="0.3">
      <c r="A3405" s="40">
        <v>45939</v>
      </c>
      <c r="B3405" s="228" t="s">
        <v>36</v>
      </c>
      <c r="C3405" s="229" t="s">
        <v>14</v>
      </c>
      <c r="D3405" s="293" t="s">
        <v>115</v>
      </c>
      <c r="E3405" s="229">
        <v>0.625</v>
      </c>
      <c r="F3405" s="228"/>
      <c r="G3405" s="228">
        <v>8500</v>
      </c>
      <c r="H3405" s="293">
        <v>14</v>
      </c>
    </row>
    <row r="3406" spans="1:8" x14ac:dyDescent="0.3">
      <c r="A3406" s="40">
        <v>45939</v>
      </c>
      <c r="B3406" s="228" t="s">
        <v>35</v>
      </c>
      <c r="C3406" s="229" t="s">
        <v>46</v>
      </c>
      <c r="D3406" s="293" t="s">
        <v>8</v>
      </c>
      <c r="E3406" s="229">
        <v>0.29166666666666669</v>
      </c>
      <c r="F3406" s="228"/>
      <c r="G3406" s="228">
        <v>712</v>
      </c>
      <c r="H3406" s="293">
        <v>2</v>
      </c>
    </row>
    <row r="3407" spans="1:8" x14ac:dyDescent="0.3">
      <c r="A3407" s="40">
        <v>45939</v>
      </c>
      <c r="B3407" s="228" t="s">
        <v>13</v>
      </c>
      <c r="C3407" s="228" t="s">
        <v>46</v>
      </c>
      <c r="D3407" s="293" t="s">
        <v>8</v>
      </c>
      <c r="E3407" s="229">
        <v>0.41666666666666669</v>
      </c>
      <c r="F3407" s="228"/>
      <c r="G3407" s="228">
        <v>6200</v>
      </c>
      <c r="H3407" s="293">
        <v>1</v>
      </c>
    </row>
    <row r="3408" spans="1:8" x14ac:dyDescent="0.3">
      <c r="A3408" s="40">
        <v>45939</v>
      </c>
      <c r="B3408" s="228" t="s">
        <v>17</v>
      </c>
      <c r="C3408" s="229" t="s">
        <v>46</v>
      </c>
      <c r="D3408" s="293" t="s">
        <v>8</v>
      </c>
      <c r="E3408" s="229">
        <v>0.41666666666666669</v>
      </c>
      <c r="F3408" s="228"/>
      <c r="G3408" s="228">
        <v>320</v>
      </c>
      <c r="H3408" s="293">
        <v>1</v>
      </c>
    </row>
    <row r="3409" spans="1:8" x14ac:dyDescent="0.3">
      <c r="A3409" s="40">
        <v>45939</v>
      </c>
      <c r="B3409" s="228" t="s">
        <v>19</v>
      </c>
      <c r="C3409" s="229" t="s">
        <v>104</v>
      </c>
      <c r="D3409" s="293" t="s">
        <v>24</v>
      </c>
      <c r="E3409" s="229">
        <v>0.20833333333333334</v>
      </c>
      <c r="F3409" s="293" t="s">
        <v>540</v>
      </c>
      <c r="G3409" s="228">
        <v>100</v>
      </c>
      <c r="H3409" s="293">
        <v>1</v>
      </c>
    </row>
    <row r="3410" spans="1:8" x14ac:dyDescent="0.3">
      <c r="A3410" s="40">
        <v>45939</v>
      </c>
      <c r="B3410" s="293" t="s">
        <v>220</v>
      </c>
      <c r="C3410" s="296" t="s">
        <v>104</v>
      </c>
      <c r="D3410" s="293" t="s">
        <v>24</v>
      </c>
      <c r="E3410" s="296">
        <v>0.20833333333333334</v>
      </c>
      <c r="F3410" s="293" t="s">
        <v>90</v>
      </c>
      <c r="G3410" s="228">
        <v>8000</v>
      </c>
      <c r="H3410" s="293">
        <v>14</v>
      </c>
    </row>
    <row r="3411" spans="1:8" x14ac:dyDescent="0.3">
      <c r="A3411" s="586" t="s">
        <v>267</v>
      </c>
      <c r="B3411" s="586" t="s">
        <v>2</v>
      </c>
      <c r="C3411" s="586" t="s">
        <v>3</v>
      </c>
      <c r="D3411" s="586" t="s">
        <v>4</v>
      </c>
      <c r="E3411" s="587" t="s">
        <v>5</v>
      </c>
      <c r="F3411" s="588" t="s">
        <v>454</v>
      </c>
      <c r="G3411" s="588" t="s">
        <v>500</v>
      </c>
      <c r="H3411" s="588" t="s">
        <v>268</v>
      </c>
    </row>
    <row r="3412" spans="1:8" x14ac:dyDescent="0.3">
      <c r="A3412" s="586"/>
      <c r="B3412" s="586"/>
      <c r="C3412" s="586"/>
      <c r="D3412" s="586"/>
      <c r="E3412" s="587"/>
      <c r="F3412" s="588"/>
      <c r="G3412" s="588"/>
      <c r="H3412" s="588"/>
    </row>
    <row r="3413" spans="1:8" x14ac:dyDescent="0.3">
      <c r="A3413" s="18">
        <v>45940</v>
      </c>
      <c r="B3413" s="20" t="s">
        <v>35</v>
      </c>
      <c r="C3413" s="21" t="s">
        <v>46</v>
      </c>
      <c r="D3413" s="41" t="s">
        <v>8</v>
      </c>
      <c r="E3413" s="21">
        <v>0.33333333333333331</v>
      </c>
      <c r="F3413" s="54"/>
      <c r="G3413" s="5">
        <v>600</v>
      </c>
      <c r="H3413" s="41">
        <v>2</v>
      </c>
    </row>
    <row r="3414" spans="1:8" x14ac:dyDescent="0.3">
      <c r="A3414" s="18">
        <v>45940</v>
      </c>
      <c r="B3414" s="5" t="s">
        <v>40</v>
      </c>
      <c r="C3414" s="19" t="s">
        <v>14</v>
      </c>
      <c r="D3414" s="48" t="s">
        <v>115</v>
      </c>
      <c r="E3414" s="19">
        <v>0.33333333333333298</v>
      </c>
      <c r="F3414" s="5"/>
      <c r="G3414" s="5">
        <v>8000</v>
      </c>
      <c r="H3414" s="48">
        <v>14</v>
      </c>
    </row>
    <row r="3415" spans="1:8" x14ac:dyDescent="0.3">
      <c r="A3415" s="18">
        <v>45940</v>
      </c>
      <c r="B3415" s="5" t="s">
        <v>539</v>
      </c>
      <c r="C3415" s="19" t="s">
        <v>20</v>
      </c>
      <c r="D3415" s="48" t="s">
        <v>179</v>
      </c>
      <c r="E3415" s="19">
        <v>0.29166666666666669</v>
      </c>
      <c r="F3415" s="5"/>
      <c r="G3415" s="5">
        <v>16500</v>
      </c>
      <c r="H3415" s="48">
        <v>27</v>
      </c>
    </row>
    <row r="3416" spans="1:8" x14ac:dyDescent="0.3">
      <c r="A3416" s="18">
        <v>45940</v>
      </c>
      <c r="B3416" s="20" t="s">
        <v>11</v>
      </c>
      <c r="C3416" s="21" t="s">
        <v>20</v>
      </c>
      <c r="D3416" s="41" t="s">
        <v>179</v>
      </c>
      <c r="E3416" s="21">
        <v>0.41666666666666669</v>
      </c>
      <c r="F3416" s="54"/>
      <c r="G3416" s="5" t="s">
        <v>541</v>
      </c>
      <c r="H3416" s="41">
        <v>23</v>
      </c>
    </row>
    <row r="3417" spans="1:8" x14ac:dyDescent="0.3">
      <c r="A3417" s="18">
        <v>45940</v>
      </c>
      <c r="B3417" s="5" t="s">
        <v>9</v>
      </c>
      <c r="C3417" s="19" t="s">
        <v>104</v>
      </c>
      <c r="D3417" s="48" t="s">
        <v>24</v>
      </c>
      <c r="E3417" s="19">
        <v>0.33333333333333298</v>
      </c>
      <c r="F3417" s="51"/>
      <c r="G3417" s="20">
        <v>7000</v>
      </c>
      <c r="H3417" s="48">
        <v>14</v>
      </c>
    </row>
    <row r="3418" spans="1:8" x14ac:dyDescent="0.3">
      <c r="A3418" s="18">
        <v>45940</v>
      </c>
      <c r="B3418" s="5" t="s">
        <v>55</v>
      </c>
      <c r="C3418" s="19" t="s">
        <v>104</v>
      </c>
      <c r="D3418" s="48" t="s">
        <v>24</v>
      </c>
      <c r="E3418" s="19">
        <v>0.58333333333333337</v>
      </c>
      <c r="F3418" s="5"/>
      <c r="G3418" s="20">
        <v>7000</v>
      </c>
      <c r="H3418" s="48">
        <v>10</v>
      </c>
    </row>
    <row r="3419" spans="1:8" x14ac:dyDescent="0.3">
      <c r="A3419" s="18">
        <v>45940</v>
      </c>
      <c r="B3419" s="5" t="s">
        <v>55</v>
      </c>
      <c r="C3419" s="19" t="s">
        <v>56</v>
      </c>
      <c r="D3419" s="48" t="s">
        <v>97</v>
      </c>
      <c r="E3419" s="19">
        <v>0.29166666666666669</v>
      </c>
      <c r="F3419" s="5"/>
      <c r="G3419" s="20">
        <v>7000</v>
      </c>
      <c r="H3419" s="48">
        <v>10</v>
      </c>
    </row>
    <row r="3420" spans="1:8" x14ac:dyDescent="0.3">
      <c r="A3420" s="18">
        <v>45940</v>
      </c>
      <c r="B3420" s="54" t="s">
        <v>18</v>
      </c>
      <c r="C3420" s="191" t="s">
        <v>56</v>
      </c>
      <c r="D3420" s="54" t="s">
        <v>97</v>
      </c>
      <c r="E3420" s="191">
        <v>0.41666666666666669</v>
      </c>
      <c r="F3420" s="54"/>
      <c r="G3420" s="20">
        <v>6000</v>
      </c>
      <c r="H3420" s="54">
        <v>7</v>
      </c>
    </row>
    <row r="3421" spans="1:8" x14ac:dyDescent="0.3">
      <c r="A3421" s="18">
        <v>45940</v>
      </c>
      <c r="B3421" s="5" t="s">
        <v>36</v>
      </c>
      <c r="C3421" s="19" t="s">
        <v>28</v>
      </c>
      <c r="D3421" s="48" t="s">
        <v>42</v>
      </c>
      <c r="E3421" s="19">
        <v>0.29166666666666702</v>
      </c>
      <c r="F3421" s="5"/>
      <c r="G3421" s="20">
        <v>10230</v>
      </c>
      <c r="H3421" s="48">
        <v>12</v>
      </c>
    </row>
    <row r="3422" spans="1:8" x14ac:dyDescent="0.3">
      <c r="A3422" s="18">
        <v>45940</v>
      </c>
      <c r="B3422" s="20" t="s">
        <v>43</v>
      </c>
      <c r="C3422" s="21" t="s">
        <v>28</v>
      </c>
      <c r="D3422" s="20" t="s">
        <v>42</v>
      </c>
      <c r="E3422" s="21">
        <v>0.29166666666666669</v>
      </c>
      <c r="F3422" s="5"/>
      <c r="G3422" s="20">
        <v>60</v>
      </c>
      <c r="H3422" s="20">
        <v>1</v>
      </c>
    </row>
    <row r="3423" spans="1:8" x14ac:dyDescent="0.3">
      <c r="A3423" s="18">
        <v>45940</v>
      </c>
      <c r="B3423" s="5" t="s">
        <v>9</v>
      </c>
      <c r="C3423" s="19" t="s">
        <v>56</v>
      </c>
      <c r="D3423" s="48" t="s">
        <v>97</v>
      </c>
      <c r="E3423" s="22">
        <v>0.83333333333333337</v>
      </c>
      <c r="F3423" s="5"/>
      <c r="G3423" s="5">
        <v>8500</v>
      </c>
      <c r="H3423" s="48">
        <v>14</v>
      </c>
    </row>
    <row r="3424" spans="1:8" x14ac:dyDescent="0.3">
      <c r="A3424" s="586" t="s">
        <v>267</v>
      </c>
      <c r="B3424" s="586" t="s">
        <v>2</v>
      </c>
      <c r="C3424" s="586" t="s">
        <v>3</v>
      </c>
      <c r="D3424" s="586" t="s">
        <v>4</v>
      </c>
      <c r="E3424" s="587" t="s">
        <v>5</v>
      </c>
      <c r="F3424" s="588" t="s">
        <v>454</v>
      </c>
      <c r="G3424" s="588" t="s">
        <v>500</v>
      </c>
      <c r="H3424" s="588" t="s">
        <v>268</v>
      </c>
    </row>
    <row r="3425" spans="1:8" x14ac:dyDescent="0.3">
      <c r="A3425" s="586"/>
      <c r="B3425" s="586"/>
      <c r="C3425" s="586"/>
      <c r="D3425" s="586"/>
      <c r="E3425" s="587"/>
      <c r="F3425" s="588"/>
      <c r="G3425" s="588"/>
      <c r="H3425" s="588"/>
    </row>
    <row r="3426" spans="1:8" x14ac:dyDescent="0.3">
      <c r="A3426" s="18">
        <v>45941</v>
      </c>
      <c r="B3426" s="5" t="s">
        <v>539</v>
      </c>
      <c r="C3426" s="5" t="s">
        <v>20</v>
      </c>
      <c r="D3426" s="5" t="s">
        <v>179</v>
      </c>
      <c r="E3426" s="22">
        <v>0.29166666666666669</v>
      </c>
      <c r="F3426" s="5"/>
      <c r="G3426" s="5"/>
      <c r="H3426" s="5">
        <v>10</v>
      </c>
    </row>
    <row r="3427" spans="1:8" x14ac:dyDescent="0.3">
      <c r="A3427" s="18">
        <v>45941</v>
      </c>
      <c r="B3427" s="228" t="s">
        <v>6</v>
      </c>
      <c r="C3427" s="5" t="s">
        <v>14</v>
      </c>
      <c r="D3427" s="5" t="s">
        <v>115</v>
      </c>
      <c r="E3427" s="22">
        <v>0.66666666666666663</v>
      </c>
      <c r="F3427" s="5"/>
      <c r="G3427" s="5"/>
      <c r="H3427" s="5">
        <v>9</v>
      </c>
    </row>
    <row r="3428" spans="1:8" x14ac:dyDescent="0.3">
      <c r="A3428" s="18">
        <v>45941</v>
      </c>
      <c r="B3428" s="5" t="s">
        <v>40</v>
      </c>
      <c r="C3428" s="5" t="s">
        <v>28</v>
      </c>
      <c r="D3428" s="5" t="s">
        <v>42</v>
      </c>
      <c r="E3428" s="22">
        <v>0.25</v>
      </c>
      <c r="F3428" s="5"/>
      <c r="G3428" s="5"/>
      <c r="H3428" s="5">
        <v>14</v>
      </c>
    </row>
    <row r="3429" spans="1:8" x14ac:dyDescent="0.3">
      <c r="A3429" s="586" t="s">
        <v>267</v>
      </c>
      <c r="B3429" s="586" t="s">
        <v>2</v>
      </c>
      <c r="C3429" s="586" t="s">
        <v>3</v>
      </c>
      <c r="D3429" s="586" t="s">
        <v>4</v>
      </c>
      <c r="E3429" s="587" t="s">
        <v>5</v>
      </c>
      <c r="F3429" s="588" t="s">
        <v>454</v>
      </c>
      <c r="G3429" s="588" t="s">
        <v>500</v>
      </c>
      <c r="H3429" s="588" t="s">
        <v>268</v>
      </c>
    </row>
    <row r="3430" spans="1:8" x14ac:dyDescent="0.3">
      <c r="A3430" s="586"/>
      <c r="B3430" s="586"/>
      <c r="C3430" s="586"/>
      <c r="D3430" s="586"/>
      <c r="E3430" s="587"/>
      <c r="F3430" s="588"/>
      <c r="G3430" s="588"/>
      <c r="H3430" s="588"/>
    </row>
    <row r="3431" spans="1:8" x14ac:dyDescent="0.3">
      <c r="A3431" s="18">
        <v>45943</v>
      </c>
      <c r="B3431" s="5" t="s">
        <v>75</v>
      </c>
      <c r="C3431" s="19" t="s">
        <v>28</v>
      </c>
      <c r="D3431" s="48" t="s">
        <v>42</v>
      </c>
      <c r="E3431" s="19">
        <v>0.29166666666666669</v>
      </c>
      <c r="F3431" s="5"/>
      <c r="G3431" s="5">
        <v>9652</v>
      </c>
      <c r="H3431" s="48">
        <v>11</v>
      </c>
    </row>
    <row r="3432" spans="1:8" x14ac:dyDescent="0.3">
      <c r="A3432" s="18">
        <v>45943</v>
      </c>
      <c r="B3432" s="54" t="s">
        <v>9</v>
      </c>
      <c r="C3432" s="191" t="s">
        <v>28</v>
      </c>
      <c r="D3432" s="54" t="s">
        <v>42</v>
      </c>
      <c r="E3432" s="191">
        <v>0.45833333333333331</v>
      </c>
      <c r="F3432" s="54"/>
      <c r="G3432" s="5">
        <v>1300</v>
      </c>
      <c r="H3432" s="54">
        <v>4</v>
      </c>
    </row>
    <row r="3433" spans="1:8" x14ac:dyDescent="0.3">
      <c r="A3433" s="18">
        <v>45943</v>
      </c>
      <c r="B3433" s="5" t="s">
        <v>6</v>
      </c>
      <c r="C3433" s="19" t="s">
        <v>28</v>
      </c>
      <c r="D3433" s="48" t="s">
        <v>42</v>
      </c>
      <c r="E3433" s="19">
        <v>0.45833333333333331</v>
      </c>
      <c r="F3433" s="5"/>
      <c r="G3433" s="5">
        <v>3200</v>
      </c>
      <c r="H3433" s="48">
        <v>6</v>
      </c>
    </row>
    <row r="3434" spans="1:8" x14ac:dyDescent="0.3">
      <c r="A3434" s="18">
        <v>45943</v>
      </c>
      <c r="B3434" s="5" t="s">
        <v>16</v>
      </c>
      <c r="C3434" s="19" t="s">
        <v>20</v>
      </c>
      <c r="D3434" s="48" t="s">
        <v>179</v>
      </c>
      <c r="E3434" s="19">
        <v>0.25</v>
      </c>
      <c r="F3434" s="5"/>
      <c r="G3434" s="5">
        <v>23000</v>
      </c>
      <c r="H3434" s="48">
        <v>24</v>
      </c>
    </row>
    <row r="3435" spans="1:8" x14ac:dyDescent="0.3">
      <c r="A3435" s="18">
        <v>45943</v>
      </c>
      <c r="B3435" s="20" t="s">
        <v>18</v>
      </c>
      <c r="C3435" s="19" t="s">
        <v>20</v>
      </c>
      <c r="D3435" s="41" t="s">
        <v>179</v>
      </c>
      <c r="E3435" s="19">
        <v>0.5</v>
      </c>
      <c r="F3435" s="5"/>
      <c r="G3435" s="5">
        <v>22303</v>
      </c>
      <c r="H3435" s="41">
        <v>27</v>
      </c>
    </row>
    <row r="3436" spans="1:8" x14ac:dyDescent="0.3">
      <c r="A3436" s="18">
        <v>45943</v>
      </c>
      <c r="B3436" s="20" t="s">
        <v>55</v>
      </c>
      <c r="C3436" s="19" t="s">
        <v>14</v>
      </c>
      <c r="D3436" s="41" t="s">
        <v>115</v>
      </c>
      <c r="E3436" s="19">
        <v>0.33333333333333331</v>
      </c>
      <c r="F3436" s="5"/>
      <c r="G3436" s="5"/>
      <c r="H3436" s="41">
        <v>10</v>
      </c>
    </row>
    <row r="3437" spans="1:8" x14ac:dyDescent="0.3">
      <c r="A3437" s="18">
        <v>45943</v>
      </c>
      <c r="B3437" s="5" t="s">
        <v>11</v>
      </c>
      <c r="C3437" s="19" t="s">
        <v>14</v>
      </c>
      <c r="D3437" s="48" t="s">
        <v>115</v>
      </c>
      <c r="E3437" s="19">
        <v>0.41666666666666669</v>
      </c>
      <c r="F3437" s="5"/>
      <c r="G3437" s="5">
        <v>6856</v>
      </c>
      <c r="H3437" s="48">
        <v>9</v>
      </c>
    </row>
    <row r="3438" spans="1:8" ht="15.6" x14ac:dyDescent="0.3">
      <c r="A3438" s="18">
        <v>45943</v>
      </c>
      <c r="B3438" s="5" t="s">
        <v>40</v>
      </c>
      <c r="C3438" s="5" t="s">
        <v>14</v>
      </c>
      <c r="D3438" s="48" t="s">
        <v>115</v>
      </c>
      <c r="E3438" s="22">
        <v>0.41666666666666669</v>
      </c>
      <c r="F3438" s="162"/>
      <c r="G3438" s="20">
        <v>2000</v>
      </c>
      <c r="H3438" s="48">
        <v>3</v>
      </c>
    </row>
    <row r="3439" spans="1:8" ht="15.6" x14ac:dyDescent="0.3">
      <c r="A3439" s="18">
        <v>45943</v>
      </c>
      <c r="B3439" s="5" t="s">
        <v>377</v>
      </c>
      <c r="C3439" s="5" t="s">
        <v>56</v>
      </c>
      <c r="D3439" s="48" t="s">
        <v>97</v>
      </c>
      <c r="E3439" s="22">
        <v>0.5</v>
      </c>
      <c r="F3439" s="162"/>
      <c r="G3439" s="20"/>
      <c r="H3439" s="48">
        <v>10</v>
      </c>
    </row>
    <row r="3440" spans="1:8" x14ac:dyDescent="0.3">
      <c r="A3440" s="18">
        <v>45943</v>
      </c>
      <c r="B3440" s="5" t="s">
        <v>17</v>
      </c>
      <c r="C3440" s="19" t="s">
        <v>56</v>
      </c>
      <c r="D3440" s="48" t="s">
        <v>97</v>
      </c>
      <c r="E3440" s="19">
        <v>0.58333333333333337</v>
      </c>
      <c r="F3440" s="5" t="s">
        <v>90</v>
      </c>
      <c r="G3440" s="5">
        <v>6690</v>
      </c>
      <c r="H3440" s="48">
        <v>10</v>
      </c>
    </row>
    <row r="3441" spans="1:8" x14ac:dyDescent="0.3">
      <c r="A3441" s="18">
        <v>45943</v>
      </c>
      <c r="B3441" s="5" t="s">
        <v>35</v>
      </c>
      <c r="C3441" s="19" t="s">
        <v>46</v>
      </c>
      <c r="D3441" s="48" t="s">
        <v>24</v>
      </c>
      <c r="E3441" s="19">
        <v>0.29166666666666702</v>
      </c>
      <c r="F3441" s="5"/>
      <c r="G3441" s="5">
        <v>1139</v>
      </c>
      <c r="H3441" s="48">
        <v>3</v>
      </c>
    </row>
    <row r="3442" spans="1:8" x14ac:dyDescent="0.3">
      <c r="A3442" s="18">
        <v>45943</v>
      </c>
      <c r="B3442" s="5" t="s">
        <v>22</v>
      </c>
      <c r="C3442" s="19" t="s">
        <v>104</v>
      </c>
      <c r="D3442" s="48" t="s">
        <v>24</v>
      </c>
      <c r="E3442" s="19">
        <v>0.29166666666666702</v>
      </c>
      <c r="F3442" s="5"/>
      <c r="G3442" s="5">
        <v>18000</v>
      </c>
      <c r="H3442" s="48">
        <v>12</v>
      </c>
    </row>
    <row r="3443" spans="1:8" x14ac:dyDescent="0.3">
      <c r="A3443" s="18">
        <v>45943</v>
      </c>
      <c r="B3443" s="5" t="s">
        <v>13</v>
      </c>
      <c r="C3443" s="19" t="s">
        <v>104</v>
      </c>
      <c r="D3443" s="48" t="s">
        <v>24</v>
      </c>
      <c r="E3443" s="19">
        <v>0.5</v>
      </c>
      <c r="F3443" s="51"/>
      <c r="G3443" s="5">
        <v>5200</v>
      </c>
      <c r="H3443" s="48">
        <v>11</v>
      </c>
    </row>
    <row r="3444" spans="1:8" x14ac:dyDescent="0.3">
      <c r="A3444" s="18">
        <v>45943</v>
      </c>
      <c r="B3444" s="5" t="s">
        <v>25</v>
      </c>
      <c r="C3444" s="19" t="s">
        <v>104</v>
      </c>
      <c r="D3444" s="48" t="s">
        <v>24</v>
      </c>
      <c r="E3444" s="19">
        <v>0.5</v>
      </c>
      <c r="F3444" s="5"/>
      <c r="G3444" s="5">
        <v>936</v>
      </c>
      <c r="H3444" s="48">
        <v>3</v>
      </c>
    </row>
    <row r="3445" spans="1:8" x14ac:dyDescent="0.3">
      <c r="A3445" s="586" t="s">
        <v>267</v>
      </c>
      <c r="B3445" s="586" t="s">
        <v>2</v>
      </c>
      <c r="C3445" s="586" t="s">
        <v>3</v>
      </c>
      <c r="D3445" s="586" t="s">
        <v>4</v>
      </c>
      <c r="E3445" s="587" t="s">
        <v>5</v>
      </c>
      <c r="F3445" s="588" t="s">
        <v>454</v>
      </c>
      <c r="G3445" s="588" t="s">
        <v>500</v>
      </c>
      <c r="H3445" s="588" t="s">
        <v>268</v>
      </c>
    </row>
    <row r="3446" spans="1:8" x14ac:dyDescent="0.3">
      <c r="A3446" s="586"/>
      <c r="B3446" s="586"/>
      <c r="C3446" s="586"/>
      <c r="D3446" s="586"/>
      <c r="E3446" s="587"/>
      <c r="F3446" s="588"/>
      <c r="G3446" s="588"/>
      <c r="H3446" s="588"/>
    </row>
    <row r="3447" spans="1:8" x14ac:dyDescent="0.3">
      <c r="A3447" s="18">
        <v>45944</v>
      </c>
      <c r="B3447" s="20" t="s">
        <v>35</v>
      </c>
      <c r="C3447" s="19" t="s">
        <v>46</v>
      </c>
      <c r="D3447" s="41" t="s">
        <v>8</v>
      </c>
      <c r="E3447" s="19">
        <v>0.29166666666666702</v>
      </c>
      <c r="F3447" s="5"/>
      <c r="G3447" s="5">
        <v>1000</v>
      </c>
      <c r="H3447" s="41">
        <v>2</v>
      </c>
    </row>
    <row r="3448" spans="1:8" x14ac:dyDescent="0.3">
      <c r="A3448" s="18">
        <v>45944</v>
      </c>
      <c r="B3448" s="5" t="s">
        <v>479</v>
      </c>
      <c r="C3448" s="19" t="s">
        <v>46</v>
      </c>
      <c r="D3448" s="48" t="s">
        <v>8</v>
      </c>
      <c r="E3448" s="19">
        <v>0.375</v>
      </c>
      <c r="F3448" s="5"/>
      <c r="G3448" s="5"/>
      <c r="H3448" s="48">
        <v>3</v>
      </c>
    </row>
    <row r="3449" spans="1:8" x14ac:dyDescent="0.3">
      <c r="A3449" s="18">
        <v>45944</v>
      </c>
      <c r="B3449" s="20" t="s">
        <v>76</v>
      </c>
      <c r="C3449" s="21" t="s">
        <v>46</v>
      </c>
      <c r="D3449" s="48" t="s">
        <v>8</v>
      </c>
      <c r="E3449" s="21">
        <v>0.5</v>
      </c>
      <c r="F3449" s="54"/>
      <c r="G3449" s="20">
        <v>669</v>
      </c>
      <c r="H3449" s="48">
        <v>3</v>
      </c>
    </row>
    <row r="3450" spans="1:8" x14ac:dyDescent="0.3">
      <c r="A3450" s="18">
        <v>45944</v>
      </c>
      <c r="B3450" s="5" t="s">
        <v>30</v>
      </c>
      <c r="C3450" s="19" t="s">
        <v>20</v>
      </c>
      <c r="D3450" s="48" t="s">
        <v>179</v>
      </c>
      <c r="E3450" s="19">
        <v>0.29166666666666702</v>
      </c>
      <c r="F3450" s="51"/>
      <c r="G3450" s="5">
        <v>8315</v>
      </c>
      <c r="H3450" s="48">
        <v>11</v>
      </c>
    </row>
    <row r="3451" spans="1:8" x14ac:dyDescent="0.3">
      <c r="A3451" s="18">
        <v>45944</v>
      </c>
      <c r="B3451" s="5" t="s">
        <v>6</v>
      </c>
      <c r="C3451" s="19" t="s">
        <v>20</v>
      </c>
      <c r="D3451" s="48" t="s">
        <v>179</v>
      </c>
      <c r="E3451" s="19">
        <v>0.29166666666666702</v>
      </c>
      <c r="F3451" s="5"/>
      <c r="G3451" s="5">
        <v>5800</v>
      </c>
      <c r="H3451" s="48">
        <v>12</v>
      </c>
    </row>
    <row r="3452" spans="1:8" x14ac:dyDescent="0.3">
      <c r="A3452" s="18">
        <v>45944</v>
      </c>
      <c r="B3452" s="5" t="s">
        <v>22</v>
      </c>
      <c r="C3452" s="19" t="s">
        <v>28</v>
      </c>
      <c r="D3452" s="48" t="s">
        <v>42</v>
      </c>
      <c r="E3452" s="19">
        <v>0.29166666666666702</v>
      </c>
      <c r="F3452" s="54"/>
      <c r="G3452" s="5">
        <v>9000</v>
      </c>
      <c r="H3452" s="48">
        <v>11</v>
      </c>
    </row>
    <row r="3453" spans="1:8" x14ac:dyDescent="0.3">
      <c r="A3453" s="18">
        <v>45944</v>
      </c>
      <c r="B3453" s="5" t="s">
        <v>107</v>
      </c>
      <c r="C3453" s="19" t="s">
        <v>28</v>
      </c>
      <c r="D3453" s="48" t="s">
        <v>42</v>
      </c>
      <c r="E3453" s="19">
        <v>0.5</v>
      </c>
      <c r="F3453" s="51"/>
      <c r="G3453" s="5">
        <v>8000</v>
      </c>
      <c r="H3453" s="48">
        <v>11</v>
      </c>
    </row>
    <row r="3454" spans="1:8" x14ac:dyDescent="0.3">
      <c r="A3454" s="18">
        <v>45944</v>
      </c>
      <c r="B3454" s="5" t="s">
        <v>36</v>
      </c>
      <c r="C3454" s="19" t="s">
        <v>26</v>
      </c>
      <c r="D3454" s="48" t="s">
        <v>27</v>
      </c>
      <c r="E3454" s="19">
        <v>0.5</v>
      </c>
      <c r="F3454" s="5"/>
      <c r="G3454" s="5">
        <v>11000</v>
      </c>
      <c r="H3454" s="48">
        <v>12</v>
      </c>
    </row>
    <row r="3455" spans="1:8" x14ac:dyDescent="0.3">
      <c r="A3455" s="18">
        <v>45944</v>
      </c>
      <c r="B3455" s="5" t="s">
        <v>16</v>
      </c>
      <c r="C3455" s="19" t="s">
        <v>104</v>
      </c>
      <c r="D3455" s="48" t="s">
        <v>24</v>
      </c>
      <c r="E3455" s="19">
        <v>0.25</v>
      </c>
      <c r="F3455" s="51"/>
      <c r="G3455" s="5">
        <v>11000</v>
      </c>
      <c r="H3455" s="48">
        <v>14</v>
      </c>
    </row>
    <row r="3456" spans="1:8" x14ac:dyDescent="0.3">
      <c r="A3456" s="18">
        <v>45944</v>
      </c>
      <c r="B3456" s="5" t="s">
        <v>80</v>
      </c>
      <c r="C3456" s="19" t="s">
        <v>104</v>
      </c>
      <c r="D3456" s="48" t="s">
        <v>24</v>
      </c>
      <c r="E3456" s="19">
        <v>0.5</v>
      </c>
      <c r="F3456" s="51"/>
      <c r="G3456" s="5">
        <v>7000</v>
      </c>
      <c r="H3456" s="48">
        <v>12</v>
      </c>
    </row>
    <row r="3457" spans="1:8" x14ac:dyDescent="0.3">
      <c r="A3457" s="18">
        <v>45944</v>
      </c>
      <c r="B3457" s="5" t="s">
        <v>40</v>
      </c>
      <c r="C3457" s="19" t="s">
        <v>14</v>
      </c>
      <c r="D3457" s="48" t="s">
        <v>115</v>
      </c>
      <c r="E3457" s="19">
        <v>0.29166666666666669</v>
      </c>
      <c r="F3457" s="5"/>
      <c r="G3457" s="5"/>
      <c r="H3457" s="48"/>
    </row>
    <row r="3458" spans="1:8" x14ac:dyDescent="0.3">
      <c r="A3458" s="18">
        <v>45944</v>
      </c>
      <c r="B3458" s="5" t="s">
        <v>169</v>
      </c>
      <c r="C3458" s="19" t="s">
        <v>56</v>
      </c>
      <c r="D3458" s="48" t="s">
        <v>97</v>
      </c>
      <c r="E3458" s="19">
        <v>0.29166666666666669</v>
      </c>
      <c r="F3458" s="51" t="s">
        <v>543</v>
      </c>
      <c r="G3458" s="5">
        <v>1035</v>
      </c>
      <c r="H3458" s="48">
        <v>15</v>
      </c>
    </row>
    <row r="3459" spans="1:8" x14ac:dyDescent="0.3">
      <c r="A3459" s="125">
        <v>45944</v>
      </c>
      <c r="B3459" s="173" t="s">
        <v>9</v>
      </c>
      <c r="C3459" s="243" t="s">
        <v>56</v>
      </c>
      <c r="D3459" s="244" t="s">
        <v>97</v>
      </c>
      <c r="E3459" s="243">
        <v>0.45833333333333331</v>
      </c>
      <c r="F3459" s="311"/>
      <c r="G3459" s="126">
        <v>9370</v>
      </c>
      <c r="H3459" s="244">
        <v>15</v>
      </c>
    </row>
    <row r="3460" spans="1:8" x14ac:dyDescent="0.3">
      <c r="A3460" s="586" t="s">
        <v>267</v>
      </c>
      <c r="B3460" s="586" t="s">
        <v>2</v>
      </c>
      <c r="C3460" s="586" t="s">
        <v>3</v>
      </c>
      <c r="D3460" s="586" t="s">
        <v>4</v>
      </c>
      <c r="E3460" s="587" t="s">
        <v>5</v>
      </c>
      <c r="F3460" s="588" t="s">
        <v>454</v>
      </c>
      <c r="G3460" s="588" t="s">
        <v>500</v>
      </c>
      <c r="H3460" s="588" t="s">
        <v>268</v>
      </c>
    </row>
    <row r="3461" spans="1:8" x14ac:dyDescent="0.3">
      <c r="A3461" s="586"/>
      <c r="B3461" s="586"/>
      <c r="C3461" s="586"/>
      <c r="D3461" s="586"/>
      <c r="E3461" s="587"/>
      <c r="F3461" s="588"/>
      <c r="G3461" s="588"/>
      <c r="H3461" s="588"/>
    </row>
    <row r="3462" spans="1:8" x14ac:dyDescent="0.3">
      <c r="A3462" s="1">
        <v>45945</v>
      </c>
      <c r="B3462" s="8" t="s">
        <v>6</v>
      </c>
      <c r="C3462" s="8" t="s">
        <v>56</v>
      </c>
      <c r="D3462" s="8" t="s">
        <v>97</v>
      </c>
      <c r="E3462" s="14">
        <v>0.25</v>
      </c>
      <c r="F3462" s="109" t="s">
        <v>544</v>
      </c>
      <c r="G3462" s="8">
        <v>9600</v>
      </c>
      <c r="H3462" s="8">
        <v>13</v>
      </c>
    </row>
    <row r="3463" spans="1:8" x14ac:dyDescent="0.3">
      <c r="A3463" s="1">
        <v>45945</v>
      </c>
      <c r="B3463" s="8" t="s">
        <v>19</v>
      </c>
      <c r="C3463" s="8" t="s">
        <v>56</v>
      </c>
      <c r="D3463" s="8" t="s">
        <v>97</v>
      </c>
      <c r="E3463" s="14">
        <v>0.45833333333333331</v>
      </c>
      <c r="F3463" s="109" t="s">
        <v>545</v>
      </c>
      <c r="G3463" s="8">
        <v>5000</v>
      </c>
      <c r="H3463" s="8">
        <v>14</v>
      </c>
    </row>
    <row r="3464" spans="1:8" x14ac:dyDescent="0.3">
      <c r="A3464" s="1">
        <v>45945</v>
      </c>
      <c r="B3464" s="8" t="s">
        <v>35</v>
      </c>
      <c r="C3464" s="8" t="s">
        <v>46</v>
      </c>
      <c r="D3464" s="8" t="s">
        <v>8</v>
      </c>
      <c r="E3464" s="14">
        <v>0.29166666666666669</v>
      </c>
      <c r="F3464" s="8"/>
      <c r="G3464" s="8"/>
      <c r="H3464" s="8">
        <v>2</v>
      </c>
    </row>
    <row r="3465" spans="1:8" x14ac:dyDescent="0.3">
      <c r="A3465" s="1">
        <v>45945</v>
      </c>
      <c r="B3465" s="8" t="s">
        <v>161</v>
      </c>
      <c r="C3465" s="8" t="s">
        <v>46</v>
      </c>
      <c r="D3465" s="8" t="s">
        <v>8</v>
      </c>
      <c r="E3465" s="14">
        <v>0.41666666666666669</v>
      </c>
      <c r="F3465" s="8"/>
      <c r="G3465" s="8">
        <v>1200</v>
      </c>
      <c r="H3465" s="8">
        <v>2</v>
      </c>
    </row>
    <row r="3466" spans="1:8" x14ac:dyDescent="0.3">
      <c r="A3466" s="1">
        <v>45945</v>
      </c>
      <c r="B3466" s="8" t="s">
        <v>161</v>
      </c>
      <c r="C3466" s="8" t="s">
        <v>46</v>
      </c>
      <c r="D3466" s="8" t="s">
        <v>8</v>
      </c>
      <c r="E3466" s="14">
        <v>0.5</v>
      </c>
      <c r="F3466" s="8"/>
      <c r="G3466" s="8">
        <v>1200</v>
      </c>
      <c r="H3466" s="8">
        <v>2</v>
      </c>
    </row>
    <row r="3467" spans="1:8" x14ac:dyDescent="0.3">
      <c r="A3467" s="1">
        <v>45945</v>
      </c>
      <c r="B3467" s="8" t="s">
        <v>36</v>
      </c>
      <c r="C3467" s="8" t="s">
        <v>28</v>
      </c>
      <c r="D3467" s="8" t="s">
        <v>42</v>
      </c>
      <c r="E3467" s="14">
        <v>0.29166666666666669</v>
      </c>
      <c r="F3467" s="8"/>
      <c r="G3467" s="8">
        <v>9600</v>
      </c>
      <c r="H3467" s="8">
        <v>14</v>
      </c>
    </row>
    <row r="3468" spans="1:8" x14ac:dyDescent="0.3">
      <c r="A3468" s="1">
        <v>45945</v>
      </c>
      <c r="B3468" s="8" t="s">
        <v>9</v>
      </c>
      <c r="C3468" s="8" t="s">
        <v>28</v>
      </c>
      <c r="D3468" s="8" t="s">
        <v>42</v>
      </c>
      <c r="E3468" s="14">
        <v>0.5</v>
      </c>
      <c r="F3468" s="8"/>
      <c r="G3468" s="8">
        <v>6000</v>
      </c>
      <c r="H3468" s="8">
        <v>13</v>
      </c>
    </row>
    <row r="3469" spans="1:8" x14ac:dyDescent="0.3">
      <c r="A3469" s="1">
        <v>45945</v>
      </c>
      <c r="B3469" s="8" t="s">
        <v>13</v>
      </c>
      <c r="C3469" s="8" t="s">
        <v>28</v>
      </c>
      <c r="D3469" s="8" t="s">
        <v>42</v>
      </c>
      <c r="E3469" s="14">
        <v>0.5</v>
      </c>
      <c r="F3469" s="8"/>
      <c r="G3469" s="8">
        <v>1300</v>
      </c>
      <c r="H3469" s="8">
        <v>3</v>
      </c>
    </row>
    <row r="3470" spans="1:8" x14ac:dyDescent="0.3">
      <c r="A3470" s="1">
        <v>45945</v>
      </c>
      <c r="B3470" s="8" t="s">
        <v>16</v>
      </c>
      <c r="C3470" s="8" t="s">
        <v>20</v>
      </c>
      <c r="D3470" s="8" t="s">
        <v>179</v>
      </c>
      <c r="E3470" s="14">
        <v>0.33333333333333331</v>
      </c>
      <c r="F3470" s="8"/>
      <c r="G3470" s="8">
        <v>1900</v>
      </c>
      <c r="H3470" s="8">
        <v>3</v>
      </c>
    </row>
    <row r="3471" spans="1:8" x14ac:dyDescent="0.3">
      <c r="A3471" s="1">
        <v>45945</v>
      </c>
      <c r="B3471" s="8" t="s">
        <v>11</v>
      </c>
      <c r="C3471" s="8" t="s">
        <v>20</v>
      </c>
      <c r="D3471" s="8" t="s">
        <v>179</v>
      </c>
      <c r="E3471" s="14">
        <v>0.33333333333333331</v>
      </c>
      <c r="F3471" s="8"/>
      <c r="G3471" s="8">
        <v>8200</v>
      </c>
      <c r="H3471" s="8">
        <v>11</v>
      </c>
    </row>
    <row r="3472" spans="1:8" x14ac:dyDescent="0.3">
      <c r="A3472" s="1">
        <v>45945</v>
      </c>
      <c r="B3472" s="8" t="s">
        <v>18</v>
      </c>
      <c r="C3472" s="8" t="s">
        <v>20</v>
      </c>
      <c r="D3472" s="8" t="s">
        <v>179</v>
      </c>
      <c r="E3472" s="14">
        <v>0.33333333333333331</v>
      </c>
      <c r="F3472" s="8"/>
      <c r="G3472" s="8">
        <v>10000</v>
      </c>
      <c r="H3472" s="8">
        <v>11</v>
      </c>
    </row>
    <row r="3473" spans="1:8" x14ac:dyDescent="0.3">
      <c r="A3473" s="1">
        <v>45945</v>
      </c>
      <c r="B3473" s="8" t="s">
        <v>40</v>
      </c>
      <c r="C3473" s="8" t="s">
        <v>104</v>
      </c>
      <c r="D3473" s="8" t="s">
        <v>24</v>
      </c>
      <c r="E3473" s="14">
        <v>0.20833333333333334</v>
      </c>
      <c r="F3473" s="8"/>
      <c r="G3473" s="8">
        <v>8500</v>
      </c>
      <c r="H3473" s="8">
        <v>14</v>
      </c>
    </row>
    <row r="3474" spans="1:8" x14ac:dyDescent="0.3">
      <c r="A3474" s="1">
        <v>45945</v>
      </c>
      <c r="B3474" s="8" t="s">
        <v>43</v>
      </c>
      <c r="C3474" s="8" t="s">
        <v>14</v>
      </c>
      <c r="D3474" s="8" t="s">
        <v>115</v>
      </c>
      <c r="E3474" s="14">
        <v>0.29166666666666669</v>
      </c>
      <c r="F3474" s="312"/>
      <c r="G3474" s="8">
        <v>6500</v>
      </c>
      <c r="H3474" s="8">
        <v>8</v>
      </c>
    </row>
    <row r="3475" spans="1:8" x14ac:dyDescent="0.3">
      <c r="A3475" s="245">
        <v>45945</v>
      </c>
      <c r="B3475" s="313" t="s">
        <v>22</v>
      </c>
      <c r="C3475" s="313" t="s">
        <v>14</v>
      </c>
      <c r="D3475" s="313" t="s">
        <v>115</v>
      </c>
      <c r="E3475" s="314">
        <v>0.29166666666666669</v>
      </c>
      <c r="F3475" s="313"/>
      <c r="G3475" s="313">
        <v>360</v>
      </c>
      <c r="H3475" s="313">
        <v>2</v>
      </c>
    </row>
    <row r="3476" spans="1:8" x14ac:dyDescent="0.3">
      <c r="A3476" s="586" t="s">
        <v>267</v>
      </c>
      <c r="B3476" s="586" t="s">
        <v>2</v>
      </c>
      <c r="C3476" s="586" t="s">
        <v>3</v>
      </c>
      <c r="D3476" s="586" t="s">
        <v>4</v>
      </c>
      <c r="E3476" s="587" t="s">
        <v>5</v>
      </c>
      <c r="F3476" s="588" t="s">
        <v>454</v>
      </c>
      <c r="G3476" s="588" t="s">
        <v>500</v>
      </c>
      <c r="H3476" s="588" t="s">
        <v>268</v>
      </c>
    </row>
    <row r="3477" spans="1:8" x14ac:dyDescent="0.3">
      <c r="A3477" s="586"/>
      <c r="B3477" s="586"/>
      <c r="C3477" s="586"/>
      <c r="D3477" s="586"/>
      <c r="E3477" s="587"/>
      <c r="F3477" s="588"/>
      <c r="G3477" s="588"/>
      <c r="H3477" s="588"/>
    </row>
    <row r="3478" spans="1:8" x14ac:dyDescent="0.3">
      <c r="A3478" s="1">
        <v>45946</v>
      </c>
      <c r="B3478" s="189" t="s">
        <v>33</v>
      </c>
      <c r="C3478" s="189" t="s">
        <v>56</v>
      </c>
      <c r="D3478" s="189" t="s">
        <v>97</v>
      </c>
      <c r="E3478" s="73">
        <v>0.29166666666666669</v>
      </c>
      <c r="F3478" s="189" t="s">
        <v>540</v>
      </c>
      <c r="G3478" s="189">
        <v>3700</v>
      </c>
      <c r="H3478" s="189">
        <v>11</v>
      </c>
    </row>
    <row r="3479" spans="1:8" x14ac:dyDescent="0.3">
      <c r="A3479" s="1">
        <v>45946</v>
      </c>
      <c r="B3479" s="2" t="s">
        <v>479</v>
      </c>
      <c r="C3479" s="2" t="s">
        <v>56</v>
      </c>
      <c r="D3479" s="4" t="s">
        <v>97</v>
      </c>
      <c r="E3479" s="3">
        <v>0.5</v>
      </c>
      <c r="F3479" s="211"/>
      <c r="G3479" s="2">
        <v>4500</v>
      </c>
      <c r="H3479" s="4">
        <v>12</v>
      </c>
    </row>
    <row r="3480" spans="1:8" x14ac:dyDescent="0.3">
      <c r="A3480" s="1">
        <v>45946</v>
      </c>
      <c r="B3480" s="2" t="s">
        <v>159</v>
      </c>
      <c r="C3480" s="2" t="s">
        <v>56</v>
      </c>
      <c r="D3480" s="4" t="s">
        <v>97</v>
      </c>
      <c r="E3480" s="3">
        <v>0.5</v>
      </c>
      <c r="F3480" s="211"/>
      <c r="G3480" s="2">
        <v>1200</v>
      </c>
      <c r="H3480" s="4">
        <v>3</v>
      </c>
    </row>
    <row r="3481" spans="1:8" x14ac:dyDescent="0.3">
      <c r="A3481" s="1">
        <v>45946</v>
      </c>
      <c r="B3481" s="2" t="s">
        <v>40</v>
      </c>
      <c r="C3481" s="2" t="s">
        <v>28</v>
      </c>
      <c r="D3481" s="4" t="s">
        <v>42</v>
      </c>
      <c r="E3481" s="3">
        <v>0.25</v>
      </c>
      <c r="F3481" s="153"/>
      <c r="G3481" s="2">
        <v>8500</v>
      </c>
      <c r="H3481" s="4">
        <v>13</v>
      </c>
    </row>
    <row r="3482" spans="1:8" x14ac:dyDescent="0.3">
      <c r="A3482" s="1">
        <v>45946</v>
      </c>
      <c r="B3482" s="2" t="s">
        <v>164</v>
      </c>
      <c r="C3482" s="2" t="s">
        <v>28</v>
      </c>
      <c r="D3482" s="4" t="s">
        <v>42</v>
      </c>
      <c r="E3482" s="3">
        <v>0.25</v>
      </c>
      <c r="F3482" s="2"/>
      <c r="G3482" s="2">
        <v>60</v>
      </c>
      <c r="H3482" s="4">
        <v>1</v>
      </c>
    </row>
    <row r="3483" spans="1:8" x14ac:dyDescent="0.3">
      <c r="A3483" s="1">
        <v>45946</v>
      </c>
      <c r="B3483" s="2" t="s">
        <v>67</v>
      </c>
      <c r="C3483" s="2" t="s">
        <v>28</v>
      </c>
      <c r="D3483" s="4" t="s">
        <v>42</v>
      </c>
      <c r="E3483" s="3">
        <v>0.58333333333333337</v>
      </c>
      <c r="F3483" s="211"/>
      <c r="G3483" s="2">
        <v>12200</v>
      </c>
      <c r="H3483" s="4">
        <v>10</v>
      </c>
    </row>
    <row r="3484" spans="1:8" x14ac:dyDescent="0.3">
      <c r="A3484" s="1">
        <v>45946</v>
      </c>
      <c r="B3484" s="2" t="s">
        <v>22</v>
      </c>
      <c r="C3484" s="2" t="s">
        <v>14</v>
      </c>
      <c r="D3484" s="4" t="s">
        <v>115</v>
      </c>
      <c r="E3484" s="3">
        <v>0.20833333333333334</v>
      </c>
      <c r="F3484" s="189" t="s">
        <v>307</v>
      </c>
      <c r="G3484" s="2">
        <v>10000</v>
      </c>
      <c r="H3484" s="4">
        <v>10</v>
      </c>
    </row>
    <row r="3485" spans="1:8" x14ac:dyDescent="0.3">
      <c r="A3485" s="1">
        <v>45946</v>
      </c>
      <c r="B3485" s="2" t="s">
        <v>9</v>
      </c>
      <c r="C3485" s="2" t="s">
        <v>14</v>
      </c>
      <c r="D3485" s="4" t="s">
        <v>115</v>
      </c>
      <c r="E3485" s="3">
        <v>0.45833333333333331</v>
      </c>
      <c r="F3485" s="2"/>
      <c r="G3485" s="2">
        <v>5065</v>
      </c>
      <c r="H3485" s="4">
        <v>9</v>
      </c>
    </row>
    <row r="3486" spans="1:8" x14ac:dyDescent="0.3">
      <c r="A3486" s="1">
        <v>45946</v>
      </c>
      <c r="B3486" s="8" t="s">
        <v>546</v>
      </c>
      <c r="C3486" s="8" t="s">
        <v>14</v>
      </c>
      <c r="D3486" s="10" t="s">
        <v>115</v>
      </c>
      <c r="E3486" s="14">
        <v>0.45833333333333331</v>
      </c>
      <c r="F3486" s="211"/>
      <c r="G3486" s="2">
        <v>90</v>
      </c>
      <c r="H3486" s="10">
        <v>4</v>
      </c>
    </row>
    <row r="3487" spans="1:8" x14ac:dyDescent="0.3">
      <c r="A3487" s="1">
        <v>45946</v>
      </c>
      <c r="B3487" s="2" t="s">
        <v>12</v>
      </c>
      <c r="C3487" s="2" t="s">
        <v>20</v>
      </c>
      <c r="D3487" s="4" t="s">
        <v>179</v>
      </c>
      <c r="E3487" s="3">
        <v>0.20833333333333334</v>
      </c>
      <c r="F3487" s="2" t="s">
        <v>307</v>
      </c>
      <c r="G3487" s="2">
        <v>8150</v>
      </c>
      <c r="H3487" s="119">
        <v>27</v>
      </c>
    </row>
    <row r="3488" spans="1:8" x14ac:dyDescent="0.3">
      <c r="A3488" s="1">
        <v>45946</v>
      </c>
      <c r="B3488" s="2" t="s">
        <v>51</v>
      </c>
      <c r="C3488" s="2" t="s">
        <v>20</v>
      </c>
      <c r="D3488" s="4" t="s">
        <v>179</v>
      </c>
      <c r="E3488" s="3">
        <v>0.20833333333333334</v>
      </c>
      <c r="F3488" s="211" t="s">
        <v>307</v>
      </c>
      <c r="G3488" s="2">
        <v>177</v>
      </c>
      <c r="H3488" s="4">
        <v>1</v>
      </c>
    </row>
    <row r="3489" spans="1:8" x14ac:dyDescent="0.3">
      <c r="A3489" s="1">
        <v>45946</v>
      </c>
      <c r="B3489" s="8" t="s">
        <v>6</v>
      </c>
      <c r="C3489" s="8" t="s">
        <v>104</v>
      </c>
      <c r="D3489" s="4" t="s">
        <v>27</v>
      </c>
      <c r="E3489" s="14">
        <v>0.29166666666666669</v>
      </c>
      <c r="F3489" s="189"/>
      <c r="G3489" s="2">
        <v>8600</v>
      </c>
      <c r="H3489" s="8">
        <v>12</v>
      </c>
    </row>
    <row r="3490" spans="1:8" x14ac:dyDescent="0.3">
      <c r="A3490" s="1">
        <v>45946</v>
      </c>
      <c r="B3490" s="8" t="s">
        <v>36</v>
      </c>
      <c r="C3490" s="8" t="s">
        <v>104</v>
      </c>
      <c r="D3490" s="10" t="s">
        <v>27</v>
      </c>
      <c r="E3490" s="14">
        <v>0.58333333333333337</v>
      </c>
      <c r="F3490" s="211"/>
      <c r="G3490" s="2"/>
      <c r="H3490" s="10">
        <v>14</v>
      </c>
    </row>
    <row r="3491" spans="1:8" x14ac:dyDescent="0.3">
      <c r="A3491" s="1">
        <v>45946</v>
      </c>
      <c r="B3491" s="2" t="s">
        <v>35</v>
      </c>
      <c r="C3491" s="2" t="s">
        <v>46</v>
      </c>
      <c r="D3491" s="4" t="s">
        <v>8</v>
      </c>
      <c r="E3491" s="3">
        <v>0.29166666666666669</v>
      </c>
      <c r="F3491" s="211"/>
      <c r="G3491" s="211">
        <v>712</v>
      </c>
      <c r="H3491" s="4">
        <v>1</v>
      </c>
    </row>
    <row r="3492" spans="1:8" x14ac:dyDescent="0.3">
      <c r="A3492" s="1">
        <v>45946</v>
      </c>
      <c r="B3492" s="2" t="s">
        <v>25</v>
      </c>
      <c r="C3492" s="2" t="s">
        <v>46</v>
      </c>
      <c r="D3492" s="4" t="s">
        <v>8</v>
      </c>
      <c r="E3492" s="3">
        <v>0.33333333333333331</v>
      </c>
      <c r="F3492" s="2"/>
      <c r="G3492" s="2">
        <v>720</v>
      </c>
      <c r="H3492" s="119">
        <v>3</v>
      </c>
    </row>
    <row r="3493" spans="1:8" x14ac:dyDescent="0.3">
      <c r="A3493" s="586" t="s">
        <v>267</v>
      </c>
      <c r="B3493" s="586" t="s">
        <v>2</v>
      </c>
      <c r="C3493" s="586" t="s">
        <v>3</v>
      </c>
      <c r="D3493" s="586" t="s">
        <v>4</v>
      </c>
      <c r="E3493" s="587" t="s">
        <v>5</v>
      </c>
      <c r="F3493" s="588" t="s">
        <v>454</v>
      </c>
      <c r="G3493" s="588" t="s">
        <v>500</v>
      </c>
      <c r="H3493" s="588" t="s">
        <v>268</v>
      </c>
    </row>
    <row r="3494" spans="1:8" x14ac:dyDescent="0.3">
      <c r="A3494" s="586"/>
      <c r="B3494" s="586"/>
      <c r="C3494" s="586"/>
      <c r="D3494" s="586"/>
      <c r="E3494" s="587"/>
      <c r="F3494" s="588"/>
      <c r="G3494" s="588"/>
      <c r="H3494" s="588"/>
    </row>
    <row r="3495" spans="1:8" x14ac:dyDescent="0.3">
      <c r="A3495" s="18">
        <v>45947</v>
      </c>
      <c r="B3495" s="20" t="s">
        <v>35</v>
      </c>
      <c r="C3495" s="21" t="s">
        <v>46</v>
      </c>
      <c r="D3495" s="41" t="s">
        <v>8</v>
      </c>
      <c r="E3495" s="21">
        <v>0.33333333333333331</v>
      </c>
      <c r="F3495" s="5"/>
      <c r="G3495" s="5"/>
      <c r="H3495" s="41">
        <v>2</v>
      </c>
    </row>
    <row r="3496" spans="1:8" x14ac:dyDescent="0.3">
      <c r="A3496" s="18">
        <v>45947</v>
      </c>
      <c r="B3496" s="20" t="s">
        <v>168</v>
      </c>
      <c r="C3496" s="21" t="s">
        <v>46</v>
      </c>
      <c r="D3496" s="41" t="s">
        <v>8</v>
      </c>
      <c r="E3496" s="21">
        <v>0.375</v>
      </c>
      <c r="F3496" s="5"/>
      <c r="G3496" s="5"/>
      <c r="H3496" s="41">
        <v>2</v>
      </c>
    </row>
    <row r="3497" spans="1:8" x14ac:dyDescent="0.3">
      <c r="A3497" s="18">
        <v>45947</v>
      </c>
      <c r="B3497" s="5" t="s">
        <v>479</v>
      </c>
      <c r="C3497" s="19" t="s">
        <v>46</v>
      </c>
      <c r="D3497" s="48" t="s">
        <v>8</v>
      </c>
      <c r="E3497" s="19">
        <v>0.41666666666666669</v>
      </c>
      <c r="F3497" s="5"/>
      <c r="G3497" s="5"/>
      <c r="H3497" s="48">
        <v>3</v>
      </c>
    </row>
    <row r="3498" spans="1:8" x14ac:dyDescent="0.3">
      <c r="A3498" s="18">
        <v>45947</v>
      </c>
      <c r="B3498" s="5" t="s">
        <v>6</v>
      </c>
      <c r="C3498" s="19" t="s">
        <v>28</v>
      </c>
      <c r="D3498" s="48" t="s">
        <v>42</v>
      </c>
      <c r="E3498" s="19">
        <v>0.25</v>
      </c>
      <c r="F3498" s="5"/>
      <c r="G3498" s="5"/>
      <c r="H3498" s="48">
        <v>12</v>
      </c>
    </row>
    <row r="3499" spans="1:8" x14ac:dyDescent="0.3">
      <c r="A3499" s="18">
        <v>45947</v>
      </c>
      <c r="B3499" s="5" t="s">
        <v>36</v>
      </c>
      <c r="C3499" s="19" t="s">
        <v>28</v>
      </c>
      <c r="D3499" s="48" t="s">
        <v>42</v>
      </c>
      <c r="E3499" s="19">
        <v>0.58333333333333337</v>
      </c>
      <c r="F3499" s="5"/>
      <c r="G3499" s="5"/>
      <c r="H3499" s="48">
        <v>12</v>
      </c>
    </row>
    <row r="3500" spans="1:8" x14ac:dyDescent="0.3">
      <c r="A3500" s="18">
        <v>45947</v>
      </c>
      <c r="B3500" s="20" t="s">
        <v>11</v>
      </c>
      <c r="C3500" s="21" t="s">
        <v>20</v>
      </c>
      <c r="D3500" s="41" t="s">
        <v>179</v>
      </c>
      <c r="E3500" s="21">
        <v>0.29166666666666702</v>
      </c>
      <c r="F3500" s="5"/>
      <c r="G3500" s="5"/>
      <c r="H3500" s="41">
        <v>23</v>
      </c>
    </row>
    <row r="3501" spans="1:8" x14ac:dyDescent="0.3">
      <c r="A3501" s="18">
        <v>45947</v>
      </c>
      <c r="B3501" s="5" t="s">
        <v>9</v>
      </c>
      <c r="C3501" s="19" t="s">
        <v>104</v>
      </c>
      <c r="D3501" s="48" t="s">
        <v>24</v>
      </c>
      <c r="E3501" s="19">
        <v>0.33333333333333298</v>
      </c>
      <c r="F3501" s="5"/>
      <c r="G3501" s="5"/>
      <c r="H3501" s="48">
        <v>9</v>
      </c>
    </row>
    <row r="3502" spans="1:8" x14ac:dyDescent="0.3">
      <c r="A3502" s="18">
        <v>45947</v>
      </c>
      <c r="B3502" s="5" t="s">
        <v>377</v>
      </c>
      <c r="C3502" s="19" t="s">
        <v>56</v>
      </c>
      <c r="D3502" s="48" t="s">
        <v>97</v>
      </c>
      <c r="E3502" s="19">
        <v>0.33333333333333331</v>
      </c>
      <c r="F3502" s="5"/>
      <c r="G3502" s="5"/>
      <c r="H3502" s="48">
        <v>5</v>
      </c>
    </row>
    <row r="3503" spans="1:8" x14ac:dyDescent="0.3">
      <c r="A3503" s="18">
        <v>45947</v>
      </c>
      <c r="B3503" s="5" t="s">
        <v>9</v>
      </c>
      <c r="C3503" s="19" t="s">
        <v>56</v>
      </c>
      <c r="D3503" s="48" t="s">
        <v>97</v>
      </c>
      <c r="E3503" s="19">
        <v>0.70833333333333337</v>
      </c>
      <c r="F3503" s="5"/>
      <c r="G3503" s="5"/>
      <c r="H3503" s="48">
        <v>9</v>
      </c>
    </row>
    <row r="3504" spans="1:8" x14ac:dyDescent="0.3">
      <c r="A3504" s="18">
        <v>45947</v>
      </c>
      <c r="B3504" s="5" t="s">
        <v>40</v>
      </c>
      <c r="C3504" s="19" t="s">
        <v>14</v>
      </c>
      <c r="D3504" s="48" t="s">
        <v>115</v>
      </c>
      <c r="E3504" s="19">
        <v>0.33333333333333331</v>
      </c>
      <c r="F3504" s="5"/>
      <c r="G3504" s="5"/>
      <c r="H3504" s="48">
        <v>14</v>
      </c>
    </row>
    <row r="3505" spans="1:8" x14ac:dyDescent="0.3">
      <c r="A3505" s="586" t="s">
        <v>267</v>
      </c>
      <c r="B3505" s="586" t="s">
        <v>2</v>
      </c>
      <c r="C3505" s="586" t="s">
        <v>3</v>
      </c>
      <c r="D3505" s="586" t="s">
        <v>4</v>
      </c>
      <c r="E3505" s="587" t="s">
        <v>5</v>
      </c>
      <c r="F3505" s="588" t="s">
        <v>454</v>
      </c>
      <c r="G3505" s="588" t="s">
        <v>500</v>
      </c>
      <c r="H3505" s="588" t="s">
        <v>268</v>
      </c>
    </row>
    <row r="3506" spans="1:8" x14ac:dyDescent="0.3">
      <c r="A3506" s="586"/>
      <c r="B3506" s="586"/>
      <c r="C3506" s="586"/>
      <c r="D3506" s="586"/>
      <c r="E3506" s="587"/>
      <c r="F3506" s="588"/>
      <c r="G3506" s="588"/>
      <c r="H3506" s="588"/>
    </row>
    <row r="3507" spans="1:8" x14ac:dyDescent="0.3">
      <c r="A3507" s="18">
        <v>45948</v>
      </c>
      <c r="B3507" s="5" t="s">
        <v>40</v>
      </c>
      <c r="C3507" s="19" t="s">
        <v>20</v>
      </c>
      <c r="D3507" s="48" t="s">
        <v>179</v>
      </c>
      <c r="E3507" s="19">
        <v>0.29166666666666669</v>
      </c>
      <c r="F3507" s="5"/>
      <c r="G3507" s="5"/>
      <c r="H3507" s="48">
        <v>27</v>
      </c>
    </row>
    <row r="3508" spans="1:8" x14ac:dyDescent="0.3">
      <c r="A3508" s="18">
        <v>45948</v>
      </c>
      <c r="B3508" s="2" t="s">
        <v>479</v>
      </c>
      <c r="C3508" s="19" t="s">
        <v>56</v>
      </c>
      <c r="D3508" s="48" t="s">
        <v>97</v>
      </c>
      <c r="E3508" s="19">
        <v>0.33333333333333331</v>
      </c>
      <c r="F3508" s="5"/>
      <c r="G3508" s="5"/>
      <c r="H3508" s="48">
        <v>5</v>
      </c>
    </row>
    <row r="3509" spans="1:8" x14ac:dyDescent="0.3">
      <c r="A3509" s="18">
        <v>45948</v>
      </c>
      <c r="B3509" s="5" t="s">
        <v>6</v>
      </c>
      <c r="C3509" s="19" t="s">
        <v>28</v>
      </c>
      <c r="D3509" s="48" t="s">
        <v>8</v>
      </c>
      <c r="E3509" s="19">
        <v>0.33333333333333331</v>
      </c>
      <c r="F3509" s="5"/>
      <c r="G3509" s="5"/>
      <c r="H3509" s="48">
        <v>12</v>
      </c>
    </row>
    <row r="3510" spans="1:8" x14ac:dyDescent="0.3">
      <c r="A3510" s="586" t="s">
        <v>267</v>
      </c>
      <c r="B3510" s="586" t="s">
        <v>2</v>
      </c>
      <c r="C3510" s="586" t="s">
        <v>3</v>
      </c>
      <c r="D3510" s="586" t="s">
        <v>4</v>
      </c>
      <c r="E3510" s="587" t="s">
        <v>5</v>
      </c>
      <c r="F3510" s="588" t="s">
        <v>454</v>
      </c>
      <c r="G3510" s="588" t="s">
        <v>500</v>
      </c>
      <c r="H3510" s="588" t="s">
        <v>268</v>
      </c>
    </row>
    <row r="3511" spans="1:8" x14ac:dyDescent="0.3">
      <c r="A3511" s="586"/>
      <c r="B3511" s="586"/>
      <c r="C3511" s="586"/>
      <c r="D3511" s="586"/>
      <c r="E3511" s="587"/>
      <c r="F3511" s="588"/>
      <c r="G3511" s="588"/>
      <c r="H3511" s="588"/>
    </row>
    <row r="3512" spans="1:8" x14ac:dyDescent="0.3">
      <c r="A3512" s="18">
        <v>45950</v>
      </c>
      <c r="B3512" s="54" t="s">
        <v>9</v>
      </c>
      <c r="C3512" s="191" t="s">
        <v>551</v>
      </c>
      <c r="D3512" s="54" t="s">
        <v>27</v>
      </c>
      <c r="E3512" s="191">
        <v>0.29166666666666702</v>
      </c>
      <c r="F3512" s="54"/>
      <c r="G3512" s="5">
        <v>1300</v>
      </c>
      <c r="H3512" s="54">
        <v>3</v>
      </c>
    </row>
    <row r="3513" spans="1:8" x14ac:dyDescent="0.3">
      <c r="A3513" s="18">
        <v>45950</v>
      </c>
      <c r="B3513" s="5" t="s">
        <v>6</v>
      </c>
      <c r="C3513" s="19" t="s">
        <v>26</v>
      </c>
      <c r="D3513" s="48" t="s">
        <v>27</v>
      </c>
      <c r="E3513" s="19">
        <v>0.29166666666666702</v>
      </c>
      <c r="F3513" s="5"/>
      <c r="G3513" s="5">
        <v>3200</v>
      </c>
      <c r="H3513" s="48">
        <v>6</v>
      </c>
    </row>
    <row r="3514" spans="1:8" x14ac:dyDescent="0.3">
      <c r="A3514" s="18">
        <v>45950</v>
      </c>
      <c r="B3514" s="5" t="s">
        <v>25</v>
      </c>
      <c r="C3514" s="19" t="s">
        <v>26</v>
      </c>
      <c r="D3514" s="48" t="s">
        <v>27</v>
      </c>
      <c r="E3514" s="19">
        <v>0.5</v>
      </c>
      <c r="F3514" s="5"/>
      <c r="G3514" s="5">
        <v>936</v>
      </c>
      <c r="H3514" s="48">
        <v>3</v>
      </c>
    </row>
    <row r="3515" spans="1:8" x14ac:dyDescent="0.3">
      <c r="A3515" s="18">
        <v>45950</v>
      </c>
      <c r="B3515" s="5" t="s">
        <v>13</v>
      </c>
      <c r="C3515" s="19" t="s">
        <v>26</v>
      </c>
      <c r="D3515" s="48" t="s">
        <v>27</v>
      </c>
      <c r="E3515" s="19">
        <v>0.5</v>
      </c>
      <c r="F3515" s="51"/>
      <c r="G3515" s="5">
        <v>5200</v>
      </c>
      <c r="H3515" s="48">
        <v>7</v>
      </c>
    </row>
    <row r="3516" spans="1:8" x14ac:dyDescent="0.3">
      <c r="A3516" s="18">
        <v>45950</v>
      </c>
      <c r="B3516" s="5" t="s">
        <v>16</v>
      </c>
      <c r="C3516" s="19" t="s">
        <v>104</v>
      </c>
      <c r="D3516" s="48" t="s">
        <v>24</v>
      </c>
      <c r="E3516" s="19">
        <v>0.25</v>
      </c>
      <c r="F3516" s="5"/>
      <c r="G3516" s="5">
        <v>11500</v>
      </c>
      <c r="H3516" s="48">
        <v>12</v>
      </c>
    </row>
    <row r="3517" spans="1:8" x14ac:dyDescent="0.3">
      <c r="A3517" s="18">
        <v>45950</v>
      </c>
      <c r="B3517" s="20" t="s">
        <v>18</v>
      </c>
      <c r="C3517" s="19" t="s">
        <v>104</v>
      </c>
      <c r="D3517" s="41" t="s">
        <v>24</v>
      </c>
      <c r="E3517" s="19">
        <v>0.5</v>
      </c>
      <c r="F3517" s="5"/>
      <c r="G3517" s="5">
        <f>22303/2</f>
        <v>11151.5</v>
      </c>
      <c r="H3517" s="41">
        <v>14</v>
      </c>
    </row>
    <row r="3518" spans="1:8" x14ac:dyDescent="0.3">
      <c r="A3518" s="18">
        <v>45950</v>
      </c>
      <c r="B3518" s="5" t="s">
        <v>16</v>
      </c>
      <c r="C3518" s="19" t="s">
        <v>14</v>
      </c>
      <c r="D3518" s="48" t="s">
        <v>115</v>
      </c>
      <c r="E3518" s="19">
        <v>0.25</v>
      </c>
      <c r="F3518" s="5"/>
      <c r="G3518" s="5">
        <f>23000/2</f>
        <v>11500</v>
      </c>
      <c r="H3518" s="48">
        <v>12</v>
      </c>
    </row>
    <row r="3519" spans="1:8" x14ac:dyDescent="0.3">
      <c r="A3519" s="18">
        <v>45950</v>
      </c>
      <c r="B3519" s="20" t="s">
        <v>18</v>
      </c>
      <c r="C3519" s="19" t="s">
        <v>14</v>
      </c>
      <c r="D3519" s="41" t="s">
        <v>115</v>
      </c>
      <c r="E3519" s="19">
        <v>0.5</v>
      </c>
      <c r="F3519" s="5"/>
      <c r="G3519" s="5">
        <f>22303/2</f>
        <v>11151.5</v>
      </c>
      <c r="H3519" s="41">
        <v>13</v>
      </c>
    </row>
    <row r="3520" spans="1:8" x14ac:dyDescent="0.3">
      <c r="A3520" s="18">
        <v>45950</v>
      </c>
      <c r="B3520" s="5" t="s">
        <v>548</v>
      </c>
      <c r="C3520" s="19" t="s">
        <v>56</v>
      </c>
      <c r="D3520" s="48" t="s">
        <v>97</v>
      </c>
      <c r="E3520" s="19">
        <v>0.29166666666666669</v>
      </c>
      <c r="F3520" s="5" t="s">
        <v>547</v>
      </c>
      <c r="G3520" s="5"/>
      <c r="H3520" s="48">
        <v>1</v>
      </c>
    </row>
    <row r="3521" spans="1:8" x14ac:dyDescent="0.3">
      <c r="A3521" s="18">
        <v>45950</v>
      </c>
      <c r="B3521" s="5" t="s">
        <v>22</v>
      </c>
      <c r="C3521" s="19" t="s">
        <v>56</v>
      </c>
      <c r="D3521" s="48" t="s">
        <v>97</v>
      </c>
      <c r="E3521" s="19">
        <v>0.29166666666666702</v>
      </c>
      <c r="F3521" s="5"/>
      <c r="G3521" s="5">
        <v>18000</v>
      </c>
      <c r="H3521" s="48">
        <v>12</v>
      </c>
    </row>
    <row r="3522" spans="1:8" x14ac:dyDescent="0.3">
      <c r="A3522" s="18">
        <v>45950</v>
      </c>
      <c r="B3522" s="5" t="s">
        <v>169</v>
      </c>
      <c r="C3522" s="19" t="s">
        <v>56</v>
      </c>
      <c r="D3522" s="48" t="s">
        <v>97</v>
      </c>
      <c r="E3522" s="19">
        <v>0.5</v>
      </c>
      <c r="F3522" s="51" t="s">
        <v>543</v>
      </c>
      <c r="G3522" s="20"/>
      <c r="H3522" s="48">
        <v>7</v>
      </c>
    </row>
    <row r="3523" spans="1:8" x14ac:dyDescent="0.3">
      <c r="A3523" s="18">
        <v>45950</v>
      </c>
      <c r="B3523" s="5" t="s">
        <v>35</v>
      </c>
      <c r="C3523" s="19" t="s">
        <v>46</v>
      </c>
      <c r="D3523" s="48" t="s">
        <v>97</v>
      </c>
      <c r="E3523" s="19">
        <v>0.29166666666666702</v>
      </c>
      <c r="F3523" s="5"/>
      <c r="G3523" s="5">
        <v>1139</v>
      </c>
      <c r="H3523" s="48">
        <v>3</v>
      </c>
    </row>
    <row r="3524" spans="1:8" x14ac:dyDescent="0.3">
      <c r="A3524" s="18">
        <v>45950</v>
      </c>
      <c r="B3524" s="5" t="s">
        <v>180</v>
      </c>
      <c r="C3524" s="5" t="s">
        <v>28</v>
      </c>
      <c r="D3524" s="5" t="s">
        <v>42</v>
      </c>
      <c r="E3524" s="22">
        <v>0.29166666666666669</v>
      </c>
      <c r="F3524" s="5"/>
      <c r="G3524" s="5">
        <v>8000</v>
      </c>
      <c r="H3524" s="5">
        <v>14</v>
      </c>
    </row>
    <row r="3525" spans="1:8" x14ac:dyDescent="0.3">
      <c r="A3525" s="18">
        <v>45950</v>
      </c>
      <c r="B3525" s="5" t="s">
        <v>17</v>
      </c>
      <c r="C3525" s="19" t="s">
        <v>28</v>
      </c>
      <c r="D3525" s="48" t="s">
        <v>42</v>
      </c>
      <c r="E3525" s="19">
        <v>0.5</v>
      </c>
      <c r="F3525" s="5" t="s">
        <v>90</v>
      </c>
      <c r="G3525" s="5">
        <v>6690</v>
      </c>
      <c r="H3525" s="48">
        <v>10</v>
      </c>
    </row>
    <row r="3526" spans="1:8" x14ac:dyDescent="0.3">
      <c r="A3526" s="18">
        <v>45950</v>
      </c>
      <c r="B3526" s="5" t="s">
        <v>159</v>
      </c>
      <c r="C3526" s="19" t="s">
        <v>46</v>
      </c>
      <c r="D3526" s="48" t="s">
        <v>8</v>
      </c>
      <c r="E3526" s="19">
        <v>0.375</v>
      </c>
      <c r="F3526" s="5"/>
      <c r="G3526" s="5"/>
      <c r="H3526" s="48">
        <v>2</v>
      </c>
    </row>
    <row r="3527" spans="1:8" x14ac:dyDescent="0.3">
      <c r="A3527" s="586" t="s">
        <v>267</v>
      </c>
      <c r="B3527" s="586" t="s">
        <v>2</v>
      </c>
      <c r="C3527" s="586" t="s">
        <v>3</v>
      </c>
      <c r="D3527" s="586" t="s">
        <v>4</v>
      </c>
      <c r="E3527" s="587" t="s">
        <v>5</v>
      </c>
      <c r="F3527" s="588" t="s">
        <v>454</v>
      </c>
      <c r="G3527" s="588" t="s">
        <v>500</v>
      </c>
      <c r="H3527" s="588" t="s">
        <v>268</v>
      </c>
    </row>
    <row r="3528" spans="1:8" x14ac:dyDescent="0.3">
      <c r="A3528" s="586"/>
      <c r="B3528" s="586"/>
      <c r="C3528" s="586"/>
      <c r="D3528" s="586"/>
      <c r="E3528" s="587"/>
      <c r="F3528" s="588"/>
      <c r="G3528" s="588"/>
      <c r="H3528" s="588"/>
    </row>
    <row r="3529" spans="1:8" x14ac:dyDescent="0.3">
      <c r="A3529" s="18">
        <v>45951</v>
      </c>
      <c r="B3529" s="5" t="s">
        <v>6</v>
      </c>
      <c r="C3529" s="19" t="s">
        <v>14</v>
      </c>
      <c r="D3529" s="48" t="s">
        <v>115</v>
      </c>
      <c r="E3529" s="19">
        <v>0.29166666666666669</v>
      </c>
      <c r="F3529" s="5"/>
      <c r="G3529" s="5">
        <v>9577</v>
      </c>
      <c r="H3529" s="48">
        <v>14</v>
      </c>
    </row>
    <row r="3530" spans="1:8" x14ac:dyDescent="0.3">
      <c r="A3530" s="18">
        <v>45951</v>
      </c>
      <c r="B3530" s="20" t="s">
        <v>9</v>
      </c>
      <c r="C3530" s="21" t="s">
        <v>14</v>
      </c>
      <c r="D3530" s="41" t="s">
        <v>115</v>
      </c>
      <c r="E3530" s="21">
        <v>0.5</v>
      </c>
      <c r="F3530" s="54"/>
      <c r="G3530" s="5">
        <v>10000</v>
      </c>
      <c r="H3530" s="41">
        <v>14</v>
      </c>
    </row>
    <row r="3531" spans="1:8" x14ac:dyDescent="0.3">
      <c r="A3531" s="18">
        <v>45951</v>
      </c>
      <c r="B3531" s="5" t="s">
        <v>107</v>
      </c>
      <c r="C3531" s="19" t="s">
        <v>20</v>
      </c>
      <c r="D3531" s="48" t="s">
        <v>179</v>
      </c>
      <c r="E3531" s="19">
        <v>0.41666666666666669</v>
      </c>
      <c r="F3531" s="51"/>
      <c r="G3531" s="5">
        <v>22.22</v>
      </c>
      <c r="H3531" s="48">
        <v>12</v>
      </c>
    </row>
    <row r="3532" spans="1:8" x14ac:dyDescent="0.3">
      <c r="A3532" s="18">
        <v>45951</v>
      </c>
      <c r="B3532" s="5" t="s">
        <v>80</v>
      </c>
      <c r="C3532" s="19" t="s">
        <v>20</v>
      </c>
      <c r="D3532" s="48" t="s">
        <v>179</v>
      </c>
      <c r="E3532" s="19">
        <v>0.41666666666666669</v>
      </c>
      <c r="F3532" s="51"/>
      <c r="G3532" s="5">
        <v>7000</v>
      </c>
      <c r="H3532" s="48">
        <v>16</v>
      </c>
    </row>
    <row r="3533" spans="1:8" x14ac:dyDescent="0.3">
      <c r="A3533" s="18">
        <v>45951</v>
      </c>
      <c r="B3533" s="20" t="s">
        <v>35</v>
      </c>
      <c r="C3533" s="19" t="s">
        <v>46</v>
      </c>
      <c r="D3533" s="41" t="s">
        <v>8</v>
      </c>
      <c r="E3533" s="19">
        <v>0.29166666666666702</v>
      </c>
      <c r="F3533" s="5"/>
      <c r="G3533" s="5">
        <v>2000</v>
      </c>
      <c r="H3533" s="41">
        <v>4</v>
      </c>
    </row>
    <row r="3534" spans="1:8" x14ac:dyDescent="0.3">
      <c r="A3534" s="18">
        <v>45951</v>
      </c>
      <c r="B3534" s="20" t="s">
        <v>76</v>
      </c>
      <c r="C3534" s="21" t="s">
        <v>46</v>
      </c>
      <c r="D3534" s="48" t="s">
        <v>8</v>
      </c>
      <c r="E3534" s="21">
        <v>0.375</v>
      </c>
      <c r="F3534" s="54"/>
      <c r="G3534" s="20">
        <v>660</v>
      </c>
      <c r="H3534" s="48">
        <v>2</v>
      </c>
    </row>
    <row r="3535" spans="1:8" x14ac:dyDescent="0.3">
      <c r="A3535" s="18">
        <v>45951</v>
      </c>
      <c r="B3535" s="5" t="s">
        <v>161</v>
      </c>
      <c r="C3535" s="19" t="s">
        <v>46</v>
      </c>
      <c r="D3535" s="48" t="s">
        <v>8</v>
      </c>
      <c r="E3535" s="19">
        <v>0.5</v>
      </c>
      <c r="F3535" s="5"/>
      <c r="G3535" s="5"/>
      <c r="H3535" s="48">
        <v>1</v>
      </c>
    </row>
    <row r="3536" spans="1:8" x14ac:dyDescent="0.3">
      <c r="A3536" s="18">
        <v>45951</v>
      </c>
      <c r="B3536" s="5" t="s">
        <v>30</v>
      </c>
      <c r="C3536" s="19" t="s">
        <v>26</v>
      </c>
      <c r="D3536" s="48" t="s">
        <v>27</v>
      </c>
      <c r="E3536" s="19">
        <v>0.29166666666666702</v>
      </c>
      <c r="F3536" s="51"/>
      <c r="G3536" s="5">
        <v>8315</v>
      </c>
      <c r="H3536" s="48">
        <v>12</v>
      </c>
    </row>
    <row r="3537" spans="1:8" x14ac:dyDescent="0.3">
      <c r="A3537" s="18">
        <v>45951</v>
      </c>
      <c r="B3537" s="5" t="s">
        <v>22</v>
      </c>
      <c r="C3537" s="19" t="s">
        <v>26</v>
      </c>
      <c r="D3537" s="48" t="s">
        <v>27</v>
      </c>
      <c r="E3537" s="19">
        <v>0.5</v>
      </c>
      <c r="F3537" s="54"/>
      <c r="G3537" s="5">
        <v>9000</v>
      </c>
      <c r="H3537" s="48">
        <v>11</v>
      </c>
    </row>
    <row r="3538" spans="1:8" x14ac:dyDescent="0.3">
      <c r="A3538" s="18">
        <v>45951</v>
      </c>
      <c r="B3538" s="54" t="s">
        <v>75</v>
      </c>
      <c r="C3538" s="19" t="s">
        <v>104</v>
      </c>
      <c r="D3538" s="41" t="s">
        <v>24</v>
      </c>
      <c r="E3538" s="19">
        <v>0.25</v>
      </c>
      <c r="F3538" s="5"/>
      <c r="G3538" s="5" t="s">
        <v>496</v>
      </c>
      <c r="H3538" s="41">
        <v>11</v>
      </c>
    </row>
    <row r="3539" spans="1:8" x14ac:dyDescent="0.3">
      <c r="A3539" s="18">
        <v>45951</v>
      </c>
      <c r="B3539" s="5" t="s">
        <v>550</v>
      </c>
      <c r="C3539" s="5" t="s">
        <v>104</v>
      </c>
      <c r="D3539" s="5" t="s">
        <v>24</v>
      </c>
      <c r="E3539" s="22">
        <v>0.41666666666666669</v>
      </c>
      <c r="F3539" s="5"/>
      <c r="G3539" s="5"/>
      <c r="H3539" s="5"/>
    </row>
    <row r="3540" spans="1:8" x14ac:dyDescent="0.3">
      <c r="A3540" s="18">
        <v>45951</v>
      </c>
      <c r="B3540" s="5" t="s">
        <v>36</v>
      </c>
      <c r="C3540" s="19" t="s">
        <v>104</v>
      </c>
      <c r="D3540" s="48" t="s">
        <v>24</v>
      </c>
      <c r="E3540" s="19">
        <v>0.58333333333333337</v>
      </c>
      <c r="F3540" s="5"/>
      <c r="G3540" s="5">
        <v>11000</v>
      </c>
      <c r="H3540" s="48">
        <v>16</v>
      </c>
    </row>
    <row r="3541" spans="1:8" x14ac:dyDescent="0.3">
      <c r="A3541" s="18">
        <v>45951</v>
      </c>
      <c r="B3541" s="5" t="s">
        <v>40</v>
      </c>
      <c r="C3541" s="22" t="s">
        <v>28</v>
      </c>
      <c r="D3541" s="5" t="s">
        <v>42</v>
      </c>
      <c r="E3541" s="22">
        <v>0.20833333333333334</v>
      </c>
      <c r="F3541" s="5" t="s">
        <v>90</v>
      </c>
      <c r="G3541" s="5">
        <v>8500</v>
      </c>
      <c r="H3541" s="5">
        <v>14</v>
      </c>
    </row>
    <row r="3542" spans="1:8" x14ac:dyDescent="0.3">
      <c r="A3542" s="18">
        <v>45951</v>
      </c>
      <c r="B3542" s="5" t="s">
        <v>105</v>
      </c>
      <c r="C3542" s="19" t="s">
        <v>28</v>
      </c>
      <c r="D3542" s="48" t="s">
        <v>42</v>
      </c>
      <c r="E3542" s="19">
        <v>0.58333333333333337</v>
      </c>
      <c r="F3542" s="5"/>
      <c r="G3542" s="5">
        <v>4500</v>
      </c>
      <c r="H3542" s="48">
        <v>14</v>
      </c>
    </row>
    <row r="3543" spans="1:8" x14ac:dyDescent="0.3">
      <c r="A3543" s="18">
        <v>45951</v>
      </c>
      <c r="B3543" s="5" t="s">
        <v>16</v>
      </c>
      <c r="C3543" s="19" t="s">
        <v>56</v>
      </c>
      <c r="D3543" s="48" t="s">
        <v>97</v>
      </c>
      <c r="E3543" s="19">
        <v>0.25</v>
      </c>
      <c r="F3543" s="51"/>
      <c r="G3543" s="5">
        <v>11000</v>
      </c>
      <c r="H3543" s="48">
        <v>14</v>
      </c>
    </row>
    <row r="3544" spans="1:8" x14ac:dyDescent="0.3">
      <c r="A3544" s="18">
        <v>45951</v>
      </c>
      <c r="B3544" s="5" t="s">
        <v>549</v>
      </c>
      <c r="C3544" s="5" t="s">
        <v>56</v>
      </c>
      <c r="D3544" s="5" t="s">
        <v>97</v>
      </c>
      <c r="E3544" s="22">
        <v>0.41666666666666669</v>
      </c>
      <c r="F3544" s="5"/>
      <c r="G3544" s="5">
        <v>4500</v>
      </c>
      <c r="H3544" s="5"/>
    </row>
    <row r="3545" spans="1:8" x14ac:dyDescent="0.3">
      <c r="A3545" s="18">
        <v>45951</v>
      </c>
      <c r="B3545" s="5" t="s">
        <v>11</v>
      </c>
      <c r="C3545" s="19" t="s">
        <v>56</v>
      </c>
      <c r="D3545" s="48" t="s">
        <v>97</v>
      </c>
      <c r="E3545" s="19">
        <v>0.5</v>
      </c>
      <c r="F3545" s="51"/>
      <c r="G3545" s="5">
        <v>1035</v>
      </c>
      <c r="H3545" s="48">
        <v>7</v>
      </c>
    </row>
    <row r="3546" spans="1:8" x14ac:dyDescent="0.3">
      <c r="A3546" s="586" t="s">
        <v>267</v>
      </c>
      <c r="B3546" s="586" t="s">
        <v>2</v>
      </c>
      <c r="C3546" s="586" t="s">
        <v>3</v>
      </c>
      <c r="D3546" s="586" t="s">
        <v>4</v>
      </c>
      <c r="E3546" s="587" t="s">
        <v>5</v>
      </c>
      <c r="F3546" s="588" t="s">
        <v>454</v>
      </c>
      <c r="G3546" s="588" t="s">
        <v>500</v>
      </c>
      <c r="H3546" s="588" t="s">
        <v>268</v>
      </c>
    </row>
    <row r="3547" spans="1:8" x14ac:dyDescent="0.3">
      <c r="A3547" s="586"/>
      <c r="B3547" s="586"/>
      <c r="C3547" s="586"/>
      <c r="D3547" s="586"/>
      <c r="E3547" s="587"/>
      <c r="F3547" s="588"/>
      <c r="G3547" s="588"/>
      <c r="H3547" s="588"/>
    </row>
    <row r="3548" spans="1:8" x14ac:dyDescent="0.3">
      <c r="A3548" s="18">
        <v>45952</v>
      </c>
      <c r="B3548" s="5" t="s">
        <v>6</v>
      </c>
      <c r="C3548" s="19" t="s">
        <v>28</v>
      </c>
      <c r="D3548" s="48" t="s">
        <v>42</v>
      </c>
      <c r="E3548" s="19">
        <v>0.29166666666666702</v>
      </c>
      <c r="F3548" s="5"/>
      <c r="G3548" s="5"/>
      <c r="H3548" s="48">
        <v>4</v>
      </c>
    </row>
    <row r="3549" spans="1:8" x14ac:dyDescent="0.3">
      <c r="A3549" s="18">
        <v>45952</v>
      </c>
      <c r="B3549" s="20" t="s">
        <v>9</v>
      </c>
      <c r="C3549" s="241" t="s">
        <v>28</v>
      </c>
      <c r="D3549" s="41" t="s">
        <v>42</v>
      </c>
      <c r="E3549" s="241">
        <v>0.29166666666666702</v>
      </c>
      <c r="F3549" s="5"/>
      <c r="G3549" s="5"/>
      <c r="H3549" s="41">
        <v>11</v>
      </c>
    </row>
    <row r="3550" spans="1:8" x14ac:dyDescent="0.3">
      <c r="A3550" s="18">
        <v>45952</v>
      </c>
      <c r="B3550" s="51" t="s">
        <v>19</v>
      </c>
      <c r="C3550" s="241" t="s">
        <v>104</v>
      </c>
      <c r="D3550" s="54" t="s">
        <v>24</v>
      </c>
      <c r="E3550" s="241">
        <v>0.20833333333333301</v>
      </c>
      <c r="F3550" s="5"/>
      <c r="G3550" s="5"/>
      <c r="H3550" s="54">
        <v>17</v>
      </c>
    </row>
    <row r="3551" spans="1:8" x14ac:dyDescent="0.3">
      <c r="A3551" s="18">
        <v>45952</v>
      </c>
      <c r="B3551" s="54" t="s">
        <v>36</v>
      </c>
      <c r="C3551" s="191" t="s">
        <v>104</v>
      </c>
      <c r="D3551" s="54" t="s">
        <v>24</v>
      </c>
      <c r="E3551" s="191">
        <v>0.58333333333333337</v>
      </c>
      <c r="F3551" s="51"/>
      <c r="G3551" s="51"/>
      <c r="H3551" s="54">
        <v>14</v>
      </c>
    </row>
    <row r="3552" spans="1:8" x14ac:dyDescent="0.3">
      <c r="A3552" s="18">
        <v>45952</v>
      </c>
      <c r="B3552" s="5" t="s">
        <v>35</v>
      </c>
      <c r="C3552" s="19" t="s">
        <v>46</v>
      </c>
      <c r="D3552" s="48" t="s">
        <v>24</v>
      </c>
      <c r="E3552" s="19">
        <v>0.29166666666666702</v>
      </c>
      <c r="F3552" s="5"/>
      <c r="G3552" s="5"/>
      <c r="H3552" s="48">
        <v>2</v>
      </c>
    </row>
    <row r="3553" spans="1:8" x14ac:dyDescent="0.3">
      <c r="A3553" s="18">
        <v>45952</v>
      </c>
      <c r="B3553" s="5" t="s">
        <v>43</v>
      </c>
      <c r="C3553" s="19" t="s">
        <v>56</v>
      </c>
      <c r="D3553" s="48" t="s">
        <v>97</v>
      </c>
      <c r="E3553" s="19">
        <v>0.25</v>
      </c>
      <c r="F3553" s="5"/>
      <c r="G3553" s="5"/>
      <c r="H3553" s="48">
        <v>8</v>
      </c>
    </row>
    <row r="3554" spans="1:8" x14ac:dyDescent="0.3">
      <c r="A3554" s="18">
        <v>45952</v>
      </c>
      <c r="B3554" s="20" t="s">
        <v>16</v>
      </c>
      <c r="C3554" s="21" t="s">
        <v>56</v>
      </c>
      <c r="D3554" s="41" t="s">
        <v>97</v>
      </c>
      <c r="E3554" s="21">
        <v>0.5</v>
      </c>
      <c r="F3554" s="20"/>
      <c r="G3554" s="20"/>
      <c r="H3554" s="41">
        <v>4</v>
      </c>
    </row>
    <row r="3555" spans="1:8" x14ac:dyDescent="0.3">
      <c r="A3555" s="18">
        <v>45952</v>
      </c>
      <c r="B3555" s="5" t="s">
        <v>479</v>
      </c>
      <c r="C3555" s="21" t="s">
        <v>56</v>
      </c>
      <c r="D3555" s="48" t="s">
        <v>97</v>
      </c>
      <c r="E3555" s="21">
        <v>0.5</v>
      </c>
      <c r="F3555" s="5"/>
      <c r="G3555" s="27"/>
      <c r="H3555" s="48">
        <v>7</v>
      </c>
    </row>
    <row r="3556" spans="1:8" x14ac:dyDescent="0.3">
      <c r="A3556" s="18">
        <v>45952</v>
      </c>
      <c r="B3556" s="5" t="s">
        <v>40</v>
      </c>
      <c r="C3556" s="19" t="s">
        <v>26</v>
      </c>
      <c r="D3556" s="48" t="s">
        <v>27</v>
      </c>
      <c r="E3556" s="19">
        <v>0.20833333333333334</v>
      </c>
      <c r="F3556" s="5"/>
      <c r="G3556" s="5"/>
      <c r="H3556" s="48">
        <v>11</v>
      </c>
    </row>
    <row r="3557" spans="1:8" x14ac:dyDescent="0.3">
      <c r="A3557" s="18">
        <v>45952</v>
      </c>
      <c r="B3557" s="5" t="s">
        <v>34</v>
      </c>
      <c r="C3557" s="19" t="s">
        <v>46</v>
      </c>
      <c r="D3557" s="48" t="s">
        <v>8</v>
      </c>
      <c r="E3557" s="19">
        <v>0.29166666666666702</v>
      </c>
      <c r="F3557" s="51"/>
      <c r="G3557" s="27"/>
      <c r="H3557" s="48">
        <v>1</v>
      </c>
    </row>
    <row r="3558" spans="1:8" x14ac:dyDescent="0.3">
      <c r="A3558" s="18">
        <v>45952</v>
      </c>
      <c r="B3558" s="5" t="s">
        <v>12</v>
      </c>
      <c r="C3558" s="19" t="s">
        <v>20</v>
      </c>
      <c r="D3558" s="48" t="s">
        <v>179</v>
      </c>
      <c r="E3558" s="19">
        <v>0.20833333333333334</v>
      </c>
      <c r="F3558" s="5"/>
      <c r="G3558" s="5"/>
      <c r="H3558" s="48">
        <v>27</v>
      </c>
    </row>
    <row r="3559" spans="1:8" x14ac:dyDescent="0.3">
      <c r="A3559" s="18">
        <v>45952</v>
      </c>
      <c r="B3559" s="5" t="s">
        <v>67</v>
      </c>
      <c r="C3559" s="19" t="s">
        <v>14</v>
      </c>
      <c r="D3559" s="48" t="s">
        <v>115</v>
      </c>
      <c r="E3559" s="19">
        <v>0.29166666666666702</v>
      </c>
      <c r="F3559" s="5"/>
      <c r="G3559" s="27"/>
      <c r="H3559" s="48">
        <v>11</v>
      </c>
    </row>
    <row r="3560" spans="1:8" x14ac:dyDescent="0.3">
      <c r="A3560" s="18">
        <v>45952</v>
      </c>
      <c r="B3560" s="5" t="s">
        <v>18</v>
      </c>
      <c r="C3560" s="19" t="s">
        <v>14</v>
      </c>
      <c r="D3560" s="48" t="s">
        <v>115</v>
      </c>
      <c r="E3560" s="19">
        <v>0.41666666666666669</v>
      </c>
      <c r="F3560" s="5"/>
      <c r="G3560" s="27"/>
      <c r="H3560" s="48">
        <v>11</v>
      </c>
    </row>
    <row r="3561" spans="1:8" x14ac:dyDescent="0.3">
      <c r="A3561" s="18">
        <v>45952</v>
      </c>
      <c r="B3561" s="5" t="s">
        <v>45</v>
      </c>
      <c r="C3561" s="5" t="s">
        <v>451</v>
      </c>
      <c r="D3561" s="5" t="s">
        <v>451</v>
      </c>
      <c r="E3561" s="22">
        <v>0.125</v>
      </c>
      <c r="F3561" s="5"/>
      <c r="G3561" s="5"/>
      <c r="H3561" s="5">
        <v>3</v>
      </c>
    </row>
    <row r="3562" spans="1:8" x14ac:dyDescent="0.3">
      <c r="A3562" s="586" t="s">
        <v>267</v>
      </c>
      <c r="B3562" s="586" t="s">
        <v>2</v>
      </c>
      <c r="C3562" s="586" t="s">
        <v>3</v>
      </c>
      <c r="D3562" s="586" t="s">
        <v>4</v>
      </c>
      <c r="E3562" s="587" t="s">
        <v>5</v>
      </c>
      <c r="F3562" s="588" t="s">
        <v>454</v>
      </c>
      <c r="G3562" s="588" t="s">
        <v>500</v>
      </c>
      <c r="H3562" s="588" t="s">
        <v>268</v>
      </c>
    </row>
    <row r="3563" spans="1:8" x14ac:dyDescent="0.3">
      <c r="A3563" s="586"/>
      <c r="B3563" s="586"/>
      <c r="C3563" s="586"/>
      <c r="D3563" s="586"/>
      <c r="E3563" s="587"/>
      <c r="F3563" s="588"/>
      <c r="G3563" s="588"/>
      <c r="H3563" s="588"/>
    </row>
    <row r="3564" spans="1:8" x14ac:dyDescent="0.3">
      <c r="A3564" s="18">
        <v>45953</v>
      </c>
      <c r="B3564" s="27" t="s">
        <v>35</v>
      </c>
      <c r="C3564" s="49" t="s">
        <v>46</v>
      </c>
      <c r="D3564" s="50" t="s">
        <v>8</v>
      </c>
      <c r="E3564" s="49">
        <v>0.375</v>
      </c>
      <c r="F3564" s="163"/>
      <c r="G3564" s="163">
        <v>712</v>
      </c>
      <c r="H3564" s="50">
        <v>3</v>
      </c>
    </row>
    <row r="3565" spans="1:8" x14ac:dyDescent="0.3">
      <c r="A3565" s="18">
        <v>45953</v>
      </c>
      <c r="B3565" s="5" t="s">
        <v>49</v>
      </c>
      <c r="C3565" s="19" t="s">
        <v>46</v>
      </c>
      <c r="D3565" s="48" t="s">
        <v>8</v>
      </c>
      <c r="E3565" s="19">
        <v>0.41666666666666702</v>
      </c>
      <c r="F3565" s="51"/>
      <c r="G3565" s="5">
        <v>2000</v>
      </c>
      <c r="H3565" s="48">
        <v>3</v>
      </c>
    </row>
    <row r="3566" spans="1:8" x14ac:dyDescent="0.3">
      <c r="A3566" s="18">
        <v>45953</v>
      </c>
      <c r="B3566" s="5" t="s">
        <v>423</v>
      </c>
      <c r="C3566" s="19" t="s">
        <v>20</v>
      </c>
      <c r="D3566" s="48" t="s">
        <v>115</v>
      </c>
      <c r="E3566" s="19">
        <v>0.29166666666666669</v>
      </c>
      <c r="F3566" s="51"/>
      <c r="G3566" s="5">
        <v>12300</v>
      </c>
      <c r="H3566" s="48">
        <v>10</v>
      </c>
    </row>
    <row r="3567" spans="1:8" x14ac:dyDescent="0.3">
      <c r="A3567" s="18">
        <v>45953</v>
      </c>
      <c r="B3567" s="5" t="s">
        <v>40</v>
      </c>
      <c r="C3567" s="19" t="s">
        <v>20</v>
      </c>
      <c r="D3567" s="48" t="s">
        <v>97</v>
      </c>
      <c r="E3567" s="19">
        <v>0.41666666666666669</v>
      </c>
      <c r="F3567" s="51"/>
      <c r="G3567" s="5">
        <v>20000</v>
      </c>
      <c r="H3567" s="48">
        <v>27</v>
      </c>
    </row>
    <row r="3568" spans="1:8" x14ac:dyDescent="0.3">
      <c r="A3568" s="18">
        <v>45953</v>
      </c>
      <c r="B3568" s="27" t="s">
        <v>9</v>
      </c>
      <c r="C3568" s="49" t="s">
        <v>14</v>
      </c>
      <c r="D3568" s="50" t="s">
        <v>115</v>
      </c>
      <c r="E3568" s="49">
        <v>0.33333333333333331</v>
      </c>
      <c r="F3568" s="27"/>
      <c r="G3568" s="27">
        <v>6200</v>
      </c>
      <c r="H3568" s="50">
        <v>10</v>
      </c>
    </row>
    <row r="3569" spans="1:8" x14ac:dyDescent="0.3">
      <c r="A3569" s="18">
        <v>45953</v>
      </c>
      <c r="B3569" s="16" t="s">
        <v>25</v>
      </c>
      <c r="C3569" s="17" t="s">
        <v>14</v>
      </c>
      <c r="D3569" s="52" t="s">
        <v>115</v>
      </c>
      <c r="E3569" s="17">
        <v>0.33333333333333331</v>
      </c>
      <c r="F3569" s="163"/>
      <c r="G3569" s="27">
        <v>90</v>
      </c>
      <c r="H3569" s="52">
        <v>2</v>
      </c>
    </row>
    <row r="3570" spans="1:8" x14ac:dyDescent="0.3">
      <c r="A3570" s="18">
        <v>45953</v>
      </c>
      <c r="B3570" s="16" t="s">
        <v>17</v>
      </c>
      <c r="C3570" s="49" t="s">
        <v>14</v>
      </c>
      <c r="D3570" s="50" t="s">
        <v>115</v>
      </c>
      <c r="E3570" s="49">
        <v>0.33333333333333331</v>
      </c>
      <c r="F3570" s="27"/>
      <c r="G3570" s="27"/>
      <c r="H3570" s="50">
        <v>1</v>
      </c>
    </row>
    <row r="3571" spans="1:8" x14ac:dyDescent="0.3">
      <c r="A3571" s="18">
        <v>45953</v>
      </c>
      <c r="B3571" s="27" t="s">
        <v>441</v>
      </c>
      <c r="C3571" s="49" t="s">
        <v>14</v>
      </c>
      <c r="D3571" s="27" t="s">
        <v>115</v>
      </c>
      <c r="E3571" s="49">
        <v>0.33333333333333331</v>
      </c>
      <c r="F3571" s="316"/>
      <c r="G3571" s="27"/>
      <c r="H3571" s="27">
        <v>2</v>
      </c>
    </row>
    <row r="3572" spans="1:8" x14ac:dyDescent="0.3">
      <c r="A3572" s="18">
        <v>45953</v>
      </c>
      <c r="B3572" s="27" t="s">
        <v>33</v>
      </c>
      <c r="C3572" s="49" t="s">
        <v>28</v>
      </c>
      <c r="D3572" s="27" t="s">
        <v>42</v>
      </c>
      <c r="E3572" s="49" t="s">
        <v>554</v>
      </c>
      <c r="F3572" s="27"/>
      <c r="G3572" s="316">
        <v>5700</v>
      </c>
      <c r="H3572" s="27">
        <v>11</v>
      </c>
    </row>
    <row r="3573" spans="1:8" x14ac:dyDescent="0.3">
      <c r="A3573" s="18">
        <v>45953</v>
      </c>
      <c r="B3573" s="16" t="s">
        <v>36</v>
      </c>
      <c r="C3573" s="17" t="s">
        <v>28</v>
      </c>
      <c r="D3573" s="52" t="s">
        <v>42</v>
      </c>
      <c r="E3573" s="17">
        <v>0.29166666666666669</v>
      </c>
      <c r="F3573" s="163"/>
      <c r="G3573" s="27"/>
      <c r="H3573" s="52">
        <v>14</v>
      </c>
    </row>
    <row r="3574" spans="1:8" x14ac:dyDescent="0.3">
      <c r="A3574" s="18">
        <v>45953</v>
      </c>
      <c r="B3574" s="16" t="s">
        <v>6</v>
      </c>
      <c r="C3574" s="17" t="s">
        <v>26</v>
      </c>
      <c r="D3574" s="16" t="s">
        <v>27</v>
      </c>
      <c r="E3574" s="17">
        <v>0.29166666666666669</v>
      </c>
      <c r="F3574" s="316"/>
      <c r="G3574" s="27">
        <v>9860</v>
      </c>
      <c r="H3574" s="16">
        <v>13</v>
      </c>
    </row>
    <row r="3575" spans="1:8" x14ac:dyDescent="0.3">
      <c r="A3575" s="18">
        <v>45953</v>
      </c>
      <c r="B3575" s="27" t="s">
        <v>33</v>
      </c>
      <c r="C3575" s="49" t="s">
        <v>26</v>
      </c>
      <c r="D3575" s="27" t="s">
        <v>27</v>
      </c>
      <c r="E3575" s="49">
        <v>0.5</v>
      </c>
      <c r="F3575" s="27"/>
      <c r="G3575" s="316">
        <v>5700</v>
      </c>
      <c r="H3575" s="27">
        <v>12</v>
      </c>
    </row>
    <row r="3576" spans="1:8" x14ac:dyDescent="0.3">
      <c r="A3576" s="18">
        <v>45953</v>
      </c>
      <c r="B3576" s="27" t="s">
        <v>22</v>
      </c>
      <c r="C3576" s="49" t="s">
        <v>56</v>
      </c>
      <c r="D3576" s="50" t="s">
        <v>97</v>
      </c>
      <c r="E3576" s="49">
        <v>0.29166666666666702</v>
      </c>
      <c r="F3576" s="316"/>
      <c r="G3576" s="27">
        <v>10000</v>
      </c>
      <c r="H3576" s="50">
        <v>11</v>
      </c>
    </row>
    <row r="3577" spans="1:8" x14ac:dyDescent="0.3">
      <c r="A3577" s="586" t="s">
        <v>267</v>
      </c>
      <c r="B3577" s="586" t="s">
        <v>2</v>
      </c>
      <c r="C3577" s="586" t="s">
        <v>3</v>
      </c>
      <c r="D3577" s="586" t="s">
        <v>4</v>
      </c>
      <c r="E3577" s="587" t="s">
        <v>5</v>
      </c>
      <c r="F3577" s="588" t="s">
        <v>454</v>
      </c>
      <c r="G3577" s="588" t="s">
        <v>500</v>
      </c>
      <c r="H3577" s="588" t="s">
        <v>268</v>
      </c>
    </row>
    <row r="3578" spans="1:8" x14ac:dyDescent="0.3">
      <c r="A3578" s="586"/>
      <c r="B3578" s="586"/>
      <c r="C3578" s="586"/>
      <c r="D3578" s="586"/>
      <c r="E3578" s="587"/>
      <c r="F3578" s="588"/>
      <c r="G3578" s="588"/>
      <c r="H3578" s="588"/>
    </row>
    <row r="3579" spans="1:8" x14ac:dyDescent="0.3">
      <c r="A3579" s="18">
        <v>45954</v>
      </c>
      <c r="B3579" s="20" t="s">
        <v>35</v>
      </c>
      <c r="C3579" s="21" t="s">
        <v>46</v>
      </c>
      <c r="D3579" s="41" t="s">
        <v>42</v>
      </c>
      <c r="E3579" s="21">
        <v>0.29166666666666702</v>
      </c>
      <c r="F3579" s="54"/>
      <c r="G3579" s="5">
        <v>500</v>
      </c>
      <c r="H3579" s="41">
        <v>2</v>
      </c>
    </row>
    <row r="3580" spans="1:8" x14ac:dyDescent="0.3">
      <c r="A3580" s="18">
        <v>45954</v>
      </c>
      <c r="B3580" s="5" t="s">
        <v>6</v>
      </c>
      <c r="C3580" s="19" t="s">
        <v>28</v>
      </c>
      <c r="D3580" s="48" t="s">
        <v>42</v>
      </c>
      <c r="E3580" s="19">
        <v>0.29166666666666702</v>
      </c>
      <c r="F3580" s="51"/>
      <c r="G3580" s="5">
        <v>8500</v>
      </c>
      <c r="H3580" s="48">
        <v>12</v>
      </c>
    </row>
    <row r="3581" spans="1:8" x14ac:dyDescent="0.3">
      <c r="A3581" s="18">
        <v>45954</v>
      </c>
      <c r="B3581" s="5" t="s">
        <v>67</v>
      </c>
      <c r="C3581" s="19" t="s">
        <v>14</v>
      </c>
      <c r="D3581" s="48" t="s">
        <v>115</v>
      </c>
      <c r="E3581" s="19">
        <v>0.29166666666666669</v>
      </c>
      <c r="F3581" s="5"/>
      <c r="G3581" s="5">
        <v>8000</v>
      </c>
      <c r="H3581" s="48"/>
    </row>
    <row r="3582" spans="1:8" x14ac:dyDescent="0.3">
      <c r="A3582" s="18">
        <v>45954</v>
      </c>
      <c r="B3582" s="5" t="s">
        <v>107</v>
      </c>
      <c r="C3582" s="19" t="s">
        <v>14</v>
      </c>
      <c r="D3582" s="48" t="s">
        <v>115</v>
      </c>
      <c r="E3582" s="19">
        <v>0.41666666666666669</v>
      </c>
      <c r="F3582" s="5"/>
      <c r="G3582" s="20">
        <v>500</v>
      </c>
      <c r="H3582" s="48">
        <v>3</v>
      </c>
    </row>
    <row r="3583" spans="1:8" x14ac:dyDescent="0.3">
      <c r="A3583" s="18">
        <v>45954</v>
      </c>
      <c r="B3583" s="5" t="s">
        <v>80</v>
      </c>
      <c r="C3583" s="19" t="s">
        <v>14</v>
      </c>
      <c r="D3583" s="48" t="s">
        <v>115</v>
      </c>
      <c r="E3583" s="19">
        <v>0.41666666666666669</v>
      </c>
      <c r="F3583" s="51"/>
      <c r="G3583" s="20">
        <v>60</v>
      </c>
      <c r="H3583" s="48">
        <v>1</v>
      </c>
    </row>
    <row r="3584" spans="1:8" x14ac:dyDescent="0.3">
      <c r="A3584" s="18">
        <v>45954</v>
      </c>
      <c r="B3584" s="5" t="s">
        <v>22</v>
      </c>
      <c r="C3584" s="19" t="s">
        <v>14</v>
      </c>
      <c r="D3584" s="48" t="s">
        <v>115</v>
      </c>
      <c r="E3584" s="19">
        <v>0.41666666666666669</v>
      </c>
      <c r="F3584" s="5"/>
      <c r="G3584" s="20"/>
      <c r="H3584" s="48">
        <v>1</v>
      </c>
    </row>
    <row r="3585" spans="1:8" x14ac:dyDescent="0.3">
      <c r="A3585" s="18">
        <v>45954</v>
      </c>
      <c r="B3585" s="54" t="s">
        <v>377</v>
      </c>
      <c r="C3585" s="191" t="s">
        <v>56</v>
      </c>
      <c r="D3585" s="54" t="s">
        <v>8</v>
      </c>
      <c r="E3585" s="191">
        <v>0.29166666666666669</v>
      </c>
      <c r="F3585" s="54"/>
      <c r="G3585" s="5"/>
      <c r="H3585" s="54"/>
    </row>
    <row r="3586" spans="1:8" x14ac:dyDescent="0.3">
      <c r="A3586" s="18">
        <v>45954</v>
      </c>
      <c r="B3586" s="5" t="s">
        <v>9</v>
      </c>
      <c r="C3586" s="19" t="s">
        <v>104</v>
      </c>
      <c r="D3586" s="48" t="s">
        <v>24</v>
      </c>
      <c r="E3586" s="19">
        <v>0.33333333333333298</v>
      </c>
      <c r="F3586" s="51"/>
      <c r="G3586" s="20">
        <v>10230</v>
      </c>
      <c r="H3586" s="48">
        <v>9</v>
      </c>
    </row>
    <row r="3587" spans="1:8" x14ac:dyDescent="0.3">
      <c r="A3587" s="18">
        <v>45954</v>
      </c>
      <c r="B3587" s="5" t="s">
        <v>36</v>
      </c>
      <c r="C3587" s="19" t="s">
        <v>26</v>
      </c>
      <c r="D3587" s="48" t="s">
        <v>27</v>
      </c>
      <c r="E3587" s="19">
        <v>0.45833333333333331</v>
      </c>
      <c r="F3587" s="5"/>
      <c r="G3587" s="20"/>
      <c r="H3587" s="48">
        <v>12</v>
      </c>
    </row>
    <row r="3588" spans="1:8" x14ac:dyDescent="0.3">
      <c r="A3588" s="18">
        <v>45954</v>
      </c>
      <c r="B3588" s="5" t="s">
        <v>539</v>
      </c>
      <c r="C3588" s="19" t="s">
        <v>20</v>
      </c>
      <c r="D3588" s="48" t="s">
        <v>97</v>
      </c>
      <c r="E3588" s="19">
        <v>0.29166666666666669</v>
      </c>
      <c r="F3588" s="5"/>
      <c r="G3588" s="20">
        <v>16500</v>
      </c>
      <c r="H3588" s="48">
        <v>19</v>
      </c>
    </row>
    <row r="3589" spans="1:8" x14ac:dyDescent="0.3">
      <c r="A3589" s="18">
        <v>45954</v>
      </c>
      <c r="B3589" s="20" t="s">
        <v>18</v>
      </c>
      <c r="C3589" s="21" t="s">
        <v>20</v>
      </c>
      <c r="D3589" s="41" t="s">
        <v>97</v>
      </c>
      <c r="E3589" s="21">
        <v>0.375</v>
      </c>
      <c r="F3589" s="54"/>
      <c r="G3589" s="20">
        <v>13500</v>
      </c>
      <c r="H3589" s="41"/>
    </row>
    <row r="3590" spans="1:8" x14ac:dyDescent="0.3">
      <c r="A3590" s="18">
        <v>45954</v>
      </c>
      <c r="B3590" s="20" t="s">
        <v>40</v>
      </c>
      <c r="C3590" s="21" t="s">
        <v>20</v>
      </c>
      <c r="D3590" s="41" t="s">
        <v>97</v>
      </c>
      <c r="E3590" s="21">
        <v>0.375</v>
      </c>
      <c r="F3590" s="54"/>
      <c r="G3590" s="20">
        <v>13500</v>
      </c>
      <c r="H3590" s="41"/>
    </row>
    <row r="3591" spans="1:8" x14ac:dyDescent="0.3">
      <c r="A3591" s="18">
        <v>45954</v>
      </c>
      <c r="B3591" s="5" t="s">
        <v>9</v>
      </c>
      <c r="C3591" s="19" t="s">
        <v>56</v>
      </c>
      <c r="D3591" s="48" t="s">
        <v>8</v>
      </c>
      <c r="E3591" s="19">
        <v>0.875</v>
      </c>
      <c r="F3591" s="54"/>
      <c r="G3591" s="5"/>
      <c r="H3591" s="48">
        <v>9</v>
      </c>
    </row>
    <row r="3592" spans="1:8" x14ac:dyDescent="0.3">
      <c r="A3592" s="586" t="s">
        <v>267</v>
      </c>
      <c r="B3592" s="586" t="s">
        <v>2</v>
      </c>
      <c r="C3592" s="586" t="s">
        <v>3</v>
      </c>
      <c r="D3592" s="586" t="s">
        <v>4</v>
      </c>
      <c r="E3592" s="587" t="s">
        <v>5</v>
      </c>
      <c r="F3592" s="588" t="s">
        <v>454</v>
      </c>
      <c r="G3592" s="588" t="s">
        <v>500</v>
      </c>
      <c r="H3592" s="588" t="s">
        <v>268</v>
      </c>
    </row>
    <row r="3593" spans="1:8" x14ac:dyDescent="0.3">
      <c r="A3593" s="586"/>
      <c r="B3593" s="586"/>
      <c r="C3593" s="586"/>
      <c r="D3593" s="586"/>
      <c r="E3593" s="587"/>
      <c r="F3593" s="588"/>
      <c r="G3593" s="588"/>
      <c r="H3593" s="588"/>
    </row>
    <row r="3594" spans="1:8" x14ac:dyDescent="0.3">
      <c r="A3594" s="18">
        <v>45955</v>
      </c>
      <c r="B3594" s="5" t="s">
        <v>6</v>
      </c>
      <c r="C3594" s="5" t="s">
        <v>28</v>
      </c>
      <c r="D3594" s="5" t="s">
        <v>42</v>
      </c>
      <c r="E3594" s="22">
        <v>0.33333333333333331</v>
      </c>
      <c r="F3594" s="5"/>
      <c r="G3594" s="5"/>
      <c r="H3594" s="5">
        <v>10</v>
      </c>
    </row>
    <row r="3595" spans="1:8" x14ac:dyDescent="0.3">
      <c r="A3595" s="18">
        <v>45955</v>
      </c>
      <c r="B3595" s="5" t="s">
        <v>6</v>
      </c>
      <c r="C3595" s="5" t="s">
        <v>26</v>
      </c>
      <c r="D3595" s="5" t="s">
        <v>27</v>
      </c>
      <c r="E3595" s="22">
        <v>0.33333333333333331</v>
      </c>
      <c r="F3595" s="5"/>
      <c r="G3595" s="5"/>
      <c r="H3595" s="5">
        <v>10</v>
      </c>
    </row>
    <row r="3596" spans="1:8" x14ac:dyDescent="0.3">
      <c r="A3596" s="18">
        <v>45955</v>
      </c>
      <c r="B3596" s="5" t="s">
        <v>40</v>
      </c>
      <c r="C3596" s="5" t="s">
        <v>20</v>
      </c>
      <c r="D3596" s="5" t="s">
        <v>115</v>
      </c>
      <c r="E3596" s="22">
        <v>0.29166666666666669</v>
      </c>
      <c r="F3596" s="5"/>
      <c r="G3596" s="5"/>
      <c r="H3596" s="5">
        <v>27</v>
      </c>
    </row>
    <row r="3597" spans="1:8" x14ac:dyDescent="0.3">
      <c r="A3597" s="586" t="s">
        <v>267</v>
      </c>
      <c r="B3597" s="586" t="s">
        <v>2</v>
      </c>
      <c r="C3597" s="586" t="s">
        <v>3</v>
      </c>
      <c r="D3597" s="586" t="s">
        <v>4</v>
      </c>
      <c r="E3597" s="587" t="s">
        <v>5</v>
      </c>
      <c r="F3597" s="588" t="s">
        <v>454</v>
      </c>
      <c r="G3597" s="588" t="s">
        <v>500</v>
      </c>
      <c r="H3597" s="588" t="s">
        <v>268</v>
      </c>
    </row>
    <row r="3598" spans="1:8" x14ac:dyDescent="0.3">
      <c r="A3598" s="586"/>
      <c r="B3598" s="586"/>
      <c r="C3598" s="586"/>
      <c r="D3598" s="586"/>
      <c r="E3598" s="587"/>
      <c r="F3598" s="588"/>
      <c r="G3598" s="588"/>
      <c r="H3598" s="588"/>
    </row>
    <row r="3599" spans="1:8" x14ac:dyDescent="0.3">
      <c r="A3599" s="18">
        <v>45956</v>
      </c>
      <c r="B3599" s="5" t="s">
        <v>11</v>
      </c>
      <c r="C3599" s="5" t="s">
        <v>20</v>
      </c>
      <c r="D3599" s="5" t="s">
        <v>97</v>
      </c>
      <c r="E3599" s="22">
        <v>0.29166666666666669</v>
      </c>
      <c r="F3599" s="5"/>
      <c r="G3599" s="5"/>
      <c r="H3599" s="5">
        <v>27</v>
      </c>
    </row>
    <row r="3600" spans="1:8" x14ac:dyDescent="0.3">
      <c r="A3600" s="18">
        <v>45956</v>
      </c>
      <c r="B3600" s="5" t="s">
        <v>11</v>
      </c>
      <c r="C3600" s="5" t="s">
        <v>26</v>
      </c>
      <c r="D3600" s="5" t="s">
        <v>27</v>
      </c>
      <c r="E3600" s="22">
        <v>0.29166666666666669</v>
      </c>
      <c r="F3600" s="5"/>
      <c r="G3600" s="5"/>
      <c r="H3600" s="5">
        <v>11</v>
      </c>
    </row>
    <row r="3601" spans="1:8" x14ac:dyDescent="0.3">
      <c r="A3601" s="586" t="s">
        <v>267</v>
      </c>
      <c r="B3601" s="586" t="s">
        <v>2</v>
      </c>
      <c r="C3601" s="586" t="s">
        <v>3</v>
      </c>
      <c r="D3601" s="586" t="s">
        <v>4</v>
      </c>
      <c r="E3601" s="587" t="s">
        <v>5</v>
      </c>
      <c r="F3601" s="588" t="s">
        <v>454</v>
      </c>
      <c r="G3601" s="588" t="s">
        <v>500</v>
      </c>
      <c r="H3601" s="588" t="s">
        <v>268</v>
      </c>
    </row>
    <row r="3602" spans="1:8" x14ac:dyDescent="0.3">
      <c r="A3602" s="586"/>
      <c r="B3602" s="586"/>
      <c r="C3602" s="586"/>
      <c r="D3602" s="586"/>
      <c r="E3602" s="587"/>
      <c r="F3602" s="588"/>
      <c r="G3602" s="588"/>
      <c r="H3602" s="588"/>
    </row>
    <row r="3603" spans="1:8" x14ac:dyDescent="0.3">
      <c r="A3603" s="18">
        <v>45957</v>
      </c>
      <c r="B3603" s="54" t="s">
        <v>9</v>
      </c>
      <c r="C3603" s="191" t="s">
        <v>104</v>
      </c>
      <c r="D3603" s="54" t="s">
        <v>24</v>
      </c>
      <c r="E3603" s="191">
        <v>0.29166666666666702</v>
      </c>
      <c r="F3603" s="54"/>
      <c r="G3603" s="5">
        <v>1300</v>
      </c>
      <c r="H3603" s="54">
        <v>7</v>
      </c>
    </row>
    <row r="3604" spans="1:8" x14ac:dyDescent="0.3">
      <c r="A3604" s="18">
        <v>45957</v>
      </c>
      <c r="B3604" s="5" t="s">
        <v>30</v>
      </c>
      <c r="C3604" s="19" t="s">
        <v>104</v>
      </c>
      <c r="D3604" s="48" t="s">
        <v>24</v>
      </c>
      <c r="E3604" s="19">
        <v>0.29166666666666669</v>
      </c>
      <c r="F3604" s="51"/>
      <c r="G3604" s="20">
        <v>1605</v>
      </c>
      <c r="H3604" s="48">
        <v>4</v>
      </c>
    </row>
    <row r="3605" spans="1:8" x14ac:dyDescent="0.3">
      <c r="A3605" s="18">
        <v>45957</v>
      </c>
      <c r="B3605" s="5" t="s">
        <v>17</v>
      </c>
      <c r="C3605" s="19" t="s">
        <v>104</v>
      </c>
      <c r="D3605" s="48" t="s">
        <v>24</v>
      </c>
      <c r="E3605" s="19">
        <v>0.5</v>
      </c>
      <c r="F3605" s="5" t="s">
        <v>90</v>
      </c>
      <c r="G3605" s="5">
        <v>6690</v>
      </c>
      <c r="H3605" s="48">
        <v>10</v>
      </c>
    </row>
    <row r="3606" spans="1:8" x14ac:dyDescent="0.3">
      <c r="A3606" s="18">
        <v>45957</v>
      </c>
      <c r="B3606" s="5" t="s">
        <v>25</v>
      </c>
      <c r="C3606" s="19" t="s">
        <v>104</v>
      </c>
      <c r="D3606" s="48" t="s">
        <v>24</v>
      </c>
      <c r="E3606" s="19">
        <v>0.5</v>
      </c>
      <c r="F3606" s="5"/>
      <c r="G3606" s="5">
        <v>936</v>
      </c>
      <c r="H3606" s="48">
        <v>3</v>
      </c>
    </row>
    <row r="3607" spans="1:8" x14ac:dyDescent="0.3">
      <c r="A3607" s="18">
        <v>45957</v>
      </c>
      <c r="B3607" s="5" t="s">
        <v>16</v>
      </c>
      <c r="C3607" s="19" t="s">
        <v>20</v>
      </c>
      <c r="D3607" s="48" t="s">
        <v>179</v>
      </c>
      <c r="E3607" s="19">
        <v>0.25</v>
      </c>
      <c r="F3607" s="5"/>
      <c r="G3607" s="5">
        <v>23000</v>
      </c>
      <c r="H3607" s="48">
        <v>24</v>
      </c>
    </row>
    <row r="3608" spans="1:8" x14ac:dyDescent="0.3">
      <c r="A3608" s="18">
        <v>45957</v>
      </c>
      <c r="B3608" s="20" t="s">
        <v>18</v>
      </c>
      <c r="C3608" s="19" t="s">
        <v>20</v>
      </c>
      <c r="D3608" s="41" t="s">
        <v>179</v>
      </c>
      <c r="E3608" s="19">
        <v>0.5</v>
      </c>
      <c r="F3608" s="5"/>
      <c r="G3608" s="5">
        <v>22303</v>
      </c>
      <c r="H3608" s="41">
        <v>27</v>
      </c>
    </row>
    <row r="3609" spans="1:8" x14ac:dyDescent="0.3">
      <c r="A3609" s="18">
        <v>45957</v>
      </c>
      <c r="B3609" s="5" t="s">
        <v>35</v>
      </c>
      <c r="C3609" s="19" t="s">
        <v>46</v>
      </c>
      <c r="D3609" s="48" t="s">
        <v>27</v>
      </c>
      <c r="E3609" s="19">
        <v>0.29166666666666702</v>
      </c>
      <c r="F3609" s="5"/>
      <c r="G3609" s="5">
        <v>1139</v>
      </c>
      <c r="H3609" s="48">
        <v>3</v>
      </c>
    </row>
    <row r="3610" spans="1:8" x14ac:dyDescent="0.3">
      <c r="A3610" s="18">
        <v>45957</v>
      </c>
      <c r="B3610" s="5" t="s">
        <v>6</v>
      </c>
      <c r="C3610" s="19" t="s">
        <v>56</v>
      </c>
      <c r="D3610" s="48" t="s">
        <v>97</v>
      </c>
      <c r="E3610" s="19">
        <v>0.29166666666666702</v>
      </c>
      <c r="F3610" s="5"/>
      <c r="G3610" s="5">
        <v>9857</v>
      </c>
      <c r="H3610" s="48">
        <v>14</v>
      </c>
    </row>
    <row r="3611" spans="1:8" x14ac:dyDescent="0.3">
      <c r="A3611" s="18">
        <v>45957</v>
      </c>
      <c r="B3611" s="5" t="s">
        <v>13</v>
      </c>
      <c r="C3611" s="19" t="s">
        <v>26</v>
      </c>
      <c r="D3611" s="48" t="s">
        <v>27</v>
      </c>
      <c r="E3611" s="19">
        <v>0.41666666666666702</v>
      </c>
      <c r="F3611" s="51"/>
      <c r="G3611" s="5">
        <v>5200</v>
      </c>
      <c r="H3611" s="48">
        <v>14</v>
      </c>
    </row>
    <row r="3612" spans="1:8" x14ac:dyDescent="0.3">
      <c r="A3612" s="18">
        <v>45957</v>
      </c>
      <c r="B3612" s="5" t="s">
        <v>22</v>
      </c>
      <c r="C3612" s="19" t="s">
        <v>14</v>
      </c>
      <c r="D3612" s="48" t="s">
        <v>115</v>
      </c>
      <c r="E3612" s="19">
        <v>0.29166666666666702</v>
      </c>
      <c r="F3612" s="5"/>
      <c r="G3612" s="5">
        <v>6500</v>
      </c>
      <c r="H3612" s="48">
        <v>12</v>
      </c>
    </row>
    <row r="3613" spans="1:8" x14ac:dyDescent="0.3">
      <c r="A3613" s="18">
        <v>45957</v>
      </c>
      <c r="B3613" s="5" t="s">
        <v>479</v>
      </c>
      <c r="C3613" s="19" t="s">
        <v>14</v>
      </c>
      <c r="D3613" s="48" t="s">
        <v>115</v>
      </c>
      <c r="E3613" s="19">
        <v>0.5</v>
      </c>
      <c r="F3613" s="117"/>
      <c r="G3613" s="5">
        <v>2200</v>
      </c>
      <c r="H3613" s="48">
        <v>4</v>
      </c>
    </row>
    <row r="3614" spans="1:8" x14ac:dyDescent="0.3">
      <c r="A3614" s="18">
        <v>45957</v>
      </c>
      <c r="B3614" s="5" t="s">
        <v>107</v>
      </c>
      <c r="C3614" s="19" t="s">
        <v>28</v>
      </c>
      <c r="D3614" s="48" t="s">
        <v>42</v>
      </c>
      <c r="E3614" s="19">
        <v>0.70833333333333337</v>
      </c>
      <c r="F3614" s="51"/>
      <c r="G3614" s="5">
        <v>4500</v>
      </c>
      <c r="H3614" s="48">
        <v>12</v>
      </c>
    </row>
    <row r="3615" spans="1:8" x14ac:dyDescent="0.3">
      <c r="A3615" s="586" t="s">
        <v>267</v>
      </c>
      <c r="B3615" s="586" t="s">
        <v>2</v>
      </c>
      <c r="C3615" s="586" t="s">
        <v>3</v>
      </c>
      <c r="D3615" s="586" t="s">
        <v>4</v>
      </c>
      <c r="E3615" s="587" t="s">
        <v>5</v>
      </c>
      <c r="F3615" s="588" t="s">
        <v>454</v>
      </c>
      <c r="G3615" s="588" t="s">
        <v>500</v>
      </c>
      <c r="H3615" s="588" t="s">
        <v>268</v>
      </c>
    </row>
    <row r="3616" spans="1:8" x14ac:dyDescent="0.3">
      <c r="A3616" s="586"/>
      <c r="B3616" s="586"/>
      <c r="C3616" s="586"/>
      <c r="D3616" s="586"/>
      <c r="E3616" s="587"/>
      <c r="F3616" s="588"/>
      <c r="G3616" s="588"/>
      <c r="H3616" s="588"/>
    </row>
    <row r="3617" spans="1:8" x14ac:dyDescent="0.3">
      <c r="A3617" s="18">
        <v>45958</v>
      </c>
      <c r="B3617" s="5" t="s">
        <v>6</v>
      </c>
      <c r="C3617" s="19" t="s">
        <v>14</v>
      </c>
      <c r="D3617" s="48" t="s">
        <v>115</v>
      </c>
      <c r="E3617" s="19">
        <v>0.29166666666666702</v>
      </c>
      <c r="F3617" s="5"/>
      <c r="G3617" s="5">
        <v>5600</v>
      </c>
      <c r="H3617" s="48">
        <v>10</v>
      </c>
    </row>
    <row r="3618" spans="1:8" x14ac:dyDescent="0.3">
      <c r="A3618" s="18">
        <v>45958</v>
      </c>
      <c r="B3618" s="5" t="s">
        <v>80</v>
      </c>
      <c r="C3618" s="19" t="s">
        <v>14</v>
      </c>
      <c r="D3618" s="48" t="s">
        <v>115</v>
      </c>
      <c r="E3618" s="19">
        <v>0.5</v>
      </c>
      <c r="F3618" s="51"/>
      <c r="G3618" s="5">
        <v>8000</v>
      </c>
      <c r="H3618" s="48">
        <v>13</v>
      </c>
    </row>
    <row r="3619" spans="1:8" x14ac:dyDescent="0.3">
      <c r="A3619" s="18">
        <v>45958</v>
      </c>
      <c r="B3619" s="5" t="s">
        <v>22</v>
      </c>
      <c r="C3619" s="19" t="s">
        <v>26</v>
      </c>
      <c r="D3619" s="48" t="s">
        <v>27</v>
      </c>
      <c r="E3619" s="19">
        <v>0.29166666666666702</v>
      </c>
      <c r="F3619" s="54"/>
      <c r="G3619" s="5">
        <v>9000</v>
      </c>
      <c r="H3619" s="48">
        <v>12</v>
      </c>
    </row>
    <row r="3620" spans="1:8" x14ac:dyDescent="0.3">
      <c r="A3620" s="18">
        <v>45958</v>
      </c>
      <c r="B3620" s="5" t="s">
        <v>16</v>
      </c>
      <c r="C3620" s="19" t="s">
        <v>26</v>
      </c>
      <c r="D3620" s="48" t="s">
        <v>27</v>
      </c>
      <c r="E3620" s="19">
        <v>0.5</v>
      </c>
      <c r="F3620" s="51"/>
      <c r="G3620" s="5">
        <v>11000</v>
      </c>
      <c r="H3620" s="48">
        <v>14</v>
      </c>
    </row>
    <row r="3621" spans="1:8" x14ac:dyDescent="0.3">
      <c r="A3621" s="18">
        <v>45958</v>
      </c>
      <c r="B3621" s="20" t="s">
        <v>35</v>
      </c>
      <c r="C3621" s="19" t="s">
        <v>46</v>
      </c>
      <c r="D3621" s="41" t="s">
        <v>8</v>
      </c>
      <c r="E3621" s="19">
        <v>0.29166666666666702</v>
      </c>
      <c r="F3621" s="5"/>
      <c r="G3621" s="5">
        <v>1000</v>
      </c>
      <c r="H3621" s="41">
        <v>4</v>
      </c>
    </row>
    <row r="3622" spans="1:8" x14ac:dyDescent="0.3">
      <c r="A3622" s="18">
        <v>45958</v>
      </c>
      <c r="B3622" s="20" t="s">
        <v>76</v>
      </c>
      <c r="C3622" s="21" t="s">
        <v>46</v>
      </c>
      <c r="D3622" s="48" t="s">
        <v>8</v>
      </c>
      <c r="E3622" s="21">
        <v>0.35416666666666669</v>
      </c>
      <c r="F3622" s="54"/>
      <c r="G3622" s="20">
        <v>300</v>
      </c>
      <c r="H3622" s="48">
        <v>1</v>
      </c>
    </row>
    <row r="3623" spans="1:8" x14ac:dyDescent="0.3">
      <c r="A3623" s="18">
        <v>45958</v>
      </c>
      <c r="B3623" s="5" t="s">
        <v>452</v>
      </c>
      <c r="C3623" s="19" t="s">
        <v>46</v>
      </c>
      <c r="D3623" s="48" t="s">
        <v>8</v>
      </c>
      <c r="E3623" s="19">
        <v>0.5</v>
      </c>
      <c r="F3623" s="5"/>
      <c r="G3623" s="5">
        <v>400</v>
      </c>
      <c r="H3623" s="48">
        <v>2</v>
      </c>
    </row>
    <row r="3624" spans="1:8" x14ac:dyDescent="0.3">
      <c r="A3624" s="18">
        <v>45958</v>
      </c>
      <c r="B3624" s="5" t="s">
        <v>161</v>
      </c>
      <c r="C3624" s="19" t="s">
        <v>46</v>
      </c>
      <c r="D3624" s="48" t="s">
        <v>8</v>
      </c>
      <c r="E3624" s="19">
        <v>0.58333333333333337</v>
      </c>
      <c r="F3624" s="117"/>
      <c r="G3624" s="225">
        <v>400</v>
      </c>
      <c r="H3624" s="48">
        <v>2</v>
      </c>
    </row>
    <row r="3625" spans="1:8" x14ac:dyDescent="0.3">
      <c r="A3625" s="18">
        <v>45958</v>
      </c>
      <c r="B3625" s="5" t="s">
        <v>12</v>
      </c>
      <c r="C3625" s="19" t="s">
        <v>20</v>
      </c>
      <c r="D3625" s="48" t="s">
        <v>179</v>
      </c>
      <c r="E3625" s="19">
        <v>0.20833333333333334</v>
      </c>
      <c r="F3625" s="5" t="s">
        <v>503</v>
      </c>
      <c r="G3625" s="5">
        <v>13500</v>
      </c>
      <c r="H3625" s="48">
        <v>23</v>
      </c>
    </row>
    <row r="3626" spans="1:8" x14ac:dyDescent="0.3">
      <c r="A3626" s="18">
        <v>45958</v>
      </c>
      <c r="B3626" s="20" t="s">
        <v>40</v>
      </c>
      <c r="C3626" s="21" t="s">
        <v>28</v>
      </c>
      <c r="D3626" s="41" t="s">
        <v>42</v>
      </c>
      <c r="E3626" s="21">
        <v>0.41666666666666669</v>
      </c>
      <c r="F3626" s="54"/>
      <c r="G3626" s="5">
        <v>6486</v>
      </c>
      <c r="H3626" s="41">
        <v>14</v>
      </c>
    </row>
    <row r="3627" spans="1:8" x14ac:dyDescent="0.3">
      <c r="A3627" s="18">
        <v>45958</v>
      </c>
      <c r="B3627" s="20" t="s">
        <v>9</v>
      </c>
      <c r="C3627" s="21" t="s">
        <v>56</v>
      </c>
      <c r="D3627" s="41" t="s">
        <v>97</v>
      </c>
      <c r="E3627" s="21">
        <v>0.29166666666666702</v>
      </c>
      <c r="F3627" s="54"/>
      <c r="G3627" s="5">
        <v>8500</v>
      </c>
      <c r="H3627" s="41">
        <v>14</v>
      </c>
    </row>
    <row r="3628" spans="1:8" x14ac:dyDescent="0.3">
      <c r="A3628" s="18">
        <v>45958</v>
      </c>
      <c r="B3628" s="5" t="s">
        <v>107</v>
      </c>
      <c r="C3628" s="19" t="s">
        <v>56</v>
      </c>
      <c r="D3628" s="48" t="s">
        <v>97</v>
      </c>
      <c r="E3628" s="19">
        <v>0.5</v>
      </c>
      <c r="F3628" s="5" t="s">
        <v>555</v>
      </c>
      <c r="G3628" s="5"/>
      <c r="H3628" s="48">
        <v>2</v>
      </c>
    </row>
    <row r="3629" spans="1:8" x14ac:dyDescent="0.3">
      <c r="A3629" s="18">
        <v>45958</v>
      </c>
      <c r="B3629" s="5" t="s">
        <v>80</v>
      </c>
      <c r="C3629" s="19" t="s">
        <v>56</v>
      </c>
      <c r="D3629" s="48" t="s">
        <v>97</v>
      </c>
      <c r="E3629" s="19">
        <v>0.5</v>
      </c>
      <c r="F3629" s="51"/>
      <c r="G3629" s="5"/>
      <c r="H3629" s="48">
        <v>10</v>
      </c>
    </row>
    <row r="3630" spans="1:8" x14ac:dyDescent="0.3">
      <c r="A3630" s="18">
        <v>45958</v>
      </c>
      <c r="B3630" s="54" t="s">
        <v>75</v>
      </c>
      <c r="C3630" s="19" t="s">
        <v>104</v>
      </c>
      <c r="D3630" s="41" t="s">
        <v>24</v>
      </c>
      <c r="E3630" s="19">
        <v>0.25</v>
      </c>
      <c r="F3630" s="5"/>
      <c r="G3630" s="5">
        <v>4252</v>
      </c>
      <c r="H3630" s="41">
        <v>11</v>
      </c>
    </row>
    <row r="3631" spans="1:8" x14ac:dyDescent="0.3">
      <c r="A3631" s="18">
        <v>45958</v>
      </c>
      <c r="B3631" s="54" t="s">
        <v>423</v>
      </c>
      <c r="C3631" s="19" t="s">
        <v>104</v>
      </c>
      <c r="D3631" s="41" t="s">
        <v>24</v>
      </c>
      <c r="E3631" s="19">
        <v>0.41666666666666669</v>
      </c>
      <c r="F3631" s="5"/>
      <c r="G3631" s="5">
        <v>8000</v>
      </c>
      <c r="H3631" s="41">
        <v>10</v>
      </c>
    </row>
    <row r="3632" spans="1:8" x14ac:dyDescent="0.3">
      <c r="A3632" s="18">
        <v>45958</v>
      </c>
      <c r="B3632" s="5" t="s">
        <v>36</v>
      </c>
      <c r="C3632" s="19" t="s">
        <v>104</v>
      </c>
      <c r="D3632" s="48" t="s">
        <v>24</v>
      </c>
      <c r="E3632" s="19">
        <v>0.58333333333333337</v>
      </c>
      <c r="F3632" s="5"/>
      <c r="G3632" s="5">
        <v>11000</v>
      </c>
      <c r="H3632" s="48">
        <v>14</v>
      </c>
    </row>
    <row r="3633" spans="1:8" x14ac:dyDescent="0.3">
      <c r="A3633" s="586" t="s">
        <v>267</v>
      </c>
      <c r="B3633" s="586" t="s">
        <v>2</v>
      </c>
      <c r="C3633" s="586" t="s">
        <v>3</v>
      </c>
      <c r="D3633" s="586" t="s">
        <v>4</v>
      </c>
      <c r="E3633" s="587" t="s">
        <v>5</v>
      </c>
      <c r="F3633" s="588" t="s">
        <v>454</v>
      </c>
      <c r="G3633" s="588" t="s">
        <v>500</v>
      </c>
      <c r="H3633" s="588" t="s">
        <v>268</v>
      </c>
    </row>
    <row r="3634" spans="1:8" x14ac:dyDescent="0.3">
      <c r="A3634" s="586"/>
      <c r="B3634" s="586"/>
      <c r="C3634" s="586"/>
      <c r="D3634" s="586"/>
      <c r="E3634" s="587"/>
      <c r="F3634" s="588"/>
      <c r="G3634" s="588"/>
      <c r="H3634" s="588"/>
    </row>
    <row r="3635" spans="1:8" x14ac:dyDescent="0.3">
      <c r="A3635" s="18">
        <v>45959</v>
      </c>
      <c r="B3635" s="27" t="s">
        <v>19</v>
      </c>
      <c r="C3635" s="49" t="s">
        <v>14</v>
      </c>
      <c r="D3635" s="27" t="s">
        <v>115</v>
      </c>
      <c r="E3635" s="49">
        <v>0.20833333333333301</v>
      </c>
      <c r="F3635" s="27"/>
      <c r="G3635" s="27">
        <v>4500</v>
      </c>
      <c r="H3635" s="27">
        <v>15</v>
      </c>
    </row>
    <row r="3636" spans="1:8" x14ac:dyDescent="0.3">
      <c r="A3636" s="18">
        <v>45959</v>
      </c>
      <c r="B3636" s="27" t="s">
        <v>9</v>
      </c>
      <c r="C3636" s="49" t="s">
        <v>104</v>
      </c>
      <c r="D3636" s="27" t="s">
        <v>24</v>
      </c>
      <c r="E3636" s="49">
        <v>0.29166666666666702</v>
      </c>
      <c r="F3636" s="27"/>
      <c r="G3636" s="27">
        <v>7000</v>
      </c>
      <c r="H3636" s="27">
        <v>12</v>
      </c>
    </row>
    <row r="3637" spans="1:8" x14ac:dyDescent="0.3">
      <c r="A3637" s="18">
        <v>45959</v>
      </c>
      <c r="B3637" s="27" t="s">
        <v>6</v>
      </c>
      <c r="C3637" s="49" t="s">
        <v>104</v>
      </c>
      <c r="D3637" s="27" t="s">
        <v>24</v>
      </c>
      <c r="E3637" s="49">
        <v>0.29166666666666702</v>
      </c>
      <c r="F3637" s="27"/>
      <c r="G3637" s="27">
        <v>1600</v>
      </c>
      <c r="H3637" s="27">
        <v>3</v>
      </c>
    </row>
    <row r="3638" spans="1:8" x14ac:dyDescent="0.3">
      <c r="A3638" s="18">
        <v>45959</v>
      </c>
      <c r="B3638" s="27" t="s">
        <v>43</v>
      </c>
      <c r="C3638" s="49" t="s">
        <v>26</v>
      </c>
      <c r="D3638" s="27" t="s">
        <v>27</v>
      </c>
      <c r="E3638" s="49">
        <v>0.25</v>
      </c>
      <c r="F3638" s="142"/>
      <c r="G3638" s="318">
        <v>6500</v>
      </c>
      <c r="H3638" s="27">
        <v>8</v>
      </c>
    </row>
    <row r="3639" spans="1:8" x14ac:dyDescent="0.3">
      <c r="A3639" s="18">
        <v>45959</v>
      </c>
      <c r="B3639" s="27" t="s">
        <v>556</v>
      </c>
      <c r="C3639" s="49" t="s">
        <v>26</v>
      </c>
      <c r="D3639" s="27" t="s">
        <v>27</v>
      </c>
      <c r="E3639" s="49">
        <v>0.25</v>
      </c>
      <c r="F3639" s="142" t="s">
        <v>557</v>
      </c>
      <c r="G3639" s="318">
        <v>6500</v>
      </c>
      <c r="H3639" s="27">
        <v>8</v>
      </c>
    </row>
    <row r="3640" spans="1:8" x14ac:dyDescent="0.3">
      <c r="A3640" s="18">
        <v>45959</v>
      </c>
      <c r="B3640" s="27" t="s">
        <v>35</v>
      </c>
      <c r="C3640" s="49" t="s">
        <v>46</v>
      </c>
      <c r="D3640" s="27" t="s">
        <v>8</v>
      </c>
      <c r="E3640" s="49">
        <v>0.375</v>
      </c>
      <c r="F3640" s="27"/>
      <c r="G3640" s="27">
        <v>600</v>
      </c>
      <c r="H3640" s="27">
        <v>2</v>
      </c>
    </row>
    <row r="3641" spans="1:8" x14ac:dyDescent="0.3">
      <c r="A3641" s="18">
        <v>45959</v>
      </c>
      <c r="B3641" s="27" t="s">
        <v>36</v>
      </c>
      <c r="C3641" s="49" t="s">
        <v>28</v>
      </c>
      <c r="D3641" s="27" t="s">
        <v>42</v>
      </c>
      <c r="E3641" s="49">
        <v>0.29166666666666702</v>
      </c>
      <c r="F3641" s="27"/>
      <c r="G3641" s="27">
        <v>9686</v>
      </c>
      <c r="H3641" s="27">
        <v>14</v>
      </c>
    </row>
    <row r="3642" spans="1:8" x14ac:dyDescent="0.3">
      <c r="A3642" s="18">
        <v>45959</v>
      </c>
      <c r="B3642" s="27" t="s">
        <v>204</v>
      </c>
      <c r="C3642" s="49" t="s">
        <v>451</v>
      </c>
      <c r="D3642" s="27" t="s">
        <v>451</v>
      </c>
      <c r="E3642" s="49">
        <v>8.3333333333333329E-2</v>
      </c>
      <c r="F3642" s="27"/>
      <c r="G3642" s="27">
        <v>3000</v>
      </c>
      <c r="H3642" s="27">
        <v>4</v>
      </c>
    </row>
    <row r="3643" spans="1:8" x14ac:dyDescent="0.3">
      <c r="A3643" s="18">
        <v>45959</v>
      </c>
      <c r="B3643" s="27" t="s">
        <v>34</v>
      </c>
      <c r="C3643" s="49" t="s">
        <v>46</v>
      </c>
      <c r="D3643" s="27" t="s">
        <v>8</v>
      </c>
      <c r="E3643" s="49">
        <v>0.41666666666666669</v>
      </c>
      <c r="F3643" s="27"/>
      <c r="G3643" s="27">
        <v>230</v>
      </c>
      <c r="H3643" s="27">
        <v>1</v>
      </c>
    </row>
    <row r="3644" spans="1:8" x14ac:dyDescent="0.3">
      <c r="A3644" s="18">
        <v>45959</v>
      </c>
      <c r="B3644" s="27" t="s">
        <v>398</v>
      </c>
      <c r="C3644" s="49" t="s">
        <v>46</v>
      </c>
      <c r="D3644" s="27" t="s">
        <v>8</v>
      </c>
      <c r="E3644" s="49">
        <v>0.41666666666666669</v>
      </c>
      <c r="F3644" s="27"/>
      <c r="G3644" s="27">
        <v>230</v>
      </c>
      <c r="H3644" s="27">
        <v>1</v>
      </c>
    </row>
    <row r="3645" spans="1:8" x14ac:dyDescent="0.3">
      <c r="A3645" s="18">
        <v>45959</v>
      </c>
      <c r="B3645" s="27" t="s">
        <v>18</v>
      </c>
      <c r="C3645" s="49" t="s">
        <v>20</v>
      </c>
      <c r="D3645" s="27" t="s">
        <v>179</v>
      </c>
      <c r="E3645" s="49">
        <v>0.33333333333333331</v>
      </c>
      <c r="F3645" s="27"/>
      <c r="G3645" s="27">
        <v>10000</v>
      </c>
      <c r="H3645" s="27">
        <v>13</v>
      </c>
    </row>
    <row r="3646" spans="1:8" x14ac:dyDescent="0.3">
      <c r="A3646" s="18">
        <v>45959</v>
      </c>
      <c r="B3646" s="27" t="s">
        <v>40</v>
      </c>
      <c r="C3646" s="49" t="s">
        <v>20</v>
      </c>
      <c r="D3646" s="27" t="s">
        <v>179</v>
      </c>
      <c r="E3646" s="49">
        <v>0.33333333333333331</v>
      </c>
      <c r="F3646" s="27"/>
      <c r="G3646" s="27">
        <v>13200</v>
      </c>
      <c r="H3646" s="27">
        <v>14</v>
      </c>
    </row>
    <row r="3647" spans="1:8" x14ac:dyDescent="0.3">
      <c r="A3647" s="167">
        <v>45959</v>
      </c>
      <c r="B3647" s="318" t="s">
        <v>55</v>
      </c>
      <c r="C3647" s="319" t="s">
        <v>56</v>
      </c>
      <c r="D3647" s="318" t="s">
        <v>97</v>
      </c>
      <c r="E3647" s="190">
        <v>0.375</v>
      </c>
      <c r="G3647" s="318">
        <v>2200</v>
      </c>
      <c r="H3647" s="318">
        <v>2</v>
      </c>
    </row>
    <row r="3648" spans="1:8" x14ac:dyDescent="0.3">
      <c r="A3648" s="18">
        <v>45959</v>
      </c>
      <c r="B3648" s="27" t="s">
        <v>159</v>
      </c>
      <c r="C3648" s="49" t="s">
        <v>56</v>
      </c>
      <c r="D3648" s="27" t="s">
        <v>97</v>
      </c>
      <c r="E3648" s="49">
        <v>0.45833333333333331</v>
      </c>
      <c r="F3648" s="27"/>
      <c r="G3648" s="27">
        <v>360</v>
      </c>
      <c r="H3648" s="27">
        <v>5</v>
      </c>
    </row>
    <row r="3649" spans="1:8" x14ac:dyDescent="0.3">
      <c r="A3649" s="18">
        <v>45959</v>
      </c>
      <c r="B3649" s="27" t="s">
        <v>16</v>
      </c>
      <c r="C3649" s="49" t="s">
        <v>56</v>
      </c>
      <c r="D3649" s="27" t="s">
        <v>97</v>
      </c>
      <c r="E3649" s="49">
        <v>0.45833333333333331</v>
      </c>
      <c r="F3649" s="27"/>
      <c r="G3649" s="27">
        <v>1900</v>
      </c>
      <c r="H3649" s="27">
        <v>4</v>
      </c>
    </row>
    <row r="3650" spans="1:8" x14ac:dyDescent="0.3">
      <c r="A3650" s="586" t="s">
        <v>267</v>
      </c>
      <c r="B3650" s="586" t="s">
        <v>2</v>
      </c>
      <c r="C3650" s="586" t="s">
        <v>3</v>
      </c>
      <c r="D3650" s="586" t="s">
        <v>4</v>
      </c>
      <c r="E3650" s="587" t="s">
        <v>5</v>
      </c>
      <c r="F3650" s="588" t="s">
        <v>454</v>
      </c>
      <c r="G3650" s="588" t="s">
        <v>500</v>
      </c>
      <c r="H3650" s="588" t="s">
        <v>268</v>
      </c>
    </row>
    <row r="3651" spans="1:8" x14ac:dyDescent="0.3">
      <c r="A3651" s="586"/>
      <c r="B3651" s="586"/>
      <c r="C3651" s="586"/>
      <c r="D3651" s="586"/>
      <c r="E3651" s="587"/>
      <c r="F3651" s="588"/>
      <c r="G3651" s="588"/>
      <c r="H3651" s="588"/>
    </row>
    <row r="3652" spans="1:8" x14ac:dyDescent="0.3">
      <c r="A3652" s="18">
        <v>45960</v>
      </c>
      <c r="B3652" s="5" t="s">
        <v>9</v>
      </c>
      <c r="C3652" s="19" t="s">
        <v>20</v>
      </c>
      <c r="D3652" s="48" t="s">
        <v>179</v>
      </c>
      <c r="E3652" s="19">
        <v>0.29166666666666702</v>
      </c>
      <c r="F3652" s="5"/>
      <c r="G3652" s="5">
        <v>7500</v>
      </c>
      <c r="H3652" s="48">
        <v>24</v>
      </c>
    </row>
    <row r="3653" spans="1:8" x14ac:dyDescent="0.3">
      <c r="A3653" s="18">
        <v>45960</v>
      </c>
      <c r="B3653" s="16" t="s">
        <v>6</v>
      </c>
      <c r="C3653" s="17" t="s">
        <v>20</v>
      </c>
      <c r="D3653" s="16" t="s">
        <v>179</v>
      </c>
      <c r="E3653" s="17">
        <v>0.29166666666666669</v>
      </c>
      <c r="F3653" s="316"/>
      <c r="G3653" s="27">
        <v>1.6579999999999999</v>
      </c>
      <c r="H3653" s="16">
        <v>3</v>
      </c>
    </row>
    <row r="3654" spans="1:8" x14ac:dyDescent="0.3">
      <c r="A3654" s="18">
        <v>45960</v>
      </c>
      <c r="B3654" s="5" t="s">
        <v>33</v>
      </c>
      <c r="C3654" s="19" t="s">
        <v>14</v>
      </c>
      <c r="D3654" s="5" t="s">
        <v>42</v>
      </c>
      <c r="E3654" s="19">
        <v>0.29166666666666669</v>
      </c>
      <c r="F3654" s="5"/>
      <c r="G3654" s="54">
        <v>4500</v>
      </c>
      <c r="H3654" s="5">
        <v>13</v>
      </c>
    </row>
    <row r="3655" spans="1:8" x14ac:dyDescent="0.3">
      <c r="A3655" s="18">
        <v>45960</v>
      </c>
      <c r="B3655" s="5" t="s">
        <v>33</v>
      </c>
      <c r="C3655" s="19" t="s">
        <v>14</v>
      </c>
      <c r="D3655" s="5" t="s">
        <v>42</v>
      </c>
      <c r="E3655" s="19">
        <v>0.5</v>
      </c>
      <c r="F3655" s="5"/>
      <c r="G3655" s="54">
        <v>4500</v>
      </c>
      <c r="H3655" s="5">
        <v>10</v>
      </c>
    </row>
    <row r="3656" spans="1:8" x14ac:dyDescent="0.3">
      <c r="A3656" s="18">
        <v>45960</v>
      </c>
      <c r="B3656" s="5" t="s">
        <v>35</v>
      </c>
      <c r="C3656" s="19" t="s">
        <v>104</v>
      </c>
      <c r="D3656" s="48" t="s">
        <v>24</v>
      </c>
      <c r="E3656" s="19">
        <v>0.29166666666666702</v>
      </c>
      <c r="F3656" s="51"/>
      <c r="G3656" s="51">
        <v>712</v>
      </c>
      <c r="H3656" s="48">
        <v>3</v>
      </c>
    </row>
    <row r="3657" spans="1:8" x14ac:dyDescent="0.3">
      <c r="A3657" s="18">
        <v>45960</v>
      </c>
      <c r="B3657" s="5" t="s">
        <v>12</v>
      </c>
      <c r="C3657" s="19" t="s">
        <v>104</v>
      </c>
      <c r="D3657" s="48" t="s">
        <v>24</v>
      </c>
      <c r="E3657" s="19">
        <v>0.35416666666666669</v>
      </c>
      <c r="F3657" s="5" t="s">
        <v>503</v>
      </c>
      <c r="G3657" s="5">
        <v>10000</v>
      </c>
      <c r="H3657" s="48">
        <v>20</v>
      </c>
    </row>
    <row r="3658" spans="1:8" x14ac:dyDescent="0.3">
      <c r="A3658" s="18">
        <v>45960</v>
      </c>
      <c r="B3658" s="5" t="s">
        <v>40</v>
      </c>
      <c r="C3658" s="19" t="s">
        <v>26</v>
      </c>
      <c r="D3658" s="48" t="s">
        <v>27</v>
      </c>
      <c r="E3658" s="19">
        <v>0.20833333333333334</v>
      </c>
      <c r="F3658" s="51"/>
      <c r="G3658" s="5">
        <v>177</v>
      </c>
      <c r="H3658" s="48"/>
    </row>
    <row r="3659" spans="1:8" x14ac:dyDescent="0.3">
      <c r="A3659" s="18">
        <v>45960</v>
      </c>
      <c r="B3659" s="5" t="s">
        <v>105</v>
      </c>
      <c r="C3659" s="19" t="s">
        <v>26</v>
      </c>
      <c r="D3659" s="48" t="s">
        <v>27</v>
      </c>
      <c r="E3659" s="19">
        <v>0.625</v>
      </c>
      <c r="F3659" s="117"/>
      <c r="G3659" s="5">
        <v>4500</v>
      </c>
      <c r="H3659" s="48">
        <v>14</v>
      </c>
    </row>
    <row r="3660" spans="1:8" x14ac:dyDescent="0.3">
      <c r="A3660" s="18">
        <v>45960</v>
      </c>
      <c r="B3660" s="5" t="s">
        <v>22</v>
      </c>
      <c r="C3660" s="19" t="s">
        <v>28</v>
      </c>
      <c r="D3660" s="48" t="s">
        <v>8</v>
      </c>
      <c r="E3660" s="19">
        <v>0.29166666666666702</v>
      </c>
      <c r="F3660" s="54"/>
      <c r="G3660" s="5">
        <v>10000</v>
      </c>
      <c r="H3660" s="48">
        <v>11</v>
      </c>
    </row>
    <row r="3661" spans="1:8" x14ac:dyDescent="0.3">
      <c r="A3661" s="18">
        <v>45960</v>
      </c>
      <c r="B3661" s="16" t="s">
        <v>25</v>
      </c>
      <c r="C3661" s="17" t="s">
        <v>46</v>
      </c>
      <c r="D3661" s="52" t="s">
        <v>8</v>
      </c>
      <c r="E3661" s="17">
        <v>0.5</v>
      </c>
      <c r="F3661" s="163"/>
      <c r="G3661" s="27">
        <v>350</v>
      </c>
      <c r="H3661" s="52">
        <v>2</v>
      </c>
    </row>
    <row r="3662" spans="1:8" x14ac:dyDescent="0.3">
      <c r="A3662" s="18">
        <v>45960</v>
      </c>
      <c r="B3662" s="16" t="s">
        <v>17</v>
      </c>
      <c r="C3662" s="49" t="s">
        <v>46</v>
      </c>
      <c r="D3662" s="50" t="s">
        <v>8</v>
      </c>
      <c r="E3662" s="49">
        <v>0.5</v>
      </c>
      <c r="F3662" s="27"/>
      <c r="G3662" s="27">
        <v>120</v>
      </c>
      <c r="H3662" s="50">
        <v>1</v>
      </c>
    </row>
    <row r="3663" spans="1:8" x14ac:dyDescent="0.3">
      <c r="A3663" s="18">
        <v>45960</v>
      </c>
      <c r="B3663" s="27" t="s">
        <v>13</v>
      </c>
      <c r="C3663" s="49" t="s">
        <v>46</v>
      </c>
      <c r="D3663" s="52" t="s">
        <v>8</v>
      </c>
      <c r="E3663" s="49">
        <v>0.5</v>
      </c>
      <c r="F3663" s="27"/>
      <c r="G3663" s="27">
        <v>230</v>
      </c>
      <c r="H3663" s="52">
        <v>2</v>
      </c>
    </row>
    <row r="3664" spans="1:8" x14ac:dyDescent="0.3">
      <c r="A3664" s="18">
        <v>45960</v>
      </c>
      <c r="B3664" s="27" t="s">
        <v>441</v>
      </c>
      <c r="C3664" s="49" t="s">
        <v>46</v>
      </c>
      <c r="D3664" s="27" t="s">
        <v>8</v>
      </c>
      <c r="E3664" s="49">
        <v>0.5</v>
      </c>
      <c r="F3664" s="316"/>
      <c r="G3664" s="27">
        <v>60</v>
      </c>
      <c r="H3664" s="27">
        <v>1</v>
      </c>
    </row>
    <row r="3665" spans="1:8" x14ac:dyDescent="0.3">
      <c r="A3665" s="18">
        <v>45960</v>
      </c>
      <c r="B3665" s="20" t="s">
        <v>36</v>
      </c>
      <c r="C3665" s="21" t="s">
        <v>56</v>
      </c>
      <c r="D3665" s="41" t="s">
        <v>97</v>
      </c>
      <c r="E3665" s="21">
        <v>0.5</v>
      </c>
      <c r="F3665" s="51"/>
      <c r="G3665" s="5">
        <v>8900</v>
      </c>
      <c r="H3665" s="41">
        <v>14</v>
      </c>
    </row>
    <row r="3666" spans="1:8" x14ac:dyDescent="0.3">
      <c r="A3666" s="586" t="s">
        <v>267</v>
      </c>
      <c r="B3666" s="586" t="s">
        <v>2</v>
      </c>
      <c r="C3666" s="586" t="s">
        <v>3</v>
      </c>
      <c r="D3666" s="586" t="s">
        <v>4</v>
      </c>
      <c r="E3666" s="587" t="s">
        <v>5</v>
      </c>
      <c r="F3666" s="588" t="s">
        <v>454</v>
      </c>
      <c r="G3666" s="588" t="s">
        <v>500</v>
      </c>
      <c r="H3666" s="588" t="s">
        <v>268</v>
      </c>
    </row>
    <row r="3667" spans="1:8" x14ac:dyDescent="0.3">
      <c r="A3667" s="586"/>
      <c r="B3667" s="586"/>
      <c r="C3667" s="586"/>
      <c r="D3667" s="586"/>
      <c r="E3667" s="587"/>
      <c r="F3667" s="588"/>
      <c r="G3667" s="588"/>
      <c r="H3667" s="588"/>
    </row>
    <row r="3668" spans="1:8" x14ac:dyDescent="0.3">
      <c r="A3668" s="18">
        <v>45961</v>
      </c>
      <c r="B3668" s="20" t="s">
        <v>35</v>
      </c>
      <c r="C3668" s="21" t="s">
        <v>46</v>
      </c>
      <c r="D3668" s="41" t="s">
        <v>8</v>
      </c>
      <c r="E3668" s="21">
        <v>0.29166666666666702</v>
      </c>
      <c r="F3668" s="54"/>
      <c r="G3668" s="5">
        <v>230</v>
      </c>
      <c r="H3668" s="41">
        <v>2</v>
      </c>
    </row>
    <row r="3669" spans="1:8" x14ac:dyDescent="0.3">
      <c r="A3669" s="18">
        <v>45961</v>
      </c>
      <c r="B3669" s="5" t="s">
        <v>6</v>
      </c>
      <c r="C3669" s="19" t="s">
        <v>28</v>
      </c>
      <c r="D3669" s="48" t="s">
        <v>8</v>
      </c>
      <c r="E3669" s="19">
        <v>0.33333333333333331</v>
      </c>
      <c r="F3669" s="51"/>
      <c r="G3669" s="5">
        <v>3.1669999999999998</v>
      </c>
      <c r="H3669" s="48">
        <v>5</v>
      </c>
    </row>
    <row r="3670" spans="1:8" x14ac:dyDescent="0.3">
      <c r="A3670" s="18">
        <v>45961</v>
      </c>
      <c r="B3670" s="5" t="s">
        <v>9</v>
      </c>
      <c r="C3670" s="19" t="s">
        <v>28</v>
      </c>
      <c r="D3670" s="48" t="s">
        <v>8</v>
      </c>
      <c r="E3670" s="19">
        <v>0.33333333333333331</v>
      </c>
      <c r="F3670" s="51"/>
      <c r="G3670" s="20">
        <v>6000</v>
      </c>
      <c r="H3670" s="48">
        <v>9</v>
      </c>
    </row>
    <row r="3671" spans="1:8" x14ac:dyDescent="0.3">
      <c r="A3671" s="18">
        <v>45961</v>
      </c>
      <c r="B3671" s="5" t="s">
        <v>36</v>
      </c>
      <c r="C3671" s="19" t="s">
        <v>28</v>
      </c>
      <c r="D3671" s="48" t="s">
        <v>8</v>
      </c>
      <c r="E3671" s="19">
        <v>0.66666666666666663</v>
      </c>
      <c r="F3671" s="5"/>
      <c r="G3671" s="20">
        <v>10230</v>
      </c>
      <c r="H3671" s="48">
        <v>12</v>
      </c>
    </row>
    <row r="3672" spans="1:8" x14ac:dyDescent="0.3">
      <c r="A3672" s="18">
        <v>45961</v>
      </c>
      <c r="B3672" s="5" t="s">
        <v>40</v>
      </c>
      <c r="C3672" s="19" t="s">
        <v>20</v>
      </c>
      <c r="D3672" s="48" t="s">
        <v>179</v>
      </c>
      <c r="E3672" s="19">
        <v>0.33333333333333331</v>
      </c>
      <c r="F3672" s="5"/>
      <c r="G3672" s="5">
        <v>8500</v>
      </c>
      <c r="H3672" s="48">
        <v>12</v>
      </c>
    </row>
    <row r="3673" spans="1:8" x14ac:dyDescent="0.3">
      <c r="A3673" s="18">
        <v>45961</v>
      </c>
      <c r="B3673" s="5" t="s">
        <v>164</v>
      </c>
      <c r="C3673" s="19" t="s">
        <v>20</v>
      </c>
      <c r="D3673" s="48" t="s">
        <v>179</v>
      </c>
      <c r="E3673" s="19">
        <v>0.33333333333333298</v>
      </c>
      <c r="F3673" s="5"/>
      <c r="G3673" s="20">
        <v>500</v>
      </c>
      <c r="H3673" s="48">
        <v>1</v>
      </c>
    </row>
    <row r="3674" spans="1:8" x14ac:dyDescent="0.3">
      <c r="A3674" s="18">
        <v>45961</v>
      </c>
      <c r="B3674" s="5" t="s">
        <v>12</v>
      </c>
      <c r="C3674" s="19" t="s">
        <v>104</v>
      </c>
      <c r="D3674" s="48" t="s">
        <v>24</v>
      </c>
      <c r="E3674" s="19">
        <v>0.33333333333333331</v>
      </c>
      <c r="F3674" s="5" t="s">
        <v>503</v>
      </c>
      <c r="G3674" s="5">
        <v>10700</v>
      </c>
      <c r="H3674" s="48">
        <v>22</v>
      </c>
    </row>
    <row r="3675" spans="1:8" x14ac:dyDescent="0.3">
      <c r="A3675" s="18">
        <v>45961</v>
      </c>
      <c r="B3675" s="41" t="s">
        <v>51</v>
      </c>
      <c r="C3675" s="42" t="s">
        <v>104</v>
      </c>
      <c r="D3675" s="41" t="s">
        <v>24</v>
      </c>
      <c r="E3675" s="42">
        <v>0.33333333333333298</v>
      </c>
      <c r="F3675" s="41"/>
      <c r="G3675" s="5">
        <v>500</v>
      </c>
      <c r="H3675" s="41">
        <v>2</v>
      </c>
    </row>
    <row r="3676" spans="1:8" x14ac:dyDescent="0.3">
      <c r="A3676" s="18">
        <v>45961</v>
      </c>
      <c r="B3676" s="5" t="s">
        <v>36</v>
      </c>
      <c r="C3676" s="19" t="s">
        <v>14</v>
      </c>
      <c r="D3676" s="48" t="s">
        <v>42</v>
      </c>
      <c r="E3676" s="19">
        <v>0.20833333333333334</v>
      </c>
      <c r="F3676" s="5" t="s">
        <v>90</v>
      </c>
      <c r="G3676" s="20">
        <v>10230</v>
      </c>
      <c r="H3676" s="48">
        <v>12</v>
      </c>
    </row>
    <row r="3677" spans="1:8" x14ac:dyDescent="0.3">
      <c r="A3677" s="18">
        <v>45961</v>
      </c>
      <c r="B3677" s="5" t="s">
        <v>105</v>
      </c>
      <c r="C3677" s="19" t="s">
        <v>26</v>
      </c>
      <c r="D3677" s="48" t="s">
        <v>27</v>
      </c>
      <c r="E3677" s="22">
        <v>0.29166666666666669</v>
      </c>
      <c r="F3677" s="5"/>
      <c r="G3677" s="5">
        <v>5600</v>
      </c>
      <c r="H3677" s="48">
        <v>14</v>
      </c>
    </row>
    <row r="3678" spans="1:8" x14ac:dyDescent="0.3">
      <c r="A3678" s="586" t="s">
        <v>267</v>
      </c>
      <c r="B3678" s="586" t="s">
        <v>2</v>
      </c>
      <c r="C3678" s="586" t="s">
        <v>3</v>
      </c>
      <c r="D3678" s="586" t="s">
        <v>4</v>
      </c>
      <c r="E3678" s="587" t="s">
        <v>5</v>
      </c>
      <c r="F3678" s="588" t="s">
        <v>454</v>
      </c>
      <c r="G3678" s="588" t="s">
        <v>500</v>
      </c>
      <c r="H3678" s="588" t="s">
        <v>268</v>
      </c>
    </row>
    <row r="3679" spans="1:8" x14ac:dyDescent="0.3">
      <c r="A3679" s="586"/>
      <c r="B3679" s="586"/>
      <c r="C3679" s="586"/>
      <c r="D3679" s="586"/>
      <c r="E3679" s="587"/>
      <c r="F3679" s="588"/>
      <c r="G3679" s="588"/>
      <c r="H3679" s="588"/>
    </row>
    <row r="3680" spans="1:8" x14ac:dyDescent="0.3">
      <c r="A3680" s="18">
        <v>45962</v>
      </c>
      <c r="B3680" s="20" t="s">
        <v>9</v>
      </c>
      <c r="C3680" s="21" t="s">
        <v>14</v>
      </c>
      <c r="D3680" s="41" t="s">
        <v>42</v>
      </c>
      <c r="E3680" s="21">
        <v>0.29166666666666702</v>
      </c>
      <c r="F3680" s="54"/>
      <c r="G3680" s="5">
        <v>5600</v>
      </c>
      <c r="H3680" s="41">
        <v>10</v>
      </c>
    </row>
    <row r="3681" spans="1:8" x14ac:dyDescent="0.3">
      <c r="A3681" s="18">
        <v>45962</v>
      </c>
      <c r="B3681" s="5" t="s">
        <v>6</v>
      </c>
      <c r="C3681" s="19" t="s">
        <v>28</v>
      </c>
      <c r="D3681" s="48" t="s">
        <v>8</v>
      </c>
      <c r="E3681" s="19">
        <v>0.29166666666666669</v>
      </c>
      <c r="F3681" s="51"/>
      <c r="G3681" s="5">
        <v>8000</v>
      </c>
      <c r="H3681" s="48">
        <v>14</v>
      </c>
    </row>
    <row r="3682" spans="1:8" x14ac:dyDescent="0.3">
      <c r="A3682" s="18">
        <v>45962</v>
      </c>
      <c r="B3682" s="5" t="s">
        <v>40</v>
      </c>
      <c r="C3682" s="19" t="s">
        <v>20</v>
      </c>
      <c r="D3682" s="48" t="s">
        <v>179</v>
      </c>
      <c r="E3682" s="19">
        <v>0.33333333333333331</v>
      </c>
      <c r="F3682" s="51"/>
      <c r="G3682" s="20">
        <v>23500</v>
      </c>
      <c r="H3682" s="48">
        <v>20</v>
      </c>
    </row>
    <row r="3683" spans="1:8" x14ac:dyDescent="0.3">
      <c r="A3683" s="586" t="s">
        <v>267</v>
      </c>
      <c r="B3683" s="586" t="s">
        <v>2</v>
      </c>
      <c r="C3683" s="586" t="s">
        <v>3</v>
      </c>
      <c r="D3683" s="586" t="s">
        <v>4</v>
      </c>
      <c r="E3683" s="587" t="s">
        <v>5</v>
      </c>
      <c r="F3683" s="588" t="s">
        <v>454</v>
      </c>
      <c r="G3683" s="588" t="s">
        <v>500</v>
      </c>
      <c r="H3683" s="588" t="s">
        <v>268</v>
      </c>
    </row>
    <row r="3684" spans="1:8" x14ac:dyDescent="0.3">
      <c r="A3684" s="586"/>
      <c r="B3684" s="586"/>
      <c r="C3684" s="586"/>
      <c r="D3684" s="586"/>
      <c r="E3684" s="587"/>
      <c r="F3684" s="588"/>
      <c r="G3684" s="588"/>
      <c r="H3684" s="588"/>
    </row>
    <row r="3685" spans="1:8" x14ac:dyDescent="0.3">
      <c r="A3685" s="18">
        <v>45964</v>
      </c>
      <c r="B3685" s="54" t="s">
        <v>9</v>
      </c>
      <c r="C3685" s="191" t="s">
        <v>26</v>
      </c>
      <c r="D3685" s="54" t="s">
        <v>27</v>
      </c>
      <c r="E3685" s="191">
        <v>0.29166666666666702</v>
      </c>
      <c r="F3685" s="54"/>
      <c r="G3685" s="5">
        <v>1000</v>
      </c>
      <c r="H3685" s="54">
        <v>6</v>
      </c>
    </row>
    <row r="3686" spans="1:8" x14ac:dyDescent="0.3">
      <c r="A3686" s="18">
        <v>45964</v>
      </c>
      <c r="B3686" s="5" t="s">
        <v>169</v>
      </c>
      <c r="C3686" s="19" t="s">
        <v>26</v>
      </c>
      <c r="D3686" s="48" t="s">
        <v>27</v>
      </c>
      <c r="E3686" s="19">
        <v>0.54166666666666663</v>
      </c>
      <c r="F3686" s="5"/>
      <c r="G3686" s="5">
        <v>4121</v>
      </c>
      <c r="H3686" s="48">
        <v>8</v>
      </c>
    </row>
    <row r="3687" spans="1:8" x14ac:dyDescent="0.3">
      <c r="A3687" s="18">
        <v>45964</v>
      </c>
      <c r="B3687" s="5" t="s">
        <v>80</v>
      </c>
      <c r="C3687" s="19" t="s">
        <v>26</v>
      </c>
      <c r="D3687" s="48" t="s">
        <v>27</v>
      </c>
      <c r="E3687" s="19">
        <v>0.54166666666666663</v>
      </c>
      <c r="F3687" s="5"/>
      <c r="G3687" s="5">
        <v>4121</v>
      </c>
      <c r="H3687" s="48">
        <v>8</v>
      </c>
    </row>
    <row r="3688" spans="1:8" x14ac:dyDescent="0.3">
      <c r="A3688" s="18">
        <v>45964</v>
      </c>
      <c r="B3688" s="5" t="s">
        <v>16</v>
      </c>
      <c r="C3688" s="19" t="s">
        <v>20</v>
      </c>
      <c r="D3688" s="48" t="s">
        <v>179</v>
      </c>
      <c r="E3688" s="19">
        <v>0.25</v>
      </c>
      <c r="F3688" s="5"/>
      <c r="G3688" s="5">
        <v>23000</v>
      </c>
      <c r="H3688" s="48">
        <v>24</v>
      </c>
    </row>
    <row r="3689" spans="1:8" x14ac:dyDescent="0.3">
      <c r="A3689" s="18">
        <v>45964</v>
      </c>
      <c r="B3689" s="20" t="s">
        <v>18</v>
      </c>
      <c r="C3689" s="19" t="s">
        <v>20</v>
      </c>
      <c r="D3689" s="41" t="s">
        <v>179</v>
      </c>
      <c r="E3689" s="19">
        <v>0.5</v>
      </c>
      <c r="F3689" s="5"/>
      <c r="G3689" s="5">
        <v>22303</v>
      </c>
      <c r="H3689" s="41">
        <v>27</v>
      </c>
    </row>
    <row r="3690" spans="1:8" x14ac:dyDescent="0.3">
      <c r="A3690" s="18">
        <v>45964</v>
      </c>
      <c r="B3690" s="5" t="s">
        <v>35</v>
      </c>
      <c r="C3690" s="19" t="s">
        <v>46</v>
      </c>
      <c r="D3690" s="48" t="s">
        <v>24</v>
      </c>
      <c r="E3690" s="19">
        <v>0.29166666666666702</v>
      </c>
      <c r="F3690" s="5"/>
      <c r="G3690" s="5">
        <v>1139</v>
      </c>
      <c r="H3690" s="48">
        <v>3</v>
      </c>
    </row>
    <row r="3691" spans="1:8" x14ac:dyDescent="0.3">
      <c r="A3691" s="18">
        <v>45964</v>
      </c>
      <c r="B3691" s="54" t="s">
        <v>75</v>
      </c>
      <c r="C3691" s="19" t="s">
        <v>104</v>
      </c>
      <c r="D3691" s="41" t="s">
        <v>8</v>
      </c>
      <c r="E3691" s="19">
        <v>0.25</v>
      </c>
      <c r="F3691" s="5"/>
      <c r="G3691" s="5"/>
      <c r="H3691" s="41">
        <v>11</v>
      </c>
    </row>
    <row r="3692" spans="1:8" x14ac:dyDescent="0.3">
      <c r="A3692" s="18">
        <v>45964</v>
      </c>
      <c r="B3692" s="54" t="s">
        <v>67</v>
      </c>
      <c r="C3692" s="19" t="s">
        <v>104</v>
      </c>
      <c r="D3692" s="41" t="s">
        <v>24</v>
      </c>
      <c r="E3692" s="19">
        <v>0.45833333333333331</v>
      </c>
      <c r="F3692" s="5"/>
      <c r="G3692" s="5"/>
      <c r="H3692" s="41">
        <v>10</v>
      </c>
    </row>
    <row r="3693" spans="1:8" x14ac:dyDescent="0.3">
      <c r="A3693" s="18">
        <v>45964</v>
      </c>
      <c r="B3693" s="5" t="s">
        <v>13</v>
      </c>
      <c r="C3693" s="19" t="s">
        <v>104</v>
      </c>
      <c r="D3693" s="48" t="s">
        <v>24</v>
      </c>
      <c r="E3693" s="19">
        <v>0.625</v>
      </c>
      <c r="F3693" s="51"/>
      <c r="G3693" s="5"/>
      <c r="H3693" s="48">
        <v>8</v>
      </c>
    </row>
    <row r="3694" spans="1:8" x14ac:dyDescent="0.3">
      <c r="A3694" s="18">
        <v>45964</v>
      </c>
      <c r="B3694" s="5" t="s">
        <v>6</v>
      </c>
      <c r="C3694" s="19" t="s">
        <v>56</v>
      </c>
      <c r="D3694" s="48" t="s">
        <v>97</v>
      </c>
      <c r="E3694" s="19">
        <v>0.29166666666666702</v>
      </c>
      <c r="F3694" s="5"/>
      <c r="G3694" s="5">
        <v>6200</v>
      </c>
      <c r="H3694" s="48">
        <v>12</v>
      </c>
    </row>
    <row r="3695" spans="1:8" x14ac:dyDescent="0.3">
      <c r="A3695" s="18">
        <v>45964</v>
      </c>
      <c r="B3695" s="5" t="s">
        <v>17</v>
      </c>
      <c r="C3695" s="19" t="s">
        <v>56</v>
      </c>
      <c r="D3695" s="48" t="s">
        <v>97</v>
      </c>
      <c r="E3695" s="19">
        <v>0.5</v>
      </c>
      <c r="F3695" s="5"/>
      <c r="G3695" s="5">
        <v>6690</v>
      </c>
      <c r="H3695" s="48">
        <v>9</v>
      </c>
    </row>
    <row r="3696" spans="1:8" x14ac:dyDescent="0.3">
      <c r="A3696" s="18">
        <v>45964</v>
      </c>
      <c r="B3696" s="5" t="s">
        <v>25</v>
      </c>
      <c r="C3696" s="19" t="s">
        <v>56</v>
      </c>
      <c r="D3696" s="48" t="s">
        <v>97</v>
      </c>
      <c r="E3696" s="19">
        <v>0.5</v>
      </c>
      <c r="F3696" s="5"/>
      <c r="G3696" s="5">
        <v>936</v>
      </c>
      <c r="H3696" s="48">
        <v>4</v>
      </c>
    </row>
    <row r="3697" spans="1:8" x14ac:dyDescent="0.3">
      <c r="A3697" s="18">
        <v>45964</v>
      </c>
      <c r="B3697" s="5" t="s">
        <v>22</v>
      </c>
      <c r="C3697" s="19" t="s">
        <v>14</v>
      </c>
      <c r="D3697" s="48" t="s">
        <v>115</v>
      </c>
      <c r="E3697" s="19">
        <v>0.29166666666666702</v>
      </c>
      <c r="F3697" s="5"/>
      <c r="G3697" s="5">
        <v>6500</v>
      </c>
      <c r="H3697" s="48">
        <v>12</v>
      </c>
    </row>
    <row r="3698" spans="1:8" x14ac:dyDescent="0.3">
      <c r="A3698" s="18">
        <v>45964</v>
      </c>
      <c r="B3698" s="5" t="s">
        <v>13</v>
      </c>
      <c r="C3698" s="19" t="s">
        <v>14</v>
      </c>
      <c r="D3698" s="48" t="s">
        <v>115</v>
      </c>
      <c r="E3698" s="19">
        <v>0.625</v>
      </c>
      <c r="F3698" s="51"/>
      <c r="G3698" s="5"/>
      <c r="H3698" s="48">
        <v>10</v>
      </c>
    </row>
    <row r="3699" spans="1:8" ht="15.6" x14ac:dyDescent="0.3">
      <c r="A3699" s="18">
        <v>45964</v>
      </c>
      <c r="B3699" s="332" t="s">
        <v>566</v>
      </c>
      <c r="C3699" s="5" t="s">
        <v>28</v>
      </c>
      <c r="D3699" s="5" t="s">
        <v>42</v>
      </c>
      <c r="E3699" s="22">
        <v>0.41666666666666669</v>
      </c>
      <c r="F3699" s="5"/>
      <c r="G3699" s="5"/>
      <c r="H3699" s="48">
        <v>14</v>
      </c>
    </row>
    <row r="3700" spans="1:8" ht="15.6" x14ac:dyDescent="0.3">
      <c r="A3700" s="18">
        <v>45964</v>
      </c>
      <c r="B3700" s="332" t="s">
        <v>566</v>
      </c>
      <c r="C3700" s="5" t="s">
        <v>28</v>
      </c>
      <c r="D3700" s="5" t="s">
        <v>42</v>
      </c>
      <c r="E3700" s="22">
        <v>0.5</v>
      </c>
      <c r="F3700" s="5"/>
      <c r="G3700" s="5"/>
      <c r="H3700" s="48">
        <v>14</v>
      </c>
    </row>
    <row r="3701" spans="1:8" ht="15.6" x14ac:dyDescent="0.3">
      <c r="A3701" s="18">
        <v>45964</v>
      </c>
      <c r="B3701" s="332" t="s">
        <v>566</v>
      </c>
      <c r="C3701" s="5" t="s">
        <v>14</v>
      </c>
      <c r="D3701" s="5" t="s">
        <v>115</v>
      </c>
      <c r="E3701" s="22">
        <v>0.5</v>
      </c>
      <c r="F3701" s="5"/>
      <c r="G3701" s="5"/>
      <c r="H3701" s="48">
        <v>14</v>
      </c>
    </row>
    <row r="3702" spans="1:8" x14ac:dyDescent="0.3">
      <c r="A3702" s="18">
        <v>45964</v>
      </c>
      <c r="B3702" s="5" t="s">
        <v>567</v>
      </c>
      <c r="C3702" s="5" t="s">
        <v>14</v>
      </c>
      <c r="D3702" s="5" t="s">
        <v>115</v>
      </c>
      <c r="E3702" s="22">
        <v>0.54166666666666663</v>
      </c>
      <c r="F3702" s="5"/>
      <c r="G3702" s="5"/>
      <c r="H3702" s="48">
        <v>14</v>
      </c>
    </row>
    <row r="3703" spans="1:8" x14ac:dyDescent="0.3">
      <c r="A3703" s="18">
        <v>45964</v>
      </c>
      <c r="B3703" s="5" t="s">
        <v>567</v>
      </c>
      <c r="C3703" s="5" t="s">
        <v>14</v>
      </c>
      <c r="D3703" s="5" t="s">
        <v>115</v>
      </c>
      <c r="E3703" s="22">
        <v>0.58333333333333337</v>
      </c>
      <c r="F3703" s="5"/>
      <c r="G3703" s="5"/>
      <c r="H3703" s="48">
        <v>14</v>
      </c>
    </row>
    <row r="3704" spans="1:8" x14ac:dyDescent="0.3">
      <c r="A3704" s="18">
        <v>45964</v>
      </c>
      <c r="B3704" s="5" t="s">
        <v>107</v>
      </c>
      <c r="C3704" s="19"/>
      <c r="D3704" s="48"/>
      <c r="E3704" s="22">
        <v>0.33333333333333331</v>
      </c>
      <c r="F3704" s="5"/>
      <c r="G3704" s="5"/>
      <c r="H3704" s="48">
        <v>7</v>
      </c>
    </row>
    <row r="3705" spans="1:8" x14ac:dyDescent="0.3">
      <c r="A3705" s="18">
        <v>45964</v>
      </c>
      <c r="B3705" s="5" t="s">
        <v>80</v>
      </c>
      <c r="C3705" s="19"/>
      <c r="D3705" s="48"/>
      <c r="E3705" s="22">
        <v>0.33333333333333331</v>
      </c>
      <c r="F3705" s="5"/>
      <c r="G3705" s="5"/>
      <c r="H3705" s="48">
        <v>7</v>
      </c>
    </row>
    <row r="3706" spans="1:8" x14ac:dyDescent="0.3">
      <c r="A3706" s="18">
        <v>45964</v>
      </c>
      <c r="B3706" s="5" t="s">
        <v>36</v>
      </c>
      <c r="C3706" s="5"/>
      <c r="D3706" s="5"/>
      <c r="E3706" s="22">
        <v>0.66666666666666663</v>
      </c>
      <c r="F3706" s="5"/>
      <c r="G3706" s="5"/>
      <c r="H3706" s="48">
        <v>12</v>
      </c>
    </row>
    <row r="3707" spans="1:8" x14ac:dyDescent="0.3">
      <c r="A3707" s="18">
        <v>45964</v>
      </c>
      <c r="B3707" s="5" t="s">
        <v>16</v>
      </c>
      <c r="C3707" s="5"/>
      <c r="D3707" s="5"/>
      <c r="E3707" s="22">
        <v>0.75</v>
      </c>
      <c r="F3707" s="5"/>
      <c r="G3707" s="5"/>
      <c r="H3707" s="48">
        <v>14</v>
      </c>
    </row>
    <row r="3708" spans="1:8" x14ac:dyDescent="0.3">
      <c r="A3708" s="18">
        <v>45964</v>
      </c>
      <c r="B3708" s="5" t="s">
        <v>107</v>
      </c>
      <c r="C3708" s="5" t="s">
        <v>28</v>
      </c>
      <c r="D3708" s="5" t="s">
        <v>42</v>
      </c>
      <c r="E3708" s="22">
        <v>0.58333333333333337</v>
      </c>
      <c r="F3708" s="5"/>
      <c r="G3708" s="5"/>
      <c r="H3708" s="48">
        <v>7</v>
      </c>
    </row>
    <row r="3709" spans="1:8" x14ac:dyDescent="0.3">
      <c r="A3709" s="18">
        <v>45964</v>
      </c>
      <c r="B3709" s="5" t="s">
        <v>80</v>
      </c>
      <c r="C3709" s="5" t="s">
        <v>28</v>
      </c>
      <c r="D3709" s="5" t="s">
        <v>42</v>
      </c>
      <c r="E3709" s="22">
        <v>0.58333333333333337</v>
      </c>
      <c r="F3709" s="5"/>
      <c r="G3709" s="5"/>
      <c r="H3709" s="48">
        <v>7</v>
      </c>
    </row>
    <row r="3710" spans="1:8" x14ac:dyDescent="0.3">
      <c r="A3710" s="18">
        <v>45964</v>
      </c>
      <c r="B3710" s="5" t="s">
        <v>168</v>
      </c>
      <c r="C3710" s="5" t="s">
        <v>14</v>
      </c>
      <c r="D3710" s="5" t="s">
        <v>115</v>
      </c>
      <c r="E3710" s="22">
        <v>0.625</v>
      </c>
      <c r="F3710" s="5"/>
      <c r="G3710" s="5"/>
      <c r="H3710" s="117"/>
    </row>
    <row r="3711" spans="1:8" x14ac:dyDescent="0.3">
      <c r="A3711" s="18">
        <v>45964</v>
      </c>
      <c r="B3711" s="5" t="s">
        <v>6</v>
      </c>
      <c r="C3711" s="5" t="s">
        <v>46</v>
      </c>
      <c r="D3711" s="5" t="s">
        <v>8</v>
      </c>
      <c r="E3711" s="22">
        <v>0.75</v>
      </c>
      <c r="F3711" s="5"/>
      <c r="G3711" s="5"/>
      <c r="H3711" s="48">
        <v>1</v>
      </c>
    </row>
    <row r="3712" spans="1:8" x14ac:dyDescent="0.3">
      <c r="A3712" s="586" t="s">
        <v>267</v>
      </c>
      <c r="B3712" s="586" t="s">
        <v>2</v>
      </c>
      <c r="C3712" s="586" t="s">
        <v>3</v>
      </c>
      <c r="D3712" s="586" t="s">
        <v>4</v>
      </c>
      <c r="E3712" s="587" t="s">
        <v>5</v>
      </c>
      <c r="F3712" s="588" t="s">
        <v>454</v>
      </c>
      <c r="G3712" s="588" t="s">
        <v>500</v>
      </c>
      <c r="H3712" s="588" t="s">
        <v>268</v>
      </c>
    </row>
    <row r="3713" spans="1:8" x14ac:dyDescent="0.3">
      <c r="A3713" s="586"/>
      <c r="B3713" s="586"/>
      <c r="C3713" s="586"/>
      <c r="D3713" s="586"/>
      <c r="E3713" s="587"/>
      <c r="F3713" s="588"/>
      <c r="G3713" s="588"/>
      <c r="H3713" s="588"/>
    </row>
    <row r="3714" spans="1:8" x14ac:dyDescent="0.3">
      <c r="A3714" s="18">
        <v>45965</v>
      </c>
      <c r="B3714" s="5" t="s">
        <v>6</v>
      </c>
      <c r="C3714" s="19" t="s">
        <v>20</v>
      </c>
      <c r="D3714" s="48" t="s">
        <v>179</v>
      </c>
      <c r="E3714" s="19">
        <v>0.29166666666666702</v>
      </c>
      <c r="F3714" s="5"/>
      <c r="G3714" s="5">
        <v>9600</v>
      </c>
      <c r="H3714" s="48">
        <v>17</v>
      </c>
    </row>
    <row r="3715" spans="1:8" x14ac:dyDescent="0.3">
      <c r="A3715" s="18">
        <v>45965</v>
      </c>
      <c r="B3715" s="20" t="s">
        <v>9</v>
      </c>
      <c r="C3715" s="21" t="s">
        <v>20</v>
      </c>
      <c r="D3715" s="41" t="s">
        <v>179</v>
      </c>
      <c r="E3715" s="21">
        <v>0.29166666666666702</v>
      </c>
      <c r="F3715" s="54"/>
      <c r="G3715" s="5">
        <v>11000</v>
      </c>
      <c r="H3715" s="41">
        <v>10</v>
      </c>
    </row>
    <row r="3716" spans="1:8" x14ac:dyDescent="0.3">
      <c r="A3716" s="18">
        <v>45965</v>
      </c>
      <c r="B3716" s="5" t="s">
        <v>22</v>
      </c>
      <c r="C3716" s="19" t="s">
        <v>56</v>
      </c>
      <c r="D3716" s="48" t="s">
        <v>97</v>
      </c>
      <c r="E3716" s="19">
        <v>0.29166666666666702</v>
      </c>
      <c r="F3716" s="54"/>
      <c r="G3716" s="5">
        <v>9000</v>
      </c>
      <c r="H3716" s="48">
        <v>12</v>
      </c>
    </row>
    <row r="3717" spans="1:8" x14ac:dyDescent="0.3">
      <c r="A3717" s="18">
        <v>45965</v>
      </c>
      <c r="B3717" s="5" t="s">
        <v>9</v>
      </c>
      <c r="C3717" s="19" t="s">
        <v>56</v>
      </c>
      <c r="D3717" s="48" t="s">
        <v>97</v>
      </c>
      <c r="E3717" s="19">
        <v>0.5</v>
      </c>
      <c r="F3717" s="54"/>
      <c r="G3717" s="5">
        <v>4000</v>
      </c>
      <c r="H3717" s="48">
        <v>3</v>
      </c>
    </row>
    <row r="3718" spans="1:8" x14ac:dyDescent="0.3">
      <c r="A3718" s="18">
        <v>45965</v>
      </c>
      <c r="B3718" s="20" t="s">
        <v>377</v>
      </c>
      <c r="C3718" s="19" t="s">
        <v>14</v>
      </c>
      <c r="D3718" s="41" t="s">
        <v>115</v>
      </c>
      <c r="E3718" s="19">
        <v>0.29166666666666669</v>
      </c>
      <c r="F3718" s="5"/>
      <c r="G3718" s="5">
        <v>10000</v>
      </c>
      <c r="H3718" s="41">
        <v>10</v>
      </c>
    </row>
    <row r="3719" spans="1:8" x14ac:dyDescent="0.3">
      <c r="A3719" s="18">
        <v>45965</v>
      </c>
      <c r="B3719" s="5" t="s">
        <v>107</v>
      </c>
      <c r="C3719" s="19" t="s">
        <v>14</v>
      </c>
      <c r="D3719" s="48" t="s">
        <v>115</v>
      </c>
      <c r="E3719" s="19">
        <v>0.41666666666666669</v>
      </c>
      <c r="F3719" s="51"/>
      <c r="G3719" s="5">
        <v>2100</v>
      </c>
      <c r="H3719" s="48">
        <v>5</v>
      </c>
    </row>
    <row r="3720" spans="1:8" x14ac:dyDescent="0.3">
      <c r="A3720" s="18">
        <v>45965</v>
      </c>
      <c r="B3720" s="5" t="s">
        <v>80</v>
      </c>
      <c r="C3720" s="19" t="s">
        <v>14</v>
      </c>
      <c r="D3720" s="48" t="s">
        <v>115</v>
      </c>
      <c r="E3720" s="19">
        <v>0.41666666666666669</v>
      </c>
      <c r="F3720" s="51" t="s">
        <v>577</v>
      </c>
      <c r="G3720" s="5">
        <v>6500</v>
      </c>
      <c r="H3720" s="48">
        <v>11</v>
      </c>
    </row>
    <row r="3721" spans="1:8" x14ac:dyDescent="0.3">
      <c r="A3721" s="18">
        <v>45965</v>
      </c>
      <c r="B3721" s="5" t="s">
        <v>16</v>
      </c>
      <c r="C3721" s="19" t="s">
        <v>104</v>
      </c>
      <c r="D3721" s="48" t="s">
        <v>24</v>
      </c>
      <c r="E3721" s="19">
        <v>0.25</v>
      </c>
      <c r="F3721" s="51"/>
      <c r="G3721" s="5">
        <v>11000</v>
      </c>
      <c r="H3721" s="48">
        <v>14</v>
      </c>
    </row>
    <row r="3722" spans="1:8" x14ac:dyDescent="0.3">
      <c r="A3722" s="18">
        <v>45965</v>
      </c>
      <c r="B3722" s="5" t="s">
        <v>40</v>
      </c>
      <c r="C3722" s="19" t="s">
        <v>26</v>
      </c>
      <c r="D3722" s="48" t="s">
        <v>27</v>
      </c>
      <c r="E3722" s="19">
        <v>0.29166666666666669</v>
      </c>
      <c r="F3722" s="5"/>
      <c r="G3722" s="5">
        <v>8000</v>
      </c>
      <c r="H3722" s="48">
        <v>14</v>
      </c>
    </row>
    <row r="3723" spans="1:8" x14ac:dyDescent="0.3">
      <c r="A3723" s="18">
        <v>45965</v>
      </c>
      <c r="B3723" s="20" t="s">
        <v>35</v>
      </c>
      <c r="C3723" s="19" t="s">
        <v>46</v>
      </c>
      <c r="D3723" s="41" t="s">
        <v>8</v>
      </c>
      <c r="E3723" s="19">
        <v>0.33333333333333331</v>
      </c>
      <c r="F3723" s="5"/>
      <c r="G3723" s="5">
        <v>2000</v>
      </c>
      <c r="H3723" s="41">
        <v>4</v>
      </c>
    </row>
    <row r="3724" spans="1:8" x14ac:dyDescent="0.3">
      <c r="A3724" s="18">
        <v>45965</v>
      </c>
      <c r="B3724" s="5" t="s">
        <v>161</v>
      </c>
      <c r="C3724" s="19" t="s">
        <v>46</v>
      </c>
      <c r="D3724" s="48" t="s">
        <v>8</v>
      </c>
      <c r="E3724" s="19">
        <v>0.41666666666666702</v>
      </c>
      <c r="F3724" s="5"/>
      <c r="G3724" s="5">
        <v>1000</v>
      </c>
      <c r="H3724" s="48">
        <v>2</v>
      </c>
    </row>
    <row r="3725" spans="1:8" x14ac:dyDescent="0.3">
      <c r="A3725" s="18">
        <v>45965</v>
      </c>
      <c r="B3725" s="5" t="s">
        <v>161</v>
      </c>
      <c r="C3725" s="19" t="s">
        <v>46</v>
      </c>
      <c r="D3725" s="48" t="s">
        <v>8</v>
      </c>
      <c r="E3725" s="19">
        <v>0.5</v>
      </c>
      <c r="F3725" s="5"/>
      <c r="G3725" s="5">
        <v>1000</v>
      </c>
      <c r="H3725" s="48">
        <v>3</v>
      </c>
    </row>
    <row r="3726" spans="1:8" x14ac:dyDescent="0.3">
      <c r="A3726" s="586" t="s">
        <v>267</v>
      </c>
      <c r="B3726" s="586" t="s">
        <v>2</v>
      </c>
      <c r="C3726" s="586" t="s">
        <v>3</v>
      </c>
      <c r="D3726" s="586" t="s">
        <v>4</v>
      </c>
      <c r="E3726" s="587" t="s">
        <v>5</v>
      </c>
      <c r="F3726" s="588" t="s">
        <v>454</v>
      </c>
      <c r="G3726" s="588" t="s">
        <v>500</v>
      </c>
      <c r="H3726" s="588" t="s">
        <v>268</v>
      </c>
    </row>
    <row r="3727" spans="1:8" x14ac:dyDescent="0.3">
      <c r="A3727" s="586"/>
      <c r="B3727" s="586"/>
      <c r="C3727" s="586"/>
      <c r="D3727" s="586"/>
      <c r="E3727" s="587"/>
      <c r="F3727" s="588"/>
      <c r="G3727" s="588"/>
      <c r="H3727" s="588"/>
    </row>
    <row r="3728" spans="1:8" x14ac:dyDescent="0.3">
      <c r="A3728" s="18">
        <v>45966</v>
      </c>
      <c r="B3728" s="27" t="s">
        <v>9</v>
      </c>
      <c r="C3728" s="49" t="s">
        <v>26</v>
      </c>
      <c r="D3728" s="50" t="s">
        <v>27</v>
      </c>
      <c r="E3728" s="49">
        <v>0.29166666666666702</v>
      </c>
      <c r="F3728" s="27"/>
      <c r="G3728" s="27">
        <v>7000</v>
      </c>
      <c r="H3728" s="50" t="s">
        <v>579</v>
      </c>
    </row>
    <row r="3729" spans="1:8" x14ac:dyDescent="0.3">
      <c r="A3729" s="18">
        <v>45966</v>
      </c>
      <c r="B3729" s="27" t="s">
        <v>479</v>
      </c>
      <c r="C3729" s="49" t="s">
        <v>26</v>
      </c>
      <c r="D3729" s="50" t="s">
        <v>27</v>
      </c>
      <c r="E3729" s="49">
        <v>0.41666666666666669</v>
      </c>
      <c r="F3729" s="27"/>
      <c r="G3729" s="27"/>
      <c r="H3729" s="50">
        <v>3</v>
      </c>
    </row>
    <row r="3730" spans="1:8" x14ac:dyDescent="0.3">
      <c r="A3730" s="18">
        <v>45966</v>
      </c>
      <c r="B3730" s="27" t="s">
        <v>159</v>
      </c>
      <c r="C3730" s="49" t="s">
        <v>26</v>
      </c>
      <c r="D3730" s="50" t="s">
        <v>27</v>
      </c>
      <c r="E3730" s="49">
        <v>0.41666666666666669</v>
      </c>
      <c r="F3730" s="27"/>
      <c r="G3730" s="27">
        <v>360</v>
      </c>
      <c r="H3730" s="50">
        <v>5</v>
      </c>
    </row>
    <row r="3731" spans="1:8" x14ac:dyDescent="0.3">
      <c r="A3731" s="18">
        <v>45966</v>
      </c>
      <c r="B3731" s="27" t="s">
        <v>6</v>
      </c>
      <c r="C3731" s="49" t="s">
        <v>56</v>
      </c>
      <c r="D3731" s="50" t="s">
        <v>97</v>
      </c>
      <c r="E3731" s="49">
        <v>0.45833333333333331</v>
      </c>
      <c r="F3731" s="27"/>
      <c r="G3731" s="27">
        <v>8000</v>
      </c>
      <c r="H3731" s="50">
        <v>14</v>
      </c>
    </row>
    <row r="3732" spans="1:8" x14ac:dyDescent="0.3">
      <c r="A3732" s="18">
        <v>45966</v>
      </c>
      <c r="B3732" s="27" t="s">
        <v>19</v>
      </c>
      <c r="C3732" s="49" t="s">
        <v>14</v>
      </c>
      <c r="D3732" s="50" t="s">
        <v>115</v>
      </c>
      <c r="E3732" s="49">
        <v>0.375</v>
      </c>
      <c r="F3732" s="27"/>
      <c r="G3732" s="27">
        <v>2200</v>
      </c>
      <c r="H3732" s="50">
        <v>17</v>
      </c>
    </row>
    <row r="3733" spans="1:8" x14ac:dyDescent="0.3">
      <c r="A3733" s="18">
        <v>45966</v>
      </c>
      <c r="B3733" s="27" t="s">
        <v>40</v>
      </c>
      <c r="C3733" s="49" t="s">
        <v>20</v>
      </c>
      <c r="D3733" s="50" t="s">
        <v>179</v>
      </c>
      <c r="E3733" s="22">
        <v>0.41666666666666669</v>
      </c>
      <c r="F3733" s="5"/>
      <c r="G3733" s="5">
        <v>8000</v>
      </c>
      <c r="H3733" s="50">
        <v>14</v>
      </c>
    </row>
    <row r="3734" spans="1:8" x14ac:dyDescent="0.3">
      <c r="A3734" s="18">
        <v>45966</v>
      </c>
      <c r="B3734" s="27" t="s">
        <v>18</v>
      </c>
      <c r="C3734" s="49" t="s">
        <v>20</v>
      </c>
      <c r="D3734" s="50" t="s">
        <v>179</v>
      </c>
      <c r="E3734" s="49">
        <v>0.41666666666666669</v>
      </c>
      <c r="F3734" s="27"/>
      <c r="G3734" s="27">
        <v>10000</v>
      </c>
      <c r="H3734" s="50">
        <v>11</v>
      </c>
    </row>
    <row r="3735" spans="1:8" x14ac:dyDescent="0.3">
      <c r="A3735" s="18">
        <v>45966</v>
      </c>
      <c r="B3735" s="50" t="s">
        <v>45</v>
      </c>
      <c r="C3735" s="164" t="s">
        <v>451</v>
      </c>
      <c r="D3735" s="50" t="s">
        <v>451</v>
      </c>
      <c r="E3735" s="164">
        <v>8.3333333333333329E-2</v>
      </c>
      <c r="F3735" s="50"/>
      <c r="G3735" s="27">
        <v>4200</v>
      </c>
      <c r="H3735" s="50">
        <v>5</v>
      </c>
    </row>
    <row r="3736" spans="1:8" x14ac:dyDescent="0.3">
      <c r="A3736" s="18">
        <v>45966</v>
      </c>
      <c r="B3736" s="27" t="s">
        <v>35</v>
      </c>
      <c r="C3736" s="49" t="s">
        <v>46</v>
      </c>
      <c r="D3736" s="50" t="s">
        <v>8</v>
      </c>
      <c r="E3736" s="49">
        <v>0.29166666666666702</v>
      </c>
      <c r="F3736" s="27"/>
      <c r="G3736" s="27"/>
      <c r="H3736" s="50">
        <v>2</v>
      </c>
    </row>
    <row r="3737" spans="1:8" x14ac:dyDescent="0.3">
      <c r="A3737" s="18">
        <v>45966</v>
      </c>
      <c r="B3737" s="27" t="s">
        <v>16</v>
      </c>
      <c r="C3737" s="49" t="s">
        <v>46</v>
      </c>
      <c r="D3737" s="50" t="s">
        <v>24</v>
      </c>
      <c r="E3737" s="49">
        <v>0.41666666666666702</v>
      </c>
      <c r="F3737" s="27"/>
      <c r="G3737" s="27">
        <v>1900</v>
      </c>
      <c r="H3737" s="50">
        <v>5</v>
      </c>
    </row>
    <row r="3738" spans="1:8" x14ac:dyDescent="0.3">
      <c r="A3738" s="18">
        <v>45966</v>
      </c>
      <c r="B3738" s="27" t="s">
        <v>43</v>
      </c>
      <c r="C3738" s="49" t="s">
        <v>28</v>
      </c>
      <c r="D3738" s="50" t="s">
        <v>42</v>
      </c>
      <c r="E3738" s="49">
        <v>0.29166666666666702</v>
      </c>
      <c r="F3738" s="27"/>
      <c r="G3738" s="343">
        <v>6500</v>
      </c>
      <c r="H3738" s="50">
        <v>8</v>
      </c>
    </row>
    <row r="3739" spans="1:8" x14ac:dyDescent="0.3">
      <c r="A3739" s="18">
        <v>45966</v>
      </c>
      <c r="B3739" s="50" t="s">
        <v>36</v>
      </c>
      <c r="C3739" s="164" t="s">
        <v>28</v>
      </c>
      <c r="D3739" s="50" t="s">
        <v>42</v>
      </c>
      <c r="E3739" s="164">
        <v>0.5</v>
      </c>
      <c r="F3739" s="27"/>
      <c r="G3739" s="27" t="s">
        <v>523</v>
      </c>
      <c r="H3739" s="50">
        <v>14</v>
      </c>
    </row>
    <row r="3740" spans="1:8" x14ac:dyDescent="0.3">
      <c r="A3740" s="586" t="s">
        <v>267</v>
      </c>
      <c r="B3740" s="586" t="s">
        <v>2</v>
      </c>
      <c r="C3740" s="586" t="s">
        <v>3</v>
      </c>
      <c r="D3740" s="586" t="s">
        <v>4</v>
      </c>
      <c r="E3740" s="587" t="s">
        <v>5</v>
      </c>
      <c r="F3740" s="588" t="s">
        <v>454</v>
      </c>
      <c r="G3740" s="588" t="s">
        <v>500</v>
      </c>
      <c r="H3740" s="588" t="s">
        <v>268</v>
      </c>
    </row>
    <row r="3741" spans="1:8" x14ac:dyDescent="0.3">
      <c r="A3741" s="586"/>
      <c r="B3741" s="586"/>
      <c r="C3741" s="586"/>
      <c r="D3741" s="586"/>
      <c r="E3741" s="587"/>
      <c r="F3741" s="588"/>
      <c r="G3741" s="588"/>
      <c r="H3741" s="588"/>
    </row>
    <row r="3742" spans="1:8" x14ac:dyDescent="0.3">
      <c r="A3742" s="18">
        <v>45967</v>
      </c>
      <c r="B3742" s="27" t="s">
        <v>9</v>
      </c>
      <c r="C3742" s="49" t="s">
        <v>28</v>
      </c>
      <c r="D3742" s="50" t="s">
        <v>42</v>
      </c>
      <c r="E3742" s="49">
        <v>0.29166666666666702</v>
      </c>
      <c r="F3742" s="27"/>
      <c r="G3742" s="27">
        <v>5000</v>
      </c>
      <c r="H3742" s="50">
        <v>8</v>
      </c>
    </row>
    <row r="3743" spans="1:8" x14ac:dyDescent="0.3">
      <c r="A3743" s="18">
        <v>45967</v>
      </c>
      <c r="B3743" s="27" t="s">
        <v>12</v>
      </c>
      <c r="C3743" s="49" t="s">
        <v>20</v>
      </c>
      <c r="D3743" s="50" t="s">
        <v>179</v>
      </c>
      <c r="E3743" s="49">
        <v>0.29166666666666702</v>
      </c>
      <c r="F3743" s="27" t="s">
        <v>503</v>
      </c>
      <c r="G3743" s="27">
        <v>11000</v>
      </c>
      <c r="H3743" s="50">
        <v>22</v>
      </c>
    </row>
    <row r="3744" spans="1:8" x14ac:dyDescent="0.3">
      <c r="A3744" s="18">
        <v>45967</v>
      </c>
      <c r="B3744" s="27" t="s">
        <v>6</v>
      </c>
      <c r="C3744" s="49" t="s">
        <v>14</v>
      </c>
      <c r="D3744" s="27" t="s">
        <v>115</v>
      </c>
      <c r="E3744" s="49">
        <v>0.29166666666666669</v>
      </c>
      <c r="F3744" s="50"/>
      <c r="G3744" s="27">
        <v>6900</v>
      </c>
      <c r="H3744" s="27">
        <v>9</v>
      </c>
    </row>
    <row r="3745" spans="1:8" x14ac:dyDescent="0.3">
      <c r="A3745" s="18">
        <v>45967</v>
      </c>
      <c r="B3745" s="27" t="s">
        <v>33</v>
      </c>
      <c r="C3745" s="49" t="s">
        <v>14</v>
      </c>
      <c r="D3745" s="27" t="s">
        <v>115</v>
      </c>
      <c r="E3745" s="49">
        <v>0.5</v>
      </c>
      <c r="F3745" s="27"/>
      <c r="G3745" s="50">
        <v>6300</v>
      </c>
      <c r="H3745" s="27">
        <v>11</v>
      </c>
    </row>
    <row r="3746" spans="1:8" x14ac:dyDescent="0.3">
      <c r="A3746" s="18">
        <v>45967</v>
      </c>
      <c r="B3746" s="27" t="s">
        <v>33</v>
      </c>
      <c r="C3746" s="49" t="s">
        <v>26</v>
      </c>
      <c r="D3746" s="27" t="s">
        <v>27</v>
      </c>
      <c r="E3746" s="49">
        <v>0.29166666666666669</v>
      </c>
      <c r="F3746" s="27"/>
      <c r="G3746" s="50">
        <v>6300</v>
      </c>
      <c r="H3746" s="27">
        <v>12</v>
      </c>
    </row>
    <row r="3747" spans="1:8" x14ac:dyDescent="0.3">
      <c r="A3747" s="18">
        <v>45967</v>
      </c>
      <c r="B3747" s="27" t="s">
        <v>49</v>
      </c>
      <c r="C3747" s="49" t="s">
        <v>26</v>
      </c>
      <c r="D3747" s="27" t="s">
        <v>27</v>
      </c>
      <c r="E3747" s="49">
        <v>0.29166666666666669</v>
      </c>
      <c r="F3747" s="27"/>
      <c r="G3747" s="50">
        <v>6300</v>
      </c>
      <c r="H3747" s="27">
        <v>12</v>
      </c>
    </row>
    <row r="3748" spans="1:8" x14ac:dyDescent="0.3">
      <c r="A3748" s="18">
        <v>45967</v>
      </c>
      <c r="B3748" s="27" t="s">
        <v>40</v>
      </c>
      <c r="C3748" s="49" t="s">
        <v>104</v>
      </c>
      <c r="D3748" s="27" t="s">
        <v>24</v>
      </c>
      <c r="E3748" s="49">
        <v>0.375</v>
      </c>
      <c r="F3748" s="27"/>
      <c r="G3748" s="50"/>
      <c r="H3748" s="27">
        <v>12</v>
      </c>
    </row>
    <row r="3749" spans="1:8" x14ac:dyDescent="0.3">
      <c r="A3749" s="18">
        <v>45967</v>
      </c>
      <c r="B3749" s="27" t="s">
        <v>11</v>
      </c>
      <c r="C3749" s="49" t="s">
        <v>104</v>
      </c>
      <c r="D3749" s="50" t="s">
        <v>24</v>
      </c>
      <c r="E3749" s="49">
        <v>0.375</v>
      </c>
      <c r="F3749" s="27"/>
      <c r="G3749" s="27"/>
      <c r="H3749" s="50">
        <v>2</v>
      </c>
    </row>
    <row r="3750" spans="1:8" x14ac:dyDescent="0.3">
      <c r="A3750" s="18">
        <v>45967</v>
      </c>
      <c r="B3750" s="27" t="s">
        <v>49</v>
      </c>
      <c r="C3750" s="49" t="s">
        <v>56</v>
      </c>
      <c r="D3750" s="50" t="s">
        <v>97</v>
      </c>
      <c r="E3750" s="49">
        <v>0.25</v>
      </c>
      <c r="F3750" s="27"/>
      <c r="G3750" s="27">
        <v>8500</v>
      </c>
      <c r="H3750" s="50">
        <v>14</v>
      </c>
    </row>
    <row r="3751" spans="1:8" x14ac:dyDescent="0.3">
      <c r="A3751" s="18">
        <v>45967</v>
      </c>
      <c r="B3751" s="27" t="s">
        <v>22</v>
      </c>
      <c r="C3751" s="49" t="s">
        <v>28</v>
      </c>
      <c r="D3751" s="50" t="s">
        <v>42</v>
      </c>
      <c r="E3751" s="49">
        <v>0.5</v>
      </c>
      <c r="F3751" s="50"/>
      <c r="G3751" s="27">
        <v>10000</v>
      </c>
      <c r="H3751" s="50">
        <v>12</v>
      </c>
    </row>
    <row r="3752" spans="1:8" x14ac:dyDescent="0.3">
      <c r="A3752" s="18">
        <v>45967</v>
      </c>
      <c r="B3752" s="27" t="s">
        <v>80</v>
      </c>
      <c r="C3752" s="49" t="s">
        <v>56</v>
      </c>
      <c r="D3752" s="50" t="s">
        <v>97</v>
      </c>
      <c r="E3752" s="49">
        <v>0.5</v>
      </c>
      <c r="F3752" s="27" t="s">
        <v>578</v>
      </c>
      <c r="G3752" s="343"/>
      <c r="H3752" s="50">
        <v>3</v>
      </c>
    </row>
    <row r="3753" spans="1:8" x14ac:dyDescent="0.3">
      <c r="A3753" s="18">
        <v>45967</v>
      </c>
      <c r="B3753" s="27" t="s">
        <v>107</v>
      </c>
      <c r="C3753" s="49" t="s">
        <v>56</v>
      </c>
      <c r="D3753" s="50" t="s">
        <v>97</v>
      </c>
      <c r="E3753" s="49">
        <v>0.5</v>
      </c>
      <c r="F3753" s="27"/>
      <c r="G3753" s="27">
        <v>10.49</v>
      </c>
      <c r="H3753" s="50">
        <v>1</v>
      </c>
    </row>
    <row r="3754" spans="1:8" x14ac:dyDescent="0.3">
      <c r="A3754" s="18">
        <v>45967</v>
      </c>
      <c r="B3754" s="27" t="s">
        <v>35</v>
      </c>
      <c r="C3754" s="49" t="s">
        <v>46</v>
      </c>
      <c r="D3754" s="50" t="s">
        <v>8</v>
      </c>
      <c r="E3754" s="49">
        <v>0.29166666666666702</v>
      </c>
      <c r="F3754" s="27"/>
      <c r="G3754" s="27">
        <v>712</v>
      </c>
      <c r="H3754" s="50">
        <v>3</v>
      </c>
    </row>
    <row r="3755" spans="1:8" x14ac:dyDescent="0.3">
      <c r="A3755" s="18">
        <v>45967</v>
      </c>
      <c r="B3755" s="27" t="s">
        <v>13</v>
      </c>
      <c r="C3755" s="49" t="s">
        <v>46</v>
      </c>
      <c r="D3755" s="50" t="s">
        <v>8</v>
      </c>
      <c r="E3755" s="49">
        <v>0.41666666666666669</v>
      </c>
      <c r="F3755" s="27"/>
      <c r="G3755" s="27">
        <v>790</v>
      </c>
      <c r="H3755" s="50">
        <v>2</v>
      </c>
    </row>
    <row r="3756" spans="1:8" x14ac:dyDescent="0.3">
      <c r="A3756" s="18">
        <v>45967</v>
      </c>
      <c r="B3756" s="27" t="s">
        <v>17</v>
      </c>
      <c r="C3756" s="49" t="s">
        <v>46</v>
      </c>
      <c r="D3756" s="50" t="s">
        <v>8</v>
      </c>
      <c r="E3756" s="49">
        <v>0.41666666666666702</v>
      </c>
      <c r="F3756" s="27"/>
      <c r="G3756" s="27"/>
      <c r="H3756" s="50">
        <v>1</v>
      </c>
    </row>
    <row r="3757" spans="1:8" x14ac:dyDescent="0.3">
      <c r="A3757" s="18">
        <v>45967</v>
      </c>
      <c r="B3757" s="27" t="s">
        <v>25</v>
      </c>
      <c r="C3757" s="49" t="s">
        <v>46</v>
      </c>
      <c r="D3757" s="50" t="s">
        <v>8</v>
      </c>
      <c r="E3757" s="49">
        <v>0.41666666666666702</v>
      </c>
      <c r="F3757" s="27"/>
      <c r="G3757" s="27">
        <v>350</v>
      </c>
      <c r="H3757" s="50">
        <v>2</v>
      </c>
    </row>
    <row r="3758" spans="1:8" x14ac:dyDescent="0.3">
      <c r="A3758" s="18">
        <v>45967</v>
      </c>
      <c r="B3758" s="27" t="s">
        <v>441</v>
      </c>
      <c r="C3758" s="49" t="s">
        <v>46</v>
      </c>
      <c r="D3758" s="27" t="s">
        <v>8</v>
      </c>
      <c r="E3758" s="49">
        <v>0.41666666666666669</v>
      </c>
      <c r="F3758" s="50"/>
      <c r="G3758" s="27"/>
      <c r="H3758" s="27">
        <v>1</v>
      </c>
    </row>
    <row r="3759" spans="1:8" x14ac:dyDescent="0.3">
      <c r="A3759" s="18">
        <v>45967</v>
      </c>
      <c r="B3759" s="27" t="s">
        <v>6</v>
      </c>
      <c r="C3759" s="49" t="s">
        <v>26</v>
      </c>
      <c r="D3759" s="50" t="s">
        <v>27</v>
      </c>
      <c r="E3759" s="22">
        <v>0.875</v>
      </c>
      <c r="F3759" s="5"/>
      <c r="G3759" s="5"/>
      <c r="H3759" s="117"/>
    </row>
    <row r="3760" spans="1:8" x14ac:dyDescent="0.3">
      <c r="A3760" s="18">
        <v>45967</v>
      </c>
      <c r="B3760" s="27" t="s">
        <v>9</v>
      </c>
      <c r="C3760" s="49" t="s">
        <v>26</v>
      </c>
      <c r="D3760" s="50" t="s">
        <v>27</v>
      </c>
      <c r="E3760" s="22">
        <v>0.875</v>
      </c>
      <c r="F3760" s="5"/>
      <c r="G3760" s="5"/>
      <c r="H3760" s="117"/>
    </row>
    <row r="3761" spans="1:8" x14ac:dyDescent="0.3">
      <c r="A3761" s="586" t="s">
        <v>267</v>
      </c>
      <c r="B3761" s="586" t="s">
        <v>2</v>
      </c>
      <c r="C3761" s="586" t="s">
        <v>3</v>
      </c>
      <c r="D3761" s="586" t="s">
        <v>4</v>
      </c>
      <c r="E3761" s="587" t="s">
        <v>5</v>
      </c>
      <c r="F3761" s="588" t="s">
        <v>454</v>
      </c>
      <c r="G3761" s="588" t="s">
        <v>500</v>
      </c>
      <c r="H3761" s="588" t="s">
        <v>268</v>
      </c>
    </row>
    <row r="3762" spans="1:8" x14ac:dyDescent="0.3">
      <c r="A3762" s="586"/>
      <c r="B3762" s="586"/>
      <c r="C3762" s="586"/>
      <c r="D3762" s="586"/>
      <c r="E3762" s="587"/>
      <c r="F3762" s="588"/>
      <c r="G3762" s="588"/>
      <c r="H3762" s="588"/>
    </row>
    <row r="3763" spans="1:8" x14ac:dyDescent="0.3">
      <c r="A3763" s="18">
        <v>45968</v>
      </c>
      <c r="B3763" s="20" t="s">
        <v>35</v>
      </c>
      <c r="C3763" s="21" t="s">
        <v>46</v>
      </c>
      <c r="D3763" s="41" t="s">
        <v>8</v>
      </c>
      <c r="E3763" s="21">
        <v>0.29166666666666702</v>
      </c>
      <c r="F3763" s="54"/>
      <c r="G3763" s="5"/>
      <c r="H3763" s="41">
        <v>3</v>
      </c>
    </row>
    <row r="3764" spans="1:8" x14ac:dyDescent="0.3">
      <c r="A3764" s="18">
        <v>45968</v>
      </c>
      <c r="B3764" s="20" t="s">
        <v>580</v>
      </c>
      <c r="C3764" s="21" t="s">
        <v>26</v>
      </c>
      <c r="D3764" s="41" t="s">
        <v>27</v>
      </c>
      <c r="E3764" s="21">
        <v>0.25</v>
      </c>
      <c r="F3764" s="54"/>
      <c r="G3764" s="5"/>
      <c r="H3764" s="41"/>
    </row>
    <row r="3765" spans="1:8" x14ac:dyDescent="0.3">
      <c r="A3765" s="18">
        <v>45968</v>
      </c>
      <c r="B3765" s="5" t="s">
        <v>6</v>
      </c>
      <c r="C3765" s="19" t="s">
        <v>26</v>
      </c>
      <c r="D3765" s="48" t="s">
        <v>27</v>
      </c>
      <c r="E3765" s="19">
        <v>0.33333333333333331</v>
      </c>
      <c r="F3765" s="51"/>
      <c r="G3765" s="5">
        <v>10600</v>
      </c>
      <c r="H3765" s="48">
        <v>14</v>
      </c>
    </row>
    <row r="3766" spans="1:8" x14ac:dyDescent="0.3">
      <c r="A3766" s="18">
        <v>45968</v>
      </c>
      <c r="B3766" s="5" t="s">
        <v>67</v>
      </c>
      <c r="C3766" s="19" t="s">
        <v>20</v>
      </c>
      <c r="D3766" s="48" t="s">
        <v>179</v>
      </c>
      <c r="E3766" s="19">
        <v>0.29166666666666669</v>
      </c>
      <c r="F3766" s="51"/>
      <c r="G3766" s="5"/>
      <c r="H3766" s="48">
        <v>14</v>
      </c>
    </row>
    <row r="3767" spans="1:8" x14ac:dyDescent="0.3">
      <c r="A3767" s="18">
        <v>45968</v>
      </c>
      <c r="B3767" s="5" t="s">
        <v>40</v>
      </c>
      <c r="C3767" s="19" t="s">
        <v>20</v>
      </c>
      <c r="D3767" s="48" t="s">
        <v>179</v>
      </c>
      <c r="E3767" s="19">
        <v>0.41666666666666669</v>
      </c>
      <c r="F3767" s="5"/>
      <c r="G3767" s="5"/>
      <c r="H3767" s="48">
        <v>24</v>
      </c>
    </row>
    <row r="3768" spans="1:8" x14ac:dyDescent="0.3">
      <c r="A3768" s="18">
        <v>45968</v>
      </c>
      <c r="B3768" s="5" t="s">
        <v>18</v>
      </c>
      <c r="C3768" s="19" t="s">
        <v>20</v>
      </c>
      <c r="D3768" s="48" t="s">
        <v>179</v>
      </c>
      <c r="E3768" s="19">
        <v>0.41666666666666669</v>
      </c>
      <c r="F3768" s="51"/>
      <c r="G3768" s="20"/>
      <c r="H3768" s="48">
        <v>3</v>
      </c>
    </row>
    <row r="3769" spans="1:8" x14ac:dyDescent="0.3">
      <c r="A3769" s="18">
        <v>45968</v>
      </c>
      <c r="B3769" s="5" t="s">
        <v>12</v>
      </c>
      <c r="C3769" s="19" t="s">
        <v>104</v>
      </c>
      <c r="D3769" s="48" t="s">
        <v>24</v>
      </c>
      <c r="E3769" s="19">
        <v>0.29166666666666702</v>
      </c>
      <c r="F3769" s="5" t="s">
        <v>503</v>
      </c>
      <c r="G3769" s="5">
        <v>10700</v>
      </c>
      <c r="H3769" s="48">
        <v>22</v>
      </c>
    </row>
    <row r="3770" spans="1:8" x14ac:dyDescent="0.3">
      <c r="A3770" s="18">
        <v>45968</v>
      </c>
      <c r="B3770" s="5" t="s">
        <v>9</v>
      </c>
      <c r="C3770" s="19" t="s">
        <v>14</v>
      </c>
      <c r="D3770" s="48" t="s">
        <v>115</v>
      </c>
      <c r="E3770" s="19">
        <v>0.29166666666666669</v>
      </c>
      <c r="F3770" s="51"/>
      <c r="G3770" s="20">
        <v>7000</v>
      </c>
      <c r="H3770" s="48">
        <v>10</v>
      </c>
    </row>
    <row r="3771" spans="1:8" x14ac:dyDescent="0.3">
      <c r="A3771" s="18">
        <v>45968</v>
      </c>
      <c r="B3771" s="5" t="s">
        <v>36</v>
      </c>
      <c r="C3771" s="19" t="s">
        <v>14</v>
      </c>
      <c r="D3771" s="48" t="s">
        <v>115</v>
      </c>
      <c r="E3771" s="19">
        <v>0.58333333333333337</v>
      </c>
      <c r="F3771" s="5"/>
      <c r="G3771" s="20">
        <v>10230</v>
      </c>
      <c r="H3771" s="48">
        <v>12</v>
      </c>
    </row>
    <row r="3772" spans="1:8" x14ac:dyDescent="0.3">
      <c r="A3772" s="18">
        <v>45968</v>
      </c>
      <c r="B3772" s="5" t="s">
        <v>36</v>
      </c>
      <c r="C3772" s="19" t="s">
        <v>56</v>
      </c>
      <c r="D3772" s="48" t="s">
        <v>97</v>
      </c>
      <c r="E3772" s="19">
        <v>0.29166666666666702</v>
      </c>
      <c r="F3772" s="5"/>
      <c r="G3772" s="20">
        <v>10230</v>
      </c>
      <c r="H3772" s="48">
        <v>12</v>
      </c>
    </row>
    <row r="3773" spans="1:8" x14ac:dyDescent="0.3">
      <c r="A3773" s="18">
        <v>45968</v>
      </c>
      <c r="B3773" s="5" t="s">
        <v>22</v>
      </c>
      <c r="C3773" s="19" t="s">
        <v>46</v>
      </c>
      <c r="D3773" s="48" t="s">
        <v>8</v>
      </c>
      <c r="E3773" s="19">
        <v>0.41666666666666702</v>
      </c>
      <c r="F3773" s="5"/>
      <c r="G3773" s="20"/>
      <c r="H3773" s="48">
        <v>1</v>
      </c>
    </row>
    <row r="3774" spans="1:8" x14ac:dyDescent="0.3">
      <c r="A3774" s="18">
        <v>45968</v>
      </c>
      <c r="B3774" s="5" t="s">
        <v>36</v>
      </c>
      <c r="C3774" s="19" t="s">
        <v>28</v>
      </c>
      <c r="D3774" s="48" t="s">
        <v>42</v>
      </c>
      <c r="E3774" s="22">
        <v>0.41666666666666669</v>
      </c>
      <c r="F3774" s="5"/>
      <c r="G3774" s="5"/>
      <c r="H3774" s="5">
        <v>12</v>
      </c>
    </row>
    <row r="3775" spans="1:8" x14ac:dyDescent="0.3">
      <c r="A3775" s="586" t="s">
        <v>267</v>
      </c>
      <c r="B3775" s="586" t="s">
        <v>2</v>
      </c>
      <c r="C3775" s="586" t="s">
        <v>3</v>
      </c>
      <c r="D3775" s="586" t="s">
        <v>4</v>
      </c>
      <c r="E3775" s="587" t="s">
        <v>5</v>
      </c>
      <c r="F3775" s="588" t="s">
        <v>454</v>
      </c>
      <c r="G3775" s="588" t="s">
        <v>500</v>
      </c>
      <c r="H3775" s="588" t="s">
        <v>268</v>
      </c>
    </row>
    <row r="3776" spans="1:8" x14ac:dyDescent="0.3">
      <c r="A3776" s="586"/>
      <c r="B3776" s="586"/>
      <c r="C3776" s="586"/>
      <c r="D3776" s="586"/>
      <c r="E3776" s="587"/>
      <c r="F3776" s="588"/>
      <c r="G3776" s="588"/>
      <c r="H3776" s="588"/>
    </row>
    <row r="3777" spans="1:8" x14ac:dyDescent="0.3">
      <c r="A3777" s="18">
        <v>45969</v>
      </c>
      <c r="B3777" s="5" t="s">
        <v>6</v>
      </c>
      <c r="C3777" s="19" t="s">
        <v>14</v>
      </c>
      <c r="D3777" s="48" t="s">
        <v>115</v>
      </c>
      <c r="E3777" s="19">
        <v>0.33333333333333398</v>
      </c>
      <c r="F3777" s="5"/>
      <c r="G3777" s="5"/>
      <c r="H3777" s="48">
        <v>11</v>
      </c>
    </row>
    <row r="3778" spans="1:8" x14ac:dyDescent="0.3">
      <c r="A3778" s="18">
        <v>45969</v>
      </c>
      <c r="B3778" s="54" t="s">
        <v>9</v>
      </c>
      <c r="C3778" s="19" t="s">
        <v>104</v>
      </c>
      <c r="D3778" s="54" t="s">
        <v>24</v>
      </c>
      <c r="E3778" s="19">
        <v>0.29166666666666669</v>
      </c>
      <c r="F3778" s="5"/>
      <c r="G3778" s="5"/>
      <c r="H3778" s="54">
        <v>12</v>
      </c>
    </row>
    <row r="3779" spans="1:8" x14ac:dyDescent="0.3">
      <c r="A3779" s="18">
        <v>45969</v>
      </c>
      <c r="B3779" s="54" t="s">
        <v>35</v>
      </c>
      <c r="C3779" s="191" t="s">
        <v>14</v>
      </c>
      <c r="D3779" s="54" t="s">
        <v>115</v>
      </c>
      <c r="E3779" s="191">
        <v>0.29166666666666702</v>
      </c>
      <c r="F3779" s="5"/>
      <c r="G3779" s="5"/>
      <c r="H3779" s="54">
        <v>7</v>
      </c>
    </row>
    <row r="3780" spans="1:8" x14ac:dyDescent="0.3">
      <c r="A3780" s="18">
        <v>45969</v>
      </c>
      <c r="B3780" s="5" t="s">
        <v>40</v>
      </c>
      <c r="C3780" s="22" t="s">
        <v>20</v>
      </c>
      <c r="D3780" s="5" t="s">
        <v>179</v>
      </c>
      <c r="E3780" s="22">
        <v>0.29166666666666669</v>
      </c>
      <c r="F3780" s="5"/>
      <c r="G3780" s="5"/>
      <c r="H3780" s="5">
        <v>27</v>
      </c>
    </row>
    <row r="3781" spans="1:8" x14ac:dyDescent="0.3">
      <c r="A3781" s="586" t="s">
        <v>267</v>
      </c>
      <c r="B3781" s="586" t="s">
        <v>2</v>
      </c>
      <c r="C3781" s="586" t="s">
        <v>3</v>
      </c>
      <c r="D3781" s="586" t="s">
        <v>4</v>
      </c>
      <c r="E3781" s="587" t="s">
        <v>5</v>
      </c>
      <c r="F3781" s="588" t="s">
        <v>454</v>
      </c>
      <c r="G3781" s="588" t="s">
        <v>500</v>
      </c>
      <c r="H3781" s="588" t="s">
        <v>268</v>
      </c>
    </row>
    <row r="3782" spans="1:8" x14ac:dyDescent="0.3">
      <c r="A3782" s="586"/>
      <c r="B3782" s="586"/>
      <c r="C3782" s="586"/>
      <c r="D3782" s="586"/>
      <c r="E3782" s="587"/>
      <c r="F3782" s="588"/>
      <c r="G3782" s="588"/>
      <c r="H3782" s="588"/>
    </row>
    <row r="3783" spans="1:8" x14ac:dyDescent="0.3">
      <c r="A3783" s="18">
        <v>45971</v>
      </c>
      <c r="B3783" s="54" t="s">
        <v>9</v>
      </c>
      <c r="C3783" s="191" t="s">
        <v>28</v>
      </c>
      <c r="D3783" s="54" t="s">
        <v>42</v>
      </c>
      <c r="E3783" s="191">
        <v>0.29166666666666702</v>
      </c>
      <c r="F3783" s="54"/>
      <c r="G3783" s="5">
        <v>1000</v>
      </c>
      <c r="H3783" s="54">
        <v>6</v>
      </c>
    </row>
    <row r="3784" spans="1:8" x14ac:dyDescent="0.3">
      <c r="A3784" s="18">
        <v>45971</v>
      </c>
      <c r="B3784" s="5" t="s">
        <v>6</v>
      </c>
      <c r="C3784" s="19" t="s">
        <v>28</v>
      </c>
      <c r="D3784" s="48" t="s">
        <v>42</v>
      </c>
      <c r="E3784" s="19">
        <v>0.29166666666666702</v>
      </c>
      <c r="F3784" s="5"/>
      <c r="G3784" s="5">
        <v>5200</v>
      </c>
      <c r="H3784" s="48">
        <v>9</v>
      </c>
    </row>
    <row r="3785" spans="1:8" x14ac:dyDescent="0.3">
      <c r="A3785" s="18">
        <v>45971</v>
      </c>
      <c r="B3785" s="5" t="s">
        <v>16</v>
      </c>
      <c r="C3785" s="19" t="s">
        <v>20</v>
      </c>
      <c r="D3785" s="48" t="s">
        <v>179</v>
      </c>
      <c r="E3785" s="19">
        <v>0.25</v>
      </c>
      <c r="F3785" s="5"/>
      <c r="G3785" s="5">
        <v>23000</v>
      </c>
      <c r="H3785" s="48">
        <v>24</v>
      </c>
    </row>
    <row r="3786" spans="1:8" x14ac:dyDescent="0.3">
      <c r="A3786" s="18">
        <v>45971</v>
      </c>
      <c r="B3786" s="20" t="s">
        <v>18</v>
      </c>
      <c r="C3786" s="19" t="s">
        <v>20</v>
      </c>
      <c r="D3786" s="41" t="s">
        <v>42</v>
      </c>
      <c r="E3786" s="19">
        <v>0.5</v>
      </c>
      <c r="F3786" s="5"/>
      <c r="G3786" s="5">
        <v>22303</v>
      </c>
      <c r="H3786" s="41">
        <v>27</v>
      </c>
    </row>
    <row r="3787" spans="1:8" x14ac:dyDescent="0.3">
      <c r="A3787" s="18">
        <v>45971</v>
      </c>
      <c r="B3787" s="5" t="s">
        <v>169</v>
      </c>
      <c r="C3787" s="19" t="s">
        <v>26</v>
      </c>
      <c r="D3787" s="48" t="s">
        <v>27</v>
      </c>
      <c r="E3787" s="19">
        <v>0.29166666666666669</v>
      </c>
      <c r="F3787" s="5"/>
      <c r="G3787" s="5">
        <v>4000</v>
      </c>
      <c r="H3787" s="48">
        <v>6</v>
      </c>
    </row>
    <row r="3788" spans="1:8" x14ac:dyDescent="0.3">
      <c r="A3788" s="18">
        <v>45971</v>
      </c>
      <c r="B3788" s="5" t="s">
        <v>30</v>
      </c>
      <c r="C3788" s="19" t="s">
        <v>14</v>
      </c>
      <c r="D3788" s="48" t="s">
        <v>115</v>
      </c>
      <c r="E3788" s="19">
        <v>0.33333333333333298</v>
      </c>
      <c r="F3788" s="51"/>
      <c r="G3788" s="20">
        <v>6700</v>
      </c>
      <c r="H3788" s="48">
        <v>13</v>
      </c>
    </row>
    <row r="3789" spans="1:8" x14ac:dyDescent="0.3">
      <c r="A3789" s="18">
        <v>45971</v>
      </c>
      <c r="B3789" s="5" t="s">
        <v>17</v>
      </c>
      <c r="C3789" s="19" t="s">
        <v>26</v>
      </c>
      <c r="D3789" s="48" t="s">
        <v>27</v>
      </c>
      <c r="E3789" s="19">
        <v>0.5</v>
      </c>
      <c r="F3789" s="5"/>
      <c r="G3789" s="5">
        <v>6690</v>
      </c>
      <c r="H3789" s="48">
        <v>12</v>
      </c>
    </row>
    <row r="3790" spans="1:8" x14ac:dyDescent="0.3">
      <c r="A3790" s="18">
        <v>45971</v>
      </c>
      <c r="B3790" s="5" t="s">
        <v>377</v>
      </c>
      <c r="C3790" s="22" t="s">
        <v>56</v>
      </c>
      <c r="D3790" s="5" t="s">
        <v>97</v>
      </c>
      <c r="E3790" s="22">
        <v>0.29166666666666669</v>
      </c>
      <c r="F3790" s="5"/>
      <c r="G3790" s="5"/>
      <c r="H3790" s="5">
        <v>10</v>
      </c>
    </row>
    <row r="3791" spans="1:8" x14ac:dyDescent="0.3">
      <c r="A3791" s="18">
        <v>45971</v>
      </c>
      <c r="B3791" s="5" t="s">
        <v>25</v>
      </c>
      <c r="C3791" s="19" t="s">
        <v>56</v>
      </c>
      <c r="D3791" s="48" t="s">
        <v>97</v>
      </c>
      <c r="E3791" s="19">
        <v>0.41666666666666669</v>
      </c>
      <c r="F3791" s="5"/>
      <c r="G3791" s="5">
        <v>936</v>
      </c>
      <c r="H3791" s="48">
        <v>4</v>
      </c>
    </row>
    <row r="3792" spans="1:8" x14ac:dyDescent="0.3">
      <c r="A3792" s="18">
        <v>45971</v>
      </c>
      <c r="B3792" s="5" t="s">
        <v>13</v>
      </c>
      <c r="C3792" s="19" t="s">
        <v>56</v>
      </c>
      <c r="D3792" s="48" t="s">
        <v>97</v>
      </c>
      <c r="E3792" s="19">
        <v>0.41666666666666702</v>
      </c>
      <c r="F3792" s="51"/>
      <c r="G3792" s="5">
        <v>4000</v>
      </c>
      <c r="H3792" s="48">
        <v>10</v>
      </c>
    </row>
    <row r="3793" spans="1:8" x14ac:dyDescent="0.3">
      <c r="A3793" s="125">
        <v>45971</v>
      </c>
      <c r="B3793" s="126" t="s">
        <v>22</v>
      </c>
      <c r="C3793" s="193" t="s">
        <v>104</v>
      </c>
      <c r="D3793" s="143" t="s">
        <v>24</v>
      </c>
      <c r="E3793" s="193">
        <v>0.29166666666666702</v>
      </c>
      <c r="F3793" s="126"/>
      <c r="G3793" s="5">
        <v>6500</v>
      </c>
      <c r="H3793" s="48">
        <v>12</v>
      </c>
    </row>
    <row r="3794" spans="1:8" ht="15.6" x14ac:dyDescent="0.3">
      <c r="A3794" s="586" t="s">
        <v>267</v>
      </c>
      <c r="B3794" s="586" t="s">
        <v>2</v>
      </c>
      <c r="C3794" s="586" t="s">
        <v>3</v>
      </c>
      <c r="D3794" s="586" t="s">
        <v>4</v>
      </c>
      <c r="E3794" s="587" t="s">
        <v>5</v>
      </c>
      <c r="F3794" s="587" t="s">
        <v>268</v>
      </c>
      <c r="G3794" s="344"/>
      <c r="H3794" s="320"/>
    </row>
    <row r="3795" spans="1:8" x14ac:dyDescent="0.3">
      <c r="A3795" s="586"/>
      <c r="B3795" s="586"/>
      <c r="C3795" s="586"/>
      <c r="D3795" s="586"/>
      <c r="E3795" s="587"/>
      <c r="F3795" s="587"/>
      <c r="G3795" s="317"/>
      <c r="H3795" s="320"/>
    </row>
    <row r="3796" spans="1:8" x14ac:dyDescent="0.3">
      <c r="A3796" s="1">
        <v>45972</v>
      </c>
      <c r="B3796" s="2" t="s">
        <v>220</v>
      </c>
      <c r="C3796" s="2" t="s">
        <v>14</v>
      </c>
      <c r="D3796" s="4" t="s">
        <v>115</v>
      </c>
      <c r="E3796" s="3">
        <v>0.29166666666666669</v>
      </c>
      <c r="F3796" s="4">
        <v>14</v>
      </c>
      <c r="G3796" s="320"/>
      <c r="H3796" s="320"/>
    </row>
    <row r="3797" spans="1:8" x14ac:dyDescent="0.3">
      <c r="A3797" s="1">
        <v>45972</v>
      </c>
      <c r="B3797" s="2" t="s">
        <v>16</v>
      </c>
      <c r="C3797" s="2" t="s">
        <v>14</v>
      </c>
      <c r="D3797" s="4" t="s">
        <v>115</v>
      </c>
      <c r="E3797" s="3">
        <v>0.625</v>
      </c>
      <c r="F3797" s="4">
        <v>14</v>
      </c>
      <c r="G3797" s="320"/>
      <c r="H3797" s="320"/>
    </row>
    <row r="3798" spans="1:8" x14ac:dyDescent="0.3">
      <c r="A3798" s="1">
        <v>45972</v>
      </c>
      <c r="B3798" s="2" t="s">
        <v>107</v>
      </c>
      <c r="C3798" s="2" t="s">
        <v>28</v>
      </c>
      <c r="D3798" s="4" t="s">
        <v>42</v>
      </c>
      <c r="E3798" s="3">
        <v>0.33333333333333331</v>
      </c>
      <c r="F3798" s="4">
        <v>12</v>
      </c>
      <c r="G3798" s="320"/>
      <c r="H3798" s="320"/>
    </row>
    <row r="3799" spans="1:8" x14ac:dyDescent="0.3">
      <c r="A3799" s="1">
        <v>45972</v>
      </c>
      <c r="B3799" s="2" t="s">
        <v>161</v>
      </c>
      <c r="C3799" s="2" t="s">
        <v>46</v>
      </c>
      <c r="D3799" s="4" t="s">
        <v>165</v>
      </c>
      <c r="E3799" s="3">
        <v>0.29166666666666669</v>
      </c>
      <c r="F3799" s="4">
        <v>2</v>
      </c>
      <c r="G3799" s="320"/>
      <c r="H3799" s="320"/>
    </row>
    <row r="3800" spans="1:8" x14ac:dyDescent="0.3">
      <c r="A3800" s="1">
        <v>45972</v>
      </c>
      <c r="B3800" s="2" t="s">
        <v>6</v>
      </c>
      <c r="C3800" s="2" t="s">
        <v>20</v>
      </c>
      <c r="D3800" s="4" t="s">
        <v>179</v>
      </c>
      <c r="E3800" s="3">
        <v>0.375</v>
      </c>
      <c r="F3800" s="4">
        <v>14</v>
      </c>
      <c r="G3800" s="320"/>
      <c r="H3800" s="320"/>
    </row>
    <row r="3801" spans="1:8" x14ac:dyDescent="0.3">
      <c r="A3801" s="1">
        <v>45972</v>
      </c>
      <c r="B3801" s="2" t="s">
        <v>9</v>
      </c>
      <c r="C3801" s="2" t="s">
        <v>20</v>
      </c>
      <c r="D3801" s="4" t="s">
        <v>179</v>
      </c>
      <c r="E3801" s="3">
        <v>0.375</v>
      </c>
      <c r="F3801" s="4">
        <v>12</v>
      </c>
      <c r="G3801" s="320"/>
      <c r="H3801" s="320"/>
    </row>
    <row r="3802" spans="1:8" x14ac:dyDescent="0.3">
      <c r="A3802" s="1">
        <v>45972</v>
      </c>
      <c r="B3802" s="2" t="s">
        <v>166</v>
      </c>
      <c r="C3802" s="2" t="s">
        <v>26</v>
      </c>
      <c r="D3802" s="4" t="s">
        <v>113</v>
      </c>
      <c r="E3802" s="3">
        <v>0.375</v>
      </c>
      <c r="F3802" s="4"/>
      <c r="G3802" s="320"/>
      <c r="H3802" s="320"/>
    </row>
    <row r="3803" spans="1:8" x14ac:dyDescent="0.3">
      <c r="A3803" s="1">
        <v>45972</v>
      </c>
      <c r="B3803" s="2" t="s">
        <v>22</v>
      </c>
      <c r="C3803" s="2" t="s">
        <v>26</v>
      </c>
      <c r="D3803" s="4" t="s">
        <v>27</v>
      </c>
      <c r="E3803" s="3">
        <v>0.45833333333333331</v>
      </c>
      <c r="F3803" s="4">
        <v>14</v>
      </c>
      <c r="G3803" s="320"/>
      <c r="H3803" s="320"/>
    </row>
    <row r="3804" spans="1:8" x14ac:dyDescent="0.3">
      <c r="A3804" s="1">
        <v>45972</v>
      </c>
      <c r="B3804" s="2" t="s">
        <v>35</v>
      </c>
      <c r="C3804" s="2" t="s">
        <v>56</v>
      </c>
      <c r="D3804" s="4" t="s">
        <v>97</v>
      </c>
      <c r="E3804" s="3">
        <v>0.29166666666666669</v>
      </c>
      <c r="F3804" s="4">
        <v>12</v>
      </c>
      <c r="G3804" s="320"/>
      <c r="H3804" s="320"/>
    </row>
    <row r="3805" spans="1:8" x14ac:dyDescent="0.3">
      <c r="A3805" s="1">
        <v>45972</v>
      </c>
      <c r="B3805" s="2" t="s">
        <v>377</v>
      </c>
      <c r="C3805" s="2" t="s">
        <v>56</v>
      </c>
      <c r="D3805" s="4" t="s">
        <v>97</v>
      </c>
      <c r="E3805" s="3">
        <v>0.45833333333333331</v>
      </c>
      <c r="F3805" s="4">
        <v>10</v>
      </c>
      <c r="G3805" s="320"/>
      <c r="H3805" s="320"/>
    </row>
    <row r="3806" spans="1:8" x14ac:dyDescent="0.3">
      <c r="A3806" s="1">
        <v>45972</v>
      </c>
      <c r="B3806" s="2" t="s">
        <v>581</v>
      </c>
      <c r="C3806" s="2" t="s">
        <v>56</v>
      </c>
      <c r="D3806" s="4" t="s">
        <v>97</v>
      </c>
      <c r="E3806" s="3">
        <v>0.5</v>
      </c>
      <c r="F3806" s="4"/>
      <c r="G3806" s="320"/>
      <c r="H3806" s="320"/>
    </row>
    <row r="3807" spans="1:8" x14ac:dyDescent="0.3">
      <c r="A3807" s="1">
        <v>45972</v>
      </c>
      <c r="B3807" s="2" t="s">
        <v>76</v>
      </c>
      <c r="C3807" s="2" t="s">
        <v>56</v>
      </c>
      <c r="D3807" s="4" t="s">
        <v>97</v>
      </c>
      <c r="E3807" s="3">
        <v>0.58333333333333337</v>
      </c>
      <c r="F3807" s="4">
        <v>8</v>
      </c>
      <c r="G3807" s="320"/>
      <c r="H3807" s="320"/>
    </row>
    <row r="3808" spans="1:8" x14ac:dyDescent="0.3">
      <c r="A3808" s="1">
        <v>45972</v>
      </c>
      <c r="B3808" s="2" t="s">
        <v>36</v>
      </c>
      <c r="C3808" s="2" t="s">
        <v>104</v>
      </c>
      <c r="D3808" s="4" t="s">
        <v>24</v>
      </c>
      <c r="E3808" s="3">
        <v>0.33333333333333331</v>
      </c>
      <c r="F3808" s="4">
        <v>14</v>
      </c>
      <c r="G3808" s="320"/>
      <c r="H3808" s="320"/>
    </row>
    <row r="3809" spans="1:8" x14ac:dyDescent="0.3">
      <c r="A3809" s="1">
        <v>45972</v>
      </c>
      <c r="B3809" s="2" t="s">
        <v>107</v>
      </c>
      <c r="C3809" s="2" t="s">
        <v>46</v>
      </c>
      <c r="D3809" s="4" t="s">
        <v>8</v>
      </c>
      <c r="E3809" s="3">
        <v>0.33333333333333331</v>
      </c>
      <c r="F3809" s="4">
        <v>12</v>
      </c>
      <c r="G3809" s="320"/>
      <c r="H3809" s="320"/>
    </row>
    <row r="3810" spans="1:8" x14ac:dyDescent="0.3">
      <c r="A3810" s="1">
        <v>45972</v>
      </c>
      <c r="B3810" s="2" t="s">
        <v>108</v>
      </c>
      <c r="C3810" s="2" t="s">
        <v>104</v>
      </c>
      <c r="D3810" s="4" t="s">
        <v>24</v>
      </c>
      <c r="E3810" s="3">
        <v>0.625</v>
      </c>
      <c r="F3810" s="4">
        <v>6</v>
      </c>
      <c r="G3810" s="320"/>
      <c r="H3810" s="320"/>
    </row>
    <row r="3811" spans="1:8" ht="15" customHeight="1" x14ac:dyDescent="0.3">
      <c r="A3811" s="586" t="s">
        <v>267</v>
      </c>
      <c r="B3811" s="586" t="s">
        <v>2</v>
      </c>
      <c r="C3811" s="586" t="s">
        <v>3</v>
      </c>
      <c r="D3811" s="586" t="s">
        <v>4</v>
      </c>
      <c r="E3811" s="587" t="s">
        <v>5</v>
      </c>
      <c r="F3811" s="588" t="s">
        <v>454</v>
      </c>
      <c r="G3811" s="588" t="s">
        <v>500</v>
      </c>
      <c r="H3811" s="588" t="s">
        <v>268</v>
      </c>
    </row>
    <row r="3812" spans="1:8" ht="15" customHeight="1" x14ac:dyDescent="0.3">
      <c r="A3812" s="586"/>
      <c r="B3812" s="586"/>
      <c r="C3812" s="586"/>
      <c r="D3812" s="586"/>
      <c r="E3812" s="587"/>
      <c r="F3812" s="588"/>
      <c r="G3812" s="588"/>
      <c r="H3812" s="588"/>
    </row>
    <row r="3813" spans="1:8" x14ac:dyDescent="0.3">
      <c r="A3813" s="18">
        <v>46003</v>
      </c>
      <c r="B3813" s="5" t="s">
        <v>6</v>
      </c>
      <c r="C3813" s="19" t="s">
        <v>20</v>
      </c>
      <c r="D3813" s="48" t="s">
        <v>179</v>
      </c>
      <c r="E3813" s="19">
        <v>0.29166666666666702</v>
      </c>
      <c r="F3813" s="5"/>
      <c r="G3813" s="5">
        <v>8000</v>
      </c>
      <c r="H3813" s="48">
        <v>16</v>
      </c>
    </row>
    <row r="3814" spans="1:8" x14ac:dyDescent="0.3">
      <c r="A3814" s="18">
        <v>46003</v>
      </c>
      <c r="B3814" s="5" t="s">
        <v>9</v>
      </c>
      <c r="C3814" s="19" t="s">
        <v>20</v>
      </c>
      <c r="D3814" s="48" t="s">
        <v>179</v>
      </c>
      <c r="E3814" s="19">
        <v>0.29166666666666702</v>
      </c>
      <c r="F3814" s="5"/>
      <c r="G3814" s="5">
        <v>4000</v>
      </c>
      <c r="H3814" s="48">
        <v>7</v>
      </c>
    </row>
    <row r="3815" spans="1:8" x14ac:dyDescent="0.3">
      <c r="A3815" s="18">
        <v>46003</v>
      </c>
      <c r="B3815" s="5" t="s">
        <v>19</v>
      </c>
      <c r="C3815" s="19" t="s">
        <v>26</v>
      </c>
      <c r="D3815" s="48" t="s">
        <v>27</v>
      </c>
      <c r="E3815" s="19">
        <v>0.20833333333333301</v>
      </c>
      <c r="F3815" s="5"/>
      <c r="G3815" s="5">
        <v>2200</v>
      </c>
      <c r="H3815" s="48">
        <v>9</v>
      </c>
    </row>
    <row r="3816" spans="1:8" x14ac:dyDescent="0.3">
      <c r="A3816" s="18">
        <v>46003</v>
      </c>
      <c r="B3816" s="48" t="s">
        <v>75</v>
      </c>
      <c r="C3816" s="19" t="s">
        <v>26</v>
      </c>
      <c r="D3816" s="48" t="s">
        <v>27</v>
      </c>
      <c r="E3816" s="19">
        <v>0.58333333333333337</v>
      </c>
      <c r="F3816" s="48"/>
      <c r="G3816" s="5">
        <v>4200</v>
      </c>
      <c r="H3816" s="48">
        <v>11</v>
      </c>
    </row>
    <row r="3817" spans="1:8" x14ac:dyDescent="0.3">
      <c r="A3817" s="18">
        <v>46003</v>
      </c>
      <c r="B3817" s="5" t="s">
        <v>43</v>
      </c>
      <c r="C3817" s="19" t="s">
        <v>56</v>
      </c>
      <c r="D3817" s="48" t="s">
        <v>97</v>
      </c>
      <c r="E3817" s="19">
        <v>0.29166666666666702</v>
      </c>
      <c r="F3817" s="5"/>
      <c r="G3817" s="165">
        <v>4500</v>
      </c>
      <c r="H3817" s="48">
        <v>8</v>
      </c>
    </row>
    <row r="3818" spans="1:8" x14ac:dyDescent="0.3">
      <c r="A3818" s="18">
        <v>46003</v>
      </c>
      <c r="B3818" s="48" t="s">
        <v>36</v>
      </c>
      <c r="C3818" s="192" t="s">
        <v>28</v>
      </c>
      <c r="D3818" s="48" t="s">
        <v>42</v>
      </c>
      <c r="E3818" s="192">
        <v>0.5</v>
      </c>
      <c r="F3818" s="5"/>
      <c r="G3818" s="5" t="s">
        <v>523</v>
      </c>
      <c r="H3818" s="48">
        <v>14</v>
      </c>
    </row>
    <row r="3819" spans="1:8" x14ac:dyDescent="0.3">
      <c r="A3819" s="18">
        <v>46003</v>
      </c>
      <c r="B3819" s="5" t="s">
        <v>164</v>
      </c>
      <c r="C3819" s="19" t="s">
        <v>28</v>
      </c>
      <c r="D3819" s="48" t="s">
        <v>42</v>
      </c>
      <c r="E3819" s="19">
        <v>0.29166666666666702</v>
      </c>
      <c r="F3819" s="5"/>
      <c r="G3819" s="5">
        <v>200</v>
      </c>
      <c r="H3819" s="48">
        <v>1</v>
      </c>
    </row>
    <row r="3820" spans="1:8" x14ac:dyDescent="0.3">
      <c r="A3820" s="18">
        <v>46003</v>
      </c>
      <c r="B3820" s="5" t="s">
        <v>40</v>
      </c>
      <c r="C3820" s="19" t="s">
        <v>14</v>
      </c>
      <c r="D3820" s="48" t="s">
        <v>115</v>
      </c>
      <c r="E3820" s="19">
        <v>0.29166666666666669</v>
      </c>
      <c r="F3820" s="5"/>
      <c r="G3820" s="5">
        <v>8200</v>
      </c>
      <c r="H3820" s="48">
        <v>13</v>
      </c>
    </row>
    <row r="3821" spans="1:8" x14ac:dyDescent="0.3">
      <c r="A3821" s="18">
        <v>46003</v>
      </c>
      <c r="B3821" s="5" t="s">
        <v>45</v>
      </c>
      <c r="C3821" s="5" t="s">
        <v>451</v>
      </c>
      <c r="D3821" s="48" t="s">
        <v>451</v>
      </c>
      <c r="E3821" s="22">
        <v>8.3333333333333329E-2</v>
      </c>
      <c r="F3821" s="5"/>
      <c r="G3821" s="5">
        <v>4000</v>
      </c>
      <c r="H3821" s="48" t="s">
        <v>582</v>
      </c>
    </row>
    <row r="3822" spans="1:8" x14ac:dyDescent="0.3">
      <c r="A3822" s="18">
        <v>46003</v>
      </c>
      <c r="B3822" s="5" t="s">
        <v>35</v>
      </c>
      <c r="C3822" s="19" t="s">
        <v>104</v>
      </c>
      <c r="D3822" s="48" t="s">
        <v>24</v>
      </c>
      <c r="E3822" s="19">
        <v>0.29166666666666702</v>
      </c>
      <c r="F3822" s="5"/>
      <c r="G3822" s="5">
        <v>4500</v>
      </c>
      <c r="H3822" s="48">
        <v>7</v>
      </c>
    </row>
    <row r="3823" spans="1:8" x14ac:dyDescent="0.3">
      <c r="A3823" s="18">
        <v>46003</v>
      </c>
      <c r="B3823" s="5" t="s">
        <v>18</v>
      </c>
      <c r="C3823" s="19" t="s">
        <v>104</v>
      </c>
      <c r="D3823" s="48" t="s">
        <v>24</v>
      </c>
      <c r="E3823" s="19">
        <v>0.41666666666666669</v>
      </c>
      <c r="F3823" s="5"/>
      <c r="G3823" s="5">
        <v>10000</v>
      </c>
      <c r="H3823" s="48">
        <v>14</v>
      </c>
    </row>
    <row r="3824" spans="1:8" x14ac:dyDescent="0.3">
      <c r="A3824" s="586" t="s">
        <v>267</v>
      </c>
      <c r="B3824" s="586" t="s">
        <v>2</v>
      </c>
      <c r="C3824" s="586" t="s">
        <v>3</v>
      </c>
      <c r="D3824" s="586" t="s">
        <v>4</v>
      </c>
      <c r="E3824" s="587" t="s">
        <v>5</v>
      </c>
      <c r="F3824" s="588" t="s">
        <v>454</v>
      </c>
      <c r="G3824" s="588" t="s">
        <v>500</v>
      </c>
      <c r="H3824" s="588" t="s">
        <v>268</v>
      </c>
    </row>
    <row r="3825" spans="1:8" x14ac:dyDescent="0.3">
      <c r="A3825" s="586"/>
      <c r="B3825" s="586"/>
      <c r="C3825" s="586"/>
      <c r="D3825" s="586"/>
      <c r="E3825" s="587"/>
      <c r="F3825" s="588"/>
      <c r="G3825" s="588"/>
      <c r="H3825" s="588"/>
    </row>
    <row r="3826" spans="1:8" x14ac:dyDescent="0.3">
      <c r="A3826" s="18">
        <v>45974</v>
      </c>
      <c r="B3826" s="5" t="s">
        <v>49</v>
      </c>
      <c r="C3826" s="19" t="s">
        <v>26</v>
      </c>
      <c r="D3826" s="48" t="s">
        <v>27</v>
      </c>
      <c r="E3826" s="19">
        <v>0.29166666666666669</v>
      </c>
      <c r="F3826" s="51"/>
      <c r="G3826" s="5">
        <v>500</v>
      </c>
      <c r="H3826" s="48">
        <v>3</v>
      </c>
    </row>
    <row r="3827" spans="1:8" x14ac:dyDescent="0.3">
      <c r="A3827" s="87">
        <v>45974</v>
      </c>
      <c r="B3827" s="27" t="s">
        <v>159</v>
      </c>
      <c r="C3827" s="49" t="s">
        <v>26</v>
      </c>
      <c r="D3827" s="50" t="s">
        <v>27</v>
      </c>
      <c r="E3827" s="49">
        <v>0.29166666666666669</v>
      </c>
      <c r="F3827" s="163"/>
      <c r="G3827" s="27">
        <v>177</v>
      </c>
      <c r="H3827" s="50">
        <v>5</v>
      </c>
    </row>
    <row r="3828" spans="1:8" x14ac:dyDescent="0.3">
      <c r="A3828" s="87">
        <v>45974</v>
      </c>
      <c r="B3828" s="27" t="s">
        <v>16</v>
      </c>
      <c r="C3828" s="49" t="s">
        <v>26</v>
      </c>
      <c r="D3828" s="50" t="s">
        <v>27</v>
      </c>
      <c r="E3828" s="49">
        <v>0.29166666666666669</v>
      </c>
      <c r="F3828" s="163"/>
      <c r="G3828" s="27">
        <v>177</v>
      </c>
      <c r="H3828" s="50">
        <v>5</v>
      </c>
    </row>
    <row r="3829" spans="1:8" x14ac:dyDescent="0.3">
      <c r="A3829" s="87">
        <v>45974</v>
      </c>
      <c r="B3829" s="27" t="s">
        <v>22</v>
      </c>
      <c r="C3829" s="49" t="s">
        <v>26</v>
      </c>
      <c r="D3829" s="50" t="s">
        <v>27</v>
      </c>
      <c r="E3829" s="49">
        <v>0.5</v>
      </c>
      <c r="F3829" s="316"/>
      <c r="G3829" s="27">
        <v>4500</v>
      </c>
      <c r="H3829" s="50">
        <v>8</v>
      </c>
    </row>
    <row r="3830" spans="1:8" x14ac:dyDescent="0.3">
      <c r="A3830" s="87">
        <v>45974</v>
      </c>
      <c r="B3830" s="27" t="s">
        <v>107</v>
      </c>
      <c r="C3830" s="49" t="s">
        <v>26</v>
      </c>
      <c r="D3830" s="50" t="s">
        <v>27</v>
      </c>
      <c r="E3830" s="49">
        <v>0.5</v>
      </c>
      <c r="F3830" s="163"/>
      <c r="G3830" s="27">
        <v>973.76700000000005</v>
      </c>
      <c r="H3830" s="50">
        <v>3</v>
      </c>
    </row>
    <row r="3831" spans="1:8" x14ac:dyDescent="0.3">
      <c r="A3831" s="87">
        <v>45974</v>
      </c>
      <c r="B3831" s="27" t="s">
        <v>12</v>
      </c>
      <c r="C3831" s="49" t="s">
        <v>14</v>
      </c>
      <c r="D3831" s="50" t="s">
        <v>115</v>
      </c>
      <c r="E3831" s="49">
        <v>0.29166666666666702</v>
      </c>
      <c r="F3831" s="27" t="s">
        <v>503</v>
      </c>
      <c r="G3831" s="27">
        <v>11000</v>
      </c>
      <c r="H3831" s="50">
        <v>15</v>
      </c>
    </row>
    <row r="3832" spans="1:8" x14ac:dyDescent="0.3">
      <c r="A3832" s="87">
        <v>45974</v>
      </c>
      <c r="B3832" s="16" t="s">
        <v>6</v>
      </c>
      <c r="C3832" s="17" t="s">
        <v>56</v>
      </c>
      <c r="D3832" s="16" t="s">
        <v>97</v>
      </c>
      <c r="E3832" s="17">
        <v>0.33333333333333298</v>
      </c>
      <c r="F3832" s="316"/>
      <c r="G3832" s="27">
        <v>6900</v>
      </c>
      <c r="H3832" s="16">
        <v>12</v>
      </c>
    </row>
    <row r="3833" spans="1:8" x14ac:dyDescent="0.3">
      <c r="A3833" s="87">
        <v>45974</v>
      </c>
      <c r="B3833" s="16" t="s">
        <v>36</v>
      </c>
      <c r="C3833" s="17" t="s">
        <v>56</v>
      </c>
      <c r="D3833" s="52" t="s">
        <v>97</v>
      </c>
      <c r="E3833" s="17">
        <v>0.58333333333333337</v>
      </c>
      <c r="F3833" s="163"/>
      <c r="G3833" s="27">
        <v>11000</v>
      </c>
      <c r="H3833" s="52">
        <v>14</v>
      </c>
    </row>
    <row r="3834" spans="1:8" x14ac:dyDescent="0.3">
      <c r="A3834" s="87">
        <v>45974</v>
      </c>
      <c r="B3834" s="27" t="s">
        <v>11</v>
      </c>
      <c r="C3834" s="49" t="s">
        <v>20</v>
      </c>
      <c r="D3834" s="50" t="s">
        <v>179</v>
      </c>
      <c r="E3834" s="49">
        <v>0.20833333333333301</v>
      </c>
      <c r="F3834" s="163" t="s">
        <v>583</v>
      </c>
      <c r="G3834" s="27">
        <v>8000</v>
      </c>
      <c r="H3834" s="50">
        <v>12</v>
      </c>
    </row>
    <row r="3835" spans="1:8" x14ac:dyDescent="0.3">
      <c r="A3835" s="87">
        <v>45974</v>
      </c>
      <c r="B3835" s="27" t="s">
        <v>40</v>
      </c>
      <c r="C3835" s="49" t="s">
        <v>20</v>
      </c>
      <c r="D3835" s="27" t="s">
        <v>179</v>
      </c>
      <c r="E3835" s="49">
        <v>0.20833333333333334</v>
      </c>
      <c r="F3835" s="27"/>
      <c r="G3835" s="316">
        <v>13200</v>
      </c>
      <c r="H3835" s="27">
        <v>14</v>
      </c>
    </row>
    <row r="3836" spans="1:8" x14ac:dyDescent="0.3">
      <c r="A3836" s="87">
        <v>45974</v>
      </c>
      <c r="B3836" s="27" t="s">
        <v>35</v>
      </c>
      <c r="C3836" s="49" t="s">
        <v>104</v>
      </c>
      <c r="D3836" s="50" t="s">
        <v>24</v>
      </c>
      <c r="E3836" s="49">
        <v>0.29166666666666702</v>
      </c>
      <c r="F3836" s="163"/>
      <c r="G3836" s="163">
        <v>6000</v>
      </c>
      <c r="H3836" s="50">
        <v>7</v>
      </c>
    </row>
    <row r="3837" spans="1:8" x14ac:dyDescent="0.3">
      <c r="A3837" s="87">
        <v>45974</v>
      </c>
      <c r="B3837" s="27" t="s">
        <v>22</v>
      </c>
      <c r="C3837" s="49" t="s">
        <v>28</v>
      </c>
      <c r="D3837" s="50" t="s">
        <v>42</v>
      </c>
      <c r="E3837" s="49">
        <v>0.29166666666666702</v>
      </c>
      <c r="F3837" s="316"/>
      <c r="G3837" s="27">
        <v>10000</v>
      </c>
      <c r="H3837" s="50">
        <v>10</v>
      </c>
    </row>
    <row r="3838" spans="1:8" x14ac:dyDescent="0.3">
      <c r="A3838" s="87">
        <v>45974</v>
      </c>
      <c r="B3838" s="27" t="s">
        <v>9</v>
      </c>
      <c r="C3838" s="49" t="s">
        <v>28</v>
      </c>
      <c r="D3838" s="50" t="s">
        <v>42</v>
      </c>
      <c r="E3838" s="49">
        <v>0.5</v>
      </c>
      <c r="F3838" s="27"/>
      <c r="G3838" s="27">
        <v>7200</v>
      </c>
      <c r="H3838" s="50">
        <v>8</v>
      </c>
    </row>
    <row r="3839" spans="1:8" x14ac:dyDescent="0.3">
      <c r="A3839" s="87">
        <v>45974</v>
      </c>
      <c r="B3839" s="27" t="s">
        <v>13</v>
      </c>
      <c r="C3839" s="49" t="s">
        <v>28</v>
      </c>
      <c r="D3839" s="52" t="s">
        <v>42</v>
      </c>
      <c r="E3839" s="49">
        <v>0.5</v>
      </c>
      <c r="F3839" s="27"/>
      <c r="G3839" s="27">
        <v>520.56899999999996</v>
      </c>
      <c r="H3839" s="52">
        <v>2</v>
      </c>
    </row>
    <row r="3840" spans="1:8" x14ac:dyDescent="0.3">
      <c r="A3840" s="87">
        <v>45974</v>
      </c>
      <c r="B3840" s="16" t="s">
        <v>25</v>
      </c>
      <c r="C3840" s="17" t="s">
        <v>28</v>
      </c>
      <c r="D3840" s="52" t="s">
        <v>42</v>
      </c>
      <c r="E3840" s="17">
        <v>0.5</v>
      </c>
      <c r="F3840" s="163"/>
      <c r="G3840" s="27">
        <v>350</v>
      </c>
      <c r="H3840" s="52">
        <v>2</v>
      </c>
    </row>
    <row r="3841" spans="1:8" x14ac:dyDescent="0.3">
      <c r="A3841" s="87">
        <v>45974</v>
      </c>
      <c r="B3841" s="16" t="s">
        <v>17</v>
      </c>
      <c r="C3841" s="49" t="s">
        <v>28</v>
      </c>
      <c r="D3841" s="50" t="s">
        <v>42</v>
      </c>
      <c r="E3841" s="49">
        <v>0.5</v>
      </c>
      <c r="F3841" s="27"/>
      <c r="G3841" s="27">
        <v>420</v>
      </c>
      <c r="H3841" s="50">
        <v>1</v>
      </c>
    </row>
    <row r="3842" spans="1:8" x14ac:dyDescent="0.3">
      <c r="A3842" s="586" t="s">
        <v>267</v>
      </c>
      <c r="B3842" s="586" t="s">
        <v>2</v>
      </c>
      <c r="C3842" s="586" t="s">
        <v>3</v>
      </c>
      <c r="D3842" s="586" t="s">
        <v>4</v>
      </c>
      <c r="E3842" s="587" t="s">
        <v>5</v>
      </c>
      <c r="F3842" s="588" t="s">
        <v>454</v>
      </c>
      <c r="G3842" s="588" t="s">
        <v>500</v>
      </c>
      <c r="H3842" s="588" t="s">
        <v>268</v>
      </c>
    </row>
    <row r="3843" spans="1:8" x14ac:dyDescent="0.3">
      <c r="A3843" s="586"/>
      <c r="B3843" s="586"/>
      <c r="C3843" s="586"/>
      <c r="D3843" s="586"/>
      <c r="E3843" s="587"/>
      <c r="F3843" s="588"/>
      <c r="G3843" s="588"/>
      <c r="H3843" s="588"/>
    </row>
    <row r="3844" spans="1:8" x14ac:dyDescent="0.3">
      <c r="A3844" s="18">
        <v>45975</v>
      </c>
      <c r="B3844" s="20" t="s">
        <v>35</v>
      </c>
      <c r="C3844" s="21" t="s">
        <v>56</v>
      </c>
      <c r="D3844" s="41" t="s">
        <v>97</v>
      </c>
      <c r="E3844" s="21">
        <v>0.33333333333333331</v>
      </c>
      <c r="F3844" s="54"/>
      <c r="G3844" s="5">
        <v>6000</v>
      </c>
      <c r="H3844" s="41">
        <v>8</v>
      </c>
    </row>
    <row r="3845" spans="1:8" x14ac:dyDescent="0.3">
      <c r="A3845" s="18">
        <v>45975</v>
      </c>
      <c r="B3845" s="5" t="s">
        <v>36</v>
      </c>
      <c r="C3845" s="19" t="s">
        <v>56</v>
      </c>
      <c r="D3845" s="48" t="s">
        <v>97</v>
      </c>
      <c r="E3845" s="19">
        <v>0.41666666666666669</v>
      </c>
      <c r="F3845" s="5"/>
      <c r="G3845" s="20">
        <v>10230</v>
      </c>
      <c r="H3845" s="48">
        <v>12</v>
      </c>
    </row>
    <row r="3846" spans="1:8" x14ac:dyDescent="0.3">
      <c r="A3846" s="18">
        <v>45975</v>
      </c>
      <c r="B3846" s="5" t="s">
        <v>95</v>
      </c>
      <c r="C3846" s="19" t="s">
        <v>56</v>
      </c>
      <c r="D3846" s="48" t="s">
        <v>97</v>
      </c>
      <c r="E3846" s="19">
        <v>0.41666666666666669</v>
      </c>
      <c r="F3846" s="5"/>
      <c r="G3846" s="20"/>
      <c r="H3846" s="48">
        <v>1</v>
      </c>
    </row>
    <row r="3847" spans="1:8" x14ac:dyDescent="0.3">
      <c r="A3847" s="18">
        <v>45975</v>
      </c>
      <c r="B3847" s="5" t="s">
        <v>6</v>
      </c>
      <c r="C3847" s="19" t="s">
        <v>14</v>
      </c>
      <c r="D3847" s="48" t="s">
        <v>115</v>
      </c>
      <c r="E3847" s="19">
        <v>0.29166666666666702</v>
      </c>
      <c r="F3847" s="51"/>
      <c r="G3847" s="5">
        <v>7600</v>
      </c>
      <c r="H3847" s="48">
        <v>12</v>
      </c>
    </row>
    <row r="3848" spans="1:8" x14ac:dyDescent="0.3">
      <c r="A3848" s="18">
        <v>45975</v>
      </c>
      <c r="B3848" s="5" t="s">
        <v>76</v>
      </c>
      <c r="C3848" s="19" t="s">
        <v>20</v>
      </c>
      <c r="D3848" s="48" t="s">
        <v>179</v>
      </c>
      <c r="E3848" s="19">
        <v>0.375</v>
      </c>
      <c r="F3848" s="5"/>
      <c r="G3848" s="5"/>
      <c r="H3848" s="48">
        <v>2</v>
      </c>
    </row>
    <row r="3849" spans="1:8" x14ac:dyDescent="0.3">
      <c r="A3849" s="18">
        <v>45975</v>
      </c>
      <c r="B3849" s="5" t="s">
        <v>12</v>
      </c>
      <c r="C3849" s="19" t="s">
        <v>20</v>
      </c>
      <c r="D3849" s="48" t="s">
        <v>179</v>
      </c>
      <c r="E3849" s="19">
        <v>0.375</v>
      </c>
      <c r="F3849" s="5" t="s">
        <v>503</v>
      </c>
      <c r="G3849" s="5">
        <v>10700</v>
      </c>
      <c r="H3849" s="48">
        <v>22</v>
      </c>
    </row>
    <row r="3850" spans="1:8" x14ac:dyDescent="0.3">
      <c r="A3850" s="18">
        <v>45975</v>
      </c>
      <c r="B3850" s="5" t="s">
        <v>9</v>
      </c>
      <c r="C3850" s="19" t="s">
        <v>26</v>
      </c>
      <c r="D3850" s="48" t="s">
        <v>27</v>
      </c>
      <c r="E3850" s="19">
        <v>0.33333333333333298</v>
      </c>
      <c r="F3850" s="51"/>
      <c r="G3850" s="20">
        <v>7000</v>
      </c>
      <c r="H3850" s="48">
        <v>9</v>
      </c>
    </row>
    <row r="3851" spans="1:8" x14ac:dyDescent="0.3">
      <c r="A3851" s="18">
        <v>45975</v>
      </c>
      <c r="B3851" s="5" t="s">
        <v>40</v>
      </c>
      <c r="C3851" s="19" t="s">
        <v>28</v>
      </c>
      <c r="D3851" s="48" t="s">
        <v>42</v>
      </c>
      <c r="E3851" s="19">
        <v>0.29166666666666669</v>
      </c>
      <c r="F3851" s="117"/>
      <c r="G3851" s="20"/>
      <c r="H3851" s="48">
        <v>10</v>
      </c>
    </row>
    <row r="3852" spans="1:8" x14ac:dyDescent="0.3">
      <c r="A3852" s="18">
        <v>45975</v>
      </c>
      <c r="B3852" s="5" t="s">
        <v>18</v>
      </c>
      <c r="C3852" s="19" t="s">
        <v>28</v>
      </c>
      <c r="D3852" s="48" t="s">
        <v>42</v>
      </c>
      <c r="E3852" s="19">
        <v>0.29166666666666669</v>
      </c>
      <c r="F3852" s="51"/>
      <c r="G3852" s="20"/>
      <c r="H3852" s="48">
        <v>3</v>
      </c>
    </row>
    <row r="3853" spans="1:8" x14ac:dyDescent="0.3">
      <c r="A3853" s="18">
        <v>45975</v>
      </c>
      <c r="B3853" s="5" t="s">
        <v>22</v>
      </c>
      <c r="C3853" s="19" t="s">
        <v>46</v>
      </c>
      <c r="D3853" s="48" t="s">
        <v>27</v>
      </c>
      <c r="E3853" s="19">
        <v>0.33333333333333331</v>
      </c>
      <c r="F3853" s="5"/>
      <c r="G3853" s="20"/>
      <c r="H3853" s="48">
        <v>1</v>
      </c>
    </row>
    <row r="3854" spans="1:8" x14ac:dyDescent="0.3">
      <c r="A3854" s="586" t="s">
        <v>267</v>
      </c>
      <c r="B3854" s="586" t="s">
        <v>2</v>
      </c>
      <c r="C3854" s="586" t="s">
        <v>3</v>
      </c>
      <c r="D3854" s="586" t="s">
        <v>4</v>
      </c>
      <c r="E3854" s="587" t="s">
        <v>5</v>
      </c>
      <c r="F3854" s="588" t="s">
        <v>454</v>
      </c>
      <c r="G3854" s="588" t="s">
        <v>500</v>
      </c>
      <c r="H3854" s="588" t="s">
        <v>268</v>
      </c>
    </row>
    <row r="3855" spans="1:8" x14ac:dyDescent="0.3">
      <c r="A3855" s="586"/>
      <c r="B3855" s="586"/>
      <c r="C3855" s="586"/>
      <c r="D3855" s="586"/>
      <c r="E3855" s="587"/>
      <c r="F3855" s="588"/>
      <c r="G3855" s="588"/>
      <c r="H3855" s="588"/>
    </row>
    <row r="3856" spans="1:8" x14ac:dyDescent="0.3">
      <c r="A3856" s="18">
        <v>45976</v>
      </c>
      <c r="B3856" s="5" t="s">
        <v>6</v>
      </c>
      <c r="C3856" s="19" t="s">
        <v>28</v>
      </c>
      <c r="D3856" s="48" t="s">
        <v>42</v>
      </c>
      <c r="E3856" s="19">
        <v>0.33333333333333398</v>
      </c>
      <c r="F3856" s="5"/>
      <c r="G3856" s="5"/>
      <c r="H3856" s="48">
        <v>12</v>
      </c>
    </row>
    <row r="3857" spans="1:8" x14ac:dyDescent="0.3">
      <c r="A3857" s="18">
        <v>45976</v>
      </c>
      <c r="B3857" s="54" t="s">
        <v>9</v>
      </c>
      <c r="C3857" s="19" t="s">
        <v>26</v>
      </c>
      <c r="D3857" s="54" t="s">
        <v>27</v>
      </c>
      <c r="E3857" s="19">
        <v>0.33333333333333398</v>
      </c>
      <c r="F3857" s="5"/>
      <c r="G3857" s="5"/>
      <c r="H3857" s="54">
        <v>12</v>
      </c>
    </row>
    <row r="3858" spans="1:8" x14ac:dyDescent="0.3">
      <c r="A3858" s="18">
        <v>45976</v>
      </c>
      <c r="B3858" s="54" t="s">
        <v>35</v>
      </c>
      <c r="C3858" s="191" t="s">
        <v>56</v>
      </c>
      <c r="D3858" s="54" t="s">
        <v>97</v>
      </c>
      <c r="E3858" s="191">
        <v>0.29166666666666702</v>
      </c>
      <c r="F3858" s="5"/>
      <c r="G3858" s="5"/>
      <c r="H3858" s="54">
        <v>7</v>
      </c>
    </row>
    <row r="3859" spans="1:8" x14ac:dyDescent="0.3">
      <c r="A3859" s="18">
        <v>45976</v>
      </c>
      <c r="B3859" s="5" t="s">
        <v>40</v>
      </c>
      <c r="C3859" s="22" t="s">
        <v>20</v>
      </c>
      <c r="D3859" s="5" t="s">
        <v>179</v>
      </c>
      <c r="E3859" s="22">
        <v>0.29166666666666669</v>
      </c>
      <c r="F3859" s="5"/>
      <c r="G3859" s="5"/>
      <c r="H3859" s="5">
        <v>27</v>
      </c>
    </row>
    <row r="3860" spans="1:8" x14ac:dyDescent="0.3">
      <c r="A3860" s="18">
        <v>45976</v>
      </c>
      <c r="B3860" s="5" t="s">
        <v>453</v>
      </c>
      <c r="C3860" s="22" t="s">
        <v>56</v>
      </c>
      <c r="D3860" s="5" t="s">
        <v>97</v>
      </c>
      <c r="E3860" s="22">
        <v>0.33333333333333331</v>
      </c>
      <c r="F3860" s="5"/>
      <c r="G3860" s="5"/>
      <c r="H3860" s="5">
        <v>4</v>
      </c>
    </row>
    <row r="3861" spans="1:8" x14ac:dyDescent="0.3">
      <c r="A3861" s="586" t="s">
        <v>267</v>
      </c>
      <c r="B3861" s="586" t="s">
        <v>2</v>
      </c>
      <c r="C3861" s="586" t="s">
        <v>3</v>
      </c>
      <c r="D3861" s="586" t="s">
        <v>4</v>
      </c>
      <c r="E3861" s="587" t="s">
        <v>5</v>
      </c>
      <c r="F3861" s="588" t="s">
        <v>454</v>
      </c>
      <c r="G3861" s="588" t="s">
        <v>500</v>
      </c>
      <c r="H3861" s="588" t="s">
        <v>268</v>
      </c>
    </row>
    <row r="3862" spans="1:8" x14ac:dyDescent="0.3">
      <c r="A3862" s="586"/>
      <c r="B3862" s="586"/>
      <c r="C3862" s="586"/>
      <c r="D3862" s="586"/>
      <c r="E3862" s="587"/>
      <c r="F3862" s="588"/>
      <c r="G3862" s="588"/>
      <c r="H3862" s="588"/>
    </row>
    <row r="3863" spans="1:8" x14ac:dyDescent="0.3">
      <c r="A3863" s="18">
        <v>45978</v>
      </c>
      <c r="B3863" s="54" t="s">
        <v>9</v>
      </c>
      <c r="C3863" s="191" t="s">
        <v>14</v>
      </c>
      <c r="D3863" s="54" t="s">
        <v>115</v>
      </c>
      <c r="E3863" s="191">
        <v>0.29166666666666702</v>
      </c>
      <c r="F3863" s="54"/>
      <c r="G3863" s="5">
        <v>1000</v>
      </c>
      <c r="H3863" s="54">
        <v>6</v>
      </c>
    </row>
    <row r="3864" spans="1:8" x14ac:dyDescent="0.3">
      <c r="A3864" s="18">
        <v>45978</v>
      </c>
      <c r="B3864" s="5" t="s">
        <v>6</v>
      </c>
      <c r="C3864" s="19" t="s">
        <v>14</v>
      </c>
      <c r="D3864" s="48" t="s">
        <v>115</v>
      </c>
      <c r="E3864" s="19">
        <v>0.29166666666666702</v>
      </c>
      <c r="F3864" s="5"/>
      <c r="G3864" s="5">
        <v>5200</v>
      </c>
      <c r="H3864" s="48">
        <v>9</v>
      </c>
    </row>
    <row r="3865" spans="1:8" x14ac:dyDescent="0.3">
      <c r="A3865" s="18">
        <v>45978</v>
      </c>
      <c r="B3865" s="5" t="s">
        <v>16</v>
      </c>
      <c r="C3865" s="19" t="s">
        <v>20</v>
      </c>
      <c r="D3865" s="48" t="s">
        <v>179</v>
      </c>
      <c r="E3865" s="19">
        <v>0.25</v>
      </c>
      <c r="F3865" s="5"/>
      <c r="G3865" s="5">
        <v>23000</v>
      </c>
      <c r="H3865" s="48">
        <v>24</v>
      </c>
    </row>
    <row r="3866" spans="1:8" x14ac:dyDescent="0.3">
      <c r="A3866" s="18">
        <v>45978</v>
      </c>
      <c r="B3866" s="20" t="s">
        <v>18</v>
      </c>
      <c r="C3866" s="19" t="s">
        <v>20</v>
      </c>
      <c r="D3866" s="41" t="s">
        <v>179</v>
      </c>
      <c r="E3866" s="19">
        <v>0.5</v>
      </c>
      <c r="F3866" s="5"/>
      <c r="G3866" s="5">
        <v>22303</v>
      </c>
      <c r="H3866" s="41">
        <v>27</v>
      </c>
    </row>
    <row r="3867" spans="1:8" x14ac:dyDescent="0.3">
      <c r="A3867" s="18">
        <v>45978</v>
      </c>
      <c r="B3867" s="5" t="s">
        <v>169</v>
      </c>
      <c r="C3867" s="19" t="s">
        <v>104</v>
      </c>
      <c r="D3867" s="48" t="s">
        <v>24</v>
      </c>
      <c r="E3867" s="19">
        <v>0.29166666666666669</v>
      </c>
      <c r="F3867" s="5"/>
      <c r="G3867" s="5">
        <v>4000</v>
      </c>
      <c r="H3867" s="48">
        <v>6</v>
      </c>
    </row>
    <row r="3868" spans="1:8" x14ac:dyDescent="0.3">
      <c r="A3868" s="18">
        <v>45978</v>
      </c>
      <c r="B3868" s="5" t="s">
        <v>22</v>
      </c>
      <c r="C3868" s="19" t="s">
        <v>104</v>
      </c>
      <c r="D3868" s="48" t="s">
        <v>24</v>
      </c>
      <c r="E3868" s="19">
        <v>0.45833333333333331</v>
      </c>
      <c r="F3868" s="5"/>
      <c r="G3868" s="5">
        <v>6500</v>
      </c>
      <c r="H3868" s="48">
        <v>8</v>
      </c>
    </row>
    <row r="3869" spans="1:8" x14ac:dyDescent="0.3">
      <c r="A3869" s="18">
        <v>45978</v>
      </c>
      <c r="B3869" s="5" t="s">
        <v>30</v>
      </c>
      <c r="C3869" s="19" t="s">
        <v>28</v>
      </c>
      <c r="D3869" s="48" t="s">
        <v>42</v>
      </c>
      <c r="E3869" s="19">
        <v>0.33333333333333298</v>
      </c>
      <c r="F3869" s="51"/>
      <c r="G3869" s="20">
        <v>6700</v>
      </c>
      <c r="H3869" s="48">
        <v>13</v>
      </c>
    </row>
    <row r="3870" spans="1:8" x14ac:dyDescent="0.3">
      <c r="A3870" s="18">
        <v>45978</v>
      </c>
      <c r="B3870" s="5" t="s">
        <v>25</v>
      </c>
      <c r="C3870" s="19" t="s">
        <v>28</v>
      </c>
      <c r="D3870" s="48" t="s">
        <v>42</v>
      </c>
      <c r="E3870" s="19" t="s">
        <v>585</v>
      </c>
      <c r="F3870" s="5"/>
      <c r="G3870" s="5">
        <v>936</v>
      </c>
      <c r="H3870" s="48">
        <v>4</v>
      </c>
    </row>
    <row r="3871" spans="1:8" x14ac:dyDescent="0.3">
      <c r="A3871" s="18">
        <v>45978</v>
      </c>
      <c r="B3871" s="5" t="s">
        <v>13</v>
      </c>
      <c r="C3871" s="19" t="s">
        <v>28</v>
      </c>
      <c r="D3871" s="48" t="s">
        <v>42</v>
      </c>
      <c r="E3871" s="19" t="s">
        <v>584</v>
      </c>
      <c r="F3871" s="51"/>
      <c r="G3871" s="5">
        <v>4000</v>
      </c>
      <c r="H3871" s="48">
        <v>10</v>
      </c>
    </row>
    <row r="3872" spans="1:8" x14ac:dyDescent="0.3">
      <c r="A3872" s="18">
        <v>45978</v>
      </c>
      <c r="B3872" s="5" t="s">
        <v>17</v>
      </c>
      <c r="C3872" s="19" t="s">
        <v>26</v>
      </c>
      <c r="D3872" s="48" t="s">
        <v>27</v>
      </c>
      <c r="E3872" s="19">
        <v>0.5</v>
      </c>
      <c r="F3872" s="5"/>
      <c r="G3872" s="5">
        <v>6690</v>
      </c>
      <c r="H3872" s="48">
        <v>11</v>
      </c>
    </row>
    <row r="3873" spans="1:8" x14ac:dyDescent="0.3">
      <c r="A3873" s="18">
        <v>45978</v>
      </c>
      <c r="B3873" s="5" t="s">
        <v>75</v>
      </c>
      <c r="C3873" s="19" t="s">
        <v>26</v>
      </c>
      <c r="D3873" s="48" t="s">
        <v>27</v>
      </c>
      <c r="E3873" s="19">
        <v>0.29166666666666702</v>
      </c>
      <c r="F3873" s="5"/>
      <c r="G3873" s="5">
        <v>1139</v>
      </c>
      <c r="H3873" s="48">
        <v>9</v>
      </c>
    </row>
    <row r="3874" spans="1:8" x14ac:dyDescent="0.3">
      <c r="A3874" s="18">
        <v>45978</v>
      </c>
      <c r="B3874" s="5" t="s">
        <v>586</v>
      </c>
      <c r="C3874" s="19" t="s">
        <v>46</v>
      </c>
      <c r="D3874" s="48" t="s">
        <v>8</v>
      </c>
      <c r="E3874" s="22">
        <v>0.375</v>
      </c>
      <c r="F3874" s="5"/>
      <c r="G3874" s="5">
        <v>230</v>
      </c>
      <c r="H3874" s="48">
        <v>1</v>
      </c>
    </row>
    <row r="3875" spans="1:8" x14ac:dyDescent="0.3">
      <c r="A3875" s="586" t="s">
        <v>267</v>
      </c>
      <c r="B3875" s="586" t="s">
        <v>2</v>
      </c>
      <c r="C3875" s="586" t="s">
        <v>3</v>
      </c>
      <c r="D3875" s="586" t="s">
        <v>4</v>
      </c>
      <c r="E3875" s="587" t="s">
        <v>5</v>
      </c>
      <c r="F3875" s="588" t="s">
        <v>454</v>
      </c>
      <c r="G3875" s="588" t="s">
        <v>500</v>
      </c>
      <c r="H3875" s="588" t="s">
        <v>268</v>
      </c>
    </row>
    <row r="3876" spans="1:8" x14ac:dyDescent="0.3">
      <c r="A3876" s="586"/>
      <c r="B3876" s="586"/>
      <c r="C3876" s="586"/>
      <c r="D3876" s="586"/>
      <c r="E3876" s="587"/>
      <c r="F3876" s="588"/>
      <c r="G3876" s="588"/>
      <c r="H3876" s="588"/>
    </row>
    <row r="3877" spans="1:8" x14ac:dyDescent="0.3">
      <c r="A3877" s="18">
        <v>45979</v>
      </c>
      <c r="B3877" s="5" t="s">
        <v>6</v>
      </c>
      <c r="C3877" s="19" t="s">
        <v>20</v>
      </c>
      <c r="D3877" s="48" t="s">
        <v>179</v>
      </c>
      <c r="E3877" s="19">
        <v>0.29166666666666702</v>
      </c>
      <c r="F3877" s="5"/>
      <c r="G3877" s="5">
        <v>13300</v>
      </c>
      <c r="H3877" s="48">
        <v>18</v>
      </c>
    </row>
    <row r="3878" spans="1:8" x14ac:dyDescent="0.3">
      <c r="A3878" s="18">
        <v>45979</v>
      </c>
      <c r="B3878" s="20" t="s">
        <v>9</v>
      </c>
      <c r="C3878" s="21" t="s">
        <v>20</v>
      </c>
      <c r="D3878" s="41" t="s">
        <v>179</v>
      </c>
      <c r="E3878" s="21">
        <v>0.29166666666666702</v>
      </c>
      <c r="F3878" s="54"/>
      <c r="G3878" s="5">
        <v>11000</v>
      </c>
      <c r="H3878" s="41">
        <v>7</v>
      </c>
    </row>
    <row r="3879" spans="1:8" x14ac:dyDescent="0.3">
      <c r="A3879" s="18">
        <v>45979</v>
      </c>
      <c r="B3879" s="20" t="s">
        <v>436</v>
      </c>
      <c r="C3879" s="21" t="s">
        <v>56</v>
      </c>
      <c r="D3879" s="41" t="s">
        <v>97</v>
      </c>
      <c r="E3879" s="21">
        <v>0.41666666666666669</v>
      </c>
      <c r="F3879" s="54"/>
      <c r="G3879" s="5">
        <v>10000</v>
      </c>
      <c r="H3879" s="41">
        <v>10</v>
      </c>
    </row>
    <row r="3880" spans="1:8" x14ac:dyDescent="0.3">
      <c r="A3880" s="18">
        <v>45979</v>
      </c>
      <c r="B3880" s="20" t="s">
        <v>589</v>
      </c>
      <c r="C3880" s="21" t="s">
        <v>56</v>
      </c>
      <c r="D3880" s="41" t="s">
        <v>97</v>
      </c>
      <c r="E3880" s="21">
        <v>0.5</v>
      </c>
      <c r="F3880" s="54"/>
      <c r="G3880" s="5">
        <v>10000</v>
      </c>
      <c r="H3880" s="41">
        <v>10</v>
      </c>
    </row>
    <row r="3881" spans="1:8" x14ac:dyDescent="0.3">
      <c r="A3881" s="18">
        <v>45979</v>
      </c>
      <c r="B3881" s="20" t="s">
        <v>433</v>
      </c>
      <c r="C3881" s="21" t="s">
        <v>14</v>
      </c>
      <c r="D3881" s="41" t="s">
        <v>115</v>
      </c>
      <c r="E3881" s="21">
        <v>0.29166666666666669</v>
      </c>
      <c r="F3881" s="41"/>
      <c r="G3881" s="20">
        <v>8000</v>
      </c>
      <c r="H3881" s="41">
        <v>10</v>
      </c>
    </row>
    <row r="3882" spans="1:8" x14ac:dyDescent="0.3">
      <c r="A3882" s="18">
        <v>45979</v>
      </c>
      <c r="B3882" s="20" t="s">
        <v>107</v>
      </c>
      <c r="C3882" s="21" t="s">
        <v>14</v>
      </c>
      <c r="D3882" s="41" t="s">
        <v>115</v>
      </c>
      <c r="E3882" s="21">
        <v>0.41666666666666669</v>
      </c>
      <c r="F3882" s="20"/>
      <c r="G3882" s="20">
        <v>7300</v>
      </c>
      <c r="H3882" s="41">
        <v>5</v>
      </c>
    </row>
    <row r="3883" spans="1:8" x14ac:dyDescent="0.3">
      <c r="A3883" s="18">
        <v>45979</v>
      </c>
      <c r="B3883" s="20" t="s">
        <v>22</v>
      </c>
      <c r="C3883" s="21" t="s">
        <v>14</v>
      </c>
      <c r="D3883" s="41" t="s">
        <v>115</v>
      </c>
      <c r="E3883" s="21">
        <v>0.41666666666666669</v>
      </c>
      <c r="F3883" s="41"/>
      <c r="G3883" s="20">
        <v>4000</v>
      </c>
      <c r="H3883" s="41">
        <v>7</v>
      </c>
    </row>
    <row r="3884" spans="1:8" x14ac:dyDescent="0.3">
      <c r="A3884" s="18">
        <v>45979</v>
      </c>
      <c r="B3884" s="20" t="s">
        <v>80</v>
      </c>
      <c r="C3884" s="21" t="s">
        <v>26</v>
      </c>
      <c r="D3884" s="41" t="s">
        <v>27</v>
      </c>
      <c r="E3884" s="21">
        <v>0.41666666666666669</v>
      </c>
      <c r="F3884" s="20" t="s">
        <v>588</v>
      </c>
      <c r="G3884" s="20">
        <v>7200</v>
      </c>
      <c r="H3884" s="41">
        <v>14</v>
      </c>
    </row>
    <row r="3885" spans="1:8" x14ac:dyDescent="0.3">
      <c r="A3885" s="18">
        <v>45979</v>
      </c>
      <c r="B3885" s="20" t="s">
        <v>22</v>
      </c>
      <c r="C3885" s="21" t="s">
        <v>26</v>
      </c>
      <c r="D3885" s="41" t="s">
        <v>27</v>
      </c>
      <c r="E3885" s="21">
        <v>0.58333333333333337</v>
      </c>
      <c r="F3885" s="41"/>
      <c r="G3885" s="20">
        <v>9000</v>
      </c>
      <c r="H3885" s="41">
        <v>10</v>
      </c>
    </row>
    <row r="3886" spans="1:8" x14ac:dyDescent="0.3">
      <c r="A3886" s="18">
        <v>45979</v>
      </c>
      <c r="B3886" s="20" t="s">
        <v>35</v>
      </c>
      <c r="C3886" s="21" t="s">
        <v>28</v>
      </c>
      <c r="D3886" s="41" t="s">
        <v>42</v>
      </c>
      <c r="E3886" s="21">
        <v>0.29166666666666702</v>
      </c>
      <c r="F3886" s="41" t="s">
        <v>587</v>
      </c>
      <c r="G3886" s="20">
        <v>10000</v>
      </c>
      <c r="H3886" s="41">
        <v>12</v>
      </c>
    </row>
    <row r="3887" spans="1:8" x14ac:dyDescent="0.3">
      <c r="A3887" s="18">
        <v>45979</v>
      </c>
      <c r="B3887" s="20" t="s">
        <v>84</v>
      </c>
      <c r="C3887" s="21" t="s">
        <v>28</v>
      </c>
      <c r="D3887" s="41" t="s">
        <v>42</v>
      </c>
      <c r="E3887" s="21">
        <v>0.41666666666666669</v>
      </c>
      <c r="F3887" s="20"/>
      <c r="G3887" s="20">
        <v>8400</v>
      </c>
      <c r="H3887" s="41">
        <v>10</v>
      </c>
    </row>
    <row r="3888" spans="1:8" x14ac:dyDescent="0.3">
      <c r="A3888" s="18">
        <v>45979</v>
      </c>
      <c r="B3888" s="41" t="s">
        <v>51</v>
      </c>
      <c r="C3888" s="42" t="s">
        <v>28</v>
      </c>
      <c r="D3888" s="41" t="s">
        <v>42</v>
      </c>
      <c r="E3888" s="42">
        <v>0.41666666666666669</v>
      </c>
      <c r="F3888" s="41"/>
      <c r="G3888" s="41">
        <v>1500</v>
      </c>
      <c r="H3888" s="41">
        <v>3</v>
      </c>
    </row>
    <row r="3889" spans="1:8" x14ac:dyDescent="0.3">
      <c r="A3889" s="18">
        <v>45979</v>
      </c>
      <c r="B3889" s="20" t="s">
        <v>36</v>
      </c>
      <c r="C3889" s="21" t="s">
        <v>104</v>
      </c>
      <c r="D3889" s="41" t="s">
        <v>24</v>
      </c>
      <c r="E3889" s="21">
        <v>0.5</v>
      </c>
      <c r="F3889" s="20"/>
      <c r="G3889" s="20">
        <v>11000</v>
      </c>
      <c r="H3889" s="41">
        <v>16</v>
      </c>
    </row>
    <row r="3890" spans="1:8" x14ac:dyDescent="0.3">
      <c r="A3890" s="18">
        <v>45979</v>
      </c>
      <c r="B3890" s="20" t="s">
        <v>16</v>
      </c>
      <c r="C3890" s="21" t="s">
        <v>104</v>
      </c>
      <c r="D3890" s="41" t="s">
        <v>24</v>
      </c>
      <c r="E3890" s="21">
        <v>0.25</v>
      </c>
      <c r="F3890" s="20"/>
      <c r="G3890" s="20">
        <v>11000</v>
      </c>
      <c r="H3890" s="41">
        <v>14</v>
      </c>
    </row>
    <row r="3891" spans="1:8" x14ac:dyDescent="0.3">
      <c r="A3891" s="586" t="s">
        <v>267</v>
      </c>
      <c r="B3891" s="586" t="s">
        <v>2</v>
      </c>
      <c r="C3891" s="586" t="s">
        <v>3</v>
      </c>
      <c r="D3891" s="586" t="s">
        <v>4</v>
      </c>
      <c r="E3891" s="587" t="s">
        <v>5</v>
      </c>
      <c r="F3891" s="588" t="s">
        <v>454</v>
      </c>
      <c r="G3891" s="588" t="s">
        <v>500</v>
      </c>
      <c r="H3891" s="588" t="s">
        <v>268</v>
      </c>
    </row>
    <row r="3892" spans="1:8" x14ac:dyDescent="0.3">
      <c r="A3892" s="586"/>
      <c r="B3892" s="586"/>
      <c r="C3892" s="586"/>
      <c r="D3892" s="586"/>
      <c r="E3892" s="587"/>
      <c r="F3892" s="588"/>
      <c r="G3892" s="588"/>
      <c r="H3892" s="588"/>
    </row>
    <row r="3893" spans="1:8" x14ac:dyDescent="0.3">
      <c r="A3893" s="15">
        <v>45980</v>
      </c>
      <c r="B3893" s="16" t="s">
        <v>6</v>
      </c>
      <c r="C3893" s="17" t="s">
        <v>104</v>
      </c>
      <c r="D3893" s="52" t="s">
        <v>24</v>
      </c>
      <c r="E3893" s="17">
        <v>0.29166666666666702</v>
      </c>
      <c r="F3893" s="16"/>
      <c r="G3893" s="16">
        <v>7200</v>
      </c>
      <c r="H3893" s="52">
        <v>15</v>
      </c>
    </row>
    <row r="3894" spans="1:8" x14ac:dyDescent="0.3">
      <c r="A3894" s="15">
        <v>45980</v>
      </c>
      <c r="B3894" s="52" t="s">
        <v>36</v>
      </c>
      <c r="C3894" s="110" t="s">
        <v>28</v>
      </c>
      <c r="D3894" s="52" t="s">
        <v>42</v>
      </c>
      <c r="E3894" s="110">
        <v>0.5</v>
      </c>
      <c r="F3894" s="16"/>
      <c r="G3894" s="16">
        <v>9686</v>
      </c>
      <c r="H3894" s="52">
        <v>14</v>
      </c>
    </row>
    <row r="3895" spans="1:8" x14ac:dyDescent="0.3">
      <c r="A3895" s="15">
        <v>45980</v>
      </c>
      <c r="B3895" s="16" t="s">
        <v>19</v>
      </c>
      <c r="C3895" s="17" t="s">
        <v>14</v>
      </c>
      <c r="D3895" s="52" t="s">
        <v>115</v>
      </c>
      <c r="E3895" s="17">
        <v>0.20833333333333301</v>
      </c>
      <c r="F3895" s="16" t="s">
        <v>590</v>
      </c>
      <c r="G3895" s="16">
        <v>2200</v>
      </c>
      <c r="H3895" s="52">
        <v>15</v>
      </c>
    </row>
    <row r="3896" spans="1:8" x14ac:dyDescent="0.3">
      <c r="A3896" s="15">
        <v>45980</v>
      </c>
      <c r="B3896" s="16" t="s">
        <v>16</v>
      </c>
      <c r="C3896" s="17" t="s">
        <v>14</v>
      </c>
      <c r="D3896" s="52" t="s">
        <v>115</v>
      </c>
      <c r="E3896" s="17">
        <v>0.5</v>
      </c>
      <c r="F3896" s="16"/>
      <c r="G3896" s="16">
        <v>1900</v>
      </c>
      <c r="H3896" s="52">
        <v>3</v>
      </c>
    </row>
    <row r="3897" spans="1:8" x14ac:dyDescent="0.3">
      <c r="A3897" s="15">
        <v>45980</v>
      </c>
      <c r="B3897" s="16" t="s">
        <v>159</v>
      </c>
      <c r="C3897" s="17" t="s">
        <v>14</v>
      </c>
      <c r="D3897" s="52" t="s">
        <v>115</v>
      </c>
      <c r="E3897" s="17">
        <v>0.5</v>
      </c>
      <c r="F3897" s="16"/>
      <c r="G3897" s="16">
        <v>2300</v>
      </c>
      <c r="H3897" s="52">
        <v>6</v>
      </c>
    </row>
    <row r="3898" spans="1:8" x14ac:dyDescent="0.3">
      <c r="A3898" s="15">
        <v>45980</v>
      </c>
      <c r="B3898" s="16" t="s">
        <v>35</v>
      </c>
      <c r="C3898" s="17" t="s">
        <v>46</v>
      </c>
      <c r="D3898" s="52" t="s">
        <v>8</v>
      </c>
      <c r="E3898" s="17">
        <v>0.29166666666666702</v>
      </c>
      <c r="F3898" s="16"/>
      <c r="G3898" s="16">
        <v>200</v>
      </c>
      <c r="H3898" s="52">
        <v>2</v>
      </c>
    </row>
    <row r="3899" spans="1:8" x14ac:dyDescent="0.3">
      <c r="A3899" s="15">
        <v>45980</v>
      </c>
      <c r="B3899" s="16" t="s">
        <v>161</v>
      </c>
      <c r="C3899" s="17" t="s">
        <v>46</v>
      </c>
      <c r="D3899" s="52" t="s">
        <v>8</v>
      </c>
      <c r="E3899" s="17">
        <v>0.33333333333333331</v>
      </c>
      <c r="F3899" s="345"/>
      <c r="G3899" s="16">
        <v>900</v>
      </c>
      <c r="H3899" s="52">
        <v>3</v>
      </c>
    </row>
    <row r="3900" spans="1:8" x14ac:dyDescent="0.3">
      <c r="A3900" s="15">
        <v>45980</v>
      </c>
      <c r="B3900" s="16" t="s">
        <v>362</v>
      </c>
      <c r="C3900" s="17" t="s">
        <v>46</v>
      </c>
      <c r="D3900" s="52" t="s">
        <v>42</v>
      </c>
      <c r="E3900" s="17">
        <v>0.5</v>
      </c>
      <c r="F3900" s="345"/>
      <c r="G3900" s="16">
        <v>3200</v>
      </c>
      <c r="H3900" s="52">
        <v>3</v>
      </c>
    </row>
    <row r="3901" spans="1:8" x14ac:dyDescent="0.3">
      <c r="A3901" s="15">
        <v>45980</v>
      </c>
      <c r="B3901" s="16" t="s">
        <v>25</v>
      </c>
      <c r="C3901" s="17" t="s">
        <v>46</v>
      </c>
      <c r="D3901" s="52" t="s">
        <v>42</v>
      </c>
      <c r="E3901" s="17">
        <v>0.5</v>
      </c>
      <c r="F3901" s="16"/>
      <c r="G3901" s="16">
        <v>4000</v>
      </c>
      <c r="H3901" s="52">
        <v>2</v>
      </c>
    </row>
    <row r="3902" spans="1:8" x14ac:dyDescent="0.3">
      <c r="A3902" s="15">
        <v>45980</v>
      </c>
      <c r="B3902" s="16" t="s">
        <v>40</v>
      </c>
      <c r="C3902" s="17" t="s">
        <v>20</v>
      </c>
      <c r="D3902" s="52" t="s">
        <v>179</v>
      </c>
      <c r="E3902" s="17">
        <v>0.29166666666666669</v>
      </c>
      <c r="F3902" s="16"/>
      <c r="G3902" s="16">
        <v>11200</v>
      </c>
      <c r="H3902" s="52">
        <v>11</v>
      </c>
    </row>
    <row r="3903" spans="1:8" x14ac:dyDescent="0.3">
      <c r="A3903" s="15">
        <v>45980</v>
      </c>
      <c r="B3903" s="16" t="s">
        <v>18</v>
      </c>
      <c r="C3903" s="17" t="s">
        <v>20</v>
      </c>
      <c r="D3903" s="52" t="s">
        <v>179</v>
      </c>
      <c r="E3903" s="17">
        <v>0.29166666666666702</v>
      </c>
      <c r="F3903" s="16"/>
      <c r="G3903" s="16">
        <v>10000</v>
      </c>
      <c r="H3903" s="52">
        <v>14</v>
      </c>
    </row>
    <row r="3904" spans="1:8" x14ac:dyDescent="0.3">
      <c r="A3904" s="15">
        <v>45980</v>
      </c>
      <c r="B3904" s="52" t="s">
        <v>11</v>
      </c>
      <c r="C3904" s="17" t="s">
        <v>20</v>
      </c>
      <c r="D3904" s="52" t="s">
        <v>179</v>
      </c>
      <c r="E3904" s="17">
        <v>0.29166666666666702</v>
      </c>
      <c r="F3904" s="52"/>
      <c r="G3904" s="16">
        <v>4200</v>
      </c>
      <c r="H3904" s="52">
        <v>2</v>
      </c>
    </row>
    <row r="3905" spans="1:8" x14ac:dyDescent="0.3">
      <c r="A3905" s="15">
        <v>45980</v>
      </c>
      <c r="B3905" s="16" t="s">
        <v>43</v>
      </c>
      <c r="C3905" s="17" t="s">
        <v>56</v>
      </c>
      <c r="D3905" s="52" t="s">
        <v>97</v>
      </c>
      <c r="E3905" s="17">
        <v>0.29166666666666702</v>
      </c>
      <c r="F3905" s="345"/>
      <c r="G3905" s="16">
        <v>4500</v>
      </c>
      <c r="H3905" s="52">
        <v>5</v>
      </c>
    </row>
    <row r="3906" spans="1:8" x14ac:dyDescent="0.3">
      <c r="A3906" s="15">
        <v>45980</v>
      </c>
      <c r="B3906" s="16" t="s">
        <v>22</v>
      </c>
      <c r="C3906" s="17" t="s">
        <v>56</v>
      </c>
      <c r="D3906" s="52" t="s">
        <v>97</v>
      </c>
      <c r="E3906" s="17">
        <v>0.29166666666666702</v>
      </c>
      <c r="F3906" s="345"/>
      <c r="G3906" s="16">
        <v>4500</v>
      </c>
      <c r="H3906" s="52">
        <v>3</v>
      </c>
    </row>
    <row r="3907" spans="1:8" x14ac:dyDescent="0.3">
      <c r="A3907" s="15">
        <v>45980</v>
      </c>
      <c r="B3907" s="16" t="s">
        <v>9</v>
      </c>
      <c r="C3907" s="17" t="s">
        <v>28</v>
      </c>
      <c r="D3907" s="52" t="s">
        <v>42</v>
      </c>
      <c r="E3907" s="17">
        <v>0.29166666666666702</v>
      </c>
      <c r="F3907" s="16"/>
      <c r="G3907" s="16">
        <v>4000</v>
      </c>
      <c r="H3907" s="52">
        <v>7</v>
      </c>
    </row>
    <row r="3908" spans="1:8" x14ac:dyDescent="0.3">
      <c r="A3908" s="18">
        <v>45980</v>
      </c>
      <c r="B3908" s="16" t="s">
        <v>45</v>
      </c>
      <c r="C3908" s="17" t="s">
        <v>451</v>
      </c>
      <c r="D3908" s="52" t="s">
        <v>451</v>
      </c>
      <c r="E3908" s="22">
        <v>0.125</v>
      </c>
      <c r="F3908" s="5"/>
      <c r="G3908" s="5">
        <v>4000</v>
      </c>
      <c r="H3908" s="52">
        <v>10</v>
      </c>
    </row>
    <row r="3909" spans="1:8" x14ac:dyDescent="0.3">
      <c r="A3909" s="586" t="s">
        <v>267</v>
      </c>
      <c r="B3909" s="586" t="s">
        <v>2</v>
      </c>
      <c r="C3909" s="586" t="s">
        <v>3</v>
      </c>
      <c r="D3909" s="586" t="s">
        <v>4</v>
      </c>
      <c r="E3909" s="587" t="s">
        <v>5</v>
      </c>
      <c r="F3909" s="588" t="s">
        <v>454</v>
      </c>
      <c r="G3909" s="588" t="s">
        <v>500</v>
      </c>
      <c r="H3909" s="588" t="s">
        <v>268</v>
      </c>
    </row>
    <row r="3910" spans="1:8" x14ac:dyDescent="0.3">
      <c r="A3910" s="586"/>
      <c r="B3910" s="586"/>
      <c r="C3910" s="586"/>
      <c r="D3910" s="586"/>
      <c r="E3910" s="587"/>
      <c r="F3910" s="588"/>
      <c r="G3910" s="588"/>
      <c r="H3910" s="588"/>
    </row>
    <row r="3911" spans="1:8" x14ac:dyDescent="0.3">
      <c r="A3911" s="18">
        <v>45981</v>
      </c>
      <c r="B3911" s="5" t="s">
        <v>9</v>
      </c>
      <c r="C3911" s="19" t="s">
        <v>56</v>
      </c>
      <c r="D3911" s="48" t="s">
        <v>97</v>
      </c>
      <c r="E3911" s="19">
        <v>0.29166666666666702</v>
      </c>
      <c r="F3911" s="5"/>
      <c r="G3911" s="5">
        <v>6400</v>
      </c>
      <c r="H3911" s="48">
        <v>8</v>
      </c>
    </row>
    <row r="3912" spans="1:8" x14ac:dyDescent="0.3">
      <c r="A3912" s="18">
        <v>45981</v>
      </c>
      <c r="B3912" s="5" t="s">
        <v>12</v>
      </c>
      <c r="C3912" s="19" t="s">
        <v>20</v>
      </c>
      <c r="D3912" s="48" t="s">
        <v>179</v>
      </c>
      <c r="E3912" s="19">
        <v>0.25</v>
      </c>
      <c r="F3912" s="5" t="s">
        <v>503</v>
      </c>
      <c r="G3912" s="5">
        <v>11000</v>
      </c>
      <c r="H3912" s="48">
        <v>23</v>
      </c>
    </row>
    <row r="3913" spans="1:8" x14ac:dyDescent="0.3">
      <c r="A3913" s="18">
        <v>45981</v>
      </c>
      <c r="B3913" s="20" t="s">
        <v>6</v>
      </c>
      <c r="C3913" s="21" t="s">
        <v>26</v>
      </c>
      <c r="D3913" s="20" t="s">
        <v>27</v>
      </c>
      <c r="E3913" s="21">
        <v>0.29166666666666669</v>
      </c>
      <c r="F3913" s="54"/>
      <c r="G3913" s="5">
        <v>7200</v>
      </c>
      <c r="H3913" s="20">
        <v>12</v>
      </c>
    </row>
    <row r="3914" spans="1:8" x14ac:dyDescent="0.3">
      <c r="A3914" s="18">
        <v>45981</v>
      </c>
      <c r="B3914" s="5" t="s">
        <v>591</v>
      </c>
      <c r="C3914" s="19" t="s">
        <v>28</v>
      </c>
      <c r="D3914" s="5" t="s">
        <v>42</v>
      </c>
      <c r="E3914" s="19">
        <v>0.29166666666666669</v>
      </c>
      <c r="F3914" s="5"/>
      <c r="G3914" s="54"/>
      <c r="H3914" s="5">
        <v>14</v>
      </c>
    </row>
    <row r="3915" spans="1:8" x14ac:dyDescent="0.3">
      <c r="A3915" s="18">
        <v>45981</v>
      </c>
      <c r="B3915" s="5" t="s">
        <v>592</v>
      </c>
      <c r="C3915" s="19" t="s">
        <v>28</v>
      </c>
      <c r="D3915" s="5" t="s">
        <v>42</v>
      </c>
      <c r="E3915" s="19">
        <v>0.41666666666666669</v>
      </c>
      <c r="F3915" s="5"/>
      <c r="G3915" s="54"/>
      <c r="H3915" s="5">
        <v>14</v>
      </c>
    </row>
    <row r="3916" spans="1:8" x14ac:dyDescent="0.3">
      <c r="A3916" s="18">
        <v>45981</v>
      </c>
      <c r="B3916" s="20" t="s">
        <v>36</v>
      </c>
      <c r="C3916" s="21" t="s">
        <v>28</v>
      </c>
      <c r="D3916" s="41" t="s">
        <v>42</v>
      </c>
      <c r="E3916" s="21">
        <v>0.5</v>
      </c>
      <c r="F3916" s="51"/>
      <c r="G3916" s="5">
        <v>11000</v>
      </c>
      <c r="H3916" s="41">
        <v>14</v>
      </c>
    </row>
    <row r="3917" spans="1:8" x14ac:dyDescent="0.3">
      <c r="A3917" s="18">
        <v>45981</v>
      </c>
      <c r="B3917" s="5" t="s">
        <v>40</v>
      </c>
      <c r="C3917" s="19" t="s">
        <v>14</v>
      </c>
      <c r="D3917" s="48" t="s">
        <v>115</v>
      </c>
      <c r="E3917" s="19">
        <v>0.29166666666666669</v>
      </c>
      <c r="F3917" s="51"/>
      <c r="G3917" s="5">
        <v>4500</v>
      </c>
      <c r="H3917" s="48"/>
    </row>
    <row r="3918" spans="1:8" x14ac:dyDescent="0.3">
      <c r="A3918" s="18">
        <v>45981</v>
      </c>
      <c r="B3918" s="5" t="s">
        <v>35</v>
      </c>
      <c r="C3918" s="19" t="s">
        <v>104</v>
      </c>
      <c r="D3918" s="48" t="s">
        <v>24</v>
      </c>
      <c r="E3918" s="19">
        <v>0.29166666666666669</v>
      </c>
      <c r="F3918" s="51"/>
      <c r="G3918" s="51">
        <v>6800</v>
      </c>
      <c r="H3918" s="48">
        <v>10</v>
      </c>
    </row>
    <row r="3919" spans="1:8" x14ac:dyDescent="0.3">
      <c r="A3919" s="18">
        <v>45981</v>
      </c>
      <c r="B3919" s="5" t="s">
        <v>40</v>
      </c>
      <c r="C3919" s="19" t="s">
        <v>104</v>
      </c>
      <c r="D3919" s="252">
        <v>0.625</v>
      </c>
      <c r="E3919" s="19">
        <v>0.41666666666666669</v>
      </c>
      <c r="F3919" s="51"/>
      <c r="G3919" s="51"/>
      <c r="H3919" s="48">
        <v>6</v>
      </c>
    </row>
    <row r="3920" spans="1:8" x14ac:dyDescent="0.3">
      <c r="A3920" s="18">
        <v>45981</v>
      </c>
      <c r="B3920" s="5" t="s">
        <v>169</v>
      </c>
      <c r="C3920" s="19" t="s">
        <v>46</v>
      </c>
      <c r="D3920" s="48" t="s">
        <v>8</v>
      </c>
      <c r="E3920" s="19">
        <v>0.5</v>
      </c>
      <c r="F3920" s="51"/>
      <c r="G3920" s="5">
        <v>177</v>
      </c>
      <c r="H3920" s="48">
        <v>2</v>
      </c>
    </row>
    <row r="3921" spans="1:8" x14ac:dyDescent="0.3">
      <c r="A3921" s="18">
        <v>45981</v>
      </c>
      <c r="B3921" s="5" t="s">
        <v>107</v>
      </c>
      <c r="C3921" s="19" t="s">
        <v>46</v>
      </c>
      <c r="D3921" s="48" t="s">
        <v>8</v>
      </c>
      <c r="E3921" s="19">
        <v>0.5</v>
      </c>
      <c r="F3921" s="51"/>
      <c r="G3921" s="5">
        <v>973.76700000000005</v>
      </c>
      <c r="H3921" s="48">
        <v>1</v>
      </c>
    </row>
    <row r="3922" spans="1:8" x14ac:dyDescent="0.3">
      <c r="A3922" s="18">
        <v>45981</v>
      </c>
      <c r="B3922" s="5" t="s">
        <v>22</v>
      </c>
      <c r="C3922" s="19" t="s">
        <v>104</v>
      </c>
      <c r="D3922" s="48" t="s">
        <v>24</v>
      </c>
      <c r="E3922" s="19">
        <v>0.41666666666666669</v>
      </c>
      <c r="F3922" s="54"/>
      <c r="G3922" s="5">
        <v>10000</v>
      </c>
      <c r="H3922" s="48">
        <v>12</v>
      </c>
    </row>
    <row r="3923" spans="1:8" x14ac:dyDescent="0.3">
      <c r="A3923" s="18">
        <v>45981</v>
      </c>
      <c r="B3923" s="5" t="s">
        <v>441</v>
      </c>
      <c r="C3923" s="19" t="s">
        <v>46</v>
      </c>
      <c r="D3923" s="5" t="s">
        <v>8</v>
      </c>
      <c r="E3923" s="19">
        <v>0.41666666666666702</v>
      </c>
      <c r="F3923" s="54"/>
      <c r="G3923" s="5"/>
      <c r="H3923" s="5">
        <v>1</v>
      </c>
    </row>
    <row r="3924" spans="1:8" x14ac:dyDescent="0.3">
      <c r="A3924" s="586" t="s">
        <v>267</v>
      </c>
      <c r="B3924" s="586" t="s">
        <v>2</v>
      </c>
      <c r="C3924" s="586" t="s">
        <v>3</v>
      </c>
      <c r="D3924" s="586" t="s">
        <v>4</v>
      </c>
      <c r="E3924" s="587" t="s">
        <v>5</v>
      </c>
      <c r="F3924" s="588" t="s">
        <v>454</v>
      </c>
      <c r="G3924" s="588" t="s">
        <v>500</v>
      </c>
      <c r="H3924" s="588" t="s">
        <v>268</v>
      </c>
    </row>
    <row r="3925" spans="1:8" x14ac:dyDescent="0.3">
      <c r="A3925" s="586"/>
      <c r="B3925" s="586"/>
      <c r="C3925" s="586"/>
      <c r="D3925" s="586"/>
      <c r="E3925" s="587"/>
      <c r="F3925" s="588"/>
      <c r="G3925" s="588"/>
      <c r="H3925" s="588"/>
    </row>
    <row r="3926" spans="1:8" x14ac:dyDescent="0.3">
      <c r="A3926" s="18">
        <v>45982</v>
      </c>
      <c r="B3926" s="20" t="s">
        <v>35</v>
      </c>
      <c r="C3926" s="21" t="s">
        <v>14</v>
      </c>
      <c r="D3926" s="41" t="s">
        <v>115</v>
      </c>
      <c r="E3926" s="21">
        <v>0.29166666666666702</v>
      </c>
      <c r="F3926" s="21" t="s">
        <v>371</v>
      </c>
      <c r="G3926" s="5">
        <v>4625</v>
      </c>
      <c r="H3926" s="41">
        <v>7</v>
      </c>
    </row>
    <row r="3927" spans="1:8" x14ac:dyDescent="0.3">
      <c r="A3927" s="18">
        <v>45982</v>
      </c>
      <c r="B3927" s="5" t="s">
        <v>6</v>
      </c>
      <c r="C3927" s="19" t="s">
        <v>14</v>
      </c>
      <c r="D3927" s="48" t="s">
        <v>115</v>
      </c>
      <c r="E3927" s="19">
        <v>0.375</v>
      </c>
      <c r="F3927" s="19" t="s">
        <v>371</v>
      </c>
      <c r="G3927" s="5">
        <v>7600</v>
      </c>
      <c r="H3927" s="48">
        <v>12</v>
      </c>
    </row>
    <row r="3928" spans="1:8" x14ac:dyDescent="0.3">
      <c r="A3928" s="18">
        <v>45982</v>
      </c>
      <c r="B3928" s="41" t="s">
        <v>105</v>
      </c>
      <c r="C3928" s="42" t="s">
        <v>56</v>
      </c>
      <c r="D3928" s="41" t="s">
        <v>97</v>
      </c>
      <c r="E3928" s="42">
        <v>0.33333333333333331</v>
      </c>
      <c r="F3928" s="42" t="s">
        <v>371</v>
      </c>
      <c r="G3928" s="5">
        <v>2500</v>
      </c>
      <c r="H3928" s="41">
        <v>9</v>
      </c>
    </row>
    <row r="3929" spans="1:8" x14ac:dyDescent="0.3">
      <c r="A3929" s="18">
        <v>45982</v>
      </c>
      <c r="B3929" s="5" t="s">
        <v>12</v>
      </c>
      <c r="C3929" s="19" t="s">
        <v>20</v>
      </c>
      <c r="D3929" s="48" t="s">
        <v>179</v>
      </c>
      <c r="E3929" s="19">
        <v>0.29166666666666702</v>
      </c>
      <c r="F3929" s="19" t="s">
        <v>371</v>
      </c>
      <c r="G3929" s="5">
        <v>10700</v>
      </c>
      <c r="H3929" s="48">
        <v>22</v>
      </c>
    </row>
    <row r="3930" spans="1:8" x14ac:dyDescent="0.3">
      <c r="A3930" s="18">
        <v>45982</v>
      </c>
      <c r="B3930" s="20" t="s">
        <v>76</v>
      </c>
      <c r="C3930" s="21" t="s">
        <v>20</v>
      </c>
      <c r="D3930" s="41" t="s">
        <v>179</v>
      </c>
      <c r="E3930" s="21">
        <v>0.29166666666666669</v>
      </c>
      <c r="F3930" s="21" t="s">
        <v>371</v>
      </c>
      <c r="G3930" s="5">
        <v>970</v>
      </c>
      <c r="H3930" s="41">
        <v>3</v>
      </c>
    </row>
    <row r="3931" spans="1:8" x14ac:dyDescent="0.3">
      <c r="A3931" s="18">
        <v>45982</v>
      </c>
      <c r="B3931" s="5" t="s">
        <v>9</v>
      </c>
      <c r="C3931" s="19" t="s">
        <v>28</v>
      </c>
      <c r="D3931" s="48" t="s">
        <v>42</v>
      </c>
      <c r="E3931" s="19">
        <v>0.29166666666666702</v>
      </c>
      <c r="F3931" s="19" t="s">
        <v>371</v>
      </c>
      <c r="G3931" s="20">
        <v>6472</v>
      </c>
      <c r="H3931" s="48">
        <v>10</v>
      </c>
    </row>
    <row r="3932" spans="1:8" x14ac:dyDescent="0.3">
      <c r="A3932" s="18">
        <v>45982</v>
      </c>
      <c r="B3932" s="5" t="s">
        <v>33</v>
      </c>
      <c r="C3932" s="19" t="s">
        <v>28</v>
      </c>
      <c r="D3932" s="5" t="s">
        <v>42</v>
      </c>
      <c r="E3932" s="19">
        <v>0.5</v>
      </c>
      <c r="F3932" s="19" t="s">
        <v>371</v>
      </c>
      <c r="G3932" s="54"/>
      <c r="H3932" s="5">
        <v>12</v>
      </c>
    </row>
    <row r="3933" spans="1:8" x14ac:dyDescent="0.3">
      <c r="A3933" s="18">
        <v>45982</v>
      </c>
      <c r="B3933" s="5" t="s">
        <v>16</v>
      </c>
      <c r="C3933" s="19" t="s">
        <v>46</v>
      </c>
      <c r="D3933" s="48" t="s">
        <v>8</v>
      </c>
      <c r="E3933" s="19">
        <v>0.33333333333333331</v>
      </c>
      <c r="F3933" s="19" t="s">
        <v>371</v>
      </c>
      <c r="G3933" s="20"/>
      <c r="H3933" s="48">
        <v>2</v>
      </c>
    </row>
    <row r="3934" spans="1:8" x14ac:dyDescent="0.3">
      <c r="A3934" s="18">
        <v>45982</v>
      </c>
      <c r="B3934" s="5" t="s">
        <v>80</v>
      </c>
      <c r="C3934" s="19" t="s">
        <v>46</v>
      </c>
      <c r="D3934" s="48" t="s">
        <v>8</v>
      </c>
      <c r="E3934" s="19">
        <v>0.5</v>
      </c>
      <c r="F3934" s="19" t="s">
        <v>371</v>
      </c>
      <c r="G3934" s="20"/>
      <c r="H3934" s="48">
        <v>1</v>
      </c>
    </row>
    <row r="3935" spans="1:8" x14ac:dyDescent="0.3">
      <c r="A3935" s="18">
        <v>45982</v>
      </c>
      <c r="B3935" s="5" t="s">
        <v>22</v>
      </c>
      <c r="C3935" s="19" t="s">
        <v>46</v>
      </c>
      <c r="D3935" s="48" t="s">
        <v>8</v>
      </c>
      <c r="E3935" s="19">
        <v>0.5</v>
      </c>
      <c r="F3935" s="19" t="s">
        <v>371</v>
      </c>
      <c r="G3935" s="20"/>
      <c r="H3935" s="48">
        <v>1</v>
      </c>
    </row>
    <row r="3936" spans="1:8" x14ac:dyDescent="0.3">
      <c r="A3936" s="18">
        <v>45982</v>
      </c>
      <c r="B3936" s="5" t="s">
        <v>33</v>
      </c>
      <c r="C3936" s="19" t="s">
        <v>104</v>
      </c>
      <c r="D3936" s="5" t="s">
        <v>24</v>
      </c>
      <c r="E3936" s="19">
        <v>0.29166666666666669</v>
      </c>
      <c r="F3936" s="19" t="s">
        <v>371</v>
      </c>
      <c r="G3936" s="54"/>
      <c r="H3936" s="5">
        <v>11</v>
      </c>
    </row>
    <row r="3937" spans="1:8" x14ac:dyDescent="0.3">
      <c r="A3937" s="18">
        <v>45982</v>
      </c>
      <c r="B3937" s="5" t="s">
        <v>377</v>
      </c>
      <c r="C3937" s="19" t="s">
        <v>104</v>
      </c>
      <c r="D3937" s="5" t="s">
        <v>24</v>
      </c>
      <c r="E3937" s="19">
        <v>0.5</v>
      </c>
      <c r="F3937" s="19"/>
      <c r="G3937" s="54"/>
      <c r="H3937" s="5"/>
    </row>
    <row r="3938" spans="1:8" x14ac:dyDescent="0.3">
      <c r="A3938" s="18">
        <v>45982</v>
      </c>
      <c r="B3938" s="5" t="s">
        <v>33</v>
      </c>
      <c r="C3938" s="19" t="s">
        <v>104</v>
      </c>
      <c r="D3938" s="5" t="s">
        <v>24</v>
      </c>
      <c r="E3938" s="19">
        <v>0.625</v>
      </c>
      <c r="F3938" s="19" t="s">
        <v>371</v>
      </c>
      <c r="G3938" s="54"/>
      <c r="H3938" s="5">
        <v>9</v>
      </c>
    </row>
    <row r="3939" spans="1:8" x14ac:dyDescent="0.3">
      <c r="A3939" s="18">
        <v>45982</v>
      </c>
      <c r="B3939" s="5" t="s">
        <v>36</v>
      </c>
      <c r="C3939" s="19" t="s">
        <v>14</v>
      </c>
      <c r="D3939" s="48" t="s">
        <v>115</v>
      </c>
      <c r="E3939" s="19">
        <v>0.58333333333333337</v>
      </c>
      <c r="F3939" s="19" t="s">
        <v>371</v>
      </c>
      <c r="G3939" s="20">
        <v>10230</v>
      </c>
      <c r="H3939" s="48">
        <v>12</v>
      </c>
    </row>
    <row r="3940" spans="1:8" x14ac:dyDescent="0.3">
      <c r="A3940" s="18">
        <v>45982</v>
      </c>
      <c r="B3940" s="5" t="s">
        <v>40</v>
      </c>
      <c r="C3940" s="5" t="s">
        <v>26</v>
      </c>
      <c r="D3940" s="5" t="s">
        <v>27</v>
      </c>
      <c r="E3940" s="22">
        <v>0.25</v>
      </c>
      <c r="F3940" s="5" t="s">
        <v>371</v>
      </c>
      <c r="G3940" s="5"/>
      <c r="H3940" s="5">
        <v>11</v>
      </c>
    </row>
    <row r="3941" spans="1:8" x14ac:dyDescent="0.3">
      <c r="A3941" s="18">
        <v>45982</v>
      </c>
      <c r="B3941" s="5" t="s">
        <v>18</v>
      </c>
      <c r="C3941" s="19" t="s">
        <v>26</v>
      </c>
      <c r="D3941" s="48" t="s">
        <v>27</v>
      </c>
      <c r="E3941" s="19">
        <v>0.25</v>
      </c>
      <c r="F3941" s="19" t="s">
        <v>371</v>
      </c>
      <c r="G3941" s="20"/>
      <c r="H3941" s="48">
        <v>3</v>
      </c>
    </row>
    <row r="3942" spans="1:8" x14ac:dyDescent="0.3">
      <c r="A3942" s="586" t="s">
        <v>267</v>
      </c>
      <c r="B3942" s="586" t="s">
        <v>2</v>
      </c>
      <c r="C3942" s="586" t="s">
        <v>3</v>
      </c>
      <c r="D3942" s="586" t="s">
        <v>4</v>
      </c>
      <c r="E3942" s="587" t="s">
        <v>5</v>
      </c>
      <c r="F3942" s="588" t="s">
        <v>454</v>
      </c>
      <c r="G3942" s="588" t="s">
        <v>500</v>
      </c>
      <c r="H3942" s="588" t="s">
        <v>268</v>
      </c>
    </row>
    <row r="3943" spans="1:8" x14ac:dyDescent="0.3">
      <c r="A3943" s="586"/>
      <c r="B3943" s="586"/>
      <c r="C3943" s="586"/>
      <c r="D3943" s="586"/>
      <c r="E3943" s="587"/>
      <c r="F3943" s="588"/>
      <c r="G3943" s="588"/>
      <c r="H3943" s="588"/>
    </row>
    <row r="3944" spans="1:8" x14ac:dyDescent="0.3">
      <c r="A3944" s="346">
        <v>45983</v>
      </c>
      <c r="B3944" s="237" t="s">
        <v>6</v>
      </c>
      <c r="C3944" s="238" t="s">
        <v>104</v>
      </c>
      <c r="D3944" s="239" t="s">
        <v>24</v>
      </c>
      <c r="E3944" s="238">
        <v>0.29166666666666669</v>
      </c>
      <c r="F3944" s="235"/>
      <c r="G3944" s="235"/>
      <c r="H3944" s="239">
        <v>5</v>
      </c>
    </row>
    <row r="3945" spans="1:8" x14ac:dyDescent="0.3">
      <c r="A3945" s="346">
        <v>45983</v>
      </c>
      <c r="B3945" s="239" t="s">
        <v>35</v>
      </c>
      <c r="C3945" s="347" t="s">
        <v>14</v>
      </c>
      <c r="D3945" s="239" t="s">
        <v>115</v>
      </c>
      <c r="E3945" s="347">
        <v>0.29166666666666702</v>
      </c>
      <c r="F3945" s="235"/>
      <c r="G3945" s="235"/>
      <c r="H3945" s="239">
        <v>7</v>
      </c>
    </row>
    <row r="3946" spans="1:8" x14ac:dyDescent="0.3">
      <c r="A3946" s="346">
        <v>45983</v>
      </c>
      <c r="B3946" s="239" t="s">
        <v>359</v>
      </c>
      <c r="C3946" s="347" t="s">
        <v>14</v>
      </c>
      <c r="D3946" s="239" t="s">
        <v>115</v>
      </c>
      <c r="E3946" s="347">
        <v>0.3125</v>
      </c>
      <c r="F3946" s="235"/>
      <c r="G3946" s="235"/>
      <c r="H3946" s="239">
        <v>2</v>
      </c>
    </row>
    <row r="3947" spans="1:8" x14ac:dyDescent="0.3">
      <c r="A3947" s="346">
        <v>45983</v>
      </c>
      <c r="B3947" s="239" t="s">
        <v>9</v>
      </c>
      <c r="C3947" s="238" t="s">
        <v>14</v>
      </c>
      <c r="D3947" s="239" t="s">
        <v>115</v>
      </c>
      <c r="E3947" s="238">
        <v>0.33333333333333398</v>
      </c>
      <c r="F3947" s="235"/>
      <c r="G3947" s="235"/>
      <c r="H3947" s="239">
        <v>12</v>
      </c>
    </row>
    <row r="3948" spans="1:8" x14ac:dyDescent="0.3">
      <c r="A3948" s="346">
        <v>45983</v>
      </c>
      <c r="B3948" s="237" t="s">
        <v>40</v>
      </c>
      <c r="C3948" s="348" t="s">
        <v>20</v>
      </c>
      <c r="D3948" s="237" t="s">
        <v>179</v>
      </c>
      <c r="E3948" s="348">
        <v>0.375</v>
      </c>
      <c r="F3948" s="235"/>
      <c r="G3948" s="235"/>
      <c r="H3948" s="237">
        <v>27</v>
      </c>
    </row>
    <row r="3949" spans="1:8" x14ac:dyDescent="0.3">
      <c r="A3949" s="586" t="s">
        <v>267</v>
      </c>
      <c r="B3949" s="586" t="s">
        <v>2</v>
      </c>
      <c r="C3949" s="586" t="s">
        <v>3</v>
      </c>
      <c r="D3949" s="586" t="s">
        <v>4</v>
      </c>
      <c r="E3949" s="587" t="s">
        <v>5</v>
      </c>
      <c r="F3949" s="588" t="s">
        <v>454</v>
      </c>
      <c r="G3949" s="588" t="s">
        <v>500</v>
      </c>
      <c r="H3949" s="588" t="s">
        <v>268</v>
      </c>
    </row>
    <row r="3950" spans="1:8" x14ac:dyDescent="0.3">
      <c r="A3950" s="586"/>
      <c r="B3950" s="586"/>
      <c r="C3950" s="586"/>
      <c r="D3950" s="586"/>
      <c r="E3950" s="587"/>
      <c r="F3950" s="588"/>
      <c r="G3950" s="588"/>
      <c r="H3950" s="588"/>
    </row>
    <row r="3951" spans="1:8" x14ac:dyDescent="0.3">
      <c r="A3951" s="167">
        <v>45984</v>
      </c>
      <c r="B3951" s="27" t="s">
        <v>16</v>
      </c>
      <c r="C3951" s="49" t="s">
        <v>20</v>
      </c>
      <c r="D3951" s="50" t="s">
        <v>179</v>
      </c>
      <c r="E3951" s="6">
        <v>0.75</v>
      </c>
      <c r="F3951" s="27"/>
      <c r="G3951" s="27">
        <v>23000</v>
      </c>
      <c r="H3951" s="27">
        <v>27</v>
      </c>
    </row>
    <row r="3952" spans="1:8" x14ac:dyDescent="0.3">
      <c r="A3952" s="586" t="s">
        <v>267</v>
      </c>
      <c r="B3952" s="586" t="s">
        <v>2</v>
      </c>
      <c r="C3952" s="586" t="s">
        <v>3</v>
      </c>
      <c r="D3952" s="586" t="s">
        <v>4</v>
      </c>
      <c r="E3952" s="587" t="s">
        <v>5</v>
      </c>
      <c r="F3952" s="588" t="s">
        <v>454</v>
      </c>
      <c r="G3952" s="588" t="s">
        <v>500</v>
      </c>
      <c r="H3952" s="588" t="s">
        <v>268</v>
      </c>
    </row>
    <row r="3953" spans="1:8" x14ac:dyDescent="0.3">
      <c r="A3953" s="586"/>
      <c r="B3953" s="586"/>
      <c r="C3953" s="586"/>
      <c r="D3953" s="586"/>
      <c r="E3953" s="587"/>
      <c r="F3953" s="588"/>
      <c r="G3953" s="588"/>
      <c r="H3953" s="588"/>
    </row>
    <row r="3954" spans="1:8" x14ac:dyDescent="0.3">
      <c r="A3954" s="18">
        <v>45985</v>
      </c>
      <c r="B3954" s="5" t="s">
        <v>30</v>
      </c>
      <c r="C3954" s="19" t="s">
        <v>56</v>
      </c>
      <c r="D3954" s="48" t="s">
        <v>97</v>
      </c>
      <c r="E3954" s="19">
        <v>0.29166666666666669</v>
      </c>
      <c r="F3954" s="51"/>
      <c r="G3954" s="20">
        <v>6200</v>
      </c>
      <c r="H3954" s="48">
        <v>14</v>
      </c>
    </row>
    <row r="3955" spans="1:8" x14ac:dyDescent="0.3">
      <c r="A3955" s="18">
        <v>45985</v>
      </c>
      <c r="B3955" s="5" t="s">
        <v>51</v>
      </c>
      <c r="C3955" s="19" t="s">
        <v>46</v>
      </c>
      <c r="D3955" s="48" t="s">
        <v>8</v>
      </c>
      <c r="E3955" s="19">
        <v>0.41666666666666669</v>
      </c>
      <c r="F3955" s="5"/>
      <c r="G3955" s="5">
        <v>1406</v>
      </c>
      <c r="H3955" s="48">
        <v>2</v>
      </c>
    </row>
    <row r="3956" spans="1:8" x14ac:dyDescent="0.3">
      <c r="A3956" s="18">
        <v>45985</v>
      </c>
      <c r="B3956" s="20" t="s">
        <v>18</v>
      </c>
      <c r="C3956" s="19" t="s">
        <v>20</v>
      </c>
      <c r="D3956" s="41" t="s">
        <v>179</v>
      </c>
      <c r="E3956" s="19">
        <v>0.41666666666666669</v>
      </c>
      <c r="F3956" s="5"/>
      <c r="G3956" s="5">
        <v>22303</v>
      </c>
      <c r="H3956" s="41">
        <v>27</v>
      </c>
    </row>
    <row r="3957" spans="1:8" x14ac:dyDescent="0.3">
      <c r="A3957" s="18">
        <v>45985</v>
      </c>
      <c r="B3957" s="5" t="s">
        <v>6</v>
      </c>
      <c r="C3957" s="19" t="s">
        <v>26</v>
      </c>
      <c r="D3957" s="48" t="s">
        <v>27</v>
      </c>
      <c r="E3957" s="19">
        <v>0.33333333333333331</v>
      </c>
      <c r="F3957" s="5"/>
      <c r="G3957" s="5">
        <v>5200</v>
      </c>
      <c r="H3957" s="48">
        <v>11</v>
      </c>
    </row>
    <row r="3958" spans="1:8" x14ac:dyDescent="0.3">
      <c r="A3958" s="18">
        <v>45985</v>
      </c>
      <c r="B3958" s="5" t="s">
        <v>13</v>
      </c>
      <c r="C3958" s="19" t="s">
        <v>104</v>
      </c>
      <c r="D3958" s="48" t="s">
        <v>24</v>
      </c>
      <c r="E3958" s="19">
        <v>0.41666666666666702</v>
      </c>
      <c r="F3958" s="51"/>
      <c r="G3958" s="5">
        <v>6200</v>
      </c>
      <c r="H3958" s="48">
        <v>14</v>
      </c>
    </row>
    <row r="3959" spans="1:8" x14ac:dyDescent="0.3">
      <c r="A3959" s="18">
        <v>45985</v>
      </c>
      <c r="B3959" s="5" t="s">
        <v>22</v>
      </c>
      <c r="C3959" s="19" t="s">
        <v>14</v>
      </c>
      <c r="D3959" s="48" t="s">
        <v>115</v>
      </c>
      <c r="E3959" s="19">
        <v>0.29166666666666702</v>
      </c>
      <c r="F3959" s="5"/>
      <c r="G3959" s="5">
        <v>6500</v>
      </c>
      <c r="H3959" s="48">
        <v>8</v>
      </c>
    </row>
    <row r="3960" spans="1:8" x14ac:dyDescent="0.3">
      <c r="A3960" s="18">
        <v>45985</v>
      </c>
      <c r="B3960" s="5" t="s">
        <v>17</v>
      </c>
      <c r="C3960" s="19" t="s">
        <v>14</v>
      </c>
      <c r="D3960" s="48" t="s">
        <v>115</v>
      </c>
      <c r="E3960" s="19">
        <v>0.5</v>
      </c>
      <c r="F3960" s="5"/>
      <c r="G3960" s="5">
        <v>6690</v>
      </c>
      <c r="H3960" s="48">
        <v>11</v>
      </c>
    </row>
    <row r="3961" spans="1:8" x14ac:dyDescent="0.3">
      <c r="A3961" s="18">
        <v>45985</v>
      </c>
      <c r="B3961" s="5" t="s">
        <v>25</v>
      </c>
      <c r="C3961" s="19" t="s">
        <v>14</v>
      </c>
      <c r="D3961" s="48" t="s">
        <v>115</v>
      </c>
      <c r="E3961" s="19">
        <v>0.5</v>
      </c>
      <c r="F3961" s="5"/>
      <c r="G3961" s="5">
        <v>936</v>
      </c>
      <c r="H3961" s="48">
        <v>4</v>
      </c>
    </row>
    <row r="3962" spans="1:8" x14ac:dyDescent="0.3">
      <c r="A3962" s="18">
        <v>45985</v>
      </c>
      <c r="B3962" s="5" t="s">
        <v>80</v>
      </c>
      <c r="C3962" s="5" t="s">
        <v>28</v>
      </c>
      <c r="D3962" s="5" t="s">
        <v>42</v>
      </c>
      <c r="E3962" s="22">
        <v>0.41666666666666669</v>
      </c>
      <c r="F3962" s="5"/>
      <c r="G3962" s="5">
        <v>5000</v>
      </c>
      <c r="H3962" s="5">
        <v>7</v>
      </c>
    </row>
    <row r="3963" spans="1:8" x14ac:dyDescent="0.3">
      <c r="A3963" s="18">
        <v>45985</v>
      </c>
      <c r="B3963" s="20" t="s">
        <v>36</v>
      </c>
      <c r="C3963" s="5" t="s">
        <v>56</v>
      </c>
      <c r="D3963" s="5" t="s">
        <v>97</v>
      </c>
      <c r="E3963" s="22">
        <v>0.75</v>
      </c>
      <c r="F3963" s="5"/>
      <c r="G3963" s="5"/>
      <c r="H3963" s="5"/>
    </row>
    <row r="3964" spans="1:8" x14ac:dyDescent="0.3">
      <c r="A3964" s="18">
        <v>45985</v>
      </c>
      <c r="B3964" s="20" t="s">
        <v>36</v>
      </c>
      <c r="C3964" s="5" t="s">
        <v>26</v>
      </c>
      <c r="D3964" s="5" t="s">
        <v>27</v>
      </c>
      <c r="E3964" s="22">
        <v>0.75</v>
      </c>
      <c r="F3964" s="5"/>
      <c r="G3964" s="5"/>
      <c r="H3964" s="5"/>
    </row>
    <row r="3965" spans="1:8" x14ac:dyDescent="0.3">
      <c r="A3965" s="18">
        <v>45985</v>
      </c>
      <c r="B3965" s="5" t="s">
        <v>9</v>
      </c>
      <c r="C3965" s="19" t="s">
        <v>46</v>
      </c>
      <c r="D3965" s="48" t="s">
        <v>8</v>
      </c>
      <c r="E3965" s="19">
        <v>0.79166666666666663</v>
      </c>
      <c r="F3965" s="5"/>
      <c r="G3965" s="5">
        <v>200</v>
      </c>
      <c r="H3965" s="48">
        <v>1</v>
      </c>
    </row>
    <row r="3966" spans="1:8" x14ac:dyDescent="0.3">
      <c r="A3966" s="18">
        <v>45985</v>
      </c>
      <c r="B3966" s="5" t="s">
        <v>30</v>
      </c>
      <c r="C3966" s="19" t="s">
        <v>46</v>
      </c>
      <c r="D3966" s="48" t="s">
        <v>8</v>
      </c>
      <c r="E3966" s="19">
        <v>0.95833333333333337</v>
      </c>
      <c r="F3966" s="5"/>
      <c r="G3966" s="5">
        <v>200</v>
      </c>
      <c r="H3966" s="48">
        <v>1</v>
      </c>
    </row>
    <row r="3967" spans="1:8" x14ac:dyDescent="0.3">
      <c r="A3967" s="586" t="s">
        <v>267</v>
      </c>
      <c r="B3967" s="586" t="s">
        <v>2</v>
      </c>
      <c r="C3967" s="586" t="s">
        <v>3</v>
      </c>
      <c r="D3967" s="586" t="s">
        <v>4</v>
      </c>
      <c r="E3967" s="587" t="s">
        <v>5</v>
      </c>
      <c r="F3967" s="588" t="s">
        <v>594</v>
      </c>
      <c r="G3967" s="588" t="s">
        <v>500</v>
      </c>
      <c r="H3967" s="588" t="s">
        <v>268</v>
      </c>
    </row>
    <row r="3968" spans="1:8" x14ac:dyDescent="0.3">
      <c r="A3968" s="586"/>
      <c r="B3968" s="586"/>
      <c r="C3968" s="586"/>
      <c r="D3968" s="586"/>
      <c r="E3968" s="587"/>
      <c r="F3968" s="588"/>
      <c r="G3968" s="588"/>
      <c r="H3968" s="588"/>
    </row>
    <row r="3969" spans="1:8" x14ac:dyDescent="0.3">
      <c r="A3969" s="18">
        <v>45986</v>
      </c>
      <c r="B3969" s="5" t="s">
        <v>6</v>
      </c>
      <c r="C3969" s="19" t="s">
        <v>20</v>
      </c>
      <c r="D3969" s="48" t="s">
        <v>179</v>
      </c>
      <c r="E3969" s="19">
        <v>0.41666666666666669</v>
      </c>
      <c r="F3969" s="5"/>
      <c r="G3969" s="5">
        <v>9600</v>
      </c>
      <c r="H3969" s="48">
        <v>18</v>
      </c>
    </row>
    <row r="3970" spans="1:8" x14ac:dyDescent="0.3">
      <c r="A3970" s="18">
        <v>45986</v>
      </c>
      <c r="B3970" s="20" t="s">
        <v>9</v>
      </c>
      <c r="C3970" s="21" t="s">
        <v>20</v>
      </c>
      <c r="D3970" s="41" t="s">
        <v>179</v>
      </c>
      <c r="E3970" s="21">
        <v>0.41666666666666669</v>
      </c>
      <c r="F3970" s="54"/>
      <c r="G3970" s="5">
        <v>5500</v>
      </c>
      <c r="H3970" s="41">
        <v>7</v>
      </c>
    </row>
    <row r="3971" spans="1:8" x14ac:dyDescent="0.3">
      <c r="A3971" s="18">
        <v>45986</v>
      </c>
      <c r="B3971" s="5" t="s">
        <v>75</v>
      </c>
      <c r="C3971" s="19" t="s">
        <v>14</v>
      </c>
      <c r="D3971" s="48" t="s">
        <v>115</v>
      </c>
      <c r="E3971" s="19">
        <v>0.29166666666666702</v>
      </c>
      <c r="F3971" s="51"/>
      <c r="G3971" s="5">
        <v>8315</v>
      </c>
      <c r="H3971" s="48">
        <v>9</v>
      </c>
    </row>
    <row r="3972" spans="1:8" x14ac:dyDescent="0.3">
      <c r="A3972" s="18">
        <v>45986</v>
      </c>
      <c r="B3972" s="20" t="s">
        <v>9</v>
      </c>
      <c r="C3972" s="21" t="s">
        <v>14</v>
      </c>
      <c r="D3972" s="41" t="s">
        <v>115</v>
      </c>
      <c r="E3972" s="21">
        <v>0.45833333333333331</v>
      </c>
      <c r="F3972" s="54"/>
      <c r="G3972" s="5">
        <v>5500</v>
      </c>
      <c r="H3972" s="41">
        <v>10</v>
      </c>
    </row>
    <row r="3973" spans="1:8" x14ac:dyDescent="0.3">
      <c r="A3973" s="18">
        <v>45986</v>
      </c>
      <c r="B3973" s="5" t="s">
        <v>161</v>
      </c>
      <c r="C3973" s="19" t="s">
        <v>26</v>
      </c>
      <c r="D3973" s="48" t="s">
        <v>27</v>
      </c>
      <c r="E3973" s="19">
        <v>0.375</v>
      </c>
      <c r="F3973" s="5"/>
      <c r="G3973" s="5">
        <v>130</v>
      </c>
      <c r="H3973" s="48">
        <v>1</v>
      </c>
    </row>
    <row r="3974" spans="1:8" x14ac:dyDescent="0.3">
      <c r="A3974" s="18">
        <v>45986</v>
      </c>
      <c r="B3974" s="5" t="s">
        <v>22</v>
      </c>
      <c r="C3974" s="19" t="s">
        <v>26</v>
      </c>
      <c r="D3974" s="48" t="s">
        <v>27</v>
      </c>
      <c r="E3974" s="19">
        <v>0.375</v>
      </c>
      <c r="F3974" s="54"/>
      <c r="G3974" s="5">
        <v>7000</v>
      </c>
      <c r="H3974" s="48">
        <v>10</v>
      </c>
    </row>
    <row r="3975" spans="1:8" x14ac:dyDescent="0.3">
      <c r="A3975" s="18">
        <v>45986</v>
      </c>
      <c r="B3975" s="5" t="s">
        <v>76</v>
      </c>
      <c r="C3975" s="19" t="s">
        <v>26</v>
      </c>
      <c r="D3975" s="48" t="s">
        <v>27</v>
      </c>
      <c r="E3975" s="19">
        <v>0.375</v>
      </c>
      <c r="F3975" s="5"/>
      <c r="G3975" s="5">
        <v>130</v>
      </c>
      <c r="H3975" s="48">
        <v>1</v>
      </c>
    </row>
    <row r="3976" spans="1:8" x14ac:dyDescent="0.3">
      <c r="A3976" s="18">
        <v>45986</v>
      </c>
      <c r="B3976" s="20" t="s">
        <v>35</v>
      </c>
      <c r="C3976" s="19" t="s">
        <v>104</v>
      </c>
      <c r="D3976" s="41" t="s">
        <v>24</v>
      </c>
      <c r="E3976" s="19">
        <v>0.375</v>
      </c>
      <c r="F3976" s="54"/>
      <c r="G3976" s="5">
        <v>10000</v>
      </c>
      <c r="H3976" s="41">
        <v>15</v>
      </c>
    </row>
    <row r="3977" spans="1:8" x14ac:dyDescent="0.3">
      <c r="A3977" s="18">
        <v>45986</v>
      </c>
      <c r="B3977" s="5" t="s">
        <v>80</v>
      </c>
      <c r="C3977" s="19" t="s">
        <v>104</v>
      </c>
      <c r="D3977" s="48" t="s">
        <v>24</v>
      </c>
      <c r="E3977" s="19">
        <v>0.54166666666666663</v>
      </c>
      <c r="F3977" s="51"/>
      <c r="G3977" s="5">
        <v>5500</v>
      </c>
      <c r="H3977" s="48">
        <v>5</v>
      </c>
    </row>
    <row r="3978" spans="1:8" x14ac:dyDescent="0.3">
      <c r="A3978" s="18">
        <v>45986</v>
      </c>
      <c r="B3978" s="5" t="s">
        <v>84</v>
      </c>
      <c r="C3978" s="19" t="s">
        <v>28</v>
      </c>
      <c r="D3978" s="48" t="s">
        <v>42</v>
      </c>
      <c r="E3978" s="19">
        <v>0.375</v>
      </c>
      <c r="F3978" s="5"/>
      <c r="G3978" s="5">
        <v>8500</v>
      </c>
      <c r="H3978" s="48">
        <v>14</v>
      </c>
    </row>
    <row r="3979" spans="1:8" x14ac:dyDescent="0.3">
      <c r="A3979" s="18">
        <v>45986</v>
      </c>
      <c r="B3979" s="5" t="s">
        <v>16</v>
      </c>
      <c r="C3979" s="19" t="s">
        <v>56</v>
      </c>
      <c r="D3979" s="48" t="s">
        <v>97</v>
      </c>
      <c r="E3979" s="19">
        <v>0.25</v>
      </c>
      <c r="F3979" s="51"/>
      <c r="G3979" s="5">
        <v>11000</v>
      </c>
      <c r="H3979" s="48">
        <v>14</v>
      </c>
    </row>
    <row r="3980" spans="1:8" x14ac:dyDescent="0.3">
      <c r="A3980" s="18">
        <v>45986</v>
      </c>
      <c r="B3980" s="5" t="s">
        <v>107</v>
      </c>
      <c r="C3980" s="19" t="s">
        <v>56</v>
      </c>
      <c r="D3980" s="48" t="s">
        <v>97</v>
      </c>
      <c r="E3980" s="19">
        <v>0.52083333333333337</v>
      </c>
      <c r="F3980" s="51"/>
      <c r="G3980" s="5">
        <v>9300</v>
      </c>
      <c r="H3980" s="48">
        <v>14</v>
      </c>
    </row>
    <row r="3981" spans="1:8" x14ac:dyDescent="0.3">
      <c r="A3981" s="18">
        <v>45986</v>
      </c>
      <c r="B3981" s="5" t="s">
        <v>6</v>
      </c>
      <c r="C3981" s="19" t="s">
        <v>56</v>
      </c>
      <c r="D3981" s="48" t="s">
        <v>97</v>
      </c>
      <c r="E3981" s="19">
        <v>0.83333333333333337</v>
      </c>
      <c r="F3981" s="5"/>
      <c r="G3981" s="5">
        <v>5500</v>
      </c>
      <c r="H3981" s="48">
        <v>7</v>
      </c>
    </row>
    <row r="3982" spans="1:8" x14ac:dyDescent="0.3">
      <c r="A3982" s="18">
        <v>45986</v>
      </c>
      <c r="B3982" s="20" t="s">
        <v>9</v>
      </c>
      <c r="C3982" s="21" t="s">
        <v>56</v>
      </c>
      <c r="D3982" s="41" t="s">
        <v>97</v>
      </c>
      <c r="E3982" s="21">
        <v>0.83333333333333337</v>
      </c>
      <c r="F3982" s="54"/>
      <c r="G3982" s="5">
        <v>5500</v>
      </c>
      <c r="H3982" s="41">
        <v>7</v>
      </c>
    </row>
    <row r="3983" spans="1:8" x14ac:dyDescent="0.3">
      <c r="A3983" s="125">
        <v>45986</v>
      </c>
      <c r="B3983" s="173" t="s">
        <v>35</v>
      </c>
      <c r="C3983" s="193" t="s">
        <v>46</v>
      </c>
      <c r="D3983" s="244" t="s">
        <v>8</v>
      </c>
      <c r="E3983" s="193">
        <v>0.79166666666666663</v>
      </c>
      <c r="F3983" s="311"/>
      <c r="G3983" s="126">
        <v>1000</v>
      </c>
      <c r="H3983" s="244">
        <v>1</v>
      </c>
    </row>
    <row r="3984" spans="1:8" x14ac:dyDescent="0.3">
      <c r="A3984" s="586" t="s">
        <v>267</v>
      </c>
      <c r="B3984" s="586" t="s">
        <v>2</v>
      </c>
      <c r="C3984" s="586" t="s">
        <v>3</v>
      </c>
      <c r="D3984" s="586" t="s">
        <v>4</v>
      </c>
      <c r="E3984" s="587" t="s">
        <v>5</v>
      </c>
      <c r="F3984" s="588" t="s">
        <v>594</v>
      </c>
      <c r="G3984" s="588" t="s">
        <v>500</v>
      </c>
      <c r="H3984" s="588" t="s">
        <v>268</v>
      </c>
    </row>
    <row r="3985" spans="1:8" x14ac:dyDescent="0.3">
      <c r="A3985" s="586"/>
      <c r="B3985" s="586"/>
      <c r="C3985" s="586"/>
      <c r="D3985" s="586"/>
      <c r="E3985" s="587"/>
      <c r="F3985" s="588"/>
      <c r="G3985" s="588"/>
      <c r="H3985" s="588"/>
    </row>
    <row r="3986" spans="1:8" x14ac:dyDescent="0.3">
      <c r="A3986" s="1">
        <v>45987</v>
      </c>
      <c r="B3986" s="211" t="s">
        <v>19</v>
      </c>
      <c r="C3986" s="211" t="s">
        <v>14</v>
      </c>
      <c r="D3986" s="189" t="s">
        <v>115</v>
      </c>
      <c r="E3986" s="141">
        <v>0.20833333333333334</v>
      </c>
      <c r="F3986" s="2" t="s">
        <v>590</v>
      </c>
      <c r="G3986" s="2">
        <v>2200</v>
      </c>
      <c r="H3986" s="189">
        <v>21</v>
      </c>
    </row>
    <row r="3987" spans="1:8" x14ac:dyDescent="0.3">
      <c r="A3987" s="1">
        <v>45987</v>
      </c>
      <c r="B3987" s="2" t="s">
        <v>35</v>
      </c>
      <c r="C3987" s="2" t="s">
        <v>28</v>
      </c>
      <c r="D3987" s="4" t="s">
        <v>42</v>
      </c>
      <c r="E3987" s="3">
        <v>0.29166666666666669</v>
      </c>
      <c r="F3987" s="2"/>
      <c r="G3987" s="2">
        <v>4600</v>
      </c>
      <c r="H3987" s="4">
        <v>6</v>
      </c>
    </row>
    <row r="3988" spans="1:8" x14ac:dyDescent="0.3">
      <c r="A3988" s="1">
        <v>45987</v>
      </c>
      <c r="B3988" s="2" t="s">
        <v>6</v>
      </c>
      <c r="C3988" s="2" t="s">
        <v>28</v>
      </c>
      <c r="D3988" s="4" t="s">
        <v>42</v>
      </c>
      <c r="E3988" s="3">
        <v>0.45833333333333331</v>
      </c>
      <c r="F3988" s="2"/>
      <c r="G3988" s="2">
        <v>6200</v>
      </c>
      <c r="H3988" s="4">
        <v>13</v>
      </c>
    </row>
    <row r="3989" spans="1:8" x14ac:dyDescent="0.3">
      <c r="A3989" s="1">
        <v>45987</v>
      </c>
      <c r="B3989" s="2" t="s">
        <v>595</v>
      </c>
      <c r="C3989" s="2" t="s">
        <v>26</v>
      </c>
      <c r="D3989" s="4" t="s">
        <v>27</v>
      </c>
      <c r="E3989" s="3">
        <v>0.33333333333333331</v>
      </c>
      <c r="F3989" s="2"/>
      <c r="G3989" s="2"/>
      <c r="H3989" s="4"/>
    </row>
    <row r="3990" spans="1:8" x14ac:dyDescent="0.3">
      <c r="A3990" s="1">
        <v>45987</v>
      </c>
      <c r="B3990" s="8" t="s">
        <v>9</v>
      </c>
      <c r="C3990" s="211" t="s">
        <v>26</v>
      </c>
      <c r="D3990" s="10" t="s">
        <v>27</v>
      </c>
      <c r="E3990" s="141">
        <v>0.5</v>
      </c>
      <c r="F3990" s="2"/>
      <c r="G3990" s="2">
        <v>4000</v>
      </c>
      <c r="H3990" s="10">
        <v>14</v>
      </c>
    </row>
    <row r="3991" spans="1:8" x14ac:dyDescent="0.3">
      <c r="A3991" s="1">
        <v>45987</v>
      </c>
      <c r="B3991" s="189" t="s">
        <v>36</v>
      </c>
      <c r="C3991" s="189" t="s">
        <v>104</v>
      </c>
      <c r="D3991" s="189" t="s">
        <v>24</v>
      </c>
      <c r="E3991" s="73">
        <v>0.29166666666666669</v>
      </c>
      <c r="F3991" s="211"/>
      <c r="G3991" s="2" t="s">
        <v>523</v>
      </c>
      <c r="H3991" s="189">
        <v>14</v>
      </c>
    </row>
    <row r="3992" spans="1:8" x14ac:dyDescent="0.3">
      <c r="A3992" s="1">
        <v>45987</v>
      </c>
      <c r="B3992" s="8" t="s">
        <v>204</v>
      </c>
      <c r="C3992" s="8" t="s">
        <v>451</v>
      </c>
      <c r="D3992" s="10" t="s">
        <v>451</v>
      </c>
      <c r="E3992" s="14">
        <v>8.3333333333333329E-2</v>
      </c>
      <c r="F3992" s="189"/>
      <c r="G3992" s="2">
        <v>4500</v>
      </c>
      <c r="H3992" s="10">
        <v>5</v>
      </c>
    </row>
    <row r="3993" spans="1:8" x14ac:dyDescent="0.3">
      <c r="A3993" s="1">
        <v>45987</v>
      </c>
      <c r="B3993" s="8" t="s">
        <v>596</v>
      </c>
      <c r="C3993" s="8" t="s">
        <v>56</v>
      </c>
      <c r="D3993" s="10" t="s">
        <v>97</v>
      </c>
      <c r="E3993" s="14">
        <v>0.33333333333333331</v>
      </c>
      <c r="F3993" s="189"/>
      <c r="G3993" s="2"/>
      <c r="H3993" s="10"/>
    </row>
    <row r="3994" spans="1:8" x14ac:dyDescent="0.3">
      <c r="A3994" s="1">
        <v>45987</v>
      </c>
      <c r="B3994" s="2" t="s">
        <v>22</v>
      </c>
      <c r="C3994" s="2" t="s">
        <v>56</v>
      </c>
      <c r="D3994" s="4" t="s">
        <v>97</v>
      </c>
      <c r="E3994" s="3">
        <v>0.45833333333333331</v>
      </c>
      <c r="F3994" s="2"/>
      <c r="G3994" s="2">
        <v>200</v>
      </c>
      <c r="H3994" s="4">
        <v>3</v>
      </c>
    </row>
    <row r="3995" spans="1:8" x14ac:dyDescent="0.3">
      <c r="A3995" s="1">
        <v>45987</v>
      </c>
      <c r="B3995" s="2" t="s">
        <v>43</v>
      </c>
      <c r="C3995" s="2" t="s">
        <v>56</v>
      </c>
      <c r="D3995" s="4" t="s">
        <v>97</v>
      </c>
      <c r="E3995" s="3">
        <v>0.45833333333333331</v>
      </c>
      <c r="F3995" s="153"/>
      <c r="G3995" s="291"/>
      <c r="H3995" s="4">
        <v>5</v>
      </c>
    </row>
    <row r="3996" spans="1:8" x14ac:dyDescent="0.3">
      <c r="A3996" s="1">
        <v>45987</v>
      </c>
      <c r="B3996" s="2" t="s">
        <v>40</v>
      </c>
      <c r="C3996" s="2" t="s">
        <v>20</v>
      </c>
      <c r="D3996" s="4" t="s">
        <v>179</v>
      </c>
      <c r="E3996" s="3">
        <v>0.375</v>
      </c>
      <c r="F3996" s="211"/>
      <c r="G3996" s="2">
        <v>10000</v>
      </c>
      <c r="H3996" s="4">
        <v>12</v>
      </c>
    </row>
    <row r="3997" spans="1:8" x14ac:dyDescent="0.3">
      <c r="A3997" s="1">
        <v>45987</v>
      </c>
      <c r="B3997" s="2" t="s">
        <v>18</v>
      </c>
      <c r="C3997" s="2" t="s">
        <v>20</v>
      </c>
      <c r="D3997" s="4" t="s">
        <v>179</v>
      </c>
      <c r="E3997" s="3">
        <v>0.375</v>
      </c>
      <c r="F3997" s="2"/>
      <c r="G3997" s="2">
        <v>10000</v>
      </c>
      <c r="H3997" s="4">
        <v>12</v>
      </c>
    </row>
    <row r="3998" spans="1:8" x14ac:dyDescent="0.3">
      <c r="A3998" s="1">
        <v>45987</v>
      </c>
      <c r="B3998" s="8" t="s">
        <v>16</v>
      </c>
      <c r="C3998" s="8" t="s">
        <v>20</v>
      </c>
      <c r="D3998" s="10" t="s">
        <v>179</v>
      </c>
      <c r="E3998" s="14">
        <v>0.375</v>
      </c>
      <c r="F3998" s="8"/>
      <c r="G3998" s="2">
        <v>1900</v>
      </c>
      <c r="H3998" s="10">
        <v>4</v>
      </c>
    </row>
    <row r="3999" spans="1:8" x14ac:dyDescent="0.3">
      <c r="A3999" s="1">
        <v>45683</v>
      </c>
      <c r="B3999" s="2" t="s">
        <v>30</v>
      </c>
      <c r="C3999" s="8" t="s">
        <v>56</v>
      </c>
      <c r="D3999" s="10" t="s">
        <v>97</v>
      </c>
      <c r="E3999" s="14">
        <v>0.875</v>
      </c>
      <c r="F3999" s="8"/>
      <c r="G3999" s="2"/>
      <c r="H3999" s="10">
        <v>2</v>
      </c>
    </row>
    <row r="4000" spans="1:8" x14ac:dyDescent="0.3">
      <c r="A4000" s="1">
        <v>45987</v>
      </c>
      <c r="B4000" s="8" t="s">
        <v>9</v>
      </c>
      <c r="C4000" s="8" t="s">
        <v>56</v>
      </c>
      <c r="D4000" s="10" t="s">
        <v>97</v>
      </c>
      <c r="E4000" s="14">
        <v>0.875</v>
      </c>
      <c r="F4000" s="8"/>
      <c r="G4000" s="2"/>
      <c r="H4000" s="10">
        <v>2</v>
      </c>
    </row>
    <row r="4001" spans="1:8" x14ac:dyDescent="0.3">
      <c r="A4001" s="1">
        <v>45987</v>
      </c>
      <c r="B4001" s="2" t="s">
        <v>6</v>
      </c>
      <c r="C4001" s="8" t="s">
        <v>56</v>
      </c>
      <c r="D4001" s="10" t="s">
        <v>97</v>
      </c>
      <c r="E4001" s="14">
        <v>0.875</v>
      </c>
      <c r="F4001" s="8"/>
      <c r="G4001" s="2"/>
      <c r="H4001" s="10">
        <v>2</v>
      </c>
    </row>
    <row r="4002" spans="1:8" x14ac:dyDescent="0.3">
      <c r="A4002" s="1">
        <v>45987</v>
      </c>
      <c r="B4002" s="189" t="s">
        <v>36</v>
      </c>
      <c r="C4002" s="8" t="s">
        <v>14</v>
      </c>
      <c r="D4002" s="10" t="s">
        <v>115</v>
      </c>
      <c r="E4002" s="14">
        <v>0.75</v>
      </c>
      <c r="F4002" s="8"/>
      <c r="G4002" s="2"/>
      <c r="H4002" s="10">
        <v>14</v>
      </c>
    </row>
    <row r="4003" spans="1:8" x14ac:dyDescent="0.3">
      <c r="A4003" s="1">
        <v>45987</v>
      </c>
      <c r="B4003" s="5" t="s">
        <v>80</v>
      </c>
      <c r="C4003" s="8" t="s">
        <v>46</v>
      </c>
      <c r="D4003" s="10" t="s">
        <v>24</v>
      </c>
      <c r="E4003" s="14">
        <v>0.77083333333333337</v>
      </c>
      <c r="F4003" s="8"/>
      <c r="G4003" s="2"/>
      <c r="H4003" s="10">
        <v>1</v>
      </c>
    </row>
    <row r="4004" spans="1:8" x14ac:dyDescent="0.3">
      <c r="A4004" s="586" t="s">
        <v>267</v>
      </c>
      <c r="B4004" s="586" t="s">
        <v>2</v>
      </c>
      <c r="C4004" s="586" t="s">
        <v>3</v>
      </c>
      <c r="D4004" s="586" t="s">
        <v>4</v>
      </c>
      <c r="E4004" s="587" t="s">
        <v>5</v>
      </c>
      <c r="F4004" s="588" t="s">
        <v>594</v>
      </c>
      <c r="G4004" s="588" t="s">
        <v>500</v>
      </c>
      <c r="H4004" s="588" t="s">
        <v>268</v>
      </c>
    </row>
    <row r="4005" spans="1:8" x14ac:dyDescent="0.3">
      <c r="A4005" s="586"/>
      <c r="B4005" s="586"/>
      <c r="C4005" s="586"/>
      <c r="D4005" s="586"/>
      <c r="E4005" s="587"/>
      <c r="F4005" s="588"/>
      <c r="G4005" s="588"/>
      <c r="H4005" s="588"/>
    </row>
    <row r="4006" spans="1:8" x14ac:dyDescent="0.3">
      <c r="A4006" s="87">
        <v>45988</v>
      </c>
      <c r="B4006" s="27" t="s">
        <v>40</v>
      </c>
      <c r="C4006" s="49" t="s">
        <v>26</v>
      </c>
      <c r="D4006" s="50" t="s">
        <v>27</v>
      </c>
      <c r="E4006" s="49">
        <v>0.25</v>
      </c>
      <c r="F4006" s="349" t="s">
        <v>371</v>
      </c>
      <c r="G4006" s="27">
        <v>8000</v>
      </c>
      <c r="H4006" s="50">
        <v>12</v>
      </c>
    </row>
    <row r="4007" spans="1:8" x14ac:dyDescent="0.3">
      <c r="A4007" s="87">
        <v>45988</v>
      </c>
      <c r="B4007" s="27" t="s">
        <v>19</v>
      </c>
      <c r="C4007" s="49" t="s">
        <v>26</v>
      </c>
      <c r="D4007" s="50" t="s">
        <v>27</v>
      </c>
      <c r="E4007" s="49">
        <v>0.25</v>
      </c>
      <c r="F4007" s="349" t="s">
        <v>371</v>
      </c>
      <c r="G4007" s="27">
        <v>973.76700000000005</v>
      </c>
      <c r="H4007" s="50">
        <v>1</v>
      </c>
    </row>
    <row r="4008" spans="1:8" x14ac:dyDescent="0.3">
      <c r="A4008" s="87">
        <v>45988</v>
      </c>
      <c r="B4008" s="27" t="s">
        <v>35</v>
      </c>
      <c r="C4008" s="49" t="s">
        <v>104</v>
      </c>
      <c r="D4008" s="50" t="s">
        <v>24</v>
      </c>
      <c r="E4008" s="49">
        <v>0.3125</v>
      </c>
      <c r="F4008" s="349" t="s">
        <v>371</v>
      </c>
      <c r="G4008" s="163">
        <v>4000</v>
      </c>
      <c r="H4008" s="50">
        <v>6</v>
      </c>
    </row>
    <row r="4009" spans="1:8" x14ac:dyDescent="0.3">
      <c r="A4009" s="87">
        <v>45988</v>
      </c>
      <c r="B4009" s="27" t="s">
        <v>377</v>
      </c>
      <c r="C4009" s="49" t="s">
        <v>104</v>
      </c>
      <c r="D4009" s="50" t="s">
        <v>24</v>
      </c>
      <c r="E4009" s="49">
        <v>0.35416666666666669</v>
      </c>
      <c r="F4009" s="349" t="s">
        <v>371</v>
      </c>
      <c r="G4009" s="163"/>
      <c r="H4009" s="50"/>
    </row>
    <row r="4010" spans="1:8" x14ac:dyDescent="0.3">
      <c r="A4010" s="87">
        <v>45988</v>
      </c>
      <c r="B4010" s="27" t="s">
        <v>423</v>
      </c>
      <c r="C4010" s="49" t="s">
        <v>104</v>
      </c>
      <c r="D4010" s="50" t="s">
        <v>24</v>
      </c>
      <c r="E4010" s="49">
        <v>0.45833333333333331</v>
      </c>
      <c r="F4010" s="349" t="s">
        <v>371</v>
      </c>
      <c r="G4010" s="27">
        <v>10000</v>
      </c>
      <c r="H4010" s="50">
        <v>10</v>
      </c>
    </row>
    <row r="4011" spans="1:8" x14ac:dyDescent="0.3">
      <c r="A4011" s="87">
        <v>45988</v>
      </c>
      <c r="B4011" s="27" t="s">
        <v>33</v>
      </c>
      <c r="C4011" s="49" t="s">
        <v>104</v>
      </c>
      <c r="D4011" s="27" t="s">
        <v>24</v>
      </c>
      <c r="E4011" s="49">
        <v>0.58333333333333337</v>
      </c>
      <c r="F4011" s="350" t="s">
        <v>371</v>
      </c>
      <c r="G4011" s="316">
        <v>4500</v>
      </c>
      <c r="H4011" s="27">
        <v>5</v>
      </c>
    </row>
    <row r="4012" spans="1:8" x14ac:dyDescent="0.3">
      <c r="A4012" s="87">
        <v>45988</v>
      </c>
      <c r="B4012" s="27" t="s">
        <v>9</v>
      </c>
      <c r="C4012" s="49" t="s">
        <v>14</v>
      </c>
      <c r="D4012" s="50" t="s">
        <v>115</v>
      </c>
      <c r="E4012" s="49">
        <v>0.33333333333333331</v>
      </c>
      <c r="F4012" s="350" t="s">
        <v>598</v>
      </c>
      <c r="G4012" s="27">
        <v>6000</v>
      </c>
      <c r="H4012" s="50">
        <v>8</v>
      </c>
    </row>
    <row r="4013" spans="1:8" x14ac:dyDescent="0.3">
      <c r="A4013" s="87">
        <v>45988</v>
      </c>
      <c r="B4013" s="16" t="s">
        <v>6</v>
      </c>
      <c r="C4013" s="17" t="s">
        <v>14</v>
      </c>
      <c r="D4013" s="16" t="s">
        <v>115</v>
      </c>
      <c r="E4013" s="17">
        <v>0.33333333333333331</v>
      </c>
      <c r="F4013" s="351" t="s">
        <v>371</v>
      </c>
      <c r="G4013" s="27">
        <v>5100</v>
      </c>
      <c r="H4013" s="16">
        <v>6</v>
      </c>
    </row>
    <row r="4014" spans="1:8" x14ac:dyDescent="0.3">
      <c r="A4014" s="87">
        <v>45988</v>
      </c>
      <c r="B4014" s="27" t="s">
        <v>22</v>
      </c>
      <c r="C4014" s="49" t="s">
        <v>14</v>
      </c>
      <c r="D4014" s="50" t="s">
        <v>115</v>
      </c>
      <c r="E4014" s="49">
        <v>0.52083333333333337</v>
      </c>
      <c r="F4014" s="351" t="s">
        <v>371</v>
      </c>
      <c r="G4014" s="27">
        <v>10000</v>
      </c>
      <c r="H4014" s="50">
        <v>12</v>
      </c>
    </row>
    <row r="4015" spans="1:8" x14ac:dyDescent="0.3">
      <c r="A4015" s="87">
        <v>45988</v>
      </c>
      <c r="B4015" s="27" t="s">
        <v>169</v>
      </c>
      <c r="C4015" s="49" t="s">
        <v>14</v>
      </c>
      <c r="D4015" s="50" t="s">
        <v>115</v>
      </c>
      <c r="E4015" s="49">
        <v>0.52083333333333337</v>
      </c>
      <c r="F4015" s="349" t="s">
        <v>371</v>
      </c>
      <c r="G4015" s="27">
        <v>177</v>
      </c>
      <c r="H4015" s="50">
        <v>3</v>
      </c>
    </row>
    <row r="4016" spans="1:8" x14ac:dyDescent="0.3">
      <c r="A4016" s="87">
        <v>45988</v>
      </c>
      <c r="B4016" s="27" t="s">
        <v>12</v>
      </c>
      <c r="C4016" s="49" t="s">
        <v>20</v>
      </c>
      <c r="D4016" s="50" t="s">
        <v>179</v>
      </c>
      <c r="E4016" s="49">
        <v>0.375</v>
      </c>
      <c r="F4016" s="350" t="s">
        <v>371</v>
      </c>
      <c r="G4016" s="27">
        <v>11000</v>
      </c>
      <c r="H4016" s="50">
        <v>23</v>
      </c>
    </row>
    <row r="4017" spans="1:8" x14ac:dyDescent="0.3">
      <c r="A4017" s="87">
        <v>45988</v>
      </c>
      <c r="B4017" s="27" t="s">
        <v>33</v>
      </c>
      <c r="C4017" s="49" t="s">
        <v>28</v>
      </c>
      <c r="D4017" s="27" t="s">
        <v>42</v>
      </c>
      <c r="E4017" s="49">
        <v>0.35416666666666669</v>
      </c>
      <c r="F4017" s="350" t="s">
        <v>371</v>
      </c>
      <c r="G4017" s="316">
        <v>4500</v>
      </c>
      <c r="H4017" s="27">
        <v>17</v>
      </c>
    </row>
    <row r="4018" spans="1:8" x14ac:dyDescent="0.3">
      <c r="A4018" s="87">
        <v>45988</v>
      </c>
      <c r="B4018" s="27" t="s">
        <v>34</v>
      </c>
      <c r="C4018" s="49" t="s">
        <v>28</v>
      </c>
      <c r="D4018" s="50" t="s">
        <v>42</v>
      </c>
      <c r="E4018" s="49">
        <v>0.35416666666666669</v>
      </c>
      <c r="F4018" s="350" t="s">
        <v>371</v>
      </c>
      <c r="G4018" s="27">
        <v>120</v>
      </c>
      <c r="H4018" s="50">
        <v>1</v>
      </c>
    </row>
    <row r="4019" spans="1:8" x14ac:dyDescent="0.3">
      <c r="A4019" s="87">
        <v>45988</v>
      </c>
      <c r="B4019" s="27" t="s">
        <v>159</v>
      </c>
      <c r="C4019" s="49" t="s">
        <v>28</v>
      </c>
      <c r="D4019" s="50" t="s">
        <v>42</v>
      </c>
      <c r="E4019" s="49">
        <v>0.5</v>
      </c>
      <c r="F4019" s="350" t="s">
        <v>371</v>
      </c>
      <c r="G4019" s="27"/>
      <c r="H4019" s="50">
        <v>6</v>
      </c>
    </row>
    <row r="4020" spans="1:8" x14ac:dyDescent="0.3">
      <c r="A4020" s="87">
        <v>45988</v>
      </c>
      <c r="B4020" s="27" t="s">
        <v>16</v>
      </c>
      <c r="C4020" s="49" t="s">
        <v>28</v>
      </c>
      <c r="D4020" s="50" t="s">
        <v>42</v>
      </c>
      <c r="E4020" s="49">
        <v>0.5</v>
      </c>
      <c r="F4020" s="349" t="s">
        <v>371</v>
      </c>
      <c r="G4020" s="27">
        <v>900</v>
      </c>
      <c r="H4020" s="50">
        <v>4</v>
      </c>
    </row>
    <row r="4021" spans="1:8" x14ac:dyDescent="0.3">
      <c r="A4021" s="87">
        <v>45988</v>
      </c>
      <c r="B4021" s="27" t="s">
        <v>452</v>
      </c>
      <c r="C4021" s="49" t="s">
        <v>46</v>
      </c>
      <c r="D4021" s="50" t="s">
        <v>8</v>
      </c>
      <c r="E4021" s="49">
        <v>0.29166666666666669</v>
      </c>
      <c r="F4021" s="350" t="s">
        <v>371</v>
      </c>
      <c r="G4021" s="27"/>
      <c r="H4021" s="50">
        <v>3</v>
      </c>
    </row>
    <row r="4022" spans="1:8" x14ac:dyDescent="0.3">
      <c r="A4022" s="87">
        <v>45988</v>
      </c>
      <c r="B4022" s="5" t="s">
        <v>80</v>
      </c>
      <c r="C4022" s="49" t="s">
        <v>46</v>
      </c>
      <c r="D4022" s="50" t="s">
        <v>8</v>
      </c>
      <c r="E4022" s="49">
        <v>0.375</v>
      </c>
      <c r="F4022" s="350" t="s">
        <v>371</v>
      </c>
      <c r="G4022" s="27"/>
      <c r="H4022" s="50"/>
    </row>
    <row r="4023" spans="1:8" x14ac:dyDescent="0.3">
      <c r="A4023" s="87">
        <v>45988</v>
      </c>
      <c r="B4023" s="27" t="s">
        <v>25</v>
      </c>
      <c r="C4023" s="49" t="s">
        <v>46</v>
      </c>
      <c r="D4023" s="50" t="s">
        <v>8</v>
      </c>
      <c r="E4023" s="49">
        <v>0.375</v>
      </c>
      <c r="F4023" s="349" t="s">
        <v>371</v>
      </c>
      <c r="G4023" s="27">
        <v>500</v>
      </c>
      <c r="H4023" s="50">
        <v>1</v>
      </c>
    </row>
    <row r="4024" spans="1:8" x14ac:dyDescent="0.3">
      <c r="A4024" s="87">
        <v>45988</v>
      </c>
      <c r="B4024" s="27" t="s">
        <v>13</v>
      </c>
      <c r="C4024" s="49" t="s">
        <v>46</v>
      </c>
      <c r="D4024" s="52" t="s">
        <v>8</v>
      </c>
      <c r="E4024" s="49">
        <v>0.375</v>
      </c>
      <c r="F4024" s="350" t="s">
        <v>371</v>
      </c>
      <c r="G4024" s="27">
        <v>75</v>
      </c>
      <c r="H4024" s="52">
        <v>1</v>
      </c>
    </row>
    <row r="4025" spans="1:8" x14ac:dyDescent="0.3">
      <c r="A4025" s="87">
        <v>45988</v>
      </c>
      <c r="B4025" s="27" t="s">
        <v>17</v>
      </c>
      <c r="C4025" s="49" t="s">
        <v>46</v>
      </c>
      <c r="D4025" s="50" t="s">
        <v>8</v>
      </c>
      <c r="E4025" s="49">
        <v>0.375</v>
      </c>
      <c r="F4025" s="349" t="s">
        <v>371</v>
      </c>
      <c r="G4025" s="27">
        <v>350</v>
      </c>
      <c r="H4025" s="50">
        <v>1</v>
      </c>
    </row>
    <row r="4026" spans="1:8" x14ac:dyDescent="0.3">
      <c r="A4026" s="87">
        <v>45988</v>
      </c>
      <c r="B4026" s="27" t="s">
        <v>597</v>
      </c>
      <c r="C4026" s="49" t="s">
        <v>56</v>
      </c>
      <c r="D4026" s="50" t="s">
        <v>97</v>
      </c>
      <c r="E4026" s="49">
        <v>0.5</v>
      </c>
      <c r="F4026" s="349" t="s">
        <v>371</v>
      </c>
      <c r="G4026" s="27"/>
      <c r="H4026" s="50">
        <v>10</v>
      </c>
    </row>
    <row r="4027" spans="1:8" x14ac:dyDescent="0.3">
      <c r="A4027" s="586" t="s">
        <v>267</v>
      </c>
      <c r="B4027" s="586" t="s">
        <v>2</v>
      </c>
      <c r="C4027" s="586" t="s">
        <v>3</v>
      </c>
      <c r="D4027" s="586" t="s">
        <v>4</v>
      </c>
      <c r="E4027" s="587" t="s">
        <v>5</v>
      </c>
      <c r="F4027" s="588" t="s">
        <v>594</v>
      </c>
      <c r="G4027" s="588" t="s">
        <v>500</v>
      </c>
      <c r="H4027" s="588" t="s">
        <v>268</v>
      </c>
    </row>
    <row r="4028" spans="1:8" x14ac:dyDescent="0.3">
      <c r="A4028" s="586"/>
      <c r="B4028" s="586"/>
      <c r="C4028" s="586"/>
      <c r="D4028" s="586"/>
      <c r="E4028" s="587"/>
      <c r="F4028" s="588"/>
      <c r="G4028" s="588"/>
      <c r="H4028" s="588"/>
    </row>
    <row r="4029" spans="1:8" x14ac:dyDescent="0.3">
      <c r="A4029" s="87">
        <v>45989</v>
      </c>
      <c r="B4029" s="27" t="s">
        <v>599</v>
      </c>
      <c r="C4029" s="49" t="s">
        <v>14</v>
      </c>
      <c r="D4029" s="50" t="s">
        <v>115</v>
      </c>
      <c r="E4029" s="49">
        <v>0.33333333333333331</v>
      </c>
      <c r="F4029" s="163"/>
      <c r="G4029" s="27">
        <v>5800</v>
      </c>
      <c r="H4029" s="50">
        <v>8</v>
      </c>
    </row>
    <row r="4030" spans="1:8" x14ac:dyDescent="0.3">
      <c r="A4030" s="87">
        <v>45989</v>
      </c>
      <c r="B4030" s="27" t="s">
        <v>6</v>
      </c>
      <c r="C4030" s="49" t="s">
        <v>14</v>
      </c>
      <c r="D4030" s="50" t="s">
        <v>115</v>
      </c>
      <c r="E4030" s="49">
        <v>0.41666666666666669</v>
      </c>
      <c r="F4030" s="163"/>
      <c r="G4030" s="27">
        <v>5800</v>
      </c>
      <c r="H4030" s="50">
        <v>8</v>
      </c>
    </row>
    <row r="4031" spans="1:8" x14ac:dyDescent="0.3">
      <c r="A4031" s="87">
        <v>45989</v>
      </c>
      <c r="B4031" s="27" t="s">
        <v>12</v>
      </c>
      <c r="C4031" s="49" t="s">
        <v>20</v>
      </c>
      <c r="D4031" s="50" t="s">
        <v>179</v>
      </c>
      <c r="E4031" s="49">
        <v>0.29166666666666702</v>
      </c>
      <c r="F4031" s="27" t="s">
        <v>503</v>
      </c>
      <c r="G4031" s="27">
        <v>10700</v>
      </c>
      <c r="H4031" s="50">
        <v>22</v>
      </c>
    </row>
    <row r="4032" spans="1:8" x14ac:dyDescent="0.3">
      <c r="A4032" s="87">
        <v>45989</v>
      </c>
      <c r="B4032" s="16" t="s">
        <v>35</v>
      </c>
      <c r="C4032" s="17" t="s">
        <v>56</v>
      </c>
      <c r="D4032" s="52" t="s">
        <v>97</v>
      </c>
      <c r="E4032" s="17">
        <v>0.41666666666666669</v>
      </c>
      <c r="F4032" s="316"/>
      <c r="G4032" s="27">
        <v>9600</v>
      </c>
      <c r="H4032" s="52">
        <v>12</v>
      </c>
    </row>
    <row r="4033" spans="1:8" x14ac:dyDescent="0.3">
      <c r="A4033" s="87">
        <v>45989</v>
      </c>
      <c r="B4033" s="27" t="s">
        <v>18</v>
      </c>
      <c r="C4033" s="49" t="s">
        <v>26</v>
      </c>
      <c r="D4033" s="50" t="s">
        <v>27</v>
      </c>
      <c r="E4033" s="49">
        <v>0.5</v>
      </c>
      <c r="F4033" s="163"/>
      <c r="G4033" s="16"/>
      <c r="H4033" s="50">
        <v>5</v>
      </c>
    </row>
    <row r="4034" spans="1:8" x14ac:dyDescent="0.3">
      <c r="A4034" s="87">
        <v>45989</v>
      </c>
      <c r="B4034" s="52" t="s">
        <v>11</v>
      </c>
      <c r="C4034" s="110" t="s">
        <v>26</v>
      </c>
      <c r="D4034" s="52" t="s">
        <v>27</v>
      </c>
      <c r="E4034" s="110">
        <v>0.5</v>
      </c>
      <c r="F4034" s="52"/>
      <c r="G4034" s="27"/>
      <c r="H4034" s="52">
        <v>2</v>
      </c>
    </row>
    <row r="4035" spans="1:8" x14ac:dyDescent="0.3">
      <c r="A4035" s="87">
        <v>45989</v>
      </c>
      <c r="B4035" s="16" t="s">
        <v>33</v>
      </c>
      <c r="C4035" s="17" t="s">
        <v>46</v>
      </c>
      <c r="D4035" s="52" t="s">
        <v>8</v>
      </c>
      <c r="E4035" s="17">
        <v>0.29166666666666702</v>
      </c>
      <c r="F4035" s="316" t="s">
        <v>590</v>
      </c>
      <c r="G4035" s="27"/>
      <c r="H4035" s="52">
        <v>3</v>
      </c>
    </row>
    <row r="4036" spans="1:8" x14ac:dyDescent="0.3">
      <c r="A4036" s="87">
        <v>45989</v>
      </c>
      <c r="B4036" s="27" t="s">
        <v>9</v>
      </c>
      <c r="C4036" s="49" t="s">
        <v>56</v>
      </c>
      <c r="D4036" s="50" t="s">
        <v>97</v>
      </c>
      <c r="E4036" s="49">
        <v>0.41666666666666669</v>
      </c>
      <c r="F4036" s="163"/>
      <c r="G4036" s="16">
        <v>7000</v>
      </c>
      <c r="H4036" s="50">
        <v>10</v>
      </c>
    </row>
    <row r="4037" spans="1:8" x14ac:dyDescent="0.3">
      <c r="A4037" s="87">
        <v>45989</v>
      </c>
      <c r="B4037" s="27" t="s">
        <v>36</v>
      </c>
      <c r="C4037" s="49" t="s">
        <v>28</v>
      </c>
      <c r="D4037" s="50" t="s">
        <v>42</v>
      </c>
      <c r="E4037" s="49">
        <v>0.625</v>
      </c>
      <c r="F4037" s="27"/>
      <c r="G4037" s="16">
        <v>10230</v>
      </c>
      <c r="H4037" s="50">
        <v>12</v>
      </c>
    </row>
    <row r="4038" spans="1:8" x14ac:dyDescent="0.3">
      <c r="A4038" s="87">
        <v>45989</v>
      </c>
      <c r="B4038" s="27" t="s">
        <v>22</v>
      </c>
      <c r="C4038" s="49" t="s">
        <v>46</v>
      </c>
      <c r="D4038" s="50" t="s">
        <v>8</v>
      </c>
      <c r="E4038" s="49">
        <v>0.41666666666666702</v>
      </c>
      <c r="F4038" s="27"/>
      <c r="G4038" s="16"/>
      <c r="H4038" s="50">
        <v>1</v>
      </c>
    </row>
    <row r="4039" spans="1:8" x14ac:dyDescent="0.3">
      <c r="A4039" s="87">
        <v>45989</v>
      </c>
      <c r="B4039" s="27" t="s">
        <v>40</v>
      </c>
      <c r="C4039" s="6" t="s">
        <v>104</v>
      </c>
      <c r="D4039" s="27" t="s">
        <v>24</v>
      </c>
      <c r="E4039" s="6">
        <v>0.25</v>
      </c>
      <c r="F4039" s="27"/>
      <c r="G4039" s="142"/>
      <c r="H4039" s="27">
        <v>14</v>
      </c>
    </row>
    <row r="4040" spans="1:8" x14ac:dyDescent="0.3">
      <c r="A4040" s="18">
        <v>45989</v>
      </c>
      <c r="B4040" s="5" t="s">
        <v>600</v>
      </c>
      <c r="C4040" s="5" t="s">
        <v>28</v>
      </c>
      <c r="D4040" s="5" t="s">
        <v>42</v>
      </c>
      <c r="E4040" s="22">
        <v>0.41666666666666669</v>
      </c>
      <c r="F4040" s="5"/>
      <c r="G4040" s="5"/>
      <c r="H4040" s="5">
        <v>17</v>
      </c>
    </row>
    <row r="4041" spans="1:8" x14ac:dyDescent="0.3">
      <c r="A4041" s="586" t="s">
        <v>267</v>
      </c>
      <c r="B4041" s="586" t="s">
        <v>2</v>
      </c>
      <c r="C4041" s="586" t="s">
        <v>3</v>
      </c>
      <c r="D4041" s="586" t="s">
        <v>4</v>
      </c>
      <c r="E4041" s="587" t="s">
        <v>5</v>
      </c>
      <c r="F4041" s="588" t="s">
        <v>594</v>
      </c>
      <c r="G4041" s="588" t="s">
        <v>500</v>
      </c>
      <c r="H4041" s="588" t="s">
        <v>268</v>
      </c>
    </row>
    <row r="4042" spans="1:8" x14ac:dyDescent="0.3">
      <c r="A4042" s="586"/>
      <c r="B4042" s="586"/>
      <c r="C4042" s="586"/>
      <c r="D4042" s="586"/>
      <c r="E4042" s="587"/>
      <c r="F4042" s="588"/>
      <c r="G4042" s="588"/>
      <c r="H4042" s="588"/>
    </row>
    <row r="4043" spans="1:8" x14ac:dyDescent="0.3">
      <c r="A4043" s="18">
        <v>45990</v>
      </c>
      <c r="B4043" s="5" t="s">
        <v>311</v>
      </c>
      <c r="C4043" s="5" t="s">
        <v>20</v>
      </c>
      <c r="D4043" s="5" t="s">
        <v>179</v>
      </c>
      <c r="E4043" s="22">
        <v>0.29166666666666669</v>
      </c>
      <c r="F4043" s="5"/>
      <c r="G4043" s="5"/>
      <c r="H4043" s="5">
        <v>24</v>
      </c>
    </row>
    <row r="4044" spans="1:8" x14ac:dyDescent="0.3">
      <c r="A4044" s="18">
        <v>45990</v>
      </c>
      <c r="B4044" s="5" t="s">
        <v>84</v>
      </c>
      <c r="C4044" s="5" t="s">
        <v>56</v>
      </c>
      <c r="D4044" s="5" t="s">
        <v>97</v>
      </c>
      <c r="E4044" s="22">
        <v>0.3125</v>
      </c>
      <c r="F4044" s="5" t="s">
        <v>492</v>
      </c>
      <c r="G4044" s="5"/>
      <c r="H4044" s="5">
        <v>12</v>
      </c>
    </row>
    <row r="4045" spans="1:8" x14ac:dyDescent="0.3">
      <c r="A4045" s="18">
        <v>45990</v>
      </c>
      <c r="B4045" s="5" t="s">
        <v>84</v>
      </c>
      <c r="C4045" s="5" t="s">
        <v>14</v>
      </c>
      <c r="D4045" s="5" t="s">
        <v>115</v>
      </c>
      <c r="E4045" s="22">
        <v>0.29166666666666669</v>
      </c>
      <c r="F4045" s="5" t="s">
        <v>493</v>
      </c>
      <c r="G4045" s="5"/>
      <c r="H4045" s="5">
        <v>12</v>
      </c>
    </row>
    <row r="4046" spans="1:8" x14ac:dyDescent="0.3">
      <c r="A4046" s="18">
        <v>45990</v>
      </c>
      <c r="B4046" s="27" t="s">
        <v>6</v>
      </c>
      <c r="C4046" s="5" t="s">
        <v>26</v>
      </c>
      <c r="D4046" s="5" t="s">
        <v>27</v>
      </c>
      <c r="E4046" s="22">
        <v>0.375</v>
      </c>
      <c r="F4046" s="5"/>
      <c r="G4046" s="5"/>
      <c r="H4046" s="5">
        <v>6</v>
      </c>
    </row>
    <row r="4047" spans="1:8" x14ac:dyDescent="0.3">
      <c r="A4047" s="18">
        <v>45990</v>
      </c>
      <c r="B4047" s="27" t="s">
        <v>9</v>
      </c>
      <c r="C4047" s="5" t="s">
        <v>28</v>
      </c>
      <c r="D4047" s="5" t="s">
        <v>42</v>
      </c>
      <c r="E4047" s="22">
        <v>0.41666666666666669</v>
      </c>
      <c r="F4047" s="5"/>
      <c r="G4047" s="5"/>
      <c r="H4047" s="5">
        <v>12</v>
      </c>
    </row>
    <row r="4048" spans="1:8" x14ac:dyDescent="0.3">
      <c r="A4048" s="586" t="s">
        <v>267</v>
      </c>
      <c r="B4048" s="586" t="s">
        <v>2</v>
      </c>
      <c r="C4048" s="586" t="s">
        <v>3</v>
      </c>
      <c r="D4048" s="586" t="s">
        <v>4</v>
      </c>
      <c r="E4048" s="587" t="s">
        <v>5</v>
      </c>
      <c r="F4048" s="588" t="s">
        <v>594</v>
      </c>
      <c r="G4048" s="588" t="s">
        <v>500</v>
      </c>
      <c r="H4048" s="588" t="s">
        <v>268</v>
      </c>
    </row>
    <row r="4049" spans="1:8" x14ac:dyDescent="0.3">
      <c r="A4049" s="586"/>
      <c r="B4049" s="586"/>
      <c r="C4049" s="586"/>
      <c r="D4049" s="586"/>
      <c r="E4049" s="587"/>
      <c r="F4049" s="588"/>
      <c r="G4049" s="588"/>
      <c r="H4049" s="588"/>
    </row>
    <row r="4050" spans="1:8" x14ac:dyDescent="0.3">
      <c r="A4050" s="167">
        <v>45991</v>
      </c>
      <c r="B4050" s="352" t="s">
        <v>16</v>
      </c>
      <c r="C4050" s="194" t="s">
        <v>20</v>
      </c>
      <c r="D4050" s="353" t="s">
        <v>179</v>
      </c>
      <c r="E4050" s="194">
        <v>0.75</v>
      </c>
      <c r="H4050" s="353">
        <v>24</v>
      </c>
    </row>
    <row r="4051" spans="1:8" x14ac:dyDescent="0.3">
      <c r="A4051" s="586" t="s">
        <v>267</v>
      </c>
      <c r="B4051" s="586" t="s">
        <v>2</v>
      </c>
      <c r="C4051" s="586" t="s">
        <v>3</v>
      </c>
      <c r="D4051" s="586" t="s">
        <v>4</v>
      </c>
      <c r="E4051" s="587" t="s">
        <v>5</v>
      </c>
      <c r="F4051" s="588" t="s">
        <v>594</v>
      </c>
      <c r="G4051" s="588" t="s">
        <v>500</v>
      </c>
      <c r="H4051" s="588" t="s">
        <v>268</v>
      </c>
    </row>
    <row r="4052" spans="1:8" x14ac:dyDescent="0.3">
      <c r="A4052" s="586"/>
      <c r="B4052" s="586"/>
      <c r="C4052" s="586"/>
      <c r="D4052" s="586"/>
      <c r="E4052" s="587"/>
      <c r="F4052" s="588"/>
      <c r="G4052" s="588"/>
      <c r="H4052" s="588"/>
    </row>
    <row r="4053" spans="1:8" x14ac:dyDescent="0.3">
      <c r="A4053" s="18">
        <v>45992</v>
      </c>
      <c r="B4053" s="189" t="s">
        <v>398</v>
      </c>
      <c r="C4053" s="73" t="s">
        <v>46</v>
      </c>
      <c r="D4053" s="189" t="s">
        <v>8</v>
      </c>
      <c r="E4053" s="73">
        <v>0.375</v>
      </c>
      <c r="F4053" s="189"/>
      <c r="G4053" s="2">
        <v>230</v>
      </c>
      <c r="H4053" s="189">
        <v>1</v>
      </c>
    </row>
    <row r="4054" spans="1:8" x14ac:dyDescent="0.3">
      <c r="A4054" s="18">
        <v>45992</v>
      </c>
      <c r="B4054" s="2" t="s">
        <v>35</v>
      </c>
      <c r="C4054" s="3" t="s">
        <v>20</v>
      </c>
      <c r="D4054" s="4" t="s">
        <v>179</v>
      </c>
      <c r="E4054" s="3">
        <v>0.33333333333333331</v>
      </c>
      <c r="F4054" s="2"/>
      <c r="G4054" s="2">
        <v>14000</v>
      </c>
      <c r="H4054" s="4">
        <v>20</v>
      </c>
    </row>
    <row r="4055" spans="1:8" x14ac:dyDescent="0.3">
      <c r="A4055" s="18">
        <v>45992</v>
      </c>
      <c r="B4055" s="8" t="s">
        <v>18</v>
      </c>
      <c r="C4055" s="3" t="s">
        <v>20</v>
      </c>
      <c r="D4055" s="10" t="s">
        <v>179</v>
      </c>
      <c r="E4055" s="3">
        <v>0.41666666666666669</v>
      </c>
      <c r="F4055" s="2"/>
      <c r="G4055" s="2">
        <v>22303</v>
      </c>
      <c r="H4055" s="10">
        <v>24</v>
      </c>
    </row>
    <row r="4056" spans="1:8" x14ac:dyDescent="0.3">
      <c r="A4056" s="18">
        <v>45992</v>
      </c>
      <c r="B4056" s="2" t="s">
        <v>30</v>
      </c>
      <c r="C4056" s="3" t="s">
        <v>104</v>
      </c>
      <c r="D4056" s="4" t="s">
        <v>24</v>
      </c>
      <c r="E4056" s="3">
        <v>0.3125</v>
      </c>
      <c r="F4056" s="211"/>
      <c r="G4056" s="8">
        <v>6200</v>
      </c>
      <c r="H4056" s="4">
        <v>15</v>
      </c>
    </row>
    <row r="4057" spans="1:8" x14ac:dyDescent="0.3">
      <c r="A4057" s="18">
        <v>45992</v>
      </c>
      <c r="B4057" s="2" t="s">
        <v>441</v>
      </c>
      <c r="C4057" s="3" t="s">
        <v>104</v>
      </c>
      <c r="D4057" s="4" t="s">
        <v>24</v>
      </c>
      <c r="E4057" s="3">
        <v>0.54166666666666663</v>
      </c>
      <c r="F4057" s="2"/>
      <c r="G4057" s="2"/>
      <c r="H4057" s="4">
        <v>1</v>
      </c>
    </row>
    <row r="4058" spans="1:8" x14ac:dyDescent="0.3">
      <c r="A4058" s="18">
        <v>45992</v>
      </c>
      <c r="B4058" s="2" t="s">
        <v>25</v>
      </c>
      <c r="C4058" s="3" t="s">
        <v>104</v>
      </c>
      <c r="D4058" s="4" t="s">
        <v>24</v>
      </c>
      <c r="E4058" s="3">
        <v>0.54166666666666663</v>
      </c>
      <c r="F4058" s="2"/>
      <c r="G4058" s="2">
        <v>936</v>
      </c>
      <c r="H4058" s="4">
        <v>4</v>
      </c>
    </row>
    <row r="4059" spans="1:8" x14ac:dyDescent="0.3">
      <c r="A4059" s="18">
        <v>45992</v>
      </c>
      <c r="B4059" s="2" t="s">
        <v>13</v>
      </c>
      <c r="C4059" s="3" t="s">
        <v>104</v>
      </c>
      <c r="D4059" s="4" t="s">
        <v>24</v>
      </c>
      <c r="E4059" s="3">
        <v>0.54166666666666663</v>
      </c>
      <c r="F4059" s="211"/>
      <c r="G4059" s="2">
        <v>6200</v>
      </c>
      <c r="H4059" s="4">
        <v>10</v>
      </c>
    </row>
    <row r="4060" spans="1:8" x14ac:dyDescent="0.3">
      <c r="A4060" s="18">
        <v>45992</v>
      </c>
      <c r="B4060" s="2" t="s">
        <v>114</v>
      </c>
      <c r="C4060" s="3" t="s">
        <v>56</v>
      </c>
      <c r="D4060" s="4" t="s">
        <v>97</v>
      </c>
      <c r="E4060" s="3">
        <v>0.29166666666666669</v>
      </c>
      <c r="F4060" s="354"/>
      <c r="G4060" s="2">
        <v>4500</v>
      </c>
      <c r="H4060" s="4">
        <v>9</v>
      </c>
    </row>
    <row r="4061" spans="1:8" x14ac:dyDescent="0.3">
      <c r="A4061" s="18">
        <v>45992</v>
      </c>
      <c r="B4061" s="2" t="s">
        <v>22</v>
      </c>
      <c r="C4061" s="3" t="s">
        <v>56</v>
      </c>
      <c r="D4061" s="4" t="s">
        <v>97</v>
      </c>
      <c r="E4061" s="3">
        <v>0.5</v>
      </c>
      <c r="F4061" s="2"/>
      <c r="G4061" s="2">
        <v>6500</v>
      </c>
      <c r="H4061" s="4">
        <v>8</v>
      </c>
    </row>
    <row r="4062" spans="1:8" x14ac:dyDescent="0.3">
      <c r="A4062" s="18">
        <v>45992</v>
      </c>
      <c r="B4062" s="2" t="s">
        <v>169</v>
      </c>
      <c r="C4062" s="2" t="s">
        <v>56</v>
      </c>
      <c r="D4062" s="4" t="s">
        <v>97</v>
      </c>
      <c r="E4062" s="3">
        <v>0.5</v>
      </c>
      <c r="F4062" s="2"/>
      <c r="G4062" s="2">
        <v>3800</v>
      </c>
      <c r="H4062" s="4">
        <v>6</v>
      </c>
    </row>
    <row r="4063" spans="1:8" x14ac:dyDescent="0.3">
      <c r="A4063" s="18">
        <v>45992</v>
      </c>
      <c r="B4063" s="2" t="s">
        <v>9</v>
      </c>
      <c r="C4063" s="3" t="s">
        <v>26</v>
      </c>
      <c r="D4063" s="4" t="s">
        <v>27</v>
      </c>
      <c r="E4063" s="3">
        <v>0.41666666666666669</v>
      </c>
      <c r="F4063" s="2"/>
      <c r="G4063" s="2">
        <v>2100</v>
      </c>
      <c r="H4063" s="4">
        <v>4</v>
      </c>
    </row>
    <row r="4064" spans="1:8" x14ac:dyDescent="0.3">
      <c r="A4064" s="18">
        <v>45992</v>
      </c>
      <c r="B4064" s="2" t="s">
        <v>17</v>
      </c>
      <c r="C4064" s="3" t="s">
        <v>26</v>
      </c>
      <c r="D4064" s="4" t="s">
        <v>27</v>
      </c>
      <c r="E4064" s="3">
        <v>0.41666666666666669</v>
      </c>
      <c r="F4064" s="2"/>
      <c r="G4064" s="2">
        <v>6690</v>
      </c>
      <c r="H4064" s="4">
        <v>10</v>
      </c>
    </row>
    <row r="4065" spans="1:8" x14ac:dyDescent="0.3">
      <c r="A4065" s="18">
        <v>45992</v>
      </c>
      <c r="B4065" s="2" t="s">
        <v>6</v>
      </c>
      <c r="C4065" s="3" t="s">
        <v>14</v>
      </c>
      <c r="D4065" s="4" t="s">
        <v>115</v>
      </c>
      <c r="E4065" s="3">
        <v>0.33333333333333331</v>
      </c>
      <c r="F4065" s="2"/>
      <c r="G4065" s="2">
        <v>6800</v>
      </c>
      <c r="H4065" s="4">
        <v>15</v>
      </c>
    </row>
    <row r="4066" spans="1:8" x14ac:dyDescent="0.3">
      <c r="A4066" s="18">
        <v>45992</v>
      </c>
      <c r="B4066" s="2" t="s">
        <v>12</v>
      </c>
      <c r="C4066" s="3" t="s">
        <v>28</v>
      </c>
      <c r="D4066" s="4" t="s">
        <v>42</v>
      </c>
      <c r="E4066" s="3">
        <v>0.20833333333333334</v>
      </c>
      <c r="F4066" s="354" t="s">
        <v>590</v>
      </c>
      <c r="G4066" s="2"/>
      <c r="H4066" s="4">
        <v>9</v>
      </c>
    </row>
    <row r="4067" spans="1:8" ht="15.6" x14ac:dyDescent="0.3">
      <c r="A4067" s="56" t="s">
        <v>267</v>
      </c>
      <c r="B4067" s="56" t="s">
        <v>2</v>
      </c>
      <c r="C4067" s="56" t="s">
        <v>3</v>
      </c>
      <c r="D4067" s="56" t="s">
        <v>4</v>
      </c>
      <c r="E4067" s="57" t="s">
        <v>5</v>
      </c>
      <c r="F4067" s="212" t="s">
        <v>500</v>
      </c>
      <c r="G4067" s="212" t="s">
        <v>268</v>
      </c>
      <c r="H4067" s="212" t="s">
        <v>268</v>
      </c>
    </row>
    <row r="4068" spans="1:8" x14ac:dyDescent="0.3">
      <c r="A4068" s="1">
        <v>45993</v>
      </c>
      <c r="B4068" s="2" t="s">
        <v>105</v>
      </c>
      <c r="C4068" s="71" t="s">
        <v>26</v>
      </c>
      <c r="D4068" s="10" t="s">
        <v>27</v>
      </c>
      <c r="E4068" s="355">
        <v>0.25</v>
      </c>
      <c r="F4068" s="2">
        <v>8315</v>
      </c>
      <c r="G4068" s="4">
        <v>14</v>
      </c>
      <c r="H4068" s="4">
        <v>14</v>
      </c>
    </row>
    <row r="4069" spans="1:8" x14ac:dyDescent="0.3">
      <c r="A4069" s="1">
        <v>45993</v>
      </c>
      <c r="B4069" s="2" t="s">
        <v>377</v>
      </c>
      <c r="C4069" s="71" t="s">
        <v>26</v>
      </c>
      <c r="D4069" s="10" t="s">
        <v>27</v>
      </c>
      <c r="E4069" s="355">
        <v>0.25</v>
      </c>
      <c r="F4069" s="2">
        <v>8315</v>
      </c>
      <c r="G4069" s="4">
        <v>14</v>
      </c>
      <c r="H4069" s="4">
        <v>14</v>
      </c>
    </row>
    <row r="4070" spans="1:8" x14ac:dyDescent="0.3">
      <c r="A4070" s="1">
        <v>45993</v>
      </c>
      <c r="B4070" s="2" t="s">
        <v>423</v>
      </c>
      <c r="C4070" s="71" t="s">
        <v>26</v>
      </c>
      <c r="D4070" s="10" t="s">
        <v>27</v>
      </c>
      <c r="E4070" s="355">
        <v>0.25</v>
      </c>
      <c r="F4070" s="2">
        <v>8315</v>
      </c>
      <c r="G4070" s="4">
        <v>14</v>
      </c>
      <c r="H4070" s="4">
        <v>14</v>
      </c>
    </row>
    <row r="4071" spans="1:8" x14ac:dyDescent="0.3">
      <c r="A4071" s="1">
        <v>45993</v>
      </c>
      <c r="B4071" s="2" t="s">
        <v>35</v>
      </c>
      <c r="C4071" s="71" t="s">
        <v>14</v>
      </c>
      <c r="D4071" s="10" t="s">
        <v>115</v>
      </c>
      <c r="E4071" s="355">
        <v>0.29166666666666669</v>
      </c>
      <c r="F4071" s="2">
        <v>11700</v>
      </c>
      <c r="G4071" s="4">
        <v>15</v>
      </c>
      <c r="H4071" s="4">
        <v>15</v>
      </c>
    </row>
    <row r="4072" spans="1:8" x14ac:dyDescent="0.3">
      <c r="A4072" s="1">
        <v>45993</v>
      </c>
      <c r="B4072" s="2" t="s">
        <v>107</v>
      </c>
      <c r="C4072" s="2" t="s">
        <v>20</v>
      </c>
      <c r="D4072" s="10" t="s">
        <v>179</v>
      </c>
      <c r="E4072" s="355">
        <v>0.29166666666666669</v>
      </c>
      <c r="F4072" s="2">
        <v>9300</v>
      </c>
      <c r="G4072" s="4">
        <v>12</v>
      </c>
      <c r="H4072" s="4">
        <v>12</v>
      </c>
    </row>
    <row r="4073" spans="1:8" x14ac:dyDescent="0.3">
      <c r="A4073" s="1">
        <v>45993</v>
      </c>
      <c r="B4073" s="2" t="s">
        <v>108</v>
      </c>
      <c r="C4073" s="2" t="s">
        <v>20</v>
      </c>
      <c r="D4073" s="10" t="s">
        <v>179</v>
      </c>
      <c r="E4073" s="355">
        <v>0.29166666666666669</v>
      </c>
      <c r="F4073" s="2">
        <v>5500</v>
      </c>
      <c r="G4073" s="4">
        <v>14</v>
      </c>
      <c r="H4073" s="4">
        <v>14</v>
      </c>
    </row>
    <row r="4074" spans="1:8" x14ac:dyDescent="0.3">
      <c r="A4074" s="1">
        <v>45993</v>
      </c>
      <c r="B4074" s="8" t="s">
        <v>22</v>
      </c>
      <c r="C4074" s="8" t="s">
        <v>104</v>
      </c>
      <c r="D4074" s="10" t="s">
        <v>24</v>
      </c>
      <c r="E4074" s="355">
        <v>0.375</v>
      </c>
      <c r="F4074" s="2">
        <v>9000</v>
      </c>
      <c r="G4074" s="10">
        <v>11</v>
      </c>
      <c r="H4074" s="10">
        <v>11</v>
      </c>
    </row>
    <row r="4075" spans="1:8" x14ac:dyDescent="0.3">
      <c r="A4075" s="1">
        <v>45993</v>
      </c>
      <c r="B4075" s="2" t="s">
        <v>76</v>
      </c>
      <c r="C4075" s="8" t="s">
        <v>104</v>
      </c>
      <c r="D4075" s="10" t="s">
        <v>24</v>
      </c>
      <c r="E4075" s="355">
        <v>0.375</v>
      </c>
      <c r="F4075" s="2">
        <v>3500</v>
      </c>
      <c r="G4075" s="4">
        <v>7</v>
      </c>
      <c r="H4075" s="4">
        <v>7</v>
      </c>
    </row>
    <row r="4076" spans="1:8" x14ac:dyDescent="0.3">
      <c r="A4076" s="1">
        <v>45993</v>
      </c>
      <c r="B4076" s="2" t="s">
        <v>9</v>
      </c>
      <c r="C4076" s="71" t="s">
        <v>14</v>
      </c>
      <c r="D4076" s="10" t="s">
        <v>115</v>
      </c>
      <c r="E4076" s="355">
        <v>0.375</v>
      </c>
      <c r="F4076" s="2">
        <v>8000</v>
      </c>
      <c r="G4076" s="4">
        <v>12</v>
      </c>
      <c r="H4076" s="4">
        <v>12</v>
      </c>
    </row>
    <row r="4077" spans="1:8" x14ac:dyDescent="0.3">
      <c r="A4077" s="1">
        <v>45993</v>
      </c>
      <c r="B4077" s="8" t="s">
        <v>6</v>
      </c>
      <c r="C4077" s="8" t="s">
        <v>56</v>
      </c>
      <c r="D4077" s="10" t="s">
        <v>603</v>
      </c>
      <c r="E4077" s="355">
        <v>0.375</v>
      </c>
      <c r="F4077" s="2"/>
      <c r="G4077" s="10"/>
      <c r="H4077" s="10"/>
    </row>
    <row r="4078" spans="1:8" x14ac:dyDescent="0.3">
      <c r="A4078" s="1">
        <v>45993</v>
      </c>
      <c r="B4078" s="2" t="s">
        <v>601</v>
      </c>
      <c r="C4078" s="71" t="s">
        <v>28</v>
      </c>
      <c r="D4078" s="10" t="s">
        <v>42</v>
      </c>
      <c r="E4078" s="355">
        <v>0.41666666666666669</v>
      </c>
      <c r="F4078" s="2"/>
      <c r="G4078" s="153"/>
      <c r="H4078" s="153"/>
    </row>
    <row r="4079" spans="1:8" x14ac:dyDescent="0.3">
      <c r="A4079" s="1">
        <v>45993</v>
      </c>
      <c r="B4079" s="2" t="s">
        <v>602</v>
      </c>
      <c r="C4079" s="71" t="s">
        <v>28</v>
      </c>
      <c r="D4079" s="10" t="s">
        <v>42</v>
      </c>
      <c r="E4079" s="355">
        <v>0.41666666666666669</v>
      </c>
      <c r="F4079" s="2">
        <v>1035</v>
      </c>
      <c r="G4079" s="4">
        <v>2</v>
      </c>
      <c r="H4079" s="4">
        <v>2</v>
      </c>
    </row>
    <row r="4080" spans="1:8" x14ac:dyDescent="0.3">
      <c r="A4080" s="1">
        <v>45993</v>
      </c>
      <c r="B4080" s="8" t="s">
        <v>6</v>
      </c>
      <c r="C4080" s="71" t="s">
        <v>26</v>
      </c>
      <c r="D4080" s="10" t="s">
        <v>27</v>
      </c>
      <c r="E4080" s="355">
        <v>0.45833333333333331</v>
      </c>
      <c r="F4080" s="2">
        <v>14800</v>
      </c>
      <c r="G4080" s="10">
        <v>22</v>
      </c>
      <c r="H4080" s="10">
        <v>22</v>
      </c>
    </row>
    <row r="4081" spans="1:8" x14ac:dyDescent="0.3">
      <c r="A4081" s="1">
        <v>45993</v>
      </c>
      <c r="B4081" s="2" t="s">
        <v>31</v>
      </c>
      <c r="C4081" s="2" t="s">
        <v>20</v>
      </c>
      <c r="D4081" s="10" t="s">
        <v>179</v>
      </c>
      <c r="E4081" s="355">
        <v>0.54166666666666663</v>
      </c>
      <c r="F4081" s="2"/>
      <c r="G4081" s="153"/>
      <c r="H4081" s="153"/>
    </row>
    <row r="4082" spans="1:8" x14ac:dyDescent="0.3">
      <c r="A4082" s="1">
        <v>45993</v>
      </c>
      <c r="B4082" s="2" t="s">
        <v>9</v>
      </c>
      <c r="C4082" s="71" t="s">
        <v>26</v>
      </c>
      <c r="D4082" s="10" t="s">
        <v>27</v>
      </c>
      <c r="E4082" s="355">
        <v>0.875</v>
      </c>
      <c r="F4082" s="2"/>
      <c r="G4082" s="4"/>
      <c r="H4082" s="4">
        <v>2</v>
      </c>
    </row>
    <row r="4083" spans="1:8" x14ac:dyDescent="0.3">
      <c r="A4083" s="1">
        <v>45993</v>
      </c>
      <c r="B4083" s="8" t="s">
        <v>6</v>
      </c>
      <c r="C4083" s="71" t="s">
        <v>26</v>
      </c>
      <c r="D4083" s="10" t="s">
        <v>27</v>
      </c>
      <c r="E4083" s="355">
        <v>0.875</v>
      </c>
      <c r="F4083" s="2"/>
      <c r="G4083" s="10"/>
      <c r="H4083" s="10">
        <v>2</v>
      </c>
    </row>
    <row r="4084" spans="1:8" x14ac:dyDescent="0.3">
      <c r="A4084" s="1">
        <v>45993</v>
      </c>
      <c r="B4084" s="8" t="s">
        <v>30</v>
      </c>
      <c r="C4084" s="71" t="s">
        <v>26</v>
      </c>
      <c r="D4084" s="10" t="s">
        <v>27</v>
      </c>
      <c r="E4084" s="355">
        <v>0.875</v>
      </c>
      <c r="F4084" s="2"/>
      <c r="G4084" s="10"/>
      <c r="H4084" s="10">
        <v>3</v>
      </c>
    </row>
    <row r="4085" spans="1:8" x14ac:dyDescent="0.3">
      <c r="A4085" s="245">
        <v>45993</v>
      </c>
      <c r="B4085" s="313" t="s">
        <v>16</v>
      </c>
      <c r="C4085" s="313" t="s">
        <v>56</v>
      </c>
      <c r="D4085" s="356" t="s">
        <v>603</v>
      </c>
      <c r="E4085" s="357">
        <v>0.75</v>
      </c>
      <c r="F4085" s="248">
        <v>11000</v>
      </c>
      <c r="G4085" s="356"/>
      <c r="H4085" s="356">
        <v>14</v>
      </c>
    </row>
    <row r="4086" spans="1:8" x14ac:dyDescent="0.3">
      <c r="A4086" s="1">
        <v>45993</v>
      </c>
      <c r="B4086" s="2" t="s">
        <v>40</v>
      </c>
      <c r="C4086" s="71" t="s">
        <v>46</v>
      </c>
      <c r="D4086" s="10" t="s">
        <v>8</v>
      </c>
      <c r="E4086" s="355">
        <v>0.75</v>
      </c>
      <c r="F4086" s="2"/>
      <c r="G4086" s="4"/>
      <c r="H4086" s="4"/>
    </row>
    <row r="4087" spans="1:8" x14ac:dyDescent="0.3">
      <c r="A4087" s="1">
        <v>45993</v>
      </c>
      <c r="B4087" s="2" t="s">
        <v>108</v>
      </c>
      <c r="C4087" s="71" t="s">
        <v>14</v>
      </c>
      <c r="D4087" s="10" t="s">
        <v>115</v>
      </c>
      <c r="E4087" s="355">
        <v>0.54166666666666663</v>
      </c>
      <c r="F4087" s="2"/>
      <c r="G4087" s="4"/>
      <c r="H4087" s="4">
        <v>15</v>
      </c>
    </row>
    <row r="4088" spans="1:8" ht="15.6" x14ac:dyDescent="0.3">
      <c r="A4088" s="56" t="s">
        <v>267</v>
      </c>
      <c r="B4088" s="56" t="s">
        <v>2</v>
      </c>
      <c r="C4088" s="56" t="s">
        <v>3</v>
      </c>
      <c r="D4088" s="56" t="s">
        <v>4</v>
      </c>
      <c r="E4088" s="57" t="s">
        <v>5</v>
      </c>
      <c r="F4088" s="212" t="s">
        <v>500</v>
      </c>
      <c r="G4088" s="212" t="s">
        <v>605</v>
      </c>
      <c r="H4088" s="212" t="s">
        <v>268</v>
      </c>
    </row>
    <row r="4089" spans="1:8" x14ac:dyDescent="0.3">
      <c r="A4089" s="18">
        <v>45994</v>
      </c>
      <c r="B4089" s="358" t="s">
        <v>6</v>
      </c>
      <c r="C4089" s="9" t="s">
        <v>56</v>
      </c>
      <c r="D4089" s="359" t="s">
        <v>81</v>
      </c>
      <c r="E4089" s="9">
        <v>0.41666666666666669</v>
      </c>
      <c r="F4089" s="358">
        <v>6200</v>
      </c>
      <c r="G4089" s="358"/>
      <c r="H4089" s="359">
        <v>13</v>
      </c>
    </row>
    <row r="4090" spans="1:8" x14ac:dyDescent="0.3">
      <c r="A4090" s="18">
        <v>45994</v>
      </c>
      <c r="B4090" s="358" t="s">
        <v>16</v>
      </c>
      <c r="C4090" s="9" t="s">
        <v>56</v>
      </c>
      <c r="D4090" s="359" t="s">
        <v>81</v>
      </c>
      <c r="E4090" s="9">
        <v>0.66666666666666663</v>
      </c>
      <c r="F4090" s="358">
        <v>5300</v>
      </c>
      <c r="G4090" s="358"/>
      <c r="H4090" s="359">
        <v>7</v>
      </c>
    </row>
    <row r="4091" spans="1:8" x14ac:dyDescent="0.3">
      <c r="A4091" s="18">
        <v>45994</v>
      </c>
      <c r="B4091" s="358" t="s">
        <v>19</v>
      </c>
      <c r="C4091" s="9" t="s">
        <v>28</v>
      </c>
      <c r="D4091" s="359" t="s">
        <v>42</v>
      </c>
      <c r="E4091" s="9">
        <v>0.20833333333333334</v>
      </c>
      <c r="F4091" s="358">
        <v>2200</v>
      </c>
      <c r="G4091" s="358"/>
      <c r="H4091" s="359">
        <v>18</v>
      </c>
    </row>
    <row r="4092" spans="1:8" x14ac:dyDescent="0.3">
      <c r="A4092" s="18">
        <v>45994</v>
      </c>
      <c r="B4092" s="358" t="s">
        <v>12</v>
      </c>
      <c r="C4092" s="9" t="s">
        <v>28</v>
      </c>
      <c r="D4092" s="359" t="s">
        <v>42</v>
      </c>
      <c r="E4092" s="9">
        <v>0.20833333333333334</v>
      </c>
      <c r="F4092" s="358">
        <v>420</v>
      </c>
      <c r="G4092" s="358" t="s">
        <v>604</v>
      </c>
      <c r="H4092" s="359">
        <v>2</v>
      </c>
    </row>
    <row r="4093" spans="1:8" x14ac:dyDescent="0.3">
      <c r="A4093" s="18">
        <v>45994</v>
      </c>
      <c r="B4093" s="358" t="s">
        <v>35</v>
      </c>
      <c r="C4093" s="9" t="s">
        <v>14</v>
      </c>
      <c r="D4093" s="359" t="s">
        <v>115</v>
      </c>
      <c r="E4093" s="9">
        <v>0.29166666666666669</v>
      </c>
      <c r="F4093" s="358">
        <v>4000</v>
      </c>
      <c r="G4093" s="358"/>
      <c r="H4093" s="359">
        <v>9</v>
      </c>
    </row>
    <row r="4094" spans="1:8" x14ac:dyDescent="0.3">
      <c r="A4094" s="18">
        <v>45994</v>
      </c>
      <c r="B4094" s="358" t="s">
        <v>9</v>
      </c>
      <c r="C4094" s="9" t="s">
        <v>14</v>
      </c>
      <c r="D4094" s="359" t="s">
        <v>115</v>
      </c>
      <c r="E4094" s="9">
        <v>0.83333333333333337</v>
      </c>
      <c r="F4094" s="358">
        <v>7000</v>
      </c>
      <c r="G4094" s="358"/>
      <c r="H4094" s="359">
        <v>14</v>
      </c>
    </row>
    <row r="4095" spans="1:8" x14ac:dyDescent="0.3">
      <c r="A4095" s="18">
        <v>45994</v>
      </c>
      <c r="B4095" s="358" t="s">
        <v>589</v>
      </c>
      <c r="C4095" s="9" t="s">
        <v>14</v>
      </c>
      <c r="D4095" s="359" t="s">
        <v>115</v>
      </c>
      <c r="E4095" s="9">
        <v>0.83333333333333337</v>
      </c>
      <c r="F4095" s="358"/>
      <c r="G4095" s="358"/>
      <c r="H4095" s="359"/>
    </row>
    <row r="4096" spans="1:8" x14ac:dyDescent="0.3">
      <c r="A4096" s="18">
        <v>45994</v>
      </c>
      <c r="B4096" s="359" t="s">
        <v>36</v>
      </c>
      <c r="C4096" s="360" t="s">
        <v>104</v>
      </c>
      <c r="D4096" s="359" t="s">
        <v>24</v>
      </c>
      <c r="E4096" s="360">
        <v>0.58333333333333337</v>
      </c>
      <c r="F4096" s="358" t="s">
        <v>523</v>
      </c>
      <c r="G4096" s="358"/>
      <c r="H4096" s="359">
        <v>14</v>
      </c>
    </row>
    <row r="4097" spans="1:8" x14ac:dyDescent="0.3">
      <c r="A4097" s="18">
        <v>45994</v>
      </c>
      <c r="B4097" s="358" t="s">
        <v>22</v>
      </c>
      <c r="C4097" s="9" t="s">
        <v>46</v>
      </c>
      <c r="D4097" s="359" t="s">
        <v>8</v>
      </c>
      <c r="E4097" s="9">
        <v>0.41666666666666669</v>
      </c>
      <c r="F4097" s="358">
        <v>3200</v>
      </c>
      <c r="G4097" s="358"/>
      <c r="H4097" s="359">
        <v>3</v>
      </c>
    </row>
    <row r="4098" spans="1:8" x14ac:dyDescent="0.3">
      <c r="A4098" s="18">
        <v>45994</v>
      </c>
      <c r="B4098" s="358" t="s">
        <v>161</v>
      </c>
      <c r="C4098" s="9" t="s">
        <v>46</v>
      </c>
      <c r="D4098" s="359" t="s">
        <v>8</v>
      </c>
      <c r="E4098" s="9">
        <v>0.41666666666666669</v>
      </c>
      <c r="F4098" s="358">
        <v>1200</v>
      </c>
      <c r="G4098" s="358"/>
      <c r="H4098" s="359">
        <v>3</v>
      </c>
    </row>
    <row r="4099" spans="1:8" x14ac:dyDescent="0.3">
      <c r="A4099" s="18">
        <v>45994</v>
      </c>
      <c r="B4099" s="358" t="s">
        <v>43</v>
      </c>
      <c r="C4099" s="9" t="s">
        <v>26</v>
      </c>
      <c r="D4099" s="359" t="s">
        <v>27</v>
      </c>
      <c r="E4099" s="9">
        <v>0.58333333333333337</v>
      </c>
      <c r="F4099" s="362">
        <v>4200</v>
      </c>
      <c r="G4099" s="362"/>
      <c r="H4099" s="359">
        <v>9</v>
      </c>
    </row>
    <row r="4100" spans="1:8" x14ac:dyDescent="0.3">
      <c r="A4100" s="18">
        <v>45994</v>
      </c>
      <c r="B4100" s="362" t="s">
        <v>40</v>
      </c>
      <c r="C4100" s="363" t="s">
        <v>20</v>
      </c>
      <c r="D4100" s="362" t="s">
        <v>179</v>
      </c>
      <c r="E4100" s="363">
        <v>0.45833333333333331</v>
      </c>
      <c r="F4100" s="358">
        <v>12000</v>
      </c>
      <c r="G4100" s="358"/>
      <c r="H4100" s="362">
        <v>14</v>
      </c>
    </row>
    <row r="4101" spans="1:8" x14ac:dyDescent="0.3">
      <c r="A4101" s="18">
        <v>45994</v>
      </c>
      <c r="B4101" s="359" t="s">
        <v>607</v>
      </c>
      <c r="C4101" s="9" t="s">
        <v>20</v>
      </c>
      <c r="D4101" s="359" t="s">
        <v>42</v>
      </c>
      <c r="E4101" s="9">
        <v>0.45833333333333331</v>
      </c>
      <c r="F4101" s="358">
        <v>4200</v>
      </c>
      <c r="G4101" s="358"/>
      <c r="H4101" s="359">
        <v>2</v>
      </c>
    </row>
    <row r="4102" spans="1:8" x14ac:dyDescent="0.3">
      <c r="A4102" s="18">
        <v>45994</v>
      </c>
      <c r="B4102" s="358" t="s">
        <v>18</v>
      </c>
      <c r="C4102" s="9" t="s">
        <v>20</v>
      </c>
      <c r="D4102" s="359" t="s">
        <v>179</v>
      </c>
      <c r="E4102" s="9">
        <v>0.45833333333333331</v>
      </c>
      <c r="F4102" s="358">
        <v>10000</v>
      </c>
      <c r="G4102" s="358"/>
      <c r="H4102" s="359">
        <v>12</v>
      </c>
    </row>
    <row r="4103" spans="1:8" x14ac:dyDescent="0.3">
      <c r="A4103" s="18">
        <v>45994</v>
      </c>
      <c r="B4103" s="358" t="s">
        <v>45</v>
      </c>
      <c r="C4103" s="6" t="s">
        <v>451</v>
      </c>
      <c r="D4103" s="27" t="s">
        <v>451</v>
      </c>
      <c r="E4103" s="6">
        <v>0.125</v>
      </c>
      <c r="F4103" s="27">
        <v>4000</v>
      </c>
      <c r="G4103" s="27"/>
      <c r="H4103" s="27">
        <v>5</v>
      </c>
    </row>
    <row r="4104" spans="1:8" ht="15.6" x14ac:dyDescent="0.3">
      <c r="A4104" s="56" t="s">
        <v>267</v>
      </c>
      <c r="B4104" s="56" t="s">
        <v>2</v>
      </c>
      <c r="C4104" s="56" t="s">
        <v>3</v>
      </c>
      <c r="D4104" s="56" t="s">
        <v>4</v>
      </c>
      <c r="E4104" s="57" t="s">
        <v>5</v>
      </c>
      <c r="F4104" s="212" t="s">
        <v>500</v>
      </c>
      <c r="G4104" s="212" t="s">
        <v>613</v>
      </c>
      <c r="H4104" s="212" t="s">
        <v>268</v>
      </c>
    </row>
    <row r="4105" spans="1:8" x14ac:dyDescent="0.3">
      <c r="A4105" s="18">
        <v>45995</v>
      </c>
      <c r="B4105" s="365" t="s">
        <v>51</v>
      </c>
      <c r="C4105" s="366" t="s">
        <v>20</v>
      </c>
      <c r="D4105" s="367" t="s">
        <v>179</v>
      </c>
      <c r="E4105" s="368">
        <v>0.375</v>
      </c>
      <c r="F4105" s="2">
        <v>800</v>
      </c>
      <c r="G4105" s="3"/>
      <c r="H4105" s="4">
        <v>3</v>
      </c>
    </row>
    <row r="4106" spans="1:8" x14ac:dyDescent="0.3">
      <c r="A4106" s="18">
        <v>45995</v>
      </c>
      <c r="B4106" s="365" t="s">
        <v>12</v>
      </c>
      <c r="C4106" s="366" t="s">
        <v>20</v>
      </c>
      <c r="D4106" s="367" t="s">
        <v>179</v>
      </c>
      <c r="E4106" s="368">
        <v>0.375</v>
      </c>
      <c r="F4106" s="2">
        <v>11000</v>
      </c>
      <c r="G4106" s="3"/>
      <c r="H4106" s="4">
        <v>23</v>
      </c>
    </row>
    <row r="4107" spans="1:8" x14ac:dyDescent="0.3">
      <c r="A4107" s="18">
        <v>45995</v>
      </c>
      <c r="B4107" s="365" t="s">
        <v>9</v>
      </c>
      <c r="C4107" s="366" t="s">
        <v>28</v>
      </c>
      <c r="D4107" s="367" t="s">
        <v>42</v>
      </c>
      <c r="E4107" s="368">
        <v>0.41666666666666669</v>
      </c>
      <c r="F4107" s="2">
        <v>6400</v>
      </c>
      <c r="G4107" s="3"/>
      <c r="H4107" s="4">
        <v>10</v>
      </c>
    </row>
    <row r="4108" spans="1:8" x14ac:dyDescent="0.3">
      <c r="A4108" s="18">
        <v>45995</v>
      </c>
      <c r="B4108" s="365" t="s">
        <v>17</v>
      </c>
      <c r="C4108" s="366" t="s">
        <v>28</v>
      </c>
      <c r="D4108" s="367" t="s">
        <v>42</v>
      </c>
      <c r="E4108" s="368">
        <v>0.41666666666666669</v>
      </c>
      <c r="F4108" s="2">
        <v>350</v>
      </c>
      <c r="G4108" s="3"/>
      <c r="H4108" s="4">
        <v>3</v>
      </c>
    </row>
    <row r="4109" spans="1:8" x14ac:dyDescent="0.3">
      <c r="A4109" s="18">
        <v>45995</v>
      </c>
      <c r="B4109" s="365" t="s">
        <v>25</v>
      </c>
      <c r="C4109" s="366" t="s">
        <v>28</v>
      </c>
      <c r="D4109" s="367" t="s">
        <v>42</v>
      </c>
      <c r="E4109" s="368">
        <v>0.41666666666666669</v>
      </c>
      <c r="F4109" s="2">
        <v>4500</v>
      </c>
      <c r="G4109" s="3"/>
      <c r="H4109" s="4">
        <v>1</v>
      </c>
    </row>
    <row r="4110" spans="1:8" x14ac:dyDescent="0.3">
      <c r="A4110" s="18">
        <v>45995</v>
      </c>
      <c r="B4110" s="365" t="s">
        <v>13</v>
      </c>
      <c r="C4110" s="366" t="s">
        <v>28</v>
      </c>
      <c r="D4110" s="369" t="s">
        <v>42</v>
      </c>
      <c r="E4110" s="366">
        <v>0.41666666666666669</v>
      </c>
      <c r="F4110" s="2">
        <v>75</v>
      </c>
      <c r="G4110" s="3"/>
      <c r="H4110" s="10">
        <v>1</v>
      </c>
    </row>
    <row r="4111" spans="1:8" x14ac:dyDescent="0.3">
      <c r="A4111" s="18">
        <v>45995</v>
      </c>
      <c r="B4111" s="370" t="s">
        <v>6</v>
      </c>
      <c r="C4111" s="371" t="s">
        <v>26</v>
      </c>
      <c r="D4111" s="370" t="s">
        <v>27</v>
      </c>
      <c r="E4111" s="368">
        <v>0.29166666666666669</v>
      </c>
      <c r="F4111" s="2">
        <v>5100</v>
      </c>
      <c r="G4111" s="14"/>
      <c r="H4111" s="8">
        <v>8</v>
      </c>
    </row>
    <row r="4112" spans="1:8" x14ac:dyDescent="0.3">
      <c r="A4112" s="18">
        <v>45995</v>
      </c>
      <c r="B4112" s="370" t="s">
        <v>40</v>
      </c>
      <c r="C4112" s="371" t="s">
        <v>14</v>
      </c>
      <c r="D4112" s="369" t="s">
        <v>115</v>
      </c>
      <c r="E4112" s="368">
        <v>0.375</v>
      </c>
      <c r="F4112" s="2">
        <v>11000</v>
      </c>
      <c r="G4112" s="14"/>
      <c r="H4112" s="10">
        <v>10</v>
      </c>
    </row>
    <row r="4113" spans="1:8" x14ac:dyDescent="0.3">
      <c r="A4113" s="18">
        <v>45995</v>
      </c>
      <c r="B4113" s="370" t="s">
        <v>159</v>
      </c>
      <c r="C4113" s="371" t="s">
        <v>104</v>
      </c>
      <c r="D4113" s="369" t="s">
        <v>24</v>
      </c>
      <c r="E4113" s="371">
        <v>0.25</v>
      </c>
      <c r="F4113" s="358"/>
      <c r="G4113" s="146"/>
      <c r="H4113" s="64">
        <v>8</v>
      </c>
    </row>
    <row r="4114" spans="1:8" x14ac:dyDescent="0.3">
      <c r="A4114" s="18">
        <v>45995</v>
      </c>
      <c r="B4114" s="370" t="s">
        <v>49</v>
      </c>
      <c r="C4114" s="371" t="s">
        <v>104</v>
      </c>
      <c r="D4114" s="370" t="s">
        <v>24</v>
      </c>
      <c r="E4114" s="372">
        <v>0.25</v>
      </c>
      <c r="F4114" s="358"/>
      <c r="G4114" s="3"/>
      <c r="H4114" s="2">
        <v>9</v>
      </c>
    </row>
    <row r="4115" spans="1:8" x14ac:dyDescent="0.3">
      <c r="A4115" s="18">
        <v>45995</v>
      </c>
      <c r="B4115" s="370" t="s">
        <v>34</v>
      </c>
      <c r="C4115" s="371" t="s">
        <v>104</v>
      </c>
      <c r="D4115" s="369" t="s">
        <v>24</v>
      </c>
      <c r="E4115" s="371">
        <v>0.58333333333333337</v>
      </c>
      <c r="F4115" s="361"/>
      <c r="G4115" s="3"/>
      <c r="H4115" s="4">
        <v>1</v>
      </c>
    </row>
    <row r="4116" spans="1:8" x14ac:dyDescent="0.3">
      <c r="A4116" s="18">
        <v>45995</v>
      </c>
      <c r="B4116" s="370" t="s">
        <v>33</v>
      </c>
      <c r="C4116" s="371" t="s">
        <v>104</v>
      </c>
      <c r="D4116" s="370" t="s">
        <v>24</v>
      </c>
      <c r="E4116" s="372">
        <v>0.58333333333333337</v>
      </c>
      <c r="F4116" s="359">
        <v>4600</v>
      </c>
      <c r="G4116" s="3"/>
      <c r="H4116" s="2">
        <v>17</v>
      </c>
    </row>
    <row r="4117" spans="1:8" x14ac:dyDescent="0.3">
      <c r="A4117" s="18">
        <v>45995</v>
      </c>
      <c r="B4117" s="365" t="s">
        <v>35</v>
      </c>
      <c r="C4117" s="366" t="s">
        <v>56</v>
      </c>
      <c r="D4117" s="367" t="s">
        <v>81</v>
      </c>
      <c r="E4117" s="368">
        <v>0.29166666666666669</v>
      </c>
      <c r="F4117" s="211">
        <v>3700</v>
      </c>
      <c r="G4117" s="3"/>
      <c r="H4117" s="4">
        <v>8</v>
      </c>
    </row>
    <row r="4118" spans="1:8" x14ac:dyDescent="0.3">
      <c r="A4118" s="18">
        <v>45995</v>
      </c>
      <c r="B4118" s="370" t="s">
        <v>614</v>
      </c>
      <c r="C4118" s="371" t="s">
        <v>56</v>
      </c>
      <c r="D4118" s="369" t="s">
        <v>81</v>
      </c>
      <c r="E4118" s="372">
        <v>0.33333333333333331</v>
      </c>
      <c r="F4118" s="358"/>
      <c r="G4118" s="3"/>
      <c r="H4118" s="4">
        <v>5</v>
      </c>
    </row>
    <row r="4119" spans="1:8" x14ac:dyDescent="0.3">
      <c r="A4119" s="18">
        <v>45995</v>
      </c>
      <c r="B4119" s="370" t="s">
        <v>22</v>
      </c>
      <c r="C4119" s="371" t="s">
        <v>26</v>
      </c>
      <c r="D4119" s="370" t="s">
        <v>27</v>
      </c>
      <c r="E4119" s="372">
        <v>0.58333333333333337</v>
      </c>
      <c r="F4119" s="358">
        <v>10000</v>
      </c>
      <c r="G4119" s="3"/>
      <c r="H4119" s="4">
        <v>15</v>
      </c>
    </row>
    <row r="4120" spans="1:8" x14ac:dyDescent="0.3">
      <c r="A4120" s="18">
        <v>45995</v>
      </c>
      <c r="B4120" s="370" t="s">
        <v>108</v>
      </c>
      <c r="C4120" s="371" t="s">
        <v>56</v>
      </c>
      <c r="D4120" s="370" t="s">
        <v>81</v>
      </c>
      <c r="E4120" s="372">
        <v>0.58333333333333337</v>
      </c>
      <c r="F4120" s="358"/>
      <c r="G4120" s="14"/>
      <c r="H4120" s="8">
        <v>5</v>
      </c>
    </row>
    <row r="4121" spans="1:8" x14ac:dyDescent="0.3">
      <c r="A4121" s="18">
        <v>45995</v>
      </c>
      <c r="B4121" s="370" t="s">
        <v>107</v>
      </c>
      <c r="C4121" s="371" t="s">
        <v>56</v>
      </c>
      <c r="D4121" s="369" t="s">
        <v>81</v>
      </c>
      <c r="E4121" s="372">
        <v>0.58333333333333337</v>
      </c>
      <c r="F4121" s="358">
        <v>177</v>
      </c>
      <c r="G4121" s="3"/>
      <c r="H4121" s="4">
        <v>3</v>
      </c>
    </row>
    <row r="4122" spans="1:8" x14ac:dyDescent="0.3">
      <c r="A4122" s="18">
        <v>45995</v>
      </c>
      <c r="B4122" s="8" t="s">
        <v>22</v>
      </c>
      <c r="C4122" s="14" t="s">
        <v>14</v>
      </c>
      <c r="D4122" s="10" t="s">
        <v>115</v>
      </c>
      <c r="E4122" s="60"/>
      <c r="F4122" s="2">
        <v>7000</v>
      </c>
      <c r="G4122" s="14"/>
      <c r="H4122" s="10">
        <v>3</v>
      </c>
    </row>
    <row r="4123" spans="1:8" x14ac:dyDescent="0.3">
      <c r="A4123" s="18">
        <v>45995</v>
      </c>
      <c r="B4123" s="5" t="s">
        <v>606</v>
      </c>
      <c r="C4123" s="5" t="s">
        <v>28</v>
      </c>
      <c r="D4123" s="5" t="s">
        <v>42</v>
      </c>
      <c r="E4123" s="5"/>
      <c r="F4123" s="5"/>
      <c r="G4123" s="5"/>
      <c r="H4123" s="5"/>
    </row>
    <row r="4124" spans="1:8" ht="15.6" x14ac:dyDescent="0.3">
      <c r="A4124" s="56" t="s">
        <v>267</v>
      </c>
      <c r="B4124" s="56" t="s">
        <v>2</v>
      </c>
      <c r="C4124" s="56" t="s">
        <v>3</v>
      </c>
      <c r="D4124" s="56" t="s">
        <v>4</v>
      </c>
      <c r="E4124" s="57" t="s">
        <v>5</v>
      </c>
      <c r="F4124" s="212" t="s">
        <v>500</v>
      </c>
      <c r="G4124" s="212" t="s">
        <v>613</v>
      </c>
      <c r="H4124" s="212" t="s">
        <v>268</v>
      </c>
    </row>
    <row r="4125" spans="1:8" x14ac:dyDescent="0.3">
      <c r="A4125" s="18">
        <v>45996</v>
      </c>
      <c r="B4125" s="8" t="s">
        <v>35</v>
      </c>
      <c r="C4125" s="14" t="s">
        <v>20</v>
      </c>
      <c r="D4125" s="10" t="s">
        <v>179</v>
      </c>
      <c r="E4125" s="14">
        <v>0.29166666666666669</v>
      </c>
      <c r="F4125" s="2">
        <v>7000</v>
      </c>
      <c r="G4125" s="14"/>
      <c r="H4125" s="10">
        <v>7</v>
      </c>
    </row>
    <row r="4126" spans="1:8" x14ac:dyDescent="0.3">
      <c r="A4126" s="18">
        <v>45996</v>
      </c>
      <c r="B4126" s="76" t="s">
        <v>6</v>
      </c>
      <c r="C4126" s="7" t="s">
        <v>14</v>
      </c>
      <c r="D4126" s="59" t="s">
        <v>115</v>
      </c>
      <c r="E4126" s="7">
        <v>0.41666666666666669</v>
      </c>
      <c r="F4126" s="76">
        <v>7300</v>
      </c>
      <c r="G4126" s="7"/>
      <c r="H4126" s="59">
        <v>13</v>
      </c>
    </row>
    <row r="4127" spans="1:8" x14ac:dyDescent="0.3">
      <c r="A4127" s="18">
        <v>45996</v>
      </c>
      <c r="B4127" s="76" t="s">
        <v>40</v>
      </c>
      <c r="C4127" s="76" t="s">
        <v>20</v>
      </c>
      <c r="D4127" s="59" t="s">
        <v>179</v>
      </c>
      <c r="E4127" s="7">
        <v>0.41666666666666669</v>
      </c>
      <c r="F4127" s="76">
        <v>10200</v>
      </c>
      <c r="G4127" s="76"/>
      <c r="H4127" s="59">
        <v>14</v>
      </c>
    </row>
    <row r="4128" spans="1:8" x14ac:dyDescent="0.3">
      <c r="A4128" s="18">
        <v>45996</v>
      </c>
      <c r="B4128" s="76" t="s">
        <v>18</v>
      </c>
      <c r="C4128" s="7" t="s">
        <v>20</v>
      </c>
      <c r="D4128" s="59" t="s">
        <v>179</v>
      </c>
      <c r="E4128" s="7">
        <v>0.41666666666666669</v>
      </c>
      <c r="F4128" s="358">
        <v>4500</v>
      </c>
      <c r="G4128" s="7"/>
      <c r="H4128" s="59">
        <v>5</v>
      </c>
    </row>
    <row r="4129" spans="1:8" x14ac:dyDescent="0.3">
      <c r="A4129" s="18">
        <v>45996</v>
      </c>
      <c r="B4129" s="359" t="s">
        <v>11</v>
      </c>
      <c r="C4129" s="360" t="s">
        <v>20</v>
      </c>
      <c r="D4129" s="359" t="s">
        <v>179</v>
      </c>
      <c r="E4129" s="360">
        <v>0.41666666666666669</v>
      </c>
      <c r="F4129" s="76">
        <v>4500</v>
      </c>
      <c r="G4129" s="360"/>
      <c r="H4129" s="359">
        <v>4</v>
      </c>
    </row>
    <row r="4130" spans="1:8" x14ac:dyDescent="0.3">
      <c r="A4130" s="18">
        <v>45996</v>
      </c>
      <c r="B4130" s="76" t="s">
        <v>12</v>
      </c>
      <c r="C4130" s="7" t="s">
        <v>104</v>
      </c>
      <c r="D4130" s="59" t="s">
        <v>24</v>
      </c>
      <c r="E4130" s="7">
        <v>0.29166666666666669</v>
      </c>
      <c r="F4130" s="76">
        <v>10700</v>
      </c>
      <c r="G4130" s="7"/>
      <c r="H4130" s="59">
        <v>22</v>
      </c>
    </row>
    <row r="4131" spans="1:8" x14ac:dyDescent="0.3">
      <c r="A4131" s="18">
        <v>45996</v>
      </c>
      <c r="B4131" s="76" t="s">
        <v>9</v>
      </c>
      <c r="C4131" s="7" t="s">
        <v>56</v>
      </c>
      <c r="D4131" s="59" t="s">
        <v>116</v>
      </c>
      <c r="E4131" s="7">
        <v>0.41666666666666669</v>
      </c>
      <c r="F4131" s="358">
        <v>10000</v>
      </c>
      <c r="G4131" s="7"/>
      <c r="H4131" s="59">
        <v>16</v>
      </c>
    </row>
    <row r="4132" spans="1:8" x14ac:dyDescent="0.3">
      <c r="A4132" s="18">
        <v>45996</v>
      </c>
      <c r="B4132" s="76" t="s">
        <v>36</v>
      </c>
      <c r="C4132" s="7" t="s">
        <v>26</v>
      </c>
      <c r="D4132" s="59" t="s">
        <v>27</v>
      </c>
      <c r="E4132" s="7">
        <v>0.20833333333333334</v>
      </c>
      <c r="F4132" s="358">
        <v>10230</v>
      </c>
      <c r="G4132" s="7"/>
      <c r="H4132" s="59">
        <v>14</v>
      </c>
    </row>
    <row r="4133" spans="1:8" x14ac:dyDescent="0.3">
      <c r="A4133" s="18">
        <v>45996</v>
      </c>
      <c r="B4133" s="358" t="s">
        <v>16</v>
      </c>
      <c r="C4133" s="9" t="s">
        <v>26</v>
      </c>
      <c r="D4133" s="359" t="s">
        <v>27</v>
      </c>
      <c r="E4133" s="9">
        <v>0.5</v>
      </c>
      <c r="F4133" s="76">
        <v>4200</v>
      </c>
      <c r="G4133" s="9"/>
      <c r="H4133" s="359">
        <v>5</v>
      </c>
    </row>
    <row r="4134" spans="1:8" x14ac:dyDescent="0.3">
      <c r="A4134" s="18">
        <v>45996</v>
      </c>
      <c r="B4134" s="76" t="s">
        <v>36</v>
      </c>
      <c r="C4134" s="7" t="s">
        <v>28</v>
      </c>
      <c r="D4134" s="59" t="s">
        <v>42</v>
      </c>
      <c r="E4134" s="7">
        <v>0.5</v>
      </c>
      <c r="F4134" s="358">
        <v>10230</v>
      </c>
      <c r="G4134" s="7"/>
      <c r="H4134" s="59">
        <v>14</v>
      </c>
    </row>
    <row r="4135" spans="1:8" x14ac:dyDescent="0.3">
      <c r="A4135" s="18">
        <v>45996</v>
      </c>
      <c r="B4135" s="2" t="s">
        <v>22</v>
      </c>
      <c r="C4135" s="3" t="s">
        <v>56</v>
      </c>
      <c r="D4135" s="4" t="s">
        <v>81</v>
      </c>
      <c r="E4135" s="3">
        <v>0.5</v>
      </c>
      <c r="F4135" s="8">
        <v>300</v>
      </c>
      <c r="G4135" s="3"/>
      <c r="H4135" s="4">
        <v>2</v>
      </c>
    </row>
    <row r="4136" spans="1:8" x14ac:dyDescent="0.3">
      <c r="A4136" s="18">
        <v>45996</v>
      </c>
      <c r="B4136" s="76" t="s">
        <v>209</v>
      </c>
      <c r="C4136" s="7" t="s">
        <v>26</v>
      </c>
      <c r="D4136" s="59" t="s">
        <v>27</v>
      </c>
      <c r="E4136" s="7">
        <v>0.875</v>
      </c>
      <c r="F4136" s="76"/>
      <c r="G4136" s="7"/>
      <c r="H4136" s="59">
        <v>3</v>
      </c>
    </row>
    <row r="4137" spans="1:8" x14ac:dyDescent="0.3">
      <c r="A4137" s="18">
        <v>45996</v>
      </c>
      <c r="B4137" s="76" t="s">
        <v>6</v>
      </c>
      <c r="C4137" s="7" t="s">
        <v>26</v>
      </c>
      <c r="D4137" s="59" t="s">
        <v>27</v>
      </c>
      <c r="E4137" s="7">
        <v>0.875</v>
      </c>
      <c r="F4137" s="76"/>
      <c r="G4137" s="7"/>
      <c r="H4137" s="59">
        <v>3</v>
      </c>
    </row>
    <row r="4138" spans="1:8" x14ac:dyDescent="0.3">
      <c r="A4138" s="18">
        <v>45996</v>
      </c>
      <c r="B4138" s="76" t="s">
        <v>30</v>
      </c>
      <c r="C4138" s="7" t="s">
        <v>26</v>
      </c>
      <c r="D4138" s="59" t="s">
        <v>27</v>
      </c>
      <c r="E4138" s="7">
        <v>0.875</v>
      </c>
      <c r="F4138" s="76"/>
      <c r="G4138" s="7"/>
      <c r="H4138" s="59">
        <v>3</v>
      </c>
    </row>
    <row r="4139" spans="1:8" ht="15.6" x14ac:dyDescent="0.3">
      <c r="A4139" s="56" t="s">
        <v>267</v>
      </c>
      <c r="B4139" s="56" t="s">
        <v>2</v>
      </c>
      <c r="C4139" s="56" t="s">
        <v>3</v>
      </c>
      <c r="D4139" s="56" t="s">
        <v>4</v>
      </c>
      <c r="E4139" s="57" t="s">
        <v>5</v>
      </c>
      <c r="F4139" s="212" t="s">
        <v>500</v>
      </c>
      <c r="G4139" s="212" t="s">
        <v>613</v>
      </c>
      <c r="H4139" s="212" t="s">
        <v>268</v>
      </c>
    </row>
    <row r="4140" spans="1:8" x14ac:dyDescent="0.3">
      <c r="A4140" s="18">
        <v>45997</v>
      </c>
      <c r="B4140" s="76" t="s">
        <v>209</v>
      </c>
      <c r="C4140" s="7" t="s">
        <v>28</v>
      </c>
      <c r="D4140" s="59" t="s">
        <v>42</v>
      </c>
      <c r="E4140" s="7">
        <v>0.29166666666666669</v>
      </c>
      <c r="F4140" s="76"/>
      <c r="G4140" s="7"/>
      <c r="H4140" s="59">
        <v>12</v>
      </c>
    </row>
    <row r="4141" spans="1:8" x14ac:dyDescent="0.3">
      <c r="A4141" s="18">
        <v>45997</v>
      </c>
      <c r="B4141" s="76" t="s">
        <v>72</v>
      </c>
      <c r="C4141" s="5" t="s">
        <v>14</v>
      </c>
      <c r="D4141" s="5" t="s">
        <v>115</v>
      </c>
      <c r="E4141" s="22">
        <v>0.33333333333333331</v>
      </c>
      <c r="F4141" s="5"/>
      <c r="G4141" s="5"/>
      <c r="H4141" s="5">
        <v>10</v>
      </c>
    </row>
    <row r="4142" spans="1:8" x14ac:dyDescent="0.3">
      <c r="A4142" s="18">
        <v>45997</v>
      </c>
      <c r="B4142" s="76" t="s">
        <v>6</v>
      </c>
      <c r="C4142" s="7" t="s">
        <v>14</v>
      </c>
      <c r="D4142" s="59" t="s">
        <v>115</v>
      </c>
      <c r="E4142" s="7">
        <v>0.41666666666666669</v>
      </c>
      <c r="F4142" s="76"/>
      <c r="G4142" s="7"/>
      <c r="H4142" s="59">
        <v>6</v>
      </c>
    </row>
    <row r="4143" spans="1:8" x14ac:dyDescent="0.3">
      <c r="A4143" s="18">
        <v>45997</v>
      </c>
      <c r="B4143" s="76" t="s">
        <v>84</v>
      </c>
      <c r="C4143" s="5" t="s">
        <v>20</v>
      </c>
      <c r="D4143" s="5" t="s">
        <v>179</v>
      </c>
      <c r="E4143" s="22">
        <v>0.33333333333333331</v>
      </c>
      <c r="F4143" s="5"/>
      <c r="G4143" s="5"/>
      <c r="H4143" s="5">
        <v>27</v>
      </c>
    </row>
    <row r="4144" spans="1:8" x14ac:dyDescent="0.3">
      <c r="A4144" s="18">
        <v>45997</v>
      </c>
      <c r="B4144" s="76" t="s">
        <v>615</v>
      </c>
      <c r="C4144" s="5" t="s">
        <v>46</v>
      </c>
      <c r="D4144" s="5" t="s">
        <v>24</v>
      </c>
      <c r="E4144" s="22">
        <v>0.33333333333333331</v>
      </c>
      <c r="F4144" s="5"/>
      <c r="G4144" s="5"/>
      <c r="H4144" s="5"/>
    </row>
    <row r="4145" spans="1:8" ht="15.6" x14ac:dyDescent="0.3">
      <c r="A4145" s="56" t="s">
        <v>267</v>
      </c>
      <c r="B4145" s="56" t="s">
        <v>2</v>
      </c>
      <c r="C4145" s="56" t="s">
        <v>3</v>
      </c>
      <c r="D4145" s="56" t="s">
        <v>4</v>
      </c>
      <c r="E4145" s="57" t="s">
        <v>5</v>
      </c>
      <c r="F4145" s="212" t="s">
        <v>500</v>
      </c>
      <c r="G4145" s="212" t="s">
        <v>613</v>
      </c>
      <c r="H4145" s="212" t="s">
        <v>268</v>
      </c>
    </row>
    <row r="4146" spans="1:8" x14ac:dyDescent="0.3">
      <c r="A4146" s="18">
        <v>45998</v>
      </c>
      <c r="B4146" s="76" t="s">
        <v>16</v>
      </c>
      <c r="C4146" s="5" t="s">
        <v>20</v>
      </c>
      <c r="D4146" s="5" t="s">
        <v>81</v>
      </c>
      <c r="E4146" s="22">
        <v>0.75</v>
      </c>
      <c r="F4146" s="5"/>
      <c r="G4146" s="5"/>
      <c r="H4146" s="5">
        <v>27</v>
      </c>
    </row>
    <row r="4147" spans="1:8" ht="15.6" x14ac:dyDescent="0.3">
      <c r="A4147" s="56" t="s">
        <v>267</v>
      </c>
      <c r="B4147" s="56" t="s">
        <v>2</v>
      </c>
      <c r="C4147" s="56" t="s">
        <v>3</v>
      </c>
      <c r="D4147" s="56" t="s">
        <v>4</v>
      </c>
      <c r="E4147" s="57" t="s">
        <v>5</v>
      </c>
      <c r="F4147" s="212" t="s">
        <v>500</v>
      </c>
      <c r="G4147" s="212" t="s">
        <v>613</v>
      </c>
      <c r="H4147" s="212" t="s">
        <v>268</v>
      </c>
    </row>
    <row r="4148" spans="1:8" ht="17.399999999999999" customHeight="1" x14ac:dyDescent="0.3">
      <c r="A4148" s="18">
        <v>45999</v>
      </c>
      <c r="B4148" s="2" t="s">
        <v>30</v>
      </c>
      <c r="C4148" s="3" t="s">
        <v>104</v>
      </c>
      <c r="D4148" s="4" t="s">
        <v>24</v>
      </c>
      <c r="E4148" s="59"/>
      <c r="F4148" s="8">
        <v>6200</v>
      </c>
      <c r="G4148" s="3">
        <v>0.33333333333333331</v>
      </c>
      <c r="H4148" s="4">
        <v>16</v>
      </c>
    </row>
    <row r="4149" spans="1:8" x14ac:dyDescent="0.3">
      <c r="A4149" s="18">
        <v>45999</v>
      </c>
      <c r="B4149" s="2" t="s">
        <v>30</v>
      </c>
      <c r="C4149" s="2" t="s">
        <v>104</v>
      </c>
      <c r="D4149" s="4" t="s">
        <v>24</v>
      </c>
      <c r="E4149" s="59"/>
      <c r="F4149" s="2">
        <v>2100</v>
      </c>
      <c r="G4149" s="3">
        <v>0.79166666666666663</v>
      </c>
      <c r="H4149" s="4">
        <v>7</v>
      </c>
    </row>
    <row r="4150" spans="1:8" x14ac:dyDescent="0.3">
      <c r="A4150" s="18">
        <v>45999</v>
      </c>
      <c r="B4150" s="2" t="s">
        <v>9</v>
      </c>
      <c r="C4150" s="2" t="s">
        <v>104</v>
      </c>
      <c r="D4150" s="4" t="s">
        <v>24</v>
      </c>
      <c r="E4150" s="59"/>
      <c r="F4150" s="2"/>
      <c r="G4150" s="3">
        <v>0.79166666666666663</v>
      </c>
      <c r="H4150" s="4">
        <v>7</v>
      </c>
    </row>
    <row r="4151" spans="1:8" x14ac:dyDescent="0.3">
      <c r="A4151" s="18">
        <v>45999</v>
      </c>
      <c r="B4151" s="2" t="s">
        <v>9</v>
      </c>
      <c r="C4151" s="3" t="s">
        <v>56</v>
      </c>
      <c r="D4151" s="4" t="s">
        <v>81</v>
      </c>
      <c r="E4151" s="59"/>
      <c r="F4151" s="2">
        <v>2100</v>
      </c>
      <c r="G4151" s="3">
        <v>0.45833333333333331</v>
      </c>
      <c r="H4151" s="4">
        <v>6</v>
      </c>
    </row>
    <row r="4152" spans="1:8" x14ac:dyDescent="0.3">
      <c r="A4152" s="18">
        <v>45999</v>
      </c>
      <c r="B4152" s="8" t="s">
        <v>18</v>
      </c>
      <c r="C4152" s="3" t="s">
        <v>20</v>
      </c>
      <c r="D4152" s="10" t="s">
        <v>179</v>
      </c>
      <c r="E4152" s="59"/>
      <c r="F4152" s="2">
        <v>22303</v>
      </c>
      <c r="G4152" s="3">
        <v>0.25</v>
      </c>
      <c r="H4152" s="10">
        <v>27</v>
      </c>
    </row>
    <row r="4153" spans="1:8" x14ac:dyDescent="0.3">
      <c r="A4153" s="18">
        <v>45999</v>
      </c>
      <c r="B4153" s="2" t="s">
        <v>35</v>
      </c>
      <c r="C4153" s="3" t="s">
        <v>26</v>
      </c>
      <c r="D4153" s="4" t="s">
        <v>27</v>
      </c>
      <c r="E4153" s="59"/>
      <c r="F4153" s="2">
        <v>3000</v>
      </c>
      <c r="G4153" s="3">
        <v>0.29166666666666669</v>
      </c>
      <c r="H4153" s="4">
        <v>4</v>
      </c>
    </row>
    <row r="4154" spans="1:8" x14ac:dyDescent="0.3">
      <c r="A4154" s="18">
        <v>45999</v>
      </c>
      <c r="B4154" s="2" t="s">
        <v>6</v>
      </c>
      <c r="C4154" s="3" t="s">
        <v>26</v>
      </c>
      <c r="D4154" s="4" t="s">
        <v>27</v>
      </c>
      <c r="E4154" s="59"/>
      <c r="F4154" s="2">
        <v>7100</v>
      </c>
      <c r="G4154" s="3">
        <v>0.29166666666666669</v>
      </c>
      <c r="H4154" s="4">
        <v>13</v>
      </c>
    </row>
    <row r="4155" spans="1:8" x14ac:dyDescent="0.3">
      <c r="A4155" s="18">
        <v>45999</v>
      </c>
      <c r="B4155" s="2" t="s">
        <v>17</v>
      </c>
      <c r="C4155" s="3" t="s">
        <v>26</v>
      </c>
      <c r="D4155" s="4" t="s">
        <v>27</v>
      </c>
      <c r="E4155" s="59"/>
      <c r="F4155" s="2">
        <v>6690</v>
      </c>
      <c r="G4155" s="3">
        <v>0.58333333333333337</v>
      </c>
      <c r="H4155" s="4">
        <v>14</v>
      </c>
    </row>
    <row r="4156" spans="1:8" x14ac:dyDescent="0.3">
      <c r="A4156" s="18">
        <v>45999</v>
      </c>
      <c r="B4156" s="2" t="s">
        <v>13</v>
      </c>
      <c r="C4156" s="3" t="s">
        <v>14</v>
      </c>
      <c r="D4156" s="4" t="s">
        <v>115</v>
      </c>
      <c r="E4156" s="59"/>
      <c r="F4156" s="2">
        <v>4200</v>
      </c>
      <c r="G4156" s="3">
        <v>0.375</v>
      </c>
      <c r="H4156" s="4">
        <v>10</v>
      </c>
    </row>
    <row r="4157" spans="1:8" x14ac:dyDescent="0.3">
      <c r="A4157" s="18">
        <v>45999</v>
      </c>
      <c r="B4157" s="2" t="s">
        <v>25</v>
      </c>
      <c r="C4157" s="3" t="s">
        <v>14</v>
      </c>
      <c r="D4157" s="4" t="s">
        <v>115</v>
      </c>
      <c r="E4157" s="59"/>
      <c r="F4157" s="2">
        <v>936</v>
      </c>
      <c r="G4157" s="3">
        <v>0.375</v>
      </c>
      <c r="H4157" s="4">
        <v>4</v>
      </c>
    </row>
    <row r="4158" spans="1:8" x14ac:dyDescent="0.3">
      <c r="A4158" s="18">
        <v>45999</v>
      </c>
      <c r="B4158" s="2" t="s">
        <v>67</v>
      </c>
      <c r="C4158" s="3" t="s">
        <v>14</v>
      </c>
      <c r="D4158" s="4" t="s">
        <v>115</v>
      </c>
      <c r="E4158" s="59"/>
      <c r="F4158" s="2"/>
      <c r="G4158" s="3"/>
      <c r="H4158" s="4"/>
    </row>
    <row r="4159" spans="1:8" x14ac:dyDescent="0.3">
      <c r="A4159" s="18">
        <v>45999</v>
      </c>
      <c r="B4159" s="211" t="s">
        <v>161</v>
      </c>
      <c r="C4159" s="141" t="s">
        <v>46</v>
      </c>
      <c r="D4159" s="189" t="s">
        <v>42</v>
      </c>
      <c r="E4159" s="59"/>
      <c r="F4159" s="2"/>
      <c r="G4159" s="141">
        <v>0.33333333333333331</v>
      </c>
      <c r="H4159" s="189">
        <v>2</v>
      </c>
    </row>
    <row r="4160" spans="1:8" x14ac:dyDescent="0.3">
      <c r="A4160" s="18">
        <v>45999</v>
      </c>
      <c r="B4160" s="2" t="s">
        <v>22</v>
      </c>
      <c r="C4160" s="3" t="s">
        <v>28</v>
      </c>
      <c r="D4160" s="4" t="s">
        <v>42</v>
      </c>
      <c r="E4160" s="59"/>
      <c r="F4160" s="2">
        <v>6500</v>
      </c>
      <c r="G4160" s="3">
        <v>0.45833333333333331</v>
      </c>
      <c r="H4160" s="4">
        <v>10</v>
      </c>
    </row>
    <row r="4161" spans="1:8" x14ac:dyDescent="0.3">
      <c r="A4161" s="18">
        <v>45999</v>
      </c>
      <c r="B4161" s="76" t="s">
        <v>36</v>
      </c>
      <c r="C4161" s="7" t="s">
        <v>28</v>
      </c>
      <c r="D4161" s="59" t="s">
        <v>42</v>
      </c>
      <c r="E4161" s="59"/>
      <c r="F4161" s="2">
        <v>3</v>
      </c>
      <c r="G4161" s="3">
        <v>0.45833333333333331</v>
      </c>
      <c r="H4161" s="4">
        <v>3</v>
      </c>
    </row>
    <row r="4162" spans="1:8" ht="15.6" x14ac:dyDescent="0.3">
      <c r="A4162" s="56" t="s">
        <v>267</v>
      </c>
      <c r="B4162" s="56" t="s">
        <v>2</v>
      </c>
      <c r="C4162" s="56" t="s">
        <v>3</v>
      </c>
      <c r="D4162" s="56" t="s">
        <v>4</v>
      </c>
      <c r="E4162" s="57" t="s">
        <v>5</v>
      </c>
      <c r="F4162" s="212" t="s">
        <v>500</v>
      </c>
      <c r="G4162" s="212" t="s">
        <v>613</v>
      </c>
      <c r="H4162" s="212" t="s">
        <v>268</v>
      </c>
    </row>
    <row r="4163" spans="1:8" x14ac:dyDescent="0.3">
      <c r="A4163" s="18">
        <v>46000</v>
      </c>
      <c r="B4163" s="20" t="s">
        <v>35</v>
      </c>
      <c r="C4163" s="19" t="s">
        <v>20</v>
      </c>
      <c r="D4163" s="41" t="s">
        <v>179</v>
      </c>
      <c r="E4163" s="19">
        <v>0.29166666666666702</v>
      </c>
      <c r="F4163" s="5">
        <v>10700</v>
      </c>
      <c r="G4163" s="5"/>
      <c r="H4163" s="41">
        <v>22</v>
      </c>
    </row>
    <row r="4164" spans="1:8" x14ac:dyDescent="0.3">
      <c r="A4164" s="18">
        <v>46000</v>
      </c>
      <c r="B4164" s="5" t="s">
        <v>6</v>
      </c>
      <c r="C4164" s="19" t="s">
        <v>20</v>
      </c>
      <c r="D4164" s="48" t="s">
        <v>179</v>
      </c>
      <c r="E4164" s="19">
        <v>0.41666666666666669</v>
      </c>
      <c r="F4164" s="5">
        <v>12657.77</v>
      </c>
      <c r="G4164" s="5"/>
      <c r="H4164" s="48">
        <v>21</v>
      </c>
    </row>
    <row r="4165" spans="1:8" x14ac:dyDescent="0.3">
      <c r="A4165" s="18">
        <v>46000</v>
      </c>
      <c r="B4165" s="5" t="s">
        <v>9</v>
      </c>
      <c r="C4165" s="19" t="s">
        <v>20</v>
      </c>
      <c r="D4165" s="48" t="s">
        <v>179</v>
      </c>
      <c r="E4165" s="19">
        <v>0.41666666666666669</v>
      </c>
      <c r="F4165" s="5">
        <v>4500</v>
      </c>
      <c r="G4165" s="5"/>
      <c r="H4165" s="48">
        <v>6</v>
      </c>
    </row>
    <row r="4166" spans="1:8" ht="15.6" customHeight="1" x14ac:dyDescent="0.3">
      <c r="A4166" s="18">
        <v>46000</v>
      </c>
      <c r="B4166" s="5" t="s">
        <v>22</v>
      </c>
      <c r="C4166" s="19" t="s">
        <v>26</v>
      </c>
      <c r="D4166" s="48" t="s">
        <v>27</v>
      </c>
      <c r="E4166" s="19">
        <v>0.20833333333333334</v>
      </c>
      <c r="F4166" s="5">
        <v>9000</v>
      </c>
      <c r="G4166" s="5" t="s">
        <v>210</v>
      </c>
      <c r="H4166" s="48">
        <v>11</v>
      </c>
    </row>
    <row r="4167" spans="1:8" x14ac:dyDescent="0.3">
      <c r="A4167" s="18">
        <v>46000</v>
      </c>
      <c r="B4167" s="5" t="s">
        <v>36</v>
      </c>
      <c r="C4167" s="19" t="s">
        <v>26</v>
      </c>
      <c r="D4167" s="48" t="s">
        <v>27</v>
      </c>
      <c r="E4167" s="19">
        <v>0.58333333333333337</v>
      </c>
      <c r="F4167" s="5">
        <v>11000</v>
      </c>
      <c r="G4167" s="5"/>
      <c r="H4167" s="48">
        <v>15</v>
      </c>
    </row>
    <row r="4168" spans="1:8" x14ac:dyDescent="0.3">
      <c r="A4168" s="18">
        <v>46000</v>
      </c>
      <c r="B4168" s="5" t="s">
        <v>80</v>
      </c>
      <c r="C4168" s="19" t="s">
        <v>56</v>
      </c>
      <c r="D4168" s="48" t="s">
        <v>81</v>
      </c>
      <c r="E4168" s="19">
        <v>0.33333333333333331</v>
      </c>
      <c r="F4168" s="5">
        <v>10000</v>
      </c>
      <c r="G4168" s="20"/>
      <c r="H4168" s="48">
        <v>14</v>
      </c>
    </row>
    <row r="4169" spans="1:8" x14ac:dyDescent="0.3">
      <c r="A4169" s="18">
        <v>46000</v>
      </c>
      <c r="B4169" s="5" t="s">
        <v>80</v>
      </c>
      <c r="C4169" s="19" t="s">
        <v>104</v>
      </c>
      <c r="D4169" s="48" t="s">
        <v>24</v>
      </c>
      <c r="E4169" s="19">
        <v>0.41666666666666669</v>
      </c>
      <c r="F4169" s="5">
        <v>13200</v>
      </c>
      <c r="G4169" s="20"/>
      <c r="H4169" s="48">
        <v>7</v>
      </c>
    </row>
    <row r="4170" spans="1:8" x14ac:dyDescent="0.3">
      <c r="A4170" s="18">
        <v>46000</v>
      </c>
      <c r="B4170" s="5" t="s">
        <v>107</v>
      </c>
      <c r="C4170" s="19" t="s">
        <v>104</v>
      </c>
      <c r="D4170" s="48" t="s">
        <v>24</v>
      </c>
      <c r="E4170" s="19">
        <v>0.41666666666666669</v>
      </c>
      <c r="F4170" s="5">
        <v>2300</v>
      </c>
      <c r="G4170" s="5"/>
      <c r="H4170" s="48">
        <v>1</v>
      </c>
    </row>
    <row r="4171" spans="1:8" x14ac:dyDescent="0.3">
      <c r="A4171" s="18">
        <v>46000</v>
      </c>
      <c r="B4171" s="5" t="s">
        <v>616</v>
      </c>
      <c r="C4171" s="19" t="s">
        <v>104</v>
      </c>
      <c r="D4171" s="48" t="s">
        <v>24</v>
      </c>
      <c r="E4171" s="19">
        <v>0.41666666666666669</v>
      </c>
      <c r="F4171" s="5">
        <v>2300</v>
      </c>
      <c r="G4171" s="5"/>
      <c r="H4171" s="48">
        <v>4</v>
      </c>
    </row>
    <row r="4172" spans="1:8" x14ac:dyDescent="0.3">
      <c r="A4172" s="18">
        <v>46000</v>
      </c>
      <c r="B4172" s="51" t="s">
        <v>159</v>
      </c>
      <c r="C4172" s="241" t="s">
        <v>14</v>
      </c>
      <c r="D4172" s="54" t="s">
        <v>115</v>
      </c>
      <c r="E4172" s="241">
        <v>0.20833333333333301</v>
      </c>
      <c r="F4172" s="5">
        <v>4500</v>
      </c>
      <c r="G4172" s="20"/>
      <c r="H4172" s="54">
        <v>7</v>
      </c>
    </row>
    <row r="4173" spans="1:8" x14ac:dyDescent="0.3">
      <c r="A4173" s="18">
        <v>46000</v>
      </c>
      <c r="B4173" s="5" t="s">
        <v>16</v>
      </c>
      <c r="C4173" s="19" t="s">
        <v>14</v>
      </c>
      <c r="D4173" s="48" t="s">
        <v>115</v>
      </c>
      <c r="E4173" s="19">
        <v>0.58333333333333337</v>
      </c>
      <c r="F4173" s="5">
        <v>11000</v>
      </c>
      <c r="G4173" s="20"/>
      <c r="H4173" s="48">
        <v>14</v>
      </c>
    </row>
    <row r="4174" spans="1:8" x14ac:dyDescent="0.3">
      <c r="A4174" s="18">
        <v>46000</v>
      </c>
      <c r="B4174" s="20" t="s">
        <v>601</v>
      </c>
      <c r="C4174" s="21" t="s">
        <v>28</v>
      </c>
      <c r="D4174" s="41" t="s">
        <v>42</v>
      </c>
      <c r="E4174" s="21">
        <v>0.25</v>
      </c>
      <c r="F4174" s="5">
        <v>6486</v>
      </c>
      <c r="G4174" s="5"/>
      <c r="H4174" s="41">
        <v>14</v>
      </c>
    </row>
    <row r="4175" spans="1:8" x14ac:dyDescent="0.3">
      <c r="A4175" s="18">
        <v>46000</v>
      </c>
      <c r="B4175" s="5" t="s">
        <v>76</v>
      </c>
      <c r="C4175" s="19" t="s">
        <v>46</v>
      </c>
      <c r="D4175" s="48" t="s">
        <v>8</v>
      </c>
      <c r="E4175" s="19">
        <v>0.58333333333333337</v>
      </c>
      <c r="F4175" s="5">
        <v>1000</v>
      </c>
      <c r="G4175" s="5"/>
      <c r="H4175" s="48">
        <v>2</v>
      </c>
    </row>
    <row r="4176" spans="1:8" x14ac:dyDescent="0.3">
      <c r="A4176" s="18">
        <v>46000</v>
      </c>
      <c r="B4176" s="20" t="s">
        <v>606</v>
      </c>
      <c r="C4176" s="21" t="s">
        <v>28</v>
      </c>
      <c r="D4176" s="41" t="s">
        <v>42</v>
      </c>
      <c r="E4176" s="21">
        <v>0.70833333333333337</v>
      </c>
      <c r="F4176" s="5">
        <v>4000</v>
      </c>
      <c r="G4176" s="5"/>
      <c r="H4176" s="41">
        <v>7</v>
      </c>
    </row>
    <row r="4177" spans="1:8" x14ac:dyDescent="0.3">
      <c r="A4177" s="18">
        <v>46000</v>
      </c>
      <c r="B4177" s="5" t="s">
        <v>606</v>
      </c>
      <c r="C4177" s="19" t="s">
        <v>56</v>
      </c>
      <c r="D4177" s="48" t="s">
        <v>81</v>
      </c>
      <c r="E4177" s="19">
        <v>0.83333333333333337</v>
      </c>
      <c r="F4177" s="5"/>
      <c r="G4177" s="5"/>
      <c r="H4177" s="48">
        <v>3</v>
      </c>
    </row>
    <row r="4178" spans="1:8" x14ac:dyDescent="0.3">
      <c r="A4178" s="18">
        <v>46000</v>
      </c>
      <c r="B4178" s="5" t="s">
        <v>22</v>
      </c>
      <c r="C4178" s="19" t="s">
        <v>56</v>
      </c>
      <c r="D4178" s="48" t="s">
        <v>81</v>
      </c>
      <c r="E4178" s="19">
        <v>0.83333333333333337</v>
      </c>
      <c r="F4178" s="5"/>
      <c r="G4178" s="5"/>
      <c r="H4178" s="48"/>
    </row>
    <row r="4179" spans="1:8" x14ac:dyDescent="0.3">
      <c r="A4179" s="18">
        <v>46000</v>
      </c>
      <c r="B4179" s="5" t="s">
        <v>6</v>
      </c>
      <c r="C4179" s="19" t="s">
        <v>46</v>
      </c>
      <c r="D4179" s="48" t="s">
        <v>8</v>
      </c>
      <c r="E4179" s="19">
        <v>0</v>
      </c>
      <c r="F4179" s="5"/>
      <c r="G4179" s="5"/>
      <c r="H4179" s="48">
        <v>1</v>
      </c>
    </row>
    <row r="4180" spans="1:8" x14ac:dyDescent="0.3">
      <c r="A4180" s="18">
        <v>46000</v>
      </c>
      <c r="B4180" s="5" t="s">
        <v>9</v>
      </c>
      <c r="C4180" s="19" t="s">
        <v>46</v>
      </c>
      <c r="D4180" s="48" t="s">
        <v>8</v>
      </c>
      <c r="E4180" s="19">
        <v>0</v>
      </c>
      <c r="F4180" s="5"/>
      <c r="G4180" s="5"/>
      <c r="H4180" s="48">
        <v>1</v>
      </c>
    </row>
    <row r="4181" spans="1:8" ht="15.6" x14ac:dyDescent="0.3">
      <c r="A4181" s="56" t="s">
        <v>267</v>
      </c>
      <c r="B4181" s="56" t="s">
        <v>2</v>
      </c>
      <c r="C4181" s="56" t="s">
        <v>3</v>
      </c>
      <c r="D4181" s="56" t="s">
        <v>4</v>
      </c>
      <c r="E4181" s="57" t="s">
        <v>5</v>
      </c>
      <c r="F4181" s="212" t="s">
        <v>500</v>
      </c>
      <c r="G4181" s="212" t="s">
        <v>613</v>
      </c>
      <c r="H4181" s="212" t="s">
        <v>268</v>
      </c>
    </row>
    <row r="4182" spans="1:8" x14ac:dyDescent="0.3">
      <c r="A4182" s="18">
        <v>46001</v>
      </c>
      <c r="B4182" s="5" t="s">
        <v>6</v>
      </c>
      <c r="C4182" s="19" t="s">
        <v>104</v>
      </c>
      <c r="D4182" s="5" t="s">
        <v>24</v>
      </c>
      <c r="E4182" s="19">
        <v>0.20833333333333334</v>
      </c>
      <c r="F4182" s="5">
        <v>6200</v>
      </c>
      <c r="G4182" s="5" t="s">
        <v>371</v>
      </c>
      <c r="H4182" s="5">
        <v>7</v>
      </c>
    </row>
    <row r="4183" spans="1:8" x14ac:dyDescent="0.3">
      <c r="A4183" s="18">
        <v>46001</v>
      </c>
      <c r="B4183" s="5" t="s">
        <v>40</v>
      </c>
      <c r="C4183" s="19" t="s">
        <v>20</v>
      </c>
      <c r="D4183" s="5" t="s">
        <v>179</v>
      </c>
      <c r="E4183" s="19">
        <v>0.41666666666666669</v>
      </c>
      <c r="F4183" s="5">
        <v>10000</v>
      </c>
      <c r="G4183" s="27" t="s">
        <v>371</v>
      </c>
      <c r="H4183" s="5">
        <v>14</v>
      </c>
    </row>
    <row r="4184" spans="1:8" x14ac:dyDescent="0.3">
      <c r="A4184" s="18">
        <v>46001</v>
      </c>
      <c r="B4184" s="5" t="s">
        <v>18</v>
      </c>
      <c r="C4184" s="19" t="s">
        <v>20</v>
      </c>
      <c r="D4184" s="5" t="s">
        <v>179</v>
      </c>
      <c r="E4184" s="19">
        <v>0.41666666666666669</v>
      </c>
      <c r="F4184" s="5">
        <v>4200</v>
      </c>
      <c r="G4184" s="5" t="s">
        <v>371</v>
      </c>
      <c r="H4184" s="5">
        <v>15</v>
      </c>
    </row>
    <row r="4185" spans="1:8" x14ac:dyDescent="0.3">
      <c r="A4185" s="18">
        <v>46001</v>
      </c>
      <c r="B4185" s="5" t="s">
        <v>11</v>
      </c>
      <c r="C4185" s="19" t="s">
        <v>20</v>
      </c>
      <c r="D4185" s="5" t="s">
        <v>179</v>
      </c>
      <c r="E4185" s="19">
        <v>0.41666666666666669</v>
      </c>
      <c r="F4185" s="5">
        <v>200</v>
      </c>
      <c r="G4185" s="5" t="s">
        <v>371</v>
      </c>
      <c r="H4185" s="5">
        <v>1</v>
      </c>
    </row>
    <row r="4186" spans="1:8" x14ac:dyDescent="0.3">
      <c r="A4186" s="18">
        <v>46001</v>
      </c>
      <c r="B4186" s="5" t="s">
        <v>9</v>
      </c>
      <c r="C4186" s="19" t="s">
        <v>26</v>
      </c>
      <c r="D4186" s="5" t="s">
        <v>27</v>
      </c>
      <c r="E4186" s="19">
        <v>0.20833333333333334</v>
      </c>
      <c r="F4186" s="5">
        <v>5000</v>
      </c>
      <c r="G4186" s="5" t="s">
        <v>371</v>
      </c>
      <c r="H4186" s="5">
        <v>8</v>
      </c>
    </row>
    <row r="4187" spans="1:8" x14ac:dyDescent="0.3">
      <c r="A4187" s="18">
        <v>46001</v>
      </c>
      <c r="B4187" s="5" t="s">
        <v>35</v>
      </c>
      <c r="C4187" s="19" t="s">
        <v>14</v>
      </c>
      <c r="D4187" s="5" t="s">
        <v>115</v>
      </c>
      <c r="E4187" s="19">
        <v>0.29166666666666702</v>
      </c>
      <c r="F4187" s="5">
        <v>6500</v>
      </c>
      <c r="G4187" s="5" t="s">
        <v>371</v>
      </c>
      <c r="H4187" s="5">
        <v>15</v>
      </c>
    </row>
    <row r="4188" spans="1:8" x14ac:dyDescent="0.3">
      <c r="A4188" s="18">
        <v>46001</v>
      </c>
      <c r="B4188" s="5" t="s">
        <v>377</v>
      </c>
      <c r="C4188" s="5" t="s">
        <v>14</v>
      </c>
      <c r="D4188" s="5" t="s">
        <v>115</v>
      </c>
      <c r="E4188" s="22">
        <v>0.41666666666666669</v>
      </c>
      <c r="F4188" s="5"/>
      <c r="G4188" s="5" t="s">
        <v>371</v>
      </c>
      <c r="H4188" s="5"/>
    </row>
    <row r="4189" spans="1:8" x14ac:dyDescent="0.3">
      <c r="A4189" s="18">
        <v>46001</v>
      </c>
      <c r="B4189" s="5" t="s">
        <v>22</v>
      </c>
      <c r="C4189" s="19" t="s">
        <v>14</v>
      </c>
      <c r="D4189" s="5" t="s">
        <v>115</v>
      </c>
      <c r="E4189" s="19">
        <v>0.5</v>
      </c>
      <c r="F4189" s="5">
        <v>8200</v>
      </c>
      <c r="G4189" s="5"/>
      <c r="H4189" s="5">
        <v>3</v>
      </c>
    </row>
    <row r="4190" spans="1:8" x14ac:dyDescent="0.3">
      <c r="A4190" s="18">
        <v>46001</v>
      </c>
      <c r="B4190" s="5" t="s">
        <v>36</v>
      </c>
      <c r="C4190" s="19" t="s">
        <v>28</v>
      </c>
      <c r="D4190" s="5" t="s">
        <v>42</v>
      </c>
      <c r="E4190" s="19">
        <v>0.5</v>
      </c>
      <c r="F4190" s="5" t="s">
        <v>523</v>
      </c>
      <c r="G4190" s="5" t="s">
        <v>371</v>
      </c>
      <c r="H4190" s="5">
        <v>19</v>
      </c>
    </row>
    <row r="4191" spans="1:8" x14ac:dyDescent="0.3">
      <c r="A4191" s="18">
        <v>46001</v>
      </c>
      <c r="B4191" s="5" t="s">
        <v>16</v>
      </c>
      <c r="C4191" s="19" t="s">
        <v>26</v>
      </c>
      <c r="D4191" s="5" t="s">
        <v>27</v>
      </c>
      <c r="E4191" s="19">
        <v>0.58333333333333337</v>
      </c>
      <c r="F4191" s="5">
        <v>5300</v>
      </c>
      <c r="G4191" s="5"/>
      <c r="H4191" s="5">
        <v>3</v>
      </c>
    </row>
    <row r="4192" spans="1:8" ht="13.2" customHeight="1" x14ac:dyDescent="0.3">
      <c r="A4192" s="18">
        <v>46001</v>
      </c>
      <c r="B4192" s="5" t="s">
        <v>75</v>
      </c>
      <c r="C4192" s="19" t="s">
        <v>56</v>
      </c>
      <c r="D4192" s="5" t="s">
        <v>81</v>
      </c>
      <c r="E4192" s="19">
        <v>0.29166666666666702</v>
      </c>
      <c r="G4192" s="5"/>
      <c r="H4192" s="5">
        <v>9</v>
      </c>
    </row>
    <row r="4193" spans="1:8" x14ac:dyDescent="0.3">
      <c r="A4193" s="18">
        <v>46001</v>
      </c>
      <c r="B4193" s="5" t="s">
        <v>617</v>
      </c>
      <c r="C4193" s="5" t="s">
        <v>56</v>
      </c>
      <c r="D4193" s="5" t="s">
        <v>81</v>
      </c>
      <c r="E4193" s="22">
        <v>0.41666666666666669</v>
      </c>
      <c r="F4193" s="5"/>
      <c r="G4193" s="5"/>
      <c r="H4193" s="5"/>
    </row>
    <row r="4194" spans="1:8" x14ac:dyDescent="0.3">
      <c r="A4194" s="18">
        <v>46001</v>
      </c>
      <c r="B4194" s="5" t="s">
        <v>19</v>
      </c>
      <c r="C4194" s="19" t="s">
        <v>14</v>
      </c>
      <c r="D4194" s="5" t="s">
        <v>115</v>
      </c>
      <c r="E4194" s="19">
        <v>0.5</v>
      </c>
      <c r="F4194" s="5">
        <v>2200</v>
      </c>
      <c r="G4194" s="5"/>
      <c r="H4194" s="5">
        <v>7</v>
      </c>
    </row>
    <row r="4195" spans="1:8" x14ac:dyDescent="0.3">
      <c r="A4195" s="18">
        <v>46001</v>
      </c>
      <c r="B4195" s="5" t="s">
        <v>89</v>
      </c>
      <c r="C4195" s="5" t="s">
        <v>451</v>
      </c>
      <c r="D4195" s="5" t="s">
        <v>451</v>
      </c>
      <c r="E4195" s="22">
        <v>8.3333333333333329E-2</v>
      </c>
      <c r="F4195" s="5">
        <v>4000</v>
      </c>
      <c r="G4195" s="5"/>
      <c r="H4195" s="5">
        <v>5</v>
      </c>
    </row>
    <row r="4196" spans="1:8" ht="13.2" customHeight="1" x14ac:dyDescent="0.3">
      <c r="A4196" s="18">
        <v>46001</v>
      </c>
      <c r="B4196" s="5" t="s">
        <v>6</v>
      </c>
      <c r="C4196" s="19" t="s">
        <v>56</v>
      </c>
      <c r="D4196" s="5" t="s">
        <v>81</v>
      </c>
      <c r="E4196" s="19">
        <v>0.66666666666666663</v>
      </c>
      <c r="F4196" s="5">
        <v>2000</v>
      </c>
      <c r="G4196" s="5"/>
      <c r="H4196" s="5">
        <v>3</v>
      </c>
    </row>
    <row r="4197" spans="1:8" ht="13.2" customHeight="1" x14ac:dyDescent="0.3">
      <c r="A4197" s="18">
        <v>46001</v>
      </c>
      <c r="B4197" s="5" t="s">
        <v>9</v>
      </c>
      <c r="C4197" s="19" t="s">
        <v>56</v>
      </c>
      <c r="D4197" s="5" t="s">
        <v>81</v>
      </c>
      <c r="E4197" s="19">
        <v>0.66666666666666663</v>
      </c>
      <c r="F4197" s="5">
        <v>2000</v>
      </c>
      <c r="G4197" s="5"/>
      <c r="H4197" s="5">
        <v>3</v>
      </c>
    </row>
    <row r="4198" spans="1:8" x14ac:dyDescent="0.3">
      <c r="A4198" s="18">
        <v>46001</v>
      </c>
      <c r="B4198" s="5" t="s">
        <v>180</v>
      </c>
      <c r="C4198" s="19" t="s">
        <v>56</v>
      </c>
      <c r="D4198" s="5" t="s">
        <v>81</v>
      </c>
      <c r="E4198" s="22">
        <v>0.66666666666666663</v>
      </c>
      <c r="F4198" s="5">
        <v>2000</v>
      </c>
      <c r="G4198" s="5"/>
      <c r="H4198" s="5">
        <v>3</v>
      </c>
    </row>
    <row r="4199" spans="1:8" ht="13.2" customHeight="1" x14ac:dyDescent="0.3">
      <c r="A4199" s="18">
        <v>46001</v>
      </c>
      <c r="B4199" s="5" t="s">
        <v>6</v>
      </c>
      <c r="C4199" s="19" t="s">
        <v>46</v>
      </c>
      <c r="D4199" s="5" t="s">
        <v>8</v>
      </c>
      <c r="E4199" s="19">
        <v>0.83333333333333337</v>
      </c>
      <c r="F4199" s="5">
        <v>200</v>
      </c>
      <c r="G4199" s="5"/>
      <c r="H4199" s="5">
        <v>1</v>
      </c>
    </row>
    <row r="4200" spans="1:8" ht="13.2" customHeight="1" x14ac:dyDescent="0.3">
      <c r="A4200" s="18">
        <v>46001</v>
      </c>
      <c r="B4200" s="5" t="s">
        <v>9</v>
      </c>
      <c r="C4200" s="19" t="s">
        <v>46</v>
      </c>
      <c r="D4200" s="5" t="s">
        <v>8</v>
      </c>
      <c r="E4200" s="19">
        <v>0.83333333333333337</v>
      </c>
      <c r="F4200" s="5">
        <v>200</v>
      </c>
      <c r="G4200" s="5"/>
      <c r="H4200" s="5">
        <v>1</v>
      </c>
    </row>
    <row r="4201" spans="1:8" x14ac:dyDescent="0.3">
      <c r="A4201" s="18">
        <v>46001</v>
      </c>
      <c r="B4201" s="5" t="s">
        <v>180</v>
      </c>
      <c r="C4201" s="19" t="s">
        <v>46</v>
      </c>
      <c r="D4201" s="5" t="s">
        <v>8</v>
      </c>
      <c r="E4201" s="22">
        <v>0.83333333333333337</v>
      </c>
      <c r="F4201" s="5">
        <v>200</v>
      </c>
      <c r="G4201" s="5"/>
      <c r="H4201" s="5">
        <v>1</v>
      </c>
    </row>
    <row r="4202" spans="1:8" ht="13.2" customHeight="1" x14ac:dyDescent="0.3">
      <c r="A4202" s="18">
        <v>46001</v>
      </c>
      <c r="B4202" s="5" t="s">
        <v>6</v>
      </c>
      <c r="C4202" s="19" t="s">
        <v>26</v>
      </c>
      <c r="D4202" s="5" t="s">
        <v>27</v>
      </c>
      <c r="E4202" s="19">
        <v>4.1666666666666664E-2</v>
      </c>
      <c r="F4202" s="5">
        <v>2000</v>
      </c>
      <c r="G4202" s="5"/>
      <c r="H4202" s="5">
        <v>5</v>
      </c>
    </row>
    <row r="4203" spans="1:8" ht="13.2" customHeight="1" x14ac:dyDescent="0.3">
      <c r="A4203" s="18">
        <v>46001</v>
      </c>
      <c r="B4203" s="5" t="s">
        <v>9</v>
      </c>
      <c r="C4203" s="19" t="s">
        <v>26</v>
      </c>
      <c r="D4203" s="5" t="s">
        <v>27</v>
      </c>
      <c r="E4203" s="19">
        <v>4.1666666666666664E-2</v>
      </c>
      <c r="F4203" s="5">
        <v>2000</v>
      </c>
      <c r="G4203" s="5"/>
      <c r="H4203" s="5">
        <v>5</v>
      </c>
    </row>
    <row r="4204" spans="1:8" x14ac:dyDescent="0.3">
      <c r="A4204" s="18">
        <v>46001</v>
      </c>
      <c r="B4204" s="5" t="s">
        <v>180</v>
      </c>
      <c r="C4204" s="19" t="s">
        <v>26</v>
      </c>
      <c r="D4204" s="5" t="s">
        <v>27</v>
      </c>
      <c r="E4204" s="22">
        <v>4.1666666666666664E-2</v>
      </c>
      <c r="F4204" s="5">
        <v>2000</v>
      </c>
      <c r="G4204" s="5"/>
      <c r="H4204" s="5">
        <v>5</v>
      </c>
    </row>
    <row r="4205" spans="1:8" ht="15.6" x14ac:dyDescent="0.3">
      <c r="A4205" s="56" t="s">
        <v>267</v>
      </c>
      <c r="B4205" s="56" t="s">
        <v>2</v>
      </c>
      <c r="C4205" s="56" t="s">
        <v>3</v>
      </c>
      <c r="D4205" s="56" t="s">
        <v>4</v>
      </c>
      <c r="E4205" s="57" t="s">
        <v>5</v>
      </c>
      <c r="F4205" s="212" t="s">
        <v>500</v>
      </c>
      <c r="G4205" s="212" t="s">
        <v>613</v>
      </c>
      <c r="H4205" s="212" t="s">
        <v>268</v>
      </c>
    </row>
    <row r="4206" spans="1:8" x14ac:dyDescent="0.3">
      <c r="A4206" s="18">
        <v>46002</v>
      </c>
      <c r="B4206" s="5" t="s">
        <v>43</v>
      </c>
      <c r="C4206" s="19" t="s">
        <v>56</v>
      </c>
      <c r="D4206" s="48" t="s">
        <v>81</v>
      </c>
      <c r="E4206" s="19">
        <v>0.29166666666666669</v>
      </c>
      <c r="F4206" s="5">
        <v>4500</v>
      </c>
      <c r="G4206" s="51"/>
      <c r="H4206" s="48">
        <v>6</v>
      </c>
    </row>
    <row r="4207" spans="1:8" x14ac:dyDescent="0.3">
      <c r="A4207" s="18">
        <v>46002</v>
      </c>
      <c r="B4207" s="5" t="s">
        <v>9</v>
      </c>
      <c r="C4207" s="19" t="s">
        <v>56</v>
      </c>
      <c r="D4207" s="48" t="s">
        <v>81</v>
      </c>
      <c r="E4207" s="19">
        <v>0.72916666666666663</v>
      </c>
      <c r="F4207" s="5">
        <v>2000</v>
      </c>
      <c r="G4207" s="51"/>
      <c r="H4207" s="48">
        <v>5</v>
      </c>
    </row>
    <row r="4208" spans="1:8" x14ac:dyDescent="0.3">
      <c r="A4208" s="18">
        <v>46002</v>
      </c>
      <c r="B4208" s="5" t="s">
        <v>180</v>
      </c>
      <c r="C4208" s="19" t="s">
        <v>56</v>
      </c>
      <c r="D4208" s="48" t="s">
        <v>81</v>
      </c>
      <c r="E4208" s="19">
        <v>0.72916666666666663</v>
      </c>
      <c r="F4208" s="5">
        <v>2000</v>
      </c>
      <c r="G4208" s="51"/>
      <c r="H4208" s="48">
        <v>4</v>
      </c>
    </row>
    <row r="4209" spans="1:8" x14ac:dyDescent="0.3">
      <c r="A4209" s="18">
        <v>46002</v>
      </c>
      <c r="B4209" s="5" t="s">
        <v>6</v>
      </c>
      <c r="C4209" s="19" t="s">
        <v>56</v>
      </c>
      <c r="D4209" s="48" t="s">
        <v>81</v>
      </c>
      <c r="E4209" s="19">
        <v>0.72916666666666663</v>
      </c>
      <c r="F4209" s="5">
        <v>2000</v>
      </c>
      <c r="G4209" s="51"/>
      <c r="H4209" s="48">
        <v>2</v>
      </c>
    </row>
    <row r="4210" spans="1:8" x14ac:dyDescent="0.3">
      <c r="A4210" s="18">
        <v>46002</v>
      </c>
      <c r="B4210" s="5" t="s">
        <v>9</v>
      </c>
      <c r="C4210" s="19" t="s">
        <v>28</v>
      </c>
      <c r="D4210" s="48" t="s">
        <v>42</v>
      </c>
      <c r="E4210" s="19">
        <v>0.29166666666666669</v>
      </c>
      <c r="F4210" s="5">
        <v>7000</v>
      </c>
      <c r="G4210" s="5"/>
      <c r="H4210" s="48">
        <v>7</v>
      </c>
    </row>
    <row r="4211" spans="1:8" x14ac:dyDescent="0.3">
      <c r="A4211" s="18">
        <v>46002</v>
      </c>
      <c r="B4211" s="20" t="s">
        <v>6</v>
      </c>
      <c r="C4211" s="21" t="s">
        <v>28</v>
      </c>
      <c r="D4211" s="20" t="s">
        <v>42</v>
      </c>
      <c r="E4211" s="21">
        <v>0.29166666666666669</v>
      </c>
      <c r="F4211" s="5">
        <v>7000</v>
      </c>
      <c r="G4211" s="5"/>
      <c r="H4211" s="20">
        <v>7</v>
      </c>
    </row>
    <row r="4212" spans="1:8" x14ac:dyDescent="0.3">
      <c r="A4212" s="18">
        <v>46002</v>
      </c>
      <c r="B4212" s="5" t="s">
        <v>33</v>
      </c>
      <c r="C4212" s="19" t="s">
        <v>14</v>
      </c>
      <c r="D4212" s="5" t="s">
        <v>115</v>
      </c>
      <c r="E4212" s="19">
        <v>0.375</v>
      </c>
      <c r="F4212" s="54">
        <v>4600</v>
      </c>
      <c r="G4212" s="51"/>
      <c r="H4212" s="5">
        <v>12</v>
      </c>
    </row>
    <row r="4213" spans="1:8" x14ac:dyDescent="0.3">
      <c r="A4213" s="18">
        <v>46002</v>
      </c>
      <c r="B4213" s="5" t="s">
        <v>51</v>
      </c>
      <c r="C4213" s="19" t="s">
        <v>14</v>
      </c>
      <c r="D4213" s="48" t="s">
        <v>115</v>
      </c>
      <c r="E4213" s="19">
        <v>0.375</v>
      </c>
      <c r="F4213" s="5">
        <v>800</v>
      </c>
      <c r="G4213" s="5"/>
      <c r="H4213" s="48">
        <v>3</v>
      </c>
    </row>
    <row r="4214" spans="1:8" x14ac:dyDescent="0.3">
      <c r="A4214" s="18">
        <v>46002</v>
      </c>
      <c r="B4214" s="5" t="s">
        <v>12</v>
      </c>
      <c r="C4214" s="19" t="s">
        <v>14</v>
      </c>
      <c r="D4214" s="48" t="s">
        <v>115</v>
      </c>
      <c r="E4214" s="19">
        <v>0.375</v>
      </c>
      <c r="F4214" s="5">
        <v>11000</v>
      </c>
      <c r="G4214" s="20"/>
      <c r="H4214" s="48">
        <v>8</v>
      </c>
    </row>
    <row r="4215" spans="1:8" x14ac:dyDescent="0.3">
      <c r="A4215" s="18">
        <v>46002</v>
      </c>
      <c r="B4215" s="20" t="s">
        <v>36</v>
      </c>
      <c r="C4215" s="21" t="s">
        <v>26</v>
      </c>
      <c r="D4215" s="41" t="s">
        <v>27</v>
      </c>
      <c r="E4215" s="21">
        <v>0.58333333333333337</v>
      </c>
      <c r="F4215" s="5">
        <v>11000</v>
      </c>
      <c r="G4215" s="5"/>
      <c r="H4215" s="41">
        <v>19</v>
      </c>
    </row>
    <row r="4216" spans="1:8" x14ac:dyDescent="0.3">
      <c r="A4216" s="18">
        <v>46002</v>
      </c>
      <c r="B4216" s="5" t="s">
        <v>17</v>
      </c>
      <c r="C4216" s="19" t="s">
        <v>46</v>
      </c>
      <c r="D4216" s="48" t="s">
        <v>8</v>
      </c>
      <c r="E4216" s="19">
        <v>0.45833333333333331</v>
      </c>
      <c r="F4216" s="5">
        <v>350</v>
      </c>
      <c r="G4216" s="51"/>
      <c r="H4216" s="48">
        <v>2</v>
      </c>
    </row>
    <row r="4217" spans="1:8" x14ac:dyDescent="0.3">
      <c r="A4217" s="18">
        <v>46002</v>
      </c>
      <c r="B4217" s="5" t="s">
        <v>13</v>
      </c>
      <c r="C4217" s="19" t="s">
        <v>46</v>
      </c>
      <c r="D4217" s="48" t="s">
        <v>8</v>
      </c>
      <c r="E4217" s="19">
        <v>0.45833333333333331</v>
      </c>
      <c r="F4217" s="165">
        <v>200</v>
      </c>
      <c r="G4217" s="5"/>
      <c r="H4217" s="48">
        <v>2</v>
      </c>
    </row>
    <row r="4218" spans="1:8" x14ac:dyDescent="0.3">
      <c r="A4218" s="18">
        <v>46002</v>
      </c>
      <c r="B4218" s="5" t="s">
        <v>25</v>
      </c>
      <c r="C4218" s="19" t="s">
        <v>46</v>
      </c>
      <c r="D4218" s="48" t="s">
        <v>8</v>
      </c>
      <c r="E4218" s="19">
        <v>0.45833333333333331</v>
      </c>
      <c r="F4218" s="5">
        <v>200</v>
      </c>
      <c r="G4218" s="5"/>
      <c r="H4218" s="48">
        <v>1</v>
      </c>
    </row>
    <row r="4219" spans="1:8" x14ac:dyDescent="0.3">
      <c r="A4219" s="18">
        <v>46002</v>
      </c>
      <c r="B4219" s="29" t="s">
        <v>40</v>
      </c>
      <c r="C4219" s="30" t="s">
        <v>104</v>
      </c>
      <c r="D4219" s="373" t="s">
        <v>24</v>
      </c>
      <c r="E4219" s="30">
        <v>0.25</v>
      </c>
      <c r="F4219" s="5">
        <v>8500</v>
      </c>
      <c r="G4219" s="5"/>
      <c r="H4219" s="373">
        <v>14</v>
      </c>
    </row>
    <row r="4220" spans="1:8" x14ac:dyDescent="0.3">
      <c r="A4220" s="18">
        <v>46002</v>
      </c>
      <c r="B4220" s="5" t="s">
        <v>35</v>
      </c>
      <c r="C4220" s="19" t="s">
        <v>20</v>
      </c>
      <c r="D4220" s="48" t="s">
        <v>179</v>
      </c>
      <c r="E4220" s="19">
        <v>0.29166666666666702</v>
      </c>
      <c r="F4220" s="51">
        <v>11100</v>
      </c>
      <c r="G4220" s="51"/>
      <c r="H4220" s="48">
        <v>25</v>
      </c>
    </row>
    <row r="4221" spans="1:8" x14ac:dyDescent="0.3">
      <c r="A4221" s="18">
        <v>46002</v>
      </c>
      <c r="B4221" s="5" t="s">
        <v>22</v>
      </c>
      <c r="C4221" s="19" t="s">
        <v>20</v>
      </c>
      <c r="D4221" s="48" t="s">
        <v>179</v>
      </c>
      <c r="E4221" s="19">
        <v>0.41666666666666669</v>
      </c>
      <c r="F4221" s="5">
        <v>10000</v>
      </c>
      <c r="G4221" s="54"/>
      <c r="H4221" s="48">
        <v>15</v>
      </c>
    </row>
    <row r="4222" spans="1:8" x14ac:dyDescent="0.3">
      <c r="A4222" s="18">
        <v>46002</v>
      </c>
      <c r="B4222" s="5" t="s">
        <v>463</v>
      </c>
      <c r="C4222" s="5" t="s">
        <v>20</v>
      </c>
      <c r="D4222" s="5" t="s">
        <v>179</v>
      </c>
      <c r="E4222" s="22">
        <v>0.41666666666666669</v>
      </c>
      <c r="F4222" s="5">
        <v>4000</v>
      </c>
      <c r="G4222" s="5"/>
      <c r="H4222" s="5">
        <v>1</v>
      </c>
    </row>
    <row r="4223" spans="1:8" x14ac:dyDescent="0.3">
      <c r="A4223" s="18">
        <v>46002</v>
      </c>
      <c r="B4223" s="5" t="s">
        <v>9</v>
      </c>
      <c r="C4223" s="5" t="s">
        <v>46</v>
      </c>
      <c r="D4223" s="5" t="s">
        <v>8</v>
      </c>
      <c r="E4223" s="22">
        <v>4.1666666666666664E-2</v>
      </c>
      <c r="F4223" s="5">
        <v>200</v>
      </c>
      <c r="G4223" s="5"/>
      <c r="H4223" s="5">
        <v>1</v>
      </c>
    </row>
    <row r="4224" spans="1:8" x14ac:dyDescent="0.3">
      <c r="A4224" s="18">
        <v>46002</v>
      </c>
      <c r="B4224" s="5" t="s">
        <v>180</v>
      </c>
      <c r="C4224" s="5" t="s">
        <v>46</v>
      </c>
      <c r="D4224" s="5" t="s">
        <v>8</v>
      </c>
      <c r="E4224" s="22">
        <v>4.1666666666666664E-2</v>
      </c>
      <c r="F4224" s="5">
        <v>200</v>
      </c>
      <c r="G4224" s="5"/>
      <c r="H4224" s="5">
        <v>1</v>
      </c>
    </row>
    <row r="4225" spans="1:8" x14ac:dyDescent="0.3">
      <c r="A4225" s="18">
        <v>46002</v>
      </c>
      <c r="B4225" s="5" t="s">
        <v>6</v>
      </c>
      <c r="C4225" s="5" t="s">
        <v>46</v>
      </c>
      <c r="D4225" s="5" t="s">
        <v>8</v>
      </c>
      <c r="E4225" s="22">
        <v>4.1666666666666664E-2</v>
      </c>
      <c r="F4225" s="5">
        <v>200</v>
      </c>
      <c r="G4225" s="5"/>
      <c r="H4225" s="5">
        <v>1</v>
      </c>
    </row>
    <row r="4226" spans="1:8" ht="15.6" x14ac:dyDescent="0.3">
      <c r="A4226" s="56" t="s">
        <v>267</v>
      </c>
      <c r="B4226" s="56" t="s">
        <v>2</v>
      </c>
      <c r="C4226" s="56" t="s">
        <v>3</v>
      </c>
      <c r="D4226" s="56" t="s">
        <v>4</v>
      </c>
      <c r="E4226" s="57" t="s">
        <v>5</v>
      </c>
      <c r="F4226" s="212" t="s">
        <v>500</v>
      </c>
      <c r="G4226" s="212" t="s">
        <v>613</v>
      </c>
      <c r="H4226" s="212" t="s">
        <v>268</v>
      </c>
    </row>
    <row r="4227" spans="1:8" x14ac:dyDescent="0.3">
      <c r="A4227" s="18">
        <v>46003</v>
      </c>
      <c r="B4227" s="16" t="s">
        <v>35</v>
      </c>
      <c r="C4227" s="17" t="s">
        <v>14</v>
      </c>
      <c r="D4227" s="52" t="s">
        <v>115</v>
      </c>
      <c r="E4227" s="17">
        <v>0.29166666666666669</v>
      </c>
      <c r="F4227" s="27">
        <v>5600</v>
      </c>
      <c r="G4227" s="316"/>
      <c r="H4227" s="52">
        <v>13</v>
      </c>
    </row>
    <row r="4228" spans="1:8" x14ac:dyDescent="0.3">
      <c r="A4228" s="18">
        <v>46003</v>
      </c>
      <c r="B4228" s="27" t="s">
        <v>67</v>
      </c>
      <c r="C4228" s="49" t="s">
        <v>104</v>
      </c>
      <c r="D4228" s="50" t="s">
        <v>24</v>
      </c>
      <c r="E4228" s="49">
        <v>0.375</v>
      </c>
      <c r="F4228" s="16"/>
      <c r="G4228" s="27"/>
      <c r="H4228" s="50">
        <v>10</v>
      </c>
    </row>
    <row r="4229" spans="1:8" x14ac:dyDescent="0.3">
      <c r="A4229" s="18">
        <v>46003</v>
      </c>
      <c r="B4229" s="27" t="s">
        <v>6</v>
      </c>
      <c r="C4229" s="49" t="s">
        <v>104</v>
      </c>
      <c r="D4229" s="50" t="s">
        <v>24</v>
      </c>
      <c r="E4229" s="49">
        <v>0.41666666666666669</v>
      </c>
      <c r="F4229" s="27">
        <v>7300</v>
      </c>
      <c r="G4229" s="27"/>
      <c r="H4229" s="50">
        <v>13</v>
      </c>
    </row>
    <row r="4230" spans="1:8" x14ac:dyDescent="0.3">
      <c r="A4230" s="18">
        <v>46003</v>
      </c>
      <c r="B4230" s="27" t="s">
        <v>18</v>
      </c>
      <c r="C4230" s="49" t="s">
        <v>20</v>
      </c>
      <c r="D4230" s="50" t="s">
        <v>179</v>
      </c>
      <c r="E4230" s="49">
        <v>0.33333333333333331</v>
      </c>
      <c r="F4230" s="16"/>
      <c r="G4230" s="27"/>
      <c r="H4230" s="50">
        <v>22</v>
      </c>
    </row>
    <row r="4231" spans="1:8" x14ac:dyDescent="0.3">
      <c r="A4231" s="18">
        <v>46003</v>
      </c>
      <c r="B4231" s="27" t="s">
        <v>12</v>
      </c>
      <c r="C4231" s="49" t="s">
        <v>26</v>
      </c>
      <c r="D4231" s="50" t="s">
        <v>27</v>
      </c>
      <c r="E4231" s="49">
        <v>0.29166666666666702</v>
      </c>
      <c r="F4231" s="27"/>
      <c r="G4231" s="163"/>
      <c r="H4231" s="50">
        <v>2</v>
      </c>
    </row>
    <row r="4232" spans="1:8" x14ac:dyDescent="0.3">
      <c r="A4232" s="18">
        <v>46003</v>
      </c>
      <c r="B4232" s="16" t="s">
        <v>84</v>
      </c>
      <c r="C4232" s="17" t="s">
        <v>26</v>
      </c>
      <c r="D4232" s="52" t="s">
        <v>27</v>
      </c>
      <c r="E4232" s="17">
        <v>0.29166666666666669</v>
      </c>
      <c r="F4232" s="27">
        <v>4200</v>
      </c>
      <c r="G4232" s="316"/>
      <c r="H4232" s="52">
        <v>12</v>
      </c>
    </row>
    <row r="4233" spans="1:8" x14ac:dyDescent="0.3">
      <c r="A4233" s="18">
        <v>46003</v>
      </c>
      <c r="B4233" s="27" t="s">
        <v>9</v>
      </c>
      <c r="C4233" s="49" t="s">
        <v>28</v>
      </c>
      <c r="D4233" s="50" t="s">
        <v>42</v>
      </c>
      <c r="E4233" s="49">
        <v>0.29166666666666669</v>
      </c>
      <c r="F4233" s="16">
        <v>4000</v>
      </c>
      <c r="G4233" s="27"/>
      <c r="H4233" s="50">
        <v>7</v>
      </c>
    </row>
    <row r="4234" spans="1:8" x14ac:dyDescent="0.3">
      <c r="A4234" s="18">
        <v>46003</v>
      </c>
      <c r="B4234" s="27" t="s">
        <v>36</v>
      </c>
      <c r="C4234" s="49" t="s">
        <v>56</v>
      </c>
      <c r="D4234" s="50" t="s">
        <v>116</v>
      </c>
      <c r="E4234" s="49">
        <v>0.5</v>
      </c>
      <c r="F4234" s="16">
        <v>10230</v>
      </c>
      <c r="G4234" s="27"/>
      <c r="H4234" s="50">
        <v>18</v>
      </c>
    </row>
    <row r="4235" spans="1:8" x14ac:dyDescent="0.3">
      <c r="A4235" s="18">
        <v>46003</v>
      </c>
      <c r="B4235" s="27" t="s">
        <v>22</v>
      </c>
      <c r="C4235" s="49" t="s">
        <v>14</v>
      </c>
      <c r="D4235" s="50" t="s">
        <v>115</v>
      </c>
      <c r="E4235" s="49">
        <v>0.58333333333333337</v>
      </c>
      <c r="F4235" s="16"/>
      <c r="G4235" s="27"/>
      <c r="H4235" s="50">
        <v>2</v>
      </c>
    </row>
    <row r="4236" spans="1:8" x14ac:dyDescent="0.3">
      <c r="A4236" s="18">
        <v>46003</v>
      </c>
      <c r="B4236" s="27" t="s">
        <v>80</v>
      </c>
      <c r="C4236" s="49" t="s">
        <v>14</v>
      </c>
      <c r="D4236" s="50" t="s">
        <v>115</v>
      </c>
      <c r="E4236" s="49">
        <v>0.58333333333333337</v>
      </c>
      <c r="F4236" s="16"/>
      <c r="G4236" s="27"/>
      <c r="H4236" s="50"/>
    </row>
    <row r="4237" spans="1:8" x14ac:dyDescent="0.3">
      <c r="A4237" s="18">
        <v>46003</v>
      </c>
      <c r="B4237" s="27" t="s">
        <v>618</v>
      </c>
      <c r="C4237" s="49"/>
      <c r="D4237" s="50"/>
      <c r="E4237" s="49"/>
      <c r="F4237" s="16"/>
      <c r="G4237" s="27"/>
      <c r="H4237" s="50"/>
    </row>
    <row r="4238" spans="1:8" x14ac:dyDescent="0.3">
      <c r="A4238" s="18">
        <v>46003</v>
      </c>
      <c r="B4238" s="27"/>
      <c r="C4238" s="49"/>
      <c r="D4238" s="50"/>
      <c r="E4238" s="49"/>
      <c r="F4238" s="16"/>
      <c r="G4238" s="27"/>
      <c r="H4238" s="50"/>
    </row>
    <row r="4239" spans="1:8" ht="15.6" x14ac:dyDescent="0.3">
      <c r="A4239" s="56" t="s">
        <v>267</v>
      </c>
      <c r="B4239" s="56" t="s">
        <v>2</v>
      </c>
      <c r="C4239" s="56" t="s">
        <v>3</v>
      </c>
      <c r="D4239" s="56" t="s">
        <v>4</v>
      </c>
      <c r="E4239" s="57" t="s">
        <v>5</v>
      </c>
      <c r="F4239" s="212" t="s">
        <v>500</v>
      </c>
      <c r="G4239" s="212" t="s">
        <v>613</v>
      </c>
      <c r="H4239" s="212" t="s">
        <v>268</v>
      </c>
    </row>
    <row r="4240" spans="1:8" x14ac:dyDescent="0.3">
      <c r="A4240" s="374">
        <v>46004</v>
      </c>
      <c r="B4240" s="48" t="s">
        <v>84</v>
      </c>
      <c r="C4240" s="252" t="s">
        <v>20</v>
      </c>
      <c r="D4240" s="48" t="s">
        <v>179</v>
      </c>
      <c r="E4240" s="252">
        <v>0.375</v>
      </c>
      <c r="F4240" s="48"/>
      <c r="G4240" s="48"/>
      <c r="H4240" s="48">
        <v>20</v>
      </c>
    </row>
    <row r="4241" spans="1:8" x14ac:dyDescent="0.3">
      <c r="A4241" s="374">
        <v>46004</v>
      </c>
      <c r="B4241" s="48" t="s">
        <v>11</v>
      </c>
      <c r="C4241" s="252" t="s">
        <v>20</v>
      </c>
      <c r="D4241" s="48" t="s">
        <v>179</v>
      </c>
      <c r="E4241" s="252">
        <v>0.375</v>
      </c>
      <c r="F4241" s="48"/>
      <c r="G4241" s="48"/>
      <c r="H4241" s="48">
        <v>6</v>
      </c>
    </row>
    <row r="4242" spans="1:8" x14ac:dyDescent="0.3">
      <c r="A4242" s="374">
        <v>46004</v>
      </c>
      <c r="B4242" s="48" t="s">
        <v>6</v>
      </c>
      <c r="C4242" s="192" t="s">
        <v>28</v>
      </c>
      <c r="D4242" s="48" t="s">
        <v>42</v>
      </c>
      <c r="E4242" s="192">
        <v>0.33333333333333398</v>
      </c>
      <c r="F4242" s="48"/>
      <c r="G4242" s="48"/>
      <c r="H4242" s="48">
        <v>6</v>
      </c>
    </row>
    <row r="4243" spans="1:8" x14ac:dyDescent="0.3">
      <c r="A4243" s="374">
        <v>46004</v>
      </c>
      <c r="B4243" s="48" t="s">
        <v>9</v>
      </c>
      <c r="C4243" s="192" t="s">
        <v>14</v>
      </c>
      <c r="D4243" s="48" t="s">
        <v>115</v>
      </c>
      <c r="E4243" s="192">
        <v>0.33333333333333398</v>
      </c>
      <c r="F4243" s="48"/>
      <c r="G4243" s="48"/>
      <c r="H4243" s="48">
        <v>5</v>
      </c>
    </row>
    <row r="4244" spans="1:8" x14ac:dyDescent="0.3">
      <c r="A4244" s="374">
        <v>46004</v>
      </c>
      <c r="B4244" s="48" t="s">
        <v>35</v>
      </c>
      <c r="C4244" s="192" t="s">
        <v>56</v>
      </c>
      <c r="D4244" s="48" t="s">
        <v>81</v>
      </c>
      <c r="E4244" s="192">
        <v>0.33333333333333331</v>
      </c>
      <c r="F4244" s="48"/>
      <c r="G4244" s="48"/>
      <c r="H4244" s="48">
        <v>7</v>
      </c>
    </row>
    <row r="4245" spans="1:8" x14ac:dyDescent="0.3">
      <c r="A4245" s="374">
        <v>46004</v>
      </c>
      <c r="B4245" s="48" t="s">
        <v>423</v>
      </c>
      <c r="C4245" s="48" t="s">
        <v>56</v>
      </c>
      <c r="D4245" s="48" t="s">
        <v>81</v>
      </c>
      <c r="E4245" s="252">
        <v>0.375</v>
      </c>
      <c r="F4245" s="48"/>
      <c r="G4245" s="48"/>
      <c r="H4245" s="48">
        <v>10</v>
      </c>
    </row>
    <row r="4246" spans="1:8" ht="15.6" x14ac:dyDescent="0.3">
      <c r="A4246" s="56" t="s">
        <v>267</v>
      </c>
      <c r="B4246" s="56" t="s">
        <v>2</v>
      </c>
      <c r="C4246" s="56" t="s">
        <v>3</v>
      </c>
      <c r="D4246" s="56" t="s">
        <v>4</v>
      </c>
      <c r="E4246" s="57" t="s">
        <v>5</v>
      </c>
      <c r="F4246" s="212" t="s">
        <v>500</v>
      </c>
      <c r="G4246" s="212" t="s">
        <v>613</v>
      </c>
      <c r="H4246" s="212" t="s">
        <v>268</v>
      </c>
    </row>
    <row r="4247" spans="1:8" x14ac:dyDescent="0.3">
      <c r="A4247" s="374">
        <v>46006</v>
      </c>
      <c r="B4247" s="41" t="s">
        <v>16</v>
      </c>
      <c r="C4247" s="42" t="s">
        <v>20</v>
      </c>
      <c r="D4247" s="41" t="s">
        <v>179</v>
      </c>
      <c r="E4247" s="42">
        <v>0.25</v>
      </c>
      <c r="F4247" s="41">
        <v>23000</v>
      </c>
      <c r="G4247" s="42"/>
      <c r="H4247" s="41">
        <v>24</v>
      </c>
    </row>
    <row r="4248" spans="1:8" x14ac:dyDescent="0.3">
      <c r="A4248" s="374">
        <v>46006</v>
      </c>
      <c r="B4248" s="41" t="s">
        <v>18</v>
      </c>
      <c r="C4248" s="192" t="s">
        <v>20</v>
      </c>
      <c r="D4248" s="41" t="s">
        <v>179</v>
      </c>
      <c r="E4248" s="192">
        <v>0.5</v>
      </c>
      <c r="F4248" s="48">
        <v>22303</v>
      </c>
      <c r="G4248" s="192"/>
      <c r="H4248" s="41">
        <v>27</v>
      </c>
    </row>
    <row r="4249" spans="1:8" x14ac:dyDescent="0.3">
      <c r="A4249" s="374">
        <v>46006</v>
      </c>
      <c r="B4249" s="48" t="s">
        <v>35</v>
      </c>
      <c r="C4249" s="192" t="s">
        <v>14</v>
      </c>
      <c r="D4249" s="48" t="s">
        <v>115</v>
      </c>
      <c r="E4249" s="192">
        <v>0.29166666666666702</v>
      </c>
      <c r="F4249" s="48">
        <v>3000</v>
      </c>
      <c r="G4249" s="192"/>
      <c r="H4249" s="48">
        <v>4</v>
      </c>
    </row>
    <row r="4250" spans="1:8" x14ac:dyDescent="0.3">
      <c r="A4250" s="374">
        <v>46006</v>
      </c>
      <c r="B4250" s="48" t="s">
        <v>169</v>
      </c>
      <c r="C4250" s="192" t="s">
        <v>14</v>
      </c>
      <c r="D4250" s="48" t="s">
        <v>115</v>
      </c>
      <c r="E4250" s="192">
        <v>0.41666666666666669</v>
      </c>
      <c r="F4250" s="48">
        <v>2100</v>
      </c>
      <c r="G4250" s="192"/>
      <c r="H4250" s="48">
        <v>10</v>
      </c>
    </row>
    <row r="4251" spans="1:8" x14ac:dyDescent="0.3">
      <c r="A4251" s="374">
        <v>46006</v>
      </c>
      <c r="B4251" s="48" t="s">
        <v>30</v>
      </c>
      <c r="C4251" s="192" t="s">
        <v>104</v>
      </c>
      <c r="D4251" s="48" t="s">
        <v>24</v>
      </c>
      <c r="E4251" s="192">
        <v>0.3125</v>
      </c>
      <c r="F4251" s="41">
        <v>6200</v>
      </c>
      <c r="G4251" s="192"/>
      <c r="H4251" s="48">
        <v>6</v>
      </c>
    </row>
    <row r="4252" spans="1:8" x14ac:dyDescent="0.3">
      <c r="A4252" s="374">
        <v>46006</v>
      </c>
      <c r="B4252" s="48" t="s">
        <v>9</v>
      </c>
      <c r="C4252" s="192" t="s">
        <v>104</v>
      </c>
      <c r="D4252" s="48" t="s">
        <v>24</v>
      </c>
      <c r="E4252" s="192">
        <v>0.3125</v>
      </c>
      <c r="F4252" s="48">
        <v>4000</v>
      </c>
      <c r="G4252" s="192"/>
      <c r="H4252" s="48">
        <v>6</v>
      </c>
    </row>
    <row r="4253" spans="1:8" x14ac:dyDescent="0.3">
      <c r="A4253" s="374">
        <v>46006</v>
      </c>
      <c r="B4253" s="48" t="s">
        <v>80</v>
      </c>
      <c r="C4253" s="192" t="s">
        <v>104</v>
      </c>
      <c r="D4253" s="48" t="s">
        <v>24</v>
      </c>
      <c r="E4253" s="192">
        <v>0.5625</v>
      </c>
      <c r="F4253" s="48">
        <v>8000</v>
      </c>
      <c r="G4253" s="192"/>
      <c r="H4253" s="48">
        <v>14</v>
      </c>
    </row>
    <row r="4254" spans="1:8" x14ac:dyDescent="0.3">
      <c r="A4254" s="374">
        <v>46006</v>
      </c>
      <c r="B4254" s="48" t="s">
        <v>6</v>
      </c>
      <c r="C4254" s="192" t="s">
        <v>26</v>
      </c>
      <c r="D4254" s="48" t="s">
        <v>27</v>
      </c>
      <c r="E4254" s="192">
        <v>0.29166666666666702</v>
      </c>
      <c r="F4254" s="48">
        <v>7100</v>
      </c>
      <c r="G4254" s="192"/>
      <c r="H4254" s="48">
        <v>13</v>
      </c>
    </row>
    <row r="4255" spans="1:8" x14ac:dyDescent="0.3">
      <c r="A4255" s="374">
        <v>46006</v>
      </c>
      <c r="B4255" s="48" t="s">
        <v>13</v>
      </c>
      <c r="C4255" s="192" t="s">
        <v>26</v>
      </c>
      <c r="D4255" s="48" t="s">
        <v>27</v>
      </c>
      <c r="E4255" s="192">
        <v>0.52083333333333337</v>
      </c>
      <c r="F4255" s="48">
        <v>4200</v>
      </c>
      <c r="G4255" s="192"/>
      <c r="H4255" s="48">
        <v>11</v>
      </c>
    </row>
    <row r="4256" spans="1:8" x14ac:dyDescent="0.3">
      <c r="A4256" s="374">
        <v>46006</v>
      </c>
      <c r="B4256" s="48" t="s">
        <v>22</v>
      </c>
      <c r="C4256" s="192" t="s">
        <v>56</v>
      </c>
      <c r="D4256" s="48" t="s">
        <v>81</v>
      </c>
      <c r="E4256" s="192">
        <v>0.29166666666666702</v>
      </c>
      <c r="F4256" s="48">
        <v>6500</v>
      </c>
      <c r="G4256" s="192"/>
      <c r="H4256" s="48">
        <v>13</v>
      </c>
    </row>
    <row r="4257" spans="1:8" x14ac:dyDescent="0.3">
      <c r="A4257" s="374">
        <v>46006</v>
      </c>
      <c r="B4257" s="41" t="s">
        <v>441</v>
      </c>
      <c r="C4257" s="42" t="s">
        <v>56</v>
      </c>
      <c r="D4257" s="41" t="s">
        <v>81</v>
      </c>
      <c r="E4257" s="42">
        <v>0.5</v>
      </c>
      <c r="F4257" s="48"/>
      <c r="G4257" s="42"/>
      <c r="H4257" s="41">
        <v>1</v>
      </c>
    </row>
    <row r="4258" spans="1:8" x14ac:dyDescent="0.3">
      <c r="A4258" s="374">
        <v>46006</v>
      </c>
      <c r="B4258" s="48" t="s">
        <v>17</v>
      </c>
      <c r="C4258" s="192" t="s">
        <v>56</v>
      </c>
      <c r="D4258" s="48" t="s">
        <v>81</v>
      </c>
      <c r="E4258" s="192">
        <v>0.5</v>
      </c>
      <c r="F4258" s="48">
        <v>6690</v>
      </c>
      <c r="G4258" s="192"/>
      <c r="H4258" s="48">
        <v>8</v>
      </c>
    </row>
    <row r="4259" spans="1:8" x14ac:dyDescent="0.3">
      <c r="A4259" s="374">
        <v>46006</v>
      </c>
      <c r="B4259" s="48" t="s">
        <v>25</v>
      </c>
      <c r="C4259" s="192" t="s">
        <v>56</v>
      </c>
      <c r="D4259" s="48" t="s">
        <v>81</v>
      </c>
      <c r="E4259" s="192">
        <v>0.5</v>
      </c>
      <c r="F4259" s="48">
        <v>936</v>
      </c>
      <c r="G4259" s="192"/>
      <c r="H4259" s="48">
        <v>4</v>
      </c>
    </row>
    <row r="4260" spans="1:8" ht="15.6" x14ac:dyDescent="0.3">
      <c r="A4260" s="375"/>
      <c r="B4260" s="117"/>
      <c r="C4260" s="117"/>
      <c r="D4260" s="117"/>
      <c r="E4260" s="117"/>
      <c r="F4260" s="117"/>
      <c r="G4260" s="117"/>
      <c r="H4260" s="117"/>
    </row>
    <row r="4261" spans="1:8" ht="15.6" x14ac:dyDescent="0.3">
      <c r="A4261" s="56" t="s">
        <v>267</v>
      </c>
      <c r="B4261" s="56" t="s">
        <v>2</v>
      </c>
      <c r="C4261" s="56" t="s">
        <v>3</v>
      </c>
      <c r="D4261" s="56" t="s">
        <v>4</v>
      </c>
      <c r="E4261" s="57" t="s">
        <v>5</v>
      </c>
      <c r="F4261" s="212" t="s">
        <v>500</v>
      </c>
      <c r="G4261" s="212" t="s">
        <v>619</v>
      </c>
      <c r="H4261" s="212" t="s">
        <v>268</v>
      </c>
    </row>
    <row r="4262" spans="1:8" x14ac:dyDescent="0.3">
      <c r="A4262" s="1">
        <v>46007</v>
      </c>
      <c r="B4262" s="2" t="s">
        <v>620</v>
      </c>
      <c r="C4262" s="2" t="s">
        <v>46</v>
      </c>
      <c r="D4262" s="4" t="s">
        <v>165</v>
      </c>
      <c r="E4262" s="3">
        <v>0.66666666666666663</v>
      </c>
      <c r="F4262" s="2"/>
      <c r="G4262" s="153"/>
      <c r="H4262" s="153"/>
    </row>
    <row r="4263" spans="1:8" x14ac:dyDescent="0.3">
      <c r="A4263" s="1">
        <v>46007</v>
      </c>
      <c r="B4263" s="2" t="s">
        <v>620</v>
      </c>
      <c r="C4263" s="2" t="s">
        <v>26</v>
      </c>
      <c r="D4263" s="4" t="s">
        <v>113</v>
      </c>
      <c r="E4263" s="3">
        <v>0.91666666666666663</v>
      </c>
      <c r="F4263" s="2"/>
      <c r="G4263" s="153"/>
      <c r="H4263" s="153"/>
    </row>
    <row r="4264" spans="1:8" ht="15.6" x14ac:dyDescent="0.3">
      <c r="A4264" s="56" t="s">
        <v>267</v>
      </c>
      <c r="B4264" s="56" t="s">
        <v>2</v>
      </c>
      <c r="C4264" s="56" t="s">
        <v>3</v>
      </c>
      <c r="D4264" s="56" t="s">
        <v>4</v>
      </c>
      <c r="E4264" s="57" t="s">
        <v>5</v>
      </c>
      <c r="F4264" s="212" t="s">
        <v>500</v>
      </c>
      <c r="G4264" s="212" t="s">
        <v>619</v>
      </c>
      <c r="H4264" s="212" t="s">
        <v>268</v>
      </c>
    </row>
    <row r="4265" spans="1:8" x14ac:dyDescent="0.3">
      <c r="A4265" s="1">
        <v>46008</v>
      </c>
      <c r="B4265" s="2" t="s">
        <v>621</v>
      </c>
      <c r="C4265" s="4" t="s">
        <v>446</v>
      </c>
      <c r="D4265" s="4" t="s">
        <v>446</v>
      </c>
      <c r="E4265" s="3">
        <v>0.16666666666666666</v>
      </c>
      <c r="F4265" s="2"/>
      <c r="G4265" s="2"/>
      <c r="H4265" s="4" t="s">
        <v>622</v>
      </c>
    </row>
    <row r="4266" spans="1:8" x14ac:dyDescent="0.3">
      <c r="A4266" s="1">
        <v>46008</v>
      </c>
      <c r="B4266" s="2" t="s">
        <v>6</v>
      </c>
      <c r="C4266" s="2" t="s">
        <v>104</v>
      </c>
      <c r="D4266" s="4" t="s">
        <v>24</v>
      </c>
      <c r="E4266" s="3">
        <v>0.33333333333333331</v>
      </c>
      <c r="F4266" s="2">
        <v>6200</v>
      </c>
      <c r="G4266" s="2"/>
      <c r="H4266" s="4" t="s">
        <v>623</v>
      </c>
    </row>
    <row r="4267" spans="1:8" x14ac:dyDescent="0.3">
      <c r="A4267" s="1">
        <v>46008</v>
      </c>
      <c r="B4267" s="8" t="s">
        <v>9</v>
      </c>
      <c r="C4267" s="2" t="s">
        <v>104</v>
      </c>
      <c r="D4267" s="4" t="s">
        <v>24</v>
      </c>
      <c r="E4267" s="14">
        <v>0.29166666666666669</v>
      </c>
      <c r="F4267" s="2">
        <v>5000</v>
      </c>
      <c r="G4267" s="2"/>
      <c r="H4267" s="4" t="s">
        <v>623</v>
      </c>
    </row>
    <row r="4268" spans="1:8" x14ac:dyDescent="0.3">
      <c r="A4268" s="1">
        <v>46008</v>
      </c>
      <c r="B4268" s="8" t="s">
        <v>624</v>
      </c>
      <c r="C4268" s="2" t="s">
        <v>625</v>
      </c>
      <c r="D4268" s="4" t="s">
        <v>626</v>
      </c>
      <c r="E4268" s="14">
        <v>0.375</v>
      </c>
      <c r="F4268" s="2"/>
      <c r="G4268" s="2"/>
      <c r="H4268" s="10" t="s">
        <v>627</v>
      </c>
    </row>
    <row r="4269" spans="1:8" x14ac:dyDescent="0.3">
      <c r="A4269" s="1">
        <v>46008</v>
      </c>
      <c r="B4269" s="2" t="s">
        <v>6</v>
      </c>
      <c r="C4269" s="2" t="s">
        <v>46</v>
      </c>
      <c r="D4269" s="4" t="s">
        <v>165</v>
      </c>
      <c r="E4269" s="8" t="s">
        <v>628</v>
      </c>
      <c r="F4269" s="2"/>
      <c r="G4269" s="2"/>
      <c r="H4269" s="10"/>
    </row>
    <row r="4270" spans="1:8" x14ac:dyDescent="0.3">
      <c r="A4270" s="1">
        <v>46008</v>
      </c>
      <c r="B4270" s="2" t="s">
        <v>11</v>
      </c>
      <c r="C4270" s="2" t="s">
        <v>28</v>
      </c>
      <c r="D4270" s="4" t="s">
        <v>42</v>
      </c>
      <c r="E4270" s="3">
        <v>0.33333333333333331</v>
      </c>
      <c r="F4270" s="2"/>
      <c r="G4270" s="2"/>
      <c r="H4270" s="4" t="s">
        <v>629</v>
      </c>
    </row>
    <row r="4271" spans="1:8" x14ac:dyDescent="0.3">
      <c r="A4271" s="1">
        <v>46008</v>
      </c>
      <c r="B4271" s="2" t="s">
        <v>35</v>
      </c>
      <c r="C4271" s="2" t="s">
        <v>28</v>
      </c>
      <c r="D4271" s="4" t="s">
        <v>42</v>
      </c>
      <c r="E4271" s="3">
        <v>0.29166666666666669</v>
      </c>
      <c r="F4271" s="2">
        <v>11300</v>
      </c>
      <c r="G4271" s="2"/>
      <c r="H4271" s="4" t="s">
        <v>630</v>
      </c>
    </row>
    <row r="4272" spans="1:8" x14ac:dyDescent="0.3">
      <c r="A4272" s="1">
        <v>46008</v>
      </c>
      <c r="B4272" s="189" t="s">
        <v>36</v>
      </c>
      <c r="C4272" s="2" t="s">
        <v>20</v>
      </c>
      <c r="D4272" s="4" t="s">
        <v>179</v>
      </c>
      <c r="E4272" s="3">
        <v>0.45833333333333331</v>
      </c>
      <c r="F4272" s="2" t="s">
        <v>631</v>
      </c>
      <c r="G4272" s="211"/>
      <c r="H4272" s="10" t="s">
        <v>632</v>
      </c>
    </row>
    <row r="4273" spans="1:8" x14ac:dyDescent="0.3">
      <c r="A4273" s="1">
        <v>46008</v>
      </c>
      <c r="B4273" s="8" t="s">
        <v>36</v>
      </c>
      <c r="C4273" s="2" t="s">
        <v>20</v>
      </c>
      <c r="D4273" s="4" t="s">
        <v>179</v>
      </c>
      <c r="E4273" s="3">
        <v>0.45833333333333331</v>
      </c>
      <c r="F4273" s="2">
        <v>11000</v>
      </c>
      <c r="G4273" s="2"/>
      <c r="H4273" s="10" t="s">
        <v>633</v>
      </c>
    </row>
    <row r="4274" spans="1:8" x14ac:dyDescent="0.3">
      <c r="A4274" s="1">
        <v>46008</v>
      </c>
      <c r="B4274" s="189" t="s">
        <v>91</v>
      </c>
      <c r="C4274" s="2" t="s">
        <v>46</v>
      </c>
      <c r="D4274" s="4" t="s">
        <v>165</v>
      </c>
      <c r="E4274" s="3">
        <v>0.45833333333333331</v>
      </c>
      <c r="F4274" s="2"/>
      <c r="G4274" s="211"/>
      <c r="H4274" s="189">
        <v>2</v>
      </c>
    </row>
    <row r="4275" spans="1:8" ht="15.6" x14ac:dyDescent="0.3">
      <c r="A4275" s="56" t="s">
        <v>267</v>
      </c>
      <c r="B4275" s="56" t="s">
        <v>2</v>
      </c>
      <c r="C4275" s="56" t="s">
        <v>3</v>
      </c>
      <c r="D4275" s="56" t="s">
        <v>4</v>
      </c>
      <c r="E4275" s="57" t="s">
        <v>5</v>
      </c>
      <c r="F4275" s="212" t="s">
        <v>500</v>
      </c>
      <c r="G4275" s="212" t="s">
        <v>619</v>
      </c>
      <c r="H4275" s="212" t="s">
        <v>268</v>
      </c>
    </row>
    <row r="4276" spans="1:8" x14ac:dyDescent="0.3">
      <c r="A4276" s="1">
        <v>46009</v>
      </c>
      <c r="B4276" s="2" t="s">
        <v>35</v>
      </c>
      <c r="C4276" s="2" t="s">
        <v>26</v>
      </c>
      <c r="D4276" s="4" t="s">
        <v>113</v>
      </c>
      <c r="E4276" s="14">
        <v>0.25</v>
      </c>
      <c r="F4276" s="211">
        <v>11100</v>
      </c>
      <c r="G4276" s="2"/>
      <c r="H4276" s="4" t="s">
        <v>634</v>
      </c>
    </row>
    <row r="4277" spans="1:8" x14ac:dyDescent="0.3">
      <c r="A4277" s="1">
        <v>46009</v>
      </c>
      <c r="B4277" s="2" t="s">
        <v>9</v>
      </c>
      <c r="C4277" s="2" t="s">
        <v>26</v>
      </c>
      <c r="D4277" s="4" t="s">
        <v>113</v>
      </c>
      <c r="E4277" s="14">
        <v>0.29166666666666669</v>
      </c>
      <c r="F4277" s="2">
        <v>1700</v>
      </c>
      <c r="G4277" s="2"/>
      <c r="H4277" s="4" t="s">
        <v>632</v>
      </c>
    </row>
    <row r="4278" spans="1:8" x14ac:dyDescent="0.3">
      <c r="A4278" s="1">
        <v>46009</v>
      </c>
      <c r="B4278" s="8" t="s">
        <v>36</v>
      </c>
      <c r="C4278" s="2" t="s">
        <v>26</v>
      </c>
      <c r="D4278" s="4" t="s">
        <v>113</v>
      </c>
      <c r="E4278" s="14">
        <v>0.625</v>
      </c>
      <c r="F4278" s="2">
        <v>11000</v>
      </c>
      <c r="G4278" s="2"/>
      <c r="H4278" s="10" t="s">
        <v>642</v>
      </c>
    </row>
    <row r="4279" spans="1:8" x14ac:dyDescent="0.3">
      <c r="A4279" s="1">
        <v>46009</v>
      </c>
      <c r="B4279" s="2" t="s">
        <v>6</v>
      </c>
      <c r="C4279" s="2" t="s">
        <v>104</v>
      </c>
      <c r="D4279" s="4" t="s">
        <v>24</v>
      </c>
      <c r="E4279" s="14">
        <v>0.3125</v>
      </c>
      <c r="F4279" s="2">
        <v>7000</v>
      </c>
      <c r="G4279" s="2"/>
      <c r="H4279" s="8" t="s">
        <v>630</v>
      </c>
    </row>
    <row r="4280" spans="1:8" x14ac:dyDescent="0.3">
      <c r="A4280" s="1">
        <v>46009</v>
      </c>
      <c r="B4280" s="2" t="s">
        <v>6</v>
      </c>
      <c r="C4280" s="2" t="s">
        <v>104</v>
      </c>
      <c r="D4280" s="4" t="s">
        <v>24</v>
      </c>
      <c r="E4280" s="14">
        <v>0.66666666666666663</v>
      </c>
      <c r="F4280" s="2"/>
      <c r="G4280" s="2"/>
      <c r="H4280" s="4"/>
    </row>
    <row r="4281" spans="1:8" x14ac:dyDescent="0.3">
      <c r="A4281" s="1">
        <v>46009</v>
      </c>
      <c r="B4281" s="2" t="s">
        <v>9</v>
      </c>
      <c r="C4281" s="2" t="s">
        <v>104</v>
      </c>
      <c r="D4281" s="4" t="s">
        <v>24</v>
      </c>
      <c r="E4281" s="14">
        <v>0.66666666666666663</v>
      </c>
      <c r="F4281" s="2"/>
      <c r="G4281" s="2"/>
      <c r="H4281" s="4"/>
    </row>
    <row r="4282" spans="1:8" x14ac:dyDescent="0.3">
      <c r="A4282" s="1">
        <v>46009</v>
      </c>
      <c r="B4282" s="2" t="s">
        <v>180</v>
      </c>
      <c r="C4282" s="2" t="s">
        <v>104</v>
      </c>
      <c r="D4282" s="4" t="s">
        <v>24</v>
      </c>
      <c r="E4282" s="14">
        <v>0.66666666666666663</v>
      </c>
      <c r="F4282" s="2">
        <v>1700</v>
      </c>
      <c r="G4282" s="2"/>
      <c r="H4282" s="4" t="s">
        <v>632</v>
      </c>
    </row>
    <row r="4283" spans="1:8" x14ac:dyDescent="0.3">
      <c r="A4283" s="1">
        <v>46009</v>
      </c>
      <c r="B4283" s="2" t="s">
        <v>33</v>
      </c>
      <c r="C4283" s="2" t="s">
        <v>56</v>
      </c>
      <c r="D4283" s="4" t="s">
        <v>81</v>
      </c>
      <c r="E4283" s="14">
        <v>0.41666666666666669</v>
      </c>
      <c r="F4283" s="2"/>
      <c r="G4283" s="2"/>
      <c r="H4283" s="4" t="s">
        <v>623</v>
      </c>
    </row>
    <row r="4284" spans="1:8" x14ac:dyDescent="0.3">
      <c r="A4284" s="1">
        <v>46009</v>
      </c>
      <c r="B4284" s="2" t="s">
        <v>43</v>
      </c>
      <c r="C4284" s="2" t="s">
        <v>56</v>
      </c>
      <c r="D4284" s="4" t="s">
        <v>81</v>
      </c>
      <c r="E4284" s="14">
        <v>0.41666666666666669</v>
      </c>
      <c r="F4284" s="2">
        <v>177</v>
      </c>
      <c r="G4284" s="2"/>
      <c r="H4284" s="4" t="s">
        <v>636</v>
      </c>
    </row>
    <row r="4285" spans="1:8" x14ac:dyDescent="0.3">
      <c r="A4285" s="1">
        <v>46009</v>
      </c>
      <c r="B4285" s="2" t="s">
        <v>398</v>
      </c>
      <c r="C4285" s="2" t="s">
        <v>56</v>
      </c>
      <c r="D4285" s="4" t="s">
        <v>81</v>
      </c>
      <c r="E4285" s="14">
        <v>0.41666666666666669</v>
      </c>
      <c r="F4285" s="2"/>
      <c r="G4285" s="2"/>
      <c r="H4285" s="4" t="s">
        <v>637</v>
      </c>
    </row>
    <row r="4286" spans="1:8" x14ac:dyDescent="0.3">
      <c r="A4286" s="1">
        <v>46009</v>
      </c>
      <c r="B4286" s="2" t="s">
        <v>16</v>
      </c>
      <c r="C4286" s="2" t="s">
        <v>46</v>
      </c>
      <c r="D4286" s="4" t="s">
        <v>165</v>
      </c>
      <c r="E4286" s="46">
        <v>0.35416666666666669</v>
      </c>
      <c r="F4286" s="2"/>
      <c r="G4286" s="2"/>
      <c r="H4286" s="8" t="s">
        <v>637</v>
      </c>
    </row>
    <row r="4287" spans="1:8" x14ac:dyDescent="0.3">
      <c r="A4287" s="1">
        <v>46009</v>
      </c>
      <c r="B4287" s="2" t="s">
        <v>601</v>
      </c>
      <c r="C4287" s="2" t="s">
        <v>28</v>
      </c>
      <c r="D4287" s="4" t="s">
        <v>42</v>
      </c>
      <c r="E4287" s="46">
        <v>0.35416666666666669</v>
      </c>
      <c r="F4287" s="2"/>
      <c r="G4287" s="8"/>
      <c r="H4287" s="189">
        <v>5</v>
      </c>
    </row>
    <row r="4288" spans="1:8" x14ac:dyDescent="0.3">
      <c r="A4288" s="1">
        <v>46009</v>
      </c>
      <c r="B4288" s="2" t="s">
        <v>18</v>
      </c>
      <c r="C4288" s="2" t="s">
        <v>28</v>
      </c>
      <c r="D4288" s="4" t="s">
        <v>42</v>
      </c>
      <c r="E4288" s="46">
        <v>0.35416666666666669</v>
      </c>
      <c r="F4288" s="2">
        <v>4200</v>
      </c>
      <c r="G4288" s="8"/>
      <c r="H4288" s="189">
        <v>10</v>
      </c>
    </row>
    <row r="4289" spans="1:8" x14ac:dyDescent="0.3">
      <c r="A4289" s="1">
        <v>46009</v>
      </c>
      <c r="B4289" s="2" t="s">
        <v>13</v>
      </c>
      <c r="C4289" s="2" t="s">
        <v>46</v>
      </c>
      <c r="D4289" s="4" t="s">
        <v>165</v>
      </c>
      <c r="E4289" s="14">
        <v>0.41666666666666669</v>
      </c>
      <c r="F4289" s="153"/>
      <c r="G4289" s="2"/>
      <c r="H4289" s="4" t="s">
        <v>638</v>
      </c>
    </row>
    <row r="4290" spans="1:8" x14ac:dyDescent="0.3">
      <c r="A4290" s="1">
        <v>46009</v>
      </c>
      <c r="B4290" s="2" t="s">
        <v>25</v>
      </c>
      <c r="C4290" s="2" t="s">
        <v>46</v>
      </c>
      <c r="D4290" s="4" t="s">
        <v>165</v>
      </c>
      <c r="E4290" s="14">
        <v>0.41666666666666669</v>
      </c>
      <c r="F4290" s="2">
        <v>4500</v>
      </c>
      <c r="G4290" s="2"/>
      <c r="H4290" s="4" t="s">
        <v>639</v>
      </c>
    </row>
    <row r="4291" spans="1:8" x14ac:dyDescent="0.3">
      <c r="A4291" s="1">
        <v>46009</v>
      </c>
      <c r="B4291" s="2" t="s">
        <v>12</v>
      </c>
      <c r="C4291" s="2" t="s">
        <v>20</v>
      </c>
      <c r="D4291" s="4" t="s">
        <v>179</v>
      </c>
      <c r="E4291" s="14">
        <v>0.29166666666666669</v>
      </c>
      <c r="F4291" s="2">
        <v>11000</v>
      </c>
      <c r="G4291" s="2" t="s">
        <v>503</v>
      </c>
      <c r="H4291" s="4" t="s">
        <v>640</v>
      </c>
    </row>
    <row r="4292" spans="1:8" x14ac:dyDescent="0.3">
      <c r="A4292" s="1">
        <v>46009</v>
      </c>
      <c r="B4292" s="2" t="s">
        <v>76</v>
      </c>
      <c r="C4292" s="2" t="s">
        <v>20</v>
      </c>
      <c r="D4292" s="4" t="s">
        <v>179</v>
      </c>
      <c r="E4292" s="14">
        <v>0.29166666666666669</v>
      </c>
      <c r="F4292" s="2"/>
      <c r="G4292" s="2"/>
      <c r="H4292" s="2" t="s">
        <v>641</v>
      </c>
    </row>
    <row r="4293" spans="1:8" x14ac:dyDescent="0.3">
      <c r="A4293" s="1">
        <v>46009</v>
      </c>
      <c r="B4293" s="2" t="s">
        <v>67</v>
      </c>
      <c r="C4293" s="2" t="s">
        <v>20</v>
      </c>
      <c r="D4293" s="4" t="s">
        <v>179</v>
      </c>
      <c r="E4293" s="14">
        <v>0.625</v>
      </c>
      <c r="F4293" s="2"/>
      <c r="G4293" s="2"/>
      <c r="H4293" s="2">
        <v>24</v>
      </c>
    </row>
    <row r="4294" spans="1:8" x14ac:dyDescent="0.3">
      <c r="A4294" s="1">
        <v>46009</v>
      </c>
      <c r="B4294" s="2" t="s">
        <v>22</v>
      </c>
      <c r="C4294" s="2" t="s">
        <v>20</v>
      </c>
      <c r="D4294" s="4" t="s">
        <v>179</v>
      </c>
      <c r="E4294" s="14">
        <v>0.5</v>
      </c>
      <c r="F4294" s="2">
        <v>10000</v>
      </c>
      <c r="G4294" s="2"/>
      <c r="H4294" s="4" t="s">
        <v>635</v>
      </c>
    </row>
    <row r="4295" spans="1:8" x14ac:dyDescent="0.3">
      <c r="A4295" s="1">
        <v>46009</v>
      </c>
      <c r="B4295" s="2" t="s">
        <v>33</v>
      </c>
      <c r="C4295" s="2" t="s">
        <v>14</v>
      </c>
      <c r="D4295" s="4" t="s">
        <v>115</v>
      </c>
      <c r="E4295" s="14">
        <v>0.375</v>
      </c>
      <c r="F4295" s="189">
        <v>4600</v>
      </c>
      <c r="G4295" s="2"/>
      <c r="H4295" s="2" t="s">
        <v>643</v>
      </c>
    </row>
    <row r="4296" spans="1:8" x14ac:dyDescent="0.3">
      <c r="A4296" s="1">
        <v>46009</v>
      </c>
      <c r="B4296" s="2" t="s">
        <v>51</v>
      </c>
      <c r="C4296" s="2" t="s">
        <v>14</v>
      </c>
      <c r="D4296" s="4" t="s">
        <v>115</v>
      </c>
      <c r="E4296" s="14">
        <v>0.375</v>
      </c>
      <c r="F4296" s="2">
        <v>2000</v>
      </c>
      <c r="G4296" s="2"/>
      <c r="H4296" s="4" t="s">
        <v>644</v>
      </c>
    </row>
    <row r="4297" spans="1:8" x14ac:dyDescent="0.3">
      <c r="A4297" s="1">
        <v>46009</v>
      </c>
      <c r="B4297" s="2" t="s">
        <v>6</v>
      </c>
      <c r="C4297" s="2" t="s">
        <v>28</v>
      </c>
      <c r="D4297" s="4" t="s">
        <v>165</v>
      </c>
      <c r="E4297" s="14">
        <v>0.875</v>
      </c>
      <c r="F4297" s="2"/>
      <c r="G4297" s="2"/>
      <c r="H4297" s="4"/>
    </row>
    <row r="4298" spans="1:8" x14ac:dyDescent="0.3">
      <c r="A4298" s="1">
        <v>46009</v>
      </c>
      <c r="B4298" s="2" t="s">
        <v>9</v>
      </c>
      <c r="C4298" s="2" t="s">
        <v>28</v>
      </c>
      <c r="D4298" s="4" t="s">
        <v>165</v>
      </c>
      <c r="E4298" s="14">
        <v>0.875</v>
      </c>
      <c r="F4298" s="2"/>
      <c r="G4298" s="2"/>
      <c r="H4298" s="4"/>
    </row>
    <row r="4299" spans="1:8" x14ac:dyDescent="0.3">
      <c r="A4299" s="1">
        <v>46009</v>
      </c>
      <c r="B4299" s="2" t="s">
        <v>180</v>
      </c>
      <c r="C4299" s="2" t="s">
        <v>28</v>
      </c>
      <c r="D4299" s="4" t="s">
        <v>165</v>
      </c>
      <c r="E4299" s="14">
        <v>0.875</v>
      </c>
      <c r="F4299" s="2">
        <v>1700</v>
      </c>
      <c r="G4299" s="2"/>
      <c r="H4299" s="4" t="s">
        <v>632</v>
      </c>
    </row>
    <row r="4300" spans="1:8" ht="15.6" x14ac:dyDescent="0.3">
      <c r="A4300" s="56" t="s">
        <v>267</v>
      </c>
      <c r="B4300" s="56" t="s">
        <v>2</v>
      </c>
      <c r="C4300" s="56" t="s">
        <v>3</v>
      </c>
      <c r="D4300" s="56" t="s">
        <v>4</v>
      </c>
      <c r="E4300" s="57" t="s">
        <v>5</v>
      </c>
      <c r="F4300" s="212" t="s">
        <v>500</v>
      </c>
      <c r="G4300" s="212" t="s">
        <v>619</v>
      </c>
      <c r="H4300" s="212" t="s">
        <v>268</v>
      </c>
    </row>
    <row r="4301" spans="1:8" x14ac:dyDescent="0.3">
      <c r="A4301" s="18">
        <v>46010</v>
      </c>
      <c r="B4301" s="5" t="s">
        <v>6</v>
      </c>
      <c r="C4301" s="19" t="s">
        <v>28</v>
      </c>
      <c r="D4301" s="48" t="s">
        <v>42</v>
      </c>
      <c r="E4301" s="19">
        <v>0.20833333333333334</v>
      </c>
      <c r="F4301" s="5">
        <v>7300</v>
      </c>
      <c r="G4301" s="5"/>
      <c r="H4301" s="48">
        <v>6</v>
      </c>
    </row>
    <row r="4302" spans="1:8" x14ac:dyDescent="0.3">
      <c r="A4302" s="18">
        <v>46010</v>
      </c>
      <c r="B4302" s="5" t="s">
        <v>9</v>
      </c>
      <c r="C4302" s="19" t="s">
        <v>28</v>
      </c>
      <c r="D4302" s="48" t="s">
        <v>42</v>
      </c>
      <c r="E4302" s="19">
        <v>0.20833333333333334</v>
      </c>
      <c r="F4302" s="20">
        <v>2300</v>
      </c>
      <c r="G4302" s="5"/>
      <c r="H4302" s="48">
        <v>6</v>
      </c>
    </row>
    <row r="4303" spans="1:8" x14ac:dyDescent="0.3">
      <c r="A4303" s="18">
        <v>46010</v>
      </c>
      <c r="B4303" s="5" t="s">
        <v>12</v>
      </c>
      <c r="C4303" s="19" t="s">
        <v>104</v>
      </c>
      <c r="D4303" s="48" t="s">
        <v>24</v>
      </c>
      <c r="E4303" s="19">
        <v>0.33333333333333331</v>
      </c>
      <c r="F4303" s="5"/>
      <c r="G4303" s="51"/>
      <c r="H4303" s="48">
        <v>21</v>
      </c>
    </row>
    <row r="4304" spans="1:8" x14ac:dyDescent="0.3">
      <c r="A4304" s="18">
        <v>46010</v>
      </c>
      <c r="B4304" s="16" t="s">
        <v>601</v>
      </c>
      <c r="C4304" s="17" t="s">
        <v>20</v>
      </c>
      <c r="D4304" s="52" t="s">
        <v>179</v>
      </c>
      <c r="E4304" s="17">
        <v>0.375</v>
      </c>
      <c r="F4304" s="27">
        <v>4600</v>
      </c>
      <c r="G4304" s="316"/>
      <c r="H4304" s="52">
        <v>14</v>
      </c>
    </row>
    <row r="4305" spans="1:8" x14ac:dyDescent="0.3">
      <c r="A4305" s="18">
        <v>46010</v>
      </c>
      <c r="B4305" s="27" t="s">
        <v>164</v>
      </c>
      <c r="C4305" s="49" t="s">
        <v>20</v>
      </c>
      <c r="D4305" s="27" t="s">
        <v>179</v>
      </c>
      <c r="E4305" s="49">
        <v>0.375</v>
      </c>
      <c r="F4305" s="316"/>
      <c r="G4305" s="163"/>
      <c r="H4305" s="27">
        <v>2</v>
      </c>
    </row>
    <row r="4306" spans="1:8" x14ac:dyDescent="0.3">
      <c r="A4306" s="18">
        <v>46010</v>
      </c>
      <c r="B4306" s="27" t="s">
        <v>18</v>
      </c>
      <c r="C4306" s="49" t="s">
        <v>20</v>
      </c>
      <c r="D4306" s="50" t="s">
        <v>179</v>
      </c>
      <c r="E4306" s="49">
        <v>0.375</v>
      </c>
      <c r="F4306" s="16"/>
      <c r="G4306" s="27"/>
      <c r="H4306" s="50">
        <v>3</v>
      </c>
    </row>
    <row r="4307" spans="1:8" x14ac:dyDescent="0.3">
      <c r="A4307" s="18">
        <v>46010</v>
      </c>
      <c r="B4307" s="27" t="s">
        <v>17</v>
      </c>
      <c r="C4307" s="49" t="s">
        <v>46</v>
      </c>
      <c r="D4307" s="50" t="s">
        <v>165</v>
      </c>
      <c r="E4307" s="49">
        <v>0.5</v>
      </c>
      <c r="F4307" s="27">
        <v>350</v>
      </c>
      <c r="G4307" s="163"/>
      <c r="H4307" s="50">
        <v>4</v>
      </c>
    </row>
    <row r="4308" spans="1:8" x14ac:dyDescent="0.3">
      <c r="A4308" s="18">
        <v>46010</v>
      </c>
      <c r="B4308" s="16" t="s">
        <v>35</v>
      </c>
      <c r="C4308" s="17" t="s">
        <v>56</v>
      </c>
      <c r="D4308" s="52" t="s">
        <v>81</v>
      </c>
      <c r="E4308" s="17">
        <v>0.33333333333333331</v>
      </c>
      <c r="F4308" s="27">
        <v>8500</v>
      </c>
      <c r="G4308" s="316"/>
      <c r="H4308" s="52">
        <v>10</v>
      </c>
    </row>
    <row r="4309" spans="1:8" x14ac:dyDescent="0.3">
      <c r="A4309" s="18">
        <v>46010</v>
      </c>
      <c r="B4309" s="27" t="s">
        <v>105</v>
      </c>
      <c r="C4309" s="49" t="s">
        <v>56</v>
      </c>
      <c r="D4309" s="50" t="s">
        <v>81</v>
      </c>
      <c r="E4309" s="49">
        <v>0.41666666666666669</v>
      </c>
      <c r="F4309" s="16"/>
      <c r="G4309" s="27"/>
      <c r="H4309" s="50">
        <v>14</v>
      </c>
    </row>
    <row r="4310" spans="1:8" x14ac:dyDescent="0.3">
      <c r="A4310" s="18">
        <v>46010</v>
      </c>
      <c r="B4310" s="52" t="s">
        <v>33</v>
      </c>
      <c r="C4310" s="110" t="s">
        <v>46</v>
      </c>
      <c r="D4310" s="52" t="s">
        <v>165</v>
      </c>
      <c r="E4310" s="110">
        <v>0.58333333333333337</v>
      </c>
      <c r="F4310" s="27"/>
      <c r="G4310" s="27"/>
      <c r="H4310" s="52">
        <v>1</v>
      </c>
    </row>
    <row r="4311" spans="1:8" x14ac:dyDescent="0.3">
      <c r="A4311" s="18">
        <v>46010</v>
      </c>
      <c r="B4311" s="27" t="s">
        <v>67</v>
      </c>
      <c r="C4311" s="49" t="s">
        <v>14</v>
      </c>
      <c r="D4311" s="50" t="s">
        <v>115</v>
      </c>
      <c r="E4311" s="6">
        <v>0.41666666666666669</v>
      </c>
      <c r="F4311" s="16">
        <v>10230</v>
      </c>
      <c r="G4311" s="27"/>
      <c r="H4311" s="27">
        <v>10</v>
      </c>
    </row>
    <row r="4312" spans="1:8" x14ac:dyDescent="0.3">
      <c r="A4312" s="18">
        <v>46010</v>
      </c>
      <c r="B4312" s="27" t="s">
        <v>593</v>
      </c>
      <c r="C4312" s="49" t="s">
        <v>14</v>
      </c>
      <c r="D4312" s="50" t="s">
        <v>115</v>
      </c>
      <c r="E4312" s="6">
        <v>0.58333333333333337</v>
      </c>
      <c r="F4312" s="16"/>
      <c r="G4312" s="27"/>
      <c r="H4312" s="27"/>
    </row>
    <row r="4313" spans="1:8" x14ac:dyDescent="0.3">
      <c r="A4313" s="18">
        <v>46010</v>
      </c>
      <c r="B4313" s="27" t="s">
        <v>22</v>
      </c>
      <c r="C4313" s="49" t="s">
        <v>14</v>
      </c>
      <c r="D4313" s="50" t="s">
        <v>115</v>
      </c>
      <c r="E4313" s="6">
        <v>0.58333333333333337</v>
      </c>
      <c r="F4313" s="16"/>
      <c r="G4313" s="27"/>
      <c r="H4313" s="27"/>
    </row>
    <row r="4314" spans="1:8" x14ac:dyDescent="0.3">
      <c r="A4314" s="18">
        <v>46010</v>
      </c>
      <c r="B4314" s="27" t="s">
        <v>645</v>
      </c>
      <c r="C4314" s="49" t="s">
        <v>14</v>
      </c>
      <c r="D4314" s="50" t="s">
        <v>115</v>
      </c>
      <c r="E4314" s="6">
        <v>0.58333333333333337</v>
      </c>
      <c r="F4314" s="16"/>
      <c r="G4314" s="27"/>
      <c r="H4314" s="27"/>
    </row>
    <row r="4315" spans="1:8" x14ac:dyDescent="0.3">
      <c r="A4315" s="18">
        <v>46010</v>
      </c>
      <c r="B4315" s="5" t="s">
        <v>67</v>
      </c>
      <c r="C4315" s="19" t="s">
        <v>26</v>
      </c>
      <c r="D4315" s="48" t="s">
        <v>113</v>
      </c>
      <c r="E4315" s="22">
        <v>0.5</v>
      </c>
      <c r="F4315" s="20"/>
      <c r="G4315" s="5"/>
      <c r="H4315" s="5"/>
    </row>
    <row r="4316" spans="1:8" x14ac:dyDescent="0.3">
      <c r="A4316" s="18">
        <v>46010</v>
      </c>
      <c r="B4316" s="5" t="s">
        <v>646</v>
      </c>
      <c r="C4316" s="5" t="s">
        <v>26</v>
      </c>
      <c r="D4316" s="5" t="s">
        <v>113</v>
      </c>
      <c r="E4316" s="22">
        <v>0.625</v>
      </c>
      <c r="F4316" s="5"/>
      <c r="G4316" s="5"/>
      <c r="H4316" s="5"/>
    </row>
    <row r="4317" spans="1:8" x14ac:dyDescent="0.3">
      <c r="A4317" s="18">
        <v>46010</v>
      </c>
      <c r="B4317" s="27" t="s">
        <v>647</v>
      </c>
      <c r="C4317" s="49" t="s">
        <v>56</v>
      </c>
      <c r="D4317" s="50" t="s">
        <v>81</v>
      </c>
      <c r="E4317" s="22">
        <v>0.875</v>
      </c>
      <c r="F4317" s="5"/>
      <c r="G4317" s="5"/>
      <c r="H4317" s="117"/>
    </row>
    <row r="4318" spans="1:8" ht="15.6" x14ac:dyDescent="0.3">
      <c r="A4318" s="56" t="s">
        <v>267</v>
      </c>
      <c r="B4318" s="56" t="s">
        <v>2</v>
      </c>
      <c r="C4318" s="56" t="s">
        <v>3</v>
      </c>
      <c r="D4318" s="56" t="s">
        <v>4</v>
      </c>
      <c r="E4318" s="57" t="s">
        <v>5</v>
      </c>
      <c r="F4318" s="212" t="s">
        <v>500</v>
      </c>
      <c r="G4318" s="212" t="s">
        <v>619</v>
      </c>
      <c r="H4318" s="212" t="s">
        <v>268</v>
      </c>
    </row>
    <row r="4319" spans="1:8" x14ac:dyDescent="0.3">
      <c r="A4319" s="18">
        <v>46011</v>
      </c>
      <c r="B4319" s="5" t="s">
        <v>648</v>
      </c>
      <c r="C4319" s="5" t="s">
        <v>28</v>
      </c>
      <c r="D4319" s="5" t="s">
        <v>165</v>
      </c>
      <c r="E4319" s="22">
        <v>0.29166666666666669</v>
      </c>
      <c r="F4319" s="5"/>
      <c r="G4319" s="5"/>
      <c r="H4319" s="5"/>
    </row>
    <row r="4320" spans="1:8" x14ac:dyDescent="0.3">
      <c r="A4320" s="18">
        <v>46011</v>
      </c>
      <c r="B4320" s="5" t="s">
        <v>646</v>
      </c>
      <c r="C4320" s="5" t="s">
        <v>26</v>
      </c>
      <c r="D4320" s="5" t="s">
        <v>113</v>
      </c>
      <c r="E4320" s="22">
        <v>0.54166666666666663</v>
      </c>
      <c r="F4320" s="5"/>
      <c r="G4320" s="5"/>
      <c r="H4320" s="5"/>
    </row>
    <row r="4321" spans="1:8" x14ac:dyDescent="0.3">
      <c r="A4321" s="18">
        <v>46011</v>
      </c>
      <c r="B4321" s="5" t="s">
        <v>649</v>
      </c>
      <c r="C4321" s="5" t="s">
        <v>14</v>
      </c>
      <c r="D4321" s="5" t="s">
        <v>115</v>
      </c>
      <c r="E4321" s="22">
        <v>0.75</v>
      </c>
      <c r="F4321" s="5"/>
      <c r="G4321" s="5" t="s">
        <v>650</v>
      </c>
      <c r="H4321" s="5"/>
    </row>
    <row r="4322" spans="1:8" ht="15.6" x14ac:dyDescent="0.3">
      <c r="A4322" s="56" t="s">
        <v>267</v>
      </c>
      <c r="B4322" s="56" t="s">
        <v>2</v>
      </c>
      <c r="C4322" s="56" t="s">
        <v>3</v>
      </c>
      <c r="D4322" s="56" t="s">
        <v>4</v>
      </c>
      <c r="E4322" s="57" t="s">
        <v>5</v>
      </c>
      <c r="F4322" s="212" t="s">
        <v>500</v>
      </c>
      <c r="G4322" s="212" t="s">
        <v>619</v>
      </c>
      <c r="H4322" s="212" t="s">
        <v>268</v>
      </c>
    </row>
    <row r="4323" spans="1:8" x14ac:dyDescent="0.3">
      <c r="A4323" s="18">
        <v>46013</v>
      </c>
      <c r="B4323" s="5" t="s">
        <v>35</v>
      </c>
      <c r="C4323" s="19" t="s">
        <v>28</v>
      </c>
      <c r="D4323" s="48" t="s">
        <v>42</v>
      </c>
      <c r="E4323" s="19">
        <v>0.29166666666666702</v>
      </c>
      <c r="F4323" s="5">
        <v>8500</v>
      </c>
      <c r="G4323" s="5"/>
      <c r="H4323" s="48">
        <v>11</v>
      </c>
    </row>
    <row r="4324" spans="1:8" x14ac:dyDescent="0.3">
      <c r="A4324" s="18">
        <v>46013</v>
      </c>
      <c r="B4324" s="41" t="s">
        <v>18</v>
      </c>
      <c r="C4324" s="42" t="s">
        <v>28</v>
      </c>
      <c r="D4324" s="41" t="s">
        <v>42</v>
      </c>
      <c r="E4324" s="42">
        <v>0.41666666666666669</v>
      </c>
      <c r="F4324" s="20">
        <v>23000</v>
      </c>
      <c r="G4324" s="20"/>
      <c r="H4324" s="41">
        <v>5</v>
      </c>
    </row>
    <row r="4325" spans="1:8" x14ac:dyDescent="0.3">
      <c r="A4325" s="18">
        <v>46013</v>
      </c>
      <c r="B4325" s="5" t="s">
        <v>11</v>
      </c>
      <c r="C4325" s="19" t="s">
        <v>28</v>
      </c>
      <c r="D4325" s="48" t="s">
        <v>42</v>
      </c>
      <c r="E4325" s="19">
        <v>0.41666666666666669</v>
      </c>
      <c r="F4325" s="20">
        <v>6200</v>
      </c>
      <c r="G4325" s="5"/>
      <c r="H4325" s="48">
        <v>4</v>
      </c>
    </row>
    <row r="4326" spans="1:8" x14ac:dyDescent="0.3">
      <c r="A4326" s="18">
        <v>46013</v>
      </c>
      <c r="B4326" s="5" t="s">
        <v>12</v>
      </c>
      <c r="C4326" s="19" t="s">
        <v>14</v>
      </c>
      <c r="D4326" s="48" t="s">
        <v>115</v>
      </c>
      <c r="E4326" s="19">
        <v>0.33333333333333298</v>
      </c>
      <c r="F4326" s="5">
        <v>3000</v>
      </c>
      <c r="G4326" s="5"/>
      <c r="H4326" s="48">
        <v>16</v>
      </c>
    </row>
    <row r="4327" spans="1:8" x14ac:dyDescent="0.3">
      <c r="A4327" s="18">
        <v>46013</v>
      </c>
      <c r="B4327" s="5" t="s">
        <v>9</v>
      </c>
      <c r="C4327" s="19" t="s">
        <v>14</v>
      </c>
      <c r="D4327" s="48" t="s">
        <v>115</v>
      </c>
      <c r="E4327" s="19">
        <v>0.33333333333333298</v>
      </c>
      <c r="F4327" s="5">
        <v>3000</v>
      </c>
      <c r="G4327" s="5"/>
      <c r="H4327" s="48">
        <v>16</v>
      </c>
    </row>
    <row r="4328" spans="1:8" x14ac:dyDescent="0.3">
      <c r="A4328" s="18">
        <v>46013</v>
      </c>
      <c r="B4328" s="20" t="s">
        <v>398</v>
      </c>
      <c r="C4328" s="21" t="s">
        <v>14</v>
      </c>
      <c r="D4328" s="41" t="s">
        <v>115</v>
      </c>
      <c r="E4328" s="21">
        <v>0.33333333333333298</v>
      </c>
      <c r="F4328" s="5">
        <v>120</v>
      </c>
      <c r="G4328" s="5"/>
      <c r="H4328" s="41">
        <v>1</v>
      </c>
    </row>
    <row r="4329" spans="1:8" x14ac:dyDescent="0.3">
      <c r="A4329" s="18">
        <v>46013</v>
      </c>
      <c r="B4329" s="5" t="s">
        <v>6</v>
      </c>
      <c r="C4329" s="19" t="s">
        <v>20</v>
      </c>
      <c r="D4329" s="48" t="s">
        <v>179</v>
      </c>
      <c r="E4329" s="19">
        <v>0.33333333333333398</v>
      </c>
      <c r="F4329" s="5">
        <v>6690</v>
      </c>
      <c r="G4329" s="5"/>
      <c r="H4329" s="48">
        <v>11</v>
      </c>
    </row>
    <row r="4330" spans="1:8" x14ac:dyDescent="0.3">
      <c r="A4330" s="18">
        <v>46013</v>
      </c>
      <c r="B4330" s="5" t="s">
        <v>30</v>
      </c>
      <c r="C4330" s="19" t="s">
        <v>20</v>
      </c>
      <c r="D4330" s="48" t="s">
        <v>179</v>
      </c>
      <c r="E4330" s="19">
        <v>0.33333333333333331</v>
      </c>
      <c r="F4330" s="5">
        <v>4000</v>
      </c>
      <c r="G4330" s="5"/>
      <c r="H4330" s="48">
        <v>6</v>
      </c>
    </row>
    <row r="4331" spans="1:8" x14ac:dyDescent="0.3">
      <c r="A4331" s="18">
        <v>46013</v>
      </c>
      <c r="B4331" s="20" t="s">
        <v>9</v>
      </c>
      <c r="C4331" s="19" t="s">
        <v>20</v>
      </c>
      <c r="D4331" s="41" t="s">
        <v>179</v>
      </c>
      <c r="E4331" s="19">
        <v>0.33333333333333331</v>
      </c>
      <c r="F4331" s="5">
        <v>2000</v>
      </c>
      <c r="G4331" s="5"/>
      <c r="H4331" s="41">
        <v>5</v>
      </c>
    </row>
    <row r="4332" spans="1:8" x14ac:dyDescent="0.3">
      <c r="A4332" s="18">
        <v>46013</v>
      </c>
      <c r="B4332" s="5" t="s">
        <v>479</v>
      </c>
      <c r="C4332" s="19" t="s">
        <v>56</v>
      </c>
      <c r="D4332" s="48" t="s">
        <v>81</v>
      </c>
      <c r="E4332" s="19">
        <v>0.29166666666666702</v>
      </c>
      <c r="F4332" s="5">
        <v>4000</v>
      </c>
      <c r="G4332" s="5"/>
      <c r="H4332" s="48">
        <v>7</v>
      </c>
    </row>
    <row r="4333" spans="1:8" x14ac:dyDescent="0.3">
      <c r="A4333" s="18">
        <v>46013</v>
      </c>
      <c r="B4333" s="5" t="s">
        <v>13</v>
      </c>
      <c r="C4333" s="19" t="s">
        <v>56</v>
      </c>
      <c r="D4333" s="48" t="s">
        <v>81</v>
      </c>
      <c r="E4333" s="19">
        <v>0.5</v>
      </c>
      <c r="F4333" s="5">
        <v>2100</v>
      </c>
      <c r="G4333" s="5"/>
      <c r="H4333" s="48">
        <v>14</v>
      </c>
    </row>
    <row r="4334" spans="1:8" x14ac:dyDescent="0.3">
      <c r="A4334" s="18">
        <v>46013</v>
      </c>
      <c r="B4334" s="5" t="s">
        <v>424</v>
      </c>
      <c r="C4334" s="19" t="s">
        <v>46</v>
      </c>
      <c r="D4334" s="48" t="s">
        <v>165</v>
      </c>
      <c r="E4334" s="22">
        <v>0.625</v>
      </c>
      <c r="F4334" s="5"/>
      <c r="G4334" s="5"/>
      <c r="H4334" s="48">
        <v>1</v>
      </c>
    </row>
    <row r="4335" spans="1:8" x14ac:dyDescent="0.3">
      <c r="A4335" s="18">
        <v>46013</v>
      </c>
      <c r="B4335" s="5" t="s">
        <v>424</v>
      </c>
      <c r="C4335" s="19" t="s">
        <v>26</v>
      </c>
      <c r="D4335" s="48" t="s">
        <v>113</v>
      </c>
      <c r="E4335" s="22">
        <v>0.83333333333333337</v>
      </c>
      <c r="F4335" s="5"/>
      <c r="G4335" s="5"/>
      <c r="H4335" s="48">
        <v>1</v>
      </c>
    </row>
    <row r="4336" spans="1:8" x14ac:dyDescent="0.3">
      <c r="A4336" s="18">
        <v>46013</v>
      </c>
      <c r="B4336" s="5" t="s">
        <v>424</v>
      </c>
      <c r="C4336" s="19" t="s">
        <v>46</v>
      </c>
      <c r="D4336" s="48" t="s">
        <v>165</v>
      </c>
      <c r="E4336" s="22">
        <v>0</v>
      </c>
      <c r="F4336" s="5"/>
      <c r="G4336" s="5"/>
      <c r="H4336" s="48">
        <v>1</v>
      </c>
    </row>
    <row r="4337" spans="1:8" ht="15.6" x14ac:dyDescent="0.3">
      <c r="A4337" s="56" t="s">
        <v>267</v>
      </c>
      <c r="B4337" s="56" t="s">
        <v>2</v>
      </c>
      <c r="C4337" s="56" t="s">
        <v>3</v>
      </c>
      <c r="D4337" s="56" t="s">
        <v>4</v>
      </c>
      <c r="E4337" s="57" t="s">
        <v>5</v>
      </c>
      <c r="F4337" s="212" t="s">
        <v>500</v>
      </c>
      <c r="G4337" s="212" t="s">
        <v>619</v>
      </c>
      <c r="H4337" s="212" t="s">
        <v>268</v>
      </c>
    </row>
    <row r="4338" spans="1:8" x14ac:dyDescent="0.3">
      <c r="A4338" s="18">
        <v>46014</v>
      </c>
      <c r="B4338" s="5" t="s">
        <v>22</v>
      </c>
      <c r="C4338" s="19" t="s">
        <v>56</v>
      </c>
      <c r="D4338" s="48" t="s">
        <v>81</v>
      </c>
      <c r="E4338" s="19">
        <v>0.29166666666666669</v>
      </c>
      <c r="F4338" s="5"/>
      <c r="G4338" s="5"/>
      <c r="H4338" s="48">
        <v>10</v>
      </c>
    </row>
    <row r="4339" spans="1:8" x14ac:dyDescent="0.3">
      <c r="A4339" s="18">
        <v>46014</v>
      </c>
      <c r="B4339" s="5" t="s">
        <v>424</v>
      </c>
      <c r="C4339" s="19" t="s">
        <v>28</v>
      </c>
      <c r="D4339" s="48" t="s">
        <v>42</v>
      </c>
      <c r="E4339" s="19">
        <v>0.16666666666666666</v>
      </c>
      <c r="F4339" s="5"/>
      <c r="G4339" s="5"/>
      <c r="H4339" s="48">
        <v>9</v>
      </c>
    </row>
    <row r="4340" spans="1:8" x14ac:dyDescent="0.3">
      <c r="A4340" s="18">
        <v>46014</v>
      </c>
      <c r="B4340" s="5" t="s">
        <v>164</v>
      </c>
      <c r="C4340" s="19" t="s">
        <v>20</v>
      </c>
      <c r="D4340" s="48" t="s">
        <v>179</v>
      </c>
      <c r="E4340" s="19">
        <v>0.20833333333333334</v>
      </c>
      <c r="F4340" s="5"/>
      <c r="G4340" s="5" t="s">
        <v>90</v>
      </c>
      <c r="H4340" s="48">
        <v>3</v>
      </c>
    </row>
    <row r="4341" spans="1:8" x14ac:dyDescent="0.3">
      <c r="A4341" s="18">
        <v>46014</v>
      </c>
      <c r="B4341" s="20" t="s">
        <v>601</v>
      </c>
      <c r="C4341" s="19" t="s">
        <v>20</v>
      </c>
      <c r="D4341" s="41" t="s">
        <v>179</v>
      </c>
      <c r="E4341" s="19">
        <v>0.20833333333333334</v>
      </c>
      <c r="F4341" s="5"/>
      <c r="G4341" s="5" t="s">
        <v>90</v>
      </c>
      <c r="H4341" s="41">
        <v>14</v>
      </c>
    </row>
    <row r="4342" spans="1:8" x14ac:dyDescent="0.3">
      <c r="A4342" s="18">
        <v>45984</v>
      </c>
      <c r="B4342" s="5" t="s">
        <v>11</v>
      </c>
      <c r="C4342" s="19" t="s">
        <v>20</v>
      </c>
      <c r="D4342" s="48" t="s">
        <v>179</v>
      </c>
      <c r="E4342" s="19">
        <v>0.20833333333333334</v>
      </c>
      <c r="F4342" s="5"/>
      <c r="G4342" s="5"/>
      <c r="H4342" s="48"/>
    </row>
    <row r="4343" spans="1:8" x14ac:dyDescent="0.3">
      <c r="A4343" s="18">
        <v>46014</v>
      </c>
      <c r="B4343" s="48" t="s">
        <v>80</v>
      </c>
      <c r="C4343" s="192" t="s">
        <v>26</v>
      </c>
      <c r="D4343" s="48" t="s">
        <v>113</v>
      </c>
      <c r="E4343" s="192">
        <v>0.41666666666666669</v>
      </c>
      <c r="F4343" s="5"/>
      <c r="G4343" s="5"/>
      <c r="H4343" s="48">
        <v>3</v>
      </c>
    </row>
    <row r="4344" spans="1:8" x14ac:dyDescent="0.3">
      <c r="A4344" s="18">
        <v>46014</v>
      </c>
      <c r="B4344" s="48" t="s">
        <v>22</v>
      </c>
      <c r="C4344" s="192" t="s">
        <v>26</v>
      </c>
      <c r="D4344" s="48" t="s">
        <v>113</v>
      </c>
      <c r="E4344" s="192">
        <v>0.41666666666666669</v>
      </c>
      <c r="F4344" s="5"/>
      <c r="G4344" s="5"/>
      <c r="H4344" s="48">
        <v>7</v>
      </c>
    </row>
    <row r="4345" spans="1:8" x14ac:dyDescent="0.3">
      <c r="A4345" s="18">
        <v>46014</v>
      </c>
      <c r="B4345" s="5" t="s">
        <v>424</v>
      </c>
      <c r="C4345" s="5" t="s">
        <v>14</v>
      </c>
      <c r="D4345" s="48" t="s">
        <v>115</v>
      </c>
      <c r="E4345" s="22">
        <v>0.41666666666666669</v>
      </c>
      <c r="F4345" s="5"/>
      <c r="G4345" s="5"/>
      <c r="H4345" s="48"/>
    </row>
    <row r="4346" spans="1:8" x14ac:dyDescent="0.3">
      <c r="A4346" s="18">
        <v>46014</v>
      </c>
      <c r="B4346" s="5" t="s">
        <v>35</v>
      </c>
      <c r="C4346" s="19" t="s">
        <v>14</v>
      </c>
      <c r="D4346" s="48" t="s">
        <v>115</v>
      </c>
      <c r="E4346" s="19">
        <v>0.375</v>
      </c>
      <c r="F4346" s="5"/>
      <c r="G4346" s="5"/>
      <c r="H4346" s="48">
        <v>1</v>
      </c>
    </row>
    <row r="4347" spans="1:8" ht="15.6" x14ac:dyDescent="0.3">
      <c r="A4347" s="56" t="s">
        <v>267</v>
      </c>
      <c r="B4347" s="56" t="s">
        <v>2</v>
      </c>
      <c r="C4347" s="56" t="s">
        <v>3</v>
      </c>
      <c r="D4347" s="56" t="s">
        <v>4</v>
      </c>
      <c r="E4347" s="57" t="s">
        <v>5</v>
      </c>
      <c r="F4347" s="212" t="s">
        <v>500</v>
      </c>
      <c r="G4347" s="212" t="s">
        <v>619</v>
      </c>
      <c r="H4347" s="212" t="s">
        <v>268</v>
      </c>
    </row>
    <row r="4348" spans="1:8" x14ac:dyDescent="0.3">
      <c r="A4348" s="87">
        <v>46015</v>
      </c>
      <c r="B4348" s="27" t="s">
        <v>49</v>
      </c>
      <c r="C4348" s="49" t="s">
        <v>46</v>
      </c>
      <c r="D4348" s="50" t="s">
        <v>165</v>
      </c>
      <c r="E4348" s="49">
        <v>0.29166666666666702</v>
      </c>
      <c r="F4348" s="27"/>
      <c r="G4348" s="27"/>
      <c r="H4348" s="50">
        <v>1</v>
      </c>
    </row>
    <row r="4349" spans="1:8" x14ac:dyDescent="0.3">
      <c r="A4349" s="87">
        <v>46015</v>
      </c>
      <c r="B4349" s="27" t="s">
        <v>35</v>
      </c>
      <c r="C4349" s="49" t="s">
        <v>46</v>
      </c>
      <c r="D4349" s="50" t="s">
        <v>165</v>
      </c>
      <c r="E4349" s="49">
        <v>0.41666666666666669</v>
      </c>
      <c r="F4349" s="27"/>
      <c r="G4349" s="27"/>
      <c r="H4349" s="50">
        <v>2</v>
      </c>
    </row>
    <row r="4350" spans="1:8" x14ac:dyDescent="0.3">
      <c r="A4350" s="87">
        <v>46015</v>
      </c>
      <c r="B4350" s="50" t="s">
        <v>22</v>
      </c>
      <c r="C4350" s="164" t="s">
        <v>26</v>
      </c>
      <c r="D4350" s="50" t="s">
        <v>113</v>
      </c>
      <c r="E4350" s="164">
        <v>0.41666666666666702</v>
      </c>
      <c r="F4350" s="27"/>
      <c r="G4350" s="27"/>
      <c r="H4350" s="50">
        <v>10</v>
      </c>
    </row>
    <row r="4351" spans="1:8" x14ac:dyDescent="0.3">
      <c r="A4351" s="87">
        <v>46015</v>
      </c>
      <c r="B4351" s="27" t="s">
        <v>621</v>
      </c>
      <c r="C4351" s="27" t="s">
        <v>446</v>
      </c>
      <c r="D4351" s="27" t="s">
        <v>446</v>
      </c>
      <c r="E4351" s="6">
        <v>8.3333333333333329E-2</v>
      </c>
      <c r="F4351" s="27"/>
      <c r="G4351" s="27"/>
      <c r="H4351" s="27">
        <v>5</v>
      </c>
    </row>
    <row r="4352" spans="1:8" x14ac:dyDescent="0.3">
      <c r="A4352" s="87">
        <v>46015</v>
      </c>
      <c r="B4352" s="27" t="s">
        <v>51</v>
      </c>
      <c r="C4352" s="27" t="s">
        <v>56</v>
      </c>
      <c r="D4352" s="27" t="s">
        <v>81</v>
      </c>
      <c r="E4352" s="6">
        <v>0.29166666666666669</v>
      </c>
      <c r="F4352" s="27"/>
      <c r="G4352" s="27"/>
      <c r="H4352" s="27">
        <v>5</v>
      </c>
    </row>
    <row r="4353" spans="1:8" x14ac:dyDescent="0.3">
      <c r="A4353" s="87">
        <v>46015</v>
      </c>
      <c r="B4353" s="27" t="s">
        <v>424</v>
      </c>
      <c r="C4353" s="27" t="s">
        <v>14</v>
      </c>
      <c r="D4353" s="27" t="s">
        <v>115</v>
      </c>
      <c r="E4353" s="6">
        <v>0.29166666666666669</v>
      </c>
      <c r="F4353" s="27"/>
      <c r="G4353" s="27"/>
      <c r="H4353" s="27">
        <v>10</v>
      </c>
    </row>
    <row r="4354" spans="1:8" ht="15.6" x14ac:dyDescent="0.3">
      <c r="A4354" s="56" t="s">
        <v>267</v>
      </c>
      <c r="B4354" s="56" t="s">
        <v>2</v>
      </c>
      <c r="C4354" s="56" t="s">
        <v>3</v>
      </c>
      <c r="D4354" s="56" t="s">
        <v>4</v>
      </c>
      <c r="E4354" s="57" t="s">
        <v>5</v>
      </c>
      <c r="F4354" s="212" t="s">
        <v>500</v>
      </c>
      <c r="G4354" s="212" t="s">
        <v>619</v>
      </c>
      <c r="H4354" s="212" t="s">
        <v>268</v>
      </c>
    </row>
    <row r="4355" spans="1:8" x14ac:dyDescent="0.3">
      <c r="A4355" s="18">
        <v>46013</v>
      </c>
      <c r="B4355" s="5" t="s">
        <v>424</v>
      </c>
      <c r="C4355" s="19" t="s">
        <v>26</v>
      </c>
      <c r="D4355" s="48" t="s">
        <v>113</v>
      </c>
      <c r="E4355" s="22">
        <v>0.29166666666666669</v>
      </c>
      <c r="F4355" s="5"/>
      <c r="G4355" s="5"/>
      <c r="H4355" s="48">
        <v>1</v>
      </c>
    </row>
    <row r="4356" spans="1:8" x14ac:dyDescent="0.3">
      <c r="A4356" s="18">
        <v>46013</v>
      </c>
      <c r="B4356" s="5" t="s">
        <v>440</v>
      </c>
      <c r="C4356" s="19" t="s">
        <v>46</v>
      </c>
      <c r="D4356" s="48" t="s">
        <v>165</v>
      </c>
      <c r="E4356" s="22">
        <v>0.41666666666666669</v>
      </c>
      <c r="F4356" s="5"/>
      <c r="G4356" s="5"/>
      <c r="H4356" s="48">
        <v>1</v>
      </c>
    </row>
    <row r="4357" spans="1:8" ht="15.6" x14ac:dyDescent="0.3">
      <c r="A4357" s="56" t="s">
        <v>267</v>
      </c>
      <c r="B4357" s="56" t="s">
        <v>2</v>
      </c>
      <c r="C4357" s="56" t="s">
        <v>3</v>
      </c>
      <c r="D4357" s="56" t="s">
        <v>4</v>
      </c>
      <c r="E4357" s="57" t="s">
        <v>5</v>
      </c>
      <c r="F4357" s="212" t="s">
        <v>500</v>
      </c>
      <c r="G4357" s="212" t="s">
        <v>619</v>
      </c>
      <c r="H4357" s="212" t="s">
        <v>268</v>
      </c>
    </row>
    <row r="4358" spans="1:8" x14ac:dyDescent="0.3">
      <c r="A4358" s="18">
        <v>46024</v>
      </c>
      <c r="B4358" s="5" t="s">
        <v>601</v>
      </c>
      <c r="C4358" s="19" t="s">
        <v>26</v>
      </c>
      <c r="D4358" s="48" t="s">
        <v>113</v>
      </c>
      <c r="E4358" s="22">
        <v>0.29166666666666669</v>
      </c>
      <c r="F4358" s="5"/>
      <c r="G4358" s="5"/>
      <c r="H4358" s="48">
        <v>14</v>
      </c>
    </row>
    <row r="4359" spans="1:8" x14ac:dyDescent="0.3">
      <c r="A4359" s="18">
        <v>45659</v>
      </c>
      <c r="B4359" s="5" t="s">
        <v>601</v>
      </c>
      <c r="C4359" s="19" t="s">
        <v>28</v>
      </c>
      <c r="D4359" s="48" t="s">
        <v>29</v>
      </c>
      <c r="E4359" s="22">
        <v>0.375</v>
      </c>
      <c r="F4359" s="5"/>
      <c r="G4359" s="5"/>
      <c r="H4359" s="48">
        <v>14</v>
      </c>
    </row>
    <row r="4360" spans="1:8" x14ac:dyDescent="0.3">
      <c r="A4360" s="18">
        <v>46024</v>
      </c>
      <c r="B4360" s="5" t="s">
        <v>462</v>
      </c>
      <c r="C4360" s="19" t="s">
        <v>28</v>
      </c>
      <c r="D4360" s="48" t="s">
        <v>42</v>
      </c>
      <c r="E4360" s="22">
        <v>0.29166666666666669</v>
      </c>
      <c r="F4360" s="5"/>
      <c r="G4360" s="5"/>
      <c r="H4360" s="48">
        <v>10</v>
      </c>
    </row>
    <row r="4361" spans="1:8" ht="15.6" x14ac:dyDescent="0.3">
      <c r="A4361" s="56" t="s">
        <v>267</v>
      </c>
      <c r="B4361" s="56" t="s">
        <v>2</v>
      </c>
      <c r="C4361" s="56" t="s">
        <v>3</v>
      </c>
      <c r="D4361" s="56" t="s">
        <v>4</v>
      </c>
      <c r="E4361" s="57" t="s">
        <v>5</v>
      </c>
      <c r="F4361" s="212" t="s">
        <v>500</v>
      </c>
      <c r="G4361" s="212" t="s">
        <v>619</v>
      </c>
      <c r="H4361" s="212" t="s">
        <v>268</v>
      </c>
    </row>
    <row r="4362" spans="1:8" x14ac:dyDescent="0.3">
      <c r="A4362" s="87">
        <v>46027</v>
      </c>
      <c r="B4362" s="27" t="s">
        <v>16</v>
      </c>
      <c r="C4362" s="49" t="s">
        <v>20</v>
      </c>
      <c r="D4362" s="50" t="s">
        <v>179</v>
      </c>
      <c r="E4362" s="49">
        <v>0.29166666666666669</v>
      </c>
      <c r="F4362" s="27">
        <v>23000</v>
      </c>
      <c r="G4362" s="27"/>
      <c r="H4362" s="50">
        <v>24</v>
      </c>
    </row>
    <row r="4363" spans="1:8" x14ac:dyDescent="0.3">
      <c r="A4363" s="87">
        <v>46027</v>
      </c>
      <c r="B4363" s="16" t="s">
        <v>18</v>
      </c>
      <c r="C4363" s="49" t="s">
        <v>20</v>
      </c>
      <c r="D4363" s="52" t="s">
        <v>179</v>
      </c>
      <c r="E4363" s="49">
        <v>0.41666666666666669</v>
      </c>
      <c r="F4363" s="27">
        <v>22303</v>
      </c>
      <c r="G4363" s="27"/>
      <c r="H4363" s="52">
        <v>27</v>
      </c>
    </row>
    <row r="4364" spans="1:8" x14ac:dyDescent="0.3">
      <c r="A4364" s="87">
        <v>46027</v>
      </c>
      <c r="B4364" s="27" t="s">
        <v>35</v>
      </c>
      <c r="C4364" s="49" t="s">
        <v>46</v>
      </c>
      <c r="D4364" s="50" t="s">
        <v>165</v>
      </c>
      <c r="E4364" s="49">
        <v>0.29166666666666702</v>
      </c>
      <c r="F4364" s="27">
        <v>3000</v>
      </c>
      <c r="G4364" s="27"/>
      <c r="H4364" s="50">
        <v>4</v>
      </c>
    </row>
    <row r="4365" spans="1:8" x14ac:dyDescent="0.3">
      <c r="A4365" s="87">
        <v>46027</v>
      </c>
      <c r="B4365" s="27" t="s">
        <v>30</v>
      </c>
      <c r="C4365" s="49" t="s">
        <v>446</v>
      </c>
      <c r="D4365" s="50" t="s">
        <v>446</v>
      </c>
      <c r="E4365" s="49">
        <v>0.5</v>
      </c>
      <c r="F4365" s="16">
        <v>6200</v>
      </c>
      <c r="G4365" s="27"/>
      <c r="H4365" s="50">
        <v>16</v>
      </c>
    </row>
    <row r="4366" spans="1:8" x14ac:dyDescent="0.3">
      <c r="A4366" s="87">
        <v>46027</v>
      </c>
      <c r="B4366" s="27" t="s">
        <v>17</v>
      </c>
      <c r="C4366" s="49" t="s">
        <v>446</v>
      </c>
      <c r="D4366" s="50" t="s">
        <v>446</v>
      </c>
      <c r="E4366" s="49">
        <v>0.5</v>
      </c>
      <c r="F4366" s="27">
        <v>6690</v>
      </c>
      <c r="G4366" s="27"/>
      <c r="H4366" s="50">
        <v>17</v>
      </c>
    </row>
    <row r="4367" spans="1:8" x14ac:dyDescent="0.3">
      <c r="A4367" s="87">
        <v>46027</v>
      </c>
      <c r="B4367" s="27" t="s">
        <v>25</v>
      </c>
      <c r="C4367" s="49" t="s">
        <v>446</v>
      </c>
      <c r="D4367" s="50" t="s">
        <v>446</v>
      </c>
      <c r="E4367" s="49">
        <v>0.5</v>
      </c>
      <c r="F4367" s="27">
        <v>936</v>
      </c>
      <c r="G4367" s="27"/>
      <c r="H4367" s="50">
        <v>4</v>
      </c>
    </row>
    <row r="4368" spans="1:8" x14ac:dyDescent="0.3">
      <c r="A4368" s="87">
        <v>46027</v>
      </c>
      <c r="B4368" s="27" t="s">
        <v>9</v>
      </c>
      <c r="C4368" s="49" t="s">
        <v>28</v>
      </c>
      <c r="D4368" s="50" t="s">
        <v>42</v>
      </c>
      <c r="E4368" s="49">
        <v>0.29166666666666669</v>
      </c>
      <c r="F4368" s="27">
        <v>2100</v>
      </c>
      <c r="G4368" s="27"/>
      <c r="H4368" s="50">
        <v>6</v>
      </c>
    </row>
    <row r="4369" spans="1:8" x14ac:dyDescent="0.3">
      <c r="A4369" s="87">
        <v>46027</v>
      </c>
      <c r="B4369" s="27" t="s">
        <v>169</v>
      </c>
      <c r="C4369" s="49" t="s">
        <v>46</v>
      </c>
      <c r="D4369" s="50" t="s">
        <v>165</v>
      </c>
      <c r="E4369" s="49">
        <v>0.41666666666666669</v>
      </c>
      <c r="F4369" s="27">
        <v>2100</v>
      </c>
      <c r="G4369" s="27"/>
      <c r="H4369" s="50">
        <v>4</v>
      </c>
    </row>
    <row r="4370" spans="1:8" x14ac:dyDescent="0.3">
      <c r="A4370" s="87">
        <v>46027</v>
      </c>
      <c r="B4370" s="27" t="s">
        <v>6</v>
      </c>
      <c r="C4370" s="49" t="s">
        <v>26</v>
      </c>
      <c r="D4370" s="50" t="s">
        <v>113</v>
      </c>
      <c r="E4370" s="49">
        <v>0.25</v>
      </c>
      <c r="F4370" s="27">
        <v>7100</v>
      </c>
      <c r="G4370" s="27"/>
      <c r="H4370" s="50">
        <v>13</v>
      </c>
    </row>
    <row r="4371" spans="1:8" x14ac:dyDescent="0.3">
      <c r="A4371" s="87">
        <v>46027</v>
      </c>
      <c r="B4371" s="27" t="s">
        <v>12</v>
      </c>
      <c r="C4371" s="49" t="s">
        <v>7</v>
      </c>
      <c r="D4371" s="50" t="s">
        <v>115</v>
      </c>
      <c r="E4371" s="49">
        <v>0.29166666666666702</v>
      </c>
      <c r="F4371" s="27"/>
      <c r="G4371" s="27"/>
      <c r="H4371" s="50">
        <v>20</v>
      </c>
    </row>
    <row r="4372" spans="1:8" x14ac:dyDescent="0.3">
      <c r="A4372" s="87">
        <v>46027</v>
      </c>
      <c r="B4372" s="27" t="s">
        <v>22</v>
      </c>
      <c r="C4372" s="49" t="s">
        <v>28</v>
      </c>
      <c r="D4372" s="50" t="s">
        <v>42</v>
      </c>
      <c r="E4372" s="49">
        <v>0.5</v>
      </c>
      <c r="F4372" s="27">
        <v>6500</v>
      </c>
      <c r="G4372" s="27"/>
      <c r="H4372" s="50">
        <v>16</v>
      </c>
    </row>
    <row r="4373" spans="1:8" x14ac:dyDescent="0.3">
      <c r="A4373" s="87">
        <v>46027</v>
      </c>
      <c r="B4373" s="27" t="s">
        <v>19</v>
      </c>
      <c r="C4373" s="49" t="s">
        <v>26</v>
      </c>
      <c r="D4373" s="50" t="s">
        <v>113</v>
      </c>
      <c r="E4373" s="49">
        <v>0.41666666666666669</v>
      </c>
      <c r="F4373" s="27"/>
      <c r="G4373" s="27"/>
      <c r="H4373" s="50">
        <v>16</v>
      </c>
    </row>
    <row r="4374" spans="1:8" x14ac:dyDescent="0.3">
      <c r="A4374" s="87">
        <v>46027</v>
      </c>
      <c r="B4374" s="27" t="s">
        <v>13</v>
      </c>
      <c r="C4374" s="49" t="s">
        <v>28</v>
      </c>
      <c r="D4374" s="50" t="s">
        <v>24</v>
      </c>
      <c r="E4374" s="49">
        <v>0.5</v>
      </c>
      <c r="F4374" s="27">
        <v>4200</v>
      </c>
      <c r="G4374" s="27"/>
      <c r="H4374" s="50">
        <v>10</v>
      </c>
    </row>
    <row r="4375" spans="1:8" x14ac:dyDescent="0.3">
      <c r="A4375" s="87">
        <v>46027</v>
      </c>
      <c r="B4375" s="27" t="s">
        <v>424</v>
      </c>
      <c r="C4375" s="49" t="s">
        <v>7</v>
      </c>
      <c r="D4375" s="50" t="s">
        <v>81</v>
      </c>
      <c r="E4375" s="49"/>
      <c r="F4375" s="27"/>
      <c r="G4375" s="27"/>
      <c r="H4375" s="50"/>
    </row>
    <row r="4376" spans="1:8" ht="15.6" x14ac:dyDescent="0.3">
      <c r="A4376" s="56" t="s">
        <v>267</v>
      </c>
      <c r="B4376" s="56" t="s">
        <v>2</v>
      </c>
      <c r="C4376" s="56" t="s">
        <v>3</v>
      </c>
      <c r="D4376" s="56" t="s">
        <v>4</v>
      </c>
      <c r="E4376" s="57" t="s">
        <v>5</v>
      </c>
      <c r="F4376" s="212" t="s">
        <v>500</v>
      </c>
      <c r="G4376" s="212" t="s">
        <v>619</v>
      </c>
      <c r="H4376" s="212" t="s">
        <v>268</v>
      </c>
    </row>
    <row r="4377" spans="1:8" x14ac:dyDescent="0.3">
      <c r="A4377" s="18">
        <v>46028</v>
      </c>
      <c r="B4377" s="5" t="s">
        <v>6</v>
      </c>
      <c r="C4377" s="19" t="s">
        <v>20</v>
      </c>
      <c r="D4377" s="48" t="s">
        <v>179</v>
      </c>
      <c r="E4377" s="19">
        <v>0.29166666666666702</v>
      </c>
      <c r="F4377" s="5"/>
      <c r="G4377" s="5"/>
      <c r="H4377" s="48">
        <v>20</v>
      </c>
    </row>
    <row r="4378" spans="1:8" x14ac:dyDescent="0.3">
      <c r="A4378" s="18">
        <v>46028</v>
      </c>
      <c r="B4378" s="5" t="s">
        <v>9</v>
      </c>
      <c r="C4378" s="19" t="s">
        <v>28</v>
      </c>
      <c r="D4378" s="48" t="s">
        <v>42</v>
      </c>
      <c r="E4378" s="19">
        <v>0.58333333333333337</v>
      </c>
      <c r="F4378" s="48"/>
      <c r="G4378" s="5"/>
      <c r="H4378" s="48">
        <v>17</v>
      </c>
    </row>
    <row r="4379" spans="1:8" x14ac:dyDescent="0.3">
      <c r="A4379" s="18">
        <v>46028</v>
      </c>
      <c r="B4379" s="5" t="s">
        <v>107</v>
      </c>
      <c r="C4379" s="19" t="s">
        <v>446</v>
      </c>
      <c r="D4379" s="48" t="s">
        <v>446</v>
      </c>
      <c r="E4379" s="19">
        <v>0.375</v>
      </c>
      <c r="F4379" s="5"/>
      <c r="G4379" s="5"/>
      <c r="H4379" s="48">
        <v>16</v>
      </c>
    </row>
    <row r="4380" spans="1:8" x14ac:dyDescent="0.3">
      <c r="A4380" s="18">
        <v>46028</v>
      </c>
      <c r="B4380" s="5" t="s">
        <v>80</v>
      </c>
      <c r="C4380" s="19" t="s">
        <v>446</v>
      </c>
      <c r="D4380" s="48" t="s">
        <v>446</v>
      </c>
      <c r="E4380" s="19">
        <v>0.375</v>
      </c>
      <c r="F4380" s="5"/>
      <c r="G4380" s="5"/>
      <c r="H4380" s="48">
        <v>17</v>
      </c>
    </row>
    <row r="4381" spans="1:8" x14ac:dyDescent="0.3">
      <c r="A4381" s="18">
        <v>46028</v>
      </c>
      <c r="B4381" s="5" t="s">
        <v>22</v>
      </c>
      <c r="C4381" s="19" t="s">
        <v>7</v>
      </c>
      <c r="D4381" s="48" t="s">
        <v>115</v>
      </c>
      <c r="E4381" s="19">
        <v>0.3125</v>
      </c>
      <c r="F4381" s="48"/>
      <c r="G4381" s="5"/>
      <c r="H4381" s="48">
        <v>11</v>
      </c>
    </row>
    <row r="4382" spans="1:8" x14ac:dyDescent="0.3">
      <c r="A4382" s="18">
        <v>46028</v>
      </c>
      <c r="B4382" s="5" t="s">
        <v>16</v>
      </c>
      <c r="C4382" s="19" t="s">
        <v>7</v>
      </c>
      <c r="D4382" s="48" t="s">
        <v>115</v>
      </c>
      <c r="E4382" s="19">
        <v>0.5</v>
      </c>
      <c r="F4382" s="5"/>
      <c r="G4382" s="5"/>
      <c r="H4382" s="48">
        <v>10</v>
      </c>
    </row>
    <row r="4383" spans="1:8" x14ac:dyDescent="0.3">
      <c r="A4383" s="18">
        <v>46028</v>
      </c>
      <c r="B4383" s="5" t="s">
        <v>35</v>
      </c>
      <c r="C4383" s="19" t="s">
        <v>46</v>
      </c>
      <c r="D4383" s="48" t="s">
        <v>165</v>
      </c>
      <c r="E4383" s="19">
        <v>0.29166666666666702</v>
      </c>
      <c r="F4383" s="48" t="s">
        <v>587</v>
      </c>
      <c r="G4383" s="5"/>
      <c r="H4383" s="48">
        <v>3</v>
      </c>
    </row>
    <row r="4384" spans="1:8" x14ac:dyDescent="0.3">
      <c r="A4384" s="167">
        <v>45663</v>
      </c>
      <c r="B4384" s="225" t="s">
        <v>67</v>
      </c>
      <c r="C4384" s="226" t="s">
        <v>104</v>
      </c>
      <c r="D4384" s="227" t="s">
        <v>24</v>
      </c>
      <c r="E4384" s="190">
        <v>0.5</v>
      </c>
    </row>
    <row r="4385" spans="1:8" x14ac:dyDescent="0.3">
      <c r="A4385" s="18">
        <v>46028</v>
      </c>
      <c r="B4385" s="5" t="s">
        <v>36</v>
      </c>
      <c r="C4385" s="19" t="s">
        <v>104</v>
      </c>
      <c r="D4385" s="48" t="s">
        <v>24</v>
      </c>
      <c r="E4385" s="19">
        <v>0.625</v>
      </c>
      <c r="F4385" s="5"/>
      <c r="G4385" s="5"/>
      <c r="H4385" s="48">
        <v>15</v>
      </c>
    </row>
    <row r="4386" spans="1:8" x14ac:dyDescent="0.3">
      <c r="A4386" s="18">
        <v>46028</v>
      </c>
      <c r="B4386" s="5" t="s">
        <v>159</v>
      </c>
      <c r="C4386" s="19" t="s">
        <v>28</v>
      </c>
      <c r="D4386" s="48" t="s">
        <v>42</v>
      </c>
      <c r="E4386" s="19">
        <v>0.20833333333333301</v>
      </c>
      <c r="F4386" s="5" t="s">
        <v>90</v>
      </c>
      <c r="G4386" s="5"/>
      <c r="H4386" s="48">
        <v>7</v>
      </c>
    </row>
    <row r="4387" spans="1:8" x14ac:dyDescent="0.3">
      <c r="A4387" s="18">
        <v>46028</v>
      </c>
      <c r="B4387" s="48" t="s">
        <v>424</v>
      </c>
      <c r="C4387" s="192" t="s">
        <v>26</v>
      </c>
      <c r="D4387" s="48" t="s">
        <v>113</v>
      </c>
      <c r="E4387" s="192">
        <v>0.75</v>
      </c>
      <c r="F4387" s="48"/>
      <c r="G4387" s="48"/>
      <c r="H4387" s="48">
        <v>14</v>
      </c>
    </row>
    <row r="4388" spans="1:8" x14ac:dyDescent="0.3">
      <c r="A4388" s="18">
        <v>46028</v>
      </c>
      <c r="B4388" s="5" t="s">
        <v>76</v>
      </c>
      <c r="C4388" s="19" t="s">
        <v>446</v>
      </c>
      <c r="D4388" s="48" t="s">
        <v>446</v>
      </c>
      <c r="E4388" s="19">
        <v>0.29166666666666702</v>
      </c>
      <c r="F4388" s="5"/>
      <c r="G4388" s="5"/>
      <c r="H4388" s="48">
        <v>7</v>
      </c>
    </row>
    <row r="4389" spans="1:8" x14ac:dyDescent="0.3">
      <c r="A4389" s="18">
        <v>46028</v>
      </c>
      <c r="B4389" s="5" t="s">
        <v>12</v>
      </c>
      <c r="C4389" s="19" t="s">
        <v>446</v>
      </c>
      <c r="D4389" s="48" t="s">
        <v>446</v>
      </c>
      <c r="E4389" s="19">
        <v>0.29166666666666702</v>
      </c>
      <c r="F4389" s="117"/>
      <c r="G4389" s="5"/>
      <c r="H4389" s="48">
        <v>20</v>
      </c>
    </row>
    <row r="4390" spans="1:8" ht="15.6" x14ac:dyDescent="0.3">
      <c r="A4390" s="56" t="s">
        <v>267</v>
      </c>
      <c r="B4390" s="56" t="s">
        <v>2</v>
      </c>
      <c r="C4390" s="56" t="s">
        <v>3</v>
      </c>
      <c r="D4390" s="56" t="s">
        <v>4</v>
      </c>
      <c r="E4390" s="57" t="s">
        <v>5</v>
      </c>
      <c r="F4390" s="212" t="s">
        <v>500</v>
      </c>
      <c r="G4390" s="212" t="s">
        <v>619</v>
      </c>
      <c r="H4390" s="212" t="s">
        <v>268</v>
      </c>
    </row>
    <row r="4391" spans="1:8" x14ac:dyDescent="0.3">
      <c r="A4391" s="18">
        <v>46029</v>
      </c>
      <c r="B4391" s="5" t="s">
        <v>6</v>
      </c>
      <c r="C4391" s="19" t="s">
        <v>104</v>
      </c>
      <c r="D4391" s="48" t="s">
        <v>24</v>
      </c>
      <c r="E4391" s="19">
        <v>0.29166666666666702</v>
      </c>
      <c r="F4391" s="5"/>
      <c r="G4391" s="5"/>
      <c r="H4391" s="48">
        <v>11</v>
      </c>
    </row>
    <row r="4392" spans="1:8" x14ac:dyDescent="0.3">
      <c r="A4392" s="18">
        <v>46029</v>
      </c>
      <c r="B4392" s="48" t="s">
        <v>67</v>
      </c>
      <c r="C4392" s="192" t="s">
        <v>104</v>
      </c>
      <c r="D4392" s="48" t="s">
        <v>24</v>
      </c>
      <c r="E4392" s="192">
        <v>0.5</v>
      </c>
      <c r="F4392" s="5"/>
      <c r="G4392" s="5"/>
      <c r="H4392" s="48">
        <v>9</v>
      </c>
    </row>
    <row r="4393" spans="1:8" x14ac:dyDescent="0.3">
      <c r="A4393" s="18">
        <v>46029</v>
      </c>
      <c r="B4393" s="5" t="s">
        <v>11</v>
      </c>
      <c r="C4393" s="19" t="s">
        <v>446</v>
      </c>
      <c r="D4393" s="48" t="s">
        <v>446</v>
      </c>
      <c r="E4393" s="19">
        <v>0.375</v>
      </c>
      <c r="F4393" s="5"/>
      <c r="G4393" s="27"/>
      <c r="H4393" s="48">
        <v>7</v>
      </c>
    </row>
    <row r="4394" spans="1:8" x14ac:dyDescent="0.3">
      <c r="A4394" s="18">
        <v>46029</v>
      </c>
      <c r="B4394" s="48" t="s">
        <v>18</v>
      </c>
      <c r="C4394" s="192" t="s">
        <v>446</v>
      </c>
      <c r="D4394" s="48" t="s">
        <v>446</v>
      </c>
      <c r="E4394" s="192">
        <v>0.375</v>
      </c>
      <c r="F4394" s="48"/>
      <c r="G4394" s="5"/>
      <c r="H4394" s="48">
        <v>15</v>
      </c>
    </row>
    <row r="4395" spans="1:8" x14ac:dyDescent="0.3">
      <c r="A4395" s="18">
        <v>46029</v>
      </c>
      <c r="B4395" s="5" t="s">
        <v>9</v>
      </c>
      <c r="C4395" s="19" t="s">
        <v>28</v>
      </c>
      <c r="D4395" s="48" t="s">
        <v>42</v>
      </c>
      <c r="E4395" s="19">
        <v>0.29166666666666702</v>
      </c>
      <c r="F4395" s="5"/>
      <c r="G4395" s="5"/>
      <c r="H4395" s="48">
        <v>11</v>
      </c>
    </row>
    <row r="4396" spans="1:8" x14ac:dyDescent="0.3">
      <c r="A4396" s="18">
        <v>46029</v>
      </c>
      <c r="B4396" s="5" t="s">
        <v>35</v>
      </c>
      <c r="C4396" s="19" t="s">
        <v>7</v>
      </c>
      <c r="D4396" s="48" t="s">
        <v>115</v>
      </c>
      <c r="E4396" s="19">
        <v>0.33333333333333331</v>
      </c>
      <c r="F4396" s="5"/>
      <c r="G4396" s="5"/>
      <c r="H4396" s="48">
        <v>8</v>
      </c>
    </row>
    <row r="4397" spans="1:8" x14ac:dyDescent="0.3">
      <c r="A4397" s="18">
        <v>46029</v>
      </c>
      <c r="B4397" s="5" t="s">
        <v>43</v>
      </c>
      <c r="C4397" s="19" t="s">
        <v>7</v>
      </c>
      <c r="D4397" s="48" t="s">
        <v>115</v>
      </c>
      <c r="E4397" s="19">
        <v>0.41666666666666669</v>
      </c>
      <c r="F4397" s="117"/>
      <c r="G4397" s="117" t="s">
        <v>656</v>
      </c>
      <c r="H4397" s="48">
        <v>5</v>
      </c>
    </row>
    <row r="4398" spans="1:8" x14ac:dyDescent="0.3">
      <c r="A4398" s="18">
        <v>46029</v>
      </c>
      <c r="B4398" s="5" t="s">
        <v>22</v>
      </c>
      <c r="C4398" s="19" t="s">
        <v>7</v>
      </c>
      <c r="D4398" s="48" t="s">
        <v>115</v>
      </c>
      <c r="E4398" s="19">
        <v>0.41666666666666669</v>
      </c>
      <c r="F4398" s="5"/>
      <c r="G4398" s="5"/>
      <c r="H4398" s="48">
        <v>3</v>
      </c>
    </row>
    <row r="4399" spans="1:8" x14ac:dyDescent="0.3">
      <c r="A4399" s="18">
        <v>46029</v>
      </c>
      <c r="B4399" s="48" t="s">
        <v>36</v>
      </c>
      <c r="C4399" s="192" t="s">
        <v>26</v>
      </c>
      <c r="D4399" s="48" t="s">
        <v>113</v>
      </c>
      <c r="E4399" s="192">
        <v>0.41666666666666669</v>
      </c>
      <c r="F4399" s="5"/>
      <c r="G4399" s="5"/>
      <c r="H4399" s="48">
        <v>10</v>
      </c>
    </row>
    <row r="4400" spans="1:8" x14ac:dyDescent="0.3">
      <c r="A4400" s="18">
        <v>46029</v>
      </c>
      <c r="B4400" s="5" t="s">
        <v>601</v>
      </c>
      <c r="C4400" s="19" t="s">
        <v>20</v>
      </c>
      <c r="D4400" s="48" t="s">
        <v>179</v>
      </c>
      <c r="E4400" s="19">
        <v>0.25</v>
      </c>
      <c r="F4400" s="117"/>
      <c r="G4400" s="117"/>
      <c r="H4400" s="48">
        <v>27</v>
      </c>
    </row>
    <row r="4401" spans="1:8" x14ac:dyDescent="0.3">
      <c r="A4401" s="18">
        <v>46029</v>
      </c>
      <c r="B4401" s="5" t="s">
        <v>161</v>
      </c>
      <c r="C4401" s="19" t="s">
        <v>46</v>
      </c>
      <c r="D4401" s="48" t="s">
        <v>165</v>
      </c>
      <c r="E4401" s="19">
        <v>0.33333333333333331</v>
      </c>
      <c r="F4401" s="5" t="s">
        <v>90</v>
      </c>
      <c r="G4401" s="5"/>
      <c r="H4401" s="48">
        <v>3</v>
      </c>
    </row>
    <row r="4402" spans="1:8" x14ac:dyDescent="0.3">
      <c r="A4402" s="18">
        <v>46029</v>
      </c>
      <c r="B4402" s="5" t="s">
        <v>161</v>
      </c>
      <c r="C4402" s="19" t="s">
        <v>46</v>
      </c>
      <c r="D4402" s="48" t="s">
        <v>165</v>
      </c>
      <c r="E4402" s="19">
        <v>0.41666666666666669</v>
      </c>
      <c r="F4402" s="5" t="s">
        <v>90</v>
      </c>
      <c r="G4402" s="5"/>
      <c r="H4402" s="48">
        <v>2</v>
      </c>
    </row>
    <row r="4403" spans="1:8" x14ac:dyDescent="0.3">
      <c r="A4403" s="18">
        <v>46029</v>
      </c>
      <c r="B4403" s="5" t="s">
        <v>655</v>
      </c>
      <c r="C4403" s="19" t="s">
        <v>46</v>
      </c>
      <c r="D4403" s="48" t="s">
        <v>165</v>
      </c>
      <c r="E4403" s="19">
        <v>0.5</v>
      </c>
      <c r="F4403" s="5"/>
      <c r="G4403" s="5"/>
      <c r="H4403" s="48"/>
    </row>
    <row r="4404" spans="1:8" x14ac:dyDescent="0.3">
      <c r="A4404" s="18">
        <v>46029</v>
      </c>
      <c r="B4404" s="5" t="s">
        <v>16</v>
      </c>
      <c r="C4404" s="19" t="s">
        <v>46</v>
      </c>
      <c r="D4404" s="48" t="s">
        <v>165</v>
      </c>
      <c r="E4404" s="19">
        <v>0.54166666666666663</v>
      </c>
      <c r="F4404" s="5"/>
      <c r="G4404" s="5"/>
      <c r="H4404" s="48">
        <v>1</v>
      </c>
    </row>
    <row r="4405" spans="1:8" x14ac:dyDescent="0.3">
      <c r="A4405" s="18">
        <v>46029</v>
      </c>
      <c r="B4405" s="5" t="s">
        <v>621</v>
      </c>
      <c r="C4405" s="19" t="s">
        <v>446</v>
      </c>
      <c r="D4405" s="48" t="s">
        <v>446</v>
      </c>
      <c r="E4405" s="19">
        <v>0.125</v>
      </c>
      <c r="F4405" s="5"/>
      <c r="G4405" s="5"/>
      <c r="H4405" s="48">
        <v>5</v>
      </c>
    </row>
    <row r="4406" spans="1:8" ht="15.6" x14ac:dyDescent="0.3">
      <c r="A4406" s="56" t="s">
        <v>267</v>
      </c>
      <c r="B4406" s="56" t="s">
        <v>2</v>
      </c>
      <c r="C4406" s="56" t="s">
        <v>3</v>
      </c>
      <c r="D4406" s="56" t="s">
        <v>4</v>
      </c>
      <c r="E4406" s="57" t="s">
        <v>5</v>
      </c>
      <c r="F4406" s="212" t="s">
        <v>500</v>
      </c>
      <c r="G4406" s="212" t="s">
        <v>619</v>
      </c>
      <c r="H4406" s="212" t="s">
        <v>268</v>
      </c>
    </row>
    <row r="4407" spans="1:8" x14ac:dyDescent="0.3">
      <c r="A4407" s="87">
        <v>46030</v>
      </c>
      <c r="B4407" s="16" t="s">
        <v>161</v>
      </c>
      <c r="C4407" s="17" t="s">
        <v>46</v>
      </c>
      <c r="D4407" s="16" t="s">
        <v>165</v>
      </c>
      <c r="E4407" s="17">
        <v>0.375</v>
      </c>
      <c r="F4407" s="27">
        <v>1000</v>
      </c>
      <c r="G4407" s="316" t="s">
        <v>371</v>
      </c>
      <c r="H4407" s="16">
        <v>1</v>
      </c>
    </row>
    <row r="4408" spans="1:8" x14ac:dyDescent="0.3">
      <c r="A4408" s="87">
        <v>45665</v>
      </c>
      <c r="B4408" s="16" t="s">
        <v>657</v>
      </c>
      <c r="C4408" s="17" t="s">
        <v>46</v>
      </c>
      <c r="D4408" s="16" t="s">
        <v>165</v>
      </c>
      <c r="E4408" s="17">
        <v>0.41666666666666669</v>
      </c>
      <c r="F4408" s="27">
        <v>1000</v>
      </c>
      <c r="G4408" s="316" t="s">
        <v>371</v>
      </c>
      <c r="H4408" s="16">
        <v>3</v>
      </c>
    </row>
    <row r="4409" spans="1:8" x14ac:dyDescent="0.3">
      <c r="A4409" s="87">
        <v>46030</v>
      </c>
      <c r="B4409" s="27" t="s">
        <v>16</v>
      </c>
      <c r="C4409" s="49" t="s">
        <v>46</v>
      </c>
      <c r="D4409" s="50" t="s">
        <v>165</v>
      </c>
      <c r="E4409" s="49">
        <v>0.5</v>
      </c>
      <c r="F4409" s="27">
        <v>1000</v>
      </c>
      <c r="G4409" s="27" t="s">
        <v>371</v>
      </c>
      <c r="H4409" s="50">
        <v>2</v>
      </c>
    </row>
    <row r="4410" spans="1:8" x14ac:dyDescent="0.3">
      <c r="A4410" s="87">
        <v>46030</v>
      </c>
      <c r="B4410" s="27" t="s">
        <v>9</v>
      </c>
      <c r="C4410" s="49" t="s">
        <v>26</v>
      </c>
      <c r="D4410" s="50" t="s">
        <v>113</v>
      </c>
      <c r="E4410" s="49">
        <v>0.33333333333333331</v>
      </c>
      <c r="F4410" s="27">
        <v>3000</v>
      </c>
      <c r="G4410" s="27" t="s">
        <v>371</v>
      </c>
      <c r="H4410" s="50">
        <v>5</v>
      </c>
    </row>
    <row r="4411" spans="1:8" x14ac:dyDescent="0.3">
      <c r="A4411" s="87">
        <v>46030</v>
      </c>
      <c r="B4411" s="16" t="s">
        <v>6</v>
      </c>
      <c r="C4411" s="17" t="s">
        <v>26</v>
      </c>
      <c r="D4411" s="16" t="s">
        <v>113</v>
      </c>
      <c r="E4411" s="17">
        <v>0.33333333333333298</v>
      </c>
      <c r="F4411" s="27">
        <v>7000</v>
      </c>
      <c r="G4411" s="27" t="s">
        <v>371</v>
      </c>
      <c r="H4411" s="16">
        <v>8</v>
      </c>
    </row>
    <row r="4412" spans="1:8" x14ac:dyDescent="0.3">
      <c r="A4412" s="87">
        <v>46030</v>
      </c>
      <c r="B4412" s="16" t="s">
        <v>36</v>
      </c>
      <c r="C4412" s="17" t="s">
        <v>26</v>
      </c>
      <c r="D4412" s="52" t="s">
        <v>113</v>
      </c>
      <c r="E4412" s="17">
        <v>0.625</v>
      </c>
      <c r="F4412" s="27">
        <v>11000</v>
      </c>
      <c r="G4412" s="27"/>
      <c r="H4412" s="52">
        <v>14</v>
      </c>
    </row>
    <row r="4413" spans="1:8" x14ac:dyDescent="0.3">
      <c r="A4413" s="87">
        <v>46030</v>
      </c>
      <c r="B4413" s="27" t="s">
        <v>35</v>
      </c>
      <c r="C4413" s="49" t="s">
        <v>104</v>
      </c>
      <c r="D4413" s="50" t="s">
        <v>24</v>
      </c>
      <c r="E4413" s="49">
        <v>0.29166666666666702</v>
      </c>
      <c r="F4413" s="163">
        <v>11100</v>
      </c>
      <c r="G4413" s="163" t="s">
        <v>371</v>
      </c>
      <c r="H4413" s="50">
        <v>4</v>
      </c>
    </row>
    <row r="4414" spans="1:8" x14ac:dyDescent="0.3">
      <c r="A4414" s="87">
        <v>46030</v>
      </c>
      <c r="B4414" s="27" t="s">
        <v>51</v>
      </c>
      <c r="C4414" s="49" t="s">
        <v>104</v>
      </c>
      <c r="D4414" s="50" t="s">
        <v>24</v>
      </c>
      <c r="E4414" s="49">
        <v>0.375</v>
      </c>
      <c r="F4414" s="27">
        <v>300</v>
      </c>
      <c r="G4414" s="27" t="s">
        <v>371</v>
      </c>
      <c r="H4414" s="50">
        <v>1</v>
      </c>
    </row>
    <row r="4415" spans="1:8" x14ac:dyDescent="0.3">
      <c r="A4415" s="87">
        <v>46030</v>
      </c>
      <c r="B4415" s="27" t="s">
        <v>12</v>
      </c>
      <c r="C4415" s="49" t="s">
        <v>104</v>
      </c>
      <c r="D4415" s="50" t="s">
        <v>24</v>
      </c>
      <c r="E4415" s="49">
        <v>0.375</v>
      </c>
      <c r="F4415" s="27">
        <v>11000</v>
      </c>
      <c r="G4415" s="16" t="s">
        <v>371</v>
      </c>
      <c r="H4415" s="50">
        <v>17</v>
      </c>
    </row>
    <row r="4416" spans="1:8" x14ac:dyDescent="0.3">
      <c r="A4416" s="87">
        <v>46030</v>
      </c>
      <c r="B4416" s="27" t="s">
        <v>17</v>
      </c>
      <c r="C4416" s="49" t="s">
        <v>7</v>
      </c>
      <c r="D4416" s="50" t="s">
        <v>81</v>
      </c>
      <c r="E4416" s="49">
        <v>0.45833333333333331</v>
      </c>
      <c r="F4416" s="27">
        <v>350</v>
      </c>
      <c r="G4416" s="163" t="s">
        <v>371</v>
      </c>
      <c r="H4416" s="50">
        <v>2</v>
      </c>
    </row>
    <row r="4417" spans="1:8" x14ac:dyDescent="0.3">
      <c r="A4417" s="87">
        <v>46030</v>
      </c>
      <c r="B4417" s="27" t="s">
        <v>13</v>
      </c>
      <c r="C4417" s="49" t="s">
        <v>7</v>
      </c>
      <c r="D4417" s="50" t="s">
        <v>81</v>
      </c>
      <c r="E4417" s="49">
        <v>0.45833333333333331</v>
      </c>
      <c r="F4417" s="318">
        <v>1253</v>
      </c>
      <c r="G4417" s="27" t="s">
        <v>371</v>
      </c>
      <c r="H4417" s="50">
        <v>4</v>
      </c>
    </row>
    <row r="4418" spans="1:8" x14ac:dyDescent="0.3">
      <c r="A4418" s="87">
        <v>46030</v>
      </c>
      <c r="B4418" s="27" t="s">
        <v>441</v>
      </c>
      <c r="C4418" s="49" t="s">
        <v>7</v>
      </c>
      <c r="D4418" s="50" t="s">
        <v>81</v>
      </c>
      <c r="E4418" s="49">
        <v>0.45833333333333331</v>
      </c>
      <c r="F4418" s="27">
        <v>2235</v>
      </c>
      <c r="G4418" s="27" t="s">
        <v>371</v>
      </c>
      <c r="H4418" s="50">
        <v>1</v>
      </c>
    </row>
    <row r="4419" spans="1:8" x14ac:dyDescent="0.3">
      <c r="A4419" s="87">
        <v>46030</v>
      </c>
      <c r="B4419" s="27" t="s">
        <v>25</v>
      </c>
      <c r="C4419" s="49" t="s">
        <v>7</v>
      </c>
      <c r="D4419" s="50" t="s">
        <v>81</v>
      </c>
      <c r="E4419" s="49">
        <v>0.45833333333333331</v>
      </c>
      <c r="F4419" s="27">
        <v>4500</v>
      </c>
      <c r="G4419" s="27" t="s">
        <v>371</v>
      </c>
      <c r="H4419" s="50">
        <v>1</v>
      </c>
    </row>
    <row r="4420" spans="1:8" x14ac:dyDescent="0.3">
      <c r="A4420" s="87">
        <v>46030</v>
      </c>
      <c r="B4420" s="27" t="s">
        <v>43</v>
      </c>
      <c r="C4420" s="49" t="s">
        <v>28</v>
      </c>
      <c r="D4420" s="50" t="s">
        <v>42</v>
      </c>
      <c r="E4420" s="49">
        <v>0.29166666666666702</v>
      </c>
      <c r="F4420" s="27">
        <v>177</v>
      </c>
      <c r="G4420" s="163" t="s">
        <v>371</v>
      </c>
      <c r="H4420" s="50">
        <v>6</v>
      </c>
    </row>
    <row r="4421" spans="1:8" x14ac:dyDescent="0.3">
      <c r="A4421" s="87">
        <v>46030</v>
      </c>
      <c r="B4421" s="27" t="s">
        <v>33</v>
      </c>
      <c r="C4421" s="49" t="s">
        <v>28</v>
      </c>
      <c r="D4421" s="27" t="s">
        <v>42</v>
      </c>
      <c r="E4421" s="49">
        <v>0.54166666666666663</v>
      </c>
      <c r="F4421" s="316">
        <v>4600</v>
      </c>
      <c r="G4421" s="163" t="s">
        <v>371</v>
      </c>
      <c r="H4421" s="27">
        <v>13</v>
      </c>
    </row>
    <row r="4422" spans="1:8" ht="15.6" customHeight="1" x14ac:dyDescent="0.3">
      <c r="A4422" s="87">
        <v>46030</v>
      </c>
      <c r="B4422" s="27" t="s">
        <v>22</v>
      </c>
      <c r="C4422" s="49" t="s">
        <v>20</v>
      </c>
      <c r="D4422" s="50" t="s">
        <v>179</v>
      </c>
      <c r="E4422" s="49">
        <v>0.5</v>
      </c>
      <c r="F4422" s="27">
        <v>10000</v>
      </c>
      <c r="G4422" s="316"/>
      <c r="H4422" s="50">
        <v>12</v>
      </c>
    </row>
    <row r="4423" spans="1:8" x14ac:dyDescent="0.3">
      <c r="A4423" s="87">
        <v>46030</v>
      </c>
      <c r="B4423" s="27" t="s">
        <v>75</v>
      </c>
      <c r="C4423" s="49" t="s">
        <v>20</v>
      </c>
      <c r="D4423" s="52" t="s">
        <v>179</v>
      </c>
      <c r="E4423" s="49">
        <v>0.5</v>
      </c>
      <c r="F4423" s="27">
        <v>75</v>
      </c>
      <c r="G4423" s="27"/>
      <c r="H4423" s="52"/>
    </row>
    <row r="4424" spans="1:8" x14ac:dyDescent="0.3">
      <c r="A4424" s="87">
        <v>46030</v>
      </c>
      <c r="B4424" s="27" t="s">
        <v>49</v>
      </c>
      <c r="C4424" s="49" t="s">
        <v>14</v>
      </c>
      <c r="D4424" s="50" t="s">
        <v>115</v>
      </c>
      <c r="E4424" s="49">
        <v>0.5</v>
      </c>
      <c r="F4424" s="27">
        <v>6000</v>
      </c>
      <c r="G4424" s="27"/>
      <c r="H4424" s="50">
        <v>8</v>
      </c>
    </row>
    <row r="4425" spans="1:8" x14ac:dyDescent="0.3">
      <c r="A4425" s="87">
        <v>46030</v>
      </c>
      <c r="B4425" s="27" t="s">
        <v>159</v>
      </c>
      <c r="C4425" s="49" t="s">
        <v>14</v>
      </c>
      <c r="D4425" s="50" t="s">
        <v>115</v>
      </c>
      <c r="E4425" s="49">
        <v>0.5</v>
      </c>
      <c r="F4425" s="27">
        <v>5000</v>
      </c>
      <c r="G4425" s="316" t="s">
        <v>371</v>
      </c>
      <c r="H4425" s="50">
        <v>5</v>
      </c>
    </row>
    <row r="4426" spans="1:8" ht="15.6" x14ac:dyDescent="0.3">
      <c r="A4426" s="56" t="s">
        <v>267</v>
      </c>
      <c r="B4426" s="56" t="s">
        <v>2</v>
      </c>
      <c r="C4426" s="56" t="s">
        <v>3</v>
      </c>
      <c r="D4426" s="56" t="s">
        <v>4</v>
      </c>
      <c r="E4426" s="57" t="s">
        <v>5</v>
      </c>
      <c r="F4426" s="212" t="s">
        <v>500</v>
      </c>
      <c r="G4426" s="212" t="s">
        <v>619</v>
      </c>
      <c r="H4426" s="212" t="s">
        <v>268</v>
      </c>
    </row>
    <row r="4427" spans="1:8" x14ac:dyDescent="0.3">
      <c r="A4427" s="87">
        <v>46031</v>
      </c>
      <c r="B4427" s="16" t="s">
        <v>35</v>
      </c>
      <c r="C4427" s="17" t="s">
        <v>28</v>
      </c>
      <c r="D4427" s="52" t="s">
        <v>42</v>
      </c>
      <c r="E4427" s="17">
        <v>0.29166666666666702</v>
      </c>
      <c r="F4427" s="27">
        <v>5600</v>
      </c>
      <c r="G4427" s="316"/>
      <c r="H4427" s="52">
        <v>5</v>
      </c>
    </row>
    <row r="4428" spans="1:8" x14ac:dyDescent="0.3">
      <c r="A4428" s="87">
        <v>46031</v>
      </c>
      <c r="B4428" s="27" t="s">
        <v>6</v>
      </c>
      <c r="C4428" s="49" t="s">
        <v>28</v>
      </c>
      <c r="D4428" s="50" t="s">
        <v>42</v>
      </c>
      <c r="E4428" s="49">
        <v>0.375</v>
      </c>
      <c r="F4428" s="27">
        <v>7300</v>
      </c>
      <c r="G4428" s="27"/>
      <c r="H4428" s="50">
        <v>12</v>
      </c>
    </row>
    <row r="4429" spans="1:8" x14ac:dyDescent="0.3">
      <c r="A4429" s="87">
        <v>46031</v>
      </c>
      <c r="B4429" s="27" t="s">
        <v>67</v>
      </c>
      <c r="C4429" s="49" t="s">
        <v>20</v>
      </c>
      <c r="D4429" s="50" t="s">
        <v>81</v>
      </c>
      <c r="E4429" s="49">
        <v>0.29166666666666669</v>
      </c>
      <c r="F4429" s="27"/>
      <c r="G4429" s="27"/>
      <c r="H4429" s="50"/>
    </row>
    <row r="4430" spans="1:8" x14ac:dyDescent="0.3">
      <c r="A4430" s="87">
        <v>46031</v>
      </c>
      <c r="B4430" s="27" t="s">
        <v>601</v>
      </c>
      <c r="C4430" s="5" t="s">
        <v>20</v>
      </c>
      <c r="D4430" s="5" t="s">
        <v>81</v>
      </c>
      <c r="E4430" s="22">
        <v>0.41666666666666669</v>
      </c>
      <c r="F4430" s="5"/>
      <c r="G4430" s="5"/>
      <c r="H4430" s="5">
        <v>14</v>
      </c>
    </row>
    <row r="4431" spans="1:8" x14ac:dyDescent="0.3">
      <c r="A4431" s="87">
        <v>46031</v>
      </c>
      <c r="B4431" s="27" t="s">
        <v>18</v>
      </c>
      <c r="C4431" s="49" t="s">
        <v>446</v>
      </c>
      <c r="D4431" s="50" t="s">
        <v>446</v>
      </c>
      <c r="E4431" s="49">
        <v>0.33333333333333331</v>
      </c>
      <c r="F4431" s="16"/>
      <c r="G4431" s="27"/>
      <c r="H4431" s="50">
        <v>27</v>
      </c>
    </row>
    <row r="4432" spans="1:8" x14ac:dyDescent="0.3">
      <c r="A4432" s="87">
        <v>46031</v>
      </c>
      <c r="B4432" s="52" t="s">
        <v>164</v>
      </c>
      <c r="C4432" s="110" t="s">
        <v>446</v>
      </c>
      <c r="D4432" s="52" t="s">
        <v>446</v>
      </c>
      <c r="E4432" s="110">
        <v>0.33333333333333331</v>
      </c>
      <c r="F4432" s="27"/>
      <c r="G4432" s="27"/>
      <c r="H4432" s="52">
        <v>2</v>
      </c>
    </row>
    <row r="4433" spans="1:8" x14ac:dyDescent="0.3">
      <c r="A4433" s="87">
        <v>46031</v>
      </c>
      <c r="B4433" s="27" t="s">
        <v>12</v>
      </c>
      <c r="C4433" s="49" t="s">
        <v>26</v>
      </c>
      <c r="D4433" s="50" t="s">
        <v>113</v>
      </c>
      <c r="E4433" s="49">
        <v>0.29166666666666702</v>
      </c>
      <c r="F4433" s="27">
        <v>11000</v>
      </c>
      <c r="G4433" s="16"/>
      <c r="H4433" s="50">
        <v>17</v>
      </c>
    </row>
    <row r="4434" spans="1:8" x14ac:dyDescent="0.3">
      <c r="A4434" s="87">
        <v>46031</v>
      </c>
      <c r="B4434" s="27" t="s">
        <v>580</v>
      </c>
      <c r="C4434" s="49" t="s">
        <v>14</v>
      </c>
      <c r="D4434" s="50" t="s">
        <v>115</v>
      </c>
      <c r="E4434" s="49">
        <v>0.41666666666666669</v>
      </c>
      <c r="F4434" s="27"/>
      <c r="G4434" s="16"/>
      <c r="H4434" s="50"/>
    </row>
    <row r="4435" spans="1:8" x14ac:dyDescent="0.3">
      <c r="A4435" s="87">
        <v>46031</v>
      </c>
      <c r="B4435" s="27" t="s">
        <v>80</v>
      </c>
      <c r="C4435" s="49" t="s">
        <v>14</v>
      </c>
      <c r="D4435" s="50" t="s">
        <v>115</v>
      </c>
      <c r="E4435" s="49">
        <v>0.41666666666666669</v>
      </c>
      <c r="F4435" s="27">
        <v>4200</v>
      </c>
      <c r="G4435" s="316"/>
      <c r="H4435" s="50">
        <v>7</v>
      </c>
    </row>
    <row r="4436" spans="1:8" x14ac:dyDescent="0.3">
      <c r="A4436" s="87">
        <v>46031</v>
      </c>
      <c r="B4436" s="27" t="s">
        <v>107</v>
      </c>
      <c r="C4436" s="49" t="s">
        <v>14</v>
      </c>
      <c r="D4436" s="50" t="s">
        <v>115</v>
      </c>
      <c r="E4436" s="49">
        <v>0.41666666666666669</v>
      </c>
      <c r="F4436" s="16"/>
      <c r="G4436" s="27"/>
      <c r="H4436" s="50">
        <v>4</v>
      </c>
    </row>
    <row r="4437" spans="1:8" x14ac:dyDescent="0.3">
      <c r="A4437" s="87">
        <v>46031</v>
      </c>
      <c r="B4437" s="27" t="s">
        <v>22</v>
      </c>
      <c r="C4437" s="49" t="s">
        <v>14</v>
      </c>
      <c r="D4437" s="50" t="s">
        <v>115</v>
      </c>
      <c r="E4437" s="49">
        <v>0.41666666666666702</v>
      </c>
      <c r="F4437" s="16"/>
      <c r="G4437" s="27"/>
      <c r="H4437" s="50">
        <v>2</v>
      </c>
    </row>
    <row r="4438" spans="1:8" x14ac:dyDescent="0.3">
      <c r="A4438" s="87">
        <v>46031</v>
      </c>
      <c r="B4438" s="27" t="s">
        <v>9</v>
      </c>
      <c r="C4438" s="49" t="s">
        <v>104</v>
      </c>
      <c r="D4438" s="50" t="s">
        <v>24</v>
      </c>
      <c r="E4438" s="49">
        <v>0.29166666666666702</v>
      </c>
      <c r="F4438" s="16">
        <v>5300</v>
      </c>
      <c r="G4438" s="27"/>
      <c r="H4438" s="50">
        <v>9</v>
      </c>
    </row>
    <row r="4439" spans="1:8" x14ac:dyDescent="0.3">
      <c r="A4439" s="87">
        <v>46031</v>
      </c>
      <c r="B4439" s="27" t="s">
        <v>36</v>
      </c>
      <c r="C4439" s="49" t="s">
        <v>104</v>
      </c>
      <c r="D4439" s="50" t="s">
        <v>24</v>
      </c>
      <c r="E4439" s="49">
        <v>0.58333333333333337</v>
      </c>
      <c r="F4439" s="16">
        <v>10230</v>
      </c>
      <c r="G4439" s="27"/>
      <c r="H4439" s="50">
        <v>18</v>
      </c>
    </row>
    <row r="4440" spans="1:8" x14ac:dyDescent="0.3">
      <c r="A4440" s="87">
        <v>46031</v>
      </c>
      <c r="B4440" s="27" t="s">
        <v>441</v>
      </c>
      <c r="C4440" s="49" t="s">
        <v>46</v>
      </c>
      <c r="D4440" s="50" t="s">
        <v>165</v>
      </c>
      <c r="E4440" s="49">
        <v>0.29166666666666669</v>
      </c>
      <c r="F4440" s="16"/>
      <c r="G4440" s="27"/>
      <c r="H4440" s="50"/>
    </row>
    <row r="4441" spans="1:8" x14ac:dyDescent="0.3">
      <c r="A4441" s="87">
        <v>46031</v>
      </c>
      <c r="B4441" s="27" t="s">
        <v>76</v>
      </c>
      <c r="C4441" s="49" t="s">
        <v>46</v>
      </c>
      <c r="D4441" s="27" t="s">
        <v>165</v>
      </c>
      <c r="E4441" s="49">
        <v>0.5</v>
      </c>
      <c r="F4441" s="316"/>
      <c r="G4441" s="163"/>
      <c r="H4441" s="27">
        <v>2</v>
      </c>
    </row>
    <row r="4442" spans="1:8" x14ac:dyDescent="0.3">
      <c r="A4442" s="87">
        <v>46031</v>
      </c>
      <c r="B4442" s="27" t="s">
        <v>34</v>
      </c>
      <c r="C4442" s="49" t="s">
        <v>46</v>
      </c>
      <c r="D4442" s="50" t="s">
        <v>165</v>
      </c>
      <c r="E4442" s="49">
        <v>0.5</v>
      </c>
      <c r="F4442" s="16"/>
      <c r="G4442" s="27"/>
      <c r="H4442" s="50">
        <v>1</v>
      </c>
    </row>
    <row r="4443" spans="1:8" ht="15.6" x14ac:dyDescent="0.3">
      <c r="A4443" s="56" t="s">
        <v>267</v>
      </c>
      <c r="B4443" s="56" t="s">
        <v>2</v>
      </c>
      <c r="C4443" s="56" t="s">
        <v>3</v>
      </c>
      <c r="D4443" s="56" t="s">
        <v>4</v>
      </c>
      <c r="E4443" s="57" t="s">
        <v>5</v>
      </c>
      <c r="F4443" s="212" t="s">
        <v>500</v>
      </c>
      <c r="G4443" s="212" t="s">
        <v>619</v>
      </c>
      <c r="H4443" s="212" t="s">
        <v>268</v>
      </c>
    </row>
    <row r="4444" spans="1:8" x14ac:dyDescent="0.3">
      <c r="A4444" s="18">
        <v>46032</v>
      </c>
      <c r="B4444" s="5" t="s">
        <v>6</v>
      </c>
      <c r="C4444" s="19" t="s">
        <v>26</v>
      </c>
      <c r="D4444" s="48" t="s">
        <v>113</v>
      </c>
      <c r="E4444" s="19">
        <v>0.33333333333333398</v>
      </c>
      <c r="F4444" s="5"/>
      <c r="G4444" s="5"/>
      <c r="H4444" s="48">
        <v>6</v>
      </c>
    </row>
    <row r="4445" spans="1:8" x14ac:dyDescent="0.3">
      <c r="A4445" s="18">
        <v>46032</v>
      </c>
      <c r="B4445" s="48" t="s">
        <v>35</v>
      </c>
      <c r="C4445" s="192" t="s">
        <v>104</v>
      </c>
      <c r="D4445" s="48" t="s">
        <v>165</v>
      </c>
      <c r="E4445" s="192">
        <v>0.29166666666666702</v>
      </c>
      <c r="F4445" s="5"/>
      <c r="G4445" s="5"/>
      <c r="H4445" s="48">
        <v>8</v>
      </c>
    </row>
    <row r="4446" spans="1:8" ht="15.6" customHeight="1" x14ac:dyDescent="0.3">
      <c r="A4446" s="18">
        <v>46032</v>
      </c>
      <c r="B4446" s="48" t="s">
        <v>9</v>
      </c>
      <c r="C4446" s="19" t="s">
        <v>104</v>
      </c>
      <c r="D4446" s="48" t="s">
        <v>165</v>
      </c>
      <c r="E4446" s="19">
        <v>0.375</v>
      </c>
      <c r="F4446" s="5"/>
      <c r="G4446" s="5"/>
      <c r="H4446" s="48">
        <v>10</v>
      </c>
    </row>
    <row r="4447" spans="1:8" x14ac:dyDescent="0.3">
      <c r="A4447" s="18">
        <v>46032</v>
      </c>
      <c r="B4447" s="5" t="s">
        <v>601</v>
      </c>
      <c r="C4447" s="5" t="s">
        <v>20</v>
      </c>
      <c r="D4447" s="5" t="s">
        <v>81</v>
      </c>
      <c r="E4447" s="22">
        <v>0.33333333333333331</v>
      </c>
      <c r="F4447" s="5"/>
      <c r="G4447" s="5"/>
      <c r="H4447" s="5">
        <v>14</v>
      </c>
    </row>
    <row r="4448" spans="1:8" ht="15.6" x14ac:dyDescent="0.3">
      <c r="A4448" s="56" t="s">
        <v>267</v>
      </c>
      <c r="B4448" s="56" t="s">
        <v>2</v>
      </c>
      <c r="C4448" s="56" t="s">
        <v>3</v>
      </c>
      <c r="D4448" s="56" t="s">
        <v>4</v>
      </c>
      <c r="E4448" s="57" t="s">
        <v>5</v>
      </c>
      <c r="F4448" s="212" t="s">
        <v>500</v>
      </c>
      <c r="G4448" s="212" t="s">
        <v>619</v>
      </c>
      <c r="H4448" s="212" t="s">
        <v>268</v>
      </c>
    </row>
    <row r="4449" spans="1:8" x14ac:dyDescent="0.3">
      <c r="A4449" s="18">
        <v>46034</v>
      </c>
      <c r="B4449" s="5" t="s">
        <v>16</v>
      </c>
      <c r="C4449" s="19" t="s">
        <v>20</v>
      </c>
      <c r="D4449" s="48" t="s">
        <v>81</v>
      </c>
      <c r="E4449" s="19">
        <v>0.29166666666666669</v>
      </c>
      <c r="F4449" s="5">
        <v>23000</v>
      </c>
      <c r="G4449" s="5"/>
      <c r="H4449" s="48">
        <v>24</v>
      </c>
    </row>
    <row r="4450" spans="1:8" x14ac:dyDescent="0.3">
      <c r="A4450" s="18">
        <v>46034</v>
      </c>
      <c r="B4450" s="5" t="s">
        <v>161</v>
      </c>
      <c r="C4450" s="19" t="s">
        <v>46</v>
      </c>
      <c r="D4450" s="48" t="s">
        <v>165</v>
      </c>
      <c r="E4450" s="19">
        <v>0.33333333333333298</v>
      </c>
      <c r="F4450" s="5"/>
      <c r="G4450" s="5"/>
      <c r="H4450" s="48">
        <v>1</v>
      </c>
    </row>
    <row r="4451" spans="1:8" x14ac:dyDescent="0.3">
      <c r="A4451" s="18">
        <v>46034</v>
      </c>
      <c r="B4451" s="5" t="s">
        <v>30</v>
      </c>
      <c r="C4451" s="19" t="s">
        <v>446</v>
      </c>
      <c r="D4451" s="48" t="s">
        <v>446</v>
      </c>
      <c r="E4451" s="19">
        <v>0.375</v>
      </c>
      <c r="F4451" s="5">
        <v>6200</v>
      </c>
      <c r="G4451" s="5"/>
      <c r="H4451" s="48">
        <v>5</v>
      </c>
    </row>
    <row r="4452" spans="1:8" x14ac:dyDescent="0.3">
      <c r="A4452" s="18">
        <v>46034</v>
      </c>
      <c r="B4452" s="5" t="s">
        <v>9</v>
      </c>
      <c r="C4452" s="19" t="s">
        <v>446</v>
      </c>
      <c r="D4452" s="48" t="s">
        <v>446</v>
      </c>
      <c r="E4452" s="19">
        <v>0.375</v>
      </c>
      <c r="F4452" s="5">
        <v>2100</v>
      </c>
      <c r="G4452" s="5"/>
      <c r="H4452" s="48">
        <v>6</v>
      </c>
    </row>
    <row r="4453" spans="1:8" x14ac:dyDescent="0.3">
      <c r="A4453" s="18">
        <v>46034</v>
      </c>
      <c r="B4453" s="5" t="s">
        <v>6</v>
      </c>
      <c r="C4453" s="19" t="s">
        <v>446</v>
      </c>
      <c r="D4453" s="48" t="s">
        <v>446</v>
      </c>
      <c r="E4453" s="19">
        <v>0.375</v>
      </c>
      <c r="F4453" s="5">
        <v>7100</v>
      </c>
      <c r="G4453" s="5"/>
      <c r="H4453" s="48">
        <v>13</v>
      </c>
    </row>
    <row r="4454" spans="1:8" x14ac:dyDescent="0.3">
      <c r="A4454" s="18">
        <v>46034</v>
      </c>
      <c r="B4454" s="5" t="s">
        <v>18</v>
      </c>
      <c r="C4454" s="19" t="s">
        <v>446</v>
      </c>
      <c r="D4454" s="48" t="s">
        <v>446</v>
      </c>
      <c r="E4454" s="19">
        <v>0.375</v>
      </c>
      <c r="F4454" s="5">
        <v>22303</v>
      </c>
      <c r="G4454" s="5"/>
      <c r="H4454" s="48">
        <v>27</v>
      </c>
    </row>
    <row r="4455" spans="1:8" x14ac:dyDescent="0.3">
      <c r="A4455" s="18">
        <v>46034</v>
      </c>
      <c r="B4455" s="5" t="s">
        <v>22</v>
      </c>
      <c r="C4455" s="19" t="s">
        <v>28</v>
      </c>
      <c r="D4455" s="48" t="s">
        <v>42</v>
      </c>
      <c r="E4455" s="19">
        <v>0.29166666666666669</v>
      </c>
      <c r="F4455" s="5">
        <v>6500</v>
      </c>
      <c r="G4455" s="5"/>
      <c r="H4455" s="48">
        <v>16</v>
      </c>
    </row>
    <row r="4456" spans="1:8" x14ac:dyDescent="0.3">
      <c r="A4456" s="18">
        <v>46034</v>
      </c>
      <c r="B4456" s="5" t="s">
        <v>13</v>
      </c>
      <c r="C4456" s="19" t="s">
        <v>28</v>
      </c>
      <c r="D4456" s="48" t="s">
        <v>42</v>
      </c>
      <c r="E4456" s="19">
        <v>0.5</v>
      </c>
      <c r="F4456" s="5">
        <v>4200</v>
      </c>
      <c r="G4456" s="5"/>
      <c r="H4456" s="48">
        <v>15</v>
      </c>
    </row>
    <row r="4457" spans="1:8" x14ac:dyDescent="0.3">
      <c r="A4457" s="18">
        <v>46034</v>
      </c>
      <c r="B4457" s="5" t="s">
        <v>19</v>
      </c>
      <c r="C4457" s="19" t="s">
        <v>14</v>
      </c>
      <c r="D4457" s="48" t="s">
        <v>115</v>
      </c>
      <c r="E4457" s="19">
        <v>0.29166666666666702</v>
      </c>
      <c r="F4457" s="5">
        <v>4500</v>
      </c>
      <c r="G4457" s="5"/>
      <c r="H4457" s="48">
        <v>16</v>
      </c>
    </row>
    <row r="4458" spans="1:8" x14ac:dyDescent="0.3">
      <c r="A4458" s="18">
        <v>46034</v>
      </c>
      <c r="B4458" s="48" t="s">
        <v>159</v>
      </c>
      <c r="C4458" s="192" t="s">
        <v>26</v>
      </c>
      <c r="D4458" s="48" t="s">
        <v>113</v>
      </c>
      <c r="E4458" s="192">
        <v>0.3125</v>
      </c>
      <c r="F4458" s="5"/>
      <c r="G4458" s="5"/>
      <c r="H4458" s="48">
        <v>7</v>
      </c>
    </row>
    <row r="4459" spans="1:8" x14ac:dyDescent="0.3">
      <c r="A4459" s="18">
        <v>46034</v>
      </c>
      <c r="B4459" s="5" t="s">
        <v>17</v>
      </c>
      <c r="C4459" s="192" t="s">
        <v>26</v>
      </c>
      <c r="D4459" s="48" t="s">
        <v>113</v>
      </c>
      <c r="E4459" s="19">
        <v>0.5</v>
      </c>
      <c r="F4459" s="5">
        <v>6690</v>
      </c>
      <c r="G4459" s="5"/>
      <c r="H4459" s="48">
        <v>10</v>
      </c>
    </row>
    <row r="4460" spans="1:8" x14ac:dyDescent="0.3">
      <c r="A4460" s="18">
        <v>46034</v>
      </c>
      <c r="B4460" s="5" t="s">
        <v>25</v>
      </c>
      <c r="C4460" s="192" t="s">
        <v>26</v>
      </c>
      <c r="D4460" s="48" t="s">
        <v>113</v>
      </c>
      <c r="E4460" s="19">
        <v>0.5</v>
      </c>
      <c r="F4460" s="5">
        <v>936</v>
      </c>
      <c r="G4460" s="5"/>
      <c r="H4460" s="48">
        <v>4</v>
      </c>
    </row>
    <row r="4461" spans="1:8" x14ac:dyDescent="0.3">
      <c r="A4461" s="18">
        <v>46034</v>
      </c>
      <c r="B4461" s="5" t="s">
        <v>67</v>
      </c>
      <c r="C4461" s="192" t="s">
        <v>104</v>
      </c>
      <c r="D4461" s="48" t="s">
        <v>24</v>
      </c>
      <c r="E4461" s="22">
        <v>0.29166666666666669</v>
      </c>
      <c r="F4461" s="5"/>
      <c r="G4461" s="5"/>
      <c r="H4461" s="48">
        <v>10</v>
      </c>
    </row>
    <row r="4462" spans="1:8" x14ac:dyDescent="0.3">
      <c r="A4462" s="18">
        <v>46034</v>
      </c>
      <c r="B4462" s="5" t="s">
        <v>169</v>
      </c>
      <c r="C4462" s="19" t="s">
        <v>104</v>
      </c>
      <c r="D4462" s="48" t="s">
        <v>24</v>
      </c>
      <c r="E4462" s="19">
        <v>0.45833333333333331</v>
      </c>
      <c r="F4462" s="5">
        <v>2100</v>
      </c>
      <c r="G4462" s="5"/>
      <c r="H4462" s="48">
        <v>4</v>
      </c>
    </row>
    <row r="4463" spans="1:8" x14ac:dyDescent="0.3">
      <c r="A4463" s="125">
        <v>46034</v>
      </c>
      <c r="B4463" s="126" t="s">
        <v>424</v>
      </c>
      <c r="C4463" s="384" t="s">
        <v>104</v>
      </c>
      <c r="D4463" s="143" t="s">
        <v>24</v>
      </c>
      <c r="E4463" s="128">
        <v>0.625</v>
      </c>
      <c r="F4463" s="126"/>
      <c r="G4463" s="126"/>
      <c r="H4463" s="143">
        <v>10</v>
      </c>
    </row>
    <row r="4464" spans="1:8" ht="15.6" x14ac:dyDescent="0.3">
      <c r="A4464" s="56" t="s">
        <v>267</v>
      </c>
      <c r="B4464" s="56" t="s">
        <v>2</v>
      </c>
      <c r="C4464" s="56" t="s">
        <v>3</v>
      </c>
      <c r="D4464" s="56" t="s">
        <v>4</v>
      </c>
      <c r="E4464" s="57" t="s">
        <v>5</v>
      </c>
      <c r="F4464" s="212" t="s">
        <v>500</v>
      </c>
      <c r="G4464" s="212" t="s">
        <v>619</v>
      </c>
      <c r="H4464" s="212" t="s">
        <v>268</v>
      </c>
    </row>
    <row r="4465" spans="1:8" x14ac:dyDescent="0.3">
      <c r="A4465" s="1">
        <v>46038</v>
      </c>
      <c r="B4465" s="8" t="s">
        <v>35</v>
      </c>
      <c r="C4465" s="8" t="s">
        <v>28</v>
      </c>
      <c r="D4465" s="10" t="s">
        <v>42</v>
      </c>
      <c r="E4465" s="14">
        <v>0.29166666666666669</v>
      </c>
      <c r="F4465" s="189"/>
      <c r="G4465" s="189"/>
      <c r="H4465" s="10">
        <v>5</v>
      </c>
    </row>
    <row r="4466" spans="1:8" x14ac:dyDescent="0.3">
      <c r="A4466" s="1">
        <v>46038</v>
      </c>
      <c r="B4466" s="2" t="s">
        <v>12</v>
      </c>
      <c r="C4466" s="2" t="s">
        <v>28</v>
      </c>
      <c r="D4466" s="2" t="s">
        <v>42</v>
      </c>
      <c r="E4466" s="3">
        <v>0.33333333333333331</v>
      </c>
      <c r="F4466" s="2"/>
      <c r="G4466" s="2"/>
      <c r="H4466" s="2">
        <v>10</v>
      </c>
    </row>
    <row r="4467" spans="1:8" x14ac:dyDescent="0.3">
      <c r="A4467" s="1">
        <v>46038</v>
      </c>
      <c r="B4467" s="2" t="s">
        <v>6</v>
      </c>
      <c r="C4467" s="2" t="s">
        <v>7</v>
      </c>
      <c r="D4467" s="4" t="s">
        <v>81</v>
      </c>
      <c r="E4467" s="3">
        <v>0.33333333333333331</v>
      </c>
      <c r="F4467" s="211"/>
      <c r="G4467" s="2"/>
      <c r="H4467" s="4">
        <v>12</v>
      </c>
    </row>
    <row r="4468" spans="1:8" x14ac:dyDescent="0.3">
      <c r="A4468" s="1">
        <v>46038</v>
      </c>
      <c r="B4468" s="75" t="s">
        <v>11</v>
      </c>
      <c r="C4468" s="75" t="s">
        <v>446</v>
      </c>
      <c r="D4468" s="75" t="s">
        <v>446</v>
      </c>
      <c r="E4468" s="220">
        <v>0.375</v>
      </c>
      <c r="F4468" s="75"/>
      <c r="G4468" s="71"/>
      <c r="H4468" s="75">
        <v>4</v>
      </c>
    </row>
    <row r="4469" spans="1:8" x14ac:dyDescent="0.3">
      <c r="A4469" s="1">
        <v>46038</v>
      </c>
      <c r="B4469" s="71" t="s">
        <v>601</v>
      </c>
      <c r="C4469" s="71" t="s">
        <v>446</v>
      </c>
      <c r="D4469" s="75" t="s">
        <v>446</v>
      </c>
      <c r="E4469" s="72">
        <v>0.375</v>
      </c>
      <c r="F4469" s="71"/>
      <c r="G4469" s="288"/>
      <c r="H4469" s="75">
        <v>14</v>
      </c>
    </row>
    <row r="4470" spans="1:8" x14ac:dyDescent="0.3">
      <c r="A4470" s="1">
        <v>46038</v>
      </c>
      <c r="B4470" s="71" t="s">
        <v>18</v>
      </c>
      <c r="C4470" s="71" t="s">
        <v>446</v>
      </c>
      <c r="D4470" s="75" t="s">
        <v>446</v>
      </c>
      <c r="E4470" s="72">
        <v>0.375</v>
      </c>
      <c r="F4470" s="288"/>
      <c r="G4470" s="71"/>
      <c r="H4470" s="75">
        <v>16</v>
      </c>
    </row>
    <row r="4471" spans="1:8" x14ac:dyDescent="0.3">
      <c r="A4471" s="1">
        <v>46038</v>
      </c>
      <c r="B4471" s="71" t="s">
        <v>9</v>
      </c>
      <c r="C4471" s="71" t="s">
        <v>104</v>
      </c>
      <c r="D4471" s="75" t="s">
        <v>24</v>
      </c>
      <c r="E4471" s="72">
        <v>0.33333333333333331</v>
      </c>
      <c r="F4471" s="288"/>
      <c r="G4471" s="71"/>
      <c r="H4471" s="75">
        <v>12</v>
      </c>
    </row>
    <row r="4472" spans="1:8" x14ac:dyDescent="0.3">
      <c r="A4472" s="1">
        <v>46038</v>
      </c>
      <c r="B4472" s="71" t="s">
        <v>36</v>
      </c>
      <c r="C4472" s="71" t="s">
        <v>104</v>
      </c>
      <c r="D4472" s="75" t="s">
        <v>24</v>
      </c>
      <c r="E4472" s="72">
        <v>0.58333333333333337</v>
      </c>
      <c r="F4472" s="71"/>
      <c r="G4472" s="71"/>
      <c r="H4472" s="75">
        <v>18</v>
      </c>
    </row>
    <row r="4473" spans="1:8" x14ac:dyDescent="0.3">
      <c r="A4473" s="1">
        <v>46038</v>
      </c>
      <c r="B4473" s="2" t="s">
        <v>22</v>
      </c>
      <c r="C4473" s="2" t="s">
        <v>46</v>
      </c>
      <c r="D4473" s="4" t="s">
        <v>165</v>
      </c>
      <c r="E4473" s="3">
        <v>0.45833333333333331</v>
      </c>
      <c r="F4473" s="2"/>
      <c r="G4473" s="2"/>
      <c r="H4473" s="4">
        <v>2</v>
      </c>
    </row>
    <row r="4474" spans="1:8" x14ac:dyDescent="0.3">
      <c r="A4474" s="1">
        <v>46038</v>
      </c>
      <c r="B4474" s="2" t="s">
        <v>98</v>
      </c>
      <c r="C4474" s="71" t="s">
        <v>14</v>
      </c>
      <c r="D4474" s="71" t="s">
        <v>14</v>
      </c>
      <c r="E4474" s="3">
        <v>0.29166666666666669</v>
      </c>
      <c r="F4474" s="2"/>
      <c r="G4474" s="2"/>
      <c r="H4474" s="4">
        <v>5</v>
      </c>
    </row>
    <row r="4475" spans="1:8" x14ac:dyDescent="0.3">
      <c r="A4475" s="1">
        <v>46038</v>
      </c>
      <c r="B4475" s="2" t="s">
        <v>159</v>
      </c>
      <c r="C4475" s="71" t="s">
        <v>14</v>
      </c>
      <c r="D4475" s="71" t="s">
        <v>14</v>
      </c>
      <c r="E4475" s="3">
        <v>0.5</v>
      </c>
      <c r="F4475" s="2"/>
      <c r="G4475" s="8"/>
      <c r="H4475" s="4">
        <v>3</v>
      </c>
    </row>
    <row r="4476" spans="1:8" x14ac:dyDescent="0.3">
      <c r="A4476" s="1">
        <v>46038</v>
      </c>
      <c r="B4476" s="2" t="s">
        <v>438</v>
      </c>
      <c r="C4476" s="71" t="s">
        <v>14</v>
      </c>
      <c r="D4476" s="71" t="s">
        <v>14</v>
      </c>
      <c r="E4476" s="3">
        <v>0.5</v>
      </c>
      <c r="F4476" s="2"/>
      <c r="G4476" s="2"/>
      <c r="H4476" s="2">
        <v>7</v>
      </c>
    </row>
    <row r="4477" spans="1:8" ht="15.6" x14ac:dyDescent="0.3">
      <c r="A4477" s="56" t="s">
        <v>267</v>
      </c>
      <c r="B4477" s="56" t="s">
        <v>2</v>
      </c>
      <c r="C4477" s="56" t="s">
        <v>3</v>
      </c>
      <c r="D4477" s="56" t="s">
        <v>4</v>
      </c>
      <c r="E4477" s="57" t="s">
        <v>5</v>
      </c>
      <c r="F4477" s="212" t="s">
        <v>500</v>
      </c>
      <c r="G4477" s="212" t="s">
        <v>619</v>
      </c>
      <c r="H4477" s="212" t="s">
        <v>268</v>
      </c>
    </row>
    <row r="4478" spans="1:8" x14ac:dyDescent="0.3">
      <c r="A4478" s="1">
        <v>46039</v>
      </c>
      <c r="B4478" s="8" t="s">
        <v>35</v>
      </c>
      <c r="C4478" s="8" t="s">
        <v>7</v>
      </c>
      <c r="D4478" s="10" t="s">
        <v>81</v>
      </c>
      <c r="E4478" s="14">
        <v>0.41666666666666669</v>
      </c>
      <c r="F4478" s="189"/>
      <c r="G4478" s="189"/>
      <c r="H4478" s="10">
        <v>5</v>
      </c>
    </row>
    <row r="4479" spans="1:8" x14ac:dyDescent="0.3">
      <c r="A4479" s="1">
        <v>46039</v>
      </c>
      <c r="B4479" s="8" t="s">
        <v>662</v>
      </c>
      <c r="C4479" s="8" t="s">
        <v>7</v>
      </c>
      <c r="D4479" s="10" t="s">
        <v>81</v>
      </c>
      <c r="E4479" s="14">
        <v>0.29166666666666669</v>
      </c>
      <c r="F4479" s="189"/>
      <c r="G4479" s="189" t="s">
        <v>210</v>
      </c>
      <c r="H4479" s="10">
        <v>10</v>
      </c>
    </row>
    <row r="4480" spans="1:8" x14ac:dyDescent="0.3">
      <c r="A4480" s="1">
        <v>46039</v>
      </c>
      <c r="B4480" s="2" t="s">
        <v>661</v>
      </c>
      <c r="C4480" s="2" t="s">
        <v>7</v>
      </c>
      <c r="D4480" s="2" t="s">
        <v>81</v>
      </c>
      <c r="E4480" s="3">
        <v>0.5</v>
      </c>
      <c r="F4480" s="2"/>
      <c r="G4480" s="2"/>
      <c r="H4480" s="2">
        <v>10</v>
      </c>
    </row>
    <row r="4481" spans="1:8" x14ac:dyDescent="0.3">
      <c r="A4481" s="1">
        <v>46039</v>
      </c>
      <c r="B4481" s="2" t="s">
        <v>6</v>
      </c>
      <c r="C4481" s="2" t="s">
        <v>28</v>
      </c>
      <c r="D4481" s="4" t="s">
        <v>42</v>
      </c>
      <c r="E4481" s="3">
        <v>0.33333333333333331</v>
      </c>
      <c r="F4481" s="211"/>
      <c r="G4481" s="2"/>
      <c r="H4481" s="4">
        <v>12</v>
      </c>
    </row>
    <row r="4482" spans="1:8" x14ac:dyDescent="0.3">
      <c r="A4482" s="1">
        <v>46039</v>
      </c>
      <c r="B4482" s="75" t="s">
        <v>9</v>
      </c>
      <c r="C4482" s="75" t="s">
        <v>28</v>
      </c>
      <c r="D4482" s="75" t="s">
        <v>42</v>
      </c>
      <c r="E4482" s="220">
        <v>0.33333333333333331</v>
      </c>
      <c r="F4482" s="75"/>
      <c r="G4482" s="71"/>
      <c r="H4482" s="75">
        <v>4</v>
      </c>
    </row>
    <row r="4483" spans="1:8" x14ac:dyDescent="0.3">
      <c r="A4483" s="18">
        <v>46039</v>
      </c>
      <c r="B4483" s="5" t="s">
        <v>12</v>
      </c>
      <c r="C4483" s="5" t="s">
        <v>46</v>
      </c>
      <c r="D4483" s="5" t="s">
        <v>115</v>
      </c>
      <c r="E4483" s="22">
        <v>0.33333333333333331</v>
      </c>
      <c r="F4483" s="5"/>
      <c r="G4483" s="5"/>
      <c r="H4483" s="5">
        <v>1</v>
      </c>
    </row>
    <row r="4484" spans="1:8" ht="15.6" x14ac:dyDescent="0.3">
      <c r="A4484" s="56" t="s">
        <v>267</v>
      </c>
      <c r="B4484" s="56" t="s">
        <v>2</v>
      </c>
      <c r="C4484" s="56" t="s">
        <v>3</v>
      </c>
      <c r="D4484" s="56" t="s">
        <v>4</v>
      </c>
      <c r="E4484" s="57" t="s">
        <v>5</v>
      </c>
      <c r="F4484" s="212" t="s">
        <v>500</v>
      </c>
      <c r="G4484" s="212" t="s">
        <v>619</v>
      </c>
      <c r="H4484" s="212" t="s">
        <v>268</v>
      </c>
    </row>
    <row r="4485" spans="1:8" x14ac:dyDescent="0.3">
      <c r="A4485" s="18">
        <v>46041</v>
      </c>
      <c r="B4485" s="5" t="s">
        <v>16</v>
      </c>
      <c r="C4485" s="19" t="s">
        <v>446</v>
      </c>
      <c r="D4485" s="48" t="s">
        <v>446</v>
      </c>
      <c r="E4485" s="19">
        <v>0.33333333333333331</v>
      </c>
      <c r="F4485" s="5">
        <v>23000</v>
      </c>
      <c r="G4485" s="5"/>
      <c r="H4485" s="48">
        <v>24</v>
      </c>
    </row>
    <row r="4486" spans="1:8" x14ac:dyDescent="0.3">
      <c r="A4486" s="18">
        <v>46041</v>
      </c>
      <c r="B4486" s="54" t="s">
        <v>159</v>
      </c>
      <c r="C4486" s="191" t="s">
        <v>446</v>
      </c>
      <c r="D4486" s="54" t="s">
        <v>446</v>
      </c>
      <c r="E4486" s="191">
        <v>0.33333333333333331</v>
      </c>
      <c r="F4486" s="5">
        <v>4500</v>
      </c>
      <c r="G4486" s="20"/>
      <c r="H4486" s="54">
        <v>7</v>
      </c>
    </row>
    <row r="4487" spans="1:8" x14ac:dyDescent="0.3">
      <c r="A4487" s="18">
        <v>46041</v>
      </c>
      <c r="B4487" s="5" t="s">
        <v>19</v>
      </c>
      <c r="C4487" s="19" t="s">
        <v>446</v>
      </c>
      <c r="D4487" s="48" t="s">
        <v>446</v>
      </c>
      <c r="E4487" s="19">
        <v>0.33333333333333331</v>
      </c>
      <c r="F4487" s="5">
        <v>230</v>
      </c>
      <c r="G4487" s="5"/>
      <c r="H4487" s="48">
        <v>17</v>
      </c>
    </row>
    <row r="4488" spans="1:8" x14ac:dyDescent="0.3">
      <c r="A4488" s="18">
        <v>46041</v>
      </c>
      <c r="B4488" s="20" t="s">
        <v>18</v>
      </c>
      <c r="C4488" s="19" t="s">
        <v>446</v>
      </c>
      <c r="D4488" s="41" t="s">
        <v>446</v>
      </c>
      <c r="E4488" s="19">
        <v>0.33333333333333331</v>
      </c>
      <c r="F4488" s="5">
        <v>22303</v>
      </c>
      <c r="G4488" s="5"/>
      <c r="H4488" s="41">
        <v>14</v>
      </c>
    </row>
    <row r="4489" spans="1:8" x14ac:dyDescent="0.3">
      <c r="A4489" s="18">
        <v>46041</v>
      </c>
      <c r="B4489" s="5" t="s">
        <v>30</v>
      </c>
      <c r="C4489" s="19" t="s">
        <v>56</v>
      </c>
      <c r="D4489" s="48" t="s">
        <v>81</v>
      </c>
      <c r="E4489" s="19">
        <v>0.41666666666666669</v>
      </c>
      <c r="F4489" s="20">
        <v>6200</v>
      </c>
      <c r="G4489" s="5"/>
      <c r="H4489" s="48">
        <v>3</v>
      </c>
    </row>
    <row r="4490" spans="1:8" x14ac:dyDescent="0.3">
      <c r="A4490" s="18">
        <v>46041</v>
      </c>
      <c r="B4490" s="5" t="s">
        <v>9</v>
      </c>
      <c r="C4490" s="19" t="s">
        <v>56</v>
      </c>
      <c r="D4490" s="48" t="s">
        <v>81</v>
      </c>
      <c r="E4490" s="19">
        <v>0.41666666666666669</v>
      </c>
      <c r="F4490" s="5">
        <v>2100</v>
      </c>
      <c r="G4490" s="5"/>
      <c r="H4490" s="48">
        <v>5</v>
      </c>
    </row>
    <row r="4491" spans="1:8" x14ac:dyDescent="0.3">
      <c r="A4491" s="18">
        <v>46041</v>
      </c>
      <c r="B4491" s="5" t="s">
        <v>441</v>
      </c>
      <c r="C4491" s="19" t="s">
        <v>104</v>
      </c>
      <c r="D4491" s="48" t="s">
        <v>24</v>
      </c>
      <c r="E4491" s="19">
        <v>0.41666666666666702</v>
      </c>
      <c r="F4491" s="5"/>
      <c r="G4491" s="5"/>
      <c r="H4491" s="48">
        <v>1</v>
      </c>
    </row>
    <row r="4492" spans="1:8" x14ac:dyDescent="0.3">
      <c r="A4492" s="18">
        <v>46041</v>
      </c>
      <c r="B4492" s="5" t="s">
        <v>17</v>
      </c>
      <c r="C4492" s="19" t="s">
        <v>104</v>
      </c>
      <c r="D4492" s="48" t="s">
        <v>24</v>
      </c>
      <c r="E4492" s="19">
        <v>0.41666666666666702</v>
      </c>
      <c r="F4492" s="5">
        <v>6690</v>
      </c>
      <c r="G4492" s="5"/>
      <c r="H4492" s="48">
        <v>10</v>
      </c>
    </row>
    <row r="4493" spans="1:8" x14ac:dyDescent="0.3">
      <c r="A4493" s="18">
        <v>46041</v>
      </c>
      <c r="B4493" s="5" t="s">
        <v>35</v>
      </c>
      <c r="C4493" s="19" t="s">
        <v>104</v>
      </c>
      <c r="D4493" s="48" t="s">
        <v>24</v>
      </c>
      <c r="E4493" s="19">
        <v>0.33333333333333298</v>
      </c>
      <c r="F4493" s="5"/>
      <c r="G4493" s="5"/>
      <c r="H4493" s="48">
        <v>7</v>
      </c>
    </row>
    <row r="4494" spans="1:8" x14ac:dyDescent="0.3">
      <c r="A4494" s="18">
        <v>46041</v>
      </c>
      <c r="B4494" s="5" t="s">
        <v>22</v>
      </c>
      <c r="C4494" s="19" t="s">
        <v>28</v>
      </c>
      <c r="D4494" s="48" t="s">
        <v>42</v>
      </c>
      <c r="E4494" s="19">
        <v>0.29166666666666702</v>
      </c>
      <c r="F4494" s="5">
        <v>6500</v>
      </c>
      <c r="G4494" s="5"/>
      <c r="H4494" s="48">
        <v>16</v>
      </c>
    </row>
    <row r="4495" spans="1:8" x14ac:dyDescent="0.3">
      <c r="A4495" s="18">
        <v>46041</v>
      </c>
      <c r="B4495" s="5" t="s">
        <v>25</v>
      </c>
      <c r="C4495" s="19" t="s">
        <v>28</v>
      </c>
      <c r="D4495" s="48" t="s">
        <v>42</v>
      </c>
      <c r="E4495" s="19">
        <v>0.5</v>
      </c>
      <c r="F4495" s="5">
        <v>936</v>
      </c>
      <c r="G4495" s="5"/>
      <c r="H4495" s="48">
        <v>4</v>
      </c>
    </row>
    <row r="4496" spans="1:8" x14ac:dyDescent="0.3">
      <c r="A4496" s="18">
        <v>46041</v>
      </c>
      <c r="B4496" s="5" t="s">
        <v>13</v>
      </c>
      <c r="C4496" s="19" t="s">
        <v>28</v>
      </c>
      <c r="D4496" s="48" t="s">
        <v>42</v>
      </c>
      <c r="E4496" s="19">
        <v>0.5</v>
      </c>
      <c r="F4496" s="5">
        <v>4200</v>
      </c>
      <c r="G4496" s="5"/>
      <c r="H4496" s="48">
        <v>9</v>
      </c>
    </row>
    <row r="4497" spans="1:8" x14ac:dyDescent="0.3">
      <c r="A4497" s="18">
        <v>46041</v>
      </c>
      <c r="B4497" s="5" t="s">
        <v>601</v>
      </c>
      <c r="C4497" s="19" t="s">
        <v>14</v>
      </c>
      <c r="D4497" s="48" t="s">
        <v>115</v>
      </c>
      <c r="E4497" s="5"/>
      <c r="F4497" s="5"/>
      <c r="G4497" s="5"/>
      <c r="H4497" s="117"/>
    </row>
    <row r="4498" spans="1:8" ht="15.6" x14ac:dyDescent="0.3">
      <c r="A4498" s="56" t="s">
        <v>267</v>
      </c>
      <c r="B4498" s="56" t="s">
        <v>2</v>
      </c>
      <c r="C4498" s="56" t="s">
        <v>3</v>
      </c>
      <c r="D4498" s="56" t="s">
        <v>4</v>
      </c>
      <c r="E4498" s="57" t="s">
        <v>5</v>
      </c>
      <c r="F4498" s="212" t="s">
        <v>500</v>
      </c>
      <c r="G4498" s="212" t="s">
        <v>619</v>
      </c>
      <c r="H4498" s="212" t="s">
        <v>268</v>
      </c>
    </row>
    <row r="4499" spans="1:8" x14ac:dyDescent="0.3">
      <c r="A4499" s="18">
        <v>46046</v>
      </c>
      <c r="B4499" s="5" t="s">
        <v>6</v>
      </c>
      <c r="C4499" s="19" t="s">
        <v>20</v>
      </c>
      <c r="D4499" s="48" t="s">
        <v>179</v>
      </c>
      <c r="E4499" s="19">
        <v>0.33333333333333398</v>
      </c>
      <c r="F4499" s="5"/>
      <c r="G4499" s="5"/>
      <c r="H4499" s="48">
        <v>14</v>
      </c>
    </row>
    <row r="4500" spans="1:8" x14ac:dyDescent="0.3">
      <c r="A4500" s="18">
        <v>46046</v>
      </c>
      <c r="B4500" s="54" t="s">
        <v>9</v>
      </c>
      <c r="C4500" s="19" t="s">
        <v>20</v>
      </c>
      <c r="D4500" s="48" t="s">
        <v>179</v>
      </c>
      <c r="E4500" s="19">
        <v>0.33333333333333398</v>
      </c>
      <c r="F4500" s="5"/>
      <c r="G4500" s="5"/>
      <c r="H4500" s="48">
        <v>10</v>
      </c>
    </row>
    <row r="4501" spans="1:8" x14ac:dyDescent="0.3">
      <c r="A4501" s="18">
        <v>46046</v>
      </c>
      <c r="B4501" s="54" t="s">
        <v>35</v>
      </c>
      <c r="C4501" s="191" t="s">
        <v>14</v>
      </c>
      <c r="D4501" s="54" t="s">
        <v>115</v>
      </c>
      <c r="E4501" s="191">
        <v>0.29166666666666669</v>
      </c>
      <c r="F4501" s="5"/>
      <c r="G4501" s="5"/>
      <c r="H4501" s="54">
        <v>8</v>
      </c>
    </row>
    <row r="4502" spans="1:8" x14ac:dyDescent="0.3">
      <c r="A4502" s="18">
        <v>46046</v>
      </c>
      <c r="B4502" s="5" t="s">
        <v>601</v>
      </c>
      <c r="C4502" s="22" t="s">
        <v>14</v>
      </c>
      <c r="D4502" s="48" t="s">
        <v>115</v>
      </c>
      <c r="E4502" s="22">
        <v>0.375</v>
      </c>
      <c r="F4502" s="5"/>
      <c r="G4502" s="5"/>
      <c r="H4502" s="48">
        <v>14</v>
      </c>
    </row>
    <row r="4503" spans="1:8" ht="15.6" x14ac:dyDescent="0.3">
      <c r="A4503" s="56" t="s">
        <v>267</v>
      </c>
      <c r="B4503" s="56" t="s">
        <v>2</v>
      </c>
      <c r="C4503" s="56" t="s">
        <v>3</v>
      </c>
      <c r="D4503" s="56" t="s">
        <v>4</v>
      </c>
      <c r="E4503" s="57" t="s">
        <v>5</v>
      </c>
      <c r="F4503" s="212" t="s">
        <v>500</v>
      </c>
      <c r="G4503" s="212" t="s">
        <v>619</v>
      </c>
      <c r="H4503" s="212" t="s">
        <v>268</v>
      </c>
    </row>
    <row r="4504" spans="1:8" x14ac:dyDescent="0.3">
      <c r="A4504" s="18">
        <v>46048</v>
      </c>
      <c r="B4504" s="5" t="s">
        <v>35</v>
      </c>
      <c r="C4504" s="19" t="s">
        <v>7</v>
      </c>
      <c r="D4504" s="48" t="s">
        <v>165</v>
      </c>
      <c r="E4504" s="19">
        <v>0.33333333333333298</v>
      </c>
      <c r="F4504" s="5"/>
      <c r="G4504" s="5"/>
      <c r="H4504" s="48">
        <v>5</v>
      </c>
    </row>
    <row r="4505" spans="1:8" x14ac:dyDescent="0.3">
      <c r="A4505" s="18">
        <v>46048</v>
      </c>
      <c r="B4505" s="5" t="s">
        <v>12</v>
      </c>
      <c r="C4505" s="19" t="s">
        <v>46</v>
      </c>
      <c r="D4505" s="48" t="s">
        <v>165</v>
      </c>
      <c r="E4505" s="19">
        <v>0.375</v>
      </c>
      <c r="F4505" s="5"/>
      <c r="G4505" s="5"/>
      <c r="H4505" s="48">
        <v>1</v>
      </c>
    </row>
    <row r="4506" spans="1:8" x14ac:dyDescent="0.3">
      <c r="A4506" s="18">
        <v>46048</v>
      </c>
      <c r="B4506" s="5" t="s">
        <v>398</v>
      </c>
      <c r="C4506" s="19" t="s">
        <v>46</v>
      </c>
      <c r="D4506" s="48" t="s">
        <v>165</v>
      </c>
      <c r="E4506" s="19">
        <v>0.375</v>
      </c>
      <c r="F4506" s="117"/>
      <c r="G4506" s="5"/>
      <c r="H4506" s="48">
        <v>1</v>
      </c>
    </row>
    <row r="4507" spans="1:8" x14ac:dyDescent="0.3">
      <c r="A4507" s="18">
        <v>46048</v>
      </c>
      <c r="B4507" s="5" t="s">
        <v>30</v>
      </c>
      <c r="C4507" s="19" t="s">
        <v>28</v>
      </c>
      <c r="D4507" s="48" t="s">
        <v>42</v>
      </c>
      <c r="E4507" s="19">
        <v>0.33333333333333298</v>
      </c>
      <c r="F4507" s="51" t="s">
        <v>766</v>
      </c>
      <c r="G4507" s="5"/>
      <c r="H4507" s="48">
        <v>3</v>
      </c>
    </row>
    <row r="4508" spans="1:8" x14ac:dyDescent="0.3">
      <c r="A4508" s="18">
        <v>46048</v>
      </c>
      <c r="B4508" s="5" t="s">
        <v>9</v>
      </c>
      <c r="C4508" s="19" t="s">
        <v>28</v>
      </c>
      <c r="D4508" s="48" t="s">
        <v>42</v>
      </c>
      <c r="E4508" s="19">
        <v>0.33333333333333331</v>
      </c>
      <c r="F4508" s="5"/>
      <c r="G4508" s="5"/>
      <c r="H4508" s="48">
        <v>5</v>
      </c>
    </row>
    <row r="4509" spans="1:8" x14ac:dyDescent="0.3">
      <c r="A4509" s="18">
        <v>46048</v>
      </c>
      <c r="B4509" s="54" t="s">
        <v>169</v>
      </c>
      <c r="C4509" s="191" t="s">
        <v>28</v>
      </c>
      <c r="D4509" s="54" t="s">
        <v>42</v>
      </c>
      <c r="E4509" s="191">
        <v>0.58333333333333337</v>
      </c>
      <c r="F4509" s="51" t="s">
        <v>765</v>
      </c>
      <c r="G4509" s="5"/>
      <c r="H4509" s="54">
        <v>7</v>
      </c>
    </row>
    <row r="4510" spans="1:8" x14ac:dyDescent="0.3">
      <c r="A4510" s="18">
        <v>46048</v>
      </c>
      <c r="B4510" s="20" t="s">
        <v>18</v>
      </c>
      <c r="C4510" s="19" t="s">
        <v>20</v>
      </c>
      <c r="D4510" s="41" t="s">
        <v>179</v>
      </c>
      <c r="E4510" s="19">
        <v>0.16666666666666666</v>
      </c>
      <c r="F4510" s="5" t="s">
        <v>210</v>
      </c>
      <c r="G4510" s="5"/>
      <c r="H4510" s="41">
        <v>27</v>
      </c>
    </row>
    <row r="4511" spans="1:8" x14ac:dyDescent="0.3">
      <c r="A4511" s="18">
        <v>46048</v>
      </c>
      <c r="B4511" s="5" t="s">
        <v>16</v>
      </c>
      <c r="C4511" s="19" t="s">
        <v>20</v>
      </c>
      <c r="D4511" s="48" t="s">
        <v>179</v>
      </c>
      <c r="E4511" s="19">
        <v>0.54166666666666663</v>
      </c>
      <c r="F4511" s="5"/>
      <c r="G4511" s="5"/>
      <c r="H4511" s="48">
        <v>24</v>
      </c>
    </row>
    <row r="4512" spans="1:8" x14ac:dyDescent="0.3">
      <c r="A4512" s="18">
        <v>46048</v>
      </c>
      <c r="B4512" s="5" t="s">
        <v>13</v>
      </c>
      <c r="C4512" s="19" t="s">
        <v>446</v>
      </c>
      <c r="D4512" s="48" t="s">
        <v>446</v>
      </c>
      <c r="E4512" s="19">
        <v>0.375</v>
      </c>
      <c r="F4512" s="51"/>
      <c r="G4512" s="5"/>
      <c r="H4512" s="48">
        <v>14</v>
      </c>
    </row>
    <row r="4513" spans="1:8" x14ac:dyDescent="0.3">
      <c r="A4513" s="18">
        <v>46048</v>
      </c>
      <c r="B4513" s="5" t="s">
        <v>17</v>
      </c>
      <c r="C4513" s="19" t="s">
        <v>446</v>
      </c>
      <c r="D4513" s="48" t="s">
        <v>446</v>
      </c>
      <c r="E4513" s="19">
        <v>0.375</v>
      </c>
      <c r="F4513" s="5"/>
      <c r="G4513" s="5"/>
      <c r="H4513" s="48">
        <v>11</v>
      </c>
    </row>
    <row r="4514" spans="1:8" x14ac:dyDescent="0.3">
      <c r="A4514" s="18">
        <v>46048</v>
      </c>
      <c r="B4514" s="5" t="s">
        <v>25</v>
      </c>
      <c r="C4514" s="19" t="s">
        <v>446</v>
      </c>
      <c r="D4514" s="48" t="s">
        <v>446</v>
      </c>
      <c r="E4514" s="19">
        <v>0.375</v>
      </c>
      <c r="F4514" s="5"/>
      <c r="G4514" s="5"/>
      <c r="H4514" s="48">
        <v>10</v>
      </c>
    </row>
    <row r="4515" spans="1:8" x14ac:dyDescent="0.3">
      <c r="A4515" s="18">
        <v>46048</v>
      </c>
      <c r="B4515" s="5" t="s">
        <v>6</v>
      </c>
      <c r="C4515" s="19" t="s">
        <v>104</v>
      </c>
      <c r="D4515" s="48" t="s">
        <v>24</v>
      </c>
      <c r="E4515" s="19">
        <v>0.29166666666666702</v>
      </c>
      <c r="F4515" s="5"/>
      <c r="G4515" s="5"/>
      <c r="H4515" s="48">
        <v>14</v>
      </c>
    </row>
    <row r="4516" spans="1:8" x14ac:dyDescent="0.3">
      <c r="A4516" s="18">
        <v>46048</v>
      </c>
      <c r="B4516" s="5" t="s">
        <v>22</v>
      </c>
      <c r="C4516" s="19" t="s">
        <v>14</v>
      </c>
      <c r="D4516" s="48" t="s">
        <v>115</v>
      </c>
      <c r="E4516" s="19">
        <v>0.29166666666666702</v>
      </c>
      <c r="F4516" s="5"/>
      <c r="G4516" s="5"/>
      <c r="H4516" s="48">
        <v>14</v>
      </c>
    </row>
    <row r="4517" spans="1:8" ht="15.6" x14ac:dyDescent="0.3">
      <c r="A4517" s="56" t="s">
        <v>267</v>
      </c>
      <c r="B4517" s="56" t="s">
        <v>2</v>
      </c>
      <c r="C4517" s="56" t="s">
        <v>3</v>
      </c>
      <c r="D4517" s="56" t="s">
        <v>4</v>
      </c>
      <c r="E4517" s="57" t="s">
        <v>5</v>
      </c>
      <c r="F4517" s="212" t="s">
        <v>500</v>
      </c>
      <c r="G4517" s="212" t="s">
        <v>619</v>
      </c>
      <c r="H4517" s="212" t="s">
        <v>268</v>
      </c>
    </row>
    <row r="4518" spans="1:8" x14ac:dyDescent="0.3">
      <c r="A4518" s="18">
        <v>46049</v>
      </c>
      <c r="B4518" s="5" t="s">
        <v>35</v>
      </c>
      <c r="C4518" s="19" t="s">
        <v>14</v>
      </c>
      <c r="D4518" s="48" t="s">
        <v>115</v>
      </c>
      <c r="E4518" s="19">
        <v>0.29166666666666702</v>
      </c>
      <c r="F4518" s="5">
        <v>12000</v>
      </c>
      <c r="G4518" s="5"/>
      <c r="H4518" s="41">
        <v>13</v>
      </c>
    </row>
    <row r="4519" spans="1:8" x14ac:dyDescent="0.3">
      <c r="A4519" s="18">
        <v>46049</v>
      </c>
      <c r="B4519" s="48" t="s">
        <v>159</v>
      </c>
      <c r="C4519" s="192" t="s">
        <v>14</v>
      </c>
      <c r="D4519" s="48" t="s">
        <v>115</v>
      </c>
      <c r="E4519" s="192">
        <v>0.375</v>
      </c>
      <c r="F4519" s="5">
        <v>4200</v>
      </c>
      <c r="G4519" s="5"/>
      <c r="H4519" s="54">
        <v>5</v>
      </c>
    </row>
    <row r="4520" spans="1:8" x14ac:dyDescent="0.3">
      <c r="A4520" s="18">
        <v>46049</v>
      </c>
      <c r="B4520" s="386" t="s">
        <v>601</v>
      </c>
      <c r="C4520" s="388" t="s">
        <v>14</v>
      </c>
      <c r="D4520" s="387" t="s">
        <v>115</v>
      </c>
      <c r="E4520" s="388">
        <v>0.375</v>
      </c>
      <c r="F4520" s="5">
        <v>6486</v>
      </c>
      <c r="G4520" s="386"/>
      <c r="H4520" s="385">
        <v>9</v>
      </c>
    </row>
    <row r="4521" spans="1:8" x14ac:dyDescent="0.3">
      <c r="A4521" s="18">
        <v>46049</v>
      </c>
      <c r="B4521" s="5" t="s">
        <v>6</v>
      </c>
      <c r="C4521" s="19" t="s">
        <v>28</v>
      </c>
      <c r="D4521" s="48" t="s">
        <v>42</v>
      </c>
      <c r="E4521" s="19">
        <v>0.29166666666666702</v>
      </c>
      <c r="F4521" s="5">
        <v>6500</v>
      </c>
      <c r="G4521" s="5"/>
      <c r="H4521" s="48">
        <v>7</v>
      </c>
    </row>
    <row r="4522" spans="1:8" x14ac:dyDescent="0.3">
      <c r="A4522" s="18">
        <v>46049</v>
      </c>
      <c r="B4522" s="5" t="s">
        <v>9</v>
      </c>
      <c r="C4522" s="19" t="s">
        <v>28</v>
      </c>
      <c r="D4522" s="48" t="s">
        <v>42</v>
      </c>
      <c r="E4522" s="19">
        <v>0.29166666666666702</v>
      </c>
      <c r="F4522" s="5">
        <v>6000</v>
      </c>
      <c r="G4522" s="5"/>
      <c r="H4522" s="41">
        <v>9</v>
      </c>
    </row>
    <row r="4523" spans="1:8" x14ac:dyDescent="0.3">
      <c r="A4523" s="18">
        <v>46049</v>
      </c>
      <c r="B4523" s="5" t="s">
        <v>16</v>
      </c>
      <c r="C4523" s="19" t="s">
        <v>28</v>
      </c>
      <c r="D4523" s="48" t="s">
        <v>42</v>
      </c>
      <c r="E4523" s="19">
        <v>0.58333333333333337</v>
      </c>
      <c r="F4523" s="5">
        <v>11000</v>
      </c>
      <c r="G4523" s="20"/>
      <c r="H4523" s="48">
        <v>10</v>
      </c>
    </row>
    <row r="4524" spans="1:8" x14ac:dyDescent="0.3">
      <c r="A4524" s="18">
        <v>46049</v>
      </c>
      <c r="B4524" s="5" t="s">
        <v>107</v>
      </c>
      <c r="C4524" s="19" t="s">
        <v>446</v>
      </c>
      <c r="D4524" s="48" t="s">
        <v>446</v>
      </c>
      <c r="E4524" s="19">
        <v>0.375</v>
      </c>
      <c r="F4524" s="5">
        <v>0</v>
      </c>
      <c r="G4524" s="5"/>
      <c r="H4524" s="48">
        <v>16</v>
      </c>
    </row>
    <row r="4525" spans="1:8" x14ac:dyDescent="0.3">
      <c r="A4525" s="18">
        <v>46049</v>
      </c>
      <c r="B4525" s="5" t="s">
        <v>22</v>
      </c>
      <c r="C4525" s="19" t="s">
        <v>446</v>
      </c>
      <c r="D4525" s="48" t="s">
        <v>446</v>
      </c>
      <c r="E4525" s="19">
        <v>0.375</v>
      </c>
      <c r="F4525" s="5">
        <v>9000</v>
      </c>
      <c r="G4525" s="5"/>
      <c r="H4525" s="48">
        <v>11</v>
      </c>
    </row>
    <row r="4526" spans="1:8" x14ac:dyDescent="0.3">
      <c r="A4526" s="18">
        <v>46049</v>
      </c>
      <c r="B4526" s="5" t="s">
        <v>12</v>
      </c>
      <c r="C4526" s="19" t="s">
        <v>20</v>
      </c>
      <c r="D4526" s="48" t="s">
        <v>179</v>
      </c>
      <c r="E4526" s="19">
        <v>0.33333333333333298</v>
      </c>
      <c r="F4526" s="5">
        <v>13000</v>
      </c>
      <c r="G4526" s="20"/>
      <c r="H4526" s="48">
        <v>24</v>
      </c>
    </row>
    <row r="4527" spans="1:8" x14ac:dyDescent="0.3">
      <c r="A4527" s="18">
        <v>46049</v>
      </c>
      <c r="B4527" s="48" t="s">
        <v>51</v>
      </c>
      <c r="C4527" s="192" t="s">
        <v>20</v>
      </c>
      <c r="D4527" s="48" t="s">
        <v>179</v>
      </c>
      <c r="E4527" s="192">
        <v>0.33333333333333331</v>
      </c>
      <c r="F4527" s="48">
        <v>1900</v>
      </c>
      <c r="G4527" s="54"/>
      <c r="H4527" s="54">
        <v>3</v>
      </c>
    </row>
    <row r="4528" spans="1:8" x14ac:dyDescent="0.3">
      <c r="A4528" s="18">
        <v>46049</v>
      </c>
      <c r="B4528" s="5" t="s">
        <v>76</v>
      </c>
      <c r="C4528" s="19" t="s">
        <v>46</v>
      </c>
      <c r="D4528" s="48" t="s">
        <v>165</v>
      </c>
      <c r="E4528" s="19">
        <v>0.33333333333333331</v>
      </c>
      <c r="F4528" s="5">
        <v>2000</v>
      </c>
      <c r="G4528" s="5"/>
      <c r="H4528" s="48">
        <v>3</v>
      </c>
    </row>
    <row r="4529" spans="1:8" x14ac:dyDescent="0.3">
      <c r="A4529" s="18">
        <v>46049</v>
      </c>
      <c r="B4529" s="5" t="s">
        <v>80</v>
      </c>
      <c r="C4529" s="19" t="s">
        <v>446</v>
      </c>
      <c r="D4529" s="48" t="s">
        <v>446</v>
      </c>
      <c r="E4529" s="19">
        <v>0.41666666666666669</v>
      </c>
      <c r="F4529" s="5">
        <v>13200</v>
      </c>
      <c r="G4529" s="20"/>
      <c r="H4529" s="48">
        <v>33</v>
      </c>
    </row>
    <row r="4530" spans="1:8" x14ac:dyDescent="0.3">
      <c r="A4530" s="18">
        <v>46049</v>
      </c>
      <c r="B4530" s="5" t="s">
        <v>75</v>
      </c>
      <c r="C4530" s="19" t="s">
        <v>104</v>
      </c>
      <c r="D4530" s="48" t="s">
        <v>24</v>
      </c>
      <c r="E4530" s="19">
        <v>0.29166666666666702</v>
      </c>
      <c r="F4530" s="5">
        <v>8315</v>
      </c>
      <c r="G4530" s="20"/>
      <c r="H4530" s="48">
        <v>9</v>
      </c>
    </row>
    <row r="4531" spans="1:8" x14ac:dyDescent="0.3">
      <c r="A4531" s="18">
        <v>46049</v>
      </c>
      <c r="B4531" s="5" t="s">
        <v>36</v>
      </c>
      <c r="C4531" s="19" t="s">
        <v>104</v>
      </c>
      <c r="D4531" s="48" t="s">
        <v>24</v>
      </c>
      <c r="E4531" s="19">
        <v>0.58333333333333337</v>
      </c>
      <c r="F4531" s="5">
        <v>11000</v>
      </c>
      <c r="G4531" s="5"/>
      <c r="H4531" s="48">
        <v>15</v>
      </c>
    </row>
    <row r="4532" spans="1:8" ht="15.6" x14ac:dyDescent="0.3">
      <c r="A4532" s="56" t="s">
        <v>267</v>
      </c>
      <c r="B4532" s="56" t="s">
        <v>2</v>
      </c>
      <c r="C4532" s="56" t="s">
        <v>3</v>
      </c>
      <c r="D4532" s="56" t="s">
        <v>4</v>
      </c>
      <c r="E4532" s="57" t="s">
        <v>5</v>
      </c>
      <c r="F4532" s="212" t="s">
        <v>500</v>
      </c>
      <c r="G4532" s="212" t="s">
        <v>619</v>
      </c>
      <c r="H4532" s="212" t="s">
        <v>268</v>
      </c>
    </row>
    <row r="4533" spans="1:8" x14ac:dyDescent="0.3">
      <c r="A4533" s="18">
        <v>46050</v>
      </c>
      <c r="B4533" s="20" t="s">
        <v>6</v>
      </c>
      <c r="C4533" s="21" t="s">
        <v>20</v>
      </c>
      <c r="D4533" s="41" t="s">
        <v>179</v>
      </c>
      <c r="E4533" s="21">
        <v>0.29166666666666702</v>
      </c>
      <c r="F4533" s="20">
        <v>6200</v>
      </c>
      <c r="G4533" s="20"/>
      <c r="H4533" s="41">
        <v>15</v>
      </c>
    </row>
    <row r="4534" spans="1:8" x14ac:dyDescent="0.3">
      <c r="A4534" s="18">
        <v>46050</v>
      </c>
      <c r="B4534" s="20" t="s">
        <v>9</v>
      </c>
      <c r="C4534" s="21" t="s">
        <v>20</v>
      </c>
      <c r="D4534" s="41" t="s">
        <v>179</v>
      </c>
      <c r="E4534" s="21">
        <v>0.29166666666666702</v>
      </c>
      <c r="F4534" s="20">
        <v>7000</v>
      </c>
      <c r="G4534" s="20"/>
      <c r="H4534" s="41">
        <v>12</v>
      </c>
    </row>
    <row r="4535" spans="1:8" x14ac:dyDescent="0.3">
      <c r="A4535" s="18">
        <v>46050</v>
      </c>
      <c r="B4535" s="41" t="s">
        <v>18</v>
      </c>
      <c r="C4535" s="42" t="s">
        <v>446</v>
      </c>
      <c r="D4535" s="41" t="s">
        <v>446</v>
      </c>
      <c r="E4535" s="42">
        <v>0.33333333333333331</v>
      </c>
      <c r="F4535" s="20">
        <v>4200</v>
      </c>
      <c r="G4535" s="20"/>
      <c r="H4535" s="41">
        <v>15</v>
      </c>
    </row>
    <row r="4536" spans="1:8" x14ac:dyDescent="0.3">
      <c r="A4536" s="18">
        <v>46050</v>
      </c>
      <c r="B4536" s="20" t="s">
        <v>11</v>
      </c>
      <c r="C4536" s="21" t="s">
        <v>446</v>
      </c>
      <c r="D4536" s="41" t="s">
        <v>446</v>
      </c>
      <c r="E4536" s="21">
        <v>0.33333333333333331</v>
      </c>
      <c r="F4536" s="20"/>
      <c r="G4536" s="20"/>
      <c r="H4536" s="41">
        <v>7</v>
      </c>
    </row>
    <row r="4537" spans="1:8" x14ac:dyDescent="0.3">
      <c r="A4537" s="18">
        <v>46050</v>
      </c>
      <c r="B4537" s="20" t="s">
        <v>601</v>
      </c>
      <c r="C4537" s="21" t="s">
        <v>446</v>
      </c>
      <c r="D4537" s="41" t="s">
        <v>446</v>
      </c>
      <c r="E4537" s="21">
        <v>0.33333333333333331</v>
      </c>
      <c r="F4537" s="20"/>
      <c r="G4537" s="20"/>
      <c r="H4537" s="41">
        <v>10</v>
      </c>
    </row>
    <row r="4538" spans="1:8" x14ac:dyDescent="0.3">
      <c r="A4538" s="18">
        <v>46050</v>
      </c>
      <c r="B4538" s="20" t="s">
        <v>35</v>
      </c>
      <c r="C4538" s="21" t="s">
        <v>14</v>
      </c>
      <c r="D4538" s="41" t="s">
        <v>115</v>
      </c>
      <c r="E4538" s="21">
        <v>0.29166666666666702</v>
      </c>
      <c r="F4538" s="20">
        <v>6500</v>
      </c>
      <c r="G4538" s="20"/>
      <c r="H4538" s="41">
        <v>6</v>
      </c>
    </row>
    <row r="4539" spans="1:8" x14ac:dyDescent="0.3">
      <c r="A4539" s="18">
        <v>46050</v>
      </c>
      <c r="B4539" s="20" t="s">
        <v>19</v>
      </c>
      <c r="C4539" s="21" t="s">
        <v>14</v>
      </c>
      <c r="D4539" s="41" t="s">
        <v>115</v>
      </c>
      <c r="E4539" s="21">
        <v>0.375</v>
      </c>
      <c r="F4539" s="20">
        <v>5000</v>
      </c>
      <c r="G4539" s="16"/>
      <c r="H4539" s="41">
        <v>18</v>
      </c>
    </row>
    <row r="4540" spans="1:8" x14ac:dyDescent="0.3">
      <c r="A4540" s="18">
        <v>46050</v>
      </c>
      <c r="B4540" s="20" t="s">
        <v>22</v>
      </c>
      <c r="C4540" s="21" t="s">
        <v>46</v>
      </c>
      <c r="D4540" s="41" t="s">
        <v>165</v>
      </c>
      <c r="E4540" s="21">
        <v>0.33333333333333298</v>
      </c>
      <c r="F4540" s="20">
        <v>8200</v>
      </c>
      <c r="G4540" s="20"/>
      <c r="H4540" s="41">
        <v>3</v>
      </c>
    </row>
    <row r="4541" spans="1:8" x14ac:dyDescent="0.3">
      <c r="A4541" s="18">
        <v>46050</v>
      </c>
      <c r="B4541" s="20" t="s">
        <v>204</v>
      </c>
      <c r="C4541" s="21" t="s">
        <v>446</v>
      </c>
      <c r="D4541" s="41" t="s">
        <v>446</v>
      </c>
      <c r="E4541" s="21">
        <v>8.3333333333333329E-2</v>
      </c>
      <c r="F4541" s="161"/>
      <c r="G4541" s="161"/>
      <c r="H4541" s="41">
        <v>1</v>
      </c>
    </row>
    <row r="4542" spans="1:8" x14ac:dyDescent="0.3">
      <c r="A4542" s="18">
        <v>46050</v>
      </c>
      <c r="B4542" s="20" t="s">
        <v>43</v>
      </c>
      <c r="C4542" s="21" t="s">
        <v>104</v>
      </c>
      <c r="D4542" s="41" t="s">
        <v>24</v>
      </c>
      <c r="E4542" s="21">
        <v>0.25</v>
      </c>
      <c r="F4542" s="161"/>
      <c r="G4542" s="161"/>
      <c r="H4542" s="41">
        <v>5</v>
      </c>
    </row>
    <row r="4543" spans="1:8" x14ac:dyDescent="0.3">
      <c r="A4543" s="18">
        <v>46050</v>
      </c>
      <c r="B4543" s="20" t="s">
        <v>479</v>
      </c>
      <c r="C4543" s="21" t="s">
        <v>46</v>
      </c>
      <c r="D4543" s="41" t="s">
        <v>165</v>
      </c>
      <c r="E4543" s="21">
        <v>0.5</v>
      </c>
      <c r="F4543" s="20"/>
      <c r="G4543" s="20"/>
      <c r="H4543" s="41">
        <v>4</v>
      </c>
    </row>
    <row r="4544" spans="1:8" x14ac:dyDescent="0.3">
      <c r="A4544" s="18">
        <v>46050</v>
      </c>
      <c r="B4544" s="20" t="s">
        <v>105</v>
      </c>
      <c r="C4544" s="21" t="s">
        <v>14</v>
      </c>
      <c r="D4544" s="41" t="s">
        <v>115</v>
      </c>
      <c r="E4544" s="21">
        <v>0.29166666666666669</v>
      </c>
      <c r="F4544" s="20"/>
      <c r="G4544" s="20"/>
      <c r="H4544" s="41">
        <v>18</v>
      </c>
    </row>
    <row r="4545" spans="1:8" x14ac:dyDescent="0.3">
      <c r="A4545" s="18">
        <v>46050</v>
      </c>
      <c r="B4545" s="41" t="s">
        <v>36</v>
      </c>
      <c r="C4545" s="42" t="s">
        <v>56</v>
      </c>
      <c r="D4545" s="41" t="s">
        <v>81</v>
      </c>
      <c r="E4545" s="42">
        <v>0.58333333333333337</v>
      </c>
      <c r="F4545" s="20" t="s">
        <v>523</v>
      </c>
      <c r="G4545" s="20"/>
      <c r="H4545" s="41">
        <v>19</v>
      </c>
    </row>
    <row r="4546" spans="1:8" ht="15.6" x14ac:dyDescent="0.3">
      <c r="A4546" s="56" t="s">
        <v>267</v>
      </c>
      <c r="B4546" s="56" t="s">
        <v>2</v>
      </c>
      <c r="C4546" s="56" t="s">
        <v>3</v>
      </c>
      <c r="D4546" s="56" t="s">
        <v>4</v>
      </c>
      <c r="E4546" s="57" t="s">
        <v>5</v>
      </c>
      <c r="F4546" s="212" t="s">
        <v>500</v>
      </c>
      <c r="G4546" s="212" t="s">
        <v>619</v>
      </c>
      <c r="H4546" s="212" t="s">
        <v>268</v>
      </c>
    </row>
    <row r="4547" spans="1:8" x14ac:dyDescent="0.3">
      <c r="A4547" s="18">
        <v>46051</v>
      </c>
      <c r="B4547" s="20" t="s">
        <v>9</v>
      </c>
      <c r="C4547" s="21" t="s">
        <v>14</v>
      </c>
      <c r="D4547" s="21" t="s">
        <v>14</v>
      </c>
      <c r="E4547" s="21">
        <v>0.29166666666666702</v>
      </c>
      <c r="F4547" s="20">
        <v>3000</v>
      </c>
      <c r="G4547" s="20"/>
      <c r="H4547" s="41">
        <v>6</v>
      </c>
    </row>
    <row r="4548" spans="1:8" x14ac:dyDescent="0.3">
      <c r="A4548" s="18">
        <v>46051</v>
      </c>
      <c r="B4548" s="20" t="s">
        <v>6</v>
      </c>
      <c r="C4548" s="21" t="s">
        <v>14</v>
      </c>
      <c r="D4548" s="21" t="s">
        <v>14</v>
      </c>
      <c r="E4548" s="21">
        <v>0.29166666666666669</v>
      </c>
      <c r="F4548" s="20">
        <v>177</v>
      </c>
      <c r="G4548" s="20"/>
      <c r="H4548" s="41">
        <v>9</v>
      </c>
    </row>
    <row r="4549" spans="1:8" x14ac:dyDescent="0.3">
      <c r="A4549" s="18">
        <v>46051</v>
      </c>
      <c r="B4549" s="20" t="s">
        <v>75</v>
      </c>
      <c r="C4549" s="21" t="s">
        <v>14</v>
      </c>
      <c r="D4549" s="21" t="s">
        <v>14</v>
      </c>
      <c r="E4549" s="21">
        <v>0.58333333333333337</v>
      </c>
      <c r="F4549" s="20">
        <v>75</v>
      </c>
      <c r="G4549" s="20"/>
      <c r="H4549" s="41">
        <v>10</v>
      </c>
    </row>
    <row r="4550" spans="1:8" x14ac:dyDescent="0.3">
      <c r="A4550" s="18">
        <v>46051</v>
      </c>
      <c r="B4550" s="20" t="s">
        <v>35</v>
      </c>
      <c r="C4550" s="21" t="s">
        <v>28</v>
      </c>
      <c r="D4550" s="41" t="s">
        <v>42</v>
      </c>
      <c r="E4550" s="21">
        <v>0.29166666666666702</v>
      </c>
      <c r="F4550" s="20">
        <v>2400</v>
      </c>
      <c r="G4550" s="20"/>
      <c r="H4550" s="41">
        <v>7</v>
      </c>
    </row>
    <row r="4551" spans="1:8" x14ac:dyDescent="0.3">
      <c r="A4551" s="18">
        <v>46051</v>
      </c>
      <c r="B4551" s="20" t="s">
        <v>19</v>
      </c>
      <c r="C4551" s="21" t="s">
        <v>28</v>
      </c>
      <c r="D4551" s="21" t="s">
        <v>28</v>
      </c>
      <c r="E4551" s="21">
        <v>0.39583333333333331</v>
      </c>
      <c r="F4551" s="20"/>
      <c r="G4551" s="20"/>
      <c r="H4551" s="41">
        <v>1</v>
      </c>
    </row>
    <row r="4552" spans="1:8" x14ac:dyDescent="0.3">
      <c r="A4552" s="18">
        <v>46051</v>
      </c>
      <c r="B4552" s="20" t="s">
        <v>866</v>
      </c>
      <c r="C4552" s="21" t="s">
        <v>28</v>
      </c>
      <c r="D4552" s="21" t="s">
        <v>28</v>
      </c>
      <c r="E4552" s="21">
        <v>0.39583333333333331</v>
      </c>
      <c r="F4552" s="20"/>
      <c r="G4552" s="41"/>
      <c r="H4552" s="20">
        <v>7</v>
      </c>
    </row>
    <row r="4553" spans="1:8" x14ac:dyDescent="0.3">
      <c r="A4553" s="18">
        <v>46051</v>
      </c>
      <c r="B4553" s="20" t="s">
        <v>164</v>
      </c>
      <c r="C4553" s="21" t="s">
        <v>28</v>
      </c>
      <c r="D4553" s="21" t="s">
        <v>28</v>
      </c>
      <c r="E4553" s="21">
        <v>0.39583333333333331</v>
      </c>
      <c r="F4553" s="20">
        <v>7000</v>
      </c>
      <c r="G4553" s="20"/>
      <c r="H4553" s="20">
        <v>3</v>
      </c>
    </row>
    <row r="4554" spans="1:8" x14ac:dyDescent="0.3">
      <c r="A4554" s="18">
        <v>46051</v>
      </c>
      <c r="B4554" s="20" t="s">
        <v>11</v>
      </c>
      <c r="C4554" s="21" t="s">
        <v>28</v>
      </c>
      <c r="D4554" s="21" t="s">
        <v>28</v>
      </c>
      <c r="E4554" s="21">
        <v>0.39583333333333331</v>
      </c>
      <c r="F4554" s="20"/>
      <c r="G4554" s="20"/>
      <c r="H4554" s="41">
        <v>6</v>
      </c>
    </row>
    <row r="4555" spans="1:8" x14ac:dyDescent="0.3">
      <c r="A4555" s="18">
        <v>46051</v>
      </c>
      <c r="B4555" s="20" t="s">
        <v>33</v>
      </c>
      <c r="C4555" s="21" t="s">
        <v>20</v>
      </c>
      <c r="D4555" s="20" t="s">
        <v>179</v>
      </c>
      <c r="E4555" s="21">
        <v>0.25</v>
      </c>
      <c r="F4555" s="41">
        <v>4600</v>
      </c>
      <c r="G4555" s="20"/>
      <c r="H4555" s="20">
        <v>23</v>
      </c>
    </row>
    <row r="4556" spans="1:8" x14ac:dyDescent="0.3">
      <c r="A4556" s="18">
        <v>46051</v>
      </c>
      <c r="B4556" s="20" t="s">
        <v>36</v>
      </c>
      <c r="C4556" s="21" t="s">
        <v>20</v>
      </c>
      <c r="D4556" s="41" t="s">
        <v>179</v>
      </c>
      <c r="E4556" s="21">
        <v>0.5</v>
      </c>
      <c r="F4556" s="20">
        <v>11000</v>
      </c>
      <c r="G4556" s="20"/>
      <c r="H4556" s="41">
        <v>19</v>
      </c>
    </row>
    <row r="4557" spans="1:8" x14ac:dyDescent="0.3">
      <c r="A4557" s="18">
        <v>46051</v>
      </c>
      <c r="B4557" s="41" t="s">
        <v>76</v>
      </c>
      <c r="C4557" s="42" t="s">
        <v>20</v>
      </c>
      <c r="D4557" s="41" t="s">
        <v>179</v>
      </c>
      <c r="E4557" s="42">
        <v>0.5</v>
      </c>
      <c r="F4557" s="20">
        <v>230</v>
      </c>
      <c r="G4557" s="20"/>
      <c r="H4557" s="41">
        <v>1</v>
      </c>
    </row>
    <row r="4558" spans="1:8" x14ac:dyDescent="0.3">
      <c r="A4558" s="18">
        <v>46051</v>
      </c>
      <c r="B4558" s="20" t="s">
        <v>16</v>
      </c>
      <c r="C4558" s="21" t="s">
        <v>46</v>
      </c>
      <c r="D4558" s="41" t="s">
        <v>165</v>
      </c>
      <c r="E4558" s="21">
        <v>0.33333333333333298</v>
      </c>
      <c r="F4558" s="20">
        <v>60</v>
      </c>
      <c r="G4558" s="20"/>
      <c r="H4558" s="41">
        <v>1</v>
      </c>
    </row>
    <row r="4559" spans="1:8" ht="16.2" customHeight="1" x14ac:dyDescent="0.3">
      <c r="A4559" s="18">
        <v>46051</v>
      </c>
      <c r="B4559" s="20" t="s">
        <v>49</v>
      </c>
      <c r="C4559" s="21" t="s">
        <v>46</v>
      </c>
      <c r="D4559" s="41" t="s">
        <v>165</v>
      </c>
      <c r="E4559" s="21">
        <v>0.33333333333333331</v>
      </c>
      <c r="F4559" s="20">
        <v>60</v>
      </c>
      <c r="G4559" s="20"/>
      <c r="H4559" s="41">
        <v>1</v>
      </c>
    </row>
    <row r="4560" spans="1:8" x14ac:dyDescent="0.3">
      <c r="A4560" s="18">
        <v>46051</v>
      </c>
      <c r="B4560" s="20" t="s">
        <v>13</v>
      </c>
      <c r="C4560" s="21" t="s">
        <v>46</v>
      </c>
      <c r="D4560" s="41" t="s">
        <v>165</v>
      </c>
      <c r="E4560" s="21">
        <v>0.5</v>
      </c>
      <c r="F4560" s="389"/>
      <c r="G4560" s="20"/>
      <c r="H4560" s="41">
        <v>2</v>
      </c>
    </row>
    <row r="4561" spans="1:8" x14ac:dyDescent="0.3">
      <c r="A4561" s="18">
        <v>46051</v>
      </c>
      <c r="B4561" s="20" t="s">
        <v>25</v>
      </c>
      <c r="C4561" s="21" t="s">
        <v>46</v>
      </c>
      <c r="D4561" s="41" t="s">
        <v>165</v>
      </c>
      <c r="E4561" s="21">
        <v>0.5</v>
      </c>
      <c r="F4561" s="20">
        <v>4500</v>
      </c>
      <c r="G4561" s="20"/>
      <c r="H4561" s="41">
        <v>1</v>
      </c>
    </row>
    <row r="4562" spans="1:8" x14ac:dyDescent="0.3">
      <c r="A4562" s="18">
        <v>46051</v>
      </c>
      <c r="B4562" s="20" t="s">
        <v>67</v>
      </c>
      <c r="C4562" s="21" t="s">
        <v>56</v>
      </c>
      <c r="D4562" s="20" t="s">
        <v>81</v>
      </c>
      <c r="E4562" s="21">
        <v>0.33333333333333331</v>
      </c>
      <c r="F4562" s="41"/>
      <c r="G4562" s="20"/>
      <c r="H4562" s="20"/>
    </row>
    <row r="4563" spans="1:8" x14ac:dyDescent="0.3">
      <c r="A4563" s="18">
        <v>46051</v>
      </c>
      <c r="B4563" s="20" t="s">
        <v>22</v>
      </c>
      <c r="C4563" s="21" t="s">
        <v>56</v>
      </c>
      <c r="D4563" s="41" t="s">
        <v>81</v>
      </c>
      <c r="E4563" s="21">
        <v>0.45833333333333331</v>
      </c>
      <c r="F4563" s="20">
        <v>10000</v>
      </c>
      <c r="G4563" s="41"/>
      <c r="H4563" s="41">
        <v>12</v>
      </c>
    </row>
    <row r="4564" spans="1:8" x14ac:dyDescent="0.3">
      <c r="A4564" s="18">
        <v>46051</v>
      </c>
      <c r="B4564" s="20" t="s">
        <v>80</v>
      </c>
      <c r="C4564" s="42" t="s">
        <v>104</v>
      </c>
      <c r="D4564" s="41" t="s">
        <v>24</v>
      </c>
      <c r="E4564" s="42">
        <v>0.5</v>
      </c>
      <c r="F4564" s="20"/>
      <c r="G4564" s="20"/>
      <c r="H4564" s="41">
        <v>9</v>
      </c>
    </row>
    <row r="4565" spans="1:8" x14ac:dyDescent="0.3">
      <c r="A4565" s="18">
        <v>46052</v>
      </c>
      <c r="B4565" s="16" t="s">
        <v>6</v>
      </c>
      <c r="C4565" s="17" t="s">
        <v>56</v>
      </c>
      <c r="D4565" s="52" t="s">
        <v>81</v>
      </c>
      <c r="E4565" s="17">
        <v>0.29166666666666702</v>
      </c>
      <c r="F4565" s="16">
        <v>7300</v>
      </c>
      <c r="G4565" s="16"/>
      <c r="H4565" s="52">
        <v>10</v>
      </c>
    </row>
    <row r="4566" spans="1:8" x14ac:dyDescent="0.3">
      <c r="A4566" s="18">
        <v>46052</v>
      </c>
      <c r="B4566" s="16" t="s">
        <v>105</v>
      </c>
      <c r="C4566" s="17" t="s">
        <v>56</v>
      </c>
      <c r="D4566" s="52" t="s">
        <v>81</v>
      </c>
      <c r="E4566" s="17">
        <v>0.5</v>
      </c>
      <c r="F4566" s="16"/>
      <c r="G4566" s="16"/>
      <c r="H4566" s="52">
        <v>18</v>
      </c>
    </row>
    <row r="4567" spans="1:8" x14ac:dyDescent="0.3">
      <c r="A4567" s="18">
        <v>46052</v>
      </c>
      <c r="B4567" s="16" t="s">
        <v>67</v>
      </c>
      <c r="C4567" s="110" t="s">
        <v>20</v>
      </c>
      <c r="D4567" s="52" t="s">
        <v>179</v>
      </c>
      <c r="E4567" s="110">
        <v>0.29166666666666669</v>
      </c>
      <c r="F4567" s="16"/>
      <c r="G4567" s="16"/>
      <c r="H4567" s="52"/>
    </row>
    <row r="4568" spans="1:8" x14ac:dyDescent="0.3">
      <c r="A4568" s="18">
        <v>46052</v>
      </c>
      <c r="B4568" s="16" t="s">
        <v>40</v>
      </c>
      <c r="C4568" s="17" t="s">
        <v>20</v>
      </c>
      <c r="D4568" s="52" t="s">
        <v>179</v>
      </c>
      <c r="E4568" s="17">
        <v>0.41666666666666669</v>
      </c>
      <c r="F4568" s="16"/>
      <c r="G4568" s="52"/>
      <c r="H4568" s="52">
        <v>10</v>
      </c>
    </row>
    <row r="4569" spans="1:8" x14ac:dyDescent="0.3">
      <c r="A4569" s="18">
        <v>46052</v>
      </c>
      <c r="B4569" s="16" t="s">
        <v>18</v>
      </c>
      <c r="C4569" s="17" t="s">
        <v>20</v>
      </c>
      <c r="D4569" s="52" t="s">
        <v>179</v>
      </c>
      <c r="E4569" s="17">
        <v>0.41666666666666669</v>
      </c>
      <c r="F4569" s="16"/>
      <c r="G4569" s="16"/>
      <c r="H4569" s="52">
        <v>10</v>
      </c>
    </row>
    <row r="4570" spans="1:8" x14ac:dyDescent="0.3">
      <c r="A4570" s="18">
        <v>46052</v>
      </c>
      <c r="B4570" s="16" t="s">
        <v>19</v>
      </c>
      <c r="C4570" s="17" t="s">
        <v>20</v>
      </c>
      <c r="D4570" s="52" t="s">
        <v>179</v>
      </c>
      <c r="E4570" s="17">
        <v>0.41666666666666669</v>
      </c>
      <c r="F4570" s="16"/>
      <c r="G4570" s="16"/>
      <c r="H4570" s="52">
        <v>1</v>
      </c>
    </row>
    <row r="4571" spans="1:8" x14ac:dyDescent="0.3">
      <c r="A4571" s="18">
        <v>46052</v>
      </c>
      <c r="B4571" s="16" t="s">
        <v>164</v>
      </c>
      <c r="C4571" s="17" t="s">
        <v>20</v>
      </c>
      <c r="D4571" s="52" t="s">
        <v>179</v>
      </c>
      <c r="E4571" s="17">
        <v>0.41666666666666669</v>
      </c>
      <c r="F4571" s="16"/>
      <c r="G4571" s="16"/>
      <c r="H4571" s="52">
        <v>1</v>
      </c>
    </row>
    <row r="4572" spans="1:8" x14ac:dyDescent="0.3">
      <c r="A4572" s="18">
        <v>46052</v>
      </c>
      <c r="B4572" s="16" t="s">
        <v>9</v>
      </c>
      <c r="C4572" s="17" t="s">
        <v>28</v>
      </c>
      <c r="D4572" s="52" t="s">
        <v>42</v>
      </c>
      <c r="E4572" s="17">
        <v>0.29166666666666702</v>
      </c>
      <c r="F4572" s="16">
        <v>3000</v>
      </c>
      <c r="G4572" s="16"/>
      <c r="H4572" s="52">
        <v>8</v>
      </c>
    </row>
    <row r="4573" spans="1:8" x14ac:dyDescent="0.3">
      <c r="A4573" s="18">
        <v>46052</v>
      </c>
      <c r="B4573" s="16" t="s">
        <v>36</v>
      </c>
      <c r="C4573" s="17" t="s">
        <v>28</v>
      </c>
      <c r="D4573" s="52" t="s">
        <v>42</v>
      </c>
      <c r="E4573" s="17">
        <v>0.58333333333333337</v>
      </c>
      <c r="F4573" s="16">
        <v>10230</v>
      </c>
      <c r="G4573" s="16"/>
      <c r="H4573" s="52">
        <v>18</v>
      </c>
    </row>
    <row r="4574" spans="1:8" x14ac:dyDescent="0.3">
      <c r="A4574" s="18">
        <v>46052</v>
      </c>
      <c r="B4574" s="16" t="s">
        <v>159</v>
      </c>
      <c r="C4574" s="17" t="s">
        <v>14</v>
      </c>
      <c r="D4574" s="52" t="s">
        <v>115</v>
      </c>
      <c r="E4574" s="17">
        <v>0.45833333333333331</v>
      </c>
      <c r="F4574" s="52"/>
      <c r="G4574" s="16"/>
      <c r="H4574" s="52">
        <v>2</v>
      </c>
    </row>
    <row r="4575" spans="1:8" x14ac:dyDescent="0.3">
      <c r="A4575" s="18">
        <v>46052</v>
      </c>
      <c r="B4575" s="16" t="s">
        <v>22</v>
      </c>
      <c r="C4575" s="17" t="s">
        <v>46</v>
      </c>
      <c r="D4575" s="52" t="s">
        <v>165</v>
      </c>
      <c r="E4575" s="17">
        <v>0.29166666666666669</v>
      </c>
      <c r="F4575" s="16"/>
      <c r="G4575" s="16"/>
      <c r="H4575" s="52">
        <v>4</v>
      </c>
    </row>
    <row r="4576" spans="1:8" x14ac:dyDescent="0.3">
      <c r="A4576" s="18">
        <v>46052</v>
      </c>
      <c r="B4576" s="16" t="s">
        <v>35</v>
      </c>
      <c r="C4576" s="17" t="s">
        <v>104</v>
      </c>
      <c r="D4576" s="52" t="s">
        <v>24</v>
      </c>
      <c r="E4576" s="17">
        <v>0.29166666666666702</v>
      </c>
      <c r="F4576" s="16">
        <v>5600</v>
      </c>
      <c r="G4576" s="52"/>
      <c r="H4576" s="52">
        <v>8</v>
      </c>
    </row>
    <row r="4577" spans="1:8" x14ac:dyDescent="0.3">
      <c r="A4577" s="18">
        <v>46052</v>
      </c>
      <c r="B4577" s="16" t="s">
        <v>51</v>
      </c>
      <c r="C4577" s="17" t="s">
        <v>104</v>
      </c>
      <c r="D4577" s="52" t="s">
        <v>24</v>
      </c>
      <c r="E4577" s="17">
        <v>0.375</v>
      </c>
      <c r="F4577" s="16"/>
      <c r="G4577" s="16"/>
      <c r="H4577" s="52">
        <v>1</v>
      </c>
    </row>
    <row r="4578" spans="1:8" x14ac:dyDescent="0.3">
      <c r="A4578" s="18">
        <v>46052</v>
      </c>
      <c r="B4578" s="16" t="s">
        <v>12</v>
      </c>
      <c r="C4578" s="17" t="s">
        <v>104</v>
      </c>
      <c r="D4578" s="52" t="s">
        <v>24</v>
      </c>
      <c r="E4578" s="17">
        <v>0.375</v>
      </c>
      <c r="F4578" s="16"/>
      <c r="G4578" s="16"/>
      <c r="H4578" s="52">
        <v>22</v>
      </c>
    </row>
    <row r="4579" spans="1:8" x14ac:dyDescent="0.3">
      <c r="A4579" s="18">
        <v>46052</v>
      </c>
      <c r="B4579" s="16" t="s">
        <v>80</v>
      </c>
      <c r="C4579" s="110" t="s">
        <v>14</v>
      </c>
      <c r="D4579" s="52" t="s">
        <v>115</v>
      </c>
      <c r="E4579" s="110">
        <v>0.625</v>
      </c>
      <c r="F4579" s="16"/>
      <c r="G4579" s="16"/>
      <c r="H4579" s="52">
        <v>9</v>
      </c>
    </row>
    <row r="4580" spans="1:8" ht="15.6" x14ac:dyDescent="0.3">
      <c r="A4580" s="56" t="s">
        <v>267</v>
      </c>
      <c r="B4580" s="56" t="s">
        <v>2</v>
      </c>
      <c r="C4580" s="56" t="s">
        <v>3</v>
      </c>
      <c r="D4580" s="56" t="s">
        <v>4</v>
      </c>
      <c r="E4580" s="57" t="s">
        <v>5</v>
      </c>
      <c r="F4580" s="212" t="s">
        <v>500</v>
      </c>
      <c r="G4580" s="212" t="s">
        <v>619</v>
      </c>
      <c r="H4580" s="212" t="s">
        <v>268</v>
      </c>
    </row>
    <row r="4581" spans="1:8" x14ac:dyDescent="0.3">
      <c r="A4581" s="18">
        <v>46053</v>
      </c>
      <c r="B4581" s="16" t="s">
        <v>6</v>
      </c>
      <c r="C4581" s="17" t="s">
        <v>104</v>
      </c>
      <c r="D4581" s="52" t="s">
        <v>24</v>
      </c>
      <c r="E4581" s="17">
        <v>0.25</v>
      </c>
      <c r="F4581" s="16"/>
      <c r="G4581" s="16"/>
      <c r="H4581" s="52">
        <v>11</v>
      </c>
    </row>
    <row r="4582" spans="1:8" x14ac:dyDescent="0.3">
      <c r="A4582" s="18">
        <v>46053</v>
      </c>
      <c r="B4582" s="16" t="s">
        <v>105</v>
      </c>
      <c r="C4582" s="17" t="s">
        <v>14</v>
      </c>
      <c r="D4582" s="52" t="s">
        <v>115</v>
      </c>
      <c r="E4582" s="17">
        <v>0.20833333333333334</v>
      </c>
      <c r="F4582" s="16"/>
      <c r="G4582" s="16"/>
      <c r="H4582" s="52">
        <v>10</v>
      </c>
    </row>
    <row r="4583" spans="1:8" x14ac:dyDescent="0.3">
      <c r="A4583" s="18">
        <v>46053</v>
      </c>
      <c r="B4583" s="16" t="s">
        <v>12</v>
      </c>
      <c r="C4583" s="17" t="s">
        <v>14</v>
      </c>
      <c r="D4583" s="16" t="s">
        <v>115</v>
      </c>
      <c r="E4583" s="17">
        <v>0.20833333333333334</v>
      </c>
      <c r="F4583" s="16"/>
      <c r="G4583" s="16"/>
      <c r="H4583" s="16">
        <v>1</v>
      </c>
    </row>
    <row r="4584" spans="1:8" x14ac:dyDescent="0.3">
      <c r="A4584" s="18">
        <v>46053</v>
      </c>
      <c r="B4584" s="16" t="s">
        <v>105</v>
      </c>
      <c r="C4584" s="17" t="s">
        <v>56</v>
      </c>
      <c r="D4584" s="52" t="s">
        <v>81</v>
      </c>
      <c r="E4584" s="17">
        <v>0.29166666666666669</v>
      </c>
      <c r="F4584" s="16"/>
      <c r="G4584" s="16"/>
      <c r="H4584" s="52">
        <v>10</v>
      </c>
    </row>
    <row r="4585" spans="1:8" x14ac:dyDescent="0.3">
      <c r="A4585" s="18">
        <v>46053</v>
      </c>
      <c r="B4585" s="52" t="s">
        <v>35</v>
      </c>
      <c r="C4585" s="110" t="s">
        <v>28</v>
      </c>
      <c r="D4585" s="52" t="s">
        <v>42</v>
      </c>
      <c r="E4585" s="110">
        <v>0.29166666666666702</v>
      </c>
      <c r="F4585" s="16"/>
      <c r="G4585" s="16"/>
      <c r="H4585" s="52">
        <v>8</v>
      </c>
    </row>
    <row r="4586" spans="1:8" x14ac:dyDescent="0.3">
      <c r="A4586" s="18">
        <v>46053</v>
      </c>
      <c r="B4586" s="52" t="s">
        <v>9</v>
      </c>
      <c r="C4586" s="17" t="s">
        <v>28</v>
      </c>
      <c r="D4586" s="52" t="s">
        <v>42</v>
      </c>
      <c r="E4586" s="17">
        <v>47696</v>
      </c>
      <c r="F4586" s="16"/>
      <c r="G4586" s="16"/>
      <c r="H4586" s="52">
        <v>10</v>
      </c>
    </row>
    <row r="4587" spans="1:8" x14ac:dyDescent="0.3">
      <c r="A4587" s="18">
        <v>46053</v>
      </c>
      <c r="B4587" s="5" t="s">
        <v>445</v>
      </c>
      <c r="C4587" s="17" t="s">
        <v>20</v>
      </c>
      <c r="D4587" s="52" t="s">
        <v>179</v>
      </c>
      <c r="E4587" s="22">
        <v>0.25</v>
      </c>
      <c r="F4587" s="5"/>
      <c r="G4587" s="5"/>
      <c r="H4587" s="5">
        <v>27</v>
      </c>
    </row>
    <row r="4588" spans="1:8" ht="15.6" x14ac:dyDescent="0.3">
      <c r="A4588" s="56" t="s">
        <v>267</v>
      </c>
      <c r="B4588" s="56" t="s">
        <v>2</v>
      </c>
      <c r="C4588" s="56" t="s">
        <v>3</v>
      </c>
      <c r="D4588" s="56" t="s">
        <v>4</v>
      </c>
      <c r="E4588" s="57" t="s">
        <v>5</v>
      </c>
      <c r="F4588" s="212" t="s">
        <v>500</v>
      </c>
      <c r="G4588" s="212" t="s">
        <v>619</v>
      </c>
      <c r="H4588" s="212" t="s">
        <v>268</v>
      </c>
    </row>
    <row r="4589" spans="1:8" x14ac:dyDescent="0.3">
      <c r="A4589" s="18">
        <v>46055</v>
      </c>
      <c r="B4589" s="5" t="s">
        <v>16</v>
      </c>
      <c r="C4589" s="19" t="s">
        <v>20</v>
      </c>
      <c r="D4589" s="48" t="s">
        <v>179</v>
      </c>
      <c r="E4589" s="19">
        <v>0.29166666666666669</v>
      </c>
      <c r="F4589" s="5">
        <v>23000</v>
      </c>
      <c r="G4589" s="5"/>
      <c r="H4589" s="48">
        <v>24</v>
      </c>
    </row>
    <row r="4590" spans="1:8" x14ac:dyDescent="0.3">
      <c r="A4590" s="18">
        <v>46055</v>
      </c>
      <c r="B4590" s="54" t="s">
        <v>159</v>
      </c>
      <c r="C4590" s="191" t="s">
        <v>20</v>
      </c>
      <c r="D4590" s="54" t="s">
        <v>179</v>
      </c>
      <c r="E4590" s="191">
        <v>0.29166666666666702</v>
      </c>
      <c r="F4590" s="5">
        <v>2000</v>
      </c>
      <c r="G4590" s="5"/>
      <c r="H4590" s="54">
        <v>5</v>
      </c>
    </row>
    <row r="4591" spans="1:8" x14ac:dyDescent="0.3">
      <c r="A4591" s="18">
        <v>46055</v>
      </c>
      <c r="B4591" s="5" t="s">
        <v>35</v>
      </c>
      <c r="C4591" s="19" t="s">
        <v>7</v>
      </c>
      <c r="D4591" s="48" t="s">
        <v>165</v>
      </c>
      <c r="E4591" s="19">
        <v>0.33333333333333298</v>
      </c>
      <c r="F4591" s="5"/>
      <c r="G4591" s="5"/>
      <c r="H4591" s="48">
        <v>5</v>
      </c>
    </row>
    <row r="4592" spans="1:8" x14ac:dyDescent="0.3">
      <c r="A4592" s="18">
        <v>46055</v>
      </c>
      <c r="B4592" s="51" t="s">
        <v>33</v>
      </c>
      <c r="C4592" s="241" t="s">
        <v>46</v>
      </c>
      <c r="D4592" s="54" t="s">
        <v>165</v>
      </c>
      <c r="E4592" s="241">
        <v>0.375</v>
      </c>
      <c r="F4592" s="51"/>
      <c r="G4592" s="51"/>
      <c r="H4592" s="54">
        <v>1</v>
      </c>
    </row>
    <row r="4593" spans="1:8" x14ac:dyDescent="0.3">
      <c r="A4593" s="18">
        <v>46055</v>
      </c>
      <c r="B4593" s="5" t="s">
        <v>30</v>
      </c>
      <c r="C4593" s="19" t="s">
        <v>56</v>
      </c>
      <c r="D4593" s="48" t="s">
        <v>81</v>
      </c>
      <c r="E4593" s="19">
        <v>0.33333333333333298</v>
      </c>
      <c r="F4593" s="20">
        <v>1200</v>
      </c>
      <c r="G4593" s="5"/>
      <c r="H4593" s="48">
        <v>3</v>
      </c>
    </row>
    <row r="4594" spans="1:8" x14ac:dyDescent="0.3">
      <c r="A4594" s="18">
        <v>46055</v>
      </c>
      <c r="B4594" s="5" t="s">
        <v>6</v>
      </c>
      <c r="C4594" s="19" t="s">
        <v>56</v>
      </c>
      <c r="D4594" s="48" t="s">
        <v>81</v>
      </c>
      <c r="E4594" s="19">
        <v>0.33333333333333331</v>
      </c>
      <c r="F4594" s="5">
        <v>7100</v>
      </c>
      <c r="G4594" s="5"/>
      <c r="H4594" s="48">
        <v>10</v>
      </c>
    </row>
    <row r="4595" spans="1:8" x14ac:dyDescent="0.3">
      <c r="A4595" s="18">
        <v>46055</v>
      </c>
      <c r="B4595" s="5" t="s">
        <v>17</v>
      </c>
      <c r="C4595" s="19" t="s">
        <v>56</v>
      </c>
      <c r="D4595" s="48" t="s">
        <v>81</v>
      </c>
      <c r="E4595" s="19">
        <v>0.54166666666666663</v>
      </c>
      <c r="F4595" s="5">
        <v>6690</v>
      </c>
      <c r="G4595" s="5"/>
      <c r="H4595" s="48">
        <v>11</v>
      </c>
    </row>
    <row r="4596" spans="1:8" x14ac:dyDescent="0.3">
      <c r="A4596" s="18">
        <v>46055</v>
      </c>
      <c r="B4596" s="5" t="s">
        <v>9</v>
      </c>
      <c r="C4596" s="19" t="s">
        <v>28</v>
      </c>
      <c r="D4596" s="48" t="s">
        <v>42</v>
      </c>
      <c r="E4596" s="19">
        <v>0.375</v>
      </c>
      <c r="F4596" s="5">
        <v>2100</v>
      </c>
      <c r="G4596" s="5"/>
      <c r="H4596" s="48">
        <v>5</v>
      </c>
    </row>
    <row r="4597" spans="1:8" x14ac:dyDescent="0.3">
      <c r="A4597" s="18">
        <v>46055</v>
      </c>
      <c r="B4597" s="5" t="s">
        <v>25</v>
      </c>
      <c r="C4597" s="19" t="s">
        <v>104</v>
      </c>
      <c r="D4597" s="48" t="s">
        <v>24</v>
      </c>
      <c r="E4597" s="19">
        <v>0.29166666666666702</v>
      </c>
      <c r="F4597" s="5">
        <v>936</v>
      </c>
      <c r="G4597" s="5"/>
      <c r="H4597" s="48">
        <v>8</v>
      </c>
    </row>
    <row r="4598" spans="1:8" x14ac:dyDescent="0.3">
      <c r="A4598" s="18">
        <v>46055</v>
      </c>
      <c r="B4598" s="20" t="s">
        <v>18</v>
      </c>
      <c r="C4598" s="19" t="s">
        <v>446</v>
      </c>
      <c r="D4598" s="41" t="s">
        <v>446</v>
      </c>
      <c r="E4598" s="19">
        <v>0.33333333333333331</v>
      </c>
      <c r="F4598" s="5">
        <v>22303</v>
      </c>
      <c r="G4598" s="5"/>
      <c r="H4598" s="41">
        <v>27</v>
      </c>
    </row>
    <row r="4599" spans="1:8" x14ac:dyDescent="0.3">
      <c r="A4599" s="18">
        <v>46055</v>
      </c>
      <c r="B4599" s="5" t="s">
        <v>593</v>
      </c>
      <c r="C4599" s="19" t="s">
        <v>446</v>
      </c>
      <c r="D4599" s="48" t="s">
        <v>446</v>
      </c>
      <c r="E4599" s="19">
        <v>0.33333333333333331</v>
      </c>
      <c r="F4599" s="5"/>
      <c r="G4599" s="5"/>
      <c r="H4599" s="48"/>
    </row>
    <row r="4600" spans="1:8" x14ac:dyDescent="0.3">
      <c r="A4600" s="18">
        <v>46055</v>
      </c>
      <c r="B4600" s="5" t="s">
        <v>22</v>
      </c>
      <c r="C4600" s="19" t="s">
        <v>14</v>
      </c>
      <c r="D4600" s="48" t="s">
        <v>15</v>
      </c>
      <c r="E4600" s="19">
        <v>0.29166666666666702</v>
      </c>
      <c r="F4600" s="5">
        <v>6500</v>
      </c>
      <c r="G4600" s="5"/>
      <c r="H4600" s="48">
        <v>14</v>
      </c>
    </row>
    <row r="4601" spans="1:8" x14ac:dyDescent="0.3">
      <c r="A4601" s="18">
        <v>46055</v>
      </c>
      <c r="B4601" s="5" t="s">
        <v>13</v>
      </c>
      <c r="C4601" s="19" t="s">
        <v>14</v>
      </c>
      <c r="D4601" s="48" t="s">
        <v>15</v>
      </c>
      <c r="E4601" s="19">
        <v>0.5</v>
      </c>
      <c r="F4601" s="5">
        <v>4200</v>
      </c>
      <c r="G4601" s="5"/>
      <c r="H4601" s="48">
        <v>14</v>
      </c>
    </row>
    <row r="4602" spans="1:8" x14ac:dyDescent="0.3">
      <c r="A4602" s="18">
        <v>46055</v>
      </c>
      <c r="B4602" s="5" t="s">
        <v>22</v>
      </c>
      <c r="C4602" s="19" t="s">
        <v>46</v>
      </c>
      <c r="D4602" s="48" t="s">
        <v>24</v>
      </c>
      <c r="E4602" s="19">
        <v>0.77083333333333337</v>
      </c>
      <c r="F4602" s="5"/>
      <c r="G4602" s="5"/>
      <c r="H4602" s="48">
        <v>2</v>
      </c>
    </row>
    <row r="4603" spans="1:8" x14ac:dyDescent="0.3">
      <c r="A4603" s="18">
        <v>46055</v>
      </c>
      <c r="B4603" s="5" t="s">
        <v>424</v>
      </c>
      <c r="C4603" s="19" t="s">
        <v>28</v>
      </c>
      <c r="D4603" s="48" t="s">
        <v>42</v>
      </c>
      <c r="E4603" s="19">
        <v>0.83333333333333337</v>
      </c>
      <c r="F4603" s="5"/>
      <c r="G4603" s="5"/>
      <c r="H4603" s="48">
        <v>2</v>
      </c>
    </row>
    <row r="4604" spans="1:8" ht="15.6" x14ac:dyDescent="0.3">
      <c r="A4604" s="56" t="s">
        <v>267</v>
      </c>
      <c r="B4604" s="56" t="s">
        <v>2</v>
      </c>
      <c r="C4604" s="56" t="s">
        <v>3</v>
      </c>
      <c r="D4604" s="56" t="s">
        <v>4</v>
      </c>
      <c r="E4604" s="57" t="s">
        <v>5</v>
      </c>
      <c r="F4604" s="212" t="s">
        <v>500</v>
      </c>
      <c r="G4604" s="212" t="s">
        <v>619</v>
      </c>
      <c r="H4604" s="212" t="s">
        <v>268</v>
      </c>
    </row>
    <row r="4605" spans="1:8" x14ac:dyDescent="0.3">
      <c r="A4605" s="18">
        <v>46056</v>
      </c>
      <c r="B4605" s="20" t="s">
        <v>35</v>
      </c>
      <c r="C4605" s="21" t="s">
        <v>104</v>
      </c>
      <c r="D4605" s="41" t="s">
        <v>24</v>
      </c>
      <c r="E4605" s="21">
        <v>0.29166666666666702</v>
      </c>
      <c r="F4605" s="20">
        <v>12000</v>
      </c>
      <c r="G4605" s="20"/>
      <c r="H4605" s="41">
        <v>13</v>
      </c>
    </row>
    <row r="4606" spans="1:8" x14ac:dyDescent="0.3">
      <c r="A4606" s="18">
        <v>46056</v>
      </c>
      <c r="B4606" s="20" t="s">
        <v>6</v>
      </c>
      <c r="C4606" s="21" t="s">
        <v>104</v>
      </c>
      <c r="D4606" s="41" t="s">
        <v>24</v>
      </c>
      <c r="E4606" s="21">
        <v>0.375</v>
      </c>
      <c r="F4606" s="20">
        <v>8500</v>
      </c>
      <c r="G4606" s="20"/>
      <c r="H4606" s="41">
        <v>7</v>
      </c>
    </row>
    <row r="4607" spans="1:8" x14ac:dyDescent="0.3">
      <c r="A4607" s="18">
        <v>46056</v>
      </c>
      <c r="B4607" s="20" t="s">
        <v>16</v>
      </c>
      <c r="C4607" s="21" t="s">
        <v>104</v>
      </c>
      <c r="D4607" s="41" t="s">
        <v>24</v>
      </c>
      <c r="E4607" s="21">
        <v>0.625</v>
      </c>
      <c r="F4607" s="20">
        <v>11000</v>
      </c>
      <c r="G4607" s="20"/>
      <c r="H4607" s="41">
        <v>14</v>
      </c>
    </row>
    <row r="4608" spans="1:8" x14ac:dyDescent="0.3">
      <c r="A4608" s="18">
        <v>46056</v>
      </c>
      <c r="B4608" s="20" t="s">
        <v>107</v>
      </c>
      <c r="C4608" s="21" t="s">
        <v>446</v>
      </c>
      <c r="D4608" s="41" t="s">
        <v>446</v>
      </c>
      <c r="E4608" s="21">
        <v>0.375</v>
      </c>
      <c r="F4608" s="20">
        <v>12200</v>
      </c>
      <c r="G4608" s="20"/>
      <c r="H4608" s="41">
        <v>16</v>
      </c>
    </row>
    <row r="4609" spans="1:8" x14ac:dyDescent="0.3">
      <c r="A4609" s="18">
        <v>46056</v>
      </c>
      <c r="B4609" s="20" t="s">
        <v>923</v>
      </c>
      <c r="C4609" s="21" t="s">
        <v>446</v>
      </c>
      <c r="D4609" s="41" t="s">
        <v>446</v>
      </c>
      <c r="E4609" s="21">
        <v>0.375</v>
      </c>
      <c r="F4609" s="20">
        <v>12200</v>
      </c>
      <c r="G4609" s="20"/>
      <c r="H4609" s="41">
        <v>16</v>
      </c>
    </row>
    <row r="4610" spans="1:8" x14ac:dyDescent="0.3">
      <c r="A4610" s="18">
        <v>46056</v>
      </c>
      <c r="B4610" s="20" t="s">
        <v>22</v>
      </c>
      <c r="C4610" s="21" t="s">
        <v>446</v>
      </c>
      <c r="D4610" s="41" t="s">
        <v>446</v>
      </c>
      <c r="E4610" s="21">
        <v>0.375</v>
      </c>
      <c r="F4610" s="20">
        <v>9000</v>
      </c>
      <c r="G4610" s="20"/>
      <c r="H4610" s="41">
        <v>11</v>
      </c>
    </row>
    <row r="4611" spans="1:8" x14ac:dyDescent="0.3">
      <c r="A4611" s="18">
        <v>46056</v>
      </c>
      <c r="B4611" s="20" t="s">
        <v>80</v>
      </c>
      <c r="C4611" s="21" t="s">
        <v>446</v>
      </c>
      <c r="D4611" s="41" t="s">
        <v>446</v>
      </c>
      <c r="E4611" s="21">
        <v>0.41666666666666669</v>
      </c>
      <c r="F4611" s="20">
        <v>13.222</v>
      </c>
      <c r="G4611" s="20"/>
      <c r="H4611" s="41">
        <v>33</v>
      </c>
    </row>
    <row r="4612" spans="1:8" x14ac:dyDescent="0.3">
      <c r="A4612" s="18">
        <v>46056</v>
      </c>
      <c r="B4612" s="20" t="s">
        <v>161</v>
      </c>
      <c r="C4612" s="21" t="s">
        <v>28</v>
      </c>
      <c r="D4612" s="41" t="s">
        <v>42</v>
      </c>
      <c r="E4612" s="21">
        <v>0.33333333333333331</v>
      </c>
      <c r="F4612" s="20">
        <v>6486</v>
      </c>
      <c r="G4612" s="20"/>
      <c r="H4612" s="41">
        <v>4</v>
      </c>
    </row>
    <row r="4613" spans="1:8" x14ac:dyDescent="0.3">
      <c r="A4613" s="18">
        <v>46056</v>
      </c>
      <c r="B4613" s="20" t="s">
        <v>84</v>
      </c>
      <c r="C4613" s="21" t="s">
        <v>28</v>
      </c>
      <c r="D4613" s="41" t="s">
        <v>42</v>
      </c>
      <c r="E4613" s="21">
        <v>0.45833333333333331</v>
      </c>
      <c r="F4613" s="20">
        <v>6486</v>
      </c>
      <c r="G4613" s="20"/>
      <c r="H4613" s="41">
        <v>4</v>
      </c>
    </row>
    <row r="4614" spans="1:8" x14ac:dyDescent="0.3">
      <c r="A4614" s="18">
        <v>46056</v>
      </c>
      <c r="B4614" s="20" t="s">
        <v>159</v>
      </c>
      <c r="C4614" s="21" t="s">
        <v>46</v>
      </c>
      <c r="D4614" s="41" t="s">
        <v>165</v>
      </c>
      <c r="E4614" s="21">
        <v>0.66666666666666663</v>
      </c>
      <c r="F4614" s="20">
        <v>900</v>
      </c>
      <c r="G4614" s="20"/>
      <c r="H4614" s="41">
        <v>2</v>
      </c>
    </row>
    <row r="4615" spans="1:8" x14ac:dyDescent="0.3">
      <c r="A4615" s="18">
        <v>46056</v>
      </c>
      <c r="B4615" s="20" t="s">
        <v>75</v>
      </c>
      <c r="C4615" s="21" t="s">
        <v>14</v>
      </c>
      <c r="D4615" s="41" t="s">
        <v>115</v>
      </c>
      <c r="E4615" s="21">
        <v>0.29166666666666702</v>
      </c>
      <c r="F4615" s="20">
        <v>8315</v>
      </c>
      <c r="G4615" s="20"/>
      <c r="H4615" s="41">
        <v>9</v>
      </c>
    </row>
    <row r="4616" spans="1:8" x14ac:dyDescent="0.3">
      <c r="A4616" s="18">
        <v>46056</v>
      </c>
      <c r="B4616" s="20" t="s">
        <v>67</v>
      </c>
      <c r="C4616" s="21" t="s">
        <v>14</v>
      </c>
      <c r="D4616" s="41" t="s">
        <v>115</v>
      </c>
      <c r="E4616" s="21">
        <v>0.45833333333333331</v>
      </c>
      <c r="F4616" s="20">
        <v>8000</v>
      </c>
      <c r="G4616" s="20"/>
      <c r="H4616" s="41">
        <v>10</v>
      </c>
    </row>
    <row r="4617" spans="1:8" x14ac:dyDescent="0.3">
      <c r="A4617" s="18">
        <v>46056</v>
      </c>
      <c r="B4617" s="20" t="s">
        <v>36</v>
      </c>
      <c r="C4617" s="21" t="s">
        <v>14</v>
      </c>
      <c r="D4617" s="41" t="s">
        <v>115</v>
      </c>
      <c r="E4617" s="21">
        <v>0.54166666666666663</v>
      </c>
      <c r="F4617" s="20">
        <v>11000</v>
      </c>
      <c r="G4617" s="20"/>
      <c r="H4617" s="41">
        <v>15</v>
      </c>
    </row>
    <row r="4618" spans="1:8" x14ac:dyDescent="0.3">
      <c r="A4618" s="18">
        <v>46056</v>
      </c>
      <c r="B4618" s="20" t="s">
        <v>12</v>
      </c>
      <c r="C4618" s="21" t="s">
        <v>20</v>
      </c>
      <c r="D4618" s="41" t="s">
        <v>179</v>
      </c>
      <c r="E4618" s="21">
        <v>0.33333333333333298</v>
      </c>
      <c r="F4618" s="20">
        <v>13000</v>
      </c>
      <c r="G4618" s="20"/>
      <c r="H4618" s="41">
        <v>22</v>
      </c>
    </row>
    <row r="4619" spans="1:8" x14ac:dyDescent="0.3">
      <c r="A4619" s="18">
        <v>46056</v>
      </c>
      <c r="B4619" s="41" t="s">
        <v>51</v>
      </c>
      <c r="C4619" s="42" t="s">
        <v>20</v>
      </c>
      <c r="D4619" s="41" t="s">
        <v>179</v>
      </c>
      <c r="E4619" s="42">
        <v>0.33333333333333331</v>
      </c>
      <c r="F4619" s="41">
        <v>1900</v>
      </c>
      <c r="G4619" s="41"/>
      <c r="H4619" s="41">
        <v>2</v>
      </c>
    </row>
    <row r="4620" spans="1:8" x14ac:dyDescent="0.3">
      <c r="A4620" s="18">
        <v>46056</v>
      </c>
      <c r="B4620" s="20" t="s">
        <v>76</v>
      </c>
      <c r="C4620" s="21" t="s">
        <v>20</v>
      </c>
      <c r="D4620" s="41" t="s">
        <v>179</v>
      </c>
      <c r="E4620" s="21">
        <v>0.33333333333333331</v>
      </c>
      <c r="F4620" s="20">
        <v>2000</v>
      </c>
      <c r="G4620" s="20"/>
      <c r="H4620" s="41">
        <v>5</v>
      </c>
    </row>
    <row r="4621" spans="1:8" x14ac:dyDescent="0.3">
      <c r="A4621" s="18">
        <v>46056</v>
      </c>
      <c r="B4621" s="20" t="s">
        <v>67</v>
      </c>
      <c r="C4621" s="21" t="s">
        <v>56</v>
      </c>
      <c r="D4621" s="41" t="s">
        <v>81</v>
      </c>
      <c r="E4621" s="21">
        <v>0.29166666666666669</v>
      </c>
      <c r="F4621" s="20">
        <v>5000</v>
      </c>
      <c r="G4621" s="20"/>
      <c r="H4621" s="41">
        <v>5</v>
      </c>
    </row>
    <row r="4622" spans="1:8" x14ac:dyDescent="0.3">
      <c r="A4622" s="18">
        <v>46056</v>
      </c>
      <c r="B4622" s="20" t="s">
        <v>9</v>
      </c>
      <c r="C4622" s="21" t="s">
        <v>56</v>
      </c>
      <c r="D4622" s="41" t="s">
        <v>81</v>
      </c>
      <c r="E4622" s="21">
        <v>0.41666666666666669</v>
      </c>
      <c r="F4622" s="20">
        <v>6000</v>
      </c>
      <c r="G4622" s="20"/>
      <c r="H4622" s="41">
        <v>9</v>
      </c>
    </row>
    <row r="4623" spans="1:8" x14ac:dyDescent="0.3">
      <c r="A4623" s="18">
        <v>46056</v>
      </c>
      <c r="B4623" s="5" t="s">
        <v>441</v>
      </c>
      <c r="C4623" s="19" t="s">
        <v>46</v>
      </c>
      <c r="D4623" s="48" t="s">
        <v>165</v>
      </c>
      <c r="E4623" s="19">
        <v>0.45833333333333331</v>
      </c>
      <c r="F4623" s="5">
        <v>120</v>
      </c>
      <c r="G4623" s="5"/>
      <c r="H4623" s="48">
        <v>1</v>
      </c>
    </row>
    <row r="4624" spans="1:8" x14ac:dyDescent="0.3">
      <c r="A4624" s="18">
        <v>46056</v>
      </c>
      <c r="B4624" s="5" t="s">
        <v>25</v>
      </c>
      <c r="C4624" s="19" t="s">
        <v>46</v>
      </c>
      <c r="D4624" s="48" t="s">
        <v>165</v>
      </c>
      <c r="E4624" s="19">
        <v>0.45833333333333331</v>
      </c>
      <c r="F4624" s="5">
        <v>420</v>
      </c>
      <c r="G4624" s="5"/>
      <c r="H4624" s="48">
        <v>1</v>
      </c>
    </row>
    <row r="4625" spans="1:8" ht="15.6" x14ac:dyDescent="0.3">
      <c r="A4625" s="56" t="s">
        <v>267</v>
      </c>
      <c r="B4625" s="56" t="s">
        <v>2</v>
      </c>
      <c r="C4625" s="56" t="s">
        <v>3</v>
      </c>
      <c r="D4625" s="56" t="s">
        <v>4</v>
      </c>
      <c r="E4625" s="57" t="s">
        <v>5</v>
      </c>
      <c r="F4625" s="212" t="s">
        <v>500</v>
      </c>
      <c r="G4625" s="212" t="s">
        <v>619</v>
      </c>
      <c r="H4625" s="212" t="s">
        <v>268</v>
      </c>
    </row>
    <row r="4626" spans="1:8" x14ac:dyDescent="0.3">
      <c r="A4626" s="18">
        <v>46057</v>
      </c>
      <c r="B4626" s="20" t="s">
        <v>6</v>
      </c>
      <c r="C4626" s="21" t="s">
        <v>20</v>
      </c>
      <c r="D4626" s="41" t="s">
        <v>179</v>
      </c>
      <c r="E4626" s="21">
        <v>0.29166666666666702</v>
      </c>
      <c r="F4626" s="20">
        <v>6200</v>
      </c>
      <c r="G4626" s="20"/>
      <c r="H4626" s="41">
        <v>7</v>
      </c>
    </row>
    <row r="4627" spans="1:8" x14ac:dyDescent="0.3">
      <c r="A4627" s="18">
        <v>46057</v>
      </c>
      <c r="B4627" s="20" t="s">
        <v>9</v>
      </c>
      <c r="C4627" s="21" t="s">
        <v>20</v>
      </c>
      <c r="D4627" s="41" t="s">
        <v>179</v>
      </c>
      <c r="E4627" s="21">
        <v>0.29166666666666702</v>
      </c>
      <c r="F4627" s="20">
        <v>7000</v>
      </c>
      <c r="G4627" s="20"/>
      <c r="H4627" s="41">
        <v>7</v>
      </c>
    </row>
    <row r="4628" spans="1:8" x14ac:dyDescent="0.3">
      <c r="A4628" s="18">
        <v>46057</v>
      </c>
      <c r="B4628" s="41" t="s">
        <v>18</v>
      </c>
      <c r="C4628" s="42" t="s">
        <v>446</v>
      </c>
      <c r="D4628" s="41" t="s">
        <v>446</v>
      </c>
      <c r="E4628" s="42">
        <v>0.29166666666666702</v>
      </c>
      <c r="F4628" s="20">
        <v>11200</v>
      </c>
      <c r="G4628" s="20"/>
      <c r="H4628" s="41">
        <v>15</v>
      </c>
    </row>
    <row r="4629" spans="1:8" x14ac:dyDescent="0.3">
      <c r="A4629" s="18">
        <v>46057</v>
      </c>
      <c r="B4629" s="41" t="s">
        <v>11</v>
      </c>
      <c r="C4629" s="42" t="s">
        <v>446</v>
      </c>
      <c r="D4629" s="41" t="s">
        <v>446</v>
      </c>
      <c r="E4629" s="42">
        <v>0.29166666666666669</v>
      </c>
      <c r="F4629" s="20">
        <v>4500</v>
      </c>
      <c r="G4629" s="20"/>
      <c r="H4629" s="41">
        <v>7</v>
      </c>
    </row>
    <row r="4630" spans="1:8" x14ac:dyDescent="0.3">
      <c r="A4630" s="18">
        <v>46057</v>
      </c>
      <c r="B4630" s="41" t="s">
        <v>445</v>
      </c>
      <c r="C4630" s="42" t="s">
        <v>446</v>
      </c>
      <c r="D4630" s="41" t="s">
        <v>446</v>
      </c>
      <c r="E4630" s="42">
        <v>0.29166666666666669</v>
      </c>
      <c r="F4630" s="20">
        <v>6000</v>
      </c>
      <c r="G4630" s="20"/>
      <c r="H4630" s="41">
        <v>10</v>
      </c>
    </row>
    <row r="4631" spans="1:8" x14ac:dyDescent="0.3">
      <c r="A4631" s="18">
        <v>46057</v>
      </c>
      <c r="B4631" s="20" t="s">
        <v>35</v>
      </c>
      <c r="C4631" s="21" t="s">
        <v>7</v>
      </c>
      <c r="D4631" s="41" t="s">
        <v>165</v>
      </c>
      <c r="E4631" s="21">
        <v>0.33333333333333331</v>
      </c>
      <c r="F4631" s="20">
        <v>6500</v>
      </c>
      <c r="G4631" s="20"/>
      <c r="H4631" s="41">
        <v>10</v>
      </c>
    </row>
    <row r="4632" spans="1:8" x14ac:dyDescent="0.3">
      <c r="A4632" s="18">
        <v>46057</v>
      </c>
      <c r="B4632" s="41" t="s">
        <v>36</v>
      </c>
      <c r="C4632" s="42" t="s">
        <v>104</v>
      </c>
      <c r="D4632" s="41" t="s">
        <v>24</v>
      </c>
      <c r="E4632" s="42">
        <v>0.29166666666666702</v>
      </c>
      <c r="F4632" s="20" t="s">
        <v>523</v>
      </c>
      <c r="G4632" s="20"/>
      <c r="H4632" s="41">
        <v>19</v>
      </c>
    </row>
    <row r="4633" spans="1:8" x14ac:dyDescent="0.3">
      <c r="A4633" s="18">
        <v>46057</v>
      </c>
      <c r="B4633" s="20" t="s">
        <v>22</v>
      </c>
      <c r="C4633" s="21" t="s">
        <v>46</v>
      </c>
      <c r="D4633" s="41" t="s">
        <v>165</v>
      </c>
      <c r="E4633" s="21">
        <v>0.45833333333333331</v>
      </c>
      <c r="F4633" s="20">
        <v>2000</v>
      </c>
      <c r="G4633" s="20"/>
      <c r="H4633" s="41">
        <v>4</v>
      </c>
    </row>
    <row r="4634" spans="1:8" x14ac:dyDescent="0.3">
      <c r="A4634" s="18">
        <v>46057</v>
      </c>
      <c r="B4634" s="20" t="s">
        <v>204</v>
      </c>
      <c r="C4634" s="21" t="s">
        <v>446</v>
      </c>
      <c r="D4634" s="41" t="s">
        <v>446</v>
      </c>
      <c r="E4634" s="21">
        <v>8.3333333333333329E-2</v>
      </c>
      <c r="F4634" s="389">
        <v>1200</v>
      </c>
      <c r="G4634" s="20"/>
      <c r="H4634" s="41" t="s">
        <v>937</v>
      </c>
    </row>
    <row r="4635" spans="1:8" x14ac:dyDescent="0.3">
      <c r="A4635" s="18">
        <v>46057</v>
      </c>
      <c r="B4635" s="20" t="s">
        <v>19</v>
      </c>
      <c r="C4635" s="21" t="s">
        <v>14</v>
      </c>
      <c r="D4635" s="41" t="s">
        <v>115</v>
      </c>
      <c r="E4635" s="21">
        <v>0.33333333333333331</v>
      </c>
      <c r="F4635" s="20">
        <v>6000</v>
      </c>
      <c r="G4635" s="16"/>
      <c r="H4635" s="41">
        <v>16</v>
      </c>
    </row>
    <row r="4636" spans="1:8" x14ac:dyDescent="0.3">
      <c r="A4636" s="18">
        <v>46057</v>
      </c>
      <c r="B4636" s="20" t="s">
        <v>43</v>
      </c>
      <c r="C4636" s="21" t="s">
        <v>28</v>
      </c>
      <c r="D4636" s="41" t="s">
        <v>42</v>
      </c>
      <c r="E4636" s="21">
        <v>0.29166666666666669</v>
      </c>
      <c r="F4636" s="389">
        <v>4500</v>
      </c>
      <c r="G4636" s="20"/>
      <c r="H4636" s="41">
        <v>5</v>
      </c>
    </row>
    <row r="4637" spans="1:8" x14ac:dyDescent="0.3">
      <c r="A4637" s="167">
        <v>46057</v>
      </c>
      <c r="B4637" s="152" t="s">
        <v>22</v>
      </c>
      <c r="C4637" s="155" t="s">
        <v>56</v>
      </c>
      <c r="D4637" s="156" t="s">
        <v>81</v>
      </c>
      <c r="E4637" s="190">
        <v>0.75</v>
      </c>
    </row>
    <row r="4638" spans="1:8" ht="15.6" x14ac:dyDescent="0.3">
      <c r="A4638" s="56" t="s">
        <v>267</v>
      </c>
      <c r="B4638" s="56" t="s">
        <v>2</v>
      </c>
      <c r="C4638" s="56" t="s">
        <v>3</v>
      </c>
      <c r="D4638" s="56" t="s">
        <v>4</v>
      </c>
      <c r="E4638" s="57" t="s">
        <v>5</v>
      </c>
      <c r="F4638" s="212" t="s">
        <v>500</v>
      </c>
      <c r="G4638" s="212" t="s">
        <v>619</v>
      </c>
      <c r="H4638" s="212" t="s">
        <v>268</v>
      </c>
    </row>
    <row r="4639" spans="1:8" x14ac:dyDescent="0.3">
      <c r="A4639" s="18">
        <v>46058</v>
      </c>
      <c r="B4639" s="5" t="s">
        <v>9</v>
      </c>
      <c r="C4639" s="19" t="s">
        <v>20</v>
      </c>
      <c r="D4639" s="48" t="s">
        <v>179</v>
      </c>
      <c r="E4639" s="19">
        <v>0.375</v>
      </c>
      <c r="F4639" s="5">
        <v>3000</v>
      </c>
      <c r="G4639" s="5"/>
      <c r="H4639" s="48">
        <v>6</v>
      </c>
    </row>
    <row r="4640" spans="1:8" x14ac:dyDescent="0.3">
      <c r="A4640" s="18">
        <v>46058</v>
      </c>
      <c r="B4640" s="5" t="s">
        <v>6</v>
      </c>
      <c r="C4640" s="19" t="s">
        <v>20</v>
      </c>
      <c r="D4640" s="48" t="s">
        <v>179</v>
      </c>
      <c r="E4640" s="19">
        <v>0.375</v>
      </c>
      <c r="F4640" s="5">
        <v>8500</v>
      </c>
      <c r="G4640" s="51"/>
      <c r="H4640" s="48">
        <v>14</v>
      </c>
    </row>
    <row r="4641" spans="1:8" x14ac:dyDescent="0.3">
      <c r="A4641" s="18">
        <v>46058</v>
      </c>
      <c r="B4641" s="5" t="s">
        <v>168</v>
      </c>
      <c r="C4641" s="19" t="s">
        <v>104</v>
      </c>
      <c r="D4641" s="48" t="s">
        <v>24</v>
      </c>
      <c r="E4641" s="19">
        <v>0.33333333333333331</v>
      </c>
      <c r="F4641" s="5">
        <v>200</v>
      </c>
      <c r="G4641" s="5"/>
      <c r="H4641" s="48">
        <v>1</v>
      </c>
    </row>
    <row r="4642" spans="1:8" x14ac:dyDescent="0.3">
      <c r="A4642" s="18">
        <v>46058</v>
      </c>
      <c r="B4642" s="5" t="s">
        <v>12</v>
      </c>
      <c r="C4642" s="19" t="s">
        <v>104</v>
      </c>
      <c r="D4642" s="41" t="s">
        <v>24</v>
      </c>
      <c r="E4642" s="19">
        <v>0.33333333333333331</v>
      </c>
      <c r="F4642" s="5"/>
      <c r="G4642" s="5"/>
      <c r="H4642" s="41">
        <v>18</v>
      </c>
    </row>
    <row r="4643" spans="1:8" x14ac:dyDescent="0.3">
      <c r="A4643" s="18">
        <v>46058</v>
      </c>
      <c r="B4643" s="5" t="s">
        <v>33</v>
      </c>
      <c r="C4643" s="19" t="s">
        <v>28</v>
      </c>
      <c r="D4643" s="5" t="s">
        <v>42</v>
      </c>
      <c r="E4643" s="19">
        <v>0.33333333333333331</v>
      </c>
      <c r="F4643" s="54">
        <v>4600</v>
      </c>
      <c r="G4643" s="51"/>
      <c r="H4643" s="5">
        <v>15</v>
      </c>
    </row>
    <row r="4644" spans="1:8" x14ac:dyDescent="0.3">
      <c r="A4644" s="18">
        <v>46058</v>
      </c>
      <c r="B4644" s="5" t="s">
        <v>22</v>
      </c>
      <c r="C4644" s="19" t="s">
        <v>28</v>
      </c>
      <c r="D4644" s="48" t="s">
        <v>42</v>
      </c>
      <c r="E4644" s="19">
        <v>0.54166666666666663</v>
      </c>
      <c r="F4644" s="5">
        <v>10000</v>
      </c>
      <c r="G4644" s="54"/>
      <c r="H4644" s="48">
        <v>12</v>
      </c>
    </row>
    <row r="4645" spans="1:8" x14ac:dyDescent="0.3">
      <c r="A4645" s="18">
        <v>46058</v>
      </c>
      <c r="B4645" s="5" t="s">
        <v>35</v>
      </c>
      <c r="C4645" s="19" t="s">
        <v>14</v>
      </c>
      <c r="D4645" s="48" t="s">
        <v>115</v>
      </c>
      <c r="E4645" s="19">
        <v>0.29166666666666702</v>
      </c>
      <c r="F4645" s="51">
        <v>2400</v>
      </c>
      <c r="G4645" s="51"/>
      <c r="H4645" s="48">
        <v>7</v>
      </c>
    </row>
    <row r="4646" spans="1:8" x14ac:dyDescent="0.3">
      <c r="A4646" s="18">
        <v>46058</v>
      </c>
      <c r="B4646" s="5" t="s">
        <v>955</v>
      </c>
      <c r="C4646" s="19" t="s">
        <v>14</v>
      </c>
      <c r="D4646" s="48" t="s">
        <v>115</v>
      </c>
      <c r="E4646" s="19">
        <v>0.375</v>
      </c>
      <c r="F4646" s="5">
        <v>6000</v>
      </c>
      <c r="G4646" s="5"/>
      <c r="H4646" s="48">
        <v>10</v>
      </c>
    </row>
    <row r="4647" spans="1:8" x14ac:dyDescent="0.3">
      <c r="A4647" s="18">
        <v>46058</v>
      </c>
      <c r="B4647" s="5" t="s">
        <v>19</v>
      </c>
      <c r="C4647" s="19" t="s">
        <v>14</v>
      </c>
      <c r="D4647" s="48" t="s">
        <v>115</v>
      </c>
      <c r="E4647" s="19">
        <v>0.375</v>
      </c>
      <c r="F4647" s="5">
        <v>100</v>
      </c>
      <c r="G4647" s="20"/>
      <c r="H4647" s="48">
        <v>1</v>
      </c>
    </row>
    <row r="4648" spans="1:8" x14ac:dyDescent="0.3">
      <c r="A4648" s="18">
        <v>46058</v>
      </c>
      <c r="B4648" s="5" t="s">
        <v>13</v>
      </c>
      <c r="C4648" s="19" t="s">
        <v>46</v>
      </c>
      <c r="D4648" s="48" t="s">
        <v>115</v>
      </c>
      <c r="E4648" s="19">
        <v>0.5</v>
      </c>
      <c r="F4648" s="225">
        <v>500</v>
      </c>
      <c r="G4648" s="117"/>
      <c r="H4648" s="48">
        <v>4</v>
      </c>
    </row>
    <row r="4649" spans="1:8" x14ac:dyDescent="0.3">
      <c r="A4649" s="18">
        <v>46058</v>
      </c>
      <c r="B4649" s="5" t="s">
        <v>17</v>
      </c>
      <c r="C4649" s="19" t="s">
        <v>46</v>
      </c>
      <c r="D4649" s="48" t="s">
        <v>115</v>
      </c>
      <c r="E4649" s="19">
        <v>0.5</v>
      </c>
      <c r="F4649" s="5">
        <v>350</v>
      </c>
      <c r="G4649" s="51"/>
      <c r="H4649" s="48">
        <v>1</v>
      </c>
    </row>
    <row r="4650" spans="1:8" x14ac:dyDescent="0.3">
      <c r="A4650" s="18">
        <v>46058</v>
      </c>
      <c r="B4650" s="20" t="s">
        <v>36</v>
      </c>
      <c r="C4650" s="21" t="s">
        <v>56</v>
      </c>
      <c r="D4650" s="41" t="s">
        <v>81</v>
      </c>
      <c r="E4650" s="21">
        <v>0.33333333333333331</v>
      </c>
      <c r="F4650" s="5">
        <v>11000</v>
      </c>
      <c r="G4650" s="5"/>
      <c r="H4650" s="41">
        <v>19</v>
      </c>
    </row>
    <row r="4651" spans="1:8" x14ac:dyDescent="0.3">
      <c r="A4651" s="18">
        <v>46058</v>
      </c>
      <c r="B4651" s="5" t="s">
        <v>16</v>
      </c>
      <c r="C4651" s="19" t="s">
        <v>14</v>
      </c>
      <c r="D4651" s="48" t="s">
        <v>115</v>
      </c>
      <c r="E4651" s="19">
        <v>0.58333333333333337</v>
      </c>
      <c r="F4651" s="5">
        <v>4500</v>
      </c>
      <c r="G4651" s="5"/>
      <c r="H4651" s="48">
        <v>3</v>
      </c>
    </row>
    <row r="4652" spans="1:8" ht="15.6" x14ac:dyDescent="0.3">
      <c r="A4652" s="56" t="s">
        <v>267</v>
      </c>
      <c r="B4652" s="56" t="s">
        <v>2</v>
      </c>
      <c r="C4652" s="56" t="s">
        <v>3</v>
      </c>
      <c r="D4652" s="56" t="s">
        <v>4</v>
      </c>
      <c r="E4652" s="57" t="s">
        <v>5</v>
      </c>
      <c r="F4652" s="212" t="s">
        <v>500</v>
      </c>
      <c r="G4652" s="212" t="s">
        <v>619</v>
      </c>
      <c r="H4652" s="212" t="s">
        <v>268</v>
      </c>
    </row>
    <row r="4653" spans="1:8" x14ac:dyDescent="0.3">
      <c r="A4653" s="18">
        <v>46059</v>
      </c>
      <c r="B4653" s="27" t="s">
        <v>6</v>
      </c>
      <c r="C4653" s="49" t="s">
        <v>20</v>
      </c>
      <c r="D4653" s="50" t="s">
        <v>81</v>
      </c>
      <c r="E4653" s="49">
        <v>0.375</v>
      </c>
      <c r="F4653" s="27">
        <v>7300</v>
      </c>
      <c r="G4653" s="27"/>
      <c r="H4653" s="50">
        <v>6</v>
      </c>
    </row>
    <row r="4654" spans="1:8" x14ac:dyDescent="0.3">
      <c r="A4654" s="18">
        <v>46059</v>
      </c>
      <c r="B4654" s="27" t="s">
        <v>9</v>
      </c>
      <c r="C4654" s="49" t="s">
        <v>20</v>
      </c>
      <c r="D4654" s="50" t="s">
        <v>81</v>
      </c>
      <c r="E4654" s="49">
        <v>0.375</v>
      </c>
      <c r="F4654" s="16">
        <v>3000</v>
      </c>
      <c r="G4654" s="27"/>
      <c r="H4654" s="50">
        <v>8</v>
      </c>
    </row>
    <row r="4655" spans="1:8" x14ac:dyDescent="0.3">
      <c r="A4655" s="18">
        <v>46059</v>
      </c>
      <c r="B4655" s="27" t="s">
        <v>84</v>
      </c>
      <c r="C4655" s="49" t="s">
        <v>446</v>
      </c>
      <c r="D4655" s="50" t="s">
        <v>446</v>
      </c>
      <c r="E4655" s="49">
        <v>0.375</v>
      </c>
      <c r="F4655" s="27">
        <v>4500</v>
      </c>
      <c r="G4655" s="163"/>
      <c r="H4655" s="50">
        <v>10</v>
      </c>
    </row>
    <row r="4656" spans="1:8" x14ac:dyDescent="0.3">
      <c r="A4656" s="18">
        <v>46059</v>
      </c>
      <c r="B4656" s="27" t="s">
        <v>11</v>
      </c>
      <c r="C4656" s="49" t="s">
        <v>446</v>
      </c>
      <c r="D4656" s="27" t="s">
        <v>446</v>
      </c>
      <c r="E4656" s="6">
        <v>0.375</v>
      </c>
      <c r="F4656" s="27">
        <v>4500</v>
      </c>
      <c r="G4656" s="27"/>
      <c r="H4656" s="50">
        <v>5</v>
      </c>
    </row>
    <row r="4657" spans="1:8" x14ac:dyDescent="0.3">
      <c r="A4657" s="18">
        <v>46059</v>
      </c>
      <c r="B4657" s="27" t="s">
        <v>18</v>
      </c>
      <c r="C4657" s="49" t="s">
        <v>446</v>
      </c>
      <c r="D4657" s="50" t="s">
        <v>446</v>
      </c>
      <c r="E4657" s="49">
        <v>0.375</v>
      </c>
      <c r="F4657" s="16">
        <v>10200</v>
      </c>
      <c r="G4657" s="27"/>
      <c r="H4657" s="50">
        <v>10</v>
      </c>
    </row>
    <row r="4658" spans="1:8" x14ac:dyDescent="0.3">
      <c r="A4658" s="18">
        <v>46059</v>
      </c>
      <c r="B4658" s="27" t="s">
        <v>164</v>
      </c>
      <c r="C4658" s="49" t="s">
        <v>446</v>
      </c>
      <c r="D4658" s="50" t="s">
        <v>446</v>
      </c>
      <c r="E4658" s="49">
        <v>0.375</v>
      </c>
      <c r="F4658" s="27">
        <v>120</v>
      </c>
      <c r="G4658" s="316"/>
      <c r="H4658" s="50">
        <v>2</v>
      </c>
    </row>
    <row r="4659" spans="1:8" x14ac:dyDescent="0.3">
      <c r="A4659" s="18">
        <v>46059</v>
      </c>
      <c r="B4659" s="5" t="s">
        <v>13</v>
      </c>
      <c r="C4659" s="49" t="s">
        <v>28</v>
      </c>
      <c r="D4659" s="50" t="s">
        <v>42</v>
      </c>
      <c r="E4659" s="49">
        <v>0.25</v>
      </c>
      <c r="F4659" s="27">
        <v>230</v>
      </c>
      <c r="G4659" s="316"/>
      <c r="H4659" s="50">
        <v>2</v>
      </c>
    </row>
    <row r="4660" spans="1:8" x14ac:dyDescent="0.3">
      <c r="A4660" s="18">
        <v>46059</v>
      </c>
      <c r="B4660" s="5" t="s">
        <v>17</v>
      </c>
      <c r="C4660" s="49" t="s">
        <v>28</v>
      </c>
      <c r="D4660" s="50" t="s">
        <v>42</v>
      </c>
      <c r="E4660" s="49">
        <v>0.25</v>
      </c>
      <c r="F4660" s="27">
        <v>230</v>
      </c>
      <c r="G4660" s="316"/>
      <c r="H4660" s="50">
        <v>1</v>
      </c>
    </row>
    <row r="4661" spans="1:8" x14ac:dyDescent="0.3">
      <c r="A4661" s="18">
        <v>46059</v>
      </c>
      <c r="B4661" s="5" t="s">
        <v>36</v>
      </c>
      <c r="C4661" s="19" t="s">
        <v>28</v>
      </c>
      <c r="D4661" s="48" t="s">
        <v>42</v>
      </c>
      <c r="E4661" s="19">
        <v>0.54166666666666663</v>
      </c>
      <c r="F4661" s="20">
        <v>10230</v>
      </c>
      <c r="G4661" s="5"/>
      <c r="H4661" s="48">
        <v>18</v>
      </c>
    </row>
    <row r="4662" spans="1:8" x14ac:dyDescent="0.3">
      <c r="A4662" s="18">
        <v>46059</v>
      </c>
      <c r="B4662" s="5" t="s">
        <v>22</v>
      </c>
      <c r="C4662" s="19" t="s">
        <v>46</v>
      </c>
      <c r="D4662" s="48" t="s">
        <v>165</v>
      </c>
      <c r="E4662" s="19">
        <v>0.45833333333333298</v>
      </c>
      <c r="F4662" s="20">
        <v>120</v>
      </c>
      <c r="G4662" s="5"/>
      <c r="H4662" s="48">
        <v>4</v>
      </c>
    </row>
    <row r="4663" spans="1:8" x14ac:dyDescent="0.3">
      <c r="A4663" s="18">
        <v>46059</v>
      </c>
      <c r="B4663" s="5" t="s">
        <v>34</v>
      </c>
      <c r="C4663" s="19" t="s">
        <v>46</v>
      </c>
      <c r="D4663" s="48" t="s">
        <v>165</v>
      </c>
      <c r="E4663" s="19">
        <v>0.41666666666666669</v>
      </c>
      <c r="F4663" s="54">
        <v>100</v>
      </c>
      <c r="G4663" s="51"/>
      <c r="H4663" s="48">
        <v>1</v>
      </c>
    </row>
    <row r="4664" spans="1:8" x14ac:dyDescent="0.3">
      <c r="A4664" s="18">
        <v>46059</v>
      </c>
      <c r="B4664" s="5" t="s">
        <v>549</v>
      </c>
      <c r="C4664" s="19" t="s">
        <v>56</v>
      </c>
      <c r="D4664" s="48" t="s">
        <v>81</v>
      </c>
      <c r="E4664" s="19">
        <v>0.33333333333333331</v>
      </c>
      <c r="F4664" s="54"/>
      <c r="G4664" s="51"/>
      <c r="H4664" s="48">
        <v>4</v>
      </c>
    </row>
    <row r="4665" spans="1:8" x14ac:dyDescent="0.3">
      <c r="A4665" s="18">
        <v>46059</v>
      </c>
      <c r="B4665" s="5" t="s">
        <v>842</v>
      </c>
      <c r="C4665" s="19" t="s">
        <v>104</v>
      </c>
      <c r="D4665" s="48" t="s">
        <v>24</v>
      </c>
      <c r="E4665" s="19">
        <v>0.41666666666666669</v>
      </c>
      <c r="F4665" s="54"/>
      <c r="G4665" s="51"/>
      <c r="H4665" s="48">
        <v>7</v>
      </c>
    </row>
    <row r="4666" spans="1:8" x14ac:dyDescent="0.3">
      <c r="A4666" s="18">
        <v>46059</v>
      </c>
      <c r="B4666" s="5" t="s">
        <v>310</v>
      </c>
      <c r="C4666" s="19" t="s">
        <v>104</v>
      </c>
      <c r="D4666" s="48" t="s">
        <v>24</v>
      </c>
      <c r="E4666" s="19">
        <v>0.58333333333333337</v>
      </c>
      <c r="F4666" s="54"/>
      <c r="G4666" s="51"/>
      <c r="H4666" s="48">
        <v>10</v>
      </c>
    </row>
    <row r="4667" spans="1:8" x14ac:dyDescent="0.3">
      <c r="A4667" s="18">
        <v>46059</v>
      </c>
      <c r="B4667" s="20" t="s">
        <v>35</v>
      </c>
      <c r="C4667" s="21" t="s">
        <v>14</v>
      </c>
      <c r="D4667" s="41" t="s">
        <v>115</v>
      </c>
      <c r="E4667" s="21">
        <v>0.29166666666666702</v>
      </c>
      <c r="F4667" s="5">
        <v>5600</v>
      </c>
      <c r="G4667" s="54"/>
      <c r="H4667" s="41">
        <v>8</v>
      </c>
    </row>
    <row r="4668" spans="1:8" x14ac:dyDescent="0.3">
      <c r="A4668" s="18">
        <v>46059</v>
      </c>
      <c r="B4668" s="27" t="s">
        <v>51</v>
      </c>
      <c r="C4668" s="49" t="s">
        <v>14</v>
      </c>
      <c r="D4668" s="50" t="s">
        <v>115</v>
      </c>
      <c r="E4668" s="49">
        <v>0.375</v>
      </c>
      <c r="F4668" s="16"/>
      <c r="G4668" s="27"/>
      <c r="H4668" s="50">
        <v>1</v>
      </c>
    </row>
    <row r="4669" spans="1:8" x14ac:dyDescent="0.3">
      <c r="A4669" s="18">
        <v>46059</v>
      </c>
      <c r="B4669" s="5" t="s">
        <v>12</v>
      </c>
      <c r="C4669" s="19" t="s">
        <v>14</v>
      </c>
      <c r="D4669" s="48" t="s">
        <v>115</v>
      </c>
      <c r="E4669" s="19">
        <v>0.375</v>
      </c>
      <c r="F4669" s="20"/>
      <c r="G4669" s="5"/>
      <c r="H4669" s="48">
        <v>19</v>
      </c>
    </row>
    <row r="4670" spans="1:8" ht="15.6" x14ac:dyDescent="0.3">
      <c r="A4670" s="56" t="s">
        <v>267</v>
      </c>
      <c r="B4670" s="56" t="s">
        <v>2</v>
      </c>
      <c r="C4670" s="56" t="s">
        <v>3</v>
      </c>
      <c r="D4670" s="56" t="s">
        <v>4</v>
      </c>
      <c r="E4670" s="57" t="s">
        <v>5</v>
      </c>
      <c r="F4670" s="212" t="s">
        <v>500</v>
      </c>
      <c r="G4670" s="212" t="s">
        <v>619</v>
      </c>
      <c r="H4670" s="212" t="s">
        <v>268</v>
      </c>
    </row>
    <row r="4671" spans="1:8" x14ac:dyDescent="0.3">
      <c r="A4671" s="18">
        <v>46060</v>
      </c>
      <c r="B4671" s="5" t="s">
        <v>40</v>
      </c>
      <c r="C4671" s="5" t="s">
        <v>28</v>
      </c>
      <c r="D4671" s="5" t="s">
        <v>42</v>
      </c>
      <c r="E4671" s="22">
        <v>0.375</v>
      </c>
      <c r="F4671" s="5"/>
      <c r="G4671" s="5"/>
      <c r="H4671" s="5"/>
    </row>
    <row r="4672" spans="1:8" x14ac:dyDescent="0.3">
      <c r="A4672" s="18">
        <v>46060</v>
      </c>
      <c r="B4672" s="5" t="s">
        <v>6</v>
      </c>
      <c r="C4672" s="19" t="s">
        <v>14</v>
      </c>
      <c r="D4672" s="48" t="s">
        <v>115</v>
      </c>
      <c r="E4672" s="19">
        <v>0.33333333333333398</v>
      </c>
      <c r="F4672" s="5"/>
      <c r="G4672" s="5"/>
      <c r="H4672" s="48">
        <v>6</v>
      </c>
    </row>
    <row r="4673" spans="1:8" x14ac:dyDescent="0.3">
      <c r="A4673" s="18">
        <v>46060</v>
      </c>
      <c r="B4673" s="54" t="s">
        <v>9</v>
      </c>
      <c r="C4673" s="19" t="s">
        <v>104</v>
      </c>
      <c r="D4673" s="48" t="s">
        <v>165</v>
      </c>
      <c r="E4673" s="19">
        <v>0.33333333333333398</v>
      </c>
      <c r="F4673" s="5"/>
      <c r="G4673" s="5"/>
      <c r="H4673" s="48">
        <v>10</v>
      </c>
    </row>
    <row r="4674" spans="1:8" x14ac:dyDescent="0.3">
      <c r="A4674" s="18">
        <v>46060</v>
      </c>
      <c r="B4674" s="54" t="s">
        <v>35</v>
      </c>
      <c r="C4674" s="191" t="s">
        <v>28</v>
      </c>
      <c r="D4674" s="54" t="s">
        <v>42</v>
      </c>
      <c r="E4674" s="191">
        <v>0.29166666666666702</v>
      </c>
      <c r="F4674" s="5"/>
      <c r="G4674" s="5"/>
      <c r="H4674" s="54">
        <v>8</v>
      </c>
    </row>
    <row r="4675" spans="1:8" x14ac:dyDescent="0.3">
      <c r="A4675" s="18">
        <v>46060</v>
      </c>
      <c r="B4675" s="5" t="s">
        <v>974</v>
      </c>
      <c r="C4675" s="5" t="s">
        <v>56</v>
      </c>
      <c r="D4675" s="5" t="s">
        <v>81</v>
      </c>
      <c r="E4675" s="22">
        <v>0.33333333333333331</v>
      </c>
      <c r="F4675" s="5"/>
      <c r="G4675" s="5"/>
      <c r="H4675" s="5"/>
    </row>
    <row r="4676" spans="1:8" x14ac:dyDescent="0.3">
      <c r="A4676" s="18">
        <v>46060</v>
      </c>
      <c r="B4676" s="5" t="s">
        <v>22</v>
      </c>
      <c r="C4676" s="5" t="s">
        <v>56</v>
      </c>
      <c r="D4676" s="5" t="s">
        <v>81</v>
      </c>
      <c r="E4676" s="22">
        <v>0.41666666666666669</v>
      </c>
      <c r="F4676" s="5"/>
      <c r="G4676" s="5"/>
      <c r="H4676" s="5">
        <v>2</v>
      </c>
    </row>
    <row r="4677" spans="1:8" x14ac:dyDescent="0.3">
      <c r="A4677" s="18">
        <v>46060</v>
      </c>
      <c r="B4677" s="5" t="s">
        <v>225</v>
      </c>
      <c r="C4677" s="5" t="s">
        <v>56</v>
      </c>
      <c r="D4677" s="5" t="s">
        <v>81</v>
      </c>
      <c r="E4677" s="22">
        <v>0.41666666666666669</v>
      </c>
      <c r="F4677" s="5"/>
      <c r="G4677" s="5" t="s">
        <v>975</v>
      </c>
      <c r="H4677" s="5">
        <v>5</v>
      </c>
    </row>
    <row r="4678" spans="1:8" ht="15.6" x14ac:dyDescent="0.3">
      <c r="A4678" s="56" t="s">
        <v>267</v>
      </c>
      <c r="B4678" s="56" t="s">
        <v>2</v>
      </c>
      <c r="C4678" s="56" t="s">
        <v>3</v>
      </c>
      <c r="D4678" s="56" t="s">
        <v>4</v>
      </c>
      <c r="E4678" s="57" t="s">
        <v>5</v>
      </c>
      <c r="F4678" s="212" t="s">
        <v>500</v>
      </c>
      <c r="G4678" s="212" t="s">
        <v>619</v>
      </c>
      <c r="H4678" s="212" t="s">
        <v>268</v>
      </c>
    </row>
    <row r="4679" spans="1:8" x14ac:dyDescent="0.3">
      <c r="A4679" s="18">
        <v>46062</v>
      </c>
      <c r="B4679" s="5" t="s">
        <v>16</v>
      </c>
      <c r="C4679" s="19" t="s">
        <v>20</v>
      </c>
      <c r="D4679" s="48" t="s">
        <v>179</v>
      </c>
      <c r="E4679" s="19">
        <v>0.25</v>
      </c>
      <c r="F4679" s="5">
        <v>23000</v>
      </c>
      <c r="G4679" s="5" t="s">
        <v>998</v>
      </c>
      <c r="H4679" s="48">
        <v>24</v>
      </c>
    </row>
    <row r="4680" spans="1:8" x14ac:dyDescent="0.3">
      <c r="A4680" s="18">
        <v>46062</v>
      </c>
      <c r="B4680" s="5" t="s">
        <v>17</v>
      </c>
      <c r="C4680" s="19" t="s">
        <v>20</v>
      </c>
      <c r="D4680" s="48" t="s">
        <v>179</v>
      </c>
      <c r="E4680" s="19">
        <v>0.5</v>
      </c>
      <c r="F4680" s="5">
        <v>6690</v>
      </c>
      <c r="G4680" s="5" t="s">
        <v>998</v>
      </c>
      <c r="H4680" s="48">
        <v>11</v>
      </c>
    </row>
    <row r="4681" spans="1:8" x14ac:dyDescent="0.3">
      <c r="A4681" s="18">
        <v>46062</v>
      </c>
      <c r="B4681" s="5" t="s">
        <v>13</v>
      </c>
      <c r="C4681" s="19" t="s">
        <v>20</v>
      </c>
      <c r="D4681" s="48" t="s">
        <v>179</v>
      </c>
      <c r="E4681" s="19">
        <v>0.5</v>
      </c>
      <c r="F4681" s="5">
        <v>4200</v>
      </c>
      <c r="G4681" s="5" t="s">
        <v>998</v>
      </c>
      <c r="H4681" s="48">
        <v>18</v>
      </c>
    </row>
    <row r="4682" spans="1:8" x14ac:dyDescent="0.3">
      <c r="A4682" s="87">
        <v>46062</v>
      </c>
      <c r="B4682" s="27" t="s">
        <v>25</v>
      </c>
      <c r="C4682" s="49" t="s">
        <v>20</v>
      </c>
      <c r="D4682" s="50" t="s">
        <v>179</v>
      </c>
      <c r="E4682" s="49">
        <v>0.58333333333333337</v>
      </c>
      <c r="F4682" s="27">
        <v>936</v>
      </c>
      <c r="G4682" s="27" t="s">
        <v>998</v>
      </c>
      <c r="H4682" s="50">
        <v>8</v>
      </c>
    </row>
    <row r="4683" spans="1:8" x14ac:dyDescent="0.3">
      <c r="A4683" s="87">
        <v>46062</v>
      </c>
      <c r="B4683" s="316" t="s">
        <v>159</v>
      </c>
      <c r="C4683" s="390" t="s">
        <v>56</v>
      </c>
      <c r="D4683" s="316" t="s">
        <v>81</v>
      </c>
      <c r="E4683" s="390">
        <v>0.33333333333333331</v>
      </c>
      <c r="F4683" s="27"/>
      <c r="G4683" s="27" t="s">
        <v>998</v>
      </c>
      <c r="H4683" s="316">
        <v>5</v>
      </c>
    </row>
    <row r="4684" spans="1:8" x14ac:dyDescent="0.3">
      <c r="A4684" s="87">
        <v>46062</v>
      </c>
      <c r="B4684" s="27" t="s">
        <v>80</v>
      </c>
      <c r="C4684" s="49" t="s">
        <v>56</v>
      </c>
      <c r="D4684" s="50" t="s">
        <v>81</v>
      </c>
      <c r="E4684" s="6">
        <v>0.5</v>
      </c>
      <c r="F4684" s="27">
        <v>6500</v>
      </c>
      <c r="G4684" s="27" t="s">
        <v>998</v>
      </c>
      <c r="H4684" s="50">
        <v>10</v>
      </c>
    </row>
    <row r="4685" spans="1:8" x14ac:dyDescent="0.3">
      <c r="A4685" s="87">
        <v>46062</v>
      </c>
      <c r="B4685" s="27" t="s">
        <v>35</v>
      </c>
      <c r="C4685" s="49" t="s">
        <v>46</v>
      </c>
      <c r="D4685" s="50" t="s">
        <v>165</v>
      </c>
      <c r="E4685" s="49">
        <v>0.33333333333333298</v>
      </c>
      <c r="F4685" s="27"/>
      <c r="G4685" s="27" t="s">
        <v>998</v>
      </c>
      <c r="H4685" s="50">
        <v>4</v>
      </c>
    </row>
    <row r="4686" spans="1:8" x14ac:dyDescent="0.3">
      <c r="A4686" s="87">
        <v>46062</v>
      </c>
      <c r="B4686" s="27" t="s">
        <v>30</v>
      </c>
      <c r="C4686" s="49" t="s">
        <v>7</v>
      </c>
      <c r="D4686" s="50" t="s">
        <v>165</v>
      </c>
      <c r="E4686" s="49">
        <v>0.375</v>
      </c>
      <c r="F4686" s="16">
        <v>6200</v>
      </c>
      <c r="G4686" s="27" t="s">
        <v>998</v>
      </c>
      <c r="H4686" s="50">
        <v>4</v>
      </c>
    </row>
    <row r="4687" spans="1:8" x14ac:dyDescent="0.3">
      <c r="A4687" s="87">
        <v>46062</v>
      </c>
      <c r="B4687" s="27" t="s">
        <v>9</v>
      </c>
      <c r="C4687" s="49" t="s">
        <v>7</v>
      </c>
      <c r="D4687" s="50" t="s">
        <v>165</v>
      </c>
      <c r="E4687" s="49">
        <v>0.375</v>
      </c>
      <c r="F4687" s="27">
        <v>2100</v>
      </c>
      <c r="G4687" s="27" t="s">
        <v>998</v>
      </c>
      <c r="H4687" s="50">
        <v>5</v>
      </c>
    </row>
    <row r="4688" spans="1:8" x14ac:dyDescent="0.3">
      <c r="A4688" s="87">
        <v>46062</v>
      </c>
      <c r="B4688" s="16" t="s">
        <v>18</v>
      </c>
      <c r="C4688" s="49" t="s">
        <v>446</v>
      </c>
      <c r="D4688" s="52" t="s">
        <v>446</v>
      </c>
      <c r="E4688" s="49">
        <v>0.375</v>
      </c>
      <c r="F4688" s="27">
        <v>22303</v>
      </c>
      <c r="G4688" s="27" t="s">
        <v>998</v>
      </c>
      <c r="H4688" s="52">
        <v>27</v>
      </c>
    </row>
    <row r="4689" spans="1:8" x14ac:dyDescent="0.3">
      <c r="A4689" s="87">
        <v>46062</v>
      </c>
      <c r="B4689" s="16" t="s">
        <v>976</v>
      </c>
      <c r="C4689" s="49" t="s">
        <v>446</v>
      </c>
      <c r="D4689" s="52" t="s">
        <v>446</v>
      </c>
      <c r="E4689" s="49">
        <v>0.375</v>
      </c>
      <c r="F4689" s="27"/>
      <c r="G4689" s="27" t="s">
        <v>998</v>
      </c>
      <c r="H4689" s="52"/>
    </row>
    <row r="4690" spans="1:8" x14ac:dyDescent="0.3">
      <c r="A4690" s="87">
        <v>46062</v>
      </c>
      <c r="B4690" s="27" t="s">
        <v>6</v>
      </c>
      <c r="C4690" s="49" t="s">
        <v>104</v>
      </c>
      <c r="D4690" s="50" t="s">
        <v>24</v>
      </c>
      <c r="E4690" s="49">
        <v>0.29166666666666702</v>
      </c>
      <c r="F4690" s="27">
        <v>7100</v>
      </c>
      <c r="G4690" s="27" t="s">
        <v>998</v>
      </c>
      <c r="H4690" s="50">
        <v>14</v>
      </c>
    </row>
    <row r="4691" spans="1:8" x14ac:dyDescent="0.3">
      <c r="A4691" s="87">
        <v>46062</v>
      </c>
      <c r="B4691" s="27" t="s">
        <v>22</v>
      </c>
      <c r="C4691" s="49" t="s">
        <v>14</v>
      </c>
      <c r="D4691" s="50" t="s">
        <v>15</v>
      </c>
      <c r="E4691" s="49">
        <v>0.5</v>
      </c>
      <c r="F4691" s="27">
        <v>6500</v>
      </c>
      <c r="G4691" s="27" t="s">
        <v>998</v>
      </c>
      <c r="H4691" s="50">
        <v>14</v>
      </c>
    </row>
    <row r="4692" spans="1:8" x14ac:dyDescent="0.3">
      <c r="A4692" s="87">
        <v>46062</v>
      </c>
      <c r="B4692" s="27" t="s">
        <v>36</v>
      </c>
      <c r="C4692" s="49" t="s">
        <v>28</v>
      </c>
      <c r="D4692" s="50" t="s">
        <v>42</v>
      </c>
      <c r="E4692" s="6">
        <v>0.33333333333333331</v>
      </c>
      <c r="F4692" s="27">
        <v>10000</v>
      </c>
      <c r="G4692" s="27" t="s">
        <v>998</v>
      </c>
      <c r="H4692" s="50">
        <v>14</v>
      </c>
    </row>
    <row r="4693" spans="1:8" x14ac:dyDescent="0.3">
      <c r="A4693" s="18">
        <v>46062</v>
      </c>
      <c r="B4693" s="5" t="s">
        <v>580</v>
      </c>
      <c r="C4693" s="5" t="s">
        <v>14</v>
      </c>
      <c r="D4693" s="5" t="s">
        <v>15</v>
      </c>
      <c r="E4693" s="22">
        <v>0.5</v>
      </c>
      <c r="F4693" s="5"/>
      <c r="G4693" s="5" t="s">
        <v>998</v>
      </c>
      <c r="H4693" s="5">
        <v>10</v>
      </c>
    </row>
    <row r="4694" spans="1:8" x14ac:dyDescent="0.3">
      <c r="A4694" s="18">
        <v>46062</v>
      </c>
      <c r="B4694" s="27" t="s">
        <v>6</v>
      </c>
      <c r="C4694" s="5" t="s">
        <v>446</v>
      </c>
      <c r="D4694" s="49" t="s">
        <v>446</v>
      </c>
      <c r="E4694" s="22">
        <v>0.70833333333333337</v>
      </c>
      <c r="F4694" s="5"/>
      <c r="G4694" s="5"/>
      <c r="H4694" s="5">
        <v>2</v>
      </c>
    </row>
    <row r="4695" spans="1:8" x14ac:dyDescent="0.3">
      <c r="A4695" s="18">
        <v>46062</v>
      </c>
      <c r="B4695" s="27" t="s">
        <v>6</v>
      </c>
      <c r="C4695" s="49" t="s">
        <v>47</v>
      </c>
      <c r="D4695" s="50" t="s">
        <v>48</v>
      </c>
      <c r="E4695" s="22">
        <v>0.70833333333333337</v>
      </c>
      <c r="F4695" s="5"/>
      <c r="G4695" s="5"/>
      <c r="H4695" s="117">
        <v>2</v>
      </c>
    </row>
    <row r="4696" spans="1:8" x14ac:dyDescent="0.3">
      <c r="A4696" s="18">
        <v>46062</v>
      </c>
      <c r="B4696" s="27" t="s">
        <v>238</v>
      </c>
      <c r="C4696" s="49" t="s">
        <v>47</v>
      </c>
      <c r="D4696" s="50" t="s">
        <v>48</v>
      </c>
      <c r="E4696" s="22">
        <v>0.875</v>
      </c>
      <c r="F4696" s="5"/>
      <c r="G4696" s="5"/>
      <c r="H4696" s="117">
        <v>2</v>
      </c>
    </row>
    <row r="4697" spans="1:8" x14ac:dyDescent="0.3">
      <c r="A4697" s="18">
        <v>46062</v>
      </c>
      <c r="B4697" s="27" t="s">
        <v>6</v>
      </c>
      <c r="C4697" s="49" t="s">
        <v>7</v>
      </c>
      <c r="D4697" s="50" t="s">
        <v>165</v>
      </c>
      <c r="E4697" s="22">
        <v>0.66666666666666663</v>
      </c>
      <c r="F4697" s="5"/>
      <c r="G4697" s="5"/>
      <c r="H4697" s="117">
        <v>2</v>
      </c>
    </row>
    <row r="4698" spans="1:8" x14ac:dyDescent="0.3">
      <c r="A4698" s="18">
        <v>46062</v>
      </c>
      <c r="B4698" s="27" t="s">
        <v>6</v>
      </c>
      <c r="C4698" s="49" t="s">
        <v>14</v>
      </c>
      <c r="D4698" s="50" t="s">
        <v>115</v>
      </c>
      <c r="E4698" s="22">
        <v>0.91666666666666663</v>
      </c>
      <c r="F4698" s="5"/>
      <c r="G4698" s="5"/>
      <c r="H4698" s="117">
        <v>2</v>
      </c>
    </row>
    <row r="4699" spans="1:8" x14ac:dyDescent="0.3">
      <c r="A4699" s="18">
        <v>46062</v>
      </c>
      <c r="B4699" s="27" t="s">
        <v>9</v>
      </c>
      <c r="C4699" s="49" t="s">
        <v>14</v>
      </c>
      <c r="D4699" s="50" t="s">
        <v>115</v>
      </c>
      <c r="E4699" s="22">
        <v>0.91666666666666663</v>
      </c>
      <c r="F4699" s="5"/>
      <c r="G4699" s="5"/>
      <c r="H4699" s="117">
        <v>2</v>
      </c>
    </row>
    <row r="4700" spans="1:8" ht="15.6" x14ac:dyDescent="0.3">
      <c r="A4700" s="56" t="s">
        <v>267</v>
      </c>
      <c r="B4700" s="56" t="s">
        <v>2</v>
      </c>
      <c r="C4700" s="56" t="s">
        <v>3</v>
      </c>
      <c r="D4700" s="56" t="s">
        <v>4</v>
      </c>
      <c r="E4700" s="57" t="s">
        <v>5</v>
      </c>
      <c r="F4700" s="212" t="s">
        <v>500</v>
      </c>
      <c r="G4700" s="212" t="s">
        <v>619</v>
      </c>
      <c r="H4700" s="212" t="s">
        <v>268</v>
      </c>
    </row>
    <row r="4701" spans="1:8" x14ac:dyDescent="0.3">
      <c r="A4701" s="18">
        <v>46063</v>
      </c>
      <c r="B4701" s="5" t="s">
        <v>6</v>
      </c>
      <c r="C4701" s="19" t="s">
        <v>56</v>
      </c>
      <c r="D4701" s="48" t="s">
        <v>81</v>
      </c>
      <c r="E4701" s="391">
        <v>0.25</v>
      </c>
      <c r="F4701" s="5"/>
      <c r="G4701" s="5"/>
      <c r="H4701" s="48">
        <v>7</v>
      </c>
    </row>
    <row r="4702" spans="1:8" x14ac:dyDescent="0.3">
      <c r="A4702" s="18">
        <v>46063</v>
      </c>
      <c r="B4702" s="20" t="s">
        <v>9</v>
      </c>
      <c r="C4702" s="21" t="s">
        <v>56</v>
      </c>
      <c r="D4702" s="41" t="s">
        <v>81</v>
      </c>
      <c r="E4702" s="392">
        <v>0.25</v>
      </c>
      <c r="F4702" s="5"/>
      <c r="G4702" s="5"/>
      <c r="H4702" s="41">
        <v>7</v>
      </c>
    </row>
    <row r="4703" spans="1:8" x14ac:dyDescent="0.3">
      <c r="A4703" s="18">
        <v>46063</v>
      </c>
      <c r="B4703" s="5" t="s">
        <v>6</v>
      </c>
      <c r="C4703" s="19" t="s">
        <v>104</v>
      </c>
      <c r="D4703" s="48" t="s">
        <v>24</v>
      </c>
      <c r="E4703" s="393">
        <v>0.45833333333333331</v>
      </c>
      <c r="F4703" s="5"/>
      <c r="G4703" s="5"/>
      <c r="H4703" s="48">
        <v>7</v>
      </c>
    </row>
    <row r="4704" spans="1:8" x14ac:dyDescent="0.3">
      <c r="A4704" s="18">
        <v>46063</v>
      </c>
      <c r="B4704" s="20" t="s">
        <v>9</v>
      </c>
      <c r="C4704" s="21" t="s">
        <v>104</v>
      </c>
      <c r="D4704" s="41" t="s">
        <v>24</v>
      </c>
      <c r="E4704" s="394">
        <v>0.45833333333333331</v>
      </c>
      <c r="F4704" s="5"/>
      <c r="G4704" s="5"/>
      <c r="H4704" s="41">
        <v>7</v>
      </c>
    </row>
    <row r="4705" spans="1:8" x14ac:dyDescent="0.3">
      <c r="A4705" s="18">
        <v>46063</v>
      </c>
      <c r="B4705" s="5" t="s">
        <v>6</v>
      </c>
      <c r="C4705" s="19" t="s">
        <v>28</v>
      </c>
      <c r="D4705" s="48" t="s">
        <v>42</v>
      </c>
      <c r="E4705" s="395">
        <v>0.625</v>
      </c>
      <c r="F4705" s="5"/>
      <c r="G4705" s="5"/>
      <c r="H4705" s="48">
        <v>7</v>
      </c>
    </row>
    <row r="4706" spans="1:8" x14ac:dyDescent="0.3">
      <c r="A4706" s="18">
        <v>46063</v>
      </c>
      <c r="B4706" s="20" t="s">
        <v>9</v>
      </c>
      <c r="C4706" s="21" t="s">
        <v>28</v>
      </c>
      <c r="D4706" s="41" t="s">
        <v>42</v>
      </c>
      <c r="E4706" s="396">
        <v>0.625</v>
      </c>
      <c r="F4706" s="5"/>
      <c r="G4706" s="5"/>
      <c r="H4706" s="41">
        <v>7</v>
      </c>
    </row>
    <row r="4707" spans="1:8" x14ac:dyDescent="0.3">
      <c r="A4707" s="18">
        <v>46063</v>
      </c>
      <c r="B4707" s="5" t="s">
        <v>6</v>
      </c>
      <c r="C4707" s="19" t="s">
        <v>14</v>
      </c>
      <c r="D4707" s="48" t="s">
        <v>115</v>
      </c>
      <c r="E4707" s="397">
        <v>0.83333333333333337</v>
      </c>
      <c r="F4707" s="5"/>
      <c r="G4707" s="5"/>
      <c r="H4707" s="48">
        <v>7</v>
      </c>
    </row>
    <row r="4708" spans="1:8" x14ac:dyDescent="0.3">
      <c r="A4708" s="18">
        <v>46063</v>
      </c>
      <c r="B4708" s="20" t="s">
        <v>9</v>
      </c>
      <c r="C4708" s="21" t="s">
        <v>14</v>
      </c>
      <c r="D4708" s="41" t="s">
        <v>115</v>
      </c>
      <c r="E4708" s="398">
        <v>0.83333333333333337</v>
      </c>
      <c r="F4708" s="5"/>
      <c r="G4708" s="5"/>
      <c r="H4708" s="41">
        <v>7</v>
      </c>
    </row>
    <row r="4709" spans="1:8" x14ac:dyDescent="0.3">
      <c r="A4709" s="18">
        <v>46063</v>
      </c>
      <c r="B4709" s="5" t="s">
        <v>75</v>
      </c>
      <c r="C4709" s="19" t="s">
        <v>28</v>
      </c>
      <c r="D4709" s="48" t="s">
        <v>42</v>
      </c>
      <c r="E4709" s="19">
        <v>0.29166666666666669</v>
      </c>
      <c r="F4709" s="5">
        <v>8315</v>
      </c>
      <c r="G4709" s="20"/>
      <c r="H4709" s="48">
        <v>9</v>
      </c>
    </row>
    <row r="4710" spans="1:8" x14ac:dyDescent="0.3">
      <c r="A4710" s="18">
        <v>46063</v>
      </c>
      <c r="B4710" s="5" t="s">
        <v>398</v>
      </c>
      <c r="C4710" s="19" t="s">
        <v>28</v>
      </c>
      <c r="D4710" s="48" t="s">
        <v>42</v>
      </c>
      <c r="E4710" s="19">
        <v>0.29166666666666669</v>
      </c>
      <c r="F4710" s="5"/>
      <c r="G4710" s="51"/>
      <c r="H4710" s="54">
        <v>1</v>
      </c>
    </row>
    <row r="4711" spans="1:8" x14ac:dyDescent="0.3">
      <c r="A4711" s="18">
        <v>46063</v>
      </c>
      <c r="B4711" s="5" t="s">
        <v>107</v>
      </c>
      <c r="C4711" s="19" t="s">
        <v>446</v>
      </c>
      <c r="D4711" s="48" t="s">
        <v>446</v>
      </c>
      <c r="E4711" s="19">
        <v>0.375</v>
      </c>
      <c r="F4711" s="5">
        <v>8500</v>
      </c>
      <c r="G4711" s="5"/>
      <c r="H4711" s="48">
        <v>16</v>
      </c>
    </row>
    <row r="4712" spans="1:8" x14ac:dyDescent="0.3">
      <c r="A4712" s="18">
        <v>46063</v>
      </c>
      <c r="B4712" s="5" t="s">
        <v>80</v>
      </c>
      <c r="C4712" s="19" t="s">
        <v>446</v>
      </c>
      <c r="D4712" s="48" t="s">
        <v>446</v>
      </c>
      <c r="E4712" s="19">
        <v>0.375</v>
      </c>
      <c r="F4712" s="5">
        <v>13.222</v>
      </c>
      <c r="G4712" s="20"/>
      <c r="H4712" s="48">
        <v>14</v>
      </c>
    </row>
    <row r="4713" spans="1:8" x14ac:dyDescent="0.3">
      <c r="A4713" s="18">
        <v>46063</v>
      </c>
      <c r="B4713" s="5" t="s">
        <v>16</v>
      </c>
      <c r="C4713" s="19" t="s">
        <v>14</v>
      </c>
      <c r="D4713" s="48" t="s">
        <v>115</v>
      </c>
      <c r="E4713" s="19">
        <v>0.58333333333333337</v>
      </c>
      <c r="F4713" s="5">
        <v>11000</v>
      </c>
      <c r="G4713" s="20"/>
      <c r="H4713" s="48">
        <v>14</v>
      </c>
    </row>
    <row r="4714" spans="1:8" x14ac:dyDescent="0.3">
      <c r="A4714" s="18">
        <v>46063</v>
      </c>
      <c r="B4714" s="5" t="s">
        <v>35</v>
      </c>
      <c r="C4714" s="19" t="s">
        <v>104</v>
      </c>
      <c r="D4714" s="48" t="s">
        <v>24</v>
      </c>
      <c r="E4714" s="19">
        <v>0.29166666666666702</v>
      </c>
      <c r="F4714" s="5">
        <v>12000</v>
      </c>
      <c r="G4714" s="5"/>
      <c r="H4714" s="41">
        <v>13</v>
      </c>
    </row>
    <row r="4715" spans="1:8" x14ac:dyDescent="0.3">
      <c r="A4715" s="18">
        <v>46063</v>
      </c>
      <c r="B4715" s="5" t="s">
        <v>580</v>
      </c>
      <c r="C4715" s="19" t="s">
        <v>104</v>
      </c>
      <c r="D4715" s="48" t="s">
        <v>24</v>
      </c>
      <c r="E4715" s="19">
        <v>0.29166666666666669</v>
      </c>
      <c r="F4715" s="5"/>
      <c r="G4715" s="5"/>
      <c r="H4715" s="48">
        <v>14</v>
      </c>
    </row>
    <row r="4716" spans="1:8" x14ac:dyDescent="0.3">
      <c r="A4716" s="18">
        <v>46063</v>
      </c>
      <c r="B4716" s="48" t="s">
        <v>51</v>
      </c>
      <c r="C4716" s="192" t="s">
        <v>20</v>
      </c>
      <c r="D4716" s="48" t="s">
        <v>179</v>
      </c>
      <c r="E4716" s="192">
        <v>0.29166666666666702</v>
      </c>
      <c r="F4716" s="48">
        <v>2600</v>
      </c>
      <c r="G4716" s="54"/>
      <c r="H4716" s="54">
        <v>5</v>
      </c>
    </row>
    <row r="4717" spans="1:8" x14ac:dyDescent="0.3">
      <c r="A4717" s="18">
        <v>46063</v>
      </c>
      <c r="B4717" s="5" t="s">
        <v>12</v>
      </c>
      <c r="C4717" s="19" t="s">
        <v>20</v>
      </c>
      <c r="D4717" s="48" t="s">
        <v>179</v>
      </c>
      <c r="E4717" s="19">
        <v>0.29166666666666669</v>
      </c>
      <c r="F4717" s="5">
        <v>13000</v>
      </c>
      <c r="G4717" s="20"/>
      <c r="H4717" s="48">
        <v>23</v>
      </c>
    </row>
    <row r="4718" spans="1:8" x14ac:dyDescent="0.3">
      <c r="A4718" s="18">
        <v>46063</v>
      </c>
      <c r="B4718" s="5" t="s">
        <v>84</v>
      </c>
      <c r="C4718" s="19" t="s">
        <v>446</v>
      </c>
      <c r="D4718" s="48" t="s">
        <v>446</v>
      </c>
      <c r="E4718" s="19">
        <v>0.41666666666666669</v>
      </c>
      <c r="F4718" s="5"/>
      <c r="G4718" s="5"/>
      <c r="H4718" s="48">
        <v>13</v>
      </c>
    </row>
    <row r="4719" spans="1:8" x14ac:dyDescent="0.3">
      <c r="A4719" s="18">
        <v>46063</v>
      </c>
      <c r="B4719" s="5" t="s">
        <v>11</v>
      </c>
      <c r="C4719" s="19" t="s">
        <v>446</v>
      </c>
      <c r="D4719" s="48" t="s">
        <v>446</v>
      </c>
      <c r="E4719" s="19">
        <v>0.41666666666666669</v>
      </c>
      <c r="F4719" s="5"/>
      <c r="G4719" s="5"/>
      <c r="H4719" s="48">
        <v>13</v>
      </c>
    </row>
    <row r="4720" spans="1:8" x14ac:dyDescent="0.3">
      <c r="A4720" s="18">
        <v>46063</v>
      </c>
      <c r="B4720" s="5" t="s">
        <v>76</v>
      </c>
      <c r="C4720" s="19" t="s">
        <v>46</v>
      </c>
      <c r="D4720" s="48" t="s">
        <v>165</v>
      </c>
      <c r="E4720" s="19">
        <v>0.29166666666666669</v>
      </c>
      <c r="F4720" s="5">
        <v>1700</v>
      </c>
      <c r="G4720" s="5"/>
      <c r="H4720" s="48">
        <v>3</v>
      </c>
    </row>
    <row r="4721" spans="1:8" x14ac:dyDescent="0.3">
      <c r="A4721" s="18">
        <v>46063</v>
      </c>
      <c r="B4721" s="5" t="s">
        <v>22</v>
      </c>
      <c r="C4721" s="19" t="s">
        <v>7</v>
      </c>
      <c r="D4721" s="48" t="s">
        <v>165</v>
      </c>
      <c r="E4721" s="19">
        <v>0.5</v>
      </c>
      <c r="F4721" s="5">
        <v>9000</v>
      </c>
      <c r="G4721" s="5"/>
      <c r="H4721" s="48">
        <v>11</v>
      </c>
    </row>
    <row r="4722" spans="1:8" x14ac:dyDescent="0.3">
      <c r="A4722" s="125">
        <v>46063</v>
      </c>
      <c r="B4722" s="126" t="s">
        <v>161</v>
      </c>
      <c r="C4722" s="193" t="s">
        <v>7</v>
      </c>
      <c r="D4722" s="143" t="s">
        <v>165</v>
      </c>
      <c r="E4722" s="193">
        <v>0.5</v>
      </c>
      <c r="F4722" s="126">
        <v>6486</v>
      </c>
      <c r="G4722" s="126"/>
      <c r="H4722" s="244">
        <v>2</v>
      </c>
    </row>
    <row r="4723" spans="1:8" ht="15.6" x14ac:dyDescent="0.3">
      <c r="A4723" s="56" t="s">
        <v>267</v>
      </c>
      <c r="B4723" s="56" t="s">
        <v>2</v>
      </c>
      <c r="C4723" s="56" t="s">
        <v>3</v>
      </c>
      <c r="D4723" s="56" t="s">
        <v>4</v>
      </c>
      <c r="E4723" s="57" t="s">
        <v>5</v>
      </c>
      <c r="F4723" s="212" t="s">
        <v>500</v>
      </c>
      <c r="G4723" s="212" t="s">
        <v>619</v>
      </c>
      <c r="H4723" s="212" t="s">
        <v>268</v>
      </c>
    </row>
    <row r="4724" spans="1:8" x14ac:dyDescent="0.3">
      <c r="A4724" s="1">
        <v>46064</v>
      </c>
      <c r="B4724" s="2" t="s">
        <v>445</v>
      </c>
      <c r="C4724" s="2" t="s">
        <v>446</v>
      </c>
      <c r="D4724" s="4" t="s">
        <v>446</v>
      </c>
      <c r="E4724" s="3">
        <v>0.33333333333333331</v>
      </c>
      <c r="F4724" s="2"/>
      <c r="G4724" s="2"/>
      <c r="H4724" s="4"/>
    </row>
    <row r="4725" spans="1:8" x14ac:dyDescent="0.3">
      <c r="A4725" s="1">
        <v>46064</v>
      </c>
      <c r="B4725" s="4" t="s">
        <v>18</v>
      </c>
      <c r="C4725" s="4" t="s">
        <v>446</v>
      </c>
      <c r="D4725" s="4" t="s">
        <v>446</v>
      </c>
      <c r="E4725" s="195">
        <v>0.33333333333333331</v>
      </c>
      <c r="F4725" s="2">
        <v>4200</v>
      </c>
      <c r="G4725" s="2"/>
      <c r="H4725" s="4">
        <v>15</v>
      </c>
    </row>
    <row r="4726" spans="1:8" x14ac:dyDescent="0.3">
      <c r="A4726" s="1">
        <v>46064</v>
      </c>
      <c r="B4726" s="2" t="s">
        <v>11</v>
      </c>
      <c r="C4726" s="2" t="s">
        <v>446</v>
      </c>
      <c r="D4726" s="4" t="s">
        <v>446</v>
      </c>
      <c r="E4726" s="3">
        <v>0.33333333333333331</v>
      </c>
      <c r="F4726" s="2"/>
      <c r="G4726" s="2"/>
      <c r="H4726" s="4">
        <v>7</v>
      </c>
    </row>
    <row r="4727" spans="1:8" x14ac:dyDescent="0.3">
      <c r="A4727" s="1">
        <v>46064</v>
      </c>
      <c r="B4727" s="2" t="s">
        <v>30</v>
      </c>
      <c r="C4727" s="2" t="s">
        <v>446</v>
      </c>
      <c r="D4727" s="4" t="s">
        <v>446</v>
      </c>
      <c r="E4727" s="3">
        <v>0.33333333333333331</v>
      </c>
      <c r="F4727" s="2"/>
      <c r="G4727" s="2"/>
      <c r="H4727" s="4">
        <v>20</v>
      </c>
    </row>
    <row r="4728" spans="1:8" x14ac:dyDescent="0.3">
      <c r="A4728" s="1">
        <v>46064</v>
      </c>
      <c r="B4728" s="2" t="s">
        <v>6</v>
      </c>
      <c r="C4728" s="2" t="s">
        <v>446</v>
      </c>
      <c r="D4728" s="4" t="s">
        <v>446</v>
      </c>
      <c r="E4728" s="3">
        <v>0.33333333333333331</v>
      </c>
      <c r="F4728" s="2">
        <v>6200</v>
      </c>
      <c r="G4728" s="2"/>
      <c r="H4728" s="4">
        <v>14</v>
      </c>
    </row>
    <row r="4729" spans="1:8" x14ac:dyDescent="0.3">
      <c r="A4729" s="1">
        <v>46064</v>
      </c>
      <c r="B4729" s="2" t="s">
        <v>1023</v>
      </c>
      <c r="C4729" s="2" t="s">
        <v>28</v>
      </c>
      <c r="D4729" s="4" t="s">
        <v>42</v>
      </c>
      <c r="E4729" s="3">
        <v>0.83333333333333337</v>
      </c>
      <c r="F4729" s="2"/>
      <c r="G4729" s="2"/>
      <c r="H4729" s="4"/>
    </row>
    <row r="4730" spans="1:8" x14ac:dyDescent="0.3">
      <c r="A4730" s="1">
        <v>46064</v>
      </c>
      <c r="B4730" s="2" t="s">
        <v>204</v>
      </c>
      <c r="C4730" s="2" t="s">
        <v>446</v>
      </c>
      <c r="D4730" s="4" t="s">
        <v>446</v>
      </c>
      <c r="E4730" s="3">
        <v>8.3333333333333329E-2</v>
      </c>
      <c r="F4730" s="153"/>
      <c r="G4730" s="153"/>
      <c r="H4730" s="4">
        <v>7</v>
      </c>
    </row>
    <row r="4731" spans="1:8" x14ac:dyDescent="0.3">
      <c r="A4731" s="1">
        <v>46064</v>
      </c>
      <c r="B4731" s="2" t="s">
        <v>1024</v>
      </c>
      <c r="C4731" s="2" t="s">
        <v>7</v>
      </c>
      <c r="D4731" s="4" t="s">
        <v>165</v>
      </c>
      <c r="E4731" s="3">
        <v>0.29166666666666669</v>
      </c>
      <c r="F4731" s="2">
        <v>5000</v>
      </c>
      <c r="G4731" s="2"/>
      <c r="H4731" s="4">
        <v>8</v>
      </c>
    </row>
    <row r="4732" spans="1:8" x14ac:dyDescent="0.3">
      <c r="A4732" s="1">
        <v>46064</v>
      </c>
      <c r="B4732" s="4" t="s">
        <v>36</v>
      </c>
      <c r="C4732" s="4" t="s">
        <v>104</v>
      </c>
      <c r="D4732" s="4" t="s">
        <v>24</v>
      </c>
      <c r="E4732" s="195">
        <v>0.16666666666666666</v>
      </c>
      <c r="F4732" s="2" t="s">
        <v>523</v>
      </c>
      <c r="G4732" s="2" t="s">
        <v>90</v>
      </c>
      <c r="H4732" s="4">
        <v>19</v>
      </c>
    </row>
    <row r="4733" spans="1:8" x14ac:dyDescent="0.3">
      <c r="A4733" s="1">
        <v>46064</v>
      </c>
      <c r="B4733" s="2" t="s">
        <v>16</v>
      </c>
      <c r="C4733" s="2" t="s">
        <v>56</v>
      </c>
      <c r="D4733" s="4" t="s">
        <v>81</v>
      </c>
      <c r="E4733" s="3">
        <v>0.625</v>
      </c>
      <c r="F4733" s="2">
        <v>11000</v>
      </c>
      <c r="G4733" s="2"/>
      <c r="H4733" s="4">
        <v>6</v>
      </c>
    </row>
    <row r="4734" spans="1:8" x14ac:dyDescent="0.3">
      <c r="A4734" s="1">
        <v>46064</v>
      </c>
      <c r="B4734" s="2" t="s">
        <v>35</v>
      </c>
      <c r="C4734" s="2" t="s">
        <v>14</v>
      </c>
      <c r="D4734" s="4" t="s">
        <v>115</v>
      </c>
      <c r="E4734" s="3">
        <v>0.29166666666666669</v>
      </c>
      <c r="F4734" s="2">
        <v>6500</v>
      </c>
      <c r="G4734" s="2"/>
      <c r="H4734" s="4">
        <v>10</v>
      </c>
    </row>
    <row r="4735" spans="1:8" x14ac:dyDescent="0.3">
      <c r="A4735" s="1">
        <v>46064</v>
      </c>
      <c r="B4735" s="2" t="s">
        <v>1025</v>
      </c>
      <c r="C4735" s="2" t="s">
        <v>46</v>
      </c>
      <c r="D4735" s="4" t="s">
        <v>165</v>
      </c>
      <c r="E4735" s="3">
        <v>0.58333333333333337</v>
      </c>
      <c r="F4735" s="2">
        <v>620</v>
      </c>
      <c r="G4735" s="71"/>
      <c r="H4735" s="4">
        <v>6</v>
      </c>
    </row>
    <row r="4736" spans="1:8" x14ac:dyDescent="0.3">
      <c r="A4736" s="1">
        <v>46064</v>
      </c>
      <c r="B4736" s="2" t="s">
        <v>19</v>
      </c>
      <c r="C4736" s="2" t="s">
        <v>14</v>
      </c>
      <c r="D4736" s="4" t="s">
        <v>115</v>
      </c>
      <c r="E4736" s="3">
        <v>0.45833333333333331</v>
      </c>
      <c r="F4736" s="2"/>
      <c r="G4736" s="71"/>
      <c r="H4736" s="4">
        <v>14</v>
      </c>
    </row>
    <row r="4737" spans="1:8" x14ac:dyDescent="0.3">
      <c r="A4737" s="1">
        <v>46064</v>
      </c>
      <c r="B4737" s="2" t="s">
        <v>67</v>
      </c>
      <c r="C4737" s="2" t="s">
        <v>56</v>
      </c>
      <c r="D4737" s="4" t="s">
        <v>116</v>
      </c>
      <c r="E4737" s="3">
        <v>0.41666666666666669</v>
      </c>
      <c r="F4737" s="2"/>
      <c r="G4737" s="71"/>
      <c r="H4737" s="4"/>
    </row>
    <row r="4738" spans="1:8" x14ac:dyDescent="0.3">
      <c r="A4738" s="1">
        <v>46064</v>
      </c>
      <c r="B4738" s="2" t="s">
        <v>1023</v>
      </c>
      <c r="C4738" s="2" t="s">
        <v>56</v>
      </c>
      <c r="D4738" s="4" t="s">
        <v>116</v>
      </c>
      <c r="E4738" s="3">
        <v>0.75</v>
      </c>
      <c r="F4738" s="153"/>
      <c r="G4738" s="153"/>
      <c r="H4738" s="4">
        <v>5</v>
      </c>
    </row>
    <row r="4739" spans="1:8" ht="15.6" x14ac:dyDescent="0.3">
      <c r="A4739" s="56" t="s">
        <v>267</v>
      </c>
      <c r="B4739" s="56" t="s">
        <v>2</v>
      </c>
      <c r="C4739" s="56" t="s">
        <v>3</v>
      </c>
      <c r="D4739" s="56" t="s">
        <v>4</v>
      </c>
      <c r="E4739" s="57" t="s">
        <v>5</v>
      </c>
      <c r="F4739" s="212" t="s">
        <v>500</v>
      </c>
      <c r="G4739" s="212" t="s">
        <v>619</v>
      </c>
      <c r="H4739" s="212" t="s">
        <v>268</v>
      </c>
    </row>
    <row r="4740" spans="1:8" x14ac:dyDescent="0.3">
      <c r="A4740" s="18">
        <v>46065</v>
      </c>
      <c r="B4740" s="5" t="s">
        <v>832</v>
      </c>
      <c r="C4740" s="19" t="s">
        <v>56</v>
      </c>
      <c r="D4740" s="48" t="s">
        <v>81</v>
      </c>
      <c r="E4740" s="19">
        <v>0.45833333333333331</v>
      </c>
      <c r="F4740" s="5"/>
      <c r="G4740" s="20"/>
      <c r="H4740" s="48">
        <v>5</v>
      </c>
    </row>
    <row r="4741" spans="1:8" x14ac:dyDescent="0.3">
      <c r="A4741" s="18">
        <v>46065</v>
      </c>
      <c r="B4741" s="5" t="s">
        <v>43</v>
      </c>
      <c r="C4741" s="19" t="s">
        <v>56</v>
      </c>
      <c r="D4741" s="48" t="s">
        <v>81</v>
      </c>
      <c r="E4741" s="19">
        <v>0.54166666666666663</v>
      </c>
      <c r="F4741" s="5"/>
      <c r="G4741" s="20"/>
      <c r="H4741" s="48">
        <v>5</v>
      </c>
    </row>
    <row r="4742" spans="1:8" x14ac:dyDescent="0.3">
      <c r="A4742" s="18">
        <v>46065</v>
      </c>
      <c r="B4742" s="24" t="s">
        <v>12</v>
      </c>
      <c r="C4742" s="19" t="s">
        <v>20</v>
      </c>
      <c r="D4742" s="41" t="s">
        <v>179</v>
      </c>
      <c r="E4742" s="19">
        <v>0.33333333333333298</v>
      </c>
      <c r="F4742" s="5"/>
      <c r="G4742" s="5"/>
      <c r="H4742" s="41">
        <v>22</v>
      </c>
    </row>
    <row r="4743" spans="1:8" x14ac:dyDescent="0.3">
      <c r="A4743" s="18">
        <v>46065</v>
      </c>
      <c r="B4743" s="24" t="s">
        <v>51</v>
      </c>
      <c r="C4743" s="19" t="s">
        <v>20</v>
      </c>
      <c r="D4743" s="48" t="s">
        <v>179</v>
      </c>
      <c r="E4743" s="19">
        <v>0.33333333333333331</v>
      </c>
      <c r="F4743" s="5"/>
      <c r="G4743" s="5"/>
      <c r="H4743" s="48">
        <v>3</v>
      </c>
    </row>
    <row r="4744" spans="1:8" x14ac:dyDescent="0.3">
      <c r="A4744" s="18">
        <v>46065</v>
      </c>
      <c r="B4744" s="5" t="s">
        <v>35</v>
      </c>
      <c r="C4744" s="19" t="s">
        <v>7</v>
      </c>
      <c r="D4744" s="48" t="s">
        <v>165</v>
      </c>
      <c r="E4744" s="19">
        <v>0.29166666666666702</v>
      </c>
      <c r="F4744" s="51">
        <v>2400</v>
      </c>
      <c r="G4744" s="51"/>
      <c r="H4744" s="48">
        <v>7</v>
      </c>
    </row>
    <row r="4745" spans="1:8" x14ac:dyDescent="0.3">
      <c r="A4745" s="18">
        <v>46065</v>
      </c>
      <c r="B4745" s="20" t="s">
        <v>161</v>
      </c>
      <c r="C4745" s="21" t="s">
        <v>46</v>
      </c>
      <c r="D4745" s="20" t="s">
        <v>165</v>
      </c>
      <c r="E4745" s="21">
        <v>0.375</v>
      </c>
      <c r="F4745" s="5"/>
      <c r="G4745" s="54"/>
      <c r="H4745" s="20">
        <v>1</v>
      </c>
    </row>
    <row r="4746" spans="1:8" x14ac:dyDescent="0.3">
      <c r="A4746" s="18">
        <v>46065</v>
      </c>
      <c r="B4746" s="24" t="s">
        <v>13</v>
      </c>
      <c r="C4746" s="19" t="s">
        <v>7</v>
      </c>
      <c r="D4746" s="48" t="s">
        <v>165</v>
      </c>
      <c r="E4746" s="19">
        <v>0.41666666666666669</v>
      </c>
      <c r="F4746"/>
      <c r="G4746" s="117"/>
      <c r="H4746" s="48">
        <v>6</v>
      </c>
    </row>
    <row r="4747" spans="1:8" x14ac:dyDescent="0.3">
      <c r="A4747" s="18">
        <v>46065</v>
      </c>
      <c r="B4747" s="24" t="s">
        <v>25</v>
      </c>
      <c r="C4747" s="19" t="s">
        <v>7</v>
      </c>
      <c r="D4747" s="48" t="s">
        <v>165</v>
      </c>
      <c r="E4747" s="19">
        <v>0.41666666666666669</v>
      </c>
      <c r="F4747" s="5">
        <v>4500</v>
      </c>
      <c r="G4747" s="5"/>
      <c r="H4747" s="48">
        <v>3</v>
      </c>
    </row>
    <row r="4748" spans="1:8" x14ac:dyDescent="0.3">
      <c r="A4748" s="18">
        <v>46065</v>
      </c>
      <c r="B4748" s="24" t="s">
        <v>17</v>
      </c>
      <c r="C4748" s="19" t="s">
        <v>7</v>
      </c>
      <c r="D4748" s="48" t="s">
        <v>165</v>
      </c>
      <c r="E4748" s="19">
        <v>0.41666666666666702</v>
      </c>
      <c r="F4748" s="5">
        <v>350</v>
      </c>
      <c r="G4748" s="51"/>
      <c r="H4748" s="48">
        <v>1</v>
      </c>
    </row>
    <row r="4749" spans="1:8" x14ac:dyDescent="0.3">
      <c r="A4749" s="18">
        <v>46065</v>
      </c>
      <c r="B4749" s="5" t="s">
        <v>33</v>
      </c>
      <c r="C4749" s="19" t="s">
        <v>28</v>
      </c>
      <c r="D4749" s="5" t="s">
        <v>42</v>
      </c>
      <c r="E4749" s="19">
        <v>0.33333333333333331</v>
      </c>
      <c r="F4749" s="54">
        <v>4600</v>
      </c>
      <c r="G4749" s="51"/>
      <c r="H4749" s="5">
        <v>11</v>
      </c>
    </row>
    <row r="4750" spans="1:8" x14ac:dyDescent="0.3">
      <c r="A4750" s="18">
        <v>46065</v>
      </c>
      <c r="B4750" s="20" t="s">
        <v>36</v>
      </c>
      <c r="C4750" s="21" t="s">
        <v>28</v>
      </c>
      <c r="D4750" s="41" t="s">
        <v>42</v>
      </c>
      <c r="E4750" s="21">
        <v>0.58333333333333337</v>
      </c>
      <c r="F4750" s="5">
        <v>11000</v>
      </c>
      <c r="G4750" s="5"/>
      <c r="H4750" s="41">
        <v>19</v>
      </c>
    </row>
    <row r="4751" spans="1:8" x14ac:dyDescent="0.3">
      <c r="A4751" s="18">
        <v>46065</v>
      </c>
      <c r="B4751" s="24" t="s">
        <v>479</v>
      </c>
      <c r="C4751" s="19" t="s">
        <v>104</v>
      </c>
      <c r="D4751" s="48" t="s">
        <v>24</v>
      </c>
      <c r="E4751" s="19">
        <v>0.29166666666666669</v>
      </c>
      <c r="F4751" s="5"/>
      <c r="G4751" s="5"/>
      <c r="H4751" s="48">
        <v>1</v>
      </c>
    </row>
    <row r="4752" spans="1:8" x14ac:dyDescent="0.3">
      <c r="A4752" s="18">
        <v>46065</v>
      </c>
      <c r="B4752" s="24" t="s">
        <v>49</v>
      </c>
      <c r="C4752" s="19" t="s">
        <v>104</v>
      </c>
      <c r="D4752" s="48" t="s">
        <v>24</v>
      </c>
      <c r="E4752" s="19">
        <v>0.29166666666666669</v>
      </c>
      <c r="F4752" s="5">
        <v>6000</v>
      </c>
      <c r="G4752" s="5"/>
      <c r="H4752" s="48">
        <v>3</v>
      </c>
    </row>
    <row r="4753" spans="1:8" x14ac:dyDescent="0.3">
      <c r="A4753" s="18">
        <v>46065</v>
      </c>
      <c r="B4753" s="24" t="s">
        <v>976</v>
      </c>
      <c r="C4753" s="19" t="s">
        <v>104</v>
      </c>
      <c r="D4753" s="48" t="s">
        <v>24</v>
      </c>
      <c r="E4753" s="19">
        <v>0.29166666666666669</v>
      </c>
      <c r="F4753" s="5"/>
      <c r="G4753" s="5"/>
      <c r="H4753" s="48"/>
    </row>
    <row r="4754" spans="1:8" x14ac:dyDescent="0.3">
      <c r="A4754" s="18">
        <v>46065</v>
      </c>
      <c r="B4754" s="5" t="s">
        <v>67</v>
      </c>
      <c r="C4754" s="19" t="s">
        <v>104</v>
      </c>
      <c r="D4754" s="5" t="s">
        <v>24</v>
      </c>
      <c r="E4754" s="19">
        <v>0.66666666666666663</v>
      </c>
      <c r="F4754" s="54"/>
      <c r="G4754" s="51"/>
      <c r="H4754" s="5"/>
    </row>
    <row r="4755" spans="1:8" x14ac:dyDescent="0.3">
      <c r="A4755" s="18">
        <v>46065</v>
      </c>
      <c r="B4755" s="5" t="s">
        <v>22</v>
      </c>
      <c r="C4755" s="19" t="s">
        <v>14</v>
      </c>
      <c r="D4755" s="48" t="s">
        <v>115</v>
      </c>
      <c r="E4755" s="19">
        <v>0.29166666666666669</v>
      </c>
      <c r="F4755" s="5">
        <v>10000</v>
      </c>
      <c r="G4755" s="54"/>
      <c r="H4755" s="48">
        <v>12</v>
      </c>
    </row>
    <row r="4756" spans="1:8" s="420" customFormat="1" x14ac:dyDescent="0.3">
      <c r="A4756" s="35">
        <v>46065</v>
      </c>
      <c r="B4756" s="36" t="s">
        <v>76</v>
      </c>
      <c r="C4756" s="37" t="s">
        <v>14</v>
      </c>
      <c r="D4756" s="419" t="s">
        <v>115</v>
      </c>
      <c r="E4756" s="37">
        <v>0.58333333333333337</v>
      </c>
      <c r="F4756" s="36"/>
      <c r="G4756" s="36"/>
      <c r="H4756" s="419">
        <v>3</v>
      </c>
    </row>
    <row r="4757" spans="1:8" x14ac:dyDescent="0.3">
      <c r="A4757" s="18">
        <v>46065</v>
      </c>
      <c r="B4757" s="5" t="s">
        <v>33</v>
      </c>
      <c r="C4757" s="19" t="s">
        <v>14</v>
      </c>
      <c r="D4757" s="5" t="s">
        <v>115</v>
      </c>
      <c r="E4757" s="19">
        <v>0.58333333333333337</v>
      </c>
      <c r="F4757" s="54">
        <v>4600</v>
      </c>
      <c r="G4757" s="51"/>
      <c r="H4757" s="5">
        <v>11</v>
      </c>
    </row>
    <row r="4758" spans="1:8" x14ac:dyDescent="0.3">
      <c r="A4758" s="18">
        <v>46065</v>
      </c>
      <c r="B4758" s="24" t="s">
        <v>6</v>
      </c>
      <c r="C4758" s="19" t="s">
        <v>446</v>
      </c>
      <c r="D4758" s="48" t="s">
        <v>446</v>
      </c>
      <c r="E4758" s="19">
        <v>0.33333333333333331</v>
      </c>
      <c r="F4758" s="5">
        <v>177</v>
      </c>
      <c r="G4758" s="51"/>
      <c r="H4758" s="48">
        <v>14</v>
      </c>
    </row>
    <row r="4759" spans="1:8" x14ac:dyDescent="0.3">
      <c r="A4759" s="18">
        <v>46065</v>
      </c>
      <c r="B4759" s="24" t="s">
        <v>9</v>
      </c>
      <c r="C4759" s="19" t="s">
        <v>446</v>
      </c>
      <c r="D4759" s="48" t="s">
        <v>446</v>
      </c>
      <c r="E4759" s="19">
        <v>0.33333333333333331</v>
      </c>
      <c r="F4759" s="5">
        <v>3000</v>
      </c>
      <c r="G4759" s="5"/>
      <c r="H4759" s="48">
        <v>9</v>
      </c>
    </row>
    <row r="4760" spans="1:8" x14ac:dyDescent="0.3">
      <c r="A4760" s="125">
        <v>46065</v>
      </c>
      <c r="B4760" s="422" t="s">
        <v>30</v>
      </c>
      <c r="C4760" s="423" t="s">
        <v>446</v>
      </c>
      <c r="D4760" s="311" t="s">
        <v>446</v>
      </c>
      <c r="E4760" s="423">
        <v>0.33333333333333331</v>
      </c>
      <c r="F4760" s="126"/>
      <c r="G4760" s="424"/>
      <c r="H4760" s="311">
        <v>10</v>
      </c>
    </row>
    <row r="4761" spans="1:8" ht="15.6" x14ac:dyDescent="0.3">
      <c r="A4761" s="56" t="s">
        <v>267</v>
      </c>
      <c r="B4761" s="56" t="s">
        <v>2</v>
      </c>
      <c r="C4761" s="56" t="s">
        <v>3</v>
      </c>
      <c r="D4761" s="56" t="s">
        <v>4</v>
      </c>
      <c r="E4761" s="57" t="s">
        <v>5</v>
      </c>
      <c r="F4761" s="212" t="s">
        <v>500</v>
      </c>
      <c r="G4761" s="212" t="s">
        <v>619</v>
      </c>
      <c r="H4761" s="212" t="s">
        <v>268</v>
      </c>
    </row>
    <row r="4762" spans="1:8" x14ac:dyDescent="0.3">
      <c r="A4762" s="1">
        <v>46066</v>
      </c>
      <c r="B4762" s="71" t="s">
        <v>35</v>
      </c>
      <c r="C4762" s="71" t="s">
        <v>104</v>
      </c>
      <c r="D4762" s="75" t="s">
        <v>24</v>
      </c>
      <c r="E4762" s="72">
        <v>0.29166666666666669</v>
      </c>
      <c r="F4762" s="287"/>
      <c r="G4762" s="287"/>
      <c r="H4762" s="75">
        <v>8</v>
      </c>
    </row>
    <row r="4763" spans="1:8" x14ac:dyDescent="0.3">
      <c r="A4763" s="1">
        <v>46066</v>
      </c>
      <c r="B4763" s="71" t="s">
        <v>161</v>
      </c>
      <c r="C4763" s="71" t="s">
        <v>46</v>
      </c>
      <c r="D4763" s="71" t="s">
        <v>15</v>
      </c>
      <c r="E4763" s="72">
        <v>0.41666666666666669</v>
      </c>
      <c r="F4763" s="75"/>
      <c r="G4763" s="75"/>
      <c r="H4763" s="71">
        <v>1</v>
      </c>
    </row>
    <row r="4764" spans="1:8" x14ac:dyDescent="0.3">
      <c r="A4764" s="1">
        <v>46066</v>
      </c>
      <c r="B4764" s="71" t="s">
        <v>22</v>
      </c>
      <c r="C4764" s="71" t="s">
        <v>28</v>
      </c>
      <c r="D4764" s="75" t="s">
        <v>42</v>
      </c>
      <c r="E4764" s="72">
        <v>0.75</v>
      </c>
      <c r="F4764" s="71"/>
      <c r="G4764" s="71"/>
      <c r="H4764" s="75">
        <v>4</v>
      </c>
    </row>
    <row r="4765" spans="1:8" x14ac:dyDescent="0.3">
      <c r="A4765" s="1">
        <v>46066</v>
      </c>
      <c r="B4765" s="71" t="s">
        <v>108</v>
      </c>
      <c r="C4765" s="75" t="s">
        <v>56</v>
      </c>
      <c r="D4765" s="75" t="s">
        <v>81</v>
      </c>
      <c r="E4765" s="220">
        <v>0.41666666666666669</v>
      </c>
      <c r="F4765" s="75"/>
      <c r="G4765" s="71"/>
      <c r="H4765" s="75">
        <v>6</v>
      </c>
    </row>
    <row r="4766" spans="1:8" x14ac:dyDescent="0.3">
      <c r="A4766" s="1">
        <v>46066</v>
      </c>
      <c r="B4766" s="75" t="s">
        <v>107</v>
      </c>
      <c r="C4766" s="75" t="s">
        <v>56</v>
      </c>
      <c r="D4766" s="75" t="s">
        <v>81</v>
      </c>
      <c r="E4766" s="220">
        <v>0.41666666666666669</v>
      </c>
      <c r="F4766" s="75"/>
      <c r="G4766" s="71"/>
      <c r="H4766" s="75">
        <v>2</v>
      </c>
    </row>
    <row r="4767" spans="1:8" x14ac:dyDescent="0.3">
      <c r="A4767" s="1">
        <v>46066</v>
      </c>
      <c r="B4767" s="71" t="s">
        <v>6</v>
      </c>
      <c r="C4767" s="71" t="s">
        <v>446</v>
      </c>
      <c r="D4767" s="75" t="s">
        <v>446</v>
      </c>
      <c r="E4767" s="72">
        <v>0.29166666666666669</v>
      </c>
      <c r="F4767" s="71"/>
      <c r="G4767" s="71"/>
      <c r="H4767" s="75">
        <v>12</v>
      </c>
    </row>
    <row r="4768" spans="1:8" x14ac:dyDescent="0.3">
      <c r="A4768" s="1">
        <v>46066</v>
      </c>
      <c r="B4768" s="71" t="s">
        <v>30</v>
      </c>
      <c r="C4768" s="71" t="s">
        <v>446</v>
      </c>
      <c r="D4768" s="75" t="s">
        <v>446</v>
      </c>
      <c r="E4768" s="72">
        <v>0.29166666666666669</v>
      </c>
      <c r="F4768" s="71"/>
      <c r="G4768" s="71"/>
      <c r="H4768" s="75">
        <v>13</v>
      </c>
    </row>
    <row r="4769" spans="1:8" x14ac:dyDescent="0.3">
      <c r="A4769" s="1">
        <v>46066</v>
      </c>
      <c r="B4769" s="71" t="s">
        <v>9</v>
      </c>
      <c r="C4769" s="71" t="s">
        <v>446</v>
      </c>
      <c r="D4769" s="75" t="s">
        <v>446</v>
      </c>
      <c r="E4769" s="72">
        <v>0.29166666666666669</v>
      </c>
      <c r="F4769" s="71"/>
      <c r="G4769" s="71"/>
      <c r="H4769" s="75">
        <v>8</v>
      </c>
    </row>
    <row r="4770" spans="1:8" x14ac:dyDescent="0.3">
      <c r="A4770" s="1">
        <v>46066</v>
      </c>
      <c r="B4770" s="71" t="s">
        <v>19</v>
      </c>
      <c r="C4770" s="71" t="s">
        <v>20</v>
      </c>
      <c r="D4770" s="75" t="s">
        <v>179</v>
      </c>
      <c r="E4770" s="72">
        <v>0.29166666666666669</v>
      </c>
      <c r="F4770" s="71"/>
      <c r="G4770" s="71"/>
      <c r="H4770" s="75">
        <v>1</v>
      </c>
    </row>
    <row r="4771" spans="1:8" x14ac:dyDescent="0.3">
      <c r="A4771" s="1">
        <v>46066</v>
      </c>
      <c r="B4771" s="71" t="s">
        <v>976</v>
      </c>
      <c r="C4771" s="71" t="s">
        <v>20</v>
      </c>
      <c r="D4771" s="75" t="s">
        <v>179</v>
      </c>
      <c r="E4771" s="72">
        <v>0.29166666666666669</v>
      </c>
      <c r="F4771" s="71"/>
      <c r="G4771" s="71"/>
      <c r="H4771" s="75">
        <v>10</v>
      </c>
    </row>
    <row r="4772" spans="1:8" x14ac:dyDescent="0.3">
      <c r="A4772" s="1">
        <v>46066</v>
      </c>
      <c r="B4772" s="71" t="s">
        <v>18</v>
      </c>
      <c r="C4772" s="71" t="s">
        <v>20</v>
      </c>
      <c r="D4772" s="75" t="s">
        <v>179</v>
      </c>
      <c r="E4772" s="72">
        <v>0.29166666666666669</v>
      </c>
      <c r="F4772" s="71"/>
      <c r="G4772" s="71"/>
      <c r="H4772" s="75">
        <v>10</v>
      </c>
    </row>
    <row r="4773" spans="1:8" x14ac:dyDescent="0.3">
      <c r="A4773" s="1">
        <v>46066</v>
      </c>
      <c r="B4773" s="71" t="s">
        <v>11</v>
      </c>
      <c r="C4773" s="71" t="s">
        <v>20</v>
      </c>
      <c r="D4773" s="75" t="s">
        <v>179</v>
      </c>
      <c r="E4773" s="72">
        <v>0.29166666666666669</v>
      </c>
      <c r="F4773" s="75"/>
      <c r="G4773" s="75"/>
      <c r="H4773" s="75">
        <v>10</v>
      </c>
    </row>
    <row r="4774" spans="1:8" x14ac:dyDescent="0.3">
      <c r="A4774" s="1">
        <v>46066</v>
      </c>
      <c r="B4774" s="71" t="s">
        <v>95</v>
      </c>
      <c r="C4774" s="71" t="s">
        <v>28</v>
      </c>
      <c r="D4774" s="75" t="s">
        <v>42</v>
      </c>
      <c r="E4774" s="72">
        <v>0.25</v>
      </c>
      <c r="F4774" s="71"/>
      <c r="G4774" s="71"/>
      <c r="H4774" s="75">
        <v>5</v>
      </c>
    </row>
    <row r="4775" spans="1:8" x14ac:dyDescent="0.3">
      <c r="A4775" s="1">
        <v>46066</v>
      </c>
      <c r="B4775" s="71" t="s">
        <v>76</v>
      </c>
      <c r="C4775" s="71" t="s">
        <v>28</v>
      </c>
      <c r="D4775" s="75" t="s">
        <v>42</v>
      </c>
      <c r="E4775" s="72">
        <v>0.25</v>
      </c>
      <c r="F4775" s="71"/>
      <c r="G4775" s="71"/>
      <c r="H4775" s="75">
        <v>2</v>
      </c>
    </row>
    <row r="4776" spans="1:8" x14ac:dyDescent="0.3">
      <c r="A4776" s="1">
        <v>46066</v>
      </c>
      <c r="B4776" s="71" t="s">
        <v>33</v>
      </c>
      <c r="C4776" s="71" t="s">
        <v>104</v>
      </c>
      <c r="D4776" s="75" t="s">
        <v>24</v>
      </c>
      <c r="E4776" s="72">
        <v>0.75</v>
      </c>
      <c r="F4776" s="75"/>
      <c r="G4776" s="71"/>
      <c r="H4776" s="75">
        <v>7</v>
      </c>
    </row>
    <row r="4777" spans="1:8" x14ac:dyDescent="0.3">
      <c r="A4777" s="1">
        <v>46066</v>
      </c>
      <c r="B4777" s="71" t="s">
        <v>36</v>
      </c>
      <c r="C4777" s="71" t="s">
        <v>104</v>
      </c>
      <c r="D4777" s="75" t="s">
        <v>24</v>
      </c>
      <c r="E4777" s="72">
        <v>0.5</v>
      </c>
      <c r="F4777" s="71"/>
      <c r="G4777" s="71"/>
      <c r="H4777" s="75">
        <v>18</v>
      </c>
    </row>
    <row r="4778" spans="1:8" x14ac:dyDescent="0.3">
      <c r="A4778" s="1">
        <v>46066</v>
      </c>
      <c r="B4778" s="71" t="s">
        <v>51</v>
      </c>
      <c r="C4778" s="71" t="s">
        <v>46</v>
      </c>
      <c r="D4778" s="75" t="s">
        <v>15</v>
      </c>
      <c r="E4778" s="72">
        <v>0.29166666666666669</v>
      </c>
      <c r="F4778" s="289"/>
      <c r="G4778" s="71"/>
      <c r="H4778" s="75">
        <v>1</v>
      </c>
    </row>
    <row r="4779" spans="1:8" x14ac:dyDescent="0.3">
      <c r="A4779" s="1">
        <v>46066</v>
      </c>
      <c r="B4779" s="71" t="s">
        <v>12</v>
      </c>
      <c r="C4779" s="71" t="s">
        <v>46</v>
      </c>
      <c r="D4779" s="75" t="s">
        <v>15</v>
      </c>
      <c r="E4779" s="72">
        <v>0.29166666666666669</v>
      </c>
      <c r="F4779" s="71"/>
      <c r="G4779" s="71"/>
      <c r="H4779" s="75">
        <v>2</v>
      </c>
    </row>
    <row r="4780" spans="1:8" x14ac:dyDescent="0.3">
      <c r="A4780" s="1">
        <v>46066</v>
      </c>
      <c r="B4780" s="71" t="s">
        <v>159</v>
      </c>
      <c r="C4780" s="71" t="s">
        <v>46</v>
      </c>
      <c r="D4780" s="75" t="s">
        <v>15</v>
      </c>
      <c r="E4780" s="72">
        <v>0.75</v>
      </c>
      <c r="F4780" s="71"/>
      <c r="G4780" s="71"/>
      <c r="H4780" s="75">
        <v>2</v>
      </c>
    </row>
    <row r="4781" spans="1:8" ht="15.6" x14ac:dyDescent="0.3">
      <c r="A4781" s="56" t="s">
        <v>267</v>
      </c>
      <c r="B4781" s="56" t="s">
        <v>2</v>
      </c>
      <c r="C4781" s="56" t="s">
        <v>3</v>
      </c>
      <c r="D4781" s="56" t="s">
        <v>4</v>
      </c>
      <c r="E4781" s="57" t="s">
        <v>5</v>
      </c>
      <c r="F4781" s="212" t="s">
        <v>500</v>
      </c>
      <c r="G4781" s="212" t="s">
        <v>619</v>
      </c>
      <c r="H4781" s="212" t="s">
        <v>268</v>
      </c>
    </row>
    <row r="4782" spans="1:8" x14ac:dyDescent="0.3">
      <c r="A4782" s="18">
        <v>46067</v>
      </c>
      <c r="B4782" s="54" t="s">
        <v>35</v>
      </c>
      <c r="C4782" s="425" t="s">
        <v>14</v>
      </c>
      <c r="D4782" s="426" t="s">
        <v>15</v>
      </c>
      <c r="E4782" s="425">
        <v>0.33333333333333331</v>
      </c>
      <c r="F4782" s="5"/>
      <c r="G4782" s="5"/>
      <c r="H4782" s="426">
        <v>14</v>
      </c>
    </row>
    <row r="4783" spans="1:8" x14ac:dyDescent="0.3">
      <c r="A4783" s="18">
        <v>46067</v>
      </c>
      <c r="B4783" s="5" t="s">
        <v>30</v>
      </c>
      <c r="C4783" s="234" t="s">
        <v>14</v>
      </c>
      <c r="D4783" s="236" t="s">
        <v>15</v>
      </c>
      <c r="E4783" s="234">
        <v>0.41666666666666669</v>
      </c>
      <c r="F4783" s="5"/>
      <c r="G4783" s="5"/>
      <c r="H4783" s="236">
        <v>14</v>
      </c>
    </row>
    <row r="4784" spans="1:8" x14ac:dyDescent="0.3">
      <c r="A4784" s="18">
        <v>46067</v>
      </c>
      <c r="B4784" s="5" t="s">
        <v>6</v>
      </c>
      <c r="C4784" s="234" t="s">
        <v>20</v>
      </c>
      <c r="D4784" s="236" t="s">
        <v>179</v>
      </c>
      <c r="E4784" s="234">
        <v>0.33333333333333398</v>
      </c>
      <c r="F4784" s="5"/>
      <c r="G4784" s="5"/>
      <c r="H4784" s="236">
        <v>23</v>
      </c>
    </row>
    <row r="4785" spans="1:8" x14ac:dyDescent="0.3">
      <c r="A4785" s="18">
        <v>46067</v>
      </c>
      <c r="B4785" s="54" t="s">
        <v>9</v>
      </c>
      <c r="C4785" s="234" t="s">
        <v>28</v>
      </c>
      <c r="D4785" s="236" t="s">
        <v>165</v>
      </c>
      <c r="E4785" s="234">
        <v>0.41666666666666669</v>
      </c>
      <c r="F4785" s="5"/>
      <c r="G4785" s="5"/>
      <c r="H4785" s="236">
        <v>10</v>
      </c>
    </row>
    <row r="4786" spans="1:8" x14ac:dyDescent="0.3">
      <c r="A4786" s="18">
        <v>46067</v>
      </c>
      <c r="B4786" s="20" t="s">
        <v>36</v>
      </c>
      <c r="C4786" s="238" t="s">
        <v>104</v>
      </c>
      <c r="D4786" s="237" t="s">
        <v>165</v>
      </c>
      <c r="E4786" s="238">
        <v>0.25</v>
      </c>
      <c r="F4786" s="5"/>
      <c r="G4786" s="5"/>
      <c r="H4786" s="237">
        <v>7</v>
      </c>
    </row>
    <row r="4787" spans="1:8" x14ac:dyDescent="0.3">
      <c r="A4787" s="18">
        <v>46067</v>
      </c>
      <c r="B4787" s="5" t="s">
        <v>445</v>
      </c>
      <c r="C4787" s="240" t="s">
        <v>56</v>
      </c>
      <c r="D4787" s="235" t="s">
        <v>81</v>
      </c>
      <c r="E4787" s="240">
        <v>0.375</v>
      </c>
      <c r="F4787" s="5"/>
      <c r="G4787" s="5"/>
      <c r="H4787" s="235">
        <v>10</v>
      </c>
    </row>
    <row r="4788" spans="1:8" ht="15.6" x14ac:dyDescent="0.3">
      <c r="A4788" s="56" t="s">
        <v>267</v>
      </c>
      <c r="B4788" s="56" t="s">
        <v>2</v>
      </c>
      <c r="C4788" s="56" t="s">
        <v>3</v>
      </c>
      <c r="D4788" s="56" t="s">
        <v>4</v>
      </c>
      <c r="E4788" s="57" t="s">
        <v>5</v>
      </c>
      <c r="F4788" s="212" t="s">
        <v>500</v>
      </c>
      <c r="G4788" s="212" t="s">
        <v>619</v>
      </c>
      <c r="H4788" s="212" t="s">
        <v>268</v>
      </c>
    </row>
    <row r="4789" spans="1:8" x14ac:dyDescent="0.3">
      <c r="A4789" s="18">
        <v>46068</v>
      </c>
      <c r="B4789" s="5" t="s">
        <v>1023</v>
      </c>
      <c r="C4789" s="5" t="s">
        <v>20</v>
      </c>
      <c r="D4789" s="5" t="s">
        <v>179</v>
      </c>
      <c r="E4789" s="22">
        <v>0.58333333333333337</v>
      </c>
      <c r="F4789" s="5"/>
      <c r="G4789" s="5"/>
      <c r="H4789" s="5">
        <v>20</v>
      </c>
    </row>
    <row r="4790" spans="1:8" ht="15.6" x14ac:dyDescent="0.3">
      <c r="A4790" s="56" t="s">
        <v>267</v>
      </c>
      <c r="B4790" s="56" t="s">
        <v>2</v>
      </c>
      <c r="C4790" s="56" t="s">
        <v>3</v>
      </c>
      <c r="D4790" s="56" t="s">
        <v>4</v>
      </c>
      <c r="E4790" s="57" t="s">
        <v>5</v>
      </c>
      <c r="F4790" s="212" t="s">
        <v>500</v>
      </c>
      <c r="G4790" s="212" t="s">
        <v>619</v>
      </c>
      <c r="H4790" s="212" t="s">
        <v>268</v>
      </c>
    </row>
    <row r="4791" spans="1:8" x14ac:dyDescent="0.3">
      <c r="A4791" s="18">
        <v>46069</v>
      </c>
      <c r="B4791" s="5" t="s">
        <v>16</v>
      </c>
      <c r="C4791" s="19" t="s">
        <v>20</v>
      </c>
      <c r="D4791" s="48" t="s">
        <v>179</v>
      </c>
      <c r="E4791" s="19">
        <v>0.33333333333333331</v>
      </c>
      <c r="F4791" s="5">
        <v>23000</v>
      </c>
      <c r="G4791" s="5"/>
      <c r="H4791" s="48">
        <v>24</v>
      </c>
    </row>
    <row r="4792" spans="1:8" x14ac:dyDescent="0.3">
      <c r="A4792" s="18">
        <v>46069</v>
      </c>
      <c r="B4792" s="5" t="s">
        <v>17</v>
      </c>
      <c r="C4792" s="19" t="s">
        <v>20</v>
      </c>
      <c r="D4792" s="48" t="s">
        <v>179</v>
      </c>
      <c r="E4792" s="19">
        <v>0.54166666666666663</v>
      </c>
      <c r="F4792" s="5">
        <v>6690</v>
      </c>
      <c r="G4792" s="5"/>
      <c r="H4792" s="48">
        <v>11</v>
      </c>
    </row>
    <row r="4793" spans="1:8" x14ac:dyDescent="0.3">
      <c r="A4793" s="18">
        <v>46069</v>
      </c>
      <c r="B4793" s="5" t="s">
        <v>25</v>
      </c>
      <c r="C4793" s="19" t="s">
        <v>20</v>
      </c>
      <c r="D4793" s="48" t="s">
        <v>179</v>
      </c>
      <c r="E4793" s="19">
        <v>0.54166666666666663</v>
      </c>
      <c r="F4793" s="5">
        <v>936</v>
      </c>
      <c r="G4793" s="5"/>
      <c r="H4793" s="48">
        <v>8</v>
      </c>
    </row>
    <row r="4794" spans="1:8" x14ac:dyDescent="0.3">
      <c r="A4794" s="18">
        <v>46069</v>
      </c>
      <c r="B4794" s="5" t="s">
        <v>13</v>
      </c>
      <c r="C4794" s="19" t="s">
        <v>20</v>
      </c>
      <c r="D4794" s="48" t="s">
        <v>179</v>
      </c>
      <c r="E4794" s="19">
        <v>0.54166666666666663</v>
      </c>
      <c r="F4794" s="5">
        <v>4200</v>
      </c>
      <c r="G4794" s="5"/>
      <c r="H4794" s="48">
        <v>12</v>
      </c>
    </row>
    <row r="4795" spans="1:8" x14ac:dyDescent="0.3">
      <c r="A4795" s="18">
        <v>46069</v>
      </c>
      <c r="B4795" s="54" t="s">
        <v>159</v>
      </c>
      <c r="C4795" s="191" t="s">
        <v>104</v>
      </c>
      <c r="D4795" s="54" t="s">
        <v>24</v>
      </c>
      <c r="E4795" s="191">
        <v>0.29166666666666669</v>
      </c>
      <c r="F4795" s="5"/>
      <c r="G4795" s="5"/>
      <c r="H4795" s="54">
        <v>5</v>
      </c>
    </row>
    <row r="4796" spans="1:8" x14ac:dyDescent="0.3">
      <c r="A4796" s="18">
        <v>46069</v>
      </c>
      <c r="B4796" s="5" t="s">
        <v>35</v>
      </c>
      <c r="C4796" s="19" t="s">
        <v>46</v>
      </c>
      <c r="D4796" s="48" t="s">
        <v>165</v>
      </c>
      <c r="E4796" s="19">
        <v>0.54166666666666696</v>
      </c>
      <c r="F4796" s="5"/>
      <c r="G4796" s="5"/>
      <c r="H4796" s="48">
        <v>1</v>
      </c>
    </row>
    <row r="4797" spans="1:8" x14ac:dyDescent="0.3">
      <c r="A4797" s="18">
        <v>46069</v>
      </c>
      <c r="B4797" s="5" t="s">
        <v>30</v>
      </c>
      <c r="C4797" s="19" t="s">
        <v>14</v>
      </c>
      <c r="D4797" s="48" t="s">
        <v>115</v>
      </c>
      <c r="E4797" s="19">
        <v>0.33333333333333298</v>
      </c>
      <c r="F4797" s="20">
        <v>6200</v>
      </c>
      <c r="G4797" s="5"/>
      <c r="H4797" s="48">
        <v>4</v>
      </c>
    </row>
    <row r="4798" spans="1:8" x14ac:dyDescent="0.3">
      <c r="A4798" s="18">
        <v>46069</v>
      </c>
      <c r="B4798" s="5" t="s">
        <v>9</v>
      </c>
      <c r="C4798" s="19" t="s">
        <v>14</v>
      </c>
      <c r="D4798" s="48" t="s">
        <v>115</v>
      </c>
      <c r="E4798" s="19">
        <v>0.33333333333333331</v>
      </c>
      <c r="F4798" s="5">
        <v>2100</v>
      </c>
      <c r="G4798" s="5"/>
      <c r="H4798" s="48">
        <v>7</v>
      </c>
    </row>
    <row r="4799" spans="1:8" x14ac:dyDescent="0.3">
      <c r="A4799" s="18">
        <v>46069</v>
      </c>
      <c r="B4799" s="5" t="s">
        <v>976</v>
      </c>
      <c r="C4799" s="19" t="s">
        <v>446</v>
      </c>
      <c r="D4799" s="48" t="s">
        <v>446</v>
      </c>
      <c r="E4799" s="19">
        <v>0.375</v>
      </c>
      <c r="F4799" s="5"/>
      <c r="G4799" s="5"/>
      <c r="H4799" s="48">
        <v>6</v>
      </c>
    </row>
    <row r="4800" spans="1:8" x14ac:dyDescent="0.3">
      <c r="A4800" s="18">
        <v>46069</v>
      </c>
      <c r="B4800" s="20" t="s">
        <v>18</v>
      </c>
      <c r="C4800" s="19" t="s">
        <v>446</v>
      </c>
      <c r="D4800" s="41" t="s">
        <v>446</v>
      </c>
      <c r="E4800" s="19">
        <v>0.375</v>
      </c>
      <c r="F4800" s="5">
        <v>22303</v>
      </c>
      <c r="G4800" s="5"/>
      <c r="H4800" s="41">
        <v>27</v>
      </c>
    </row>
    <row r="4801" spans="1:8" x14ac:dyDescent="0.3">
      <c r="A4801" s="18">
        <v>46069</v>
      </c>
      <c r="B4801" s="5" t="s">
        <v>6</v>
      </c>
      <c r="C4801" s="19" t="s">
        <v>56</v>
      </c>
      <c r="D4801" s="48" t="s">
        <v>81</v>
      </c>
      <c r="E4801" s="19">
        <v>0.29166666666666702</v>
      </c>
      <c r="F4801" s="5">
        <v>7100</v>
      </c>
      <c r="G4801" s="5"/>
      <c r="H4801" s="48">
        <v>10</v>
      </c>
    </row>
    <row r="4802" spans="1:8" x14ac:dyDescent="0.3">
      <c r="A4802" s="18">
        <v>46069</v>
      </c>
      <c r="B4802" s="5" t="s">
        <v>22</v>
      </c>
      <c r="C4802" s="19" t="s">
        <v>56</v>
      </c>
      <c r="D4802" s="48" t="s">
        <v>81</v>
      </c>
      <c r="E4802" s="19">
        <v>0.5</v>
      </c>
      <c r="F4802" s="5">
        <v>6500</v>
      </c>
      <c r="G4802" s="5"/>
      <c r="H4802" s="48">
        <v>14</v>
      </c>
    </row>
    <row r="4803" spans="1:8" ht="15.6" x14ac:dyDescent="0.3">
      <c r="A4803" s="56" t="s">
        <v>267</v>
      </c>
      <c r="B4803" s="56" t="s">
        <v>2</v>
      </c>
      <c r="C4803" s="56" t="s">
        <v>3</v>
      </c>
      <c r="D4803" s="56" t="s">
        <v>4</v>
      </c>
      <c r="E4803" s="57" t="s">
        <v>5</v>
      </c>
      <c r="F4803" s="212" t="s">
        <v>500</v>
      </c>
      <c r="G4803" s="212" t="s">
        <v>619</v>
      </c>
      <c r="H4803" s="212" t="s">
        <v>268</v>
      </c>
    </row>
    <row r="4804" spans="1:8" x14ac:dyDescent="0.3">
      <c r="A4804" s="18">
        <v>46070</v>
      </c>
      <c r="B4804" s="5" t="s">
        <v>6</v>
      </c>
      <c r="C4804" s="19" t="s">
        <v>20</v>
      </c>
      <c r="D4804" s="48" t="s">
        <v>179</v>
      </c>
      <c r="E4804" s="19">
        <v>0.33333333333333331</v>
      </c>
      <c r="F4804" s="5">
        <v>12657.77</v>
      </c>
      <c r="G4804" s="5"/>
      <c r="H4804" s="48">
        <v>7</v>
      </c>
    </row>
    <row r="4805" spans="1:8" x14ac:dyDescent="0.3">
      <c r="A4805" s="18">
        <v>46070</v>
      </c>
      <c r="B4805" s="5" t="s">
        <v>30</v>
      </c>
      <c r="C4805" s="19" t="s">
        <v>20</v>
      </c>
      <c r="D4805" s="48" t="s">
        <v>179</v>
      </c>
      <c r="E4805" s="19">
        <v>0.33333333333333331</v>
      </c>
      <c r="F4805" s="5">
        <v>4000</v>
      </c>
      <c r="G4805" s="20"/>
      <c r="H4805" s="48">
        <v>10</v>
      </c>
    </row>
    <row r="4806" spans="1:8" x14ac:dyDescent="0.3">
      <c r="A4806" s="18">
        <v>46070</v>
      </c>
      <c r="B4806" s="20" t="s">
        <v>9</v>
      </c>
      <c r="C4806" s="21" t="s">
        <v>20</v>
      </c>
      <c r="D4806" s="41" t="s">
        <v>179</v>
      </c>
      <c r="E4806" s="21">
        <v>0.33333333333333331</v>
      </c>
      <c r="F4806" s="5">
        <v>6000</v>
      </c>
      <c r="G4806" s="5"/>
      <c r="H4806" s="41">
        <v>9</v>
      </c>
    </row>
    <row r="4807" spans="1:8" x14ac:dyDescent="0.3">
      <c r="A4807" s="18">
        <v>46070</v>
      </c>
      <c r="B4807" s="5" t="s">
        <v>107</v>
      </c>
      <c r="C4807" s="19" t="s">
        <v>56</v>
      </c>
      <c r="D4807" s="48" t="s">
        <v>81</v>
      </c>
      <c r="E4807" s="19">
        <v>0.54166666666666663</v>
      </c>
      <c r="F4807" s="5">
        <v>1000</v>
      </c>
      <c r="G4807" s="5"/>
      <c r="H4807" s="48">
        <v>16</v>
      </c>
    </row>
    <row r="4808" spans="1:8" x14ac:dyDescent="0.3">
      <c r="A4808" s="18">
        <v>46070</v>
      </c>
      <c r="B4808" s="5" t="s">
        <v>22</v>
      </c>
      <c r="C4808" s="19" t="s">
        <v>56</v>
      </c>
      <c r="D4808" s="48" t="s">
        <v>81</v>
      </c>
      <c r="E4808" s="19">
        <v>0.29166666666666702</v>
      </c>
      <c r="F4808" s="5">
        <v>9000</v>
      </c>
      <c r="G4808" s="5"/>
      <c r="H4808" s="48">
        <v>11</v>
      </c>
    </row>
    <row r="4809" spans="1:8" x14ac:dyDescent="0.3">
      <c r="A4809" s="18">
        <v>46070</v>
      </c>
      <c r="B4809" s="20" t="s">
        <v>35</v>
      </c>
      <c r="C4809" s="19" t="s">
        <v>104</v>
      </c>
      <c r="D4809" s="41" t="s">
        <v>24</v>
      </c>
      <c r="E4809" s="19">
        <v>0.29166666666666702</v>
      </c>
      <c r="F4809" s="5">
        <v>12000</v>
      </c>
      <c r="G4809" s="5"/>
      <c r="H4809" s="41">
        <v>13</v>
      </c>
    </row>
    <row r="4810" spans="1:8" x14ac:dyDescent="0.3">
      <c r="A4810" s="18">
        <v>46070</v>
      </c>
      <c r="B4810" s="54" t="s">
        <v>51</v>
      </c>
      <c r="C4810" s="191" t="s">
        <v>104</v>
      </c>
      <c r="D4810" s="54" t="s">
        <v>24</v>
      </c>
      <c r="E4810" s="191">
        <v>0.375</v>
      </c>
      <c r="F4810" s="54">
        <v>2600</v>
      </c>
      <c r="G4810" s="54"/>
      <c r="H4810" s="54">
        <v>3</v>
      </c>
    </row>
    <row r="4811" spans="1:8" x14ac:dyDescent="0.3">
      <c r="A4811" s="18">
        <v>46070</v>
      </c>
      <c r="B4811" s="5" t="s">
        <v>76</v>
      </c>
      <c r="C4811" s="19" t="s">
        <v>104</v>
      </c>
      <c r="D4811" s="48" t="s">
        <v>24</v>
      </c>
      <c r="E4811" s="19">
        <v>0.375</v>
      </c>
      <c r="F4811" s="5">
        <v>1700</v>
      </c>
      <c r="G4811" s="5"/>
      <c r="H4811" s="48">
        <v>5</v>
      </c>
    </row>
    <row r="4812" spans="1:8" x14ac:dyDescent="0.3">
      <c r="A4812" s="18">
        <v>46070</v>
      </c>
      <c r="B4812" s="5" t="s">
        <v>36</v>
      </c>
      <c r="C4812" s="19" t="s">
        <v>28</v>
      </c>
      <c r="D4812" s="48" t="s">
        <v>42</v>
      </c>
      <c r="E4812" s="19">
        <v>0.20833333333333334</v>
      </c>
      <c r="F4812" s="5">
        <v>11000</v>
      </c>
      <c r="G4812" s="5"/>
      <c r="H4812" s="48">
        <v>15</v>
      </c>
    </row>
    <row r="4813" spans="1:8" x14ac:dyDescent="0.3">
      <c r="A4813" s="18">
        <v>46070</v>
      </c>
      <c r="B4813" s="5" t="s">
        <v>80</v>
      </c>
      <c r="C4813" s="19" t="s">
        <v>446</v>
      </c>
      <c r="D4813" s="48" t="s">
        <v>446</v>
      </c>
      <c r="E4813" s="19">
        <v>0.41666666666666669</v>
      </c>
      <c r="F4813" s="5">
        <v>13.222</v>
      </c>
      <c r="G4813" s="20"/>
      <c r="H4813" s="48">
        <v>33</v>
      </c>
    </row>
    <row r="4814" spans="1:8" x14ac:dyDescent="0.3">
      <c r="A4814" s="18">
        <v>46070</v>
      </c>
      <c r="B4814" s="5" t="s">
        <v>84</v>
      </c>
      <c r="C4814" s="19" t="s">
        <v>14</v>
      </c>
      <c r="D4814" s="48" t="s">
        <v>115</v>
      </c>
      <c r="E4814" s="19">
        <v>0.25</v>
      </c>
      <c r="F4814" s="5"/>
      <c r="G4814" s="20"/>
      <c r="H4814" s="48">
        <v>26</v>
      </c>
    </row>
    <row r="4815" spans="1:8" x14ac:dyDescent="0.3">
      <c r="A4815" s="18">
        <v>46070</v>
      </c>
      <c r="B4815" s="5" t="s">
        <v>16</v>
      </c>
      <c r="C4815" s="19" t="s">
        <v>14</v>
      </c>
      <c r="D4815" s="48" t="s">
        <v>115</v>
      </c>
      <c r="E4815" s="19">
        <v>0.5</v>
      </c>
      <c r="F4815" s="5">
        <v>11000</v>
      </c>
      <c r="G4815" s="20"/>
      <c r="H4815" s="48">
        <v>14</v>
      </c>
    </row>
    <row r="4816" spans="1:8" x14ac:dyDescent="0.3">
      <c r="A4816" s="18">
        <v>46070</v>
      </c>
      <c r="B4816" s="5" t="s">
        <v>22</v>
      </c>
      <c r="C4816" s="19" t="s">
        <v>56</v>
      </c>
      <c r="D4816" s="48" t="s">
        <v>165</v>
      </c>
      <c r="E4816" s="19">
        <v>0.875</v>
      </c>
      <c r="F4816" s="5"/>
      <c r="G4816" s="20"/>
      <c r="H4816" s="48"/>
    </row>
    <row r="4817" spans="1:8" x14ac:dyDescent="0.3">
      <c r="A4817" s="18">
        <v>46070</v>
      </c>
      <c r="B4817" s="5" t="s">
        <v>80</v>
      </c>
      <c r="C4817" s="19" t="s">
        <v>56</v>
      </c>
      <c r="D4817" s="48" t="s">
        <v>165</v>
      </c>
      <c r="E4817" s="19">
        <v>0.875</v>
      </c>
      <c r="F4817" s="5"/>
      <c r="G4817" s="20"/>
      <c r="H4817" s="48"/>
    </row>
    <row r="4818" spans="1:8" x14ac:dyDescent="0.3">
      <c r="A4818" s="18">
        <v>46070</v>
      </c>
      <c r="B4818" s="5" t="s">
        <v>107</v>
      </c>
      <c r="C4818" s="19" t="s">
        <v>56</v>
      </c>
      <c r="D4818" s="48" t="s">
        <v>165</v>
      </c>
      <c r="E4818" s="19">
        <v>0.875</v>
      </c>
      <c r="F4818" s="5"/>
      <c r="G4818" s="20"/>
      <c r="H4818" s="48"/>
    </row>
    <row r="4819" spans="1:8" x14ac:dyDescent="0.3">
      <c r="A4819" s="18"/>
      <c r="B4819" s="5" t="s">
        <v>6</v>
      </c>
      <c r="C4819" s="19" t="s">
        <v>28</v>
      </c>
      <c r="D4819" s="48" t="s">
        <v>42</v>
      </c>
      <c r="E4819" s="19"/>
      <c r="F4819" s="5"/>
      <c r="G4819" s="20"/>
      <c r="H4819" s="48"/>
    </row>
    <row r="4820" spans="1:8" x14ac:dyDescent="0.3">
      <c r="A4820" s="18"/>
      <c r="B4820" s="5" t="s">
        <v>30</v>
      </c>
      <c r="C4820" s="19" t="s">
        <v>28</v>
      </c>
      <c r="D4820" s="48" t="s">
        <v>42</v>
      </c>
      <c r="E4820" s="19"/>
      <c r="F4820" s="5"/>
      <c r="G4820" s="20"/>
      <c r="H4820" s="48"/>
    </row>
    <row r="4821" spans="1:8" x14ac:dyDescent="0.3">
      <c r="A4821" s="18">
        <v>46070</v>
      </c>
      <c r="B4821" s="20" t="s">
        <v>9</v>
      </c>
      <c r="C4821" s="19" t="s">
        <v>28</v>
      </c>
      <c r="D4821" s="48" t="s">
        <v>42</v>
      </c>
      <c r="E4821" s="19">
        <v>0.83333333333333337</v>
      </c>
      <c r="F4821" s="5"/>
      <c r="G4821" s="20"/>
      <c r="H4821" s="48"/>
    </row>
    <row r="4822" spans="1:8" ht="15.6" x14ac:dyDescent="0.3">
      <c r="A4822" s="56" t="s">
        <v>267</v>
      </c>
      <c r="B4822" s="56" t="s">
        <v>2</v>
      </c>
      <c r="C4822" s="56" t="s">
        <v>3</v>
      </c>
      <c r="D4822" s="56" t="s">
        <v>4</v>
      </c>
      <c r="E4822" s="57" t="s">
        <v>5</v>
      </c>
      <c r="F4822" s="212" t="s">
        <v>500</v>
      </c>
      <c r="G4822" s="212" t="s">
        <v>619</v>
      </c>
      <c r="H4822" s="212" t="s">
        <v>268</v>
      </c>
    </row>
    <row r="4823" spans="1:8" x14ac:dyDescent="0.3">
      <c r="A4823" s="18">
        <v>46071</v>
      </c>
      <c r="B4823" s="5" t="s">
        <v>25</v>
      </c>
      <c r="C4823" s="19" t="s">
        <v>46</v>
      </c>
      <c r="D4823" s="48" t="s">
        <v>24</v>
      </c>
      <c r="E4823" s="19">
        <v>0.20833333333333301</v>
      </c>
      <c r="F4823" s="5">
        <v>2200</v>
      </c>
      <c r="G4823" s="5" t="s">
        <v>371</v>
      </c>
      <c r="H4823" s="48">
        <v>2</v>
      </c>
    </row>
    <row r="4824" spans="1:8" x14ac:dyDescent="0.3">
      <c r="A4824" s="18">
        <v>46071</v>
      </c>
      <c r="B4824" s="5" t="s">
        <v>67</v>
      </c>
      <c r="C4824" s="19" t="s">
        <v>104</v>
      </c>
      <c r="D4824" s="48" t="s">
        <v>24</v>
      </c>
      <c r="E4824" s="19">
        <v>0.5</v>
      </c>
      <c r="F4824" s="5"/>
      <c r="G4824" s="5" t="s">
        <v>371</v>
      </c>
      <c r="H4824" s="48"/>
    </row>
    <row r="4825" spans="1:8" x14ac:dyDescent="0.3">
      <c r="A4825" s="18">
        <v>46071</v>
      </c>
      <c r="B4825" s="5" t="s">
        <v>169</v>
      </c>
      <c r="C4825" s="19" t="s">
        <v>28</v>
      </c>
      <c r="D4825" s="48" t="s">
        <v>42</v>
      </c>
      <c r="E4825" s="19">
        <v>0.5</v>
      </c>
      <c r="F4825" s="5">
        <v>620</v>
      </c>
      <c r="G4825" s="27" t="s">
        <v>371</v>
      </c>
      <c r="H4825" s="48">
        <v>6</v>
      </c>
    </row>
    <row r="4826" spans="1:8" x14ac:dyDescent="0.3">
      <c r="A4826" s="18">
        <v>46071</v>
      </c>
      <c r="B4826" s="5" t="s">
        <v>161</v>
      </c>
      <c r="C4826" s="19" t="s">
        <v>28</v>
      </c>
      <c r="D4826" s="48" t="s">
        <v>42</v>
      </c>
      <c r="E4826" s="19">
        <v>0.5</v>
      </c>
      <c r="F4826" s="5"/>
      <c r="G4826" s="5" t="s">
        <v>371</v>
      </c>
      <c r="H4826" s="48">
        <v>3</v>
      </c>
    </row>
    <row r="4827" spans="1:8" x14ac:dyDescent="0.3">
      <c r="A4827" s="18">
        <v>46071</v>
      </c>
      <c r="B4827" s="5" t="s">
        <v>204</v>
      </c>
      <c r="C4827" s="19" t="s">
        <v>446</v>
      </c>
      <c r="D4827" s="48" t="s">
        <v>446</v>
      </c>
      <c r="E4827" s="19">
        <v>8.3333333333333329E-2</v>
      </c>
      <c r="F4827"/>
      <c r="G4827" s="5" t="s">
        <v>371</v>
      </c>
      <c r="H4827" s="48">
        <v>7</v>
      </c>
    </row>
    <row r="4828" spans="1:8" x14ac:dyDescent="0.3">
      <c r="A4828" s="18">
        <v>46071</v>
      </c>
      <c r="B4828" s="5" t="s">
        <v>11</v>
      </c>
      <c r="C4828" s="19" t="s">
        <v>446</v>
      </c>
      <c r="D4828" s="48" t="s">
        <v>446</v>
      </c>
      <c r="E4828" s="19">
        <v>0.29166666666666669</v>
      </c>
      <c r="F4828" s="5"/>
      <c r="G4828" s="5" t="s">
        <v>371</v>
      </c>
      <c r="H4828" s="48">
        <v>13</v>
      </c>
    </row>
    <row r="4829" spans="1:8" x14ac:dyDescent="0.3">
      <c r="A4829" s="18">
        <v>46071</v>
      </c>
      <c r="B4829" s="48" t="s">
        <v>18</v>
      </c>
      <c r="C4829" s="192" t="s">
        <v>446</v>
      </c>
      <c r="D4829" s="48" t="s">
        <v>446</v>
      </c>
      <c r="E4829" s="192">
        <v>0.29166666666666702</v>
      </c>
      <c r="F4829" s="5">
        <v>10200</v>
      </c>
      <c r="G4829" s="5" t="s">
        <v>371</v>
      </c>
      <c r="H4829" s="48">
        <v>15</v>
      </c>
    </row>
    <row r="4830" spans="1:8" x14ac:dyDescent="0.3">
      <c r="A4830" s="18">
        <v>46071</v>
      </c>
      <c r="B4830" s="48" t="s">
        <v>445</v>
      </c>
      <c r="C4830" s="192" t="s">
        <v>446</v>
      </c>
      <c r="D4830" s="48" t="s">
        <v>446</v>
      </c>
      <c r="E4830" s="192">
        <v>0.29166666666666669</v>
      </c>
      <c r="F4830" s="5">
        <v>10200</v>
      </c>
      <c r="G4830" s="5" t="s">
        <v>371</v>
      </c>
      <c r="H4830" s="48">
        <v>7</v>
      </c>
    </row>
    <row r="4831" spans="1:8" x14ac:dyDescent="0.3">
      <c r="A4831" s="18">
        <v>46071</v>
      </c>
      <c r="B4831" s="5" t="s">
        <v>9</v>
      </c>
      <c r="C4831" s="19" t="s">
        <v>446</v>
      </c>
      <c r="D4831" s="48" t="s">
        <v>446</v>
      </c>
      <c r="E4831" s="19">
        <v>0.33333333333333331</v>
      </c>
      <c r="F4831" s="5">
        <v>5000</v>
      </c>
      <c r="G4831" s="5" t="s">
        <v>371</v>
      </c>
      <c r="H4831" s="48">
        <v>8</v>
      </c>
    </row>
    <row r="4832" spans="1:8" x14ac:dyDescent="0.3">
      <c r="A4832" s="18">
        <v>46071</v>
      </c>
      <c r="B4832" s="5" t="s">
        <v>30</v>
      </c>
      <c r="C4832" s="19" t="s">
        <v>446</v>
      </c>
      <c r="D4832" s="48" t="s">
        <v>446</v>
      </c>
      <c r="E4832" s="19">
        <v>0.33333333333333331</v>
      </c>
      <c r="F4832" s="5"/>
      <c r="G4832" s="5" t="s">
        <v>371</v>
      </c>
      <c r="H4832" s="48">
        <v>15</v>
      </c>
    </row>
    <row r="4833" spans="1:8" x14ac:dyDescent="0.3">
      <c r="A4833" s="18">
        <v>46071</v>
      </c>
      <c r="B4833" s="5" t="s">
        <v>6</v>
      </c>
      <c r="C4833" s="19" t="s">
        <v>446</v>
      </c>
      <c r="D4833" s="48" t="s">
        <v>446</v>
      </c>
      <c r="E4833" s="19">
        <v>0.33333333333333331</v>
      </c>
      <c r="F4833" s="5">
        <v>6200</v>
      </c>
      <c r="G4833" s="5" t="s">
        <v>371</v>
      </c>
      <c r="H4833" s="48">
        <v>14</v>
      </c>
    </row>
    <row r="4834" spans="1:8" x14ac:dyDescent="0.3">
      <c r="A4834" s="18">
        <v>46070</v>
      </c>
      <c r="B4834" s="5" t="s">
        <v>75</v>
      </c>
      <c r="C4834" s="19" t="s">
        <v>56</v>
      </c>
      <c r="D4834" s="48" t="s">
        <v>81</v>
      </c>
      <c r="E4834" s="19">
        <v>0.5</v>
      </c>
      <c r="F4834" s="5">
        <v>8315</v>
      </c>
      <c r="G4834" s="20" t="s">
        <v>371</v>
      </c>
      <c r="H4834" s="48">
        <v>11</v>
      </c>
    </row>
    <row r="4835" spans="1:8" x14ac:dyDescent="0.3">
      <c r="A4835" s="18">
        <v>46071</v>
      </c>
      <c r="B4835" s="5" t="s">
        <v>16</v>
      </c>
      <c r="C4835" s="19" t="s">
        <v>56</v>
      </c>
      <c r="D4835" s="48" t="s">
        <v>81</v>
      </c>
      <c r="E4835" s="19">
        <v>0.625</v>
      </c>
      <c r="F4835" s="5">
        <v>11000</v>
      </c>
      <c r="G4835" s="5" t="s">
        <v>371</v>
      </c>
      <c r="H4835" s="48">
        <v>6</v>
      </c>
    </row>
    <row r="4836" spans="1:8" x14ac:dyDescent="0.3">
      <c r="A4836" s="18">
        <v>46071</v>
      </c>
      <c r="B4836" s="5" t="s">
        <v>580</v>
      </c>
      <c r="C4836" s="19" t="s">
        <v>20</v>
      </c>
      <c r="D4836" s="48" t="s">
        <v>179</v>
      </c>
      <c r="E4836" s="19">
        <v>0.29166666666666669</v>
      </c>
      <c r="F4836" s="5"/>
      <c r="G4836" s="5" t="s">
        <v>371</v>
      </c>
      <c r="H4836" s="48"/>
    </row>
    <row r="4837" spans="1:8" x14ac:dyDescent="0.3">
      <c r="A4837" s="18">
        <v>46071</v>
      </c>
      <c r="B4837" s="48" t="s">
        <v>36</v>
      </c>
      <c r="C4837" s="192" t="s">
        <v>14</v>
      </c>
      <c r="D4837" s="48" t="s">
        <v>115</v>
      </c>
      <c r="E4837" s="192">
        <v>0.75</v>
      </c>
      <c r="F4837" s="5" t="s">
        <v>523</v>
      </c>
      <c r="G4837" s="5" t="s">
        <v>371</v>
      </c>
      <c r="H4837" s="48">
        <v>19</v>
      </c>
    </row>
    <row r="4838" spans="1:8" x14ac:dyDescent="0.3">
      <c r="A4838" s="18">
        <v>46071</v>
      </c>
      <c r="B4838" s="5" t="s">
        <v>35</v>
      </c>
      <c r="C4838" s="19" t="s">
        <v>14</v>
      </c>
      <c r="D4838" s="48" t="s">
        <v>115</v>
      </c>
      <c r="E4838" s="19">
        <v>0.29166666666666669</v>
      </c>
      <c r="F4838" s="5">
        <v>6500</v>
      </c>
      <c r="G4838" s="5" t="s">
        <v>371</v>
      </c>
      <c r="H4838" s="48">
        <v>10</v>
      </c>
    </row>
    <row r="4839" spans="1:8" x14ac:dyDescent="0.3">
      <c r="A4839" s="18">
        <v>46071</v>
      </c>
      <c r="B4839" s="5" t="s">
        <v>19</v>
      </c>
      <c r="C4839" s="19" t="s">
        <v>14</v>
      </c>
      <c r="D4839" s="48" t="s">
        <v>115</v>
      </c>
      <c r="E4839" s="19">
        <v>0.375</v>
      </c>
      <c r="F4839" s="5"/>
      <c r="G4839" s="27" t="s">
        <v>371</v>
      </c>
      <c r="H4839" s="48">
        <v>14</v>
      </c>
    </row>
    <row r="4840" spans="1:8" x14ac:dyDescent="0.3">
      <c r="A4840" s="18">
        <v>46071</v>
      </c>
      <c r="B4840" s="5" t="s">
        <v>22</v>
      </c>
      <c r="C4840" s="19" t="s">
        <v>104</v>
      </c>
      <c r="D4840" s="48" t="s">
        <v>24</v>
      </c>
      <c r="E4840" s="19">
        <v>0.83333333333333337</v>
      </c>
      <c r="F4840" s="5"/>
      <c r="G4840" s="27"/>
      <c r="H4840" s="48">
        <v>3</v>
      </c>
    </row>
    <row r="4841" spans="1:8" x14ac:dyDescent="0.3">
      <c r="A4841" s="18">
        <v>46071</v>
      </c>
      <c r="B4841" s="5" t="s">
        <v>645</v>
      </c>
      <c r="C4841" s="19" t="s">
        <v>104</v>
      </c>
      <c r="D4841" s="48" t="s">
        <v>24</v>
      </c>
      <c r="E4841" s="19">
        <v>0.83333333333333337</v>
      </c>
      <c r="F4841" s="5">
        <v>8200</v>
      </c>
      <c r="G4841" s="5"/>
      <c r="H4841" s="48">
        <v>4</v>
      </c>
    </row>
    <row r="4842" spans="1:8" x14ac:dyDescent="0.3">
      <c r="A4842" s="18">
        <v>46071</v>
      </c>
      <c r="B4842" s="5" t="s">
        <v>107</v>
      </c>
      <c r="C4842" s="19" t="s">
        <v>104</v>
      </c>
      <c r="D4842" s="48" t="s">
        <v>24</v>
      </c>
      <c r="E4842" s="19">
        <v>0.83333333333333337</v>
      </c>
      <c r="F4842" s="5"/>
      <c r="G4842" s="5"/>
      <c r="H4842" s="48">
        <v>3</v>
      </c>
    </row>
    <row r="4843" spans="1:8" x14ac:dyDescent="0.3">
      <c r="A4843" s="18">
        <v>46071</v>
      </c>
      <c r="B4843" s="5" t="s">
        <v>1023</v>
      </c>
      <c r="C4843" s="19" t="s">
        <v>28</v>
      </c>
      <c r="D4843" s="48" t="s">
        <v>165</v>
      </c>
      <c r="E4843" s="19">
        <v>0.83333333333333337</v>
      </c>
      <c r="F4843" s="5"/>
      <c r="G4843" s="27"/>
      <c r="H4843" s="48">
        <v>4</v>
      </c>
    </row>
    <row r="4844" spans="1:8" x14ac:dyDescent="0.3">
      <c r="A4844" s="18">
        <v>46071</v>
      </c>
      <c r="B4844" s="5" t="s">
        <v>84</v>
      </c>
      <c r="C4844" s="19" t="s">
        <v>1100</v>
      </c>
      <c r="D4844" s="48" t="s">
        <v>446</v>
      </c>
      <c r="E4844" s="19">
        <v>0.83333333333333337</v>
      </c>
      <c r="F4844" s="5"/>
      <c r="G4844" s="27"/>
      <c r="H4844" s="48">
        <v>8</v>
      </c>
    </row>
    <row r="4845" spans="1:8" ht="15.6" x14ac:dyDescent="0.3">
      <c r="A4845" s="56" t="s">
        <v>267</v>
      </c>
      <c r="B4845" s="56" t="s">
        <v>2</v>
      </c>
      <c r="C4845" s="56" t="s">
        <v>3</v>
      </c>
      <c r="D4845" s="56" t="s">
        <v>4</v>
      </c>
      <c r="E4845" s="57" t="s">
        <v>5</v>
      </c>
      <c r="F4845" s="212" t="s">
        <v>500</v>
      </c>
      <c r="G4845" s="212" t="s">
        <v>619</v>
      </c>
      <c r="H4845" s="212" t="s">
        <v>268</v>
      </c>
    </row>
    <row r="4846" spans="1:8" x14ac:dyDescent="0.3">
      <c r="A4846" s="18">
        <v>46072</v>
      </c>
      <c r="B4846" s="5" t="s">
        <v>9</v>
      </c>
      <c r="C4846" s="19" t="s">
        <v>446</v>
      </c>
      <c r="D4846" s="48" t="s">
        <v>446</v>
      </c>
      <c r="E4846" s="19">
        <v>0.3125</v>
      </c>
      <c r="F4846" s="5">
        <v>3000</v>
      </c>
      <c r="G4846" s="5"/>
      <c r="H4846" s="48">
        <v>9</v>
      </c>
    </row>
    <row r="4847" spans="1:8" x14ac:dyDescent="0.3">
      <c r="A4847" s="18">
        <v>46072</v>
      </c>
      <c r="B4847" s="5" t="s">
        <v>6</v>
      </c>
      <c r="C4847" s="19" t="s">
        <v>446</v>
      </c>
      <c r="D4847" s="48" t="s">
        <v>446</v>
      </c>
      <c r="E4847" s="19">
        <v>0.3125</v>
      </c>
      <c r="F4847" s="5">
        <v>177</v>
      </c>
      <c r="G4847" s="51"/>
      <c r="H4847" s="48">
        <v>14</v>
      </c>
    </row>
    <row r="4848" spans="1:8" x14ac:dyDescent="0.3">
      <c r="A4848" s="18">
        <v>46072</v>
      </c>
      <c r="B4848" s="20" t="s">
        <v>30</v>
      </c>
      <c r="C4848" s="191" t="s">
        <v>446</v>
      </c>
      <c r="D4848" s="54" t="s">
        <v>446</v>
      </c>
      <c r="E4848" s="191">
        <v>0.3125</v>
      </c>
      <c r="F4848" s="5"/>
      <c r="G4848" s="51"/>
      <c r="H4848" s="54">
        <v>14</v>
      </c>
    </row>
    <row r="4849" spans="1:8" x14ac:dyDescent="0.3">
      <c r="A4849" s="18">
        <v>46072</v>
      </c>
      <c r="B4849" s="5" t="s">
        <v>12</v>
      </c>
      <c r="C4849" s="19" t="s">
        <v>446</v>
      </c>
      <c r="D4849" s="41" t="s">
        <v>446</v>
      </c>
      <c r="E4849" s="19">
        <v>0.33333333333333298</v>
      </c>
      <c r="F4849" s="5"/>
      <c r="G4849" s="5"/>
      <c r="H4849" s="41">
        <v>23</v>
      </c>
    </row>
    <row r="4850" spans="1:8" x14ac:dyDescent="0.3">
      <c r="A4850" s="18">
        <v>46072</v>
      </c>
      <c r="B4850" s="5" t="s">
        <v>22</v>
      </c>
      <c r="C4850" s="19" t="s">
        <v>14</v>
      </c>
      <c r="D4850" s="48" t="s">
        <v>15</v>
      </c>
      <c r="E4850" s="19">
        <v>0.5</v>
      </c>
      <c r="F4850" s="5">
        <v>10000</v>
      </c>
      <c r="G4850" s="54"/>
      <c r="H4850" s="48">
        <v>12</v>
      </c>
    </row>
    <row r="4851" spans="1:8" x14ac:dyDescent="0.3">
      <c r="A4851" s="18">
        <v>46072</v>
      </c>
      <c r="B4851" s="5" t="s">
        <v>43</v>
      </c>
      <c r="C4851" s="19" t="s">
        <v>104</v>
      </c>
      <c r="D4851" s="48" t="s">
        <v>24</v>
      </c>
      <c r="E4851" s="19">
        <v>0.29166666666666702</v>
      </c>
      <c r="F4851" s="5"/>
      <c r="G4851" s="20"/>
      <c r="H4851" s="48">
        <v>5</v>
      </c>
    </row>
    <row r="4852" spans="1:8" x14ac:dyDescent="0.3">
      <c r="A4852" s="18">
        <v>46072</v>
      </c>
      <c r="B4852" s="5" t="s">
        <v>67</v>
      </c>
      <c r="C4852" s="19" t="s">
        <v>28</v>
      </c>
      <c r="D4852" s="48" t="s">
        <v>42</v>
      </c>
      <c r="E4852" s="19">
        <v>0.54166666666666663</v>
      </c>
      <c r="F4852" s="5"/>
      <c r="G4852" s="20"/>
      <c r="H4852" s="48">
        <v>10</v>
      </c>
    </row>
    <row r="4853" spans="1:8" x14ac:dyDescent="0.3">
      <c r="A4853" s="18">
        <v>46072</v>
      </c>
      <c r="B4853" s="20" t="s">
        <v>34</v>
      </c>
      <c r="C4853" s="21" t="s">
        <v>20</v>
      </c>
      <c r="D4853" s="20" t="s">
        <v>81</v>
      </c>
      <c r="E4853" s="21">
        <v>0.25</v>
      </c>
      <c r="F4853" s="5">
        <v>7000</v>
      </c>
      <c r="G4853" s="5"/>
      <c r="H4853" s="20">
        <v>1</v>
      </c>
    </row>
    <row r="4854" spans="1:8" x14ac:dyDescent="0.3">
      <c r="A4854" s="18">
        <v>46072</v>
      </c>
      <c r="B4854" s="5" t="s">
        <v>33</v>
      </c>
      <c r="C4854" s="19" t="s">
        <v>20</v>
      </c>
      <c r="D4854" s="5" t="s">
        <v>81</v>
      </c>
      <c r="E4854" s="19">
        <v>0.25</v>
      </c>
      <c r="F4854" s="54">
        <v>4600</v>
      </c>
      <c r="G4854" s="51"/>
      <c r="H4854" s="5">
        <v>24</v>
      </c>
    </row>
    <row r="4855" spans="1:8" x14ac:dyDescent="0.3">
      <c r="A4855" s="18">
        <v>46072</v>
      </c>
      <c r="B4855" s="5" t="s">
        <v>35</v>
      </c>
      <c r="C4855" s="19" t="s">
        <v>104</v>
      </c>
      <c r="D4855" s="48" t="s">
        <v>24</v>
      </c>
      <c r="E4855" s="19">
        <v>0.29166666666666702</v>
      </c>
      <c r="F4855" s="51">
        <v>2400</v>
      </c>
      <c r="G4855" s="51"/>
      <c r="H4855" s="48">
        <v>7</v>
      </c>
    </row>
    <row r="4856" spans="1:8" x14ac:dyDescent="0.3">
      <c r="A4856" s="18">
        <v>46072</v>
      </c>
      <c r="B4856" s="5" t="s">
        <v>11</v>
      </c>
      <c r="C4856" s="19" t="s">
        <v>28</v>
      </c>
      <c r="D4856" s="48" t="s">
        <v>42</v>
      </c>
      <c r="E4856" s="19">
        <v>0.20833333333333334</v>
      </c>
      <c r="F4856" s="5">
        <v>6000</v>
      </c>
      <c r="G4856" s="5" t="s">
        <v>90</v>
      </c>
      <c r="H4856" s="48">
        <v>5</v>
      </c>
    </row>
    <row r="4857" spans="1:8" x14ac:dyDescent="0.3">
      <c r="A4857" s="18">
        <v>46072</v>
      </c>
      <c r="B4857" s="5" t="s">
        <v>976</v>
      </c>
      <c r="C4857" s="19" t="s">
        <v>28</v>
      </c>
      <c r="D4857" s="48" t="s">
        <v>42</v>
      </c>
      <c r="E4857" s="19">
        <v>0.20833333333333334</v>
      </c>
      <c r="F4857" s="5">
        <v>10000</v>
      </c>
      <c r="G4857" s="5" t="s">
        <v>90</v>
      </c>
      <c r="H4857" s="48">
        <v>9</v>
      </c>
    </row>
    <row r="4858" spans="1:8" x14ac:dyDescent="0.3">
      <c r="A4858" s="18">
        <v>46072</v>
      </c>
      <c r="B4858" s="5" t="s">
        <v>1023</v>
      </c>
      <c r="C4858" s="5" t="s">
        <v>56</v>
      </c>
      <c r="D4858" s="5" t="s">
        <v>165</v>
      </c>
      <c r="E4858" s="22">
        <v>0.83333333333333337</v>
      </c>
      <c r="F4858" s="5"/>
      <c r="G4858" s="5"/>
      <c r="H4858" s="5">
        <v>7</v>
      </c>
    </row>
    <row r="4859" spans="1:8" x14ac:dyDescent="0.3">
      <c r="A4859" s="18">
        <v>46072</v>
      </c>
      <c r="B4859" s="5" t="s">
        <v>13</v>
      </c>
      <c r="C4859" s="19" t="s">
        <v>104</v>
      </c>
      <c r="D4859" s="48" t="s">
        <v>24</v>
      </c>
      <c r="E4859" s="19">
        <v>0.79166666666666663</v>
      </c>
      <c r="F4859" s="5"/>
      <c r="G4859" s="5"/>
      <c r="H4859" s="48">
        <v>6</v>
      </c>
    </row>
    <row r="4860" spans="1:8" x14ac:dyDescent="0.3">
      <c r="A4860" s="18">
        <v>46072</v>
      </c>
      <c r="B4860" s="5" t="s">
        <v>17</v>
      </c>
      <c r="C4860" s="19" t="s">
        <v>104</v>
      </c>
      <c r="D4860" s="48" t="s">
        <v>24</v>
      </c>
      <c r="E4860" s="19">
        <v>0.79166666666666663</v>
      </c>
      <c r="F4860" s="5">
        <v>350</v>
      </c>
      <c r="G4860" s="51"/>
      <c r="H4860" s="48">
        <v>1</v>
      </c>
    </row>
    <row r="4861" spans="1:8" x14ac:dyDescent="0.3">
      <c r="A4861" s="18">
        <v>46072</v>
      </c>
      <c r="B4861" s="5" t="s">
        <v>1104</v>
      </c>
      <c r="C4861" s="5" t="s">
        <v>14</v>
      </c>
      <c r="D4861" s="5" t="s">
        <v>15</v>
      </c>
      <c r="E4861" s="22">
        <v>0</v>
      </c>
      <c r="F4861" s="5"/>
      <c r="G4861" s="5"/>
      <c r="H4861" s="5">
        <v>1</v>
      </c>
    </row>
    <row r="4862" spans="1:8" x14ac:dyDescent="0.3">
      <c r="A4862" s="18">
        <v>46072</v>
      </c>
      <c r="B4862" s="20" t="s">
        <v>36</v>
      </c>
      <c r="C4862" s="21" t="s">
        <v>20</v>
      </c>
      <c r="D4862" s="41" t="s">
        <v>81</v>
      </c>
      <c r="E4862" s="21">
        <v>0.83333333333333337</v>
      </c>
      <c r="F4862" s="5">
        <v>11000</v>
      </c>
      <c r="G4862" s="5"/>
      <c r="H4862" s="41">
        <v>19</v>
      </c>
    </row>
    <row r="4863" spans="1:8" x14ac:dyDescent="0.3">
      <c r="A4863" s="18">
        <v>46072</v>
      </c>
      <c r="B4863" s="5" t="s">
        <v>22</v>
      </c>
      <c r="C4863" s="5" t="s">
        <v>446</v>
      </c>
      <c r="D4863" s="5" t="s">
        <v>446</v>
      </c>
      <c r="E4863" s="22">
        <v>0.83333333333333337</v>
      </c>
      <c r="F4863" s="5"/>
      <c r="G4863" s="5"/>
      <c r="H4863" s="48">
        <v>1</v>
      </c>
    </row>
    <row r="4864" spans="1:8" x14ac:dyDescent="0.3">
      <c r="A4864" s="18">
        <v>46072</v>
      </c>
      <c r="B4864" s="5" t="s">
        <v>12</v>
      </c>
      <c r="C4864" s="5" t="s">
        <v>47</v>
      </c>
      <c r="D4864" s="5" t="s">
        <v>47</v>
      </c>
      <c r="E4864" s="22">
        <v>0.79166666666666663</v>
      </c>
      <c r="F4864" s="5"/>
      <c r="G4864" s="5"/>
      <c r="H4864" s="48">
        <v>1</v>
      </c>
    </row>
    <row r="4865" spans="1:8" ht="15.6" x14ac:dyDescent="0.3">
      <c r="A4865" s="56" t="s">
        <v>267</v>
      </c>
      <c r="B4865" s="56" t="s">
        <v>2</v>
      </c>
      <c r="C4865" s="56" t="s">
        <v>3</v>
      </c>
      <c r="D4865" s="56" t="s">
        <v>4</v>
      </c>
      <c r="E4865" s="57" t="s">
        <v>5</v>
      </c>
      <c r="F4865" s="212" t="s">
        <v>500</v>
      </c>
      <c r="G4865" s="212" t="s">
        <v>619</v>
      </c>
      <c r="H4865" s="212" t="s">
        <v>268</v>
      </c>
    </row>
    <row r="4866" spans="1:8" x14ac:dyDescent="0.3">
      <c r="A4866" s="18">
        <v>46073</v>
      </c>
      <c r="B4866" s="27" t="s">
        <v>12</v>
      </c>
      <c r="C4866" s="49" t="s">
        <v>446</v>
      </c>
      <c r="D4866" s="50" t="s">
        <v>446</v>
      </c>
      <c r="E4866" s="49">
        <v>0.33333333333333298</v>
      </c>
      <c r="F4866" s="27"/>
      <c r="G4866" s="27"/>
      <c r="H4866" s="50">
        <v>22</v>
      </c>
    </row>
    <row r="4867" spans="1:8" x14ac:dyDescent="0.3">
      <c r="A4867" s="18">
        <v>46073</v>
      </c>
      <c r="B4867" s="27" t="s">
        <v>9</v>
      </c>
      <c r="C4867" s="49" t="s">
        <v>446</v>
      </c>
      <c r="D4867" s="50" t="s">
        <v>446</v>
      </c>
      <c r="E4867" s="49">
        <v>0.29166666666666702</v>
      </c>
      <c r="F4867" s="27"/>
      <c r="G4867" s="27"/>
      <c r="H4867" s="50">
        <v>10</v>
      </c>
    </row>
    <row r="4868" spans="1:8" x14ac:dyDescent="0.3">
      <c r="A4868" s="18">
        <v>46073</v>
      </c>
      <c r="B4868" s="27" t="s">
        <v>6</v>
      </c>
      <c r="C4868" s="49" t="s">
        <v>446</v>
      </c>
      <c r="D4868" s="50" t="s">
        <v>446</v>
      </c>
      <c r="E4868" s="49">
        <v>0.29166666666666702</v>
      </c>
      <c r="F4868" s="27"/>
      <c r="G4868" s="27"/>
      <c r="H4868" s="50">
        <v>12</v>
      </c>
    </row>
    <row r="4869" spans="1:8" x14ac:dyDescent="0.3">
      <c r="A4869" s="18">
        <v>46073</v>
      </c>
      <c r="B4869" s="27" t="s">
        <v>30</v>
      </c>
      <c r="C4869" s="49" t="s">
        <v>446</v>
      </c>
      <c r="D4869" s="50" t="s">
        <v>446</v>
      </c>
      <c r="E4869" s="49">
        <v>0.29166666666666702</v>
      </c>
      <c r="F4869" s="27"/>
      <c r="G4869" s="27"/>
      <c r="H4869" s="50">
        <v>13</v>
      </c>
    </row>
    <row r="4870" spans="1:8" x14ac:dyDescent="0.3">
      <c r="A4870" s="18">
        <v>46073</v>
      </c>
      <c r="B4870" s="27" t="s">
        <v>1102</v>
      </c>
      <c r="C4870" s="49" t="s">
        <v>104</v>
      </c>
      <c r="D4870" s="50" t="s">
        <v>24</v>
      </c>
      <c r="E4870" s="49">
        <v>0.25</v>
      </c>
      <c r="F4870" s="50"/>
      <c r="G4870" s="50" t="s">
        <v>1103</v>
      </c>
      <c r="H4870" s="50"/>
    </row>
    <row r="4871" spans="1:8" x14ac:dyDescent="0.3">
      <c r="A4871" s="18">
        <v>46073</v>
      </c>
      <c r="B4871" s="27" t="s">
        <v>580</v>
      </c>
      <c r="C4871" s="49" t="s">
        <v>104</v>
      </c>
      <c r="D4871" s="50" t="s">
        <v>24</v>
      </c>
      <c r="E4871" s="49">
        <v>0.58333333333333337</v>
      </c>
      <c r="F4871" s="50"/>
      <c r="G4871" s="50"/>
      <c r="H4871" s="50"/>
    </row>
    <row r="4872" spans="1:8" x14ac:dyDescent="0.3">
      <c r="A4872" s="18">
        <v>46073</v>
      </c>
      <c r="B4872" s="27" t="s">
        <v>16</v>
      </c>
      <c r="C4872" s="49" t="s">
        <v>14</v>
      </c>
      <c r="D4872" s="50" t="s">
        <v>15</v>
      </c>
      <c r="E4872" s="49">
        <v>0.41666666666666669</v>
      </c>
      <c r="F4872" s="27"/>
      <c r="G4872" s="27"/>
      <c r="H4872" s="50">
        <v>6</v>
      </c>
    </row>
    <row r="4873" spans="1:8" x14ac:dyDescent="0.3">
      <c r="A4873" s="18">
        <v>46073</v>
      </c>
      <c r="B4873" s="27" t="s">
        <v>49</v>
      </c>
      <c r="C4873" s="49" t="s">
        <v>14</v>
      </c>
      <c r="D4873" s="50" t="s">
        <v>15</v>
      </c>
      <c r="E4873" s="49">
        <v>0.41666666666666669</v>
      </c>
      <c r="F4873" s="27"/>
      <c r="G4873" s="27"/>
      <c r="H4873" s="50">
        <v>2</v>
      </c>
    </row>
    <row r="4874" spans="1:8" x14ac:dyDescent="0.3">
      <c r="A4874" s="18">
        <v>46073</v>
      </c>
      <c r="B4874" s="27" t="s">
        <v>159</v>
      </c>
      <c r="C4874" s="49" t="s">
        <v>14</v>
      </c>
      <c r="D4874" s="50" t="s">
        <v>15</v>
      </c>
      <c r="E4874" s="49">
        <v>0.41666666666666669</v>
      </c>
      <c r="F4874" s="27"/>
      <c r="G4874" s="27"/>
      <c r="H4874" s="50">
        <v>2</v>
      </c>
    </row>
    <row r="4875" spans="1:8" x14ac:dyDescent="0.3">
      <c r="A4875" s="18">
        <v>46073</v>
      </c>
      <c r="B4875" s="27" t="s">
        <v>35</v>
      </c>
      <c r="C4875" s="49" t="s">
        <v>28</v>
      </c>
      <c r="D4875" s="50" t="s">
        <v>42</v>
      </c>
      <c r="E4875" s="49">
        <v>0.33333333333333331</v>
      </c>
      <c r="F4875" s="50"/>
      <c r="G4875" s="50"/>
      <c r="H4875" s="50">
        <v>8</v>
      </c>
    </row>
    <row r="4876" spans="1:8" x14ac:dyDescent="0.3">
      <c r="A4876" s="18">
        <v>46073</v>
      </c>
      <c r="B4876" s="27" t="s">
        <v>22</v>
      </c>
      <c r="C4876" s="49" t="s">
        <v>28</v>
      </c>
      <c r="D4876" s="50" t="s">
        <v>42</v>
      </c>
      <c r="E4876" s="49">
        <v>0.41666666666666702</v>
      </c>
      <c r="F4876" s="50"/>
      <c r="G4876" s="27"/>
      <c r="H4876" s="50">
        <v>3</v>
      </c>
    </row>
    <row r="4877" spans="1:8" x14ac:dyDescent="0.3">
      <c r="A4877" s="18">
        <v>46073</v>
      </c>
      <c r="B4877" s="27" t="s">
        <v>80</v>
      </c>
      <c r="C4877" s="164" t="s">
        <v>28</v>
      </c>
      <c r="D4877" s="50" t="s">
        <v>42</v>
      </c>
      <c r="E4877" s="164">
        <v>0.41666666666666669</v>
      </c>
      <c r="F4877" s="50" t="s">
        <v>1101</v>
      </c>
      <c r="G4877" s="27"/>
      <c r="H4877" s="50">
        <v>6</v>
      </c>
    </row>
    <row r="4878" spans="1:8" x14ac:dyDescent="0.3">
      <c r="A4878" s="18">
        <v>46073</v>
      </c>
      <c r="B4878" s="27" t="s">
        <v>67</v>
      </c>
      <c r="C4878" s="27" t="s">
        <v>20</v>
      </c>
      <c r="D4878" s="27" t="s">
        <v>179</v>
      </c>
      <c r="E4878" s="6">
        <v>0.29166666666666669</v>
      </c>
      <c r="F4878" s="27"/>
      <c r="G4878" s="27"/>
      <c r="H4878" s="27">
        <v>20</v>
      </c>
    </row>
    <row r="4879" spans="1:8" x14ac:dyDescent="0.3">
      <c r="A4879" s="18">
        <v>46073</v>
      </c>
      <c r="B4879" s="27" t="s">
        <v>105</v>
      </c>
      <c r="C4879" s="49" t="s">
        <v>20</v>
      </c>
      <c r="D4879" s="50" t="s">
        <v>179</v>
      </c>
      <c r="E4879" s="49">
        <v>0.41666666666666669</v>
      </c>
      <c r="F4879" s="50"/>
      <c r="G4879" s="50"/>
      <c r="H4879" s="50">
        <v>25</v>
      </c>
    </row>
    <row r="4880" spans="1:8" x14ac:dyDescent="0.3">
      <c r="A4880" s="18">
        <v>46073</v>
      </c>
      <c r="B4880" s="27" t="s">
        <v>36</v>
      </c>
      <c r="C4880" s="49" t="s">
        <v>20</v>
      </c>
      <c r="D4880" s="428" t="s">
        <v>179</v>
      </c>
      <c r="E4880" s="49">
        <v>0.83333333333333337</v>
      </c>
      <c r="F4880" s="27"/>
      <c r="G4880" s="27"/>
      <c r="H4880" s="50">
        <v>18</v>
      </c>
    </row>
    <row r="4881" spans="1:8" x14ac:dyDescent="0.3">
      <c r="A4881" s="18">
        <v>46073</v>
      </c>
      <c r="B4881" s="27" t="s">
        <v>1023</v>
      </c>
      <c r="C4881" s="49" t="s">
        <v>14</v>
      </c>
      <c r="D4881" s="428" t="s">
        <v>115</v>
      </c>
      <c r="E4881" s="49">
        <v>0.95833333333333337</v>
      </c>
      <c r="F4881" s="27"/>
      <c r="G4881" s="27"/>
      <c r="H4881" s="50"/>
    </row>
    <row r="4882" spans="1:8" x14ac:dyDescent="0.3">
      <c r="A4882" s="18">
        <v>46073</v>
      </c>
      <c r="B4882" s="27" t="s">
        <v>18</v>
      </c>
      <c r="C4882" s="49" t="s">
        <v>104</v>
      </c>
      <c r="D4882" s="50" t="s">
        <v>165</v>
      </c>
      <c r="E4882" s="49">
        <v>0.95833333333333337</v>
      </c>
      <c r="F4882" s="27"/>
      <c r="G4882" s="27"/>
      <c r="H4882" s="50">
        <v>4</v>
      </c>
    </row>
    <row r="4883" spans="1:8" x14ac:dyDescent="0.3">
      <c r="A4883" s="18">
        <v>46073</v>
      </c>
      <c r="B4883" s="27" t="s">
        <v>11</v>
      </c>
      <c r="C4883" s="49" t="s">
        <v>104</v>
      </c>
      <c r="D4883" s="50" t="s">
        <v>165</v>
      </c>
      <c r="E4883" s="49">
        <v>0.95833333333333337</v>
      </c>
      <c r="F4883" s="50"/>
      <c r="G4883" s="50"/>
      <c r="H4883" s="50">
        <v>4</v>
      </c>
    </row>
    <row r="4884" spans="1:8" ht="15.6" x14ac:dyDescent="0.3">
      <c r="A4884" s="56" t="s">
        <v>267</v>
      </c>
      <c r="B4884" s="56" t="s">
        <v>2</v>
      </c>
      <c r="C4884" s="56" t="s">
        <v>3</v>
      </c>
      <c r="D4884" s="56" t="s">
        <v>4</v>
      </c>
      <c r="E4884" s="57" t="s">
        <v>5</v>
      </c>
      <c r="F4884" s="212" t="s">
        <v>500</v>
      </c>
      <c r="G4884" s="212" t="s">
        <v>619</v>
      </c>
      <c r="H4884" s="212" t="s">
        <v>268</v>
      </c>
    </row>
    <row r="4885" spans="1:8" x14ac:dyDescent="0.3">
      <c r="A4885" s="18">
        <v>46074</v>
      </c>
      <c r="B4885" s="5" t="s">
        <v>6</v>
      </c>
      <c r="C4885" s="19" t="s">
        <v>20</v>
      </c>
      <c r="D4885" s="48" t="s">
        <v>179</v>
      </c>
      <c r="E4885" s="19">
        <v>0.33333333333333398</v>
      </c>
      <c r="F4885" s="5"/>
      <c r="G4885" s="5"/>
      <c r="H4885" s="48">
        <v>10</v>
      </c>
    </row>
    <row r="4886" spans="1:8" x14ac:dyDescent="0.3">
      <c r="A4886" s="18">
        <v>46074</v>
      </c>
      <c r="B4886" s="48" t="s">
        <v>9</v>
      </c>
      <c r="C4886" s="19" t="s">
        <v>20</v>
      </c>
      <c r="D4886" s="48" t="s">
        <v>179</v>
      </c>
      <c r="E4886" s="19">
        <v>0.33333333333333398</v>
      </c>
      <c r="F4886" s="5"/>
      <c r="G4886" s="5"/>
      <c r="H4886" s="48">
        <v>10</v>
      </c>
    </row>
    <row r="4887" spans="1:8" x14ac:dyDescent="0.3">
      <c r="A4887" s="18">
        <v>46074</v>
      </c>
      <c r="B4887" s="48" t="s">
        <v>35</v>
      </c>
      <c r="C4887" s="192" t="s">
        <v>28</v>
      </c>
      <c r="D4887" s="48" t="s">
        <v>42</v>
      </c>
      <c r="E4887" s="192">
        <v>0.29166666666666702</v>
      </c>
      <c r="F4887" s="5"/>
      <c r="G4887" s="5"/>
      <c r="H4887" s="48">
        <v>8</v>
      </c>
    </row>
    <row r="4888" spans="1:8" x14ac:dyDescent="0.3">
      <c r="A4888" s="18">
        <v>46074</v>
      </c>
      <c r="B4888" s="48" t="s">
        <v>55</v>
      </c>
      <c r="C4888" s="192" t="s">
        <v>56</v>
      </c>
      <c r="D4888" s="48" t="s">
        <v>81</v>
      </c>
      <c r="E4888" s="192">
        <v>0.33333333333333331</v>
      </c>
      <c r="F4888" s="5"/>
      <c r="G4888" s="5"/>
      <c r="H4888" s="48">
        <v>10</v>
      </c>
    </row>
    <row r="4889" spans="1:8" x14ac:dyDescent="0.3">
      <c r="A4889" s="18">
        <v>46074</v>
      </c>
      <c r="B4889" s="48" t="s">
        <v>1155</v>
      </c>
      <c r="C4889" s="192" t="s">
        <v>56</v>
      </c>
      <c r="D4889" s="48" t="s">
        <v>81</v>
      </c>
      <c r="E4889" s="192">
        <v>0.41666666666666669</v>
      </c>
      <c r="F4889" s="5"/>
      <c r="G4889" s="5"/>
      <c r="H4889" s="48"/>
    </row>
    <row r="4890" spans="1:8" x14ac:dyDescent="0.3">
      <c r="A4890" s="18">
        <v>46074</v>
      </c>
      <c r="B4890" s="5" t="s">
        <v>311</v>
      </c>
      <c r="C4890" s="22" t="s">
        <v>28</v>
      </c>
      <c r="D4890" s="5" t="s">
        <v>42</v>
      </c>
      <c r="E4890" s="22">
        <v>0.375</v>
      </c>
      <c r="F4890" s="5"/>
      <c r="G4890" s="5"/>
      <c r="H4890" s="5">
        <v>10</v>
      </c>
    </row>
    <row r="4891" spans="1:8" x14ac:dyDescent="0.3">
      <c r="A4891" s="18">
        <v>46074</v>
      </c>
      <c r="B4891" s="48" t="s">
        <v>84</v>
      </c>
      <c r="C4891" s="5" t="s">
        <v>104</v>
      </c>
      <c r="D4891" s="5" t="s">
        <v>24</v>
      </c>
      <c r="E4891" s="22">
        <v>0.20833333333333334</v>
      </c>
      <c r="F4891" s="5"/>
      <c r="G4891" s="5" t="s">
        <v>90</v>
      </c>
      <c r="H4891" s="5">
        <v>14</v>
      </c>
    </row>
    <row r="4892" spans="1:8" x14ac:dyDescent="0.3">
      <c r="A4892" s="18">
        <v>46074</v>
      </c>
      <c r="B4892" s="5" t="s">
        <v>6</v>
      </c>
      <c r="C4892" s="19" t="s">
        <v>46</v>
      </c>
      <c r="D4892" s="48" t="s">
        <v>165</v>
      </c>
      <c r="E4892" s="19">
        <v>0.83333333333333337</v>
      </c>
      <c r="F4892" s="5"/>
      <c r="G4892" s="5" t="s">
        <v>650</v>
      </c>
      <c r="H4892" s="48">
        <v>10</v>
      </c>
    </row>
    <row r="4893" spans="1:8" ht="15.6" x14ac:dyDescent="0.3">
      <c r="A4893" s="56" t="s">
        <v>267</v>
      </c>
      <c r="B4893" s="56" t="s">
        <v>2</v>
      </c>
      <c r="C4893" s="56" t="s">
        <v>3</v>
      </c>
      <c r="D4893" s="56" t="s">
        <v>4</v>
      </c>
      <c r="E4893" s="57" t="s">
        <v>5</v>
      </c>
      <c r="F4893" s="212" t="s">
        <v>500</v>
      </c>
      <c r="G4893" s="212" t="s">
        <v>619</v>
      </c>
      <c r="H4893" s="212" t="s">
        <v>268</v>
      </c>
    </row>
    <row r="4894" spans="1:8" x14ac:dyDescent="0.3">
      <c r="A4894" s="18">
        <v>46075</v>
      </c>
      <c r="B4894" s="5" t="s">
        <v>6</v>
      </c>
      <c r="C4894" s="19" t="s">
        <v>46</v>
      </c>
      <c r="D4894" s="48" t="s">
        <v>81</v>
      </c>
      <c r="E4894" s="19">
        <v>0.83333333333333337</v>
      </c>
      <c r="F4894" s="5"/>
      <c r="G4894" s="5" t="s">
        <v>650</v>
      </c>
      <c r="H4894" s="48">
        <v>1</v>
      </c>
    </row>
    <row r="4895" spans="1:8" x14ac:dyDescent="0.3">
      <c r="A4895" s="18">
        <v>46075</v>
      </c>
      <c r="B4895" s="5" t="s">
        <v>180</v>
      </c>
      <c r="C4895" s="19" t="s">
        <v>46</v>
      </c>
      <c r="D4895" s="48" t="s">
        <v>81</v>
      </c>
      <c r="E4895" s="19">
        <v>0.83333333333333337</v>
      </c>
      <c r="F4895" s="5"/>
      <c r="G4895" s="5" t="s">
        <v>650</v>
      </c>
      <c r="H4895" s="48">
        <v>1</v>
      </c>
    </row>
    <row r="4896" spans="1:8" ht="15.6" x14ac:dyDescent="0.3">
      <c r="A4896" s="56" t="s">
        <v>267</v>
      </c>
      <c r="B4896" s="56" t="s">
        <v>2</v>
      </c>
      <c r="C4896" s="56" t="s">
        <v>3</v>
      </c>
      <c r="D4896" s="56" t="s">
        <v>4</v>
      </c>
      <c r="E4896" s="57" t="s">
        <v>5</v>
      </c>
      <c r="F4896" s="212" t="s">
        <v>500</v>
      </c>
      <c r="G4896" s="212" t="s">
        <v>619</v>
      </c>
      <c r="H4896" s="212" t="s">
        <v>268</v>
      </c>
    </row>
    <row r="4897" spans="1:8" x14ac:dyDescent="0.3">
      <c r="A4897" s="18">
        <v>46076</v>
      </c>
      <c r="B4897" s="5" t="s">
        <v>16</v>
      </c>
      <c r="C4897" s="19" t="s">
        <v>20</v>
      </c>
      <c r="D4897" s="48" t="s">
        <v>179</v>
      </c>
      <c r="E4897" s="19">
        <v>0.29166666666666669</v>
      </c>
      <c r="F4897" s="5">
        <v>23000</v>
      </c>
      <c r="G4897" s="5"/>
      <c r="H4897" s="48">
        <v>24</v>
      </c>
    </row>
    <row r="4898" spans="1:8" x14ac:dyDescent="0.3">
      <c r="A4898" s="18">
        <v>46076</v>
      </c>
      <c r="B4898" s="54" t="s">
        <v>159</v>
      </c>
      <c r="C4898" s="191" t="s">
        <v>20</v>
      </c>
      <c r="D4898" s="54" t="s">
        <v>179</v>
      </c>
      <c r="E4898" s="191">
        <v>0.29166666666666702</v>
      </c>
      <c r="F4898" s="5"/>
      <c r="G4898" s="5"/>
      <c r="H4898" s="54">
        <v>5</v>
      </c>
    </row>
    <row r="4899" spans="1:8" x14ac:dyDescent="0.3">
      <c r="A4899" s="18">
        <v>46076</v>
      </c>
      <c r="B4899" s="5" t="s">
        <v>35</v>
      </c>
      <c r="C4899" s="19" t="s">
        <v>104</v>
      </c>
      <c r="D4899" s="48" t="s">
        <v>24</v>
      </c>
      <c r="E4899" s="19">
        <v>0.3125</v>
      </c>
      <c r="F4899" s="5"/>
      <c r="G4899" s="5"/>
      <c r="H4899" s="48">
        <v>4</v>
      </c>
    </row>
    <row r="4900" spans="1:8" x14ac:dyDescent="0.3">
      <c r="A4900" s="18">
        <v>46076</v>
      </c>
      <c r="B4900" s="5" t="s">
        <v>30</v>
      </c>
      <c r="C4900" s="19" t="s">
        <v>104</v>
      </c>
      <c r="D4900" s="48" t="s">
        <v>24</v>
      </c>
      <c r="E4900" s="19">
        <v>0.35416666666666669</v>
      </c>
      <c r="F4900" s="20">
        <v>6200</v>
      </c>
      <c r="G4900" s="5"/>
      <c r="H4900" s="48">
        <v>2</v>
      </c>
    </row>
    <row r="4901" spans="1:8" x14ac:dyDescent="0.3">
      <c r="A4901" s="18">
        <v>46076</v>
      </c>
      <c r="B4901" s="5" t="s">
        <v>17</v>
      </c>
      <c r="C4901" s="19" t="s">
        <v>104</v>
      </c>
      <c r="D4901" s="48" t="s">
        <v>24</v>
      </c>
      <c r="E4901" s="19">
        <v>0.35416666666666669</v>
      </c>
      <c r="F4901" s="5">
        <v>6690</v>
      </c>
      <c r="G4901" s="5"/>
      <c r="H4901" s="48">
        <v>11</v>
      </c>
    </row>
    <row r="4902" spans="1:8" x14ac:dyDescent="0.3">
      <c r="A4902" s="18">
        <v>46076</v>
      </c>
      <c r="B4902" s="5" t="s">
        <v>9</v>
      </c>
      <c r="C4902" s="19" t="s">
        <v>56</v>
      </c>
      <c r="D4902" s="48" t="s">
        <v>81</v>
      </c>
      <c r="E4902" s="19">
        <v>0.375</v>
      </c>
      <c r="F4902" s="5">
        <v>2100</v>
      </c>
      <c r="G4902" s="5"/>
      <c r="H4902" s="48">
        <v>5</v>
      </c>
    </row>
    <row r="4903" spans="1:8" x14ac:dyDescent="0.3">
      <c r="A4903" s="18">
        <v>46076</v>
      </c>
      <c r="B4903" s="5" t="s">
        <v>6</v>
      </c>
      <c r="C4903" s="19" t="s">
        <v>56</v>
      </c>
      <c r="D4903" s="48" t="s">
        <v>81</v>
      </c>
      <c r="E4903" s="19">
        <v>0.375</v>
      </c>
      <c r="F4903" s="5">
        <v>7100</v>
      </c>
      <c r="G4903" s="5"/>
      <c r="H4903" s="48">
        <v>11</v>
      </c>
    </row>
    <row r="4904" spans="1:8" x14ac:dyDescent="0.3">
      <c r="A4904" s="18">
        <v>46076</v>
      </c>
      <c r="B4904" s="20" t="s">
        <v>18</v>
      </c>
      <c r="C4904" s="19" t="s">
        <v>446</v>
      </c>
      <c r="D4904" s="41" t="s">
        <v>446</v>
      </c>
      <c r="E4904" s="19">
        <v>0.25</v>
      </c>
      <c r="F4904" s="5">
        <v>22303</v>
      </c>
      <c r="G4904" s="5"/>
      <c r="H4904" s="41">
        <v>27</v>
      </c>
    </row>
    <row r="4905" spans="1:8" x14ac:dyDescent="0.3">
      <c r="A4905" s="18">
        <v>46076</v>
      </c>
      <c r="B4905" s="5" t="s">
        <v>13</v>
      </c>
      <c r="C4905" s="19" t="s">
        <v>14</v>
      </c>
      <c r="D4905" s="48" t="s">
        <v>115</v>
      </c>
      <c r="E4905" s="19">
        <v>0.35416666666666669</v>
      </c>
      <c r="F4905" s="5">
        <v>4200</v>
      </c>
      <c r="G4905" s="5"/>
      <c r="H4905" s="48">
        <v>9</v>
      </c>
    </row>
    <row r="4906" spans="1:8" x14ac:dyDescent="0.3">
      <c r="A4906" s="18">
        <v>46076</v>
      </c>
      <c r="B4906" s="5" t="s">
        <v>25</v>
      </c>
      <c r="C4906" s="19" t="s">
        <v>14</v>
      </c>
      <c r="D4906" s="48" t="s">
        <v>115</v>
      </c>
      <c r="E4906" s="19">
        <v>0.35416666666666669</v>
      </c>
      <c r="F4906" s="5">
        <v>936</v>
      </c>
      <c r="G4906" s="5"/>
      <c r="H4906" s="48">
        <v>8</v>
      </c>
    </row>
    <row r="4907" spans="1:8" x14ac:dyDescent="0.3">
      <c r="A4907" s="18">
        <v>46076</v>
      </c>
      <c r="B4907" s="5" t="s">
        <v>22</v>
      </c>
      <c r="C4907" s="19" t="s">
        <v>28</v>
      </c>
      <c r="D4907" s="48" t="s">
        <v>42</v>
      </c>
      <c r="E4907" s="19">
        <v>0.29166666666666702</v>
      </c>
      <c r="F4907" s="5">
        <v>6500</v>
      </c>
      <c r="G4907" s="5"/>
      <c r="H4907" s="48">
        <v>14</v>
      </c>
    </row>
    <row r="4908" spans="1:8" ht="15.6" x14ac:dyDescent="0.3">
      <c r="A4908" s="56" t="s">
        <v>267</v>
      </c>
      <c r="B4908" s="56" t="s">
        <v>2</v>
      </c>
      <c r="C4908" s="56" t="s">
        <v>3</v>
      </c>
      <c r="D4908" s="56" t="s">
        <v>4</v>
      </c>
      <c r="E4908" s="57" t="s">
        <v>5</v>
      </c>
      <c r="F4908" s="212" t="s">
        <v>500</v>
      </c>
      <c r="G4908" s="212" t="s">
        <v>619</v>
      </c>
      <c r="H4908" s="212" t="s">
        <v>268</v>
      </c>
    </row>
    <row r="4909" spans="1:8" x14ac:dyDescent="0.3">
      <c r="A4909" s="1">
        <v>46077</v>
      </c>
      <c r="B4909" s="2" t="s">
        <v>6</v>
      </c>
      <c r="C4909" s="2" t="s">
        <v>20</v>
      </c>
      <c r="D4909" s="4" t="s">
        <v>179</v>
      </c>
      <c r="E4909" s="3">
        <v>0.29166666666666669</v>
      </c>
      <c r="F4909" s="2"/>
      <c r="G4909" s="2"/>
      <c r="H4909" s="2">
        <v>9</v>
      </c>
    </row>
    <row r="4910" spans="1:8" x14ac:dyDescent="0.3">
      <c r="A4910" s="1">
        <v>46077</v>
      </c>
      <c r="B4910" s="2" t="s">
        <v>9</v>
      </c>
      <c r="C4910" s="2" t="s">
        <v>20</v>
      </c>
      <c r="D4910" s="4" t="s">
        <v>179</v>
      </c>
      <c r="E4910" s="3">
        <v>0.29166666666666669</v>
      </c>
      <c r="F4910" s="2"/>
      <c r="G4910" s="2"/>
      <c r="H4910" s="2">
        <v>15</v>
      </c>
    </row>
    <row r="4911" spans="1:8" x14ac:dyDescent="0.3">
      <c r="A4911" s="1">
        <v>46077</v>
      </c>
      <c r="B4911" s="2" t="s">
        <v>539</v>
      </c>
      <c r="C4911" s="2" t="s">
        <v>20</v>
      </c>
      <c r="D4911" s="4" t="s">
        <v>179</v>
      </c>
      <c r="E4911" s="3">
        <v>0.54166666666666663</v>
      </c>
      <c r="F4911" s="2"/>
      <c r="G4911" s="189"/>
      <c r="H4911" s="2">
        <v>17</v>
      </c>
    </row>
    <row r="4912" spans="1:8" x14ac:dyDescent="0.3">
      <c r="A4912" s="1">
        <v>46077</v>
      </c>
      <c r="B4912" s="2" t="s">
        <v>31</v>
      </c>
      <c r="C4912" s="2" t="s">
        <v>104</v>
      </c>
      <c r="D4912" s="4" t="s">
        <v>24</v>
      </c>
      <c r="E4912" s="3">
        <v>0.45833333333333331</v>
      </c>
      <c r="F4912" s="2"/>
      <c r="G4912" s="2"/>
      <c r="H4912" s="2">
        <v>14</v>
      </c>
    </row>
    <row r="4913" spans="1:8" x14ac:dyDescent="0.3">
      <c r="A4913" s="1">
        <v>46077</v>
      </c>
      <c r="B4913" s="2" t="s">
        <v>169</v>
      </c>
      <c r="C4913" s="2" t="s">
        <v>104</v>
      </c>
      <c r="D4913" s="4" t="s">
        <v>24</v>
      </c>
      <c r="E4913" s="195">
        <v>0.5</v>
      </c>
      <c r="F4913" s="2"/>
      <c r="G4913" s="2"/>
      <c r="H4913" s="2">
        <v>9</v>
      </c>
    </row>
    <row r="4914" spans="1:8" x14ac:dyDescent="0.3">
      <c r="A4914" s="1">
        <v>46077</v>
      </c>
      <c r="B4914" s="2" t="s">
        <v>35</v>
      </c>
      <c r="C4914" s="2" t="s">
        <v>56</v>
      </c>
      <c r="D4914" s="4" t="s">
        <v>165</v>
      </c>
      <c r="E4914" s="3">
        <v>0.29166666666666669</v>
      </c>
      <c r="F4914" s="2"/>
      <c r="G4914" s="189" t="s">
        <v>587</v>
      </c>
      <c r="H4914" s="2">
        <v>13</v>
      </c>
    </row>
    <row r="4915" spans="1:8" x14ac:dyDescent="0.3">
      <c r="A4915" s="1">
        <v>46077</v>
      </c>
      <c r="B4915" s="2" t="s">
        <v>22</v>
      </c>
      <c r="C4915" s="2" t="s">
        <v>56</v>
      </c>
      <c r="D4915" s="4" t="s">
        <v>165</v>
      </c>
      <c r="E4915" s="3">
        <v>0.33333333333333331</v>
      </c>
      <c r="F4915" s="2"/>
      <c r="G4915" s="2"/>
      <c r="H4915" s="2">
        <v>11</v>
      </c>
    </row>
    <row r="4916" spans="1:8" x14ac:dyDescent="0.3">
      <c r="A4916" s="1">
        <v>46077</v>
      </c>
      <c r="B4916" s="2" t="s">
        <v>43</v>
      </c>
      <c r="C4916" s="2" t="s">
        <v>28</v>
      </c>
      <c r="D4916" s="4" t="s">
        <v>42</v>
      </c>
      <c r="E4916" s="74">
        <v>0.25</v>
      </c>
      <c r="F4916" s="2"/>
      <c r="G4916" s="109" t="s">
        <v>468</v>
      </c>
      <c r="H4916" s="2">
        <v>5</v>
      </c>
    </row>
    <row r="4917" spans="1:8" x14ac:dyDescent="0.3">
      <c r="A4917" s="1">
        <v>46077</v>
      </c>
      <c r="B4917" s="2" t="s">
        <v>108</v>
      </c>
      <c r="C4917" s="2" t="s">
        <v>446</v>
      </c>
      <c r="D4917" s="4" t="s">
        <v>446</v>
      </c>
      <c r="E4917" s="3">
        <v>0.33333333333333331</v>
      </c>
      <c r="F4917" s="2"/>
      <c r="G4917" s="2" t="s">
        <v>1096</v>
      </c>
      <c r="H4917" s="2">
        <v>32</v>
      </c>
    </row>
    <row r="4918" spans="1:8" x14ac:dyDescent="0.3">
      <c r="A4918" s="1">
        <v>46077</v>
      </c>
      <c r="B4918" s="2" t="s">
        <v>107</v>
      </c>
      <c r="C4918" s="2" t="s">
        <v>14</v>
      </c>
      <c r="D4918" s="4" t="s">
        <v>115</v>
      </c>
      <c r="E4918" s="3">
        <v>0.29166666666666669</v>
      </c>
      <c r="F4918" s="2"/>
      <c r="G4918" s="2"/>
      <c r="H4918" s="2">
        <v>10</v>
      </c>
    </row>
    <row r="4919" spans="1:8" x14ac:dyDescent="0.3">
      <c r="A4919" s="1">
        <v>46077</v>
      </c>
      <c r="B4919" s="2" t="s">
        <v>76</v>
      </c>
      <c r="C4919" s="2" t="s">
        <v>14</v>
      </c>
      <c r="D4919" s="4" t="s">
        <v>115</v>
      </c>
      <c r="E4919" s="3">
        <v>0.29166666666666669</v>
      </c>
      <c r="F4919" s="2"/>
      <c r="G4919" s="2"/>
      <c r="H4919" s="2">
        <v>2</v>
      </c>
    </row>
    <row r="4920" spans="1:8" x14ac:dyDescent="0.3">
      <c r="A4920" s="1">
        <v>46077</v>
      </c>
      <c r="B4920" s="2" t="s">
        <v>601</v>
      </c>
      <c r="C4920" s="2" t="s">
        <v>446</v>
      </c>
      <c r="D4920" s="4" t="s">
        <v>446</v>
      </c>
      <c r="E4920" s="3">
        <v>0.29166666666666669</v>
      </c>
      <c r="F4920" s="2"/>
      <c r="G4920" s="2"/>
      <c r="H4920" s="2">
        <v>14</v>
      </c>
    </row>
    <row r="4921" spans="1:8" x14ac:dyDescent="0.3">
      <c r="A4921" s="1">
        <v>46077</v>
      </c>
      <c r="B4921" s="2" t="s">
        <v>164</v>
      </c>
      <c r="C4921" s="2" t="s">
        <v>446</v>
      </c>
      <c r="D4921" s="4" t="s">
        <v>446</v>
      </c>
      <c r="E4921" s="3">
        <v>0.29166666666666669</v>
      </c>
      <c r="F4921" s="2"/>
      <c r="G4921" s="2"/>
      <c r="H4921" s="2">
        <v>1</v>
      </c>
    </row>
    <row r="4922" spans="1:8" x14ac:dyDescent="0.3">
      <c r="A4922" s="1">
        <v>46077</v>
      </c>
      <c r="B4922" s="2" t="s">
        <v>11</v>
      </c>
      <c r="C4922" s="2" t="s">
        <v>446</v>
      </c>
      <c r="D4922" s="4" t="s">
        <v>446</v>
      </c>
      <c r="E4922" s="3">
        <v>0.29166666666666669</v>
      </c>
      <c r="F4922" s="2"/>
      <c r="G4922" s="2"/>
      <c r="H4922" s="2">
        <v>13</v>
      </c>
    </row>
    <row r="4923" spans="1:8" x14ac:dyDescent="0.3">
      <c r="A4923" s="1">
        <v>46077</v>
      </c>
      <c r="B4923" s="2" t="s">
        <v>16</v>
      </c>
      <c r="C4923" s="2" t="s">
        <v>56</v>
      </c>
      <c r="D4923" s="4" t="s">
        <v>165</v>
      </c>
      <c r="E4923" s="3">
        <v>0.79166666666666663</v>
      </c>
      <c r="F4923" s="2"/>
      <c r="G4923" s="2"/>
      <c r="H4923" s="2">
        <v>14</v>
      </c>
    </row>
    <row r="4924" spans="1:8" x14ac:dyDescent="0.3">
      <c r="A4924" s="1">
        <v>46077</v>
      </c>
      <c r="B4924" s="2" t="s">
        <v>6</v>
      </c>
      <c r="C4924" s="2" t="s">
        <v>46</v>
      </c>
      <c r="D4924" s="4" t="s">
        <v>81</v>
      </c>
      <c r="E4924" s="3">
        <v>0.91666666666666663</v>
      </c>
      <c r="F4924" s="2"/>
      <c r="G4924" s="2"/>
      <c r="H4924" s="2"/>
    </row>
    <row r="4925" spans="1:8" x14ac:dyDescent="0.3">
      <c r="A4925" s="1">
        <v>46077</v>
      </c>
      <c r="B4925" s="2" t="s">
        <v>9</v>
      </c>
      <c r="C4925" s="2" t="s">
        <v>46</v>
      </c>
      <c r="D4925" s="4" t="s">
        <v>81</v>
      </c>
      <c r="E4925" s="3">
        <v>0.91666666666666663</v>
      </c>
      <c r="F4925" s="2"/>
      <c r="G4925" s="2"/>
      <c r="H4925" s="2"/>
    </row>
    <row r="4926" spans="1:8" x14ac:dyDescent="0.3">
      <c r="A4926" s="1">
        <v>46077</v>
      </c>
      <c r="B4926" s="2" t="s">
        <v>444</v>
      </c>
      <c r="C4926" s="2" t="s">
        <v>46</v>
      </c>
      <c r="D4926" s="4" t="s">
        <v>81</v>
      </c>
      <c r="E4926" s="3">
        <v>0.91666666666666663</v>
      </c>
      <c r="F4926" s="2"/>
      <c r="G4926" s="2"/>
      <c r="H4926" s="2"/>
    </row>
    <row r="4927" spans="1:8" x14ac:dyDescent="0.3">
      <c r="A4927" s="1">
        <v>46077</v>
      </c>
      <c r="B4927" s="2" t="s">
        <v>36</v>
      </c>
      <c r="C4927" s="2" t="s">
        <v>104</v>
      </c>
      <c r="D4927" s="4" t="s">
        <v>24</v>
      </c>
      <c r="E4927" s="72">
        <v>0.91666666666666663</v>
      </c>
      <c r="F4927" s="2"/>
      <c r="G4927" s="2"/>
      <c r="H4927" s="2">
        <v>15</v>
      </c>
    </row>
    <row r="4928" spans="1:8" x14ac:dyDescent="0.3">
      <c r="A4928" s="1">
        <v>46077</v>
      </c>
      <c r="B4928" s="2" t="s">
        <v>22</v>
      </c>
      <c r="C4928" s="2" t="s">
        <v>28</v>
      </c>
      <c r="D4928" s="4" t="s">
        <v>42</v>
      </c>
      <c r="E4928" s="3">
        <v>0.83333333333333337</v>
      </c>
      <c r="F4928" s="2"/>
      <c r="G4928" s="2"/>
      <c r="H4928" s="2"/>
    </row>
    <row r="4929" spans="1:8" ht="15.6" x14ac:dyDescent="0.3">
      <c r="A4929" s="56" t="s">
        <v>267</v>
      </c>
      <c r="B4929" s="56" t="s">
        <v>2</v>
      </c>
      <c r="C4929" s="56" t="s">
        <v>3</v>
      </c>
      <c r="D4929" s="56" t="s">
        <v>4</v>
      </c>
      <c r="E4929" s="57" t="s">
        <v>5</v>
      </c>
      <c r="F4929" s="212" t="s">
        <v>500</v>
      </c>
      <c r="G4929" s="212" t="s">
        <v>619</v>
      </c>
      <c r="H4929" s="212" t="s">
        <v>268</v>
      </c>
    </row>
    <row r="4930" spans="1:8" x14ac:dyDescent="0.3">
      <c r="A4930" s="18">
        <v>46078</v>
      </c>
      <c r="B4930" s="5" t="s">
        <v>6</v>
      </c>
      <c r="C4930" s="19" t="s">
        <v>20</v>
      </c>
      <c r="D4930" s="48" t="s">
        <v>179</v>
      </c>
      <c r="E4930" s="19">
        <v>0.29166666666666702</v>
      </c>
      <c r="F4930" s="5">
        <v>6200</v>
      </c>
      <c r="G4930" s="5"/>
      <c r="H4930" s="48">
        <v>8</v>
      </c>
    </row>
    <row r="4931" spans="1:8" x14ac:dyDescent="0.3">
      <c r="A4931" s="18">
        <v>46078</v>
      </c>
      <c r="B4931" s="5" t="s">
        <v>9</v>
      </c>
      <c r="C4931" s="19" t="s">
        <v>20</v>
      </c>
      <c r="D4931" s="5" t="s">
        <v>179</v>
      </c>
      <c r="E4931" s="19">
        <v>0.29166666666666702</v>
      </c>
      <c r="F4931" s="5">
        <v>5000</v>
      </c>
      <c r="G4931" s="5"/>
      <c r="H4931" s="5">
        <v>8</v>
      </c>
    </row>
    <row r="4932" spans="1:8" x14ac:dyDescent="0.3">
      <c r="A4932" s="18">
        <v>46078</v>
      </c>
      <c r="B4932" s="5" t="s">
        <v>30</v>
      </c>
      <c r="C4932" s="241" t="s">
        <v>111</v>
      </c>
      <c r="D4932" s="54" t="s">
        <v>111</v>
      </c>
      <c r="E4932" s="241">
        <v>0.29166666666666702</v>
      </c>
      <c r="F4932" s="5"/>
      <c r="G4932" s="5"/>
      <c r="H4932" s="54">
        <v>11</v>
      </c>
    </row>
    <row r="4933" spans="1:8" x14ac:dyDescent="0.3">
      <c r="A4933" s="18">
        <v>46078</v>
      </c>
      <c r="B4933" s="5" t="s">
        <v>18</v>
      </c>
      <c r="C4933" s="19" t="s">
        <v>14</v>
      </c>
      <c r="D4933" s="5" t="s">
        <v>15</v>
      </c>
      <c r="E4933" s="19">
        <v>0.25</v>
      </c>
      <c r="F4933" s="5">
        <v>4200</v>
      </c>
      <c r="G4933" s="20"/>
      <c r="H4933" s="5">
        <v>5</v>
      </c>
    </row>
    <row r="4934" spans="1:8" x14ac:dyDescent="0.3">
      <c r="A4934" s="18">
        <v>46078</v>
      </c>
      <c r="B4934" s="5" t="s">
        <v>84</v>
      </c>
      <c r="C4934" s="19" t="s">
        <v>14</v>
      </c>
      <c r="D4934" s="5" t="s">
        <v>15</v>
      </c>
      <c r="E4934" s="19">
        <v>0.25</v>
      </c>
      <c r="F4934" s="5"/>
      <c r="G4934" s="20"/>
      <c r="H4934" s="5"/>
    </row>
    <row r="4935" spans="1:8" x14ac:dyDescent="0.3">
      <c r="A4935" s="18">
        <v>46078</v>
      </c>
      <c r="B4935" s="5" t="s">
        <v>89</v>
      </c>
      <c r="C4935" s="19" t="s">
        <v>111</v>
      </c>
      <c r="D4935" s="48" t="s">
        <v>111</v>
      </c>
      <c r="E4935" s="19">
        <v>8.3333333333333329E-2</v>
      </c>
      <c r="F4935" s="5"/>
      <c r="G4935" s="20"/>
      <c r="H4935" s="48"/>
    </row>
    <row r="4936" spans="1:8" x14ac:dyDescent="0.3">
      <c r="A4936" s="18">
        <v>46078</v>
      </c>
      <c r="B4936" s="5" t="s">
        <v>36</v>
      </c>
      <c r="C4936" s="191" t="s">
        <v>28</v>
      </c>
      <c r="D4936" s="54" t="s">
        <v>42</v>
      </c>
      <c r="E4936" s="191">
        <v>0.83333333333333337</v>
      </c>
      <c r="F4936" s="5" t="s">
        <v>523</v>
      </c>
      <c r="G4936" s="51"/>
      <c r="H4936" s="54">
        <v>18</v>
      </c>
    </row>
    <row r="4937" spans="1:8" x14ac:dyDescent="0.3">
      <c r="A4937" s="18">
        <v>46078</v>
      </c>
      <c r="B4937" s="5" t="s">
        <v>22</v>
      </c>
      <c r="C4937" s="19" t="s">
        <v>28</v>
      </c>
      <c r="D4937" s="48" t="s">
        <v>42</v>
      </c>
      <c r="E4937" s="19">
        <v>0.375</v>
      </c>
      <c r="F4937" s="5">
        <v>8200</v>
      </c>
      <c r="G4937" s="5"/>
      <c r="H4937" s="48">
        <v>3</v>
      </c>
    </row>
    <row r="4938" spans="1:8" x14ac:dyDescent="0.3">
      <c r="A4938" s="18">
        <v>46078</v>
      </c>
      <c r="B4938" s="5" t="s">
        <v>35</v>
      </c>
      <c r="C4938" s="19" t="s">
        <v>14</v>
      </c>
      <c r="D4938" s="48" t="s">
        <v>15</v>
      </c>
      <c r="E4938" s="19">
        <v>0.33333333333333331</v>
      </c>
      <c r="F4938" s="5">
        <v>6500</v>
      </c>
      <c r="G4938" s="5"/>
      <c r="H4938" s="48">
        <v>10</v>
      </c>
    </row>
    <row r="4939" spans="1:8" x14ac:dyDescent="0.3">
      <c r="A4939" s="18">
        <v>46078</v>
      </c>
      <c r="B4939" s="5" t="s">
        <v>164</v>
      </c>
      <c r="C4939" s="19" t="s">
        <v>14</v>
      </c>
      <c r="D4939" s="48" t="s">
        <v>15</v>
      </c>
      <c r="E4939" s="19">
        <v>0.375</v>
      </c>
      <c r="F4939" s="5"/>
      <c r="G4939" s="27"/>
      <c r="H4939" s="48">
        <v>14</v>
      </c>
    </row>
    <row r="4940" spans="1:8" x14ac:dyDescent="0.3">
      <c r="A4940" s="18">
        <v>46078</v>
      </c>
      <c r="B4940" s="5" t="s">
        <v>19</v>
      </c>
      <c r="C4940" s="19" t="s">
        <v>14</v>
      </c>
      <c r="D4940" s="48" t="s">
        <v>15</v>
      </c>
      <c r="E4940" s="19">
        <v>0.375</v>
      </c>
      <c r="F4940" s="5"/>
      <c r="G4940" s="27"/>
      <c r="H4940" s="48">
        <v>14</v>
      </c>
    </row>
    <row r="4941" spans="1:8" x14ac:dyDescent="0.3">
      <c r="A4941" s="18">
        <v>46078</v>
      </c>
      <c r="B4941" s="20" t="s">
        <v>161</v>
      </c>
      <c r="C4941" s="21" t="s">
        <v>46</v>
      </c>
      <c r="D4941" s="41" t="s">
        <v>165</v>
      </c>
      <c r="E4941" s="21">
        <v>0.375</v>
      </c>
      <c r="F4941" s="5"/>
      <c r="G4941" s="117"/>
      <c r="H4941" s="41">
        <v>3</v>
      </c>
    </row>
    <row r="4942" spans="1:8" x14ac:dyDescent="0.3">
      <c r="A4942" s="18">
        <v>46078</v>
      </c>
      <c r="B4942" s="5" t="s">
        <v>16</v>
      </c>
      <c r="C4942" s="19" t="s">
        <v>56</v>
      </c>
      <c r="D4942" s="48" t="s">
        <v>165</v>
      </c>
      <c r="E4942" s="19">
        <v>0.45833333333333331</v>
      </c>
      <c r="F4942" s="5">
        <v>11000</v>
      </c>
      <c r="G4942" s="5"/>
      <c r="H4942" s="48">
        <v>8</v>
      </c>
    </row>
    <row r="4943" spans="1:8" x14ac:dyDescent="0.3">
      <c r="A4943" s="18">
        <v>46078</v>
      </c>
      <c r="B4943" s="20" t="s">
        <v>479</v>
      </c>
      <c r="C4943" s="21" t="s">
        <v>56</v>
      </c>
      <c r="D4943" s="48" t="s">
        <v>165</v>
      </c>
      <c r="E4943" s="21">
        <v>0.45833333333333331</v>
      </c>
      <c r="F4943" s="51"/>
      <c r="G4943" s="51"/>
      <c r="H4943" s="48">
        <v>3</v>
      </c>
    </row>
    <row r="4944" spans="1:8" x14ac:dyDescent="0.3">
      <c r="A4944" s="18">
        <v>46078</v>
      </c>
      <c r="B4944" s="20" t="s">
        <v>107</v>
      </c>
      <c r="C4944" s="21" t="s">
        <v>56</v>
      </c>
      <c r="D4944" s="48" t="s">
        <v>81</v>
      </c>
      <c r="E4944" s="21">
        <v>0.83333333333333337</v>
      </c>
      <c r="F4944" s="51"/>
      <c r="G4944" s="51"/>
      <c r="H4944" s="48"/>
    </row>
    <row r="4945" spans="1:8" x14ac:dyDescent="0.3">
      <c r="A4945" s="18">
        <v>46078</v>
      </c>
      <c r="B4945" s="20" t="s">
        <v>1156</v>
      </c>
      <c r="C4945" s="21" t="s">
        <v>56</v>
      </c>
      <c r="D4945" s="48" t="s">
        <v>81</v>
      </c>
      <c r="E4945" s="21">
        <v>0.83333333333333337</v>
      </c>
      <c r="F4945" s="51"/>
      <c r="G4945" s="51"/>
      <c r="H4945" s="48"/>
    </row>
    <row r="4946" spans="1:8" x14ac:dyDescent="0.3">
      <c r="A4946" s="18">
        <v>46078</v>
      </c>
      <c r="B4946" s="20" t="s">
        <v>1023</v>
      </c>
      <c r="C4946" s="21" t="s">
        <v>28</v>
      </c>
      <c r="D4946" s="48" t="s">
        <v>42</v>
      </c>
      <c r="E4946" s="21">
        <v>0.875</v>
      </c>
      <c r="F4946" s="51"/>
      <c r="G4946" s="51"/>
      <c r="H4946" s="48"/>
    </row>
    <row r="4947" spans="1:8" x14ac:dyDescent="0.3">
      <c r="A4947" s="18">
        <v>46078</v>
      </c>
      <c r="B4947" s="20" t="s">
        <v>311</v>
      </c>
      <c r="C4947" s="21" t="s">
        <v>20</v>
      </c>
      <c r="D4947" s="48" t="s">
        <v>179</v>
      </c>
      <c r="E4947" s="21">
        <v>0.8125</v>
      </c>
      <c r="F4947" s="51"/>
      <c r="G4947" s="51"/>
      <c r="H4947" s="48"/>
    </row>
    <row r="4948" spans="1:8" ht="15.6" x14ac:dyDescent="0.3">
      <c r="A4948" s="56" t="s">
        <v>267</v>
      </c>
      <c r="B4948" s="56" t="s">
        <v>2</v>
      </c>
      <c r="C4948" s="56" t="s">
        <v>3</v>
      </c>
      <c r="D4948" s="56" t="s">
        <v>4</v>
      </c>
      <c r="E4948" s="57" t="s">
        <v>5</v>
      </c>
      <c r="F4948" s="212" t="s">
        <v>500</v>
      </c>
      <c r="G4948" s="212" t="s">
        <v>619</v>
      </c>
      <c r="H4948" s="212" t="s">
        <v>268</v>
      </c>
    </row>
    <row r="4949" spans="1:8" x14ac:dyDescent="0.3">
      <c r="A4949" s="18">
        <v>46079</v>
      </c>
      <c r="B4949" s="5" t="s">
        <v>1157</v>
      </c>
      <c r="C4949" s="19" t="s">
        <v>56</v>
      </c>
      <c r="D4949" s="48" t="s">
        <v>165</v>
      </c>
      <c r="E4949" s="19">
        <v>0.25</v>
      </c>
      <c r="F4949" s="5">
        <v>10000</v>
      </c>
      <c r="G4949" s="54"/>
      <c r="H4949" s="48">
        <v>12</v>
      </c>
    </row>
    <row r="4950" spans="1:8" x14ac:dyDescent="0.3">
      <c r="A4950" s="18">
        <v>46079</v>
      </c>
      <c r="B4950" s="5" t="s">
        <v>444</v>
      </c>
      <c r="C4950" s="19" t="s">
        <v>56</v>
      </c>
      <c r="D4950" s="48" t="s">
        <v>165</v>
      </c>
      <c r="E4950" s="19">
        <v>0.25</v>
      </c>
      <c r="F4950" s="5">
        <v>10000</v>
      </c>
      <c r="G4950" s="54"/>
      <c r="H4950" s="48">
        <v>12</v>
      </c>
    </row>
    <row r="4951" spans="1:8" x14ac:dyDescent="0.3">
      <c r="A4951" s="18">
        <v>46079</v>
      </c>
      <c r="B4951" s="5" t="s">
        <v>22</v>
      </c>
      <c r="C4951" s="19" t="s">
        <v>56</v>
      </c>
      <c r="D4951" s="48" t="s">
        <v>165</v>
      </c>
      <c r="E4951" s="19">
        <v>0.25</v>
      </c>
      <c r="F4951" s="5">
        <v>10000</v>
      </c>
      <c r="G4951" s="54"/>
      <c r="H4951" s="48">
        <v>12</v>
      </c>
    </row>
    <row r="4952" spans="1:8" x14ac:dyDescent="0.3">
      <c r="A4952" s="18">
        <v>46079</v>
      </c>
      <c r="B4952" s="5" t="s">
        <v>9</v>
      </c>
      <c r="C4952" s="19" t="s">
        <v>20</v>
      </c>
      <c r="D4952" s="48" t="s">
        <v>179</v>
      </c>
      <c r="E4952" s="19">
        <v>0.41666666666666669</v>
      </c>
      <c r="F4952" s="5">
        <v>5000</v>
      </c>
      <c r="G4952" s="5"/>
      <c r="H4952" s="48">
        <v>11</v>
      </c>
    </row>
    <row r="4953" spans="1:8" x14ac:dyDescent="0.3">
      <c r="A4953" s="18">
        <v>46079</v>
      </c>
      <c r="B4953" s="5" t="s">
        <v>6</v>
      </c>
      <c r="C4953" s="19" t="s">
        <v>20</v>
      </c>
      <c r="D4953" s="48" t="s">
        <v>179</v>
      </c>
      <c r="E4953" s="19">
        <v>0.41666666666666669</v>
      </c>
      <c r="F4953" s="5">
        <v>177</v>
      </c>
      <c r="G4953" s="51"/>
      <c r="H4953" s="48">
        <v>9</v>
      </c>
    </row>
    <row r="4954" spans="1:8" x14ac:dyDescent="0.3">
      <c r="A4954" s="18">
        <v>46079</v>
      </c>
      <c r="B4954" s="5" t="s">
        <v>43</v>
      </c>
      <c r="C4954" s="19" t="s">
        <v>446</v>
      </c>
      <c r="D4954" s="48" t="s">
        <v>446</v>
      </c>
      <c r="E4954" s="19">
        <v>0.29166666666666702</v>
      </c>
      <c r="F4954" s="5"/>
      <c r="G4954" s="20"/>
      <c r="H4954" s="48">
        <v>5</v>
      </c>
    </row>
    <row r="4955" spans="1:8" x14ac:dyDescent="0.3">
      <c r="A4955" s="18">
        <v>46079</v>
      </c>
      <c r="B4955" s="20" t="s">
        <v>36</v>
      </c>
      <c r="C4955" s="21" t="s">
        <v>446</v>
      </c>
      <c r="D4955" s="41" t="s">
        <v>446</v>
      </c>
      <c r="E4955" s="21">
        <v>0.29166666666666702</v>
      </c>
      <c r="F4955" s="5">
        <v>11000</v>
      </c>
      <c r="G4955" s="5"/>
      <c r="H4955" s="41">
        <v>19</v>
      </c>
    </row>
    <row r="4956" spans="1:8" x14ac:dyDescent="0.3">
      <c r="A4956" s="18">
        <v>46079</v>
      </c>
      <c r="B4956" s="5" t="s">
        <v>33</v>
      </c>
      <c r="C4956" s="19" t="s">
        <v>446</v>
      </c>
      <c r="D4956" s="5" t="s">
        <v>446</v>
      </c>
      <c r="E4956" s="19">
        <v>0.41666666666666669</v>
      </c>
      <c r="F4956" s="54">
        <v>4600</v>
      </c>
      <c r="G4956" s="51"/>
      <c r="H4956" s="5">
        <v>24</v>
      </c>
    </row>
    <row r="4957" spans="1:8" x14ac:dyDescent="0.3">
      <c r="A4957" s="18">
        <v>46079</v>
      </c>
      <c r="B4957" s="5" t="s">
        <v>398</v>
      </c>
      <c r="C4957" s="19" t="s">
        <v>446</v>
      </c>
      <c r="D4957" s="48" t="s">
        <v>446</v>
      </c>
      <c r="E4957" s="19">
        <v>0.41666666666666669</v>
      </c>
      <c r="F4957" s="5"/>
      <c r="G4957" s="5"/>
      <c r="H4957" s="48">
        <v>1</v>
      </c>
    </row>
    <row r="4958" spans="1:8" x14ac:dyDescent="0.3">
      <c r="A4958" s="18">
        <v>46079</v>
      </c>
      <c r="B4958" s="5" t="s">
        <v>35</v>
      </c>
      <c r="C4958" s="19" t="s">
        <v>14</v>
      </c>
      <c r="D4958" s="48" t="s">
        <v>15</v>
      </c>
      <c r="E4958" s="19">
        <v>0.25</v>
      </c>
      <c r="F4958" s="51">
        <v>2400</v>
      </c>
      <c r="G4958" s="51"/>
      <c r="H4958" s="48">
        <v>7</v>
      </c>
    </row>
    <row r="4959" spans="1:8" x14ac:dyDescent="0.3">
      <c r="A4959" s="18">
        <v>46079</v>
      </c>
      <c r="B4959" s="51" t="s">
        <v>12</v>
      </c>
      <c r="C4959" s="241" t="s">
        <v>14</v>
      </c>
      <c r="D4959" s="54" t="s">
        <v>15</v>
      </c>
      <c r="E4959" s="241">
        <v>0.33333333333333331</v>
      </c>
      <c r="F4959" s="51"/>
      <c r="G4959" s="51"/>
      <c r="H4959" s="54">
        <v>20</v>
      </c>
    </row>
    <row r="4960" spans="1:8" x14ac:dyDescent="0.3">
      <c r="A4960" s="167">
        <v>46079</v>
      </c>
      <c r="B4960" s="225" t="s">
        <v>445</v>
      </c>
      <c r="C4960" s="226" t="s">
        <v>104</v>
      </c>
      <c r="D4960" s="165" t="s">
        <v>24</v>
      </c>
      <c r="E4960" s="190">
        <v>0.20833333333333334</v>
      </c>
      <c r="G4960" s="165" t="s">
        <v>1101</v>
      </c>
    </row>
    <row r="4961" spans="1:8" x14ac:dyDescent="0.3">
      <c r="A4961" s="18">
        <v>46079</v>
      </c>
      <c r="B4961" s="20" t="s">
        <v>423</v>
      </c>
      <c r="C4961" s="21" t="s">
        <v>104</v>
      </c>
      <c r="D4961" s="41" t="s">
        <v>24</v>
      </c>
      <c r="E4961" s="21">
        <v>0.5</v>
      </c>
      <c r="F4961" s="5"/>
      <c r="G4961" s="5"/>
      <c r="H4961" s="41"/>
    </row>
    <row r="4962" spans="1:8" x14ac:dyDescent="0.3">
      <c r="A4962" s="18">
        <v>46079</v>
      </c>
      <c r="B4962" s="5" t="s">
        <v>33</v>
      </c>
      <c r="C4962" s="19" t="s">
        <v>446</v>
      </c>
      <c r="D4962" s="5" t="s">
        <v>446</v>
      </c>
      <c r="E4962" s="19">
        <v>0.41666666666666669</v>
      </c>
      <c r="F4962" s="54">
        <v>4600</v>
      </c>
      <c r="G4962" s="51"/>
      <c r="H4962" s="5">
        <v>24</v>
      </c>
    </row>
    <row r="4963" spans="1:8" x14ac:dyDescent="0.3">
      <c r="A4963" s="18">
        <v>46079</v>
      </c>
      <c r="B4963" s="5" t="s">
        <v>398</v>
      </c>
      <c r="C4963" s="19" t="s">
        <v>446</v>
      </c>
      <c r="D4963" s="48" t="s">
        <v>446</v>
      </c>
      <c r="E4963" s="19">
        <v>0.41666666666666669</v>
      </c>
      <c r="F4963" s="5"/>
      <c r="G4963" s="5"/>
      <c r="H4963" s="48">
        <v>1</v>
      </c>
    </row>
    <row r="4964" spans="1:8" x14ac:dyDescent="0.3">
      <c r="A4964" s="18">
        <v>46079</v>
      </c>
      <c r="B4964" s="5" t="s">
        <v>159</v>
      </c>
      <c r="C4964" s="21" t="s">
        <v>14</v>
      </c>
      <c r="D4964" s="48" t="s">
        <v>15</v>
      </c>
      <c r="E4964" s="21">
        <v>0.8125</v>
      </c>
      <c r="F4964" s="5"/>
      <c r="G4964" s="5"/>
      <c r="H4964" s="48">
        <v>1</v>
      </c>
    </row>
    <row r="4965" spans="1:8" x14ac:dyDescent="0.3">
      <c r="A4965" s="18">
        <v>46079</v>
      </c>
      <c r="B4965" s="5" t="s">
        <v>49</v>
      </c>
      <c r="C4965" s="19" t="s">
        <v>14</v>
      </c>
      <c r="D4965" s="48" t="s">
        <v>15</v>
      </c>
      <c r="E4965" s="19">
        <v>0.8125</v>
      </c>
      <c r="F4965" s="5">
        <v>6000</v>
      </c>
      <c r="G4965" s="5"/>
      <c r="H4965" s="48">
        <v>3</v>
      </c>
    </row>
    <row r="4966" spans="1:8" x14ac:dyDescent="0.3">
      <c r="A4966" s="18">
        <v>46079</v>
      </c>
      <c r="B4966" s="5" t="s">
        <v>13</v>
      </c>
      <c r="C4966" s="19" t="s">
        <v>28</v>
      </c>
      <c r="D4966" s="48" t="s">
        <v>165</v>
      </c>
      <c r="E4966" s="19">
        <v>0.8125</v>
      </c>
      <c r="F4966" s="165">
        <v>5000</v>
      </c>
      <c r="G4966" s="117"/>
      <c r="H4966" s="48">
        <v>2</v>
      </c>
    </row>
    <row r="4967" spans="1:8" x14ac:dyDescent="0.3">
      <c r="A4967" s="18">
        <v>46079</v>
      </c>
      <c r="B4967" s="5" t="s">
        <v>25</v>
      </c>
      <c r="C4967" s="19" t="s">
        <v>28</v>
      </c>
      <c r="D4967" s="48" t="s">
        <v>165</v>
      </c>
      <c r="E4967" s="19">
        <v>0.8125</v>
      </c>
      <c r="F4967" s="5">
        <v>1000</v>
      </c>
      <c r="G4967" s="5"/>
      <c r="H4967" s="48">
        <v>2</v>
      </c>
    </row>
    <row r="4968" spans="1:8" x14ac:dyDescent="0.3">
      <c r="A4968" s="18">
        <v>46079</v>
      </c>
      <c r="B4968" s="5" t="s">
        <v>17</v>
      </c>
      <c r="C4968" s="19" t="s">
        <v>28</v>
      </c>
      <c r="D4968" s="48" t="s">
        <v>165</v>
      </c>
      <c r="E4968" s="19">
        <v>0.8125</v>
      </c>
      <c r="F4968" s="5">
        <v>350</v>
      </c>
      <c r="G4968" s="51"/>
      <c r="H4968" s="48">
        <v>2</v>
      </c>
    </row>
    <row r="4969" spans="1:8" x14ac:dyDescent="0.3">
      <c r="A4969" s="18">
        <v>46079</v>
      </c>
      <c r="B4969" s="5" t="s">
        <v>660</v>
      </c>
      <c r="C4969" s="19" t="s">
        <v>56</v>
      </c>
      <c r="D4969" s="48" t="s">
        <v>81</v>
      </c>
      <c r="E4969" s="19">
        <v>0.91666666666666663</v>
      </c>
      <c r="F4969" s="5">
        <v>10000</v>
      </c>
      <c r="G4969" s="54"/>
      <c r="H4969" s="48">
        <v>12</v>
      </c>
    </row>
    <row r="4970" spans="1:8" x14ac:dyDescent="0.3">
      <c r="A4970" s="18">
        <v>46079</v>
      </c>
      <c r="B4970" s="5" t="s">
        <v>9</v>
      </c>
      <c r="C4970" s="19" t="s">
        <v>56</v>
      </c>
      <c r="D4970" s="48" t="s">
        <v>81</v>
      </c>
      <c r="E4970" s="19">
        <v>0.91666666666666663</v>
      </c>
      <c r="F4970" s="5">
        <v>5000</v>
      </c>
      <c r="G4970" s="5"/>
      <c r="H4970" s="48">
        <v>11</v>
      </c>
    </row>
    <row r="4971" spans="1:8" x14ac:dyDescent="0.3">
      <c r="A4971" s="18">
        <v>46079</v>
      </c>
      <c r="B4971" s="5" t="s">
        <v>22</v>
      </c>
      <c r="C4971" s="19" t="s">
        <v>46</v>
      </c>
      <c r="D4971" s="48" t="s">
        <v>24</v>
      </c>
      <c r="E4971" s="19">
        <v>0.83333333333333337</v>
      </c>
      <c r="F4971" s="5"/>
      <c r="G4971" s="5"/>
      <c r="H4971" s="48"/>
    </row>
    <row r="4972" spans="1:8" x14ac:dyDescent="0.3">
      <c r="A4972" s="18">
        <v>46079</v>
      </c>
      <c r="B4972" s="5" t="s">
        <v>1158</v>
      </c>
      <c r="C4972" s="19" t="s">
        <v>20</v>
      </c>
      <c r="D4972" s="48" t="s">
        <v>179</v>
      </c>
      <c r="E4972" s="19">
        <v>0.8125</v>
      </c>
      <c r="F4972" s="5"/>
      <c r="G4972" s="5"/>
      <c r="H4972" s="48"/>
    </row>
    <row r="4973" spans="1:8" ht="15.6" x14ac:dyDescent="0.3">
      <c r="A4973" s="56" t="s">
        <v>267</v>
      </c>
      <c r="B4973" s="56" t="s">
        <v>2</v>
      </c>
      <c r="C4973" s="56" t="s">
        <v>3</v>
      </c>
      <c r="D4973" s="56" t="s">
        <v>4</v>
      </c>
      <c r="E4973" s="57" t="s">
        <v>5</v>
      </c>
      <c r="F4973" s="212" t="s">
        <v>500</v>
      </c>
      <c r="G4973" s="212" t="s">
        <v>619</v>
      </c>
      <c r="H4973" s="212" t="s">
        <v>268</v>
      </c>
    </row>
    <row r="4974" spans="1:8" x14ac:dyDescent="0.3">
      <c r="A4974" s="18">
        <v>46080</v>
      </c>
      <c r="B4974" s="20" t="s">
        <v>35</v>
      </c>
      <c r="C4974" s="21" t="s">
        <v>28</v>
      </c>
      <c r="D4974" s="41" t="s">
        <v>42</v>
      </c>
      <c r="E4974" s="21">
        <v>0.29166666666666702</v>
      </c>
      <c r="F4974" s="54"/>
      <c r="G4974" s="54"/>
      <c r="H4974" s="41">
        <v>8</v>
      </c>
    </row>
    <row r="4975" spans="1:8" x14ac:dyDescent="0.3">
      <c r="A4975" s="18">
        <v>46080</v>
      </c>
      <c r="B4975" s="5" t="s">
        <v>6</v>
      </c>
      <c r="C4975" s="19" t="s">
        <v>28</v>
      </c>
      <c r="D4975" s="48" t="s">
        <v>42</v>
      </c>
      <c r="E4975" s="19">
        <v>0.375</v>
      </c>
      <c r="F4975" s="51"/>
      <c r="G4975" s="5"/>
      <c r="H4975" s="48">
        <v>8</v>
      </c>
    </row>
    <row r="4976" spans="1:8" x14ac:dyDescent="0.3">
      <c r="A4976" s="18">
        <v>46080</v>
      </c>
      <c r="B4976" s="5" t="s">
        <v>9</v>
      </c>
      <c r="C4976" s="19" t="s">
        <v>28</v>
      </c>
      <c r="D4976" s="48" t="s">
        <v>42</v>
      </c>
      <c r="E4976" s="19">
        <v>0.375</v>
      </c>
      <c r="F4976" s="51"/>
      <c r="G4976" s="5"/>
      <c r="H4976" s="48">
        <v>8</v>
      </c>
    </row>
    <row r="4977" spans="1:8" x14ac:dyDescent="0.3">
      <c r="A4977" s="18">
        <v>46080</v>
      </c>
      <c r="B4977" s="5" t="s">
        <v>18</v>
      </c>
      <c r="C4977" s="19" t="s">
        <v>20</v>
      </c>
      <c r="D4977" s="5" t="s">
        <v>179</v>
      </c>
      <c r="E4977" s="19">
        <v>0.20833333333333334</v>
      </c>
      <c r="F4977" s="51"/>
      <c r="G4977" s="5"/>
      <c r="H4977" s="5">
        <v>5</v>
      </c>
    </row>
    <row r="4978" spans="1:8" x14ac:dyDescent="0.3">
      <c r="A4978" s="18">
        <v>46080</v>
      </c>
      <c r="B4978" s="5" t="s">
        <v>84</v>
      </c>
      <c r="C4978" s="19" t="s">
        <v>20</v>
      </c>
      <c r="D4978" s="48" t="s">
        <v>179</v>
      </c>
      <c r="E4978" s="19">
        <v>0.20833333333333334</v>
      </c>
      <c r="F4978" s="5"/>
      <c r="G4978" s="20"/>
      <c r="H4978" s="48"/>
    </row>
    <row r="4979" spans="1:8" x14ac:dyDescent="0.3">
      <c r="A4979" s="18">
        <v>46080</v>
      </c>
      <c r="B4979" s="5" t="s">
        <v>161</v>
      </c>
      <c r="C4979" s="19" t="s">
        <v>46</v>
      </c>
      <c r="D4979" s="48" t="s">
        <v>165</v>
      </c>
      <c r="E4979" s="19">
        <v>0.33333333333333298</v>
      </c>
      <c r="F4979" s="5"/>
      <c r="G4979" s="51"/>
      <c r="H4979" s="48">
        <v>1</v>
      </c>
    </row>
    <row r="4980" spans="1:8" x14ac:dyDescent="0.3">
      <c r="A4980" s="18">
        <v>46080</v>
      </c>
      <c r="B4980" s="5" t="s">
        <v>22</v>
      </c>
      <c r="C4980" s="19" t="s">
        <v>56</v>
      </c>
      <c r="D4980" s="48" t="s">
        <v>165</v>
      </c>
      <c r="E4980" s="19">
        <v>0.41666666666666669</v>
      </c>
      <c r="F4980" s="5"/>
      <c r="G4980" s="5"/>
      <c r="H4980" s="48">
        <v>4</v>
      </c>
    </row>
    <row r="4981" spans="1:8" x14ac:dyDescent="0.3">
      <c r="A4981" s="18">
        <v>46080</v>
      </c>
      <c r="B4981" s="5" t="s">
        <v>76</v>
      </c>
      <c r="C4981" s="19" t="s">
        <v>56</v>
      </c>
      <c r="D4981" s="48" t="s">
        <v>165</v>
      </c>
      <c r="E4981" s="19">
        <v>0.41666666666666669</v>
      </c>
      <c r="F4981" s="51"/>
      <c r="G4981" s="5"/>
      <c r="H4981" s="48">
        <v>2</v>
      </c>
    </row>
    <row r="4982" spans="1:8" x14ac:dyDescent="0.3">
      <c r="A4982" s="18">
        <v>46080</v>
      </c>
      <c r="B4982" s="5" t="s">
        <v>12</v>
      </c>
      <c r="C4982" s="19" t="s">
        <v>104</v>
      </c>
      <c r="D4982" s="41" t="s">
        <v>24</v>
      </c>
      <c r="E4982" s="19">
        <v>0.33333333333333298</v>
      </c>
      <c r="F4982" s="5"/>
      <c r="G4982" s="5"/>
      <c r="H4982" s="41">
        <v>23</v>
      </c>
    </row>
    <row r="4983" spans="1:8" x14ac:dyDescent="0.3">
      <c r="A4983" s="18">
        <v>46080</v>
      </c>
      <c r="B4983" s="5" t="s">
        <v>67</v>
      </c>
      <c r="C4983" s="5" t="s">
        <v>14</v>
      </c>
      <c r="D4983" s="5" t="s">
        <v>115</v>
      </c>
      <c r="E4983" s="22">
        <v>0.33333333333333331</v>
      </c>
      <c r="F4983" s="5"/>
      <c r="G4983" s="5"/>
      <c r="H4983" s="5"/>
    </row>
    <row r="4984" spans="1:8" x14ac:dyDescent="0.3">
      <c r="A4984" s="18">
        <v>46080</v>
      </c>
      <c r="B4984" s="5" t="s">
        <v>36</v>
      </c>
      <c r="C4984" s="19" t="s">
        <v>14</v>
      </c>
      <c r="D4984" s="48" t="s">
        <v>115</v>
      </c>
      <c r="E4984" s="19">
        <v>0.83333333333333337</v>
      </c>
      <c r="F4984" s="5"/>
      <c r="G4984" s="5"/>
      <c r="H4984" s="48">
        <v>18</v>
      </c>
    </row>
    <row r="4985" spans="1:8" x14ac:dyDescent="0.3">
      <c r="A4985" s="346">
        <v>46080</v>
      </c>
      <c r="B4985" s="235" t="s">
        <v>22</v>
      </c>
      <c r="C4985" s="234" t="s">
        <v>28</v>
      </c>
      <c r="D4985" s="236" t="s">
        <v>42</v>
      </c>
      <c r="E4985" s="234">
        <v>0.83333333333333337</v>
      </c>
      <c r="F4985" s="5"/>
      <c r="G4985" s="117"/>
      <c r="H4985" s="403"/>
    </row>
    <row r="4986" spans="1:8" x14ac:dyDescent="0.3">
      <c r="A4986" s="346">
        <v>46080</v>
      </c>
      <c r="B4986" s="237" t="s">
        <v>80</v>
      </c>
      <c r="C4986" s="425" t="s">
        <v>28</v>
      </c>
      <c r="D4986" s="426" t="s">
        <v>42</v>
      </c>
      <c r="E4986" s="425">
        <v>0.83333333333333304</v>
      </c>
      <c r="F4986" s="54" t="s">
        <v>1101</v>
      </c>
      <c r="G4986" s="117"/>
      <c r="H4986" s="427">
        <v>7</v>
      </c>
    </row>
    <row r="4987" spans="1:8" x14ac:dyDescent="0.3">
      <c r="A4987" s="346">
        <v>46080</v>
      </c>
      <c r="B4987" s="235" t="s">
        <v>1023</v>
      </c>
      <c r="C4987" s="234" t="s">
        <v>56</v>
      </c>
      <c r="D4987" s="235" t="s">
        <v>81</v>
      </c>
      <c r="E4987" s="235"/>
      <c r="F4987" s="5"/>
      <c r="G4987" s="117"/>
      <c r="H4987" s="117"/>
    </row>
    <row r="4988" spans="1:8" x14ac:dyDescent="0.3">
      <c r="A4988" s="431" t="s">
        <v>267</v>
      </c>
      <c r="B4988" s="431" t="s">
        <v>2</v>
      </c>
      <c r="C4988" s="431" t="s">
        <v>3</v>
      </c>
      <c r="D4988" s="431" t="s">
        <v>4</v>
      </c>
      <c r="E4988" s="431" t="s">
        <v>5</v>
      </c>
      <c r="F4988" s="431" t="s">
        <v>500</v>
      </c>
      <c r="G4988" s="431" t="s">
        <v>619</v>
      </c>
      <c r="H4988" s="431" t="s">
        <v>268</v>
      </c>
    </row>
    <row r="4989" spans="1:8" x14ac:dyDescent="0.3">
      <c r="A4989" s="1">
        <v>46085</v>
      </c>
      <c r="B4989" s="2" t="s">
        <v>6</v>
      </c>
      <c r="C4989" s="2" t="s">
        <v>451</v>
      </c>
      <c r="D4989" s="2" t="s">
        <v>451</v>
      </c>
      <c r="E4989" s="3">
        <v>0.29166666666666669</v>
      </c>
      <c r="F4989" s="2"/>
      <c r="G4989" s="2"/>
      <c r="H4989" s="4">
        <v>14</v>
      </c>
    </row>
    <row r="4990" spans="1:8" x14ac:dyDescent="0.3">
      <c r="A4990" s="1">
        <v>46085</v>
      </c>
      <c r="B4990" s="2" t="s">
        <v>9</v>
      </c>
      <c r="C4990" s="2" t="s">
        <v>451</v>
      </c>
      <c r="D4990" s="2" t="s">
        <v>451</v>
      </c>
      <c r="E4990" s="3">
        <v>0.29166666666666669</v>
      </c>
      <c r="F4990" s="2"/>
      <c r="G4990" s="2"/>
      <c r="H4990" s="2">
        <v>9</v>
      </c>
    </row>
    <row r="4991" spans="1:8" x14ac:dyDescent="0.3">
      <c r="A4991" s="1">
        <v>46085</v>
      </c>
      <c r="B4991" s="2" t="s">
        <v>18</v>
      </c>
      <c r="C4991" s="2" t="s">
        <v>56</v>
      </c>
      <c r="D4991" s="2" t="s">
        <v>81</v>
      </c>
      <c r="E4991" s="3">
        <v>0.29166666666666669</v>
      </c>
      <c r="F4991" s="2"/>
      <c r="G4991" s="2"/>
      <c r="H4991" s="2">
        <v>12</v>
      </c>
    </row>
    <row r="4992" spans="1:8" x14ac:dyDescent="0.3">
      <c r="A4992" s="1">
        <v>46085</v>
      </c>
      <c r="B4992" s="2" t="s">
        <v>22</v>
      </c>
      <c r="C4992" s="2" t="s">
        <v>7</v>
      </c>
      <c r="D4992" s="2" t="s">
        <v>8</v>
      </c>
      <c r="E4992" s="3">
        <v>0.41666666666666669</v>
      </c>
      <c r="F4992" s="2"/>
      <c r="G4992" s="2"/>
      <c r="H4992" s="4">
        <v>3</v>
      </c>
    </row>
    <row r="4993" spans="1:8" x14ac:dyDescent="0.3">
      <c r="A4993" s="1">
        <v>46085</v>
      </c>
      <c r="B4993" s="2" t="s">
        <v>359</v>
      </c>
      <c r="C4993" s="2" t="s">
        <v>14</v>
      </c>
      <c r="D4993" s="2" t="s">
        <v>74</v>
      </c>
      <c r="E4993" s="3">
        <v>0.33333333333333331</v>
      </c>
      <c r="F4993" s="2"/>
      <c r="G4993" s="2"/>
      <c r="H4993" s="2"/>
    </row>
    <row r="4994" spans="1:8" x14ac:dyDescent="0.3">
      <c r="A4994" s="1">
        <v>46085</v>
      </c>
      <c r="B4994" s="2" t="s">
        <v>35</v>
      </c>
      <c r="C4994" s="2" t="s">
        <v>14</v>
      </c>
      <c r="D4994" s="2" t="s">
        <v>74</v>
      </c>
      <c r="E4994" s="3">
        <v>0.29166666666666669</v>
      </c>
      <c r="F4994" s="2"/>
      <c r="G4994" s="2"/>
      <c r="H4994" s="4">
        <v>10</v>
      </c>
    </row>
    <row r="4995" spans="1:8" x14ac:dyDescent="0.3">
      <c r="A4995" s="1">
        <v>46085</v>
      </c>
      <c r="B4995" s="2" t="s">
        <v>22</v>
      </c>
      <c r="C4995" s="2" t="s">
        <v>14</v>
      </c>
      <c r="D4995" s="2" t="s">
        <v>115</v>
      </c>
      <c r="E4995" s="3">
        <v>0.45833333333333331</v>
      </c>
      <c r="F4995" s="2"/>
      <c r="G4995" s="2"/>
      <c r="H4995" s="4"/>
    </row>
    <row r="4996" spans="1:8" x14ac:dyDescent="0.3">
      <c r="A4996" s="1">
        <v>46085</v>
      </c>
      <c r="B4996" s="2" t="s">
        <v>36</v>
      </c>
      <c r="C4996" s="2" t="s">
        <v>14</v>
      </c>
      <c r="D4996" s="2" t="s">
        <v>74</v>
      </c>
      <c r="E4996" s="73">
        <v>0.45833333333333331</v>
      </c>
      <c r="F4996" s="2"/>
      <c r="G4996" s="2"/>
      <c r="H4996" s="189">
        <v>18</v>
      </c>
    </row>
    <row r="4997" spans="1:8" x14ac:dyDescent="0.3">
      <c r="A4997" s="1">
        <v>46085</v>
      </c>
      <c r="B4997" s="2" t="s">
        <v>164</v>
      </c>
      <c r="C4997" s="2" t="s">
        <v>20</v>
      </c>
      <c r="D4997" s="2" t="s">
        <v>21</v>
      </c>
      <c r="E4997" s="3">
        <v>0.29166666666666669</v>
      </c>
      <c r="F4997" s="2"/>
      <c r="G4997" s="2"/>
      <c r="H4997" s="4">
        <v>2</v>
      </c>
    </row>
    <row r="4998" spans="1:8" x14ac:dyDescent="0.3">
      <c r="A4998" s="1">
        <v>46085</v>
      </c>
      <c r="B4998" s="2" t="s">
        <v>167</v>
      </c>
      <c r="C4998" s="2" t="s">
        <v>20</v>
      </c>
      <c r="D4998" s="2" t="s">
        <v>21</v>
      </c>
      <c r="E4998" s="3">
        <v>0.29166666666666669</v>
      </c>
      <c r="F4998" s="2"/>
      <c r="G4998" s="2"/>
      <c r="H4998" s="4">
        <v>10</v>
      </c>
    </row>
    <row r="4999" spans="1:8" x14ac:dyDescent="0.3">
      <c r="A4999" s="1">
        <v>46085</v>
      </c>
      <c r="B4999" s="2" t="s">
        <v>19</v>
      </c>
      <c r="C4999" s="2" t="s">
        <v>20</v>
      </c>
      <c r="D4999" s="2" t="s">
        <v>21</v>
      </c>
      <c r="E4999" s="3">
        <v>0.29166666666666669</v>
      </c>
      <c r="F4999" s="2"/>
      <c r="G4999" s="2"/>
      <c r="H4999" s="4">
        <v>14</v>
      </c>
    </row>
    <row r="5000" spans="1:8" x14ac:dyDescent="0.3">
      <c r="A5000" s="1">
        <v>46085</v>
      </c>
      <c r="B5000" s="2" t="s">
        <v>602</v>
      </c>
      <c r="C5000" s="2" t="s">
        <v>20</v>
      </c>
      <c r="D5000" s="2" t="s">
        <v>21</v>
      </c>
      <c r="E5000" s="3">
        <v>0.29166666666666669</v>
      </c>
      <c r="F5000" s="2"/>
      <c r="G5000" s="2"/>
      <c r="H5000" s="4">
        <v>1</v>
      </c>
    </row>
    <row r="5001" spans="1:8" x14ac:dyDescent="0.3">
      <c r="A5001" s="1">
        <v>46085</v>
      </c>
      <c r="B5001" s="2" t="s">
        <v>16</v>
      </c>
      <c r="C5001" s="2" t="s">
        <v>104</v>
      </c>
      <c r="D5001" s="2" t="s">
        <v>64</v>
      </c>
      <c r="E5001" s="3">
        <v>0.83333333333333337</v>
      </c>
      <c r="F5001" s="2"/>
      <c r="G5001" s="2"/>
      <c r="H5001" s="4">
        <v>12</v>
      </c>
    </row>
    <row r="5002" spans="1:8" x14ac:dyDescent="0.3">
      <c r="A5002" s="1">
        <v>46085</v>
      </c>
      <c r="B5002" s="2" t="s">
        <v>1023</v>
      </c>
      <c r="C5002" s="2" t="s">
        <v>28</v>
      </c>
      <c r="D5002" s="2" t="s">
        <v>42</v>
      </c>
      <c r="E5002" s="3">
        <v>0.91666666666666663</v>
      </c>
      <c r="F5002" s="2"/>
      <c r="G5002" s="2"/>
      <c r="H5002" s="4"/>
    </row>
    <row r="5003" spans="1:8" x14ac:dyDescent="0.3">
      <c r="A5003" s="1">
        <v>46085</v>
      </c>
      <c r="B5003" s="2" t="s">
        <v>107</v>
      </c>
      <c r="C5003" s="2" t="s">
        <v>111</v>
      </c>
      <c r="D5003" s="2" t="s">
        <v>111</v>
      </c>
      <c r="E5003" s="3">
        <v>0.83333333333333337</v>
      </c>
      <c r="F5003" s="2"/>
      <c r="G5003" s="2"/>
      <c r="H5003" s="4"/>
    </row>
    <row r="5004" spans="1:8" x14ac:dyDescent="0.3">
      <c r="A5004" s="431" t="s">
        <v>267</v>
      </c>
      <c r="B5004" s="431" t="s">
        <v>2</v>
      </c>
      <c r="C5004" s="431" t="s">
        <v>3</v>
      </c>
      <c r="D5004" s="431" t="s">
        <v>4</v>
      </c>
      <c r="E5004" s="431" t="s">
        <v>5</v>
      </c>
      <c r="F5004" s="431" t="s">
        <v>500</v>
      </c>
      <c r="G5004" s="431" t="s">
        <v>619</v>
      </c>
      <c r="H5004" s="431" t="s">
        <v>268</v>
      </c>
    </row>
    <row r="5005" spans="1:8" x14ac:dyDescent="0.3">
      <c r="A5005" s="18">
        <v>46086</v>
      </c>
      <c r="B5005" s="5" t="s">
        <v>159</v>
      </c>
      <c r="C5005" s="21" t="s">
        <v>56</v>
      </c>
      <c r="D5005" s="48" t="s">
        <v>81</v>
      </c>
      <c r="E5005" s="21">
        <v>0.29166666666666669</v>
      </c>
      <c r="F5005" s="5"/>
      <c r="G5005" s="24" t="s">
        <v>371</v>
      </c>
      <c r="H5005" s="48">
        <v>8</v>
      </c>
    </row>
    <row r="5006" spans="1:8" x14ac:dyDescent="0.3">
      <c r="A5006" s="18">
        <v>46086</v>
      </c>
      <c r="B5006" s="5" t="s">
        <v>1188</v>
      </c>
      <c r="C5006" s="5" t="s">
        <v>56</v>
      </c>
      <c r="D5006" s="5" t="s">
        <v>81</v>
      </c>
      <c r="E5006" s="22">
        <v>0.41666666666666669</v>
      </c>
      <c r="F5006" s="5"/>
      <c r="G5006" s="24" t="s">
        <v>371</v>
      </c>
      <c r="H5006" s="5">
        <v>5</v>
      </c>
    </row>
    <row r="5007" spans="1:8" x14ac:dyDescent="0.3">
      <c r="A5007" s="18">
        <v>46086</v>
      </c>
      <c r="B5007" s="5" t="s">
        <v>49</v>
      </c>
      <c r="C5007" s="19" t="s">
        <v>56</v>
      </c>
      <c r="D5007" s="48" t="s">
        <v>81</v>
      </c>
      <c r="E5007" s="19">
        <v>0.5</v>
      </c>
      <c r="F5007" s="51"/>
      <c r="G5007" s="24" t="s">
        <v>371</v>
      </c>
      <c r="H5007" s="48">
        <v>14</v>
      </c>
    </row>
    <row r="5008" spans="1:8" x14ac:dyDescent="0.3">
      <c r="A5008" s="18">
        <v>46086</v>
      </c>
      <c r="B5008" s="20" t="s">
        <v>161</v>
      </c>
      <c r="C5008" s="21" t="s">
        <v>46</v>
      </c>
      <c r="D5008" s="41" t="s">
        <v>165</v>
      </c>
      <c r="E5008" s="21">
        <v>0.33333333333333298</v>
      </c>
      <c r="F5008" s="54"/>
      <c r="G5008" s="24" t="s">
        <v>371</v>
      </c>
      <c r="H5008" s="41">
        <v>4</v>
      </c>
    </row>
    <row r="5009" spans="1:8" x14ac:dyDescent="0.3">
      <c r="A5009" s="18">
        <v>46086</v>
      </c>
      <c r="B5009" s="51" t="s">
        <v>12</v>
      </c>
      <c r="C5009" s="241" t="s">
        <v>446</v>
      </c>
      <c r="D5009" s="54" t="s">
        <v>446</v>
      </c>
      <c r="E5009" s="241">
        <v>0.29166666666666702</v>
      </c>
      <c r="F5009" s="51"/>
      <c r="G5009" s="432" t="s">
        <v>371</v>
      </c>
      <c r="H5009" s="54">
        <v>23</v>
      </c>
    </row>
    <row r="5010" spans="1:8" x14ac:dyDescent="0.3">
      <c r="A5010" s="18">
        <v>46086</v>
      </c>
      <c r="B5010" s="5" t="s">
        <v>51</v>
      </c>
      <c r="C5010" s="19" t="s">
        <v>446</v>
      </c>
      <c r="D5010" s="48" t="s">
        <v>446</v>
      </c>
      <c r="E5010" s="19">
        <v>0.29166666666666702</v>
      </c>
      <c r="F5010" s="5"/>
      <c r="G5010" s="24" t="s">
        <v>371</v>
      </c>
      <c r="H5010" s="48">
        <v>3</v>
      </c>
    </row>
    <row r="5011" spans="1:8" x14ac:dyDescent="0.3">
      <c r="A5011" s="18">
        <v>46086</v>
      </c>
      <c r="B5011" s="5" t="s">
        <v>35</v>
      </c>
      <c r="C5011" s="19" t="s">
        <v>14</v>
      </c>
      <c r="D5011" s="48" t="s">
        <v>115</v>
      </c>
      <c r="E5011" s="19">
        <v>0.29166666666666702</v>
      </c>
      <c r="F5011" s="51"/>
      <c r="G5011" s="24" t="s">
        <v>371</v>
      </c>
      <c r="H5011" s="48">
        <v>7</v>
      </c>
    </row>
    <row r="5012" spans="1:8" x14ac:dyDescent="0.3">
      <c r="A5012" s="18">
        <v>46086</v>
      </c>
      <c r="B5012" s="20" t="s">
        <v>40</v>
      </c>
      <c r="C5012" s="21" t="s">
        <v>14</v>
      </c>
      <c r="D5012" s="20" t="s">
        <v>115</v>
      </c>
      <c r="E5012" s="21">
        <v>0.39583333333333331</v>
      </c>
      <c r="F5012" s="54"/>
      <c r="G5012" s="24" t="s">
        <v>371</v>
      </c>
      <c r="H5012" s="20"/>
    </row>
    <row r="5013" spans="1:8" x14ac:dyDescent="0.3">
      <c r="A5013" s="18">
        <v>46086</v>
      </c>
      <c r="B5013" s="5" t="s">
        <v>22</v>
      </c>
      <c r="C5013" s="19" t="s">
        <v>28</v>
      </c>
      <c r="D5013" s="48" t="s">
        <v>165</v>
      </c>
      <c r="E5013" s="19">
        <v>0.29166666666666669</v>
      </c>
      <c r="F5013" s="54"/>
      <c r="G5013" s="24" t="s">
        <v>371</v>
      </c>
      <c r="H5013" s="48">
        <v>12</v>
      </c>
    </row>
    <row r="5014" spans="1:8" x14ac:dyDescent="0.3">
      <c r="A5014" s="18">
        <v>46086</v>
      </c>
      <c r="B5014" s="5" t="s">
        <v>9</v>
      </c>
      <c r="C5014" s="19" t="s">
        <v>20</v>
      </c>
      <c r="D5014" s="48" t="s">
        <v>179</v>
      </c>
      <c r="E5014" s="19">
        <v>0.29166666666666702</v>
      </c>
      <c r="F5014" s="5"/>
      <c r="G5014" s="24" t="s">
        <v>371</v>
      </c>
      <c r="H5014" s="48">
        <v>9</v>
      </c>
    </row>
    <row r="5015" spans="1:8" x14ac:dyDescent="0.3">
      <c r="A5015" s="18">
        <v>46086</v>
      </c>
      <c r="B5015" s="5" t="s">
        <v>6</v>
      </c>
      <c r="C5015" s="19" t="s">
        <v>20</v>
      </c>
      <c r="D5015" s="48" t="s">
        <v>179</v>
      </c>
      <c r="E5015" s="19">
        <v>0.29166666666666702</v>
      </c>
      <c r="F5015" s="51"/>
      <c r="G5015" s="24" t="s">
        <v>371</v>
      </c>
      <c r="H5015" s="48">
        <v>13</v>
      </c>
    </row>
    <row r="5016" spans="1:8" x14ac:dyDescent="0.3">
      <c r="A5016" s="18">
        <v>46086</v>
      </c>
      <c r="B5016" s="5" t="s">
        <v>67</v>
      </c>
      <c r="C5016" s="5" t="s">
        <v>104</v>
      </c>
      <c r="D5016" s="5" t="s">
        <v>24</v>
      </c>
      <c r="E5016" s="22">
        <v>0.29166666666666669</v>
      </c>
      <c r="F5016" s="5"/>
      <c r="G5016" s="24" t="s">
        <v>371</v>
      </c>
      <c r="H5016" s="117"/>
    </row>
    <row r="5017" spans="1:8" x14ac:dyDescent="0.3">
      <c r="A5017" s="18">
        <v>46086</v>
      </c>
      <c r="B5017" s="5" t="s">
        <v>33</v>
      </c>
      <c r="C5017" s="19" t="s">
        <v>104</v>
      </c>
      <c r="D5017" s="5" t="s">
        <v>24</v>
      </c>
      <c r="E5017" s="19">
        <v>0.41666666666666669</v>
      </c>
      <c r="F5017" s="5"/>
      <c r="G5017" s="24" t="s">
        <v>371</v>
      </c>
      <c r="H5017" s="5">
        <v>23</v>
      </c>
    </row>
    <row r="5018" spans="1:8" x14ac:dyDescent="0.3">
      <c r="A5018" s="18">
        <v>46086</v>
      </c>
      <c r="B5018" s="5" t="s">
        <v>398</v>
      </c>
      <c r="C5018" s="19" t="s">
        <v>104</v>
      </c>
      <c r="D5018" s="48" t="s">
        <v>24</v>
      </c>
      <c r="E5018" s="19">
        <v>0.41666666666666669</v>
      </c>
      <c r="F5018" s="5"/>
      <c r="G5018" s="24" t="s">
        <v>371</v>
      </c>
      <c r="H5018" s="48">
        <v>2</v>
      </c>
    </row>
    <row r="5019" spans="1:8" x14ac:dyDescent="0.3">
      <c r="A5019" s="18">
        <v>46086</v>
      </c>
      <c r="B5019" s="5" t="s">
        <v>13</v>
      </c>
      <c r="C5019" s="19" t="s">
        <v>446</v>
      </c>
      <c r="D5019" s="48" t="s">
        <v>446</v>
      </c>
      <c r="E5019" s="19">
        <v>0.5</v>
      </c>
      <c r="F5019" s="117"/>
      <c r="G5019" s="24" t="s">
        <v>371</v>
      </c>
      <c r="H5019" s="48">
        <v>2</v>
      </c>
    </row>
    <row r="5020" spans="1:8" x14ac:dyDescent="0.3">
      <c r="A5020" s="18">
        <v>46086</v>
      </c>
      <c r="B5020" s="5" t="s">
        <v>25</v>
      </c>
      <c r="C5020" s="19" t="s">
        <v>446</v>
      </c>
      <c r="D5020" s="48" t="s">
        <v>446</v>
      </c>
      <c r="E5020" s="19">
        <v>0.5</v>
      </c>
      <c r="F5020" s="51"/>
      <c r="G5020" s="24" t="s">
        <v>371</v>
      </c>
      <c r="H5020" s="48">
        <v>2</v>
      </c>
    </row>
    <row r="5021" spans="1:8" x14ac:dyDescent="0.3">
      <c r="A5021" s="18">
        <v>46086</v>
      </c>
      <c r="B5021" s="5" t="s">
        <v>17</v>
      </c>
      <c r="C5021" s="19" t="s">
        <v>446</v>
      </c>
      <c r="D5021" s="48" t="s">
        <v>446</v>
      </c>
      <c r="E5021" s="19">
        <v>0.5</v>
      </c>
      <c r="F5021" s="51"/>
      <c r="G5021" s="24" t="s">
        <v>371</v>
      </c>
      <c r="H5021" s="48">
        <v>2</v>
      </c>
    </row>
    <row r="5022" spans="1:8" x14ac:dyDescent="0.3">
      <c r="A5022" s="18">
        <v>46086</v>
      </c>
      <c r="B5022" s="20" t="s">
        <v>36</v>
      </c>
      <c r="C5022" s="21" t="s">
        <v>28</v>
      </c>
      <c r="D5022" s="41" t="s">
        <v>165</v>
      </c>
      <c r="E5022" s="21">
        <v>0.83333333333333337</v>
      </c>
      <c r="F5022" s="51"/>
      <c r="G5022" s="5"/>
      <c r="H5022" s="41">
        <v>19</v>
      </c>
    </row>
    <row r="5023" spans="1:8" x14ac:dyDescent="0.3">
      <c r="A5023" s="18">
        <v>46086</v>
      </c>
      <c r="B5023" s="5" t="s">
        <v>1156</v>
      </c>
      <c r="C5023" s="19" t="s">
        <v>28</v>
      </c>
      <c r="D5023" s="48" t="s">
        <v>42</v>
      </c>
      <c r="E5023" s="19">
        <v>0.83333333333333337</v>
      </c>
      <c r="F5023" s="51"/>
      <c r="G5023" s="5"/>
      <c r="H5023" s="48"/>
    </row>
    <row r="5024" spans="1:8" x14ac:dyDescent="0.3">
      <c r="A5024" s="18">
        <v>46086</v>
      </c>
      <c r="B5024" s="5" t="s">
        <v>9</v>
      </c>
      <c r="C5024" s="19" t="s">
        <v>446</v>
      </c>
      <c r="D5024" s="48" t="s">
        <v>446</v>
      </c>
      <c r="E5024" s="19">
        <v>0.91666666666666663</v>
      </c>
      <c r="F5024" s="51"/>
      <c r="G5024" s="5"/>
      <c r="H5024" s="48"/>
    </row>
    <row r="5025" spans="1:8" x14ac:dyDescent="0.3">
      <c r="A5025" s="18">
        <v>46086</v>
      </c>
      <c r="B5025" s="5" t="s">
        <v>6</v>
      </c>
      <c r="C5025" s="19" t="s">
        <v>446</v>
      </c>
      <c r="D5025" s="48" t="s">
        <v>446</v>
      </c>
      <c r="E5025" s="19">
        <v>0.91666666666666663</v>
      </c>
      <c r="F5025" s="51"/>
      <c r="G5025" s="5"/>
      <c r="H5025" s="48"/>
    </row>
    <row r="5026" spans="1:8" x14ac:dyDescent="0.3">
      <c r="A5026" s="18">
        <v>46086</v>
      </c>
      <c r="B5026" s="5" t="s">
        <v>180</v>
      </c>
      <c r="C5026" s="19" t="s">
        <v>446</v>
      </c>
      <c r="D5026" s="48" t="s">
        <v>446</v>
      </c>
      <c r="E5026" s="19">
        <v>0.91666666666666663</v>
      </c>
      <c r="F5026" s="5"/>
      <c r="G5026" s="51"/>
      <c r="H5026" s="48"/>
    </row>
    <row r="5027" spans="1:8" x14ac:dyDescent="0.3">
      <c r="A5027" s="18">
        <v>46086</v>
      </c>
      <c r="B5027" s="5" t="s">
        <v>9</v>
      </c>
      <c r="C5027" s="19" t="s">
        <v>14</v>
      </c>
      <c r="D5027" s="48" t="s">
        <v>15</v>
      </c>
      <c r="E5027" s="19">
        <v>0.125</v>
      </c>
      <c r="F5027" s="51"/>
      <c r="G5027" s="5"/>
      <c r="H5027" s="48"/>
    </row>
    <row r="5028" spans="1:8" x14ac:dyDescent="0.3">
      <c r="A5028" s="18">
        <v>46086</v>
      </c>
      <c r="B5028" s="5" t="s">
        <v>6</v>
      </c>
      <c r="C5028" s="19" t="s">
        <v>14</v>
      </c>
      <c r="D5028" s="48" t="s">
        <v>15</v>
      </c>
      <c r="E5028" s="19">
        <v>0.125</v>
      </c>
      <c r="F5028" s="51"/>
      <c r="G5028" s="5"/>
      <c r="H5028" s="48"/>
    </row>
    <row r="5029" spans="1:8" x14ac:dyDescent="0.3">
      <c r="A5029" s="18">
        <v>46086</v>
      </c>
      <c r="B5029" s="5" t="s">
        <v>180</v>
      </c>
      <c r="C5029" s="19" t="s">
        <v>14</v>
      </c>
      <c r="D5029" s="48" t="s">
        <v>15</v>
      </c>
      <c r="E5029" s="19">
        <v>0.125</v>
      </c>
      <c r="F5029" s="5"/>
      <c r="G5029" s="51"/>
      <c r="H5029" s="48"/>
    </row>
    <row r="5030" spans="1:8" x14ac:dyDescent="0.3">
      <c r="A5030" s="431" t="s">
        <v>267</v>
      </c>
      <c r="B5030" s="431" t="s">
        <v>2</v>
      </c>
      <c r="C5030" s="431" t="s">
        <v>3</v>
      </c>
      <c r="D5030" s="431" t="s">
        <v>4</v>
      </c>
      <c r="E5030" s="431" t="s">
        <v>5</v>
      </c>
      <c r="F5030" s="431" t="s">
        <v>500</v>
      </c>
      <c r="G5030" s="431" t="s">
        <v>619</v>
      </c>
      <c r="H5030" s="431" t="s">
        <v>268</v>
      </c>
    </row>
    <row r="5031" spans="1:8" x14ac:dyDescent="0.3">
      <c r="A5031" s="18">
        <v>46088</v>
      </c>
      <c r="B5031" s="5" t="s">
        <v>6</v>
      </c>
      <c r="C5031" s="19" t="s">
        <v>56</v>
      </c>
      <c r="D5031" s="48" t="s">
        <v>81</v>
      </c>
      <c r="E5031" s="19">
        <v>0.5</v>
      </c>
      <c r="F5031" s="51"/>
      <c r="G5031" s="5"/>
      <c r="H5031" s="48">
        <v>8</v>
      </c>
    </row>
    <row r="5032" spans="1:8" x14ac:dyDescent="0.3">
      <c r="A5032" s="18">
        <v>46088</v>
      </c>
      <c r="B5032" s="5" t="s">
        <v>9</v>
      </c>
      <c r="C5032" s="19" t="s">
        <v>56</v>
      </c>
      <c r="D5032" s="48" t="s">
        <v>81</v>
      </c>
      <c r="E5032" s="19">
        <v>0.5</v>
      </c>
      <c r="F5032" s="51"/>
      <c r="G5032" s="5"/>
      <c r="H5032" s="48">
        <v>9</v>
      </c>
    </row>
    <row r="5033" spans="1:8" x14ac:dyDescent="0.3">
      <c r="A5033" s="18">
        <v>46088</v>
      </c>
      <c r="B5033" s="5" t="s">
        <v>1102</v>
      </c>
      <c r="C5033" s="19" t="s">
        <v>101</v>
      </c>
      <c r="D5033" s="48" t="s">
        <v>446</v>
      </c>
      <c r="E5033" s="19">
        <v>0.33333333333333331</v>
      </c>
      <c r="F5033" s="51"/>
      <c r="G5033" s="5"/>
      <c r="H5033" s="48"/>
    </row>
    <row r="5034" spans="1:8" x14ac:dyDescent="0.3">
      <c r="A5034" s="18">
        <v>46088</v>
      </c>
      <c r="B5034" s="5" t="s">
        <v>18</v>
      </c>
      <c r="C5034" s="19" t="s">
        <v>101</v>
      </c>
      <c r="D5034" s="5" t="s">
        <v>446</v>
      </c>
      <c r="E5034" s="19">
        <v>0.33333333333333331</v>
      </c>
      <c r="F5034" s="51"/>
      <c r="G5034" s="5"/>
      <c r="H5034" s="5">
        <v>12</v>
      </c>
    </row>
    <row r="5035" spans="1:8" x14ac:dyDescent="0.3">
      <c r="A5035" s="18">
        <v>46088</v>
      </c>
      <c r="B5035" s="5" t="s">
        <v>11</v>
      </c>
      <c r="C5035" s="19" t="s">
        <v>101</v>
      </c>
      <c r="D5035" s="48" t="s">
        <v>446</v>
      </c>
      <c r="E5035" s="19">
        <v>0.33333333333333331</v>
      </c>
      <c r="F5035" s="54"/>
      <c r="G5035" s="54"/>
      <c r="H5035" s="48">
        <v>3</v>
      </c>
    </row>
    <row r="5036" spans="1:8" x14ac:dyDescent="0.3">
      <c r="A5036" s="18">
        <v>46088</v>
      </c>
      <c r="B5036" s="5" t="s">
        <v>43</v>
      </c>
      <c r="C5036" s="19" t="s">
        <v>46</v>
      </c>
      <c r="D5036" s="48" t="s">
        <v>116</v>
      </c>
      <c r="E5036" s="19">
        <v>0.20833333333333301</v>
      </c>
      <c r="F5036" s="5" t="s">
        <v>1189</v>
      </c>
      <c r="G5036" s="20"/>
      <c r="H5036" s="48">
        <v>2</v>
      </c>
    </row>
    <row r="5037" spans="1:8" x14ac:dyDescent="0.3">
      <c r="A5037" s="18">
        <v>46088</v>
      </c>
      <c r="B5037" s="5" t="s">
        <v>16</v>
      </c>
      <c r="C5037" s="19" t="s">
        <v>14</v>
      </c>
      <c r="D5037" s="252" t="s">
        <v>15</v>
      </c>
      <c r="E5037" s="19">
        <v>0.83333333333333337</v>
      </c>
      <c r="F5037" s="117"/>
      <c r="G5037" s="5"/>
      <c r="H5037" s="48">
        <v>9</v>
      </c>
    </row>
    <row r="5038" spans="1:8" x14ac:dyDescent="0.3">
      <c r="A5038" s="18">
        <v>46088</v>
      </c>
      <c r="B5038" s="20" t="s">
        <v>35</v>
      </c>
      <c r="C5038" s="21" t="s">
        <v>7</v>
      </c>
      <c r="D5038" s="41" t="s">
        <v>165</v>
      </c>
      <c r="E5038" s="21">
        <v>0.375</v>
      </c>
      <c r="F5038" s="54"/>
      <c r="G5038" s="54"/>
      <c r="H5038" s="41">
        <v>8</v>
      </c>
    </row>
    <row r="5039" spans="1:8" x14ac:dyDescent="0.3">
      <c r="A5039" s="18">
        <v>46088</v>
      </c>
      <c r="B5039" s="5" t="s">
        <v>36</v>
      </c>
      <c r="C5039" s="19" t="s">
        <v>28</v>
      </c>
      <c r="D5039" s="48" t="s">
        <v>165</v>
      </c>
      <c r="E5039" s="19">
        <v>0.45833333333333331</v>
      </c>
      <c r="F5039" s="5"/>
      <c r="G5039" s="5"/>
      <c r="H5039" s="48">
        <v>18</v>
      </c>
    </row>
    <row r="5040" spans="1:8" x14ac:dyDescent="0.3">
      <c r="A5040" s="18">
        <v>46088</v>
      </c>
      <c r="B5040" s="5" t="s">
        <v>22</v>
      </c>
      <c r="C5040" s="19" t="s">
        <v>56</v>
      </c>
      <c r="D5040" s="48" t="s">
        <v>81</v>
      </c>
      <c r="E5040" s="19">
        <v>0.5</v>
      </c>
      <c r="F5040" s="5"/>
      <c r="G5040" s="5"/>
      <c r="H5040" s="48">
        <v>4</v>
      </c>
    </row>
    <row r="5041" spans="1:8" x14ac:dyDescent="0.3">
      <c r="A5041" s="18">
        <v>46088</v>
      </c>
      <c r="B5041" s="5" t="s">
        <v>76</v>
      </c>
      <c r="C5041" s="19" t="s">
        <v>104</v>
      </c>
      <c r="D5041" s="48" t="s">
        <v>24</v>
      </c>
      <c r="E5041" s="19">
        <v>0.33333333333333298</v>
      </c>
      <c r="F5041" s="51"/>
      <c r="G5041" s="5"/>
      <c r="H5041" s="48">
        <v>1</v>
      </c>
    </row>
    <row r="5042" spans="1:8" x14ac:dyDescent="0.3">
      <c r="A5042" s="18">
        <v>46088</v>
      </c>
      <c r="B5042" s="5" t="s">
        <v>12</v>
      </c>
      <c r="C5042" s="19" t="s">
        <v>104</v>
      </c>
      <c r="D5042" s="41" t="s">
        <v>24</v>
      </c>
      <c r="E5042" s="19">
        <v>0.33333333333333298</v>
      </c>
      <c r="F5042" s="5"/>
      <c r="G5042" s="5"/>
      <c r="H5042" s="41">
        <v>23</v>
      </c>
    </row>
    <row r="5043" spans="1:8" x14ac:dyDescent="0.3">
      <c r="A5043" s="18">
        <v>46088</v>
      </c>
      <c r="B5043" s="5" t="s">
        <v>19</v>
      </c>
      <c r="C5043" s="19" t="s">
        <v>46</v>
      </c>
      <c r="D5043" s="48" t="s">
        <v>165</v>
      </c>
      <c r="E5043" s="22">
        <v>0.5</v>
      </c>
      <c r="F5043" s="5"/>
      <c r="G5043" s="5"/>
      <c r="H5043" s="117"/>
    </row>
    <row r="5044" spans="1:8" x14ac:dyDescent="0.3">
      <c r="A5044" s="431" t="s">
        <v>267</v>
      </c>
      <c r="B5044" s="431" t="s">
        <v>2</v>
      </c>
      <c r="C5044" s="431" t="s">
        <v>3</v>
      </c>
      <c r="D5044" s="431" t="s">
        <v>4</v>
      </c>
      <c r="E5044" s="431" t="s">
        <v>5</v>
      </c>
      <c r="F5044" s="431" t="s">
        <v>500</v>
      </c>
      <c r="G5044" s="431" t="s">
        <v>619</v>
      </c>
      <c r="H5044" s="431" t="s">
        <v>268</v>
      </c>
    </row>
    <row r="5045" spans="1:8" x14ac:dyDescent="0.3">
      <c r="A5045" s="18">
        <v>46092</v>
      </c>
      <c r="B5045" s="5" t="s">
        <v>107</v>
      </c>
      <c r="C5045" s="19" t="s">
        <v>111</v>
      </c>
      <c r="D5045" s="48" t="s">
        <v>111</v>
      </c>
      <c r="E5045" s="22">
        <v>0.875</v>
      </c>
      <c r="F5045" s="5"/>
      <c r="G5045" s="5"/>
      <c r="H5045" s="5" t="s">
        <v>1313</v>
      </c>
    </row>
    <row r="5046" spans="1:8" x14ac:dyDescent="0.3">
      <c r="A5046" s="18">
        <v>46092</v>
      </c>
      <c r="B5046" s="5" t="s">
        <v>22</v>
      </c>
      <c r="C5046" s="19" t="s">
        <v>111</v>
      </c>
      <c r="D5046" s="48" t="s">
        <v>111</v>
      </c>
      <c r="E5046" s="22">
        <v>0.875</v>
      </c>
      <c r="F5046" s="5"/>
      <c r="G5046" s="5"/>
      <c r="H5046" s="5" t="s">
        <v>1314</v>
      </c>
    </row>
    <row r="5047" spans="1:8" x14ac:dyDescent="0.3">
      <c r="A5047" s="18">
        <v>46092</v>
      </c>
      <c r="B5047" s="5" t="s">
        <v>537</v>
      </c>
      <c r="C5047" s="19" t="s">
        <v>56</v>
      </c>
      <c r="D5047" s="48" t="s">
        <v>165</v>
      </c>
      <c r="E5047" s="22">
        <v>0.83333333333333337</v>
      </c>
      <c r="F5047" s="5"/>
      <c r="G5047" s="5"/>
      <c r="H5047" s="5" t="s">
        <v>1313</v>
      </c>
    </row>
    <row r="5048" spans="1:8" x14ac:dyDescent="0.3">
      <c r="A5048" s="18">
        <v>46092</v>
      </c>
      <c r="B5048" s="5" t="s">
        <v>1023</v>
      </c>
      <c r="C5048" s="19" t="s">
        <v>56</v>
      </c>
      <c r="D5048" s="48" t="s">
        <v>165</v>
      </c>
      <c r="E5048" s="22">
        <v>0.83333333333333337</v>
      </c>
      <c r="F5048" s="5"/>
      <c r="G5048" s="5"/>
      <c r="H5048" s="5" t="s">
        <v>1315</v>
      </c>
    </row>
    <row r="5049" spans="1:8" x14ac:dyDescent="0.3">
      <c r="A5049" s="18">
        <v>46092</v>
      </c>
      <c r="B5049" s="5" t="s">
        <v>1317</v>
      </c>
      <c r="C5049" s="19" t="s">
        <v>104</v>
      </c>
      <c r="D5049" s="48" t="s">
        <v>24</v>
      </c>
      <c r="E5049" s="22">
        <v>4.1666666666666664E-2</v>
      </c>
      <c r="F5049" s="5"/>
      <c r="G5049" s="5"/>
      <c r="H5049" s="5" t="s">
        <v>1316</v>
      </c>
    </row>
    <row r="5050" spans="1:8" x14ac:dyDescent="0.3">
      <c r="A5050" s="431" t="s">
        <v>267</v>
      </c>
      <c r="B5050" s="431" t="s">
        <v>2</v>
      </c>
      <c r="C5050" s="431" t="s">
        <v>3</v>
      </c>
      <c r="D5050" s="431" t="s">
        <v>4</v>
      </c>
      <c r="E5050" s="431" t="s">
        <v>5</v>
      </c>
      <c r="F5050" s="431" t="s">
        <v>500</v>
      </c>
      <c r="G5050" s="431" t="s">
        <v>619</v>
      </c>
      <c r="H5050" s="431" t="s">
        <v>268</v>
      </c>
    </row>
    <row r="5051" spans="1:8" x14ac:dyDescent="0.3">
      <c r="A5051" s="18">
        <v>46093</v>
      </c>
      <c r="B5051" s="5" t="s">
        <v>22</v>
      </c>
      <c r="C5051" s="19" t="s">
        <v>56</v>
      </c>
      <c r="D5051" s="48" t="s">
        <v>81</v>
      </c>
      <c r="E5051" s="19">
        <v>0.29166666666666669</v>
      </c>
      <c r="F5051" s="54"/>
      <c r="G5051" s="54"/>
      <c r="H5051" s="48">
        <v>12</v>
      </c>
    </row>
    <row r="5052" spans="1:8" x14ac:dyDescent="0.3">
      <c r="A5052" s="18">
        <v>46093</v>
      </c>
      <c r="B5052" s="5" t="s">
        <v>159</v>
      </c>
      <c r="C5052" s="21" t="s">
        <v>56</v>
      </c>
      <c r="D5052" s="48" t="s">
        <v>81</v>
      </c>
      <c r="E5052" s="21">
        <v>0.5</v>
      </c>
      <c r="F5052" s="5"/>
      <c r="G5052" s="5"/>
      <c r="H5052" s="48">
        <v>2</v>
      </c>
    </row>
    <row r="5053" spans="1:8" x14ac:dyDescent="0.3">
      <c r="A5053" s="18">
        <v>46093</v>
      </c>
      <c r="B5053" s="5" t="s">
        <v>49</v>
      </c>
      <c r="C5053" s="19" t="s">
        <v>56</v>
      </c>
      <c r="D5053" s="48" t="s">
        <v>81</v>
      </c>
      <c r="E5053" s="19">
        <v>0.5</v>
      </c>
      <c r="F5053" s="51"/>
      <c r="G5053" s="5"/>
      <c r="H5053" s="48">
        <v>4</v>
      </c>
    </row>
    <row r="5054" spans="1:8" x14ac:dyDescent="0.3">
      <c r="A5054" s="18">
        <v>46093</v>
      </c>
      <c r="B5054" s="54" t="s">
        <v>34</v>
      </c>
      <c r="C5054" s="191" t="s">
        <v>101</v>
      </c>
      <c r="D5054" s="54" t="s">
        <v>101</v>
      </c>
      <c r="E5054" s="191">
        <v>0.25</v>
      </c>
      <c r="F5054" s="54" t="s">
        <v>1312</v>
      </c>
      <c r="G5054" s="5"/>
      <c r="H5054" s="54">
        <v>1</v>
      </c>
    </row>
    <row r="5055" spans="1:8" x14ac:dyDescent="0.3">
      <c r="A5055" s="18">
        <v>46093</v>
      </c>
      <c r="B5055" s="5" t="s">
        <v>33</v>
      </c>
      <c r="C5055" s="19" t="s">
        <v>101</v>
      </c>
      <c r="D5055" s="5" t="s">
        <v>101</v>
      </c>
      <c r="E5055" s="19">
        <v>0.25</v>
      </c>
      <c r="F5055" s="5"/>
      <c r="G5055" s="51"/>
      <c r="H5055" s="5">
        <v>27</v>
      </c>
    </row>
    <row r="5056" spans="1:8" x14ac:dyDescent="0.3">
      <c r="A5056" s="18">
        <v>46093</v>
      </c>
      <c r="B5056" s="5" t="s">
        <v>35</v>
      </c>
      <c r="C5056" s="19" t="s">
        <v>14</v>
      </c>
      <c r="D5056" s="48" t="s">
        <v>15</v>
      </c>
      <c r="E5056" s="19">
        <v>0.29166666666666702</v>
      </c>
      <c r="F5056" s="51"/>
      <c r="G5056" s="51"/>
      <c r="H5056" s="48">
        <v>7</v>
      </c>
    </row>
    <row r="5057" spans="1:8" x14ac:dyDescent="0.3">
      <c r="A5057" s="18">
        <v>46093</v>
      </c>
      <c r="B5057" s="51" t="s">
        <v>12</v>
      </c>
      <c r="C5057" s="241" t="s">
        <v>14</v>
      </c>
      <c r="D5057" s="54" t="s">
        <v>15</v>
      </c>
      <c r="E5057" s="241">
        <v>0.35416666666666669</v>
      </c>
      <c r="F5057" s="51"/>
      <c r="G5057" s="51"/>
      <c r="H5057" s="54">
        <v>19</v>
      </c>
    </row>
    <row r="5058" spans="1:8" x14ac:dyDescent="0.3">
      <c r="A5058" s="18">
        <v>46093</v>
      </c>
      <c r="B5058" s="20" t="s">
        <v>67</v>
      </c>
      <c r="C5058" s="21" t="s">
        <v>104</v>
      </c>
      <c r="D5058" s="20" t="s">
        <v>24</v>
      </c>
      <c r="E5058" s="21">
        <v>0.41666666666666669</v>
      </c>
      <c r="F5058" s="54"/>
      <c r="G5058" s="5"/>
      <c r="H5058" s="20"/>
    </row>
    <row r="5059" spans="1:8" x14ac:dyDescent="0.3">
      <c r="A5059" s="18">
        <v>46093</v>
      </c>
      <c r="B5059" s="5" t="s">
        <v>9</v>
      </c>
      <c r="C5059" s="19" t="s">
        <v>7</v>
      </c>
      <c r="D5059" s="48" t="s">
        <v>165</v>
      </c>
      <c r="E5059" s="19">
        <v>0.33333333333333331</v>
      </c>
      <c r="F5059" s="5"/>
      <c r="G5059" s="5"/>
      <c r="H5059" s="48">
        <v>9</v>
      </c>
    </row>
    <row r="5060" spans="1:8" x14ac:dyDescent="0.3">
      <c r="A5060" s="18">
        <v>46093</v>
      </c>
      <c r="B5060" s="5" t="s">
        <v>25</v>
      </c>
      <c r="C5060" s="19" t="s">
        <v>7</v>
      </c>
      <c r="D5060" s="48" t="s">
        <v>165</v>
      </c>
      <c r="E5060" s="19">
        <v>0.33333333333333331</v>
      </c>
      <c r="F5060" s="51"/>
      <c r="G5060" s="5"/>
      <c r="H5060" s="48">
        <v>2</v>
      </c>
    </row>
    <row r="5061" spans="1:8" x14ac:dyDescent="0.3">
      <c r="A5061" s="18">
        <v>46093</v>
      </c>
      <c r="B5061" s="5" t="s">
        <v>6</v>
      </c>
      <c r="C5061" s="19" t="s">
        <v>7</v>
      </c>
      <c r="D5061" s="48" t="s">
        <v>165</v>
      </c>
      <c r="E5061" s="19">
        <v>0.33333333333333331</v>
      </c>
      <c r="F5061" s="51"/>
      <c r="G5061" s="51"/>
      <c r="H5061" s="48">
        <v>11</v>
      </c>
    </row>
    <row r="5062" spans="1:8" x14ac:dyDescent="0.3">
      <c r="A5062" s="18">
        <v>46093</v>
      </c>
      <c r="B5062" s="5" t="s">
        <v>19</v>
      </c>
      <c r="C5062" s="19" t="s">
        <v>28</v>
      </c>
      <c r="D5062" s="48" t="s">
        <v>42</v>
      </c>
      <c r="E5062" s="19">
        <v>0.20833333333333334</v>
      </c>
      <c r="F5062" s="5"/>
      <c r="G5062" s="5"/>
      <c r="H5062" s="48">
        <v>4</v>
      </c>
    </row>
    <row r="5063" spans="1:8" x14ac:dyDescent="0.3">
      <c r="A5063" s="18">
        <v>46093</v>
      </c>
      <c r="B5063" s="41" t="s">
        <v>1102</v>
      </c>
      <c r="C5063" s="42" t="s">
        <v>28</v>
      </c>
      <c r="D5063" s="41" t="s">
        <v>42</v>
      </c>
      <c r="E5063" s="42">
        <v>0.20833333333333334</v>
      </c>
      <c r="F5063" s="5"/>
      <c r="G5063" s="5" t="s">
        <v>90</v>
      </c>
      <c r="H5063" s="41">
        <v>10</v>
      </c>
    </row>
    <row r="5064" spans="1:8" x14ac:dyDescent="0.3">
      <c r="A5064" s="18">
        <v>46093</v>
      </c>
      <c r="B5064" s="20" t="s">
        <v>36</v>
      </c>
      <c r="C5064" s="21" t="s">
        <v>56</v>
      </c>
      <c r="D5064" s="41" t="s">
        <v>81</v>
      </c>
      <c r="E5064" s="21">
        <v>0.83333333333333337</v>
      </c>
      <c r="F5064" s="51"/>
      <c r="G5064" s="5"/>
      <c r="H5064" s="41">
        <v>19</v>
      </c>
    </row>
    <row r="5065" spans="1:8" x14ac:dyDescent="0.3">
      <c r="A5065" s="18">
        <v>46093</v>
      </c>
      <c r="B5065" s="5" t="s">
        <v>1319</v>
      </c>
      <c r="C5065" s="5" t="s">
        <v>104</v>
      </c>
      <c r="D5065" s="5" t="s">
        <v>64</v>
      </c>
      <c r="E5065" s="22">
        <v>0.875</v>
      </c>
      <c r="F5065" s="5"/>
      <c r="G5065" s="5"/>
      <c r="H5065" s="5" t="s">
        <v>1320</v>
      </c>
    </row>
    <row r="5066" spans="1:8" x14ac:dyDescent="0.3">
      <c r="A5066" s="18">
        <v>46093</v>
      </c>
      <c r="B5066" s="5" t="s">
        <v>22</v>
      </c>
      <c r="C5066" s="5" t="s">
        <v>104</v>
      </c>
      <c r="D5066" s="5" t="s">
        <v>64</v>
      </c>
      <c r="E5066" s="22">
        <v>0.875</v>
      </c>
      <c r="F5066" s="5"/>
      <c r="G5066" s="5"/>
      <c r="H5066" s="5" t="s">
        <v>1321</v>
      </c>
    </row>
    <row r="5067" spans="1:8" x14ac:dyDescent="0.3">
      <c r="A5067" s="18">
        <v>46093</v>
      </c>
      <c r="B5067" s="5" t="s">
        <v>606</v>
      </c>
      <c r="C5067" s="5" t="s">
        <v>111</v>
      </c>
      <c r="D5067" s="5" t="s">
        <v>111</v>
      </c>
      <c r="E5067" s="22">
        <v>0.91666666666666663</v>
      </c>
      <c r="F5067" s="5"/>
      <c r="G5067" s="5"/>
      <c r="H5067" s="5" t="s">
        <v>1324</v>
      </c>
    </row>
    <row r="5068" spans="1:8" x14ac:dyDescent="0.3">
      <c r="A5068" s="18">
        <v>46093</v>
      </c>
      <c r="B5068" s="5" t="s">
        <v>89</v>
      </c>
      <c r="C5068" s="5" t="s">
        <v>111</v>
      </c>
      <c r="D5068" s="5" t="s">
        <v>111</v>
      </c>
      <c r="E5068" s="22">
        <v>0</v>
      </c>
      <c r="F5068" s="5"/>
      <c r="G5068" s="5"/>
      <c r="H5068" s="5" t="s">
        <v>1322</v>
      </c>
    </row>
    <row r="5069" spans="1:8" x14ac:dyDescent="0.3">
      <c r="A5069" s="18">
        <v>46093</v>
      </c>
      <c r="B5069" s="5" t="s">
        <v>1323</v>
      </c>
      <c r="C5069" s="5" t="s">
        <v>28</v>
      </c>
      <c r="D5069" s="5" t="s">
        <v>8</v>
      </c>
      <c r="E5069" s="22">
        <v>8.3333333333333329E-2</v>
      </c>
      <c r="F5069" s="5"/>
      <c r="G5069" s="5"/>
      <c r="H5069" s="5"/>
    </row>
    <row r="5070" spans="1:8" x14ac:dyDescent="0.3">
      <c r="A5070" s="18">
        <v>46093</v>
      </c>
      <c r="B5070" s="5" t="s">
        <v>537</v>
      </c>
      <c r="C5070" s="5" t="s">
        <v>46</v>
      </c>
      <c r="D5070" s="5" t="s">
        <v>86</v>
      </c>
      <c r="E5070" s="22">
        <v>0.83333333333333337</v>
      </c>
      <c r="F5070" s="5"/>
      <c r="G5070" s="5"/>
      <c r="H5070" s="5">
        <v>1</v>
      </c>
    </row>
    <row r="5071" spans="1:8" x14ac:dyDescent="0.3">
      <c r="A5071" s="431" t="s">
        <v>267</v>
      </c>
      <c r="B5071" s="431" t="s">
        <v>2</v>
      </c>
      <c r="C5071" s="431" t="s">
        <v>3</v>
      </c>
      <c r="D5071" s="431" t="s">
        <v>4</v>
      </c>
      <c r="E5071" s="431" t="s">
        <v>5</v>
      </c>
      <c r="F5071" s="431" t="s">
        <v>500</v>
      </c>
      <c r="G5071" s="431" t="s">
        <v>619</v>
      </c>
      <c r="H5071" s="431" t="s">
        <v>268</v>
      </c>
    </row>
    <row r="5072" spans="1:8" x14ac:dyDescent="0.3">
      <c r="A5072" s="18">
        <v>46094</v>
      </c>
      <c r="B5072" s="16" t="s">
        <v>35</v>
      </c>
      <c r="C5072" s="17" t="s">
        <v>28</v>
      </c>
      <c r="D5072" s="52" t="s">
        <v>42</v>
      </c>
      <c r="E5072" s="17">
        <v>0.29166666666666702</v>
      </c>
      <c r="F5072" s="316"/>
      <c r="G5072" s="316"/>
      <c r="H5072" s="52">
        <v>8</v>
      </c>
    </row>
    <row r="5073" spans="1:8" x14ac:dyDescent="0.3">
      <c r="A5073" s="18">
        <v>46094</v>
      </c>
      <c r="B5073" s="27" t="s">
        <v>6</v>
      </c>
      <c r="C5073" s="49" t="s">
        <v>101</v>
      </c>
      <c r="D5073" s="50" t="s">
        <v>101</v>
      </c>
      <c r="E5073" s="49">
        <v>0.375</v>
      </c>
      <c r="F5073" s="163"/>
      <c r="G5073" s="27"/>
      <c r="H5073" s="50">
        <v>6</v>
      </c>
    </row>
    <row r="5074" spans="1:8" x14ac:dyDescent="0.3">
      <c r="A5074" s="18">
        <v>46094</v>
      </c>
      <c r="B5074" s="27" t="s">
        <v>9</v>
      </c>
      <c r="C5074" s="49" t="s">
        <v>101</v>
      </c>
      <c r="D5074" s="50" t="s">
        <v>101</v>
      </c>
      <c r="E5074" s="49">
        <v>0.375</v>
      </c>
      <c r="F5074" s="163"/>
      <c r="G5074" s="27"/>
      <c r="H5074" s="50">
        <v>9</v>
      </c>
    </row>
    <row r="5075" spans="1:8" x14ac:dyDescent="0.3">
      <c r="A5075" s="18">
        <v>46094</v>
      </c>
      <c r="B5075" s="27" t="s">
        <v>12</v>
      </c>
      <c r="C5075" s="49" t="s">
        <v>28</v>
      </c>
      <c r="D5075" s="52" t="s">
        <v>42</v>
      </c>
      <c r="E5075" s="49">
        <v>0.375</v>
      </c>
      <c r="F5075" s="27"/>
      <c r="G5075" s="27"/>
      <c r="H5075" s="52">
        <v>18</v>
      </c>
    </row>
    <row r="5076" spans="1:8" x14ac:dyDescent="0.3">
      <c r="A5076" s="18">
        <v>46094</v>
      </c>
      <c r="B5076" s="27" t="s">
        <v>76</v>
      </c>
      <c r="C5076" s="49" t="s">
        <v>28</v>
      </c>
      <c r="D5076" s="50" t="s">
        <v>42</v>
      </c>
      <c r="E5076" s="49">
        <v>0.33333333333333331</v>
      </c>
      <c r="F5076" s="163"/>
      <c r="G5076" s="27"/>
      <c r="H5076" s="50">
        <v>1</v>
      </c>
    </row>
    <row r="5077" spans="1:8" x14ac:dyDescent="0.3">
      <c r="A5077" s="18">
        <v>46094</v>
      </c>
      <c r="B5077" s="27" t="s">
        <v>19</v>
      </c>
      <c r="C5077" s="49" t="s">
        <v>101</v>
      </c>
      <c r="D5077" s="49" t="s">
        <v>101</v>
      </c>
      <c r="E5077" s="49">
        <v>0.33333333333333298</v>
      </c>
      <c r="F5077" s="27" t="s">
        <v>468</v>
      </c>
      <c r="G5077" s="163"/>
      <c r="H5077" s="50">
        <v>2</v>
      </c>
    </row>
    <row r="5078" spans="1:8" x14ac:dyDescent="0.3">
      <c r="A5078" s="18">
        <v>46094</v>
      </c>
      <c r="B5078" s="27" t="s">
        <v>18</v>
      </c>
      <c r="C5078" s="49" t="s">
        <v>101</v>
      </c>
      <c r="D5078" s="49" t="s">
        <v>101</v>
      </c>
      <c r="E5078" s="49">
        <v>0.33333333333333331</v>
      </c>
      <c r="F5078" s="163"/>
      <c r="G5078" s="27"/>
      <c r="H5078" s="27">
        <v>12</v>
      </c>
    </row>
    <row r="5079" spans="1:8" x14ac:dyDescent="0.3">
      <c r="A5079" s="18">
        <v>46094</v>
      </c>
      <c r="B5079" s="27" t="s">
        <v>1102</v>
      </c>
      <c r="C5079" s="49" t="s">
        <v>101</v>
      </c>
      <c r="D5079" s="49" t="s">
        <v>101</v>
      </c>
      <c r="E5079" s="49">
        <v>0.33333333333333331</v>
      </c>
      <c r="F5079" s="27"/>
      <c r="G5079" s="16"/>
      <c r="H5079" s="50">
        <v>10</v>
      </c>
    </row>
    <row r="5080" spans="1:8" x14ac:dyDescent="0.3">
      <c r="A5080" s="18">
        <v>46094</v>
      </c>
      <c r="B5080" s="27" t="s">
        <v>43</v>
      </c>
      <c r="C5080" s="49" t="s">
        <v>46</v>
      </c>
      <c r="D5080" s="50" t="s">
        <v>21</v>
      </c>
      <c r="E5080" s="49">
        <v>0.41666666666666669</v>
      </c>
      <c r="F5080" s="316" t="s">
        <v>468</v>
      </c>
      <c r="G5080" s="27"/>
      <c r="H5080" s="50">
        <v>2</v>
      </c>
    </row>
    <row r="5081" spans="1:8" x14ac:dyDescent="0.3">
      <c r="A5081" s="18">
        <v>46094</v>
      </c>
      <c r="B5081" s="27" t="s">
        <v>67</v>
      </c>
      <c r="C5081" s="5" t="s">
        <v>14</v>
      </c>
      <c r="D5081" s="5" t="s">
        <v>74</v>
      </c>
      <c r="E5081" s="22">
        <v>0.29166666666666669</v>
      </c>
      <c r="F5081" s="5"/>
      <c r="G5081" s="5"/>
      <c r="H5081" s="5">
        <v>10</v>
      </c>
    </row>
    <row r="5082" spans="1:8" x14ac:dyDescent="0.3">
      <c r="A5082" s="18">
        <v>46094</v>
      </c>
      <c r="B5082" s="27" t="s">
        <v>22</v>
      </c>
      <c r="C5082" s="49" t="s">
        <v>14</v>
      </c>
      <c r="D5082" s="50" t="s">
        <v>74</v>
      </c>
      <c r="E5082" s="49">
        <v>0.45833333333333298</v>
      </c>
      <c r="F5082" s="27"/>
      <c r="G5082" s="27"/>
      <c r="H5082" s="50">
        <v>4</v>
      </c>
    </row>
    <row r="5083" spans="1:8" x14ac:dyDescent="0.3">
      <c r="A5083" s="18">
        <v>46094</v>
      </c>
      <c r="B5083" s="16" t="s">
        <v>33</v>
      </c>
      <c r="C5083" s="49" t="s">
        <v>14</v>
      </c>
      <c r="D5083" s="50" t="s">
        <v>74</v>
      </c>
      <c r="E5083" s="49">
        <v>0.41666666666666702</v>
      </c>
      <c r="F5083" s="27"/>
      <c r="G5083" s="27"/>
      <c r="H5083" s="50">
        <v>4</v>
      </c>
    </row>
    <row r="5084" spans="1:8" x14ac:dyDescent="0.3">
      <c r="A5084" s="18">
        <v>46094</v>
      </c>
      <c r="B5084" s="27" t="s">
        <v>1188</v>
      </c>
      <c r="C5084" s="5" t="s">
        <v>56</v>
      </c>
      <c r="D5084" s="5" t="s">
        <v>81</v>
      </c>
      <c r="E5084" s="22">
        <v>0.41666666666666669</v>
      </c>
      <c r="F5084" s="5"/>
      <c r="G5084" s="5"/>
      <c r="H5084" s="5"/>
    </row>
    <row r="5085" spans="1:8" x14ac:dyDescent="0.3">
      <c r="A5085" s="18">
        <v>46094</v>
      </c>
      <c r="B5085" s="27" t="s">
        <v>16</v>
      </c>
      <c r="C5085" s="49" t="s">
        <v>56</v>
      </c>
      <c r="D5085" s="50" t="s">
        <v>81</v>
      </c>
      <c r="E5085" s="49">
        <v>0.5</v>
      </c>
      <c r="F5085" s="27"/>
      <c r="G5085" s="27"/>
      <c r="H5085" s="50">
        <v>11</v>
      </c>
    </row>
    <row r="5086" spans="1:8" x14ac:dyDescent="0.3">
      <c r="A5086" s="18">
        <v>46094</v>
      </c>
      <c r="B5086" s="27" t="s">
        <v>36</v>
      </c>
      <c r="C5086" s="49" t="s">
        <v>14</v>
      </c>
      <c r="D5086" s="50" t="s">
        <v>115</v>
      </c>
      <c r="E5086" s="49">
        <v>0.33333333333333331</v>
      </c>
      <c r="F5086" s="27"/>
      <c r="G5086" s="27"/>
      <c r="H5086" s="50">
        <v>18</v>
      </c>
    </row>
    <row r="5087" spans="1:8" x14ac:dyDescent="0.3">
      <c r="A5087" s="18">
        <v>46094</v>
      </c>
      <c r="B5087" s="27" t="s">
        <v>9</v>
      </c>
      <c r="C5087" s="5" t="s">
        <v>111</v>
      </c>
      <c r="D5087" s="5" t="s">
        <v>111</v>
      </c>
      <c r="E5087" s="22">
        <v>0.875</v>
      </c>
      <c r="F5087" s="5"/>
      <c r="G5087" s="5"/>
      <c r="H5087" s="5">
        <v>2</v>
      </c>
    </row>
    <row r="5088" spans="1:8" x14ac:dyDescent="0.3">
      <c r="A5088" s="18">
        <v>46094</v>
      </c>
      <c r="B5088" s="27" t="s">
        <v>234</v>
      </c>
      <c r="C5088" s="5" t="s">
        <v>111</v>
      </c>
      <c r="D5088" s="5" t="s">
        <v>111</v>
      </c>
      <c r="E5088" s="22">
        <v>0.875</v>
      </c>
      <c r="F5088" s="5"/>
      <c r="G5088" s="5"/>
      <c r="H5088" s="5">
        <v>1</v>
      </c>
    </row>
    <row r="5089" spans="1:8" ht="15.6" x14ac:dyDescent="0.3">
      <c r="A5089" s="18">
        <v>46094</v>
      </c>
      <c r="B5089" s="443" t="s">
        <v>1325</v>
      </c>
      <c r="C5089" s="5" t="s">
        <v>56</v>
      </c>
      <c r="D5089" s="5" t="s">
        <v>81</v>
      </c>
      <c r="E5089" s="22">
        <v>0.83333333333333337</v>
      </c>
      <c r="F5089" s="5"/>
      <c r="G5089" s="5"/>
      <c r="H5089" s="5">
        <v>5</v>
      </c>
    </row>
    <row r="5090" spans="1:8" ht="15.6" x14ac:dyDescent="0.3">
      <c r="A5090" s="18">
        <v>46094</v>
      </c>
      <c r="B5090" s="443" t="s">
        <v>173</v>
      </c>
      <c r="C5090" s="5" t="s">
        <v>56</v>
      </c>
      <c r="D5090" s="5" t="s">
        <v>81</v>
      </c>
      <c r="E5090" s="22">
        <v>0.83333333333333337</v>
      </c>
      <c r="F5090" s="5"/>
      <c r="G5090" s="5"/>
      <c r="H5090" s="5">
        <v>3</v>
      </c>
    </row>
    <row r="5091" spans="1:8" ht="15.6" x14ac:dyDescent="0.3">
      <c r="A5091" s="18">
        <v>46094</v>
      </c>
      <c r="B5091" s="443" t="s">
        <v>1326</v>
      </c>
      <c r="C5091" s="5" t="s">
        <v>47</v>
      </c>
      <c r="D5091" s="5" t="s">
        <v>86</v>
      </c>
      <c r="E5091" s="22">
        <v>0.83333333333333337</v>
      </c>
      <c r="F5091" s="5"/>
      <c r="G5091" s="5"/>
      <c r="H5091" s="5">
        <v>1</v>
      </c>
    </row>
    <row r="5092" spans="1:8" x14ac:dyDescent="0.3">
      <c r="A5092" s="431" t="s">
        <v>267</v>
      </c>
      <c r="B5092" s="431" t="s">
        <v>2</v>
      </c>
      <c r="C5092" s="431" t="s">
        <v>3</v>
      </c>
      <c r="D5092" s="431" t="s">
        <v>4</v>
      </c>
      <c r="E5092" s="431" t="s">
        <v>5</v>
      </c>
      <c r="F5092" s="431" t="s">
        <v>500</v>
      </c>
      <c r="G5092" s="431" t="s">
        <v>619</v>
      </c>
      <c r="H5092" s="431" t="s">
        <v>268</v>
      </c>
    </row>
    <row r="5093" spans="1:8" x14ac:dyDescent="0.3">
      <c r="A5093" s="18">
        <v>46094</v>
      </c>
      <c r="B5093" s="5" t="s">
        <v>1155</v>
      </c>
      <c r="C5093" s="5" t="s">
        <v>20</v>
      </c>
      <c r="D5093" s="5" t="s">
        <v>21</v>
      </c>
      <c r="E5093" s="22">
        <v>0.33333333333333331</v>
      </c>
      <c r="F5093" s="5"/>
      <c r="G5093" s="5"/>
      <c r="H5093" s="5">
        <v>20</v>
      </c>
    </row>
    <row r="5094" spans="1:8" x14ac:dyDescent="0.3">
      <c r="A5094" s="18">
        <v>46094</v>
      </c>
      <c r="B5094" s="5" t="s">
        <v>6</v>
      </c>
      <c r="C5094" s="19" t="s">
        <v>20</v>
      </c>
      <c r="D5094" s="48" t="s">
        <v>21</v>
      </c>
      <c r="E5094" s="19">
        <v>0.41666666666666669</v>
      </c>
      <c r="F5094" s="5"/>
      <c r="G5094" s="5"/>
      <c r="H5094" s="48">
        <v>10</v>
      </c>
    </row>
    <row r="5095" spans="1:8" x14ac:dyDescent="0.3">
      <c r="A5095" s="18">
        <v>46094</v>
      </c>
      <c r="B5095" s="54" t="s">
        <v>9</v>
      </c>
      <c r="C5095" s="19" t="s">
        <v>20</v>
      </c>
      <c r="D5095" s="48" t="s">
        <v>21</v>
      </c>
      <c r="E5095" s="19">
        <v>0.41666666666666669</v>
      </c>
      <c r="F5095" s="5"/>
      <c r="G5095" s="5"/>
      <c r="H5095" s="48">
        <v>10</v>
      </c>
    </row>
    <row r="5096" spans="1:8" x14ac:dyDescent="0.3">
      <c r="A5096" s="18">
        <v>46094</v>
      </c>
      <c r="B5096" s="54" t="s">
        <v>35</v>
      </c>
      <c r="C5096" s="191" t="s">
        <v>28</v>
      </c>
      <c r="D5096" s="54" t="s">
        <v>42</v>
      </c>
      <c r="E5096" s="191">
        <v>0.29166666666666702</v>
      </c>
      <c r="F5096" s="5"/>
      <c r="G5096" s="5"/>
      <c r="H5096" s="54">
        <v>14</v>
      </c>
    </row>
    <row r="5097" spans="1:8" x14ac:dyDescent="0.3">
      <c r="A5097" s="18">
        <v>46094</v>
      </c>
      <c r="B5097" s="5" t="s">
        <v>40</v>
      </c>
      <c r="C5097" s="5" t="s">
        <v>28</v>
      </c>
      <c r="D5097" s="5" t="s">
        <v>42</v>
      </c>
      <c r="E5097" s="22">
        <v>0.35416666666666669</v>
      </c>
      <c r="F5097" s="5"/>
      <c r="G5097" s="5"/>
      <c r="H5097" s="5">
        <v>10</v>
      </c>
    </row>
    <row r="5098" spans="1:8" x14ac:dyDescent="0.3">
      <c r="A5098" s="431" t="s">
        <v>267</v>
      </c>
      <c r="B5098" s="431" t="s">
        <v>2</v>
      </c>
      <c r="C5098" s="431" t="s">
        <v>3</v>
      </c>
      <c r="D5098" s="431" t="s">
        <v>4</v>
      </c>
      <c r="E5098" s="431" t="s">
        <v>5</v>
      </c>
      <c r="F5098" s="431" t="s">
        <v>500</v>
      </c>
      <c r="G5098" s="431" t="s">
        <v>619</v>
      </c>
      <c r="H5098" s="431" t="s">
        <v>268</v>
      </c>
    </row>
    <row r="5099" spans="1:8" x14ac:dyDescent="0.3">
      <c r="A5099" s="18">
        <v>46097</v>
      </c>
      <c r="B5099" s="16" t="s">
        <v>16</v>
      </c>
      <c r="C5099" s="17" t="s">
        <v>20</v>
      </c>
      <c r="D5099" s="52" t="s">
        <v>81</v>
      </c>
      <c r="E5099" s="17">
        <v>0.29166666666666669</v>
      </c>
      <c r="F5099" s="16"/>
      <c r="G5099" s="16"/>
      <c r="H5099" s="52">
        <v>24</v>
      </c>
    </row>
    <row r="5100" spans="1:8" x14ac:dyDescent="0.3">
      <c r="A5100" s="18">
        <v>46097</v>
      </c>
      <c r="B5100" s="52" t="s">
        <v>159</v>
      </c>
      <c r="C5100" s="110" t="s">
        <v>20</v>
      </c>
      <c r="D5100" s="52" t="s">
        <v>81</v>
      </c>
      <c r="E5100" s="110">
        <v>0.29166666666666669</v>
      </c>
      <c r="F5100" s="16"/>
      <c r="G5100" s="16"/>
      <c r="H5100" s="52">
        <v>4</v>
      </c>
    </row>
    <row r="5101" spans="1:8" x14ac:dyDescent="0.3">
      <c r="A5101" s="18">
        <v>46097</v>
      </c>
      <c r="B5101" s="16" t="s">
        <v>33</v>
      </c>
      <c r="C5101" s="17" t="s">
        <v>46</v>
      </c>
      <c r="D5101" s="52" t="s">
        <v>165</v>
      </c>
      <c r="E5101" s="17">
        <v>0.33333333333333298</v>
      </c>
      <c r="F5101" s="345"/>
      <c r="G5101" s="16"/>
      <c r="H5101" s="52">
        <v>2</v>
      </c>
    </row>
    <row r="5102" spans="1:8" x14ac:dyDescent="0.3">
      <c r="A5102" s="18">
        <v>46097</v>
      </c>
      <c r="B5102" s="16" t="s">
        <v>17</v>
      </c>
      <c r="C5102" s="17" t="s">
        <v>56</v>
      </c>
      <c r="D5102" s="52" t="s">
        <v>165</v>
      </c>
      <c r="E5102" s="17">
        <v>0.5</v>
      </c>
      <c r="F5102" s="16"/>
      <c r="G5102" s="16"/>
      <c r="H5102" s="52">
        <v>7</v>
      </c>
    </row>
    <row r="5103" spans="1:8" x14ac:dyDescent="0.3">
      <c r="A5103" s="18">
        <v>46097</v>
      </c>
      <c r="B5103" s="16" t="s">
        <v>25</v>
      </c>
      <c r="C5103" s="17" t="s">
        <v>56</v>
      </c>
      <c r="D5103" s="52" t="s">
        <v>165</v>
      </c>
      <c r="E5103" s="17">
        <v>0.5</v>
      </c>
      <c r="F5103" s="16"/>
      <c r="G5103" s="16"/>
      <c r="H5103" s="52">
        <v>4</v>
      </c>
    </row>
    <row r="5104" spans="1:8" x14ac:dyDescent="0.3">
      <c r="A5104" s="18">
        <v>46097</v>
      </c>
      <c r="B5104" s="16" t="s">
        <v>35</v>
      </c>
      <c r="C5104" s="17" t="s">
        <v>104</v>
      </c>
      <c r="D5104" s="52" t="s">
        <v>24</v>
      </c>
      <c r="E5104" s="17">
        <v>0.33333333333333331</v>
      </c>
      <c r="F5104" s="16"/>
      <c r="G5104" s="16"/>
      <c r="H5104" s="52">
        <v>4</v>
      </c>
    </row>
    <row r="5105" spans="1:8" x14ac:dyDescent="0.3">
      <c r="A5105" s="18">
        <v>46097</v>
      </c>
      <c r="B5105" s="16" t="s">
        <v>30</v>
      </c>
      <c r="C5105" s="17" t="s">
        <v>104</v>
      </c>
      <c r="D5105" s="52" t="s">
        <v>24</v>
      </c>
      <c r="E5105" s="17">
        <v>0.375</v>
      </c>
      <c r="F5105" s="16" t="s">
        <v>766</v>
      </c>
      <c r="G5105" s="16"/>
      <c r="H5105" s="52">
        <v>3</v>
      </c>
    </row>
    <row r="5106" spans="1:8" x14ac:dyDescent="0.3">
      <c r="A5106" s="18">
        <v>46097</v>
      </c>
      <c r="B5106" s="16" t="s">
        <v>9</v>
      </c>
      <c r="C5106" s="17" t="s">
        <v>104</v>
      </c>
      <c r="D5106" s="52" t="s">
        <v>24</v>
      </c>
      <c r="E5106" s="17">
        <v>0.375</v>
      </c>
      <c r="F5106" s="16"/>
      <c r="G5106" s="16"/>
      <c r="H5106" s="52">
        <v>5</v>
      </c>
    </row>
    <row r="5107" spans="1:8" x14ac:dyDescent="0.3">
      <c r="A5107" s="18">
        <v>46097</v>
      </c>
      <c r="B5107" s="16" t="s">
        <v>18</v>
      </c>
      <c r="C5107" s="17" t="s">
        <v>101</v>
      </c>
      <c r="D5107" s="52" t="s">
        <v>101</v>
      </c>
      <c r="E5107" s="17">
        <v>0.33333333333333331</v>
      </c>
      <c r="F5107" s="16"/>
      <c r="G5107" s="16"/>
      <c r="H5107" s="52">
        <v>27</v>
      </c>
    </row>
    <row r="5108" spans="1:8" x14ac:dyDescent="0.3">
      <c r="A5108" s="18">
        <v>46097</v>
      </c>
      <c r="B5108" s="16" t="s">
        <v>6</v>
      </c>
      <c r="C5108" s="17" t="s">
        <v>28</v>
      </c>
      <c r="D5108" s="52" t="s">
        <v>42</v>
      </c>
      <c r="E5108" s="17">
        <v>0.29166666666666702</v>
      </c>
      <c r="F5108" s="16"/>
      <c r="G5108" s="16"/>
      <c r="H5108" s="52">
        <v>12</v>
      </c>
    </row>
    <row r="5109" spans="1:8" x14ac:dyDescent="0.3">
      <c r="A5109" s="18">
        <v>46097</v>
      </c>
      <c r="B5109" s="16" t="s">
        <v>22</v>
      </c>
      <c r="C5109" s="17" t="s">
        <v>14</v>
      </c>
      <c r="D5109" s="52" t="s">
        <v>115</v>
      </c>
      <c r="E5109" s="17">
        <v>0.29166666666666702</v>
      </c>
      <c r="F5109" s="16"/>
      <c r="G5109" s="16"/>
      <c r="H5109" s="52">
        <v>14</v>
      </c>
    </row>
    <row r="5110" spans="1:8" x14ac:dyDescent="0.3">
      <c r="A5110" s="18">
        <v>46097</v>
      </c>
      <c r="B5110" s="16" t="s">
        <v>13</v>
      </c>
      <c r="C5110" s="17" t="s">
        <v>14</v>
      </c>
      <c r="D5110" s="52" t="s">
        <v>115</v>
      </c>
      <c r="E5110" s="17">
        <v>0.5</v>
      </c>
      <c r="F5110" s="16"/>
      <c r="G5110" s="16"/>
      <c r="H5110" s="52">
        <v>13</v>
      </c>
    </row>
    <row r="5111" spans="1:8" x14ac:dyDescent="0.3">
      <c r="A5111" s="18">
        <v>46097</v>
      </c>
      <c r="B5111" s="16" t="s">
        <v>51</v>
      </c>
      <c r="C5111" s="17" t="s">
        <v>451</v>
      </c>
      <c r="D5111" s="52" t="s">
        <v>101</v>
      </c>
      <c r="E5111" s="17">
        <v>0.25</v>
      </c>
      <c r="F5111" s="16"/>
      <c r="G5111" s="16"/>
      <c r="H5111" s="52">
        <v>3</v>
      </c>
    </row>
    <row r="5112" spans="1:8" x14ac:dyDescent="0.3">
      <c r="A5112" s="18">
        <v>46097</v>
      </c>
      <c r="B5112" s="16" t="s">
        <v>12</v>
      </c>
      <c r="C5112" s="17" t="s">
        <v>101</v>
      </c>
      <c r="D5112" s="52" t="s">
        <v>101</v>
      </c>
      <c r="E5112" s="17">
        <v>0.25</v>
      </c>
      <c r="F5112" s="345" t="s">
        <v>90</v>
      </c>
      <c r="G5112" s="16"/>
      <c r="H5112" s="52">
        <v>27</v>
      </c>
    </row>
    <row r="5113" spans="1:8" x14ac:dyDescent="0.3">
      <c r="A5113" s="431" t="s">
        <v>267</v>
      </c>
      <c r="B5113" s="431" t="s">
        <v>2</v>
      </c>
      <c r="C5113" s="431" t="s">
        <v>3</v>
      </c>
      <c r="D5113" s="431" t="s">
        <v>4</v>
      </c>
      <c r="E5113" s="431" t="s">
        <v>5</v>
      </c>
      <c r="F5113" s="431" t="s">
        <v>500</v>
      </c>
      <c r="G5113" s="431" t="s">
        <v>619</v>
      </c>
      <c r="H5113" s="431" t="s">
        <v>268</v>
      </c>
    </row>
    <row r="5114" spans="1:8" x14ac:dyDescent="0.3">
      <c r="A5114" s="18">
        <v>46098</v>
      </c>
      <c r="B5114" s="16" t="s">
        <v>6</v>
      </c>
      <c r="C5114" s="17" t="s">
        <v>14</v>
      </c>
      <c r="D5114" s="52" t="s">
        <v>15</v>
      </c>
      <c r="E5114" s="17">
        <v>0.29166666666666702</v>
      </c>
      <c r="F5114" s="16"/>
      <c r="G5114" s="16"/>
      <c r="H5114" s="52">
        <v>6</v>
      </c>
    </row>
    <row r="5115" spans="1:8" x14ac:dyDescent="0.3">
      <c r="A5115" s="18">
        <v>46098</v>
      </c>
      <c r="B5115" s="16" t="s">
        <v>9</v>
      </c>
      <c r="C5115" s="17" t="s">
        <v>14</v>
      </c>
      <c r="D5115" s="52" t="s">
        <v>15</v>
      </c>
      <c r="E5115" s="17">
        <v>0.29166666666666702</v>
      </c>
      <c r="F5115" s="52"/>
      <c r="G5115" s="16"/>
      <c r="H5115" s="52">
        <v>6</v>
      </c>
    </row>
    <row r="5116" spans="1:8" x14ac:dyDescent="0.3">
      <c r="A5116" s="18">
        <v>46098</v>
      </c>
      <c r="B5116" s="16" t="s">
        <v>35</v>
      </c>
      <c r="C5116" s="17" t="s">
        <v>56</v>
      </c>
      <c r="D5116" s="52" t="s">
        <v>165</v>
      </c>
      <c r="E5116" s="17">
        <v>0.29166666666666702</v>
      </c>
      <c r="F5116" s="52" t="s">
        <v>587</v>
      </c>
      <c r="G5116" s="16"/>
      <c r="H5116" s="52">
        <v>13</v>
      </c>
    </row>
    <row r="5117" spans="1:8" x14ac:dyDescent="0.3">
      <c r="A5117" s="18">
        <v>46098</v>
      </c>
      <c r="B5117" s="16" t="s">
        <v>169</v>
      </c>
      <c r="C5117" s="52" t="s">
        <v>104</v>
      </c>
      <c r="D5117" s="52" t="s">
        <v>24</v>
      </c>
      <c r="E5117" s="199">
        <v>0.29166666666666669</v>
      </c>
      <c r="F5117" s="345" t="s">
        <v>90</v>
      </c>
      <c r="G5117" s="16"/>
      <c r="H5117" s="52">
        <v>8</v>
      </c>
    </row>
    <row r="5118" spans="1:8" x14ac:dyDescent="0.3">
      <c r="A5118" s="18">
        <v>46098</v>
      </c>
      <c r="B5118" s="16" t="s">
        <v>67</v>
      </c>
      <c r="C5118" s="52" t="s">
        <v>104</v>
      </c>
      <c r="D5118" s="52" t="s">
        <v>24</v>
      </c>
      <c r="E5118" s="199">
        <v>0.41666666666666669</v>
      </c>
      <c r="F5118" s="345"/>
      <c r="G5118" s="16"/>
      <c r="H5118" s="52">
        <v>8</v>
      </c>
    </row>
    <row r="5119" spans="1:8" x14ac:dyDescent="0.3">
      <c r="A5119" s="18">
        <v>46098</v>
      </c>
      <c r="B5119" s="16" t="s">
        <v>22</v>
      </c>
      <c r="C5119" s="17" t="s">
        <v>104</v>
      </c>
      <c r="D5119" s="52" t="s">
        <v>24</v>
      </c>
      <c r="E5119" s="17">
        <v>0.5</v>
      </c>
      <c r="F5119" s="52"/>
      <c r="G5119" s="16"/>
      <c r="H5119" s="52">
        <v>11</v>
      </c>
    </row>
    <row r="5120" spans="1:8" x14ac:dyDescent="0.3">
      <c r="A5120" s="18">
        <v>46098</v>
      </c>
      <c r="B5120" s="16" t="s">
        <v>161</v>
      </c>
      <c r="C5120" s="17" t="s">
        <v>46</v>
      </c>
      <c r="D5120" s="52" t="s">
        <v>165</v>
      </c>
      <c r="E5120" s="17">
        <v>0.33333333333333298</v>
      </c>
      <c r="F5120" s="52"/>
      <c r="G5120" s="16"/>
      <c r="H5120" s="52">
        <v>1</v>
      </c>
    </row>
    <row r="5121" spans="1:8" x14ac:dyDescent="0.3">
      <c r="A5121" s="18">
        <v>46098</v>
      </c>
      <c r="B5121" s="16" t="s">
        <v>18</v>
      </c>
      <c r="C5121" s="17" t="s">
        <v>101</v>
      </c>
      <c r="D5121" s="52" t="s">
        <v>101</v>
      </c>
      <c r="E5121" s="17">
        <v>0.33333333333333298</v>
      </c>
      <c r="F5121" s="345"/>
      <c r="G5121" s="16"/>
      <c r="H5121" s="52">
        <v>12</v>
      </c>
    </row>
    <row r="5122" spans="1:8" x14ac:dyDescent="0.3">
      <c r="A5122" s="18">
        <v>46098</v>
      </c>
      <c r="B5122" s="16" t="s">
        <v>80</v>
      </c>
      <c r="C5122" s="17" t="s">
        <v>101</v>
      </c>
      <c r="D5122" s="52" t="s">
        <v>101</v>
      </c>
      <c r="E5122" s="17">
        <v>0.375</v>
      </c>
      <c r="F5122" s="16"/>
      <c r="G5122" s="16"/>
      <c r="H5122" s="52">
        <v>23</v>
      </c>
    </row>
    <row r="5123" spans="1:8" x14ac:dyDescent="0.3">
      <c r="A5123" s="18">
        <v>46098</v>
      </c>
      <c r="B5123" s="16" t="s">
        <v>55</v>
      </c>
      <c r="C5123" s="17" t="s">
        <v>7</v>
      </c>
      <c r="D5123" s="52" t="s">
        <v>24</v>
      </c>
      <c r="E5123" s="17">
        <v>0.41666666666666669</v>
      </c>
      <c r="F5123" s="16"/>
      <c r="G5123" s="16"/>
      <c r="H5123" s="52">
        <v>10</v>
      </c>
    </row>
    <row r="5124" spans="1:8" x14ac:dyDescent="0.3">
      <c r="A5124" s="18">
        <v>46098</v>
      </c>
      <c r="B5124" s="16" t="s">
        <v>159</v>
      </c>
      <c r="C5124" s="17" t="s">
        <v>46</v>
      </c>
      <c r="D5124" s="52" t="s">
        <v>165</v>
      </c>
      <c r="E5124" s="17">
        <v>0.29166666666666702</v>
      </c>
      <c r="F5124" s="16"/>
      <c r="G5124" s="16"/>
      <c r="H5124" s="52">
        <v>2</v>
      </c>
    </row>
    <row r="5125" spans="1:8" x14ac:dyDescent="0.3">
      <c r="A5125" s="18">
        <v>46098</v>
      </c>
      <c r="B5125" s="16" t="s">
        <v>49</v>
      </c>
      <c r="C5125" s="17" t="s">
        <v>46</v>
      </c>
      <c r="D5125" s="52" t="s">
        <v>165</v>
      </c>
      <c r="E5125" s="17">
        <v>0.375</v>
      </c>
      <c r="F5125" s="16"/>
      <c r="G5125" s="16"/>
      <c r="H5125" s="52">
        <v>1</v>
      </c>
    </row>
    <row r="5126" spans="1:8" x14ac:dyDescent="0.3">
      <c r="A5126" s="18">
        <v>46098</v>
      </c>
      <c r="B5126" s="16" t="s">
        <v>76</v>
      </c>
      <c r="C5126" s="17" t="s">
        <v>20</v>
      </c>
      <c r="D5126" s="52" t="s">
        <v>81</v>
      </c>
      <c r="E5126" s="17">
        <v>0.29166666666666702</v>
      </c>
      <c r="F5126" s="16"/>
      <c r="G5126" s="16"/>
      <c r="H5126" s="52">
        <v>10</v>
      </c>
    </row>
    <row r="5127" spans="1:8" x14ac:dyDescent="0.3">
      <c r="A5127" s="18">
        <v>46098</v>
      </c>
      <c r="B5127" s="16" t="s">
        <v>12</v>
      </c>
      <c r="C5127" s="17" t="s">
        <v>20</v>
      </c>
      <c r="D5127" s="52" t="s">
        <v>81</v>
      </c>
      <c r="E5127" s="17">
        <v>0.29166666666666669</v>
      </c>
      <c r="F5127" s="16"/>
      <c r="G5127" s="16"/>
      <c r="H5127" s="52">
        <v>19</v>
      </c>
    </row>
    <row r="5128" spans="1:8" x14ac:dyDescent="0.3">
      <c r="A5128" s="18">
        <v>46098</v>
      </c>
      <c r="B5128" s="16" t="s">
        <v>75</v>
      </c>
      <c r="C5128" s="110" t="s">
        <v>28</v>
      </c>
      <c r="D5128" s="52" t="s">
        <v>42</v>
      </c>
      <c r="E5128" s="110">
        <v>0.29166666666666669</v>
      </c>
      <c r="F5128" s="52"/>
      <c r="G5128" s="16"/>
      <c r="H5128" s="52">
        <v>12</v>
      </c>
    </row>
    <row r="5129" spans="1:8" x14ac:dyDescent="0.3">
      <c r="A5129" s="18">
        <v>46098</v>
      </c>
      <c r="B5129" s="52" t="s">
        <v>43</v>
      </c>
      <c r="C5129" s="110" t="s">
        <v>28</v>
      </c>
      <c r="D5129" s="52" t="s">
        <v>42</v>
      </c>
      <c r="E5129" s="110">
        <v>0.45833333333333331</v>
      </c>
      <c r="F5129" s="52" t="s">
        <v>1327</v>
      </c>
      <c r="G5129" s="52"/>
      <c r="H5129" s="52">
        <v>5</v>
      </c>
    </row>
    <row r="5130" spans="1:8" x14ac:dyDescent="0.3">
      <c r="A5130" s="18">
        <v>46098</v>
      </c>
      <c r="B5130" s="16" t="s">
        <v>36</v>
      </c>
      <c r="C5130" s="110" t="s">
        <v>28</v>
      </c>
      <c r="D5130" s="52" t="s">
        <v>42</v>
      </c>
      <c r="E5130" s="110">
        <v>0.45833333333333331</v>
      </c>
      <c r="F5130" s="52"/>
      <c r="G5130" s="52"/>
      <c r="H5130" s="52">
        <v>2</v>
      </c>
    </row>
    <row r="5131" spans="1:8" x14ac:dyDescent="0.3">
      <c r="A5131" s="18">
        <v>46098</v>
      </c>
      <c r="B5131" s="16" t="s">
        <v>16</v>
      </c>
      <c r="C5131" s="17" t="s">
        <v>14</v>
      </c>
      <c r="D5131" s="52" t="s">
        <v>15</v>
      </c>
      <c r="E5131" s="17">
        <v>0.83333333333333304</v>
      </c>
      <c r="F5131" s="16"/>
      <c r="G5131" s="16"/>
      <c r="H5131" s="52">
        <v>14</v>
      </c>
    </row>
    <row r="5132" spans="1:8" x14ac:dyDescent="0.3">
      <c r="A5132" s="18">
        <v>46098</v>
      </c>
      <c r="B5132" s="16" t="s">
        <v>36</v>
      </c>
      <c r="C5132" s="17" t="s">
        <v>28</v>
      </c>
      <c r="D5132" s="52" t="s">
        <v>165</v>
      </c>
      <c r="E5132" s="17">
        <v>0.83333333333333337</v>
      </c>
      <c r="F5132" s="16"/>
      <c r="G5132" s="16"/>
      <c r="H5132" s="52">
        <v>14</v>
      </c>
    </row>
    <row r="5133" spans="1:8" x14ac:dyDescent="0.3">
      <c r="A5133" s="18">
        <v>46098</v>
      </c>
      <c r="B5133" s="16" t="s">
        <v>1329</v>
      </c>
      <c r="C5133" s="17" t="s">
        <v>20</v>
      </c>
      <c r="D5133" s="52" t="s">
        <v>81</v>
      </c>
      <c r="E5133" s="17">
        <v>0.83333333333333337</v>
      </c>
      <c r="F5133" s="16"/>
      <c r="G5133" s="16"/>
      <c r="H5133" s="52"/>
    </row>
    <row r="5134" spans="1:8" x14ac:dyDescent="0.3">
      <c r="A5134" s="18">
        <v>46098</v>
      </c>
      <c r="B5134" s="16" t="s">
        <v>173</v>
      </c>
      <c r="C5134" s="17" t="s">
        <v>20</v>
      </c>
      <c r="D5134" s="52" t="s">
        <v>21</v>
      </c>
      <c r="E5134" s="17">
        <v>0.875</v>
      </c>
      <c r="F5134" s="16"/>
      <c r="G5134" s="16"/>
      <c r="H5134" s="52">
        <v>4</v>
      </c>
    </row>
    <row r="5135" spans="1:8" x14ac:dyDescent="0.3">
      <c r="A5135" s="18">
        <v>46098</v>
      </c>
      <c r="B5135" s="16" t="s">
        <v>80</v>
      </c>
      <c r="C5135" s="17" t="s">
        <v>20</v>
      </c>
      <c r="D5135" s="52" t="s">
        <v>21</v>
      </c>
      <c r="E5135" s="17">
        <v>0.875</v>
      </c>
      <c r="F5135" s="16"/>
      <c r="G5135" s="16"/>
      <c r="H5135" s="52">
        <v>5</v>
      </c>
    </row>
    <row r="5136" spans="1:8" x14ac:dyDescent="0.3">
      <c r="A5136" s="18">
        <v>46098</v>
      </c>
      <c r="B5136" s="16" t="s">
        <v>107</v>
      </c>
      <c r="C5136" s="17" t="s">
        <v>20</v>
      </c>
      <c r="D5136" s="52" t="s">
        <v>21</v>
      </c>
      <c r="E5136" s="17">
        <v>0.875</v>
      </c>
      <c r="F5136" s="16"/>
      <c r="G5136" s="16"/>
      <c r="H5136" s="52">
        <v>13</v>
      </c>
    </row>
    <row r="5137" spans="1:8" x14ac:dyDescent="0.3">
      <c r="A5137" s="18">
        <v>46098</v>
      </c>
      <c r="B5137" s="16" t="s">
        <v>9</v>
      </c>
      <c r="C5137" s="5" t="s">
        <v>111</v>
      </c>
      <c r="D5137" s="5" t="s">
        <v>111</v>
      </c>
      <c r="E5137" s="5"/>
      <c r="F5137" s="5"/>
      <c r="G5137" s="5"/>
      <c r="H5137" s="5"/>
    </row>
    <row r="5138" spans="1:8" x14ac:dyDescent="0.3">
      <c r="A5138" s="431" t="s">
        <v>267</v>
      </c>
      <c r="B5138" s="431" t="s">
        <v>2</v>
      </c>
      <c r="C5138" s="431" t="s">
        <v>3</v>
      </c>
      <c r="D5138" s="431" t="s">
        <v>4</v>
      </c>
      <c r="E5138" s="431" t="s">
        <v>5</v>
      </c>
      <c r="F5138" s="431" t="s">
        <v>500</v>
      </c>
      <c r="G5138" s="431" t="s">
        <v>619</v>
      </c>
      <c r="H5138" s="431" t="s">
        <v>268</v>
      </c>
    </row>
    <row r="5139" spans="1:8" x14ac:dyDescent="0.3">
      <c r="A5139" s="18">
        <v>46099</v>
      </c>
      <c r="B5139" s="5" t="s">
        <v>6</v>
      </c>
      <c r="C5139" s="19" t="s">
        <v>28</v>
      </c>
      <c r="D5139" s="48" t="s">
        <v>42</v>
      </c>
      <c r="E5139" s="19">
        <v>0.29166666666666702</v>
      </c>
      <c r="F5139" s="5"/>
      <c r="G5139" s="5"/>
      <c r="H5139" s="48">
        <v>5</v>
      </c>
    </row>
    <row r="5140" spans="1:8" x14ac:dyDescent="0.3">
      <c r="A5140" s="18">
        <v>46099</v>
      </c>
      <c r="B5140" s="5" t="s">
        <v>9</v>
      </c>
      <c r="C5140" s="19" t="s">
        <v>28</v>
      </c>
      <c r="D5140" s="5" t="s">
        <v>42</v>
      </c>
      <c r="E5140" s="19">
        <v>0.29166666666666702</v>
      </c>
      <c r="F5140" s="5"/>
      <c r="G5140" s="5"/>
      <c r="H5140" s="5">
        <v>8</v>
      </c>
    </row>
    <row r="5141" spans="1:8" x14ac:dyDescent="0.3">
      <c r="A5141" s="18">
        <v>46099</v>
      </c>
      <c r="B5141" s="5" t="s">
        <v>89</v>
      </c>
      <c r="C5141" s="19" t="s">
        <v>111</v>
      </c>
      <c r="D5141" s="48" t="s">
        <v>111</v>
      </c>
      <c r="E5141" s="19">
        <v>8.3333333333333329E-2</v>
      </c>
      <c r="F5141" s="20"/>
      <c r="G5141" s="20"/>
      <c r="H5141" s="48">
        <v>5</v>
      </c>
    </row>
    <row r="5142" spans="1:8" x14ac:dyDescent="0.3">
      <c r="A5142" s="18">
        <v>46099</v>
      </c>
      <c r="B5142" s="5" t="s">
        <v>43</v>
      </c>
      <c r="C5142" s="19" t="s">
        <v>111</v>
      </c>
      <c r="D5142" s="48" t="s">
        <v>111</v>
      </c>
      <c r="E5142" s="19">
        <v>0.33333333333333331</v>
      </c>
      <c r="F5142" s="54" t="s">
        <v>1328</v>
      </c>
      <c r="G5142" s="117"/>
      <c r="H5142" s="48">
        <v>3</v>
      </c>
    </row>
    <row r="5143" spans="1:8" x14ac:dyDescent="0.3">
      <c r="A5143" s="18">
        <v>46099</v>
      </c>
      <c r="B5143" s="5" t="s">
        <v>1188</v>
      </c>
      <c r="C5143" s="19" t="s">
        <v>56</v>
      </c>
      <c r="D5143" s="5" t="s">
        <v>15</v>
      </c>
      <c r="E5143" s="19">
        <v>0.41666666666666669</v>
      </c>
      <c r="F5143" s="36"/>
      <c r="G5143" s="5"/>
      <c r="H5143" s="5"/>
    </row>
    <row r="5144" spans="1:8" x14ac:dyDescent="0.3">
      <c r="A5144" s="18">
        <v>46099</v>
      </c>
      <c r="B5144" s="5" t="s">
        <v>35</v>
      </c>
      <c r="C5144" s="19" t="s">
        <v>104</v>
      </c>
      <c r="D5144" s="48" t="s">
        <v>24</v>
      </c>
      <c r="E5144" s="19">
        <v>0.29166666666666702</v>
      </c>
      <c r="F5144" s="5"/>
      <c r="G5144" s="5"/>
      <c r="H5144" s="48">
        <v>3</v>
      </c>
    </row>
    <row r="5145" spans="1:8" x14ac:dyDescent="0.3">
      <c r="A5145" s="18">
        <v>46099</v>
      </c>
      <c r="B5145" s="20" t="s">
        <v>12</v>
      </c>
      <c r="C5145" s="21" t="s">
        <v>104</v>
      </c>
      <c r="D5145" s="41" t="s">
        <v>24</v>
      </c>
      <c r="E5145" s="21">
        <v>0.375</v>
      </c>
      <c r="F5145" s="51"/>
      <c r="G5145" s="51"/>
      <c r="H5145" s="41">
        <v>8</v>
      </c>
    </row>
    <row r="5146" spans="1:8" x14ac:dyDescent="0.3">
      <c r="A5146" s="18">
        <v>46099</v>
      </c>
      <c r="B5146" s="20" t="s">
        <v>40</v>
      </c>
      <c r="C5146" s="21" t="s">
        <v>101</v>
      </c>
      <c r="D5146" s="41" t="s">
        <v>101</v>
      </c>
      <c r="E5146" s="21">
        <v>0.33333333333333331</v>
      </c>
      <c r="F5146" s="51"/>
      <c r="G5146" s="51"/>
      <c r="H5146" s="41">
        <v>10</v>
      </c>
    </row>
    <row r="5147" spans="1:8" x14ac:dyDescent="0.3">
      <c r="A5147" s="18">
        <v>46099</v>
      </c>
      <c r="B5147" s="20" t="s">
        <v>19</v>
      </c>
      <c r="C5147" s="21" t="s">
        <v>101</v>
      </c>
      <c r="D5147" s="41" t="s">
        <v>101</v>
      </c>
      <c r="E5147" s="21">
        <v>0.33333333333333331</v>
      </c>
      <c r="F5147" s="51"/>
      <c r="G5147" s="27"/>
      <c r="H5147" s="41">
        <v>25</v>
      </c>
    </row>
    <row r="5148" spans="1:8" x14ac:dyDescent="0.3">
      <c r="A5148" s="18">
        <v>46099</v>
      </c>
      <c r="B5148" s="20" t="s">
        <v>67</v>
      </c>
      <c r="C5148" s="21" t="s">
        <v>20</v>
      </c>
      <c r="D5148" s="41" t="s">
        <v>81</v>
      </c>
      <c r="E5148" s="21">
        <v>0.29166666666666669</v>
      </c>
      <c r="F5148" s="51"/>
      <c r="G5148" s="27"/>
      <c r="H5148" s="41">
        <v>20</v>
      </c>
    </row>
    <row r="5149" spans="1:8" x14ac:dyDescent="0.3">
      <c r="A5149" s="18">
        <v>46099</v>
      </c>
      <c r="B5149" s="20" t="s">
        <v>33</v>
      </c>
      <c r="C5149" s="21" t="s">
        <v>20</v>
      </c>
      <c r="D5149" s="41" t="s">
        <v>81</v>
      </c>
      <c r="E5149" s="21">
        <v>0.45833333333333331</v>
      </c>
      <c r="F5149" s="54"/>
      <c r="G5149" s="117"/>
      <c r="H5149" s="41">
        <v>17</v>
      </c>
    </row>
    <row r="5150" spans="1:8" x14ac:dyDescent="0.3">
      <c r="A5150" s="18">
        <v>46099</v>
      </c>
      <c r="B5150" s="5" t="s">
        <v>22</v>
      </c>
      <c r="C5150" s="19" t="s">
        <v>20</v>
      </c>
      <c r="D5150" s="48" t="s">
        <v>81</v>
      </c>
      <c r="E5150" s="19">
        <v>0.45833333333333331</v>
      </c>
      <c r="F5150" s="5"/>
      <c r="G5150" s="5"/>
      <c r="H5150" s="48">
        <v>3</v>
      </c>
    </row>
    <row r="5151" spans="1:8" x14ac:dyDescent="0.3">
      <c r="A5151" s="18">
        <v>46099</v>
      </c>
      <c r="B5151" s="5" t="s">
        <v>537</v>
      </c>
      <c r="C5151" s="19" t="s">
        <v>14</v>
      </c>
      <c r="D5151" s="5" t="s">
        <v>15</v>
      </c>
      <c r="E5151" s="19">
        <v>0.5</v>
      </c>
      <c r="F5151" s="36"/>
      <c r="G5151" s="5"/>
      <c r="H5151" s="5"/>
    </row>
    <row r="5152" spans="1:8" x14ac:dyDescent="0.3">
      <c r="A5152" s="18">
        <v>46099</v>
      </c>
      <c r="B5152" s="20" t="s">
        <v>17</v>
      </c>
      <c r="C5152" s="21" t="s">
        <v>14</v>
      </c>
      <c r="D5152" s="41" t="s">
        <v>15</v>
      </c>
      <c r="E5152" s="21">
        <v>0.5</v>
      </c>
      <c r="F5152" s="51"/>
      <c r="G5152" s="20"/>
      <c r="H5152" s="41">
        <v>2</v>
      </c>
    </row>
    <row r="5153" spans="1:8" x14ac:dyDescent="0.3">
      <c r="A5153" s="18">
        <v>46099</v>
      </c>
      <c r="B5153" s="5" t="s">
        <v>25</v>
      </c>
      <c r="C5153" s="19" t="s">
        <v>14</v>
      </c>
      <c r="D5153" s="48" t="s">
        <v>15</v>
      </c>
      <c r="E5153" s="19">
        <v>0.5</v>
      </c>
      <c r="F5153" s="5"/>
      <c r="G5153" s="5"/>
      <c r="H5153" s="48">
        <v>3</v>
      </c>
    </row>
    <row r="5154" spans="1:8" x14ac:dyDescent="0.3">
      <c r="A5154" s="18">
        <v>46099</v>
      </c>
      <c r="B5154" s="5" t="s">
        <v>1330</v>
      </c>
      <c r="C5154" s="19" t="s">
        <v>47</v>
      </c>
      <c r="D5154" s="5" t="s">
        <v>165</v>
      </c>
      <c r="E5154" s="5"/>
      <c r="F5154" s="5"/>
      <c r="G5154" s="5"/>
      <c r="H5154" s="5"/>
    </row>
    <row r="5155" spans="1:8" x14ac:dyDescent="0.3">
      <c r="A5155" s="125">
        <v>46099</v>
      </c>
      <c r="B5155" s="126" t="s">
        <v>9</v>
      </c>
      <c r="C5155" s="193" t="s">
        <v>46</v>
      </c>
      <c r="D5155" s="126" t="s">
        <v>361</v>
      </c>
      <c r="E5155" s="126"/>
      <c r="F5155" s="126"/>
      <c r="G5155" s="126"/>
      <c r="H5155" s="126"/>
    </row>
    <row r="5156" spans="1:8" x14ac:dyDescent="0.3">
      <c r="A5156" s="18">
        <v>46099</v>
      </c>
      <c r="B5156" s="20" t="s">
        <v>16</v>
      </c>
      <c r="C5156" s="21" t="s">
        <v>14</v>
      </c>
      <c r="D5156" s="41" t="s">
        <v>15</v>
      </c>
      <c r="E5156" s="21">
        <v>0.83333333333333337</v>
      </c>
      <c r="F5156" s="51"/>
      <c r="G5156" s="51"/>
      <c r="H5156" s="41">
        <v>14</v>
      </c>
    </row>
    <row r="5157" spans="1:8" x14ac:dyDescent="0.3">
      <c r="A5157" s="18">
        <v>46099</v>
      </c>
      <c r="B5157" s="5" t="s">
        <v>479</v>
      </c>
      <c r="C5157" s="19" t="s">
        <v>14</v>
      </c>
      <c r="D5157" s="5" t="s">
        <v>15</v>
      </c>
      <c r="E5157" s="19">
        <v>0.83333333333333337</v>
      </c>
      <c r="F5157" s="36"/>
      <c r="G5157" s="5"/>
      <c r="H5157" s="5">
        <v>2</v>
      </c>
    </row>
    <row r="5158" spans="1:8" ht="15.6" x14ac:dyDescent="0.3">
      <c r="A5158" s="18">
        <v>46099</v>
      </c>
      <c r="B5158" s="446" t="s">
        <v>1318</v>
      </c>
      <c r="C5158" s="446" t="s">
        <v>111</v>
      </c>
      <c r="D5158" s="446" t="s">
        <v>111</v>
      </c>
      <c r="E5158" s="447">
        <v>0.875</v>
      </c>
      <c r="F5158" s="5"/>
      <c r="G5158" s="5"/>
      <c r="H5158" s="446">
        <v>6</v>
      </c>
    </row>
    <row r="5159" spans="1:8" ht="15.6" x14ac:dyDescent="0.3">
      <c r="A5159" s="18">
        <v>46099</v>
      </c>
      <c r="B5159" s="446" t="s">
        <v>1333</v>
      </c>
      <c r="C5159" s="446" t="s">
        <v>111</v>
      </c>
      <c r="D5159" s="446" t="s">
        <v>111</v>
      </c>
      <c r="E5159" s="447">
        <v>0.875</v>
      </c>
      <c r="F5159" s="5"/>
      <c r="G5159" s="5"/>
      <c r="H5159" s="446">
        <v>3</v>
      </c>
    </row>
    <row r="5160" spans="1:8" ht="15.6" x14ac:dyDescent="0.3">
      <c r="A5160" s="18">
        <v>46099</v>
      </c>
      <c r="B5160" s="446" t="s">
        <v>173</v>
      </c>
      <c r="C5160" s="446" t="s">
        <v>111</v>
      </c>
      <c r="D5160" s="446" t="s">
        <v>111</v>
      </c>
      <c r="E5160" s="447">
        <v>0.875</v>
      </c>
      <c r="F5160" s="5"/>
      <c r="G5160" s="5"/>
      <c r="H5160" s="446">
        <v>4</v>
      </c>
    </row>
    <row r="5161" spans="1:8" x14ac:dyDescent="0.3">
      <c r="A5161" s="18">
        <v>46099</v>
      </c>
      <c r="B5161" s="5" t="s">
        <v>36</v>
      </c>
      <c r="C5161" s="191" t="s">
        <v>28</v>
      </c>
      <c r="D5161" s="54" t="s">
        <v>21</v>
      </c>
      <c r="E5161" s="191">
        <v>0.83333333333333337</v>
      </c>
      <c r="F5161" s="51" t="s">
        <v>1328</v>
      </c>
      <c r="G5161" s="51"/>
      <c r="H5161" s="54">
        <v>18</v>
      </c>
    </row>
    <row r="5162" spans="1:8" ht="15.6" x14ac:dyDescent="0.3">
      <c r="A5162" s="18">
        <v>46099</v>
      </c>
      <c r="B5162" s="446" t="s">
        <v>1331</v>
      </c>
      <c r="C5162" s="446" t="s">
        <v>104</v>
      </c>
      <c r="D5162" s="446" t="s">
        <v>64</v>
      </c>
      <c r="E5162" s="447">
        <v>0.91666666666666663</v>
      </c>
      <c r="F5162" s="5"/>
      <c r="G5162" s="5"/>
      <c r="H5162" s="446">
        <v>5</v>
      </c>
    </row>
    <row r="5163" spans="1:8" ht="15.6" x14ac:dyDescent="0.3">
      <c r="A5163" s="18">
        <v>46099</v>
      </c>
      <c r="B5163" s="446" t="s">
        <v>1332</v>
      </c>
      <c r="C5163" s="446" t="s">
        <v>56</v>
      </c>
      <c r="D5163" s="446" t="s">
        <v>81</v>
      </c>
      <c r="E5163" s="447">
        <v>0.83333333333333337</v>
      </c>
      <c r="F5163" s="5"/>
      <c r="G5163" s="5"/>
      <c r="H5163" s="446">
        <v>4</v>
      </c>
    </row>
    <row r="5164" spans="1:8" ht="15.6" x14ac:dyDescent="0.3">
      <c r="A5164" s="18">
        <v>46099</v>
      </c>
      <c r="B5164" s="446" t="s">
        <v>216</v>
      </c>
      <c r="C5164" s="446" t="s">
        <v>56</v>
      </c>
      <c r="D5164" s="446" t="s">
        <v>81</v>
      </c>
      <c r="E5164" s="447">
        <v>0.83333333333333337</v>
      </c>
      <c r="F5164" s="5"/>
      <c r="G5164" s="5"/>
      <c r="H5164" s="446">
        <v>1</v>
      </c>
    </row>
    <row r="5165" spans="1:8" ht="15.6" x14ac:dyDescent="0.3">
      <c r="A5165" s="18">
        <v>46099</v>
      </c>
      <c r="B5165" s="446" t="s">
        <v>78</v>
      </c>
      <c r="C5165" s="446" t="s">
        <v>56</v>
      </c>
      <c r="D5165" s="446" t="s">
        <v>81</v>
      </c>
      <c r="E5165" s="447">
        <v>0.83333333333333337</v>
      </c>
      <c r="F5165" s="5"/>
      <c r="G5165" s="5"/>
      <c r="H5165" s="446">
        <v>1</v>
      </c>
    </row>
    <row r="5166" spans="1:8" x14ac:dyDescent="0.3">
      <c r="A5166" s="431" t="s">
        <v>267</v>
      </c>
      <c r="B5166" s="431" t="s">
        <v>2</v>
      </c>
      <c r="C5166" s="431" t="s">
        <v>3</v>
      </c>
      <c r="D5166" s="431" t="s">
        <v>4</v>
      </c>
      <c r="E5166" s="431" t="s">
        <v>5</v>
      </c>
      <c r="F5166" s="431" t="s">
        <v>500</v>
      </c>
      <c r="G5166" s="431" t="s">
        <v>619</v>
      </c>
      <c r="H5166" s="431" t="s">
        <v>268</v>
      </c>
    </row>
    <row r="5167" spans="1:8" ht="15.6" x14ac:dyDescent="0.3">
      <c r="A5167" s="18">
        <v>46100</v>
      </c>
      <c r="B5167" s="446" t="s">
        <v>1334</v>
      </c>
      <c r="C5167" s="5" t="s">
        <v>20</v>
      </c>
      <c r="D5167" s="5" t="s">
        <v>81</v>
      </c>
      <c r="E5167" s="22">
        <v>0.375</v>
      </c>
      <c r="F5167" s="5"/>
      <c r="G5167" s="5"/>
      <c r="H5167" s="5">
        <v>10</v>
      </c>
    </row>
    <row r="5168" spans="1:8" ht="15.6" x14ac:dyDescent="0.3">
      <c r="A5168" s="18">
        <v>46100</v>
      </c>
      <c r="B5168" s="446" t="s">
        <v>660</v>
      </c>
      <c r="C5168" s="5" t="s">
        <v>20</v>
      </c>
      <c r="D5168" s="5" t="s">
        <v>81</v>
      </c>
      <c r="E5168" s="22">
        <v>0.375</v>
      </c>
      <c r="F5168" s="5"/>
      <c r="G5168" s="5"/>
      <c r="H5168" s="5">
        <v>10</v>
      </c>
    </row>
    <row r="5169" spans="1:8" ht="15.6" x14ac:dyDescent="0.3">
      <c r="A5169" s="18">
        <v>46100</v>
      </c>
      <c r="B5169" s="446" t="s">
        <v>1335</v>
      </c>
      <c r="C5169" s="5" t="s">
        <v>28</v>
      </c>
      <c r="D5169" s="5" t="s">
        <v>42</v>
      </c>
      <c r="E5169" s="22">
        <v>0.375</v>
      </c>
      <c r="F5169" s="5"/>
      <c r="G5169" s="5"/>
      <c r="H5169" s="5">
        <v>8</v>
      </c>
    </row>
    <row r="5170" spans="1:8" x14ac:dyDescent="0.3">
      <c r="A5170" s="431" t="s">
        <v>267</v>
      </c>
      <c r="B5170" s="431" t="s">
        <v>2</v>
      </c>
      <c r="C5170" s="431" t="s">
        <v>3</v>
      </c>
      <c r="D5170" s="431" t="s">
        <v>4</v>
      </c>
      <c r="E5170" s="431" t="s">
        <v>5</v>
      </c>
      <c r="F5170" s="431" t="s">
        <v>500</v>
      </c>
      <c r="G5170" s="431" t="s">
        <v>619</v>
      </c>
      <c r="H5170" s="431" t="s">
        <v>268</v>
      </c>
    </row>
    <row r="5171" spans="1:8" x14ac:dyDescent="0.3">
      <c r="A5171" s="18">
        <v>46104</v>
      </c>
      <c r="B5171" s="5" t="s">
        <v>16</v>
      </c>
      <c r="C5171" s="19" t="s">
        <v>20</v>
      </c>
      <c r="D5171" s="48" t="s">
        <v>21</v>
      </c>
      <c r="E5171" s="19">
        <v>0.25</v>
      </c>
      <c r="F5171" s="5"/>
      <c r="G5171" s="5"/>
      <c r="H5171" s="48">
        <v>24</v>
      </c>
    </row>
    <row r="5172" spans="1:8" x14ac:dyDescent="0.3">
      <c r="A5172" s="18">
        <v>46104</v>
      </c>
      <c r="B5172" s="5" t="s">
        <v>17</v>
      </c>
      <c r="C5172" s="19" t="s">
        <v>20</v>
      </c>
      <c r="D5172" s="48" t="s">
        <v>21</v>
      </c>
      <c r="E5172" s="19">
        <v>0.41666666666666702</v>
      </c>
      <c r="F5172" s="5"/>
      <c r="G5172" s="5"/>
      <c r="H5172" s="48">
        <v>7</v>
      </c>
    </row>
    <row r="5173" spans="1:8" x14ac:dyDescent="0.3">
      <c r="A5173" s="18">
        <v>46104</v>
      </c>
      <c r="B5173" s="5" t="s">
        <v>13</v>
      </c>
      <c r="C5173" s="19" t="s">
        <v>20</v>
      </c>
      <c r="D5173" s="48" t="s">
        <v>21</v>
      </c>
      <c r="E5173" s="19">
        <v>0.41666666666666702</v>
      </c>
      <c r="F5173" s="51"/>
      <c r="G5173" s="5"/>
      <c r="H5173" s="48">
        <v>15</v>
      </c>
    </row>
    <row r="5174" spans="1:8" x14ac:dyDescent="0.3">
      <c r="A5174" s="18">
        <v>46104</v>
      </c>
      <c r="B5174" s="20" t="s">
        <v>441</v>
      </c>
      <c r="C5174" s="21" t="s">
        <v>20</v>
      </c>
      <c r="D5174" s="48" t="s">
        <v>21</v>
      </c>
      <c r="E5174" s="21">
        <v>0.29166666666666702</v>
      </c>
      <c r="F5174" s="54"/>
      <c r="G5174" s="20"/>
      <c r="H5174" s="20">
        <v>1</v>
      </c>
    </row>
    <row r="5175" spans="1:8" x14ac:dyDescent="0.3">
      <c r="A5175" s="18">
        <v>46104</v>
      </c>
      <c r="B5175" s="5" t="s">
        <v>25</v>
      </c>
      <c r="C5175" s="19" t="s">
        <v>20</v>
      </c>
      <c r="D5175" s="48" t="s">
        <v>21</v>
      </c>
      <c r="E5175" s="19">
        <v>0.29166666666666702</v>
      </c>
      <c r="F5175" s="5"/>
      <c r="G5175" s="5"/>
      <c r="H5175" s="48">
        <v>6</v>
      </c>
    </row>
    <row r="5176" spans="1:8" x14ac:dyDescent="0.3">
      <c r="A5176" s="18">
        <v>46104</v>
      </c>
      <c r="B5176" s="5" t="s">
        <v>35</v>
      </c>
      <c r="C5176" s="19" t="s">
        <v>28</v>
      </c>
      <c r="D5176" s="48" t="s">
        <v>42</v>
      </c>
      <c r="E5176" s="19">
        <v>0.29166666666666669</v>
      </c>
      <c r="F5176" s="5"/>
      <c r="G5176" s="5"/>
      <c r="H5176" s="48">
        <v>5</v>
      </c>
    </row>
    <row r="5177" spans="1:8" x14ac:dyDescent="0.3">
      <c r="A5177" s="18">
        <v>46104</v>
      </c>
      <c r="B5177" s="5" t="s">
        <v>30</v>
      </c>
      <c r="C5177" s="19" t="s">
        <v>28</v>
      </c>
      <c r="D5177" s="48" t="s">
        <v>42</v>
      </c>
      <c r="E5177" s="19">
        <v>0.375</v>
      </c>
      <c r="F5177" s="51" t="s">
        <v>766</v>
      </c>
      <c r="G5177" s="5"/>
      <c r="H5177" s="48">
        <v>4</v>
      </c>
    </row>
    <row r="5178" spans="1:8" x14ac:dyDescent="0.3">
      <c r="A5178" s="18">
        <v>46104</v>
      </c>
      <c r="B5178" s="5" t="s">
        <v>6</v>
      </c>
      <c r="C5178" s="19" t="s">
        <v>28</v>
      </c>
      <c r="D5178" s="48" t="s">
        <v>42</v>
      </c>
      <c r="E5178" s="19">
        <v>0.375</v>
      </c>
      <c r="F5178" s="5"/>
      <c r="G5178" s="5"/>
      <c r="H5178" s="48">
        <v>10</v>
      </c>
    </row>
    <row r="5179" spans="1:8" x14ac:dyDescent="0.3">
      <c r="A5179" s="18">
        <v>46104</v>
      </c>
      <c r="B5179" s="5" t="s">
        <v>75</v>
      </c>
      <c r="C5179" s="19" t="s">
        <v>28</v>
      </c>
      <c r="D5179" s="48" t="s">
        <v>42</v>
      </c>
      <c r="E5179" s="19">
        <v>0.625</v>
      </c>
      <c r="F5179" s="117"/>
      <c r="G5179" s="5"/>
      <c r="H5179" s="48">
        <v>7</v>
      </c>
    </row>
    <row r="5180" spans="1:8" x14ac:dyDescent="0.3">
      <c r="A5180" s="18">
        <v>46104</v>
      </c>
      <c r="B5180" s="5" t="s">
        <v>9</v>
      </c>
      <c r="C5180" s="19" t="s">
        <v>104</v>
      </c>
      <c r="D5180" s="48" t="s">
        <v>24</v>
      </c>
      <c r="E5180" s="19">
        <v>0.375</v>
      </c>
      <c r="F5180" s="5"/>
      <c r="G5180" s="5"/>
      <c r="H5180" s="48">
        <v>8</v>
      </c>
    </row>
    <row r="5181" spans="1:8" x14ac:dyDescent="0.3">
      <c r="A5181" s="18">
        <v>46104</v>
      </c>
      <c r="B5181" s="5" t="s">
        <v>11</v>
      </c>
      <c r="C5181" s="19" t="s">
        <v>101</v>
      </c>
      <c r="D5181" s="48" t="s">
        <v>101</v>
      </c>
      <c r="E5181" s="19">
        <v>0.33333333333333298</v>
      </c>
      <c r="F5181" s="5"/>
      <c r="G5181" s="5"/>
      <c r="H5181" s="48">
        <v>8</v>
      </c>
    </row>
    <row r="5182" spans="1:8" x14ac:dyDescent="0.3">
      <c r="A5182" s="18">
        <v>46104</v>
      </c>
      <c r="B5182" s="20" t="s">
        <v>18</v>
      </c>
      <c r="C5182" s="19" t="s">
        <v>101</v>
      </c>
      <c r="D5182" s="41" t="s">
        <v>101</v>
      </c>
      <c r="E5182" s="19">
        <v>0.29166666666666669</v>
      </c>
      <c r="F5182" s="5"/>
      <c r="G5182" s="5"/>
      <c r="H5182" s="41">
        <v>25</v>
      </c>
    </row>
    <row r="5183" spans="1:8" x14ac:dyDescent="0.3">
      <c r="A5183" s="18">
        <v>46104</v>
      </c>
      <c r="B5183" s="20" t="s">
        <v>976</v>
      </c>
      <c r="C5183" s="19" t="s">
        <v>56</v>
      </c>
      <c r="D5183" s="41" t="s">
        <v>81</v>
      </c>
      <c r="E5183" s="19">
        <v>0.25</v>
      </c>
      <c r="F5183" s="5"/>
      <c r="G5183" s="5"/>
      <c r="H5183" s="41">
        <v>8</v>
      </c>
    </row>
    <row r="5184" spans="1:8" x14ac:dyDescent="0.3">
      <c r="A5184" s="18">
        <v>46104</v>
      </c>
      <c r="B5184" s="5" t="s">
        <v>22</v>
      </c>
      <c r="C5184" s="19" t="s">
        <v>14</v>
      </c>
      <c r="D5184" s="48" t="s">
        <v>115</v>
      </c>
      <c r="E5184" s="19">
        <v>0.29166666666666702</v>
      </c>
      <c r="F5184" s="5"/>
      <c r="G5184" s="5"/>
      <c r="H5184" s="48">
        <v>14</v>
      </c>
    </row>
    <row r="5185" spans="1:8" x14ac:dyDescent="0.3">
      <c r="A5185" s="18">
        <v>46104</v>
      </c>
      <c r="B5185" s="54" t="s">
        <v>12</v>
      </c>
      <c r="C5185" s="191" t="s">
        <v>101</v>
      </c>
      <c r="D5185" s="54" t="s">
        <v>101</v>
      </c>
      <c r="E5185" s="191">
        <v>0.25</v>
      </c>
      <c r="F5185" s="54"/>
      <c r="G5185" s="54"/>
      <c r="H5185" s="54">
        <v>24</v>
      </c>
    </row>
    <row r="5186" spans="1:8" x14ac:dyDescent="0.3">
      <c r="A5186" s="431" t="s">
        <v>267</v>
      </c>
      <c r="B5186" s="431" t="s">
        <v>2</v>
      </c>
      <c r="C5186" s="431" t="s">
        <v>3</v>
      </c>
      <c r="D5186" s="431" t="s">
        <v>4</v>
      </c>
      <c r="E5186" s="431" t="s">
        <v>5</v>
      </c>
      <c r="F5186" s="431" t="s">
        <v>500</v>
      </c>
      <c r="G5186" s="431" t="s">
        <v>619</v>
      </c>
      <c r="H5186" s="431" t="s">
        <v>268</v>
      </c>
    </row>
    <row r="5187" spans="1:8" x14ac:dyDescent="0.3">
      <c r="A5187" s="18">
        <v>46105</v>
      </c>
      <c r="B5187" s="5" t="s">
        <v>1398</v>
      </c>
      <c r="C5187" s="19" t="s">
        <v>20</v>
      </c>
      <c r="D5187" s="48" t="s">
        <v>21</v>
      </c>
      <c r="E5187" s="19">
        <v>0.29166666666666702</v>
      </c>
      <c r="F5187" s="5"/>
      <c r="G5187" s="5"/>
      <c r="H5187" s="48">
        <v>12</v>
      </c>
    </row>
    <row r="5188" spans="1:8" x14ac:dyDescent="0.3">
      <c r="A5188" s="18">
        <v>46105</v>
      </c>
      <c r="B5188" s="5" t="s">
        <v>6</v>
      </c>
      <c r="C5188" s="19" t="s">
        <v>20</v>
      </c>
      <c r="D5188" s="48" t="s">
        <v>21</v>
      </c>
      <c r="E5188" s="19">
        <v>0.35416666666666669</v>
      </c>
      <c r="F5188" s="5"/>
      <c r="G5188" s="5"/>
      <c r="H5188" s="48">
        <v>12</v>
      </c>
    </row>
    <row r="5189" spans="1:8" x14ac:dyDescent="0.3">
      <c r="A5189" s="18">
        <v>46105</v>
      </c>
      <c r="B5189" s="20" t="s">
        <v>9</v>
      </c>
      <c r="C5189" s="21" t="s">
        <v>20</v>
      </c>
      <c r="D5189" s="41" t="s">
        <v>21</v>
      </c>
      <c r="E5189" s="21">
        <v>0.35416666666666669</v>
      </c>
      <c r="F5189" s="54"/>
      <c r="G5189" s="5"/>
      <c r="H5189" s="41">
        <v>15</v>
      </c>
    </row>
    <row r="5190" spans="1:8" x14ac:dyDescent="0.3">
      <c r="A5190" s="18">
        <v>46105</v>
      </c>
      <c r="B5190" s="5" t="s">
        <v>107</v>
      </c>
      <c r="C5190" s="19" t="s">
        <v>367</v>
      </c>
      <c r="D5190" s="19" t="s">
        <v>367</v>
      </c>
      <c r="E5190" s="19">
        <v>0.29166666666666669</v>
      </c>
      <c r="F5190" s="51"/>
      <c r="G5190" s="5"/>
      <c r="H5190" s="48">
        <v>7</v>
      </c>
    </row>
    <row r="5191" spans="1:8" x14ac:dyDescent="0.3">
      <c r="A5191" s="18">
        <v>46105</v>
      </c>
      <c r="B5191" s="5" t="s">
        <v>80</v>
      </c>
      <c r="C5191" s="19" t="s">
        <v>367</v>
      </c>
      <c r="D5191" s="19" t="s">
        <v>367</v>
      </c>
      <c r="E5191" s="19">
        <v>0.29166666666666669</v>
      </c>
      <c r="F5191" s="5"/>
      <c r="G5191" s="20"/>
      <c r="H5191" s="48">
        <v>14</v>
      </c>
    </row>
    <row r="5192" spans="1:8" x14ac:dyDescent="0.3">
      <c r="A5192" s="18">
        <v>46105</v>
      </c>
      <c r="B5192" s="5" t="s">
        <v>22</v>
      </c>
      <c r="C5192" s="19" t="s">
        <v>367</v>
      </c>
      <c r="D5192" s="19" t="s">
        <v>367</v>
      </c>
      <c r="E5192" s="19">
        <v>0.29166666666666669</v>
      </c>
      <c r="F5192" s="54"/>
      <c r="G5192" s="5"/>
      <c r="H5192" s="48">
        <v>11</v>
      </c>
    </row>
    <row r="5193" spans="1:8" x14ac:dyDescent="0.3">
      <c r="A5193" s="18">
        <v>46105</v>
      </c>
      <c r="B5193" s="54" t="s">
        <v>159</v>
      </c>
      <c r="C5193" s="191" t="s">
        <v>56</v>
      </c>
      <c r="D5193" s="54" t="s">
        <v>81</v>
      </c>
      <c r="E5193" s="191">
        <v>0.29166666666666702</v>
      </c>
      <c r="F5193" s="54"/>
      <c r="G5193" s="54"/>
      <c r="H5193" s="54">
        <v>8</v>
      </c>
    </row>
    <row r="5194" spans="1:8" x14ac:dyDescent="0.3">
      <c r="A5194" s="18">
        <v>46105</v>
      </c>
      <c r="B5194" s="5" t="s">
        <v>169</v>
      </c>
      <c r="C5194" s="51" t="s">
        <v>56</v>
      </c>
      <c r="D5194" s="48" t="s">
        <v>81</v>
      </c>
      <c r="E5194" s="451">
        <v>0.5</v>
      </c>
      <c r="F5194" s="51"/>
      <c r="G5194" s="20"/>
      <c r="H5194" s="48">
        <v>8</v>
      </c>
    </row>
    <row r="5195" spans="1:8" x14ac:dyDescent="0.3">
      <c r="A5195" s="18">
        <v>46105</v>
      </c>
      <c r="B5195" s="5" t="s">
        <v>36</v>
      </c>
      <c r="C5195" s="19" t="s">
        <v>56</v>
      </c>
      <c r="D5195" s="48" t="s">
        <v>81</v>
      </c>
      <c r="E5195" s="19">
        <v>0.5</v>
      </c>
      <c r="F5195" s="5"/>
      <c r="G5195" s="5"/>
      <c r="H5195" s="48">
        <v>5</v>
      </c>
    </row>
    <row r="5196" spans="1:8" x14ac:dyDescent="0.3">
      <c r="A5196" s="18">
        <v>46105</v>
      </c>
      <c r="B5196" s="20" t="s">
        <v>35</v>
      </c>
      <c r="C5196" s="19" t="s">
        <v>104</v>
      </c>
      <c r="D5196" s="41" t="s">
        <v>24</v>
      </c>
      <c r="E5196" s="19">
        <v>0.29166666666666702</v>
      </c>
      <c r="F5196" s="54" t="s">
        <v>587</v>
      </c>
      <c r="G5196" s="5"/>
      <c r="H5196" s="41">
        <v>13</v>
      </c>
    </row>
    <row r="5197" spans="1:8" x14ac:dyDescent="0.3">
      <c r="A5197" s="18">
        <v>46105</v>
      </c>
      <c r="B5197" s="20" t="s">
        <v>51</v>
      </c>
      <c r="C5197" s="21" t="s">
        <v>104</v>
      </c>
      <c r="D5197" s="41" t="s">
        <v>24</v>
      </c>
      <c r="E5197" s="21">
        <v>0.375</v>
      </c>
      <c r="F5197" s="54"/>
      <c r="G5197" s="5"/>
      <c r="H5197" s="41">
        <v>2</v>
      </c>
    </row>
    <row r="5198" spans="1:8" x14ac:dyDescent="0.3">
      <c r="A5198" s="18">
        <v>46105</v>
      </c>
      <c r="B5198" s="5" t="s">
        <v>76</v>
      </c>
      <c r="C5198" s="19" t="s">
        <v>104</v>
      </c>
      <c r="D5198" s="48" t="s">
        <v>24</v>
      </c>
      <c r="E5198" s="19">
        <v>0.375</v>
      </c>
      <c r="F5198" s="5"/>
      <c r="G5198" s="5"/>
      <c r="H5198" s="48">
        <v>4</v>
      </c>
    </row>
    <row r="5199" spans="1:8" x14ac:dyDescent="0.3">
      <c r="A5199" s="18">
        <v>46105</v>
      </c>
      <c r="B5199" s="5" t="s">
        <v>36</v>
      </c>
      <c r="C5199" s="19" t="s">
        <v>14</v>
      </c>
      <c r="D5199" s="48" t="s">
        <v>115</v>
      </c>
      <c r="E5199" s="19">
        <v>0.20833333333333301</v>
      </c>
      <c r="F5199" s="5"/>
      <c r="G5199" s="5"/>
      <c r="H5199" s="48">
        <v>14</v>
      </c>
    </row>
    <row r="5200" spans="1:8" x14ac:dyDescent="0.3">
      <c r="A5200" s="18">
        <v>46105</v>
      </c>
      <c r="B5200" s="5" t="s">
        <v>67</v>
      </c>
      <c r="C5200" s="19" t="s">
        <v>14</v>
      </c>
      <c r="D5200" s="48" t="s">
        <v>115</v>
      </c>
      <c r="E5200" s="19">
        <v>0.5</v>
      </c>
      <c r="F5200" s="51"/>
      <c r="G5200" s="20"/>
      <c r="H5200" s="48">
        <v>14</v>
      </c>
    </row>
    <row r="5201" spans="1:8" x14ac:dyDescent="0.3">
      <c r="A5201" s="18">
        <v>46105</v>
      </c>
      <c r="B5201" s="5" t="s">
        <v>19</v>
      </c>
      <c r="C5201" s="19" t="s">
        <v>46</v>
      </c>
      <c r="D5201" s="48" t="s">
        <v>165</v>
      </c>
      <c r="E5201" s="19">
        <v>0.25</v>
      </c>
      <c r="F5201" s="51"/>
      <c r="G5201" s="20"/>
      <c r="H5201" s="48">
        <v>2</v>
      </c>
    </row>
    <row r="5202" spans="1:8" x14ac:dyDescent="0.3">
      <c r="A5202" s="18">
        <v>46105</v>
      </c>
      <c r="B5202" s="5" t="s">
        <v>161</v>
      </c>
      <c r="C5202" s="19" t="s">
        <v>46</v>
      </c>
      <c r="D5202" s="48" t="s">
        <v>165</v>
      </c>
      <c r="E5202" s="19">
        <v>0.58333333333333337</v>
      </c>
      <c r="F5202" s="51"/>
      <c r="G5202" s="20"/>
      <c r="H5202" s="48">
        <v>4</v>
      </c>
    </row>
    <row r="5203" spans="1:8" x14ac:dyDescent="0.3">
      <c r="A5203" s="18">
        <v>46105</v>
      </c>
      <c r="B5203" s="5" t="s">
        <v>976</v>
      </c>
      <c r="C5203" s="19" t="s">
        <v>28</v>
      </c>
      <c r="D5203" s="48" t="s">
        <v>42</v>
      </c>
      <c r="E5203" s="19">
        <v>0.25</v>
      </c>
      <c r="F5203" s="117"/>
      <c r="G5203" s="5"/>
      <c r="H5203" s="48">
        <v>10</v>
      </c>
    </row>
    <row r="5204" spans="1:8" x14ac:dyDescent="0.3">
      <c r="A5204" s="431" t="s">
        <v>1458</v>
      </c>
      <c r="B5204" s="431" t="s">
        <v>2</v>
      </c>
      <c r="C5204" s="431" t="s">
        <v>3</v>
      </c>
      <c r="D5204" s="431" t="s">
        <v>4</v>
      </c>
      <c r="E5204" s="431" t="s">
        <v>5</v>
      </c>
      <c r="F5204" s="431" t="s">
        <v>500</v>
      </c>
      <c r="G5204" s="431" t="s">
        <v>619</v>
      </c>
      <c r="H5204" s="431" t="s">
        <v>268</v>
      </c>
    </row>
    <row r="5205" spans="1:8" x14ac:dyDescent="0.3">
      <c r="A5205" s="18">
        <v>46106</v>
      </c>
      <c r="B5205" s="5" t="s">
        <v>6</v>
      </c>
      <c r="C5205" s="19" t="s">
        <v>20</v>
      </c>
      <c r="D5205" s="48" t="s">
        <v>21</v>
      </c>
      <c r="E5205" s="19">
        <v>0.29166666666666669</v>
      </c>
      <c r="F5205" s="5"/>
      <c r="G5205" s="5"/>
      <c r="H5205" s="48">
        <v>14</v>
      </c>
    </row>
    <row r="5206" spans="1:8" x14ac:dyDescent="0.3">
      <c r="A5206" s="18">
        <v>46106</v>
      </c>
      <c r="B5206" s="5" t="s">
        <v>9</v>
      </c>
      <c r="C5206" s="19" t="s">
        <v>20</v>
      </c>
      <c r="D5206" s="5" t="s">
        <v>21</v>
      </c>
      <c r="E5206" s="19">
        <v>0.29166666666666669</v>
      </c>
      <c r="F5206" s="5"/>
      <c r="G5206" s="5"/>
      <c r="H5206" s="5">
        <v>10</v>
      </c>
    </row>
    <row r="5207" spans="1:8" x14ac:dyDescent="0.3">
      <c r="A5207" s="18">
        <v>46106</v>
      </c>
      <c r="B5207" s="5" t="s">
        <v>18</v>
      </c>
      <c r="C5207" s="19" t="s">
        <v>101</v>
      </c>
      <c r="D5207" s="5" t="s">
        <v>101</v>
      </c>
      <c r="E5207" s="19">
        <v>0.29166666666666702</v>
      </c>
      <c r="F5207" s="41"/>
      <c r="G5207" s="20"/>
      <c r="H5207" s="5">
        <v>16</v>
      </c>
    </row>
    <row r="5208" spans="1:8" x14ac:dyDescent="0.3">
      <c r="A5208" s="18">
        <v>46106</v>
      </c>
      <c r="B5208" s="5" t="s">
        <v>40</v>
      </c>
      <c r="C5208" s="21" t="s">
        <v>101</v>
      </c>
      <c r="D5208" s="41" t="s">
        <v>101</v>
      </c>
      <c r="E5208" s="55">
        <v>0.29166666666666669</v>
      </c>
      <c r="F5208" s="20"/>
      <c r="G5208" s="20"/>
      <c r="H5208" s="20">
        <v>14</v>
      </c>
    </row>
    <row r="5209" spans="1:8" x14ac:dyDescent="0.3">
      <c r="A5209" s="18">
        <v>46106</v>
      </c>
      <c r="B5209" s="5" t="s">
        <v>35</v>
      </c>
      <c r="C5209" s="21" t="s">
        <v>104</v>
      </c>
      <c r="D5209" s="41" t="s">
        <v>24</v>
      </c>
      <c r="E5209" s="21">
        <v>0.29166666666666702</v>
      </c>
      <c r="F5209" s="20"/>
      <c r="G5209" s="20"/>
      <c r="H5209" s="41">
        <v>7</v>
      </c>
    </row>
    <row r="5210" spans="1:8" x14ac:dyDescent="0.3">
      <c r="A5210" s="18">
        <v>46106</v>
      </c>
      <c r="B5210" s="5" t="s">
        <v>107</v>
      </c>
      <c r="C5210" s="21" t="s">
        <v>104</v>
      </c>
      <c r="D5210" s="20" t="s">
        <v>24</v>
      </c>
      <c r="E5210" s="21">
        <v>0.41666666666666669</v>
      </c>
      <c r="F5210" s="445" t="s">
        <v>1444</v>
      </c>
      <c r="G5210" s="20"/>
      <c r="H5210" s="20">
        <v>2</v>
      </c>
    </row>
    <row r="5211" spans="1:8" x14ac:dyDescent="0.3">
      <c r="A5211" s="18">
        <v>46106</v>
      </c>
      <c r="B5211" s="5" t="s">
        <v>80</v>
      </c>
      <c r="C5211" s="21" t="s">
        <v>104</v>
      </c>
      <c r="D5211" s="41" t="s">
        <v>24</v>
      </c>
      <c r="E5211" s="21">
        <v>0.41666666666666669</v>
      </c>
      <c r="F5211" s="445" t="s">
        <v>1444</v>
      </c>
      <c r="G5211" s="20"/>
      <c r="H5211" s="41">
        <v>9</v>
      </c>
    </row>
    <row r="5212" spans="1:8" x14ac:dyDescent="0.3">
      <c r="A5212" s="18">
        <v>46106</v>
      </c>
      <c r="B5212" s="5" t="s">
        <v>43</v>
      </c>
      <c r="C5212" s="21" t="s">
        <v>28</v>
      </c>
      <c r="D5212" s="41" t="s">
        <v>42</v>
      </c>
      <c r="E5212" s="21">
        <v>0.29166666666666702</v>
      </c>
      <c r="F5212" s="41"/>
      <c r="G5212" s="161"/>
      <c r="H5212" s="41">
        <v>4</v>
      </c>
    </row>
    <row r="5213" spans="1:8" x14ac:dyDescent="0.3">
      <c r="A5213" s="18">
        <v>46106</v>
      </c>
      <c r="B5213" s="51" t="s">
        <v>16</v>
      </c>
      <c r="C5213" s="21" t="s">
        <v>14</v>
      </c>
      <c r="D5213" s="41" t="s">
        <v>15</v>
      </c>
      <c r="E5213" s="21">
        <v>0.25</v>
      </c>
      <c r="F5213" s="20" t="s">
        <v>90</v>
      </c>
      <c r="G5213" s="20"/>
      <c r="H5213" s="41">
        <v>12</v>
      </c>
    </row>
    <row r="5214" spans="1:8" x14ac:dyDescent="0.3">
      <c r="A5214" s="18">
        <v>46106</v>
      </c>
      <c r="B5214" s="5" t="s">
        <v>36</v>
      </c>
      <c r="C5214" s="42" t="s">
        <v>14</v>
      </c>
      <c r="D5214" s="41" t="s">
        <v>15</v>
      </c>
      <c r="E5214" s="42">
        <v>0.58333333333333337</v>
      </c>
      <c r="F5214" s="20" t="s">
        <v>1328</v>
      </c>
      <c r="G5214" s="20"/>
      <c r="H5214" s="41">
        <v>18</v>
      </c>
    </row>
    <row r="5215" spans="1:8" x14ac:dyDescent="0.3">
      <c r="A5215" s="18">
        <v>46106</v>
      </c>
      <c r="B5215" s="5" t="s">
        <v>34</v>
      </c>
      <c r="C5215" s="21" t="s">
        <v>46</v>
      </c>
      <c r="D5215" s="41" t="s">
        <v>165</v>
      </c>
      <c r="E5215" s="21">
        <v>0.25</v>
      </c>
      <c r="F5215" s="20"/>
      <c r="G5215" s="20"/>
      <c r="H5215" s="41">
        <v>1</v>
      </c>
    </row>
    <row r="5216" spans="1:8" x14ac:dyDescent="0.3">
      <c r="A5216" s="18">
        <v>46106</v>
      </c>
      <c r="B5216" s="20" t="s">
        <v>398</v>
      </c>
      <c r="C5216" s="21" t="s">
        <v>46</v>
      </c>
      <c r="D5216" s="41" t="s">
        <v>165</v>
      </c>
      <c r="E5216" s="199">
        <v>0.25</v>
      </c>
      <c r="F5216" s="41"/>
      <c r="G5216" s="20"/>
      <c r="H5216" s="20">
        <v>1</v>
      </c>
    </row>
    <row r="5217" spans="1:8" x14ac:dyDescent="0.3">
      <c r="A5217" s="18">
        <v>46106</v>
      </c>
      <c r="B5217" s="5" t="s">
        <v>105</v>
      </c>
      <c r="C5217" s="21" t="s">
        <v>46</v>
      </c>
      <c r="D5217" s="41" t="s">
        <v>165</v>
      </c>
      <c r="E5217" s="52"/>
      <c r="F5217" s="20"/>
      <c r="G5217" s="20"/>
      <c r="H5217" s="20">
        <v>3</v>
      </c>
    </row>
    <row r="5218" spans="1:8" x14ac:dyDescent="0.3">
      <c r="A5218" s="18">
        <v>46106</v>
      </c>
      <c r="B5218" s="5" t="s">
        <v>89</v>
      </c>
      <c r="C5218" s="22" t="s">
        <v>111</v>
      </c>
      <c r="D5218" s="48" t="s">
        <v>111</v>
      </c>
      <c r="E5218" s="5"/>
      <c r="F5218" s="5"/>
      <c r="G5218" s="5"/>
      <c r="H5218" s="5">
        <v>2</v>
      </c>
    </row>
    <row r="5219" spans="1:8" x14ac:dyDescent="0.3">
      <c r="A5219" s="18">
        <v>46106</v>
      </c>
      <c r="B5219" s="5" t="s">
        <v>22</v>
      </c>
      <c r="C5219" s="21" t="s">
        <v>46</v>
      </c>
      <c r="D5219" s="41" t="s">
        <v>81</v>
      </c>
      <c r="E5219" s="21">
        <v>0.75</v>
      </c>
      <c r="F5219" s="20"/>
      <c r="G5219" s="20"/>
      <c r="H5219" s="41">
        <v>3</v>
      </c>
    </row>
    <row r="5220" spans="1:8" x14ac:dyDescent="0.3">
      <c r="A5220" s="18">
        <v>46106</v>
      </c>
      <c r="B5220" s="5" t="s">
        <v>1331</v>
      </c>
      <c r="C5220" s="21" t="s">
        <v>111</v>
      </c>
      <c r="D5220" s="41" t="s">
        <v>111</v>
      </c>
      <c r="E5220" s="21">
        <v>0.91666666666666663</v>
      </c>
      <c r="F5220" s="20"/>
      <c r="G5220" s="20"/>
      <c r="H5220" s="41">
        <v>9</v>
      </c>
    </row>
    <row r="5221" spans="1:8" x14ac:dyDescent="0.3">
      <c r="A5221" s="431" t="s">
        <v>267</v>
      </c>
      <c r="B5221" s="431" t="s">
        <v>2</v>
      </c>
      <c r="C5221" s="431" t="s">
        <v>3</v>
      </c>
      <c r="D5221" s="431" t="s">
        <v>4</v>
      </c>
      <c r="E5221" s="431" t="s">
        <v>5</v>
      </c>
      <c r="F5221" s="431" t="s">
        <v>500</v>
      </c>
      <c r="G5221" s="431" t="s">
        <v>619</v>
      </c>
      <c r="H5221" s="431" t="s">
        <v>268</v>
      </c>
    </row>
    <row r="5222" spans="1:8" x14ac:dyDescent="0.3">
      <c r="A5222" s="18">
        <v>46107</v>
      </c>
      <c r="B5222" s="5" t="s">
        <v>312</v>
      </c>
      <c r="C5222" s="21" t="s">
        <v>20</v>
      </c>
      <c r="D5222" s="41" t="s">
        <v>21</v>
      </c>
      <c r="E5222" s="21">
        <v>0.29166666666666669</v>
      </c>
      <c r="F5222" s="20"/>
      <c r="G5222" s="20"/>
      <c r="H5222" s="41">
        <v>24</v>
      </c>
    </row>
    <row r="5223" spans="1:8" x14ac:dyDescent="0.3">
      <c r="A5223" s="18">
        <v>46107</v>
      </c>
      <c r="B5223" s="54" t="s">
        <v>67</v>
      </c>
      <c r="C5223" s="42" t="s">
        <v>20</v>
      </c>
      <c r="D5223" s="41" t="s">
        <v>21</v>
      </c>
      <c r="E5223" s="42">
        <v>0.35416666666666669</v>
      </c>
      <c r="F5223" s="41" t="s">
        <v>1312</v>
      </c>
      <c r="G5223" s="20"/>
      <c r="H5223" s="41">
        <v>20</v>
      </c>
    </row>
    <row r="5224" spans="1:8" x14ac:dyDescent="0.3">
      <c r="A5224" s="18">
        <v>46107</v>
      </c>
      <c r="B5224" s="5" t="s">
        <v>22</v>
      </c>
      <c r="C5224" s="42" t="s">
        <v>20</v>
      </c>
      <c r="D5224" s="41" t="s">
        <v>21</v>
      </c>
      <c r="E5224" s="21">
        <v>0.5</v>
      </c>
      <c r="F5224" s="41"/>
      <c r="G5224" s="41"/>
      <c r="H5224" s="41">
        <v>12</v>
      </c>
    </row>
    <row r="5225" spans="1:8" x14ac:dyDescent="0.3">
      <c r="A5225" s="18" t="s">
        <v>1457</v>
      </c>
      <c r="B5225" s="54" t="s">
        <v>1188</v>
      </c>
      <c r="C5225" s="42" t="s">
        <v>56</v>
      </c>
      <c r="D5225" s="41" t="s">
        <v>81</v>
      </c>
      <c r="E5225" s="42">
        <v>0.33333333333333331</v>
      </c>
      <c r="F5225" s="41"/>
      <c r="G5225" s="20"/>
      <c r="H5225" s="41"/>
    </row>
    <row r="5226" spans="1:8" x14ac:dyDescent="0.3">
      <c r="A5226" s="18">
        <v>46107</v>
      </c>
      <c r="B5226" s="5" t="s">
        <v>13</v>
      </c>
      <c r="C5226" s="42" t="s">
        <v>56</v>
      </c>
      <c r="D5226" s="41" t="s">
        <v>81</v>
      </c>
      <c r="E5226" s="55">
        <v>0.41666666666666669</v>
      </c>
      <c r="F5226" s="445" t="s">
        <v>1444</v>
      </c>
      <c r="G5226" s="20"/>
      <c r="H5226" s="41">
        <v>7</v>
      </c>
    </row>
    <row r="5227" spans="1:8" x14ac:dyDescent="0.3">
      <c r="A5227" s="18">
        <v>46107</v>
      </c>
      <c r="B5227" s="5" t="s">
        <v>25</v>
      </c>
      <c r="C5227" s="42" t="s">
        <v>56</v>
      </c>
      <c r="D5227" s="41" t="s">
        <v>81</v>
      </c>
      <c r="E5227" s="21">
        <v>0.41666666666666669</v>
      </c>
      <c r="F5227" s="20"/>
      <c r="G5227" s="20"/>
      <c r="H5227" s="41">
        <v>2</v>
      </c>
    </row>
    <row r="5228" spans="1:8" x14ac:dyDescent="0.3">
      <c r="A5228" s="18">
        <v>46107</v>
      </c>
      <c r="B5228" s="5" t="s">
        <v>17</v>
      </c>
      <c r="C5228" s="42" t="s">
        <v>56</v>
      </c>
      <c r="D5228" s="41" t="s">
        <v>81</v>
      </c>
      <c r="E5228" s="21">
        <v>0.41666666666666702</v>
      </c>
      <c r="F5228" s="20"/>
      <c r="G5228" s="20"/>
      <c r="H5228" s="41">
        <v>3</v>
      </c>
    </row>
    <row r="5229" spans="1:8" x14ac:dyDescent="0.3">
      <c r="A5229" s="18">
        <v>46107</v>
      </c>
      <c r="B5229" s="5" t="s">
        <v>9</v>
      </c>
      <c r="C5229" s="21" t="s">
        <v>101</v>
      </c>
      <c r="D5229" s="41" t="s">
        <v>101</v>
      </c>
      <c r="E5229" s="21">
        <v>0.29166666666666702</v>
      </c>
      <c r="F5229" s="20"/>
      <c r="G5229" s="20"/>
      <c r="H5229" s="41">
        <v>9</v>
      </c>
    </row>
    <row r="5230" spans="1:8" x14ac:dyDescent="0.3">
      <c r="A5230" s="18">
        <v>46107</v>
      </c>
      <c r="B5230" s="5" t="s">
        <v>6</v>
      </c>
      <c r="C5230" s="21" t="s">
        <v>101</v>
      </c>
      <c r="D5230" s="41" t="s">
        <v>101</v>
      </c>
      <c r="E5230" s="21">
        <v>0.29166666666666702</v>
      </c>
      <c r="F5230" s="20"/>
      <c r="G5230" s="20"/>
      <c r="H5230" s="41">
        <v>13</v>
      </c>
    </row>
    <row r="5231" spans="1:8" x14ac:dyDescent="0.3">
      <c r="A5231" s="18">
        <v>46107</v>
      </c>
      <c r="B5231" s="51" t="s">
        <v>12</v>
      </c>
      <c r="C5231" s="21" t="s">
        <v>104</v>
      </c>
      <c r="D5231" s="41" t="s">
        <v>24</v>
      </c>
      <c r="E5231" s="21">
        <v>0.29166666666666669</v>
      </c>
      <c r="F5231" s="20"/>
      <c r="G5231" s="20"/>
      <c r="H5231" s="41">
        <v>19</v>
      </c>
    </row>
    <row r="5232" spans="1:8" x14ac:dyDescent="0.3">
      <c r="A5232" s="18">
        <v>46107</v>
      </c>
      <c r="B5232" s="41" t="s">
        <v>16</v>
      </c>
      <c r="C5232" s="42" t="s">
        <v>104</v>
      </c>
      <c r="D5232" s="41" t="s">
        <v>24</v>
      </c>
      <c r="E5232" s="42">
        <v>0.75</v>
      </c>
      <c r="F5232" s="20"/>
      <c r="G5232" s="20"/>
      <c r="H5232" s="41">
        <v>12</v>
      </c>
    </row>
    <row r="5233" spans="1:8" x14ac:dyDescent="0.3">
      <c r="A5233" s="18">
        <v>46107</v>
      </c>
      <c r="B5233" s="20" t="s">
        <v>40</v>
      </c>
      <c r="C5233" s="21" t="s">
        <v>28</v>
      </c>
      <c r="D5233" s="20" t="s">
        <v>42</v>
      </c>
      <c r="E5233" s="21">
        <v>0.25</v>
      </c>
      <c r="F5233" s="41"/>
      <c r="G5233" s="20"/>
      <c r="H5233" s="20">
        <v>10</v>
      </c>
    </row>
    <row r="5234" spans="1:8" x14ac:dyDescent="0.3">
      <c r="A5234" s="18">
        <v>46107</v>
      </c>
      <c r="B5234" s="5" t="s">
        <v>33</v>
      </c>
      <c r="C5234" s="21" t="s">
        <v>28</v>
      </c>
      <c r="D5234" s="41" t="s">
        <v>42</v>
      </c>
      <c r="E5234" s="21">
        <v>0.58333333333333337</v>
      </c>
      <c r="F5234" s="20"/>
      <c r="G5234" s="20"/>
      <c r="H5234" s="41">
        <v>17</v>
      </c>
    </row>
    <row r="5235" spans="1:8" x14ac:dyDescent="0.3">
      <c r="A5235" s="18">
        <v>46107</v>
      </c>
      <c r="B5235" s="5" t="s">
        <v>35</v>
      </c>
      <c r="C5235" s="21" t="s">
        <v>14</v>
      </c>
      <c r="D5235" s="41" t="s">
        <v>15</v>
      </c>
      <c r="E5235" s="21">
        <v>0.29166666666666702</v>
      </c>
      <c r="F5235" s="20"/>
      <c r="G5235" s="20"/>
      <c r="H5235" s="41">
        <v>7</v>
      </c>
    </row>
    <row r="5236" spans="1:8" x14ac:dyDescent="0.3">
      <c r="A5236" s="18">
        <v>46107</v>
      </c>
      <c r="B5236" s="5" t="s">
        <v>19</v>
      </c>
      <c r="C5236" s="21" t="s">
        <v>14</v>
      </c>
      <c r="D5236" s="41" t="s">
        <v>15</v>
      </c>
      <c r="E5236" s="21">
        <v>0.375</v>
      </c>
      <c r="F5236" s="20"/>
      <c r="G5236" s="20"/>
      <c r="H5236" s="41">
        <v>21</v>
      </c>
    </row>
    <row r="5237" spans="1:8" x14ac:dyDescent="0.3">
      <c r="A5237" s="18">
        <v>46107</v>
      </c>
      <c r="B5237" s="5" t="s">
        <v>159</v>
      </c>
      <c r="C5237" s="21" t="s">
        <v>46</v>
      </c>
      <c r="D5237" s="41" t="s">
        <v>165</v>
      </c>
      <c r="E5237" s="21">
        <v>0.375</v>
      </c>
      <c r="F5237" s="20"/>
      <c r="G5237" s="20"/>
      <c r="H5237" s="41">
        <v>2</v>
      </c>
    </row>
    <row r="5238" spans="1:8" x14ac:dyDescent="0.3">
      <c r="A5238" s="18">
        <v>46107</v>
      </c>
      <c r="B5238" s="5" t="s">
        <v>107</v>
      </c>
      <c r="C5238" s="21" t="s">
        <v>46</v>
      </c>
      <c r="D5238" s="41" t="s">
        <v>165</v>
      </c>
      <c r="E5238" s="22">
        <v>0.625</v>
      </c>
      <c r="F5238" s="5"/>
      <c r="G5238" s="5"/>
      <c r="H5238" s="41">
        <v>1</v>
      </c>
    </row>
    <row r="5239" spans="1:8" x14ac:dyDescent="0.3">
      <c r="A5239" s="431" t="s">
        <v>267</v>
      </c>
      <c r="B5239" s="431" t="s">
        <v>2</v>
      </c>
      <c r="C5239" s="431" t="s">
        <v>3</v>
      </c>
      <c r="D5239" s="431" t="s">
        <v>4</v>
      </c>
      <c r="E5239" s="431" t="s">
        <v>5</v>
      </c>
      <c r="F5239" s="431" t="s">
        <v>500</v>
      </c>
      <c r="G5239" s="431" t="s">
        <v>619</v>
      </c>
      <c r="H5239" s="431" t="s">
        <v>268</v>
      </c>
    </row>
    <row r="5240" spans="1:8" x14ac:dyDescent="0.3">
      <c r="A5240" s="18">
        <v>46107</v>
      </c>
      <c r="B5240" s="5" t="s">
        <v>80</v>
      </c>
      <c r="C5240" s="21" t="s">
        <v>111</v>
      </c>
      <c r="D5240" s="41" t="s">
        <v>111</v>
      </c>
      <c r="E5240" s="21">
        <v>0.83333333333333337</v>
      </c>
      <c r="F5240" s="20"/>
      <c r="G5240" s="20"/>
      <c r="H5240" s="41" t="s">
        <v>1459</v>
      </c>
    </row>
    <row r="5241" spans="1:8" x14ac:dyDescent="0.3">
      <c r="A5241" s="18">
        <v>46107</v>
      </c>
      <c r="B5241" s="5" t="s">
        <v>1331</v>
      </c>
      <c r="C5241" s="21" t="s">
        <v>111</v>
      </c>
      <c r="D5241" s="41" t="s">
        <v>111</v>
      </c>
      <c r="E5241" s="22">
        <v>0.91666666666666663</v>
      </c>
      <c r="F5241" s="5"/>
      <c r="G5241" s="5"/>
      <c r="H5241" s="41" t="s">
        <v>1460</v>
      </c>
    </row>
    <row r="5242" spans="1:8" x14ac:dyDescent="0.3">
      <c r="A5242" s="18">
        <v>46107</v>
      </c>
      <c r="B5242" s="5" t="s">
        <v>9</v>
      </c>
      <c r="C5242" s="21" t="s">
        <v>111</v>
      </c>
      <c r="D5242" s="41" t="s">
        <v>111</v>
      </c>
      <c r="E5242" s="22">
        <v>0.79166666666666663</v>
      </c>
      <c r="F5242" s="5"/>
      <c r="G5242" s="5"/>
      <c r="H5242" s="41">
        <v>1</v>
      </c>
    </row>
    <row r="5243" spans="1:8" x14ac:dyDescent="0.3">
      <c r="A5243" s="431" t="s">
        <v>267</v>
      </c>
      <c r="B5243" s="431" t="s">
        <v>2</v>
      </c>
      <c r="C5243" s="431" t="s">
        <v>3</v>
      </c>
      <c r="D5243" s="431" t="s">
        <v>4</v>
      </c>
      <c r="E5243" s="431" t="s">
        <v>5</v>
      </c>
      <c r="F5243" s="431" t="s">
        <v>500</v>
      </c>
      <c r="G5243" s="431" t="s">
        <v>619</v>
      </c>
      <c r="H5243" s="431" t="s">
        <v>268</v>
      </c>
    </row>
    <row r="5244" spans="1:8" x14ac:dyDescent="0.3">
      <c r="A5244" s="18">
        <v>46261</v>
      </c>
      <c r="B5244" s="16" t="s">
        <v>18</v>
      </c>
      <c r="C5244" s="17" t="s">
        <v>20</v>
      </c>
      <c r="D5244" s="16" t="s">
        <v>21</v>
      </c>
      <c r="E5244" s="17">
        <v>0.29166666666666669</v>
      </c>
      <c r="F5244" s="16"/>
      <c r="G5244" s="16"/>
      <c r="H5244" s="16">
        <v>12</v>
      </c>
    </row>
    <row r="5245" spans="1:8" x14ac:dyDescent="0.3">
      <c r="A5245" s="18">
        <v>46261</v>
      </c>
      <c r="B5245" s="16" t="s">
        <v>11</v>
      </c>
      <c r="C5245" s="17" t="s">
        <v>20</v>
      </c>
      <c r="D5245" s="52" t="s">
        <v>21</v>
      </c>
      <c r="E5245" s="17">
        <v>0.29166666666666669</v>
      </c>
      <c r="F5245" s="52"/>
      <c r="G5245" s="52"/>
      <c r="H5245" s="52">
        <v>3</v>
      </c>
    </row>
    <row r="5246" spans="1:8" x14ac:dyDescent="0.3">
      <c r="A5246" s="18">
        <v>46261</v>
      </c>
      <c r="B5246" s="16" t="s">
        <v>40</v>
      </c>
      <c r="C5246" s="17" t="s">
        <v>20</v>
      </c>
      <c r="D5246" s="52" t="s">
        <v>21</v>
      </c>
      <c r="E5246" s="17">
        <v>0.29166666666666669</v>
      </c>
      <c r="F5246" s="52"/>
      <c r="G5246" s="52"/>
      <c r="H5246" s="52">
        <v>10</v>
      </c>
    </row>
    <row r="5247" spans="1:8" x14ac:dyDescent="0.3">
      <c r="A5247" s="18">
        <v>46261</v>
      </c>
      <c r="B5247" s="16" t="s">
        <v>19</v>
      </c>
      <c r="C5247" s="17" t="s">
        <v>20</v>
      </c>
      <c r="D5247" s="52" t="s">
        <v>21</v>
      </c>
      <c r="E5247" s="17">
        <v>0.29166666666666669</v>
      </c>
      <c r="F5247" s="16" t="s">
        <v>468</v>
      </c>
      <c r="G5247" s="16"/>
      <c r="H5247" s="52">
        <v>2</v>
      </c>
    </row>
    <row r="5248" spans="1:8" x14ac:dyDescent="0.3">
      <c r="A5248" s="18">
        <v>46261</v>
      </c>
      <c r="B5248" s="16" t="s">
        <v>159</v>
      </c>
      <c r="C5248" s="17" t="s">
        <v>46</v>
      </c>
      <c r="D5248" s="52" t="s">
        <v>165</v>
      </c>
      <c r="E5248" s="17">
        <v>0.25</v>
      </c>
      <c r="F5248" s="16"/>
      <c r="G5248" s="16"/>
      <c r="H5248" s="52">
        <v>2</v>
      </c>
    </row>
    <row r="5249" spans="1:8" x14ac:dyDescent="0.3">
      <c r="A5249" s="18">
        <v>46261</v>
      </c>
      <c r="B5249" s="16" t="s">
        <v>43</v>
      </c>
      <c r="C5249" s="17" t="s">
        <v>46</v>
      </c>
      <c r="D5249" s="52" t="s">
        <v>165</v>
      </c>
      <c r="E5249" s="17">
        <v>0.41666666666666669</v>
      </c>
      <c r="F5249" s="52" t="s">
        <v>468</v>
      </c>
      <c r="G5249" s="16"/>
      <c r="H5249" s="52">
        <v>2</v>
      </c>
    </row>
    <row r="5250" spans="1:8" x14ac:dyDescent="0.3">
      <c r="A5250" s="18">
        <v>46261</v>
      </c>
      <c r="B5250" s="16" t="s">
        <v>9</v>
      </c>
      <c r="C5250" s="17" t="s">
        <v>101</v>
      </c>
      <c r="D5250" s="52" t="s">
        <v>101</v>
      </c>
      <c r="E5250" s="17">
        <v>0.29166666666666702</v>
      </c>
      <c r="F5250" s="16"/>
      <c r="G5250" s="16"/>
      <c r="H5250" s="52">
        <v>14</v>
      </c>
    </row>
    <row r="5251" spans="1:8" x14ac:dyDescent="0.3">
      <c r="A5251" s="18">
        <v>46261</v>
      </c>
      <c r="B5251" s="5" t="s">
        <v>6</v>
      </c>
      <c r="C5251" s="19" t="s">
        <v>101</v>
      </c>
      <c r="D5251" s="48" t="s">
        <v>101</v>
      </c>
      <c r="E5251" s="19">
        <v>0.29166666666666702</v>
      </c>
      <c r="F5251" s="51"/>
      <c r="G5251" s="5"/>
      <c r="H5251" s="48">
        <v>9</v>
      </c>
    </row>
    <row r="5252" spans="1:8" x14ac:dyDescent="0.3">
      <c r="A5252" s="18">
        <v>46261</v>
      </c>
      <c r="B5252" s="52" t="s">
        <v>16</v>
      </c>
      <c r="C5252" s="110" t="s">
        <v>28</v>
      </c>
      <c r="D5252" s="52" t="s">
        <v>42</v>
      </c>
      <c r="E5252" s="110">
        <v>0.54166666666666696</v>
      </c>
      <c r="F5252" s="345"/>
      <c r="G5252" s="345"/>
      <c r="H5252" s="52">
        <v>14</v>
      </c>
    </row>
    <row r="5253" spans="1:8" x14ac:dyDescent="0.3">
      <c r="A5253" s="18">
        <v>46261</v>
      </c>
      <c r="B5253" s="16" t="s">
        <v>36</v>
      </c>
      <c r="C5253" s="17" t="s">
        <v>104</v>
      </c>
      <c r="D5253" s="52" t="s">
        <v>64</v>
      </c>
      <c r="E5253" s="17">
        <v>0.25</v>
      </c>
      <c r="F5253" s="16"/>
      <c r="G5253" s="16"/>
      <c r="H5253" s="52">
        <v>14</v>
      </c>
    </row>
    <row r="5254" spans="1:8" x14ac:dyDescent="0.3">
      <c r="A5254" s="18">
        <v>46261</v>
      </c>
      <c r="B5254" s="16" t="s">
        <v>80</v>
      </c>
      <c r="C5254" s="17" t="s">
        <v>104</v>
      </c>
      <c r="D5254" s="52" t="s">
        <v>64</v>
      </c>
      <c r="E5254" s="17">
        <v>0.58333333333333337</v>
      </c>
      <c r="F5254" s="16" t="s">
        <v>1444</v>
      </c>
      <c r="G5254" s="16"/>
      <c r="H5254" s="52">
        <v>6</v>
      </c>
    </row>
    <row r="5255" spans="1:8" x14ac:dyDescent="0.3">
      <c r="A5255" s="18">
        <v>46261</v>
      </c>
      <c r="B5255" s="5" t="s">
        <v>67</v>
      </c>
      <c r="C5255" s="19" t="s">
        <v>14</v>
      </c>
      <c r="D5255" s="48" t="s">
        <v>115</v>
      </c>
      <c r="E5255" s="19">
        <v>0.5</v>
      </c>
      <c r="F5255" s="51"/>
      <c r="G5255" s="5"/>
      <c r="H5255" s="48">
        <v>10</v>
      </c>
    </row>
    <row r="5256" spans="1:8" x14ac:dyDescent="0.3">
      <c r="A5256" s="18">
        <v>46261</v>
      </c>
      <c r="B5256" s="16" t="s">
        <v>36</v>
      </c>
      <c r="C5256" s="17" t="s">
        <v>14</v>
      </c>
      <c r="D5256" s="52" t="s">
        <v>15</v>
      </c>
      <c r="E5256" s="17">
        <v>0.58333333333333337</v>
      </c>
      <c r="F5256" s="16"/>
      <c r="G5256" s="16"/>
      <c r="H5256" s="52">
        <v>8</v>
      </c>
    </row>
    <row r="5257" spans="1:8" x14ac:dyDescent="0.3">
      <c r="A5257" s="18">
        <v>46261</v>
      </c>
      <c r="B5257" s="16" t="s">
        <v>33</v>
      </c>
      <c r="C5257" s="17" t="s">
        <v>14</v>
      </c>
      <c r="D5257" s="52" t="s">
        <v>115</v>
      </c>
      <c r="E5257" s="17">
        <v>0.58333333333333337</v>
      </c>
      <c r="F5257" s="16"/>
      <c r="G5257" s="16"/>
      <c r="H5257" s="52">
        <v>4</v>
      </c>
    </row>
    <row r="5258" spans="1:8" x14ac:dyDescent="0.3">
      <c r="A5258" s="18">
        <v>46261</v>
      </c>
      <c r="B5258" s="20" t="s">
        <v>35</v>
      </c>
      <c r="C5258" s="21" t="s">
        <v>56</v>
      </c>
      <c r="D5258" s="41" t="s">
        <v>81</v>
      </c>
      <c r="E5258" s="21">
        <v>0.29166666666666702</v>
      </c>
      <c r="F5258" s="54"/>
      <c r="G5258" s="54"/>
      <c r="H5258" s="41">
        <v>4</v>
      </c>
    </row>
    <row r="5259" spans="1:8" x14ac:dyDescent="0.3">
      <c r="A5259" s="18">
        <v>46261</v>
      </c>
      <c r="B5259" s="16" t="s">
        <v>76</v>
      </c>
      <c r="C5259" s="17" t="s">
        <v>56</v>
      </c>
      <c r="D5259" s="52" t="s">
        <v>81</v>
      </c>
      <c r="E5259" s="17">
        <v>0.375</v>
      </c>
      <c r="F5259" s="16"/>
      <c r="G5259" s="16"/>
      <c r="H5259" s="52">
        <v>1</v>
      </c>
    </row>
    <row r="5260" spans="1:8" x14ac:dyDescent="0.3">
      <c r="A5260" s="18">
        <v>46261</v>
      </c>
      <c r="B5260" s="16" t="s">
        <v>12</v>
      </c>
      <c r="C5260" s="17" t="s">
        <v>56</v>
      </c>
      <c r="D5260" s="52" t="s">
        <v>81</v>
      </c>
      <c r="E5260" s="17">
        <v>0.375</v>
      </c>
      <c r="F5260" s="16"/>
      <c r="G5260" s="16"/>
      <c r="H5260" s="52">
        <v>4</v>
      </c>
    </row>
    <row r="5261" spans="1:8" x14ac:dyDescent="0.3">
      <c r="A5261" s="431" t="s">
        <v>267</v>
      </c>
      <c r="B5261" s="431" t="s">
        <v>2</v>
      </c>
      <c r="C5261" s="431" t="s">
        <v>3</v>
      </c>
      <c r="D5261" s="431" t="s">
        <v>4</v>
      </c>
      <c r="E5261" s="431" t="s">
        <v>5</v>
      </c>
      <c r="F5261" s="431" t="s">
        <v>500</v>
      </c>
      <c r="G5261" s="431" t="s">
        <v>619</v>
      </c>
      <c r="H5261" s="431" t="s">
        <v>268</v>
      </c>
    </row>
    <row r="5262" spans="1:8" x14ac:dyDescent="0.3">
      <c r="A5262" s="18">
        <v>46109</v>
      </c>
      <c r="B5262" s="5" t="s">
        <v>6</v>
      </c>
      <c r="C5262" s="19" t="s">
        <v>20</v>
      </c>
      <c r="D5262" s="48" t="s">
        <v>21</v>
      </c>
      <c r="E5262" s="19">
        <v>0.41666666666666669</v>
      </c>
      <c r="F5262" s="5"/>
      <c r="G5262" s="5"/>
      <c r="H5262" s="48">
        <v>14</v>
      </c>
    </row>
    <row r="5263" spans="1:8" x14ac:dyDescent="0.3">
      <c r="A5263" s="18">
        <v>46109</v>
      </c>
      <c r="B5263" s="48" t="s">
        <v>9</v>
      </c>
      <c r="C5263" s="19" t="s">
        <v>20</v>
      </c>
      <c r="D5263" s="48" t="s">
        <v>21</v>
      </c>
      <c r="E5263" s="19">
        <v>0.41666666666666669</v>
      </c>
      <c r="F5263" s="5"/>
      <c r="G5263" s="5"/>
      <c r="H5263" s="48">
        <v>10</v>
      </c>
    </row>
    <row r="5264" spans="1:8" x14ac:dyDescent="0.3">
      <c r="A5264" s="18">
        <v>46109</v>
      </c>
      <c r="B5264" s="48" t="s">
        <v>35</v>
      </c>
      <c r="C5264" s="192" t="s">
        <v>14</v>
      </c>
      <c r="D5264" s="48" t="s">
        <v>115</v>
      </c>
      <c r="E5264" s="192">
        <v>0.35416666666666669</v>
      </c>
      <c r="F5264" s="5"/>
      <c r="G5264" s="5"/>
      <c r="H5264" s="48">
        <v>14</v>
      </c>
    </row>
    <row r="5265" spans="1:8" x14ac:dyDescent="0.3">
      <c r="A5265" s="18">
        <v>46261</v>
      </c>
      <c r="B5265" s="16" t="s">
        <v>36</v>
      </c>
      <c r="C5265" s="17" t="s">
        <v>14</v>
      </c>
      <c r="D5265" s="52" t="s">
        <v>115</v>
      </c>
      <c r="E5265" s="17">
        <v>0.39583333333333331</v>
      </c>
      <c r="F5265" s="16"/>
      <c r="G5265" s="16"/>
      <c r="H5265" s="52">
        <v>14</v>
      </c>
    </row>
    <row r="5266" spans="1:8" x14ac:dyDescent="0.3">
      <c r="A5266" s="18">
        <v>46109</v>
      </c>
      <c r="B5266" s="48" t="s">
        <v>80</v>
      </c>
      <c r="C5266" s="192" t="s">
        <v>56</v>
      </c>
      <c r="D5266" s="48" t="s">
        <v>81</v>
      </c>
      <c r="E5266" s="192">
        <v>0.58333333333333337</v>
      </c>
      <c r="F5266" s="5"/>
      <c r="G5266" s="5"/>
      <c r="H5266" s="48">
        <v>14</v>
      </c>
    </row>
    <row r="5267" spans="1:8" x14ac:dyDescent="0.3">
      <c r="A5267" s="18">
        <v>46109</v>
      </c>
      <c r="B5267" s="48" t="s">
        <v>40</v>
      </c>
      <c r="C5267" s="5" t="s">
        <v>104</v>
      </c>
      <c r="D5267" s="5" t="s">
        <v>24</v>
      </c>
      <c r="E5267" s="22">
        <v>0.3125</v>
      </c>
      <c r="F5267" s="5"/>
      <c r="G5267" s="5"/>
      <c r="H5267" s="5">
        <v>10</v>
      </c>
    </row>
    <row r="5268" spans="1:8" x14ac:dyDescent="0.3">
      <c r="A5268" s="431" t="s">
        <v>267</v>
      </c>
      <c r="B5268" s="431" t="s">
        <v>2</v>
      </c>
      <c r="C5268" s="431" t="s">
        <v>3</v>
      </c>
      <c r="D5268" s="431" t="s">
        <v>4</v>
      </c>
      <c r="E5268" s="431" t="s">
        <v>5</v>
      </c>
      <c r="F5268" s="431" t="s">
        <v>500</v>
      </c>
      <c r="G5268" s="431" t="s">
        <v>619</v>
      </c>
      <c r="H5268" s="431" t="s">
        <v>268</v>
      </c>
    </row>
    <row r="5269" spans="1:8" x14ac:dyDescent="0.3">
      <c r="A5269" s="18">
        <v>46111</v>
      </c>
      <c r="B5269" s="5" t="s">
        <v>16</v>
      </c>
      <c r="C5269" s="19" t="s">
        <v>20</v>
      </c>
      <c r="D5269" s="48" t="s">
        <v>21</v>
      </c>
      <c r="E5269" s="19">
        <v>0.33333333333333331</v>
      </c>
      <c r="F5269" s="5"/>
      <c r="G5269" s="5"/>
      <c r="H5269" s="48">
        <v>24</v>
      </c>
    </row>
    <row r="5270" spans="1:8" x14ac:dyDescent="0.3">
      <c r="A5270" s="18">
        <v>46111</v>
      </c>
      <c r="B5270" s="5" t="s">
        <v>17</v>
      </c>
      <c r="C5270" s="19" t="s">
        <v>104</v>
      </c>
      <c r="D5270" s="48" t="s">
        <v>24</v>
      </c>
      <c r="E5270" s="19">
        <v>0.5</v>
      </c>
      <c r="F5270" s="5"/>
      <c r="G5270" s="5"/>
      <c r="H5270" s="48">
        <v>9</v>
      </c>
    </row>
    <row r="5271" spans="1:8" x14ac:dyDescent="0.3">
      <c r="A5271" s="18">
        <v>46111</v>
      </c>
      <c r="B5271" s="5" t="s">
        <v>25</v>
      </c>
      <c r="C5271" s="19" t="s">
        <v>104</v>
      </c>
      <c r="D5271" s="48" t="s">
        <v>24</v>
      </c>
      <c r="E5271" s="19">
        <v>0.5</v>
      </c>
      <c r="F5271" s="5"/>
      <c r="G5271" s="5"/>
      <c r="H5271" s="48">
        <v>6</v>
      </c>
    </row>
    <row r="5272" spans="1:8" x14ac:dyDescent="0.3">
      <c r="A5272" s="18">
        <v>46111</v>
      </c>
      <c r="B5272" s="5" t="s">
        <v>13</v>
      </c>
      <c r="C5272" s="19" t="s">
        <v>56</v>
      </c>
      <c r="D5272" s="48" t="s">
        <v>81</v>
      </c>
      <c r="E5272" s="19">
        <v>0.5</v>
      </c>
      <c r="F5272" s="5"/>
      <c r="G5272" s="5"/>
      <c r="H5272" s="48">
        <v>13</v>
      </c>
    </row>
    <row r="5273" spans="1:8" x14ac:dyDescent="0.3">
      <c r="A5273" s="18">
        <v>46111</v>
      </c>
      <c r="B5273" s="5" t="s">
        <v>35</v>
      </c>
      <c r="C5273" s="19" t="s">
        <v>14</v>
      </c>
      <c r="D5273" s="48" t="s">
        <v>115</v>
      </c>
      <c r="E5273" s="19">
        <v>0.33333333333333331</v>
      </c>
      <c r="F5273" s="5"/>
      <c r="G5273" s="5"/>
      <c r="H5273" s="48">
        <v>2</v>
      </c>
    </row>
    <row r="5274" spans="1:8" x14ac:dyDescent="0.3">
      <c r="A5274" s="18">
        <v>46111</v>
      </c>
      <c r="B5274" s="54" t="s">
        <v>159</v>
      </c>
      <c r="C5274" s="191" t="s">
        <v>14</v>
      </c>
      <c r="D5274" s="54" t="s">
        <v>115</v>
      </c>
      <c r="E5274" s="191">
        <v>0.41666666666666669</v>
      </c>
      <c r="F5274" s="5"/>
      <c r="G5274" s="5"/>
      <c r="H5274" s="54">
        <v>4</v>
      </c>
    </row>
    <row r="5275" spans="1:8" x14ac:dyDescent="0.3">
      <c r="A5275" s="18">
        <v>46111</v>
      </c>
      <c r="B5275" s="51" t="s">
        <v>19</v>
      </c>
      <c r="C5275" s="241" t="s">
        <v>14</v>
      </c>
      <c r="D5275" s="54" t="s">
        <v>115</v>
      </c>
      <c r="E5275" s="241">
        <v>0.41666666666666669</v>
      </c>
      <c r="F5275" s="5"/>
      <c r="G5275" s="5"/>
      <c r="H5275" s="54">
        <v>14</v>
      </c>
    </row>
    <row r="5276" spans="1:8" x14ac:dyDescent="0.3">
      <c r="A5276" s="18">
        <v>46111</v>
      </c>
      <c r="B5276" s="5" t="s">
        <v>30</v>
      </c>
      <c r="C5276" s="19" t="s">
        <v>111</v>
      </c>
      <c r="D5276" s="48" t="s">
        <v>111</v>
      </c>
      <c r="E5276" s="19">
        <v>0.33333333333333298</v>
      </c>
      <c r="F5276" s="5"/>
      <c r="G5276" s="5"/>
      <c r="H5276" s="48">
        <v>12</v>
      </c>
    </row>
    <row r="5277" spans="1:8" x14ac:dyDescent="0.3">
      <c r="A5277" s="18">
        <v>46111</v>
      </c>
      <c r="B5277" s="5" t="s">
        <v>6</v>
      </c>
      <c r="C5277" s="19" t="s">
        <v>104</v>
      </c>
      <c r="D5277" s="48" t="s">
        <v>24</v>
      </c>
      <c r="E5277" s="19">
        <v>0.33333333333333331</v>
      </c>
      <c r="F5277" s="5"/>
      <c r="G5277" s="5"/>
      <c r="H5277" s="48">
        <v>14</v>
      </c>
    </row>
    <row r="5278" spans="1:8" x14ac:dyDescent="0.3">
      <c r="A5278" s="18">
        <v>46111</v>
      </c>
      <c r="B5278" s="5" t="s">
        <v>11</v>
      </c>
      <c r="C5278" s="19" t="s">
        <v>101</v>
      </c>
      <c r="D5278" s="48" t="s">
        <v>101</v>
      </c>
      <c r="E5278" s="19">
        <v>0.33333333333333298</v>
      </c>
      <c r="F5278" s="5"/>
      <c r="G5278" s="5"/>
      <c r="H5278" s="48">
        <v>8</v>
      </c>
    </row>
    <row r="5279" spans="1:8" x14ac:dyDescent="0.3">
      <c r="A5279" s="18">
        <v>46111</v>
      </c>
      <c r="B5279" s="20" t="s">
        <v>18</v>
      </c>
      <c r="C5279" s="19" t="s">
        <v>101</v>
      </c>
      <c r="D5279" s="41" t="s">
        <v>101</v>
      </c>
      <c r="E5279" s="19">
        <v>0.33333333333333331</v>
      </c>
      <c r="F5279" s="5"/>
      <c r="G5279" s="5"/>
      <c r="H5279" s="41">
        <v>27</v>
      </c>
    </row>
    <row r="5280" spans="1:8" x14ac:dyDescent="0.3">
      <c r="A5280" s="18">
        <v>46111</v>
      </c>
      <c r="B5280" s="5" t="s">
        <v>22</v>
      </c>
      <c r="C5280" s="19" t="s">
        <v>28</v>
      </c>
      <c r="D5280" s="48" t="s">
        <v>42</v>
      </c>
      <c r="E5280" s="19">
        <v>0.29166666666666702</v>
      </c>
      <c r="F5280" s="5"/>
      <c r="G5280" s="5"/>
      <c r="H5280" s="48">
        <v>14</v>
      </c>
    </row>
    <row r="5281" spans="1:8" x14ac:dyDescent="0.3">
      <c r="A5281" s="18">
        <v>46111</v>
      </c>
      <c r="B5281" s="5" t="s">
        <v>9</v>
      </c>
      <c r="C5281" s="19" t="s">
        <v>28</v>
      </c>
      <c r="D5281" s="48" t="s">
        <v>42</v>
      </c>
      <c r="E5281" s="19">
        <v>0.58333333333333337</v>
      </c>
      <c r="F5281" s="5"/>
      <c r="G5281" s="5"/>
      <c r="H5281" s="48">
        <v>8</v>
      </c>
    </row>
    <row r="5282" spans="1:8" x14ac:dyDescent="0.3">
      <c r="A5282" s="18">
        <v>46111</v>
      </c>
      <c r="B5282" s="54" t="s">
        <v>33</v>
      </c>
      <c r="C5282" s="191" t="s">
        <v>46</v>
      </c>
      <c r="D5282" s="54" t="s">
        <v>165</v>
      </c>
      <c r="E5282" s="191">
        <v>0.375</v>
      </c>
      <c r="F5282" s="5"/>
      <c r="G5282" s="5"/>
      <c r="H5282" s="54">
        <v>5</v>
      </c>
    </row>
    <row r="5283" spans="1:8" x14ac:dyDescent="0.3">
      <c r="A5283" s="18">
        <v>46111</v>
      </c>
      <c r="B5283" s="5" t="s">
        <v>1188</v>
      </c>
      <c r="C5283" s="19" t="s">
        <v>56</v>
      </c>
      <c r="D5283" s="48" t="s">
        <v>81</v>
      </c>
      <c r="E5283" s="22">
        <v>0.41666666666666669</v>
      </c>
      <c r="F5283" s="5"/>
      <c r="G5283" s="5"/>
      <c r="H5283" s="48">
        <v>10</v>
      </c>
    </row>
    <row r="5284" spans="1:8" x14ac:dyDescent="0.3">
      <c r="A5284" s="431" t="s">
        <v>267</v>
      </c>
      <c r="B5284" s="431" t="s">
        <v>2</v>
      </c>
      <c r="C5284" s="431" t="s">
        <v>3</v>
      </c>
      <c r="D5284" s="431" t="s">
        <v>4</v>
      </c>
      <c r="E5284" s="431" t="s">
        <v>5</v>
      </c>
      <c r="F5284" s="431" t="s">
        <v>500</v>
      </c>
      <c r="G5284" s="431" t="s">
        <v>619</v>
      </c>
      <c r="H5284" s="431" t="s">
        <v>268</v>
      </c>
    </row>
    <row r="5285" spans="1:8" x14ac:dyDescent="0.3">
      <c r="A5285" s="18">
        <v>46112</v>
      </c>
      <c r="B5285" s="5" t="s">
        <v>6</v>
      </c>
      <c r="C5285" s="19" t="s">
        <v>101</v>
      </c>
      <c r="D5285" s="48" t="s">
        <v>101</v>
      </c>
      <c r="E5285" s="19">
        <v>0.29166666666666702</v>
      </c>
      <c r="F5285" s="5"/>
      <c r="G5285" s="5"/>
      <c r="H5285" s="48">
        <v>8</v>
      </c>
    </row>
    <row r="5286" spans="1:8" x14ac:dyDescent="0.3">
      <c r="A5286" s="18">
        <v>46112</v>
      </c>
      <c r="B5286" s="5" t="s">
        <v>30</v>
      </c>
      <c r="C5286" s="19" t="s">
        <v>101</v>
      </c>
      <c r="D5286" s="48" t="s">
        <v>101</v>
      </c>
      <c r="E5286" s="19">
        <v>0.29166666666666669</v>
      </c>
      <c r="F5286" s="51"/>
      <c r="G5286" s="5"/>
      <c r="H5286" s="48">
        <v>12</v>
      </c>
    </row>
    <row r="5287" spans="1:8" x14ac:dyDescent="0.3">
      <c r="A5287" s="18">
        <v>46112</v>
      </c>
      <c r="B5287" s="20" t="s">
        <v>9</v>
      </c>
      <c r="C5287" s="21" t="s">
        <v>101</v>
      </c>
      <c r="D5287" s="41" t="s">
        <v>101</v>
      </c>
      <c r="E5287" s="21">
        <v>0.29166666666666702</v>
      </c>
      <c r="F5287" s="54"/>
      <c r="G5287" s="5"/>
      <c r="H5287" s="41">
        <v>15</v>
      </c>
    </row>
    <row r="5288" spans="1:8" x14ac:dyDescent="0.3">
      <c r="A5288" s="18">
        <v>46112</v>
      </c>
      <c r="B5288" s="20" t="s">
        <v>539</v>
      </c>
      <c r="C5288" s="21" t="s">
        <v>20</v>
      </c>
      <c r="D5288" s="41" t="s">
        <v>21</v>
      </c>
      <c r="E5288" s="21">
        <v>0.41666666666666669</v>
      </c>
      <c r="F5288" s="54"/>
      <c r="G5288" s="5"/>
      <c r="H5288" s="41"/>
    </row>
    <row r="5289" spans="1:8" x14ac:dyDescent="0.3">
      <c r="A5289" s="18">
        <v>46112</v>
      </c>
      <c r="B5289" s="5" t="s">
        <v>22</v>
      </c>
      <c r="C5289" s="19" t="s">
        <v>20</v>
      </c>
      <c r="D5289" s="48" t="s">
        <v>21</v>
      </c>
      <c r="E5289" s="19">
        <v>0.41666666666666669</v>
      </c>
      <c r="F5289" s="54"/>
      <c r="G5289" s="5"/>
      <c r="H5289" s="48">
        <v>11</v>
      </c>
    </row>
    <row r="5290" spans="1:8" x14ac:dyDescent="0.3">
      <c r="A5290" s="18">
        <v>46112</v>
      </c>
      <c r="B5290" s="5" t="s">
        <v>80</v>
      </c>
      <c r="C5290" s="19" t="s">
        <v>20</v>
      </c>
      <c r="D5290" s="48" t="s">
        <v>21</v>
      </c>
      <c r="E5290" s="19">
        <v>0.41666666666666669</v>
      </c>
      <c r="F5290" s="5"/>
      <c r="G5290" s="20"/>
      <c r="H5290" s="48">
        <v>14</v>
      </c>
    </row>
    <row r="5291" spans="1:8" x14ac:dyDescent="0.3">
      <c r="A5291" s="18">
        <v>46112</v>
      </c>
      <c r="B5291" s="20" t="s">
        <v>35</v>
      </c>
      <c r="C5291" s="19" t="s">
        <v>28</v>
      </c>
      <c r="D5291" s="41" t="s">
        <v>42</v>
      </c>
      <c r="E5291" s="19">
        <v>0.33333333333333331</v>
      </c>
      <c r="F5291" s="54" t="s">
        <v>587</v>
      </c>
      <c r="G5291" s="5"/>
      <c r="H5291" s="41">
        <v>13</v>
      </c>
    </row>
    <row r="5292" spans="1:8" x14ac:dyDescent="0.3">
      <c r="A5292" s="18">
        <v>46112</v>
      </c>
      <c r="B5292" s="20" t="s">
        <v>51</v>
      </c>
      <c r="C5292" s="21" t="s">
        <v>28</v>
      </c>
      <c r="D5292" s="41" t="s">
        <v>42</v>
      </c>
      <c r="E5292" s="21">
        <v>0.41666666666666669</v>
      </c>
      <c r="F5292" s="54"/>
      <c r="G5292" s="5"/>
      <c r="H5292" s="41">
        <v>3</v>
      </c>
    </row>
    <row r="5293" spans="1:8" x14ac:dyDescent="0.3">
      <c r="A5293" s="18">
        <v>46112</v>
      </c>
      <c r="B5293" s="5" t="s">
        <v>76</v>
      </c>
      <c r="C5293" s="19" t="s">
        <v>28</v>
      </c>
      <c r="D5293" s="48" t="s">
        <v>42</v>
      </c>
      <c r="E5293" s="19">
        <v>0.41666666666666669</v>
      </c>
      <c r="F5293" s="5"/>
      <c r="G5293" s="5"/>
      <c r="H5293" s="48">
        <v>5</v>
      </c>
    </row>
    <row r="5294" spans="1:8" x14ac:dyDescent="0.3">
      <c r="A5294" s="18">
        <v>46112</v>
      </c>
      <c r="B5294" s="5" t="s">
        <v>36</v>
      </c>
      <c r="C5294" s="19" t="s">
        <v>104</v>
      </c>
      <c r="D5294" s="48" t="s">
        <v>24</v>
      </c>
      <c r="E5294" s="19">
        <v>0.20833333333333301</v>
      </c>
      <c r="F5294" s="5"/>
      <c r="G5294" s="5"/>
      <c r="H5294" s="48">
        <v>18</v>
      </c>
    </row>
    <row r="5295" spans="1:8" x14ac:dyDescent="0.3">
      <c r="A5295" s="18">
        <v>46112</v>
      </c>
      <c r="B5295" s="5" t="s">
        <v>16</v>
      </c>
      <c r="C5295" s="19" t="s">
        <v>104</v>
      </c>
      <c r="D5295" s="48" t="s">
        <v>24</v>
      </c>
      <c r="E5295" s="19">
        <v>0.58333333333333337</v>
      </c>
      <c r="F5295" s="51"/>
      <c r="G5295" s="20"/>
      <c r="H5295" s="48">
        <v>12</v>
      </c>
    </row>
    <row r="5296" spans="1:8" x14ac:dyDescent="0.3">
      <c r="A5296" s="18">
        <v>46112</v>
      </c>
      <c r="B5296" s="20" t="s">
        <v>67</v>
      </c>
      <c r="C5296" s="21" t="s">
        <v>56</v>
      </c>
      <c r="D5296" s="41" t="s">
        <v>81</v>
      </c>
      <c r="E5296" s="21">
        <v>0.625</v>
      </c>
      <c r="F5296" s="54"/>
      <c r="G5296" s="5"/>
      <c r="H5296" s="41">
        <v>20</v>
      </c>
    </row>
    <row r="5297" spans="1:8" x14ac:dyDescent="0.3">
      <c r="A5297" s="18">
        <v>46112</v>
      </c>
      <c r="B5297" s="5" t="s">
        <v>16</v>
      </c>
      <c r="C5297" s="19" t="s">
        <v>56</v>
      </c>
      <c r="D5297" s="48" t="s">
        <v>165</v>
      </c>
      <c r="E5297" s="19">
        <v>0.70833333333333337</v>
      </c>
      <c r="F5297" s="51"/>
      <c r="G5297" s="20"/>
      <c r="H5297" s="48">
        <v>12</v>
      </c>
    </row>
    <row r="5298" spans="1:8" x14ac:dyDescent="0.3">
      <c r="A5298" s="18">
        <v>46112</v>
      </c>
      <c r="B5298" s="5" t="s">
        <v>161</v>
      </c>
      <c r="C5298" s="19" t="s">
        <v>46</v>
      </c>
      <c r="D5298" s="48" t="s">
        <v>165</v>
      </c>
      <c r="E5298" s="19">
        <v>0.41666666666666702</v>
      </c>
      <c r="F5298" s="51"/>
      <c r="G5298" s="20"/>
      <c r="H5298" s="48">
        <v>1</v>
      </c>
    </row>
    <row r="5299" spans="1:8" x14ac:dyDescent="0.3">
      <c r="A5299" s="18">
        <v>46112</v>
      </c>
      <c r="B5299" s="5" t="s">
        <v>1461</v>
      </c>
      <c r="C5299" s="5" t="s">
        <v>14</v>
      </c>
      <c r="D5299" s="5" t="s">
        <v>15</v>
      </c>
      <c r="E5299" s="22">
        <v>0.29166666666666669</v>
      </c>
      <c r="F5299" s="5"/>
      <c r="G5299" s="5"/>
      <c r="H5299" s="5">
        <v>10</v>
      </c>
    </row>
    <row r="5300" spans="1:8" x14ac:dyDescent="0.3">
      <c r="A5300" s="18">
        <v>46112</v>
      </c>
      <c r="B5300" s="5" t="s">
        <v>976</v>
      </c>
      <c r="C5300" s="5" t="s">
        <v>14</v>
      </c>
      <c r="D5300" s="48" t="s">
        <v>15</v>
      </c>
      <c r="E5300" s="22">
        <v>0.45833333333333331</v>
      </c>
      <c r="F5300" s="54"/>
      <c r="G5300" s="54"/>
      <c r="H5300" s="48">
        <v>10</v>
      </c>
    </row>
    <row r="5301" spans="1:8" x14ac:dyDescent="0.3">
      <c r="A5301" s="431" t="s">
        <v>267</v>
      </c>
      <c r="B5301" s="431" t="s">
        <v>2</v>
      </c>
      <c r="C5301" s="431" t="s">
        <v>3</v>
      </c>
      <c r="D5301" s="431" t="s">
        <v>4</v>
      </c>
      <c r="E5301" s="431" t="s">
        <v>5</v>
      </c>
      <c r="F5301" s="431" t="s">
        <v>500</v>
      </c>
      <c r="G5301" s="431" t="s">
        <v>619</v>
      </c>
      <c r="H5301" s="431" t="s">
        <v>268</v>
      </c>
    </row>
    <row r="5302" spans="1:8" x14ac:dyDescent="0.3">
      <c r="A5302" s="18">
        <v>46113</v>
      </c>
      <c r="B5302" s="5" t="s">
        <v>6</v>
      </c>
      <c r="C5302" s="19" t="s">
        <v>20</v>
      </c>
      <c r="D5302" s="48" t="s">
        <v>21</v>
      </c>
      <c r="E5302" s="19">
        <v>0.41666666666666669</v>
      </c>
      <c r="F5302" s="117"/>
      <c r="G5302" s="5"/>
      <c r="H5302" s="48">
        <v>13</v>
      </c>
    </row>
    <row r="5303" spans="1:8" x14ac:dyDescent="0.3">
      <c r="A5303" s="18">
        <v>46113</v>
      </c>
      <c r="B5303" s="5" t="s">
        <v>9</v>
      </c>
      <c r="C5303" s="19" t="s">
        <v>20</v>
      </c>
      <c r="D5303" s="5" t="s">
        <v>21</v>
      </c>
      <c r="E5303" s="19">
        <v>0.41666666666666669</v>
      </c>
      <c r="F5303" s="5"/>
      <c r="G5303" s="5"/>
      <c r="H5303" s="5">
        <v>7</v>
      </c>
    </row>
    <row r="5304" spans="1:8" x14ac:dyDescent="0.3">
      <c r="A5304" s="18">
        <v>46113</v>
      </c>
      <c r="B5304" s="5" t="s">
        <v>13</v>
      </c>
      <c r="C5304" s="19" t="s">
        <v>20</v>
      </c>
      <c r="D5304" s="48" t="s">
        <v>21</v>
      </c>
      <c r="E5304" s="19">
        <v>0.41666666666666669</v>
      </c>
      <c r="F5304" s="48"/>
      <c r="G5304" s="27"/>
      <c r="H5304" s="48">
        <v>7</v>
      </c>
    </row>
    <row r="5305" spans="1:8" x14ac:dyDescent="0.3">
      <c r="A5305" s="18">
        <v>46113</v>
      </c>
      <c r="B5305" s="5" t="s">
        <v>204</v>
      </c>
      <c r="C5305" s="19" t="s">
        <v>111</v>
      </c>
      <c r="D5305" s="5" t="s">
        <v>111</v>
      </c>
      <c r="E5305" s="19">
        <v>8.3333333333333329E-2</v>
      </c>
      <c r="F5305" s="117"/>
      <c r="G5305" s="5"/>
      <c r="H5305" s="5">
        <v>7</v>
      </c>
    </row>
    <row r="5306" spans="1:8" x14ac:dyDescent="0.3">
      <c r="A5306" s="18">
        <v>46113</v>
      </c>
      <c r="B5306" s="5" t="s">
        <v>36</v>
      </c>
      <c r="C5306" s="192" t="s">
        <v>104</v>
      </c>
      <c r="D5306" s="48" t="s">
        <v>24</v>
      </c>
      <c r="E5306" s="192">
        <v>0.20833333333333301</v>
      </c>
      <c r="F5306" s="5" t="s">
        <v>1328</v>
      </c>
      <c r="G5306" s="5"/>
      <c r="H5306" s="48">
        <v>18</v>
      </c>
    </row>
    <row r="5307" spans="1:8" x14ac:dyDescent="0.3">
      <c r="A5307" s="18">
        <v>46113</v>
      </c>
      <c r="B5307" s="48" t="s">
        <v>159</v>
      </c>
      <c r="C5307" s="192" t="s">
        <v>104</v>
      </c>
      <c r="D5307" s="48" t="s">
        <v>24</v>
      </c>
      <c r="E5307" s="192">
        <v>0.54166666666666663</v>
      </c>
      <c r="F5307" s="48"/>
      <c r="G5307" s="117"/>
      <c r="H5307" s="48">
        <v>3</v>
      </c>
    </row>
    <row r="5308" spans="1:8" x14ac:dyDescent="0.3">
      <c r="A5308" s="18">
        <v>46113</v>
      </c>
      <c r="B5308" s="5" t="s">
        <v>16</v>
      </c>
      <c r="C5308" s="19" t="s">
        <v>104</v>
      </c>
      <c r="D5308" s="48" t="s">
        <v>24</v>
      </c>
      <c r="E5308" s="19">
        <v>0.54166666666666663</v>
      </c>
      <c r="F5308" s="5"/>
      <c r="G5308" s="5"/>
      <c r="H5308" s="48">
        <v>10</v>
      </c>
    </row>
    <row r="5309" spans="1:8" x14ac:dyDescent="0.3">
      <c r="A5309" s="18">
        <v>46113</v>
      </c>
      <c r="B5309" s="5" t="s">
        <v>169</v>
      </c>
      <c r="C5309" s="19" t="s">
        <v>56</v>
      </c>
      <c r="D5309" s="48" t="s">
        <v>81</v>
      </c>
      <c r="E5309" s="19">
        <v>0.33333333333333298</v>
      </c>
      <c r="F5309" s="5"/>
      <c r="G5309" s="5"/>
      <c r="H5309" s="48">
        <v>9</v>
      </c>
    </row>
    <row r="5310" spans="1:8" x14ac:dyDescent="0.3">
      <c r="A5310" s="18">
        <v>46113</v>
      </c>
      <c r="B5310" s="5" t="s">
        <v>22</v>
      </c>
      <c r="C5310" s="19" t="s">
        <v>56</v>
      </c>
      <c r="D5310" s="48" t="s">
        <v>81</v>
      </c>
      <c r="E5310" s="19">
        <v>0.33333333333333331</v>
      </c>
      <c r="F5310" s="5"/>
      <c r="G5310" s="5"/>
      <c r="H5310" s="48">
        <v>3</v>
      </c>
    </row>
    <row r="5311" spans="1:8" x14ac:dyDescent="0.3">
      <c r="A5311" s="18">
        <v>46113</v>
      </c>
      <c r="B5311" s="5" t="s">
        <v>452</v>
      </c>
      <c r="C5311" s="19" t="s">
        <v>46</v>
      </c>
      <c r="D5311" s="48" t="s">
        <v>81</v>
      </c>
      <c r="E5311" s="19">
        <v>0.54166666666666663</v>
      </c>
      <c r="F5311" s="5"/>
      <c r="G5311" s="5"/>
      <c r="H5311" s="48">
        <v>2</v>
      </c>
    </row>
    <row r="5312" spans="1:8" x14ac:dyDescent="0.3">
      <c r="A5312" s="18">
        <v>46113</v>
      </c>
      <c r="B5312" s="5" t="s">
        <v>479</v>
      </c>
      <c r="C5312" s="19" t="s">
        <v>46</v>
      </c>
      <c r="D5312" s="48" t="s">
        <v>81</v>
      </c>
      <c r="E5312" s="19">
        <v>0.54166666666666663</v>
      </c>
      <c r="F5312" s="5"/>
      <c r="G5312" s="5"/>
      <c r="H5312" s="48">
        <v>2</v>
      </c>
    </row>
    <row r="5313" spans="1:8" x14ac:dyDescent="0.3">
      <c r="A5313" s="18">
        <v>46113</v>
      </c>
      <c r="B5313" s="5" t="s">
        <v>80</v>
      </c>
      <c r="C5313" s="19" t="s">
        <v>101</v>
      </c>
      <c r="D5313" s="48" t="s">
        <v>101</v>
      </c>
      <c r="E5313" s="19">
        <v>0.33333333333333331</v>
      </c>
      <c r="F5313" s="36" t="s">
        <v>1444</v>
      </c>
      <c r="G5313" s="5"/>
      <c r="H5313" s="48">
        <v>9</v>
      </c>
    </row>
    <row r="5314" spans="1:8" x14ac:dyDescent="0.3">
      <c r="A5314" s="18">
        <v>46113</v>
      </c>
      <c r="B5314" s="5" t="s">
        <v>107</v>
      </c>
      <c r="C5314" s="19" t="s">
        <v>101</v>
      </c>
      <c r="D5314" s="48" t="s">
        <v>101</v>
      </c>
      <c r="E5314" s="19">
        <v>0.33333333333333331</v>
      </c>
      <c r="F5314" s="5" t="s">
        <v>1462</v>
      </c>
      <c r="G5314" s="5"/>
      <c r="H5314" s="48">
        <v>12</v>
      </c>
    </row>
    <row r="5315" spans="1:8" x14ac:dyDescent="0.3">
      <c r="A5315" s="18">
        <v>46113</v>
      </c>
      <c r="B5315" s="5" t="s">
        <v>43</v>
      </c>
      <c r="C5315" s="19" t="s">
        <v>28</v>
      </c>
      <c r="D5315" s="48" t="s">
        <v>42</v>
      </c>
      <c r="E5315" s="19">
        <v>0.25</v>
      </c>
      <c r="F5315" s="48"/>
      <c r="G5315" s="117"/>
      <c r="H5315" s="48">
        <v>4</v>
      </c>
    </row>
    <row r="5316" spans="1:8" x14ac:dyDescent="0.3">
      <c r="A5316" s="18">
        <v>46113</v>
      </c>
      <c r="B5316" s="20" t="s">
        <v>398</v>
      </c>
      <c r="C5316" s="19" t="s">
        <v>28</v>
      </c>
      <c r="D5316" s="48" t="s">
        <v>42</v>
      </c>
      <c r="E5316" s="19">
        <v>0.25</v>
      </c>
      <c r="F5316" s="5"/>
      <c r="G5316" s="5"/>
      <c r="H5316" s="48">
        <v>2</v>
      </c>
    </row>
    <row r="5317" spans="1:8" x14ac:dyDescent="0.3">
      <c r="A5317" s="18">
        <v>46113</v>
      </c>
      <c r="B5317" s="5" t="s">
        <v>67</v>
      </c>
      <c r="C5317" s="19" t="s">
        <v>56</v>
      </c>
      <c r="D5317" s="48" t="s">
        <v>81</v>
      </c>
      <c r="E5317" s="19">
        <v>0.625</v>
      </c>
      <c r="F5317" s="5"/>
      <c r="G5317" s="5"/>
      <c r="H5317" s="48">
        <v>4</v>
      </c>
    </row>
    <row r="5318" spans="1:8" x14ac:dyDescent="0.3">
      <c r="A5318" s="18">
        <v>46113</v>
      </c>
      <c r="B5318" s="5" t="s">
        <v>35</v>
      </c>
      <c r="C5318" s="19" t="s">
        <v>14</v>
      </c>
      <c r="D5318" s="48" t="s">
        <v>15</v>
      </c>
      <c r="E5318" s="19">
        <v>0.29166666666666702</v>
      </c>
      <c r="F5318" s="5"/>
      <c r="G5318" s="5"/>
      <c r="H5318" s="48">
        <v>7</v>
      </c>
    </row>
    <row r="5319" spans="1:8" x14ac:dyDescent="0.3">
      <c r="A5319" s="18">
        <v>46113</v>
      </c>
      <c r="B5319" s="5" t="s">
        <v>40</v>
      </c>
      <c r="C5319" s="19" t="s">
        <v>14</v>
      </c>
      <c r="D5319" s="48" t="s">
        <v>15</v>
      </c>
      <c r="E5319" s="19">
        <v>0.35416666666666669</v>
      </c>
      <c r="F5319" s="5"/>
      <c r="G5319" s="5"/>
      <c r="H5319" s="48">
        <v>10</v>
      </c>
    </row>
    <row r="5320" spans="1:8" x14ac:dyDescent="0.3">
      <c r="A5320" s="18">
        <v>46113</v>
      </c>
      <c r="B5320" s="5" t="s">
        <v>19</v>
      </c>
      <c r="C5320" s="19" t="s">
        <v>14</v>
      </c>
      <c r="D5320" s="48" t="s">
        <v>15</v>
      </c>
      <c r="E5320" s="19">
        <v>0.35416666666666669</v>
      </c>
      <c r="F5320" s="5"/>
      <c r="G5320" s="5"/>
      <c r="H5320" s="48">
        <v>7</v>
      </c>
    </row>
    <row r="5321" spans="1:8" x14ac:dyDescent="0.3">
      <c r="A5321" s="18">
        <v>46113</v>
      </c>
      <c r="B5321" s="5" t="s">
        <v>18</v>
      </c>
      <c r="C5321" s="19" t="s">
        <v>101</v>
      </c>
      <c r="D5321" s="5" t="s">
        <v>101</v>
      </c>
      <c r="E5321" s="19">
        <v>0.29166666666666702</v>
      </c>
      <c r="F5321" s="48"/>
      <c r="G5321" s="5"/>
      <c r="H5321" s="5">
        <v>14</v>
      </c>
    </row>
    <row r="5322" spans="1:8" x14ac:dyDescent="0.3">
      <c r="A5322" s="18">
        <v>46113</v>
      </c>
      <c r="B5322" s="5" t="s">
        <v>164</v>
      </c>
      <c r="C5322" s="19" t="s">
        <v>101</v>
      </c>
      <c r="D5322" s="48" t="s">
        <v>101</v>
      </c>
      <c r="E5322" s="19">
        <v>0.29166666666666669</v>
      </c>
      <c r="F5322" s="5"/>
      <c r="G5322" s="5"/>
      <c r="H5322" s="48">
        <v>1</v>
      </c>
    </row>
    <row r="5323" spans="1:8" x14ac:dyDescent="0.3">
      <c r="A5323" s="18">
        <v>46113</v>
      </c>
      <c r="B5323" s="20" t="s">
        <v>11</v>
      </c>
      <c r="C5323" s="19" t="s">
        <v>101</v>
      </c>
      <c r="D5323" s="48" t="s">
        <v>101</v>
      </c>
      <c r="E5323" s="19">
        <v>0.29166666666666669</v>
      </c>
      <c r="F5323" s="5"/>
      <c r="G5323" s="5"/>
      <c r="H5323" s="48">
        <v>12</v>
      </c>
    </row>
    <row r="5324" spans="1:8" x14ac:dyDescent="0.3">
      <c r="A5324" s="431" t="s">
        <v>267</v>
      </c>
      <c r="B5324" s="431" t="s">
        <v>2</v>
      </c>
      <c r="C5324" s="431" t="s">
        <v>3</v>
      </c>
      <c r="D5324" s="431" t="s">
        <v>4</v>
      </c>
      <c r="E5324" s="431" t="s">
        <v>5</v>
      </c>
      <c r="F5324" s="431" t="s">
        <v>500</v>
      </c>
      <c r="G5324" s="431" t="s">
        <v>619</v>
      </c>
      <c r="H5324" s="431" t="s">
        <v>268</v>
      </c>
    </row>
    <row r="5325" spans="1:8" x14ac:dyDescent="0.3">
      <c r="A5325" s="18">
        <v>46114</v>
      </c>
      <c r="B5325" s="5" t="s">
        <v>159</v>
      </c>
      <c r="C5325" s="21" t="s">
        <v>111</v>
      </c>
      <c r="D5325" s="48" t="s">
        <v>111</v>
      </c>
      <c r="E5325" s="21">
        <v>0.29166666666666669</v>
      </c>
      <c r="F5325" s="5"/>
      <c r="G5325" s="5"/>
      <c r="H5325" s="48">
        <v>2</v>
      </c>
    </row>
    <row r="5326" spans="1:8" x14ac:dyDescent="0.3">
      <c r="A5326" s="18">
        <v>46114</v>
      </c>
      <c r="B5326" s="5" t="s">
        <v>49</v>
      </c>
      <c r="C5326" s="21" t="s">
        <v>28</v>
      </c>
      <c r="D5326" s="5" t="s">
        <v>42</v>
      </c>
      <c r="E5326" s="21">
        <v>0.45833333333333331</v>
      </c>
      <c r="F5326" s="54"/>
      <c r="G5326" s="117"/>
      <c r="H5326" s="5">
        <v>8</v>
      </c>
    </row>
    <row r="5327" spans="1:8" x14ac:dyDescent="0.3">
      <c r="A5327" s="18">
        <v>46114</v>
      </c>
      <c r="B5327" s="5" t="s">
        <v>17</v>
      </c>
      <c r="C5327" s="19" t="s">
        <v>28</v>
      </c>
      <c r="D5327" s="48" t="s">
        <v>42</v>
      </c>
      <c r="E5327" s="19">
        <v>0.625</v>
      </c>
      <c r="F5327" s="51"/>
      <c r="G5327" s="51"/>
      <c r="H5327" s="48">
        <v>3</v>
      </c>
    </row>
    <row r="5328" spans="1:8" x14ac:dyDescent="0.3">
      <c r="A5328" s="18">
        <v>46114</v>
      </c>
      <c r="B5328" s="5" t="s">
        <v>13</v>
      </c>
      <c r="C5328" s="5" t="s">
        <v>28</v>
      </c>
      <c r="D5328" s="54" t="s">
        <v>42</v>
      </c>
      <c r="E5328" s="22">
        <v>0.625</v>
      </c>
      <c r="F5328" s="36" t="s">
        <v>1444</v>
      </c>
      <c r="G5328" s="5"/>
      <c r="H5328" s="54">
        <v>7</v>
      </c>
    </row>
    <row r="5329" spans="1:8" x14ac:dyDescent="0.3">
      <c r="A5329" s="18">
        <v>46114</v>
      </c>
      <c r="B5329" s="5" t="s">
        <v>40</v>
      </c>
      <c r="C5329" s="19" t="s">
        <v>14</v>
      </c>
      <c r="D5329" s="48" t="s">
        <v>115</v>
      </c>
      <c r="E5329" s="19">
        <v>0.45833333333333331</v>
      </c>
      <c r="F5329" s="51"/>
      <c r="G5329" s="5"/>
      <c r="H5329" s="48"/>
    </row>
    <row r="5330" spans="1:8" x14ac:dyDescent="0.3">
      <c r="A5330" s="18">
        <v>46114</v>
      </c>
      <c r="B5330" s="5" t="s">
        <v>25</v>
      </c>
      <c r="C5330" s="19" t="s">
        <v>46</v>
      </c>
      <c r="D5330" s="48" t="s">
        <v>165</v>
      </c>
      <c r="E5330" s="19">
        <v>0.41666666666666669</v>
      </c>
      <c r="F5330" s="51"/>
      <c r="G5330" s="5"/>
      <c r="H5330" s="48">
        <v>2</v>
      </c>
    </row>
    <row r="5331" spans="1:8" s="473" customFormat="1" x14ac:dyDescent="0.3">
      <c r="A5331" s="346">
        <v>46114</v>
      </c>
      <c r="B5331" s="235" t="s">
        <v>452</v>
      </c>
      <c r="C5331" s="235" t="s">
        <v>46</v>
      </c>
      <c r="D5331" s="235" t="s">
        <v>165</v>
      </c>
      <c r="E5331" s="240">
        <v>0.41666666666666669</v>
      </c>
      <c r="F5331" s="235"/>
      <c r="G5331" s="235"/>
      <c r="H5331" s="236">
        <v>2</v>
      </c>
    </row>
    <row r="5332" spans="1:8" x14ac:dyDescent="0.3">
      <c r="A5332" s="18">
        <v>46114</v>
      </c>
      <c r="B5332" s="51" t="s">
        <v>12</v>
      </c>
      <c r="C5332" s="241" t="s">
        <v>20</v>
      </c>
      <c r="D5332" s="54" t="s">
        <v>21</v>
      </c>
      <c r="E5332" s="241">
        <v>0.41666666666666669</v>
      </c>
      <c r="F5332" s="51"/>
      <c r="G5332" s="51"/>
      <c r="H5332" s="54">
        <v>24</v>
      </c>
    </row>
    <row r="5333" spans="1:8" x14ac:dyDescent="0.3">
      <c r="A5333" s="18">
        <v>46114</v>
      </c>
      <c r="B5333" s="20" t="s">
        <v>36</v>
      </c>
      <c r="C5333" s="21" t="s">
        <v>101</v>
      </c>
      <c r="D5333" s="41" t="s">
        <v>101</v>
      </c>
      <c r="E5333" s="21">
        <v>0.41666666666666669</v>
      </c>
      <c r="F5333" s="51"/>
      <c r="G5333" s="5"/>
      <c r="H5333" s="41">
        <v>19</v>
      </c>
    </row>
    <row r="5334" spans="1:8" x14ac:dyDescent="0.3">
      <c r="A5334" s="18">
        <v>46114</v>
      </c>
      <c r="B5334" s="5" t="s">
        <v>33</v>
      </c>
      <c r="C5334" s="19" t="s">
        <v>104</v>
      </c>
      <c r="D5334" s="48" t="s">
        <v>64</v>
      </c>
      <c r="E5334" s="19">
        <v>0.41666666666666669</v>
      </c>
      <c r="F5334" s="5"/>
      <c r="G5334" s="51"/>
      <c r="H5334" s="48">
        <v>17</v>
      </c>
    </row>
    <row r="5335" spans="1:8" x14ac:dyDescent="0.3">
      <c r="A5335" s="18">
        <v>46114</v>
      </c>
      <c r="B5335" s="5" t="s">
        <v>67</v>
      </c>
      <c r="C5335" s="19" t="s">
        <v>104</v>
      </c>
      <c r="D5335" s="48" t="s">
        <v>64</v>
      </c>
      <c r="E5335" s="19">
        <v>0.66666666666666663</v>
      </c>
      <c r="F5335" s="5"/>
      <c r="G5335" s="51"/>
      <c r="H5335" s="48">
        <v>10</v>
      </c>
    </row>
    <row r="5336" spans="1:8" x14ac:dyDescent="0.3">
      <c r="A5336" s="18">
        <v>46114</v>
      </c>
      <c r="B5336" s="5" t="s">
        <v>9</v>
      </c>
      <c r="C5336" s="19" t="s">
        <v>101</v>
      </c>
      <c r="D5336" s="48" t="s">
        <v>101</v>
      </c>
      <c r="E5336" s="19">
        <v>0.29166666666666702</v>
      </c>
      <c r="F5336" s="5"/>
      <c r="G5336" s="5"/>
      <c r="H5336" s="48">
        <v>9</v>
      </c>
    </row>
    <row r="5337" spans="1:8" x14ac:dyDescent="0.3">
      <c r="A5337" s="18">
        <v>46114</v>
      </c>
      <c r="B5337" s="20" t="s">
        <v>30</v>
      </c>
      <c r="C5337" s="21" t="s">
        <v>101</v>
      </c>
      <c r="D5337" s="20" t="s">
        <v>101</v>
      </c>
      <c r="E5337" s="21">
        <v>0.29166666666666669</v>
      </c>
      <c r="F5337" s="54"/>
      <c r="G5337" s="5"/>
      <c r="H5337" s="20">
        <v>11</v>
      </c>
    </row>
    <row r="5338" spans="1:8" x14ac:dyDescent="0.3">
      <c r="A5338" s="18">
        <v>46114</v>
      </c>
      <c r="B5338" s="5" t="s">
        <v>6</v>
      </c>
      <c r="C5338" s="19" t="s">
        <v>101</v>
      </c>
      <c r="D5338" s="48" t="s">
        <v>101</v>
      </c>
      <c r="E5338" s="19">
        <v>0.29166666666666702</v>
      </c>
      <c r="F5338" s="51"/>
      <c r="G5338" s="51"/>
      <c r="H5338" s="48">
        <v>13</v>
      </c>
    </row>
    <row r="5339" spans="1:8" x14ac:dyDescent="0.3">
      <c r="A5339" s="18">
        <v>46114</v>
      </c>
      <c r="B5339" s="5" t="s">
        <v>35</v>
      </c>
      <c r="C5339" s="19" t="s">
        <v>56</v>
      </c>
      <c r="D5339" s="48" t="s">
        <v>81</v>
      </c>
      <c r="E5339" s="19">
        <v>0.41666666666666669</v>
      </c>
      <c r="F5339" s="51"/>
      <c r="G5339" s="51"/>
      <c r="H5339" s="48">
        <v>7</v>
      </c>
    </row>
    <row r="5340" spans="1:8" x14ac:dyDescent="0.3">
      <c r="A5340" s="18">
        <v>46114</v>
      </c>
      <c r="B5340" s="5" t="s">
        <v>22</v>
      </c>
      <c r="C5340" s="19" t="s">
        <v>56</v>
      </c>
      <c r="D5340" s="48" t="s">
        <v>81</v>
      </c>
      <c r="E5340" s="19">
        <v>0.45833333333333331</v>
      </c>
      <c r="F5340" s="54"/>
      <c r="G5340" s="54"/>
      <c r="H5340" s="48">
        <v>12</v>
      </c>
    </row>
    <row r="5341" spans="1:8" x14ac:dyDescent="0.3">
      <c r="A5341" s="431" t="s">
        <v>267</v>
      </c>
      <c r="B5341" s="431" t="s">
        <v>2</v>
      </c>
      <c r="C5341" s="431" t="s">
        <v>3</v>
      </c>
      <c r="D5341" s="431" t="s">
        <v>4</v>
      </c>
      <c r="E5341" s="431" t="s">
        <v>5</v>
      </c>
      <c r="F5341" s="431" t="s">
        <v>500</v>
      </c>
      <c r="G5341" s="431" t="s">
        <v>619</v>
      </c>
      <c r="H5341" s="431" t="s">
        <v>268</v>
      </c>
    </row>
    <row r="5342" spans="1:8" x14ac:dyDescent="0.3">
      <c r="A5342" s="18">
        <v>46115</v>
      </c>
      <c r="B5342" s="20" t="s">
        <v>35</v>
      </c>
      <c r="C5342" s="21" t="s">
        <v>104</v>
      </c>
      <c r="D5342" s="41" t="s">
        <v>64</v>
      </c>
      <c r="E5342" s="21">
        <v>0.29166666666666702</v>
      </c>
      <c r="F5342" s="54"/>
      <c r="G5342" s="54"/>
      <c r="H5342" s="41">
        <v>4</v>
      </c>
    </row>
    <row r="5343" spans="1:8" x14ac:dyDescent="0.3">
      <c r="A5343" s="18">
        <v>46115</v>
      </c>
      <c r="B5343" s="5" t="s">
        <v>6</v>
      </c>
      <c r="C5343" s="19" t="s">
        <v>104</v>
      </c>
      <c r="D5343" s="48" t="s">
        <v>64</v>
      </c>
      <c r="E5343" s="19">
        <v>0.35416666666666669</v>
      </c>
      <c r="F5343" s="51"/>
      <c r="G5343" s="5"/>
      <c r="H5343" s="48">
        <v>14</v>
      </c>
    </row>
    <row r="5344" spans="1:8" x14ac:dyDescent="0.3">
      <c r="A5344" s="18">
        <v>46116</v>
      </c>
      <c r="B5344" s="5" t="s">
        <v>441</v>
      </c>
      <c r="C5344" s="19" t="s">
        <v>56</v>
      </c>
      <c r="D5344" s="48" t="s">
        <v>81</v>
      </c>
      <c r="E5344" s="22">
        <v>0.29166666666666669</v>
      </c>
      <c r="F5344" s="5"/>
      <c r="G5344" s="5"/>
      <c r="H5344" s="48">
        <v>1</v>
      </c>
    </row>
    <row r="5345" spans="1:8" x14ac:dyDescent="0.3">
      <c r="A5345" s="18">
        <v>46115</v>
      </c>
      <c r="B5345" s="5" t="s">
        <v>9</v>
      </c>
      <c r="C5345" s="19" t="s">
        <v>56</v>
      </c>
      <c r="D5345" s="48" t="s">
        <v>81</v>
      </c>
      <c r="E5345" s="19">
        <v>0.29166666666666702</v>
      </c>
      <c r="F5345" s="51"/>
      <c r="G5345" s="5"/>
      <c r="H5345" s="48">
        <v>9</v>
      </c>
    </row>
    <row r="5346" spans="1:8" x14ac:dyDescent="0.3">
      <c r="A5346" s="18">
        <v>46115</v>
      </c>
      <c r="B5346" s="20" t="s">
        <v>16</v>
      </c>
      <c r="C5346" s="19" t="s">
        <v>56</v>
      </c>
      <c r="D5346" s="48" t="s">
        <v>81</v>
      </c>
      <c r="E5346" s="19">
        <v>0.58333333333333337</v>
      </c>
      <c r="F5346" s="5"/>
      <c r="G5346" s="5"/>
      <c r="H5346" s="48">
        <v>6</v>
      </c>
    </row>
    <row r="5347" spans="1:8" x14ac:dyDescent="0.3">
      <c r="A5347" s="18">
        <v>46115</v>
      </c>
      <c r="B5347" s="5" t="s">
        <v>40</v>
      </c>
      <c r="C5347" s="19" t="s">
        <v>20</v>
      </c>
      <c r="D5347" s="48" t="s">
        <v>21</v>
      </c>
      <c r="E5347" s="19">
        <v>0.25</v>
      </c>
      <c r="F5347" s="5"/>
      <c r="G5347" s="51"/>
      <c r="H5347" s="48">
        <v>10</v>
      </c>
    </row>
    <row r="5348" spans="1:8" x14ac:dyDescent="0.3">
      <c r="A5348" s="18">
        <v>46115</v>
      </c>
      <c r="B5348" s="5" t="s">
        <v>18</v>
      </c>
      <c r="C5348" s="19" t="s">
        <v>20</v>
      </c>
      <c r="D5348" s="5" t="s">
        <v>21</v>
      </c>
      <c r="E5348" s="19">
        <v>0.25</v>
      </c>
      <c r="F5348" s="51"/>
      <c r="G5348" s="5"/>
      <c r="H5348" s="5">
        <v>18</v>
      </c>
    </row>
    <row r="5349" spans="1:8" x14ac:dyDescent="0.3">
      <c r="A5349" s="18">
        <v>46115</v>
      </c>
      <c r="B5349" s="54" t="s">
        <v>204</v>
      </c>
      <c r="C5349" s="191" t="s">
        <v>111</v>
      </c>
      <c r="D5349" s="54" t="s">
        <v>111</v>
      </c>
      <c r="E5349" s="191">
        <v>0.41666666666666702</v>
      </c>
      <c r="F5349" s="54" t="s">
        <v>468</v>
      </c>
      <c r="G5349" s="5"/>
      <c r="H5349" s="54">
        <v>1</v>
      </c>
    </row>
    <row r="5350" spans="1:8" x14ac:dyDescent="0.3">
      <c r="A5350" s="18">
        <v>46115</v>
      </c>
      <c r="B5350" s="41" t="s">
        <v>51</v>
      </c>
      <c r="C5350" s="42" t="s">
        <v>14</v>
      </c>
      <c r="D5350" s="41" t="s">
        <v>115</v>
      </c>
      <c r="E5350" s="42">
        <v>0.33333333333333331</v>
      </c>
      <c r="F5350" s="117"/>
      <c r="G5350" s="117"/>
      <c r="H5350" s="41">
        <v>1</v>
      </c>
    </row>
    <row r="5351" spans="1:8" x14ac:dyDescent="0.3">
      <c r="A5351" s="18">
        <v>46115</v>
      </c>
      <c r="B5351" s="5" t="s">
        <v>76</v>
      </c>
      <c r="C5351" s="19" t="s">
        <v>14</v>
      </c>
      <c r="D5351" s="48" t="s">
        <v>115</v>
      </c>
      <c r="E5351" s="19">
        <v>0.33333333333333331</v>
      </c>
      <c r="F5351" s="51"/>
      <c r="G5351" s="5"/>
      <c r="H5351" s="48">
        <v>1</v>
      </c>
    </row>
    <row r="5352" spans="1:8" x14ac:dyDescent="0.3">
      <c r="A5352" s="18">
        <v>46115</v>
      </c>
      <c r="B5352" s="5" t="s">
        <v>36</v>
      </c>
      <c r="C5352" s="19" t="s">
        <v>14</v>
      </c>
      <c r="D5352" s="48" t="s">
        <v>115</v>
      </c>
      <c r="E5352" s="19">
        <v>0.33333333333333331</v>
      </c>
      <c r="F5352" s="5"/>
      <c r="G5352" s="5"/>
      <c r="H5352" s="48">
        <v>14</v>
      </c>
    </row>
    <row r="5353" spans="1:8" x14ac:dyDescent="0.3">
      <c r="A5353" s="18">
        <v>46115</v>
      </c>
      <c r="B5353" s="5" t="s">
        <v>22</v>
      </c>
      <c r="C5353" s="19" t="s">
        <v>28</v>
      </c>
      <c r="D5353" s="48" t="s">
        <v>42</v>
      </c>
      <c r="E5353" s="19">
        <v>0.33333333333333331</v>
      </c>
      <c r="F5353" s="5"/>
      <c r="G5353" s="5"/>
      <c r="H5353" s="48">
        <v>2</v>
      </c>
    </row>
    <row r="5354" spans="1:8" x14ac:dyDescent="0.3">
      <c r="A5354" s="18">
        <v>46115</v>
      </c>
      <c r="B5354" s="54" t="s">
        <v>107</v>
      </c>
      <c r="C5354" s="191" t="s">
        <v>28</v>
      </c>
      <c r="D5354" s="54" t="s">
        <v>42</v>
      </c>
      <c r="E5354" s="191">
        <v>0.33333333333333331</v>
      </c>
      <c r="F5354" s="54" t="s">
        <v>1328</v>
      </c>
      <c r="G5354" s="5"/>
      <c r="H5354" s="54">
        <v>4</v>
      </c>
    </row>
    <row r="5355" spans="1:8" x14ac:dyDescent="0.3">
      <c r="A5355" s="431" t="s">
        <v>267</v>
      </c>
      <c r="B5355" s="431" t="s">
        <v>2</v>
      </c>
      <c r="C5355" s="431" t="s">
        <v>3</v>
      </c>
      <c r="D5355" s="431" t="s">
        <v>4</v>
      </c>
      <c r="E5355" s="431" t="s">
        <v>5</v>
      </c>
      <c r="F5355" s="431" t="s">
        <v>500</v>
      </c>
      <c r="G5355" s="431" t="s">
        <v>619</v>
      </c>
      <c r="H5355" s="431" t="s">
        <v>268</v>
      </c>
    </row>
    <row r="5356" spans="1:8" x14ac:dyDescent="0.3">
      <c r="A5356" s="40">
        <v>46116</v>
      </c>
      <c r="B5356" s="20" t="s">
        <v>1568</v>
      </c>
      <c r="C5356" s="21" t="s">
        <v>20</v>
      </c>
      <c r="D5356" s="41" t="s">
        <v>81</v>
      </c>
      <c r="E5356" s="21">
        <v>0.29166666666666669</v>
      </c>
      <c r="F5356" s="20"/>
      <c r="G5356" s="20"/>
      <c r="H5356" s="41">
        <v>10</v>
      </c>
    </row>
    <row r="5357" spans="1:8" x14ac:dyDescent="0.3">
      <c r="A5357" s="40">
        <v>46116</v>
      </c>
      <c r="B5357" s="20" t="s">
        <v>6</v>
      </c>
      <c r="C5357" s="21" t="s">
        <v>20</v>
      </c>
      <c r="D5357" s="41" t="s">
        <v>81</v>
      </c>
      <c r="E5357" s="21">
        <v>0.41666666666666669</v>
      </c>
      <c r="F5357" s="20"/>
      <c r="G5357" s="20"/>
      <c r="H5357" s="41">
        <v>10</v>
      </c>
    </row>
    <row r="5358" spans="1:8" x14ac:dyDescent="0.3">
      <c r="A5358" s="40">
        <v>46116</v>
      </c>
      <c r="B5358" s="41" t="s">
        <v>9</v>
      </c>
      <c r="C5358" s="21" t="s">
        <v>20</v>
      </c>
      <c r="D5358" s="41" t="s">
        <v>81</v>
      </c>
      <c r="E5358" s="21">
        <v>0.41666666666666669</v>
      </c>
      <c r="F5358" s="20"/>
      <c r="G5358" s="20"/>
      <c r="H5358" s="41">
        <v>10</v>
      </c>
    </row>
    <row r="5359" spans="1:8" x14ac:dyDescent="0.3">
      <c r="A5359" s="40">
        <v>46116</v>
      </c>
      <c r="B5359" s="41" t="s">
        <v>35</v>
      </c>
      <c r="C5359" s="42" t="s">
        <v>56</v>
      </c>
      <c r="D5359" s="41" t="s">
        <v>21</v>
      </c>
      <c r="E5359" s="42">
        <v>0.29166666666666702</v>
      </c>
      <c r="F5359" s="20"/>
      <c r="G5359" s="20"/>
      <c r="H5359" s="41">
        <v>14</v>
      </c>
    </row>
    <row r="5360" spans="1:8" x14ac:dyDescent="0.3">
      <c r="A5360" s="40">
        <v>46116</v>
      </c>
      <c r="B5360" s="41" t="s">
        <v>40</v>
      </c>
      <c r="C5360" s="20" t="s">
        <v>56</v>
      </c>
      <c r="D5360" s="20" t="s">
        <v>21</v>
      </c>
      <c r="E5360" s="55">
        <v>0.375</v>
      </c>
      <c r="F5360" s="20"/>
      <c r="G5360" s="20"/>
      <c r="H5360" s="20">
        <v>10</v>
      </c>
    </row>
    <row r="5361" spans="1:8" x14ac:dyDescent="0.3">
      <c r="A5361" s="40">
        <v>46116</v>
      </c>
      <c r="B5361" s="41" t="s">
        <v>1569</v>
      </c>
      <c r="C5361" s="20" t="s">
        <v>14</v>
      </c>
      <c r="D5361" s="20" t="s">
        <v>15</v>
      </c>
      <c r="E5361" s="55">
        <v>0.33333333333333331</v>
      </c>
      <c r="F5361" s="20"/>
      <c r="G5361" s="20"/>
      <c r="H5361" s="20">
        <v>10</v>
      </c>
    </row>
    <row r="5362" spans="1:8" x14ac:dyDescent="0.3">
      <c r="A5362" s="40">
        <v>46116</v>
      </c>
      <c r="B5362" s="41" t="s">
        <v>1569</v>
      </c>
      <c r="C5362" s="42" t="s">
        <v>14</v>
      </c>
      <c r="D5362" s="41" t="s">
        <v>15</v>
      </c>
      <c r="E5362" s="42">
        <v>0.41666666666666669</v>
      </c>
      <c r="F5362" s="20"/>
      <c r="G5362" s="20"/>
      <c r="H5362" s="41">
        <v>10</v>
      </c>
    </row>
    <row r="5363" spans="1:8" x14ac:dyDescent="0.3">
      <c r="A5363" s="40">
        <v>46116</v>
      </c>
      <c r="B5363" s="41" t="s">
        <v>22</v>
      </c>
      <c r="C5363" s="42" t="s">
        <v>28</v>
      </c>
      <c r="D5363" s="41" t="s">
        <v>42</v>
      </c>
      <c r="E5363" s="42">
        <v>0.41666666666666669</v>
      </c>
      <c r="F5363" s="20"/>
      <c r="G5363" s="20"/>
      <c r="H5363" s="41">
        <v>4</v>
      </c>
    </row>
    <row r="5364" spans="1:8" x14ac:dyDescent="0.3">
      <c r="A5364" s="431" t="s">
        <v>267</v>
      </c>
      <c r="B5364" s="431" t="s">
        <v>2</v>
      </c>
      <c r="C5364" s="431" t="s">
        <v>3</v>
      </c>
      <c r="D5364" s="431" t="s">
        <v>4</v>
      </c>
      <c r="E5364" s="431" t="s">
        <v>5</v>
      </c>
      <c r="F5364" s="431" t="s">
        <v>500</v>
      </c>
      <c r="G5364" s="431" t="s">
        <v>619</v>
      </c>
      <c r="H5364" s="431" t="s">
        <v>268</v>
      </c>
    </row>
    <row r="5365" spans="1:8" x14ac:dyDescent="0.3">
      <c r="A5365" s="40">
        <v>46117</v>
      </c>
      <c r="B5365" s="41" t="s">
        <v>36</v>
      </c>
      <c r="C5365" s="42" t="s">
        <v>28</v>
      </c>
      <c r="D5365" s="41" t="s">
        <v>165</v>
      </c>
      <c r="E5365" s="42">
        <v>0.41666666666666669</v>
      </c>
      <c r="F5365" s="20"/>
      <c r="G5365" s="20"/>
      <c r="H5365" s="41">
        <v>10</v>
      </c>
    </row>
    <row r="5366" spans="1:8" x14ac:dyDescent="0.3">
      <c r="A5366" s="431" t="s">
        <v>267</v>
      </c>
      <c r="B5366" s="431" t="s">
        <v>2</v>
      </c>
      <c r="C5366" s="431" t="s">
        <v>3</v>
      </c>
      <c r="D5366" s="431" t="s">
        <v>4</v>
      </c>
      <c r="E5366" s="431" t="s">
        <v>5</v>
      </c>
      <c r="F5366" s="431" t="s">
        <v>500</v>
      </c>
      <c r="G5366" s="431" t="s">
        <v>619</v>
      </c>
      <c r="H5366" s="431" t="s">
        <v>268</v>
      </c>
    </row>
    <row r="5367" spans="1:8" x14ac:dyDescent="0.3">
      <c r="A5367" s="18">
        <v>46118</v>
      </c>
      <c r="B5367" s="5" t="s">
        <v>13</v>
      </c>
      <c r="C5367" s="19" t="s">
        <v>104</v>
      </c>
      <c r="D5367" s="48" t="s">
        <v>24</v>
      </c>
      <c r="E5367" s="19">
        <v>0.29166666666666669</v>
      </c>
      <c r="F5367" s="51"/>
      <c r="G5367" s="5"/>
      <c r="H5367" s="48">
        <v>10</v>
      </c>
    </row>
    <row r="5368" spans="1:8" x14ac:dyDescent="0.3">
      <c r="A5368" s="18">
        <v>46118</v>
      </c>
      <c r="B5368" s="5" t="s">
        <v>17</v>
      </c>
      <c r="C5368" s="19" t="s">
        <v>104</v>
      </c>
      <c r="D5368" s="48" t="s">
        <v>24</v>
      </c>
      <c r="E5368" s="19">
        <v>0.29166666666666669</v>
      </c>
      <c r="F5368" s="5"/>
      <c r="G5368" s="5"/>
      <c r="H5368" s="48">
        <v>8</v>
      </c>
    </row>
    <row r="5369" spans="1:8" x14ac:dyDescent="0.3">
      <c r="A5369" s="18">
        <v>46118</v>
      </c>
      <c r="B5369" s="5" t="s">
        <v>25</v>
      </c>
      <c r="C5369" s="19" t="s">
        <v>104</v>
      </c>
      <c r="D5369" s="48" t="s">
        <v>24</v>
      </c>
      <c r="E5369" s="19">
        <v>0.29166666666666669</v>
      </c>
      <c r="F5369" s="5"/>
      <c r="G5369" s="5"/>
      <c r="H5369" s="48">
        <v>6</v>
      </c>
    </row>
    <row r="5370" spans="1:8" x14ac:dyDescent="0.3">
      <c r="A5370" s="18">
        <v>46118</v>
      </c>
      <c r="B5370" s="5" t="s">
        <v>398</v>
      </c>
      <c r="C5370" s="19" t="s">
        <v>104</v>
      </c>
      <c r="D5370" s="48" t="s">
        <v>24</v>
      </c>
      <c r="E5370" s="19">
        <v>0.58333333333333337</v>
      </c>
      <c r="F5370" s="117"/>
      <c r="G5370" s="5"/>
      <c r="H5370" s="48">
        <v>5</v>
      </c>
    </row>
    <row r="5371" spans="1:8" x14ac:dyDescent="0.3">
      <c r="A5371" s="18">
        <v>46118</v>
      </c>
      <c r="B5371" s="5" t="s">
        <v>35</v>
      </c>
      <c r="C5371" s="19" t="s">
        <v>14</v>
      </c>
      <c r="D5371" s="48" t="s">
        <v>15</v>
      </c>
      <c r="E5371" s="19">
        <v>0.33333333333333331</v>
      </c>
      <c r="F5371" s="5"/>
      <c r="G5371" s="5"/>
      <c r="H5371" s="48">
        <v>4</v>
      </c>
    </row>
    <row r="5372" spans="1:8" x14ac:dyDescent="0.3">
      <c r="A5372" s="18">
        <v>46118</v>
      </c>
      <c r="B5372" s="54" t="s">
        <v>159</v>
      </c>
      <c r="C5372" s="191" t="s">
        <v>14</v>
      </c>
      <c r="D5372" s="54" t="s">
        <v>15</v>
      </c>
      <c r="E5372" s="191">
        <v>0.41666666666666702</v>
      </c>
      <c r="F5372" s="51"/>
      <c r="G5372" s="5"/>
      <c r="H5372" s="54">
        <v>4</v>
      </c>
    </row>
    <row r="5373" spans="1:8" x14ac:dyDescent="0.3">
      <c r="A5373" s="18">
        <v>46118</v>
      </c>
      <c r="B5373" s="5" t="s">
        <v>16</v>
      </c>
      <c r="C5373" s="19" t="s">
        <v>14</v>
      </c>
      <c r="D5373" s="48" t="s">
        <v>15</v>
      </c>
      <c r="E5373" s="19">
        <v>0.41666666666666669</v>
      </c>
      <c r="F5373" s="5"/>
      <c r="G5373" s="5"/>
      <c r="H5373" s="48">
        <v>12</v>
      </c>
    </row>
    <row r="5374" spans="1:8" x14ac:dyDescent="0.3">
      <c r="A5374" s="18">
        <v>46118</v>
      </c>
      <c r="B5374" s="5" t="s">
        <v>16</v>
      </c>
      <c r="C5374" s="19" t="s">
        <v>56</v>
      </c>
      <c r="D5374" s="48" t="s">
        <v>165</v>
      </c>
      <c r="E5374" s="19">
        <v>0.41666666666666669</v>
      </c>
      <c r="F5374" s="5"/>
      <c r="G5374" s="5"/>
      <c r="H5374" s="48">
        <v>12</v>
      </c>
    </row>
    <row r="5375" spans="1:8" x14ac:dyDescent="0.3">
      <c r="A5375" s="18">
        <v>46118</v>
      </c>
      <c r="B5375" s="5" t="s">
        <v>6</v>
      </c>
      <c r="C5375" s="19" t="s">
        <v>20</v>
      </c>
      <c r="D5375" s="48" t="s">
        <v>81</v>
      </c>
      <c r="E5375" s="19">
        <v>0.29166666666666702</v>
      </c>
      <c r="F5375" s="5"/>
      <c r="G5375" s="5"/>
      <c r="H5375" s="48">
        <v>14</v>
      </c>
    </row>
    <row r="5376" spans="1:8" x14ac:dyDescent="0.3">
      <c r="A5376" s="18">
        <v>46118</v>
      </c>
      <c r="B5376" s="5" t="s">
        <v>30</v>
      </c>
      <c r="C5376" s="19" t="s">
        <v>20</v>
      </c>
      <c r="D5376" s="48" t="s">
        <v>81</v>
      </c>
      <c r="E5376" s="19">
        <v>0.33333333333333298</v>
      </c>
      <c r="F5376" s="51"/>
      <c r="G5376" s="5"/>
      <c r="H5376" s="48">
        <v>12</v>
      </c>
    </row>
    <row r="5377" spans="1:8" x14ac:dyDescent="0.3">
      <c r="A5377" s="18">
        <v>46118</v>
      </c>
      <c r="B5377" s="5" t="s">
        <v>9</v>
      </c>
      <c r="C5377" s="19" t="s">
        <v>20</v>
      </c>
      <c r="D5377" s="48" t="s">
        <v>81</v>
      </c>
      <c r="E5377" s="19">
        <v>0.375</v>
      </c>
      <c r="F5377" s="5"/>
      <c r="G5377" s="5"/>
      <c r="H5377" s="48">
        <v>7</v>
      </c>
    </row>
    <row r="5378" spans="1:8" x14ac:dyDescent="0.3">
      <c r="A5378" s="18">
        <v>46118</v>
      </c>
      <c r="B5378" s="5" t="s">
        <v>453</v>
      </c>
      <c r="C5378" s="19" t="s">
        <v>56</v>
      </c>
      <c r="D5378" s="48" t="s">
        <v>165</v>
      </c>
      <c r="E5378" s="22">
        <v>0.33333333333333331</v>
      </c>
      <c r="F5378" s="5"/>
      <c r="G5378" s="5"/>
      <c r="H5378" s="48">
        <v>5</v>
      </c>
    </row>
    <row r="5379" spans="1:8" x14ac:dyDescent="0.3">
      <c r="A5379" s="18">
        <v>46118</v>
      </c>
      <c r="B5379" s="20" t="s">
        <v>18</v>
      </c>
      <c r="C5379" s="19" t="s">
        <v>101</v>
      </c>
      <c r="D5379" s="41" t="s">
        <v>101</v>
      </c>
      <c r="E5379" s="19">
        <v>0.29166666666666669</v>
      </c>
      <c r="F5379" s="5"/>
      <c r="G5379" s="5"/>
      <c r="H5379" s="41">
        <v>27</v>
      </c>
    </row>
    <row r="5380" spans="1:8" x14ac:dyDescent="0.3">
      <c r="A5380" s="18">
        <v>46118</v>
      </c>
      <c r="B5380" s="20" t="s">
        <v>220</v>
      </c>
      <c r="C5380" s="19" t="s">
        <v>101</v>
      </c>
      <c r="D5380" s="41" t="s">
        <v>101</v>
      </c>
      <c r="E5380" s="19">
        <v>0.29166666666666669</v>
      </c>
      <c r="F5380" s="5"/>
      <c r="G5380" s="5"/>
      <c r="H5380" s="41">
        <v>6</v>
      </c>
    </row>
    <row r="5381" spans="1:8" x14ac:dyDescent="0.3">
      <c r="A5381" s="18">
        <v>46118</v>
      </c>
      <c r="B5381" s="5" t="s">
        <v>175</v>
      </c>
      <c r="C5381" s="19" t="s">
        <v>28</v>
      </c>
      <c r="D5381" s="48" t="s">
        <v>42</v>
      </c>
      <c r="E5381" s="19">
        <v>0.29166666666666669</v>
      </c>
      <c r="F5381" s="117"/>
      <c r="G5381" s="5"/>
      <c r="H5381" s="48">
        <v>5</v>
      </c>
    </row>
    <row r="5382" spans="1:8" x14ac:dyDescent="0.3">
      <c r="A5382" s="18">
        <v>46118</v>
      </c>
      <c r="B5382" s="5" t="s">
        <v>22</v>
      </c>
      <c r="C5382" s="19" t="s">
        <v>202</v>
      </c>
      <c r="D5382" s="48" t="s">
        <v>42</v>
      </c>
      <c r="E5382" s="19">
        <v>0.58333333333333337</v>
      </c>
      <c r="F5382" s="5"/>
      <c r="G5382" s="5"/>
      <c r="H5382" s="48">
        <v>14</v>
      </c>
    </row>
    <row r="5383" spans="1:8" x14ac:dyDescent="0.3">
      <c r="A5383" s="18">
        <v>46118</v>
      </c>
      <c r="B5383" s="5" t="s">
        <v>660</v>
      </c>
      <c r="C5383" s="19" t="s">
        <v>46</v>
      </c>
      <c r="D5383" s="48" t="s">
        <v>24</v>
      </c>
      <c r="E5383" s="19">
        <v>0.75</v>
      </c>
      <c r="F5383" s="5"/>
      <c r="G5383" s="5"/>
      <c r="H5383" s="48">
        <v>1</v>
      </c>
    </row>
    <row r="5384" spans="1:8" x14ac:dyDescent="0.3">
      <c r="A5384" s="18">
        <v>46118</v>
      </c>
      <c r="B5384" s="5" t="s">
        <v>9</v>
      </c>
      <c r="C5384" s="19" t="s">
        <v>111</v>
      </c>
      <c r="D5384" s="48" t="s">
        <v>111</v>
      </c>
      <c r="E5384" s="19">
        <v>0.875</v>
      </c>
      <c r="F5384" s="5"/>
      <c r="G5384" s="5"/>
      <c r="H5384" s="48">
        <v>1</v>
      </c>
    </row>
    <row r="5385" spans="1:8" x14ac:dyDescent="0.3">
      <c r="A5385" s="431" t="s">
        <v>267</v>
      </c>
      <c r="B5385" s="431" t="s">
        <v>2</v>
      </c>
      <c r="C5385" s="431" t="s">
        <v>3</v>
      </c>
      <c r="D5385" s="431" t="s">
        <v>4</v>
      </c>
      <c r="E5385" s="431" t="s">
        <v>5</v>
      </c>
      <c r="F5385" s="431" t="s">
        <v>500</v>
      </c>
      <c r="G5385" s="431" t="s">
        <v>619</v>
      </c>
      <c r="H5385" s="431" t="s">
        <v>268</v>
      </c>
    </row>
    <row r="5386" spans="1:8" x14ac:dyDescent="0.3">
      <c r="A5386" s="18">
        <v>46119</v>
      </c>
      <c r="B5386" s="5" t="s">
        <v>67</v>
      </c>
      <c r="C5386" s="19" t="s">
        <v>20</v>
      </c>
      <c r="D5386" s="48" t="s">
        <v>21</v>
      </c>
      <c r="E5386" s="19">
        <v>0.29166666666666669</v>
      </c>
      <c r="F5386" s="5"/>
      <c r="G5386" s="5"/>
      <c r="H5386" s="48">
        <v>12</v>
      </c>
    </row>
    <row r="5387" spans="1:8" x14ac:dyDescent="0.3">
      <c r="A5387" s="18">
        <v>46119</v>
      </c>
      <c r="B5387" s="5" t="s">
        <v>6</v>
      </c>
      <c r="C5387" s="19" t="s">
        <v>20</v>
      </c>
      <c r="D5387" s="48" t="s">
        <v>21</v>
      </c>
      <c r="E5387" s="19">
        <v>0.41666666666666669</v>
      </c>
      <c r="F5387" s="5"/>
      <c r="G5387" s="5"/>
      <c r="H5387" s="48">
        <v>12</v>
      </c>
    </row>
    <row r="5388" spans="1:8" x14ac:dyDescent="0.3">
      <c r="A5388" s="18">
        <v>46119</v>
      </c>
      <c r="B5388" s="20" t="s">
        <v>9</v>
      </c>
      <c r="C5388" s="21" t="s">
        <v>20</v>
      </c>
      <c r="D5388" s="41" t="s">
        <v>21</v>
      </c>
      <c r="E5388" s="21">
        <v>0.41666666666666669</v>
      </c>
      <c r="F5388" s="54"/>
      <c r="G5388" s="5"/>
      <c r="H5388" s="41">
        <v>15</v>
      </c>
    </row>
    <row r="5389" spans="1:8" x14ac:dyDescent="0.3">
      <c r="A5389" s="18">
        <v>46119</v>
      </c>
      <c r="B5389" s="5" t="s">
        <v>43</v>
      </c>
      <c r="C5389" s="19" t="s">
        <v>28</v>
      </c>
      <c r="D5389" s="48" t="s">
        <v>42</v>
      </c>
      <c r="E5389" s="19">
        <v>0.25</v>
      </c>
      <c r="F5389" s="54"/>
      <c r="G5389" s="54"/>
      <c r="H5389" s="48">
        <v>4</v>
      </c>
    </row>
    <row r="5390" spans="1:8" x14ac:dyDescent="0.3">
      <c r="A5390" s="18">
        <v>46119</v>
      </c>
      <c r="B5390" s="5" t="s">
        <v>22</v>
      </c>
      <c r="C5390" s="19" t="s">
        <v>28</v>
      </c>
      <c r="D5390" s="48" t="s">
        <v>42</v>
      </c>
      <c r="E5390" s="19">
        <v>0.58333333333333337</v>
      </c>
      <c r="F5390" s="54"/>
      <c r="G5390" s="5"/>
      <c r="H5390" s="48">
        <v>14</v>
      </c>
    </row>
    <row r="5391" spans="1:8" x14ac:dyDescent="0.3">
      <c r="A5391" s="18">
        <v>46119</v>
      </c>
      <c r="B5391" s="5" t="s">
        <v>398</v>
      </c>
      <c r="C5391" s="241" t="s">
        <v>56</v>
      </c>
      <c r="D5391" s="54" t="s">
        <v>81</v>
      </c>
      <c r="E5391" s="241">
        <v>0.25</v>
      </c>
      <c r="F5391" s="41"/>
      <c r="G5391" s="20"/>
      <c r="H5391" s="54">
        <v>5</v>
      </c>
    </row>
    <row r="5392" spans="1:8" x14ac:dyDescent="0.3">
      <c r="A5392" s="18">
        <v>46119</v>
      </c>
      <c r="B5392" s="5" t="s">
        <v>75</v>
      </c>
      <c r="C5392" s="19" t="s">
        <v>56</v>
      </c>
      <c r="D5392" s="48" t="s">
        <v>81</v>
      </c>
      <c r="E5392" s="19">
        <v>0.25</v>
      </c>
      <c r="F5392" s="5"/>
      <c r="G5392" s="5"/>
      <c r="H5392" s="48">
        <v>10</v>
      </c>
    </row>
    <row r="5393" spans="1:8" x14ac:dyDescent="0.3">
      <c r="A5393" s="18">
        <v>46119</v>
      </c>
      <c r="B5393" s="5" t="s">
        <v>1188</v>
      </c>
      <c r="C5393" s="5" t="s">
        <v>56</v>
      </c>
      <c r="D5393" s="5" t="s">
        <v>81</v>
      </c>
      <c r="E5393" s="22">
        <v>0.41666666666666669</v>
      </c>
      <c r="F5393" s="5"/>
      <c r="G5393" s="5"/>
      <c r="H5393" s="48">
        <v>10</v>
      </c>
    </row>
    <row r="5394" spans="1:8" x14ac:dyDescent="0.3">
      <c r="A5394" s="18">
        <v>46119</v>
      </c>
      <c r="B5394" s="5" t="s">
        <v>16</v>
      </c>
      <c r="C5394" s="19" t="s">
        <v>56</v>
      </c>
      <c r="D5394" s="48" t="s">
        <v>81</v>
      </c>
      <c r="E5394" s="19">
        <v>0.58333333333333337</v>
      </c>
      <c r="F5394" s="51"/>
      <c r="G5394" s="20"/>
      <c r="H5394" s="48">
        <v>14</v>
      </c>
    </row>
    <row r="5395" spans="1:8" x14ac:dyDescent="0.3">
      <c r="A5395" s="18">
        <v>46119</v>
      </c>
      <c r="B5395" s="5" t="s">
        <v>80</v>
      </c>
      <c r="C5395" s="19" t="s">
        <v>101</v>
      </c>
      <c r="D5395" s="48" t="s">
        <v>101</v>
      </c>
      <c r="E5395" s="19">
        <v>0.29166666666666702</v>
      </c>
      <c r="F5395" s="5"/>
      <c r="G5395" s="20"/>
      <c r="H5395" s="48">
        <v>31</v>
      </c>
    </row>
    <row r="5396" spans="1:8" x14ac:dyDescent="0.3">
      <c r="A5396" s="18">
        <v>46119</v>
      </c>
      <c r="B5396" s="5" t="s">
        <v>169</v>
      </c>
      <c r="C5396" s="19" t="s">
        <v>101</v>
      </c>
      <c r="D5396" s="48" t="s">
        <v>101</v>
      </c>
      <c r="E5396" s="19">
        <v>0.29166666666666669</v>
      </c>
      <c r="F5396" s="51" t="s">
        <v>1570</v>
      </c>
      <c r="G5396" s="20"/>
      <c r="H5396" s="48">
        <v>6</v>
      </c>
    </row>
    <row r="5397" spans="1:8" x14ac:dyDescent="0.3">
      <c r="A5397" s="18">
        <v>46119</v>
      </c>
      <c r="B5397" s="5" t="s">
        <v>76</v>
      </c>
      <c r="C5397" s="19" t="s">
        <v>46</v>
      </c>
      <c r="D5397" s="48" t="s">
        <v>165</v>
      </c>
      <c r="E5397" s="19">
        <v>0.29166666666666669</v>
      </c>
      <c r="F5397" s="5"/>
      <c r="G5397" s="5"/>
      <c r="H5397" s="48">
        <v>4</v>
      </c>
    </row>
    <row r="5398" spans="1:8" x14ac:dyDescent="0.3">
      <c r="A5398" s="18">
        <v>46119</v>
      </c>
      <c r="B5398" s="5" t="s">
        <v>161</v>
      </c>
      <c r="C5398" s="19" t="s">
        <v>46</v>
      </c>
      <c r="D5398" s="48" t="s">
        <v>165</v>
      </c>
      <c r="E5398" s="19">
        <v>0.5</v>
      </c>
      <c r="F5398" s="51"/>
      <c r="G5398" s="20"/>
      <c r="H5398" s="48">
        <v>4</v>
      </c>
    </row>
    <row r="5399" spans="1:8" x14ac:dyDescent="0.3">
      <c r="A5399" s="18">
        <v>46119</v>
      </c>
      <c r="B5399" s="20" t="s">
        <v>35</v>
      </c>
      <c r="C5399" s="19" t="s">
        <v>104</v>
      </c>
      <c r="D5399" s="41" t="s">
        <v>24</v>
      </c>
      <c r="E5399" s="19">
        <v>0.33333333333333331</v>
      </c>
      <c r="F5399" s="54" t="s">
        <v>587</v>
      </c>
      <c r="G5399" s="5"/>
      <c r="H5399" s="41">
        <v>13</v>
      </c>
    </row>
    <row r="5400" spans="1:8" x14ac:dyDescent="0.3">
      <c r="A5400" s="18">
        <v>46119</v>
      </c>
      <c r="B5400" s="5" t="s">
        <v>40</v>
      </c>
      <c r="C5400" s="19" t="s">
        <v>104</v>
      </c>
      <c r="D5400" s="48" t="s">
        <v>24</v>
      </c>
      <c r="E5400" s="19">
        <v>0.41666666666666669</v>
      </c>
      <c r="F5400" s="51"/>
      <c r="G5400" s="5"/>
      <c r="H5400" s="48">
        <v>10</v>
      </c>
    </row>
    <row r="5401" spans="1:8" x14ac:dyDescent="0.3">
      <c r="A5401" s="18">
        <v>46119</v>
      </c>
      <c r="B5401" s="20" t="s">
        <v>51</v>
      </c>
      <c r="C5401" s="21" t="s">
        <v>104</v>
      </c>
      <c r="D5401" s="41" t="s">
        <v>24</v>
      </c>
      <c r="E5401" s="21">
        <v>0.41666666666666669</v>
      </c>
      <c r="F5401" s="54"/>
      <c r="G5401" s="5"/>
      <c r="H5401" s="41">
        <v>3</v>
      </c>
    </row>
    <row r="5402" spans="1:8" x14ac:dyDescent="0.3">
      <c r="A5402" s="18">
        <v>46119</v>
      </c>
      <c r="B5402" s="5" t="s">
        <v>36</v>
      </c>
      <c r="C5402" s="241" t="s">
        <v>14</v>
      </c>
      <c r="D5402" s="54" t="s">
        <v>15</v>
      </c>
      <c r="E5402" s="241">
        <v>0.20833333333333301</v>
      </c>
      <c r="F5402" s="51"/>
      <c r="G5402" s="51"/>
      <c r="H5402" s="54">
        <v>19</v>
      </c>
    </row>
    <row r="5403" spans="1:8" x14ac:dyDescent="0.3">
      <c r="A5403" s="18">
        <v>46119</v>
      </c>
      <c r="B5403" s="5" t="s">
        <v>107</v>
      </c>
      <c r="C5403" s="19" t="s">
        <v>14</v>
      </c>
      <c r="D5403" s="48" t="s">
        <v>15</v>
      </c>
      <c r="E5403" s="19">
        <v>0.54166666666666663</v>
      </c>
      <c r="F5403" s="5"/>
      <c r="G5403" s="5"/>
      <c r="H5403" s="48">
        <v>14</v>
      </c>
    </row>
    <row r="5404" spans="1:8" x14ac:dyDescent="0.3">
      <c r="A5404" s="431" t="s">
        <v>267</v>
      </c>
      <c r="B5404" s="431" t="s">
        <v>2</v>
      </c>
      <c r="C5404" s="431" t="s">
        <v>3</v>
      </c>
      <c r="D5404" s="431" t="s">
        <v>4</v>
      </c>
      <c r="E5404" s="431" t="s">
        <v>5</v>
      </c>
      <c r="F5404" s="431" t="s">
        <v>500</v>
      </c>
      <c r="G5404" s="431" t="s">
        <v>619</v>
      </c>
      <c r="H5404" s="431" t="s">
        <v>268</v>
      </c>
    </row>
    <row r="5405" spans="1:8" x14ac:dyDescent="0.3">
      <c r="A5405" s="18">
        <v>46120</v>
      </c>
      <c r="B5405" s="20" t="s">
        <v>6</v>
      </c>
      <c r="C5405" s="21" t="s">
        <v>20</v>
      </c>
      <c r="D5405" s="41" t="s">
        <v>21</v>
      </c>
      <c r="E5405" s="21">
        <v>0.375</v>
      </c>
      <c r="F5405" s="161"/>
      <c r="G5405" s="20"/>
      <c r="H5405" s="41">
        <v>12</v>
      </c>
    </row>
    <row r="5406" spans="1:8" x14ac:dyDescent="0.3">
      <c r="A5406" s="18">
        <v>46120</v>
      </c>
      <c r="B5406" s="20" t="s">
        <v>9</v>
      </c>
      <c r="C5406" s="21" t="s">
        <v>20</v>
      </c>
      <c r="D5406" s="20" t="s">
        <v>21</v>
      </c>
      <c r="E5406" s="21">
        <v>0.375</v>
      </c>
      <c r="F5406" s="20"/>
      <c r="G5406" s="20"/>
      <c r="H5406" s="20">
        <v>7</v>
      </c>
    </row>
    <row r="5407" spans="1:8" x14ac:dyDescent="0.3">
      <c r="A5407" s="18">
        <v>46120</v>
      </c>
      <c r="B5407" s="20" t="s">
        <v>204</v>
      </c>
      <c r="C5407" s="21" t="s">
        <v>111</v>
      </c>
      <c r="D5407" s="20" t="s">
        <v>111</v>
      </c>
      <c r="E5407" s="21" t="s">
        <v>111</v>
      </c>
      <c r="F5407" s="161"/>
      <c r="G5407" s="20"/>
      <c r="H5407" s="20">
        <v>7</v>
      </c>
    </row>
    <row r="5408" spans="1:8" x14ac:dyDescent="0.3">
      <c r="A5408" s="18">
        <v>46120</v>
      </c>
      <c r="B5408" s="20" t="s">
        <v>36</v>
      </c>
      <c r="C5408" s="42" t="s">
        <v>56</v>
      </c>
      <c r="D5408" s="41" t="s">
        <v>81</v>
      </c>
      <c r="E5408" s="42">
        <v>0.20833333333333301</v>
      </c>
      <c r="F5408" s="20" t="s">
        <v>1328</v>
      </c>
      <c r="G5408" s="20"/>
      <c r="H5408" s="41">
        <v>18</v>
      </c>
    </row>
    <row r="5409" spans="1:8" x14ac:dyDescent="0.3">
      <c r="A5409" s="18">
        <v>46120</v>
      </c>
      <c r="B5409" s="20" t="s">
        <v>16</v>
      </c>
      <c r="C5409" s="21" t="s">
        <v>46</v>
      </c>
      <c r="D5409" s="41" t="s">
        <v>165</v>
      </c>
      <c r="E5409" s="21">
        <v>0.5</v>
      </c>
      <c r="F5409" s="20"/>
      <c r="G5409" s="20"/>
      <c r="H5409" s="41">
        <v>10</v>
      </c>
    </row>
    <row r="5410" spans="1:8" x14ac:dyDescent="0.3">
      <c r="A5410" s="18">
        <v>46120</v>
      </c>
      <c r="B5410" s="20" t="s">
        <v>479</v>
      </c>
      <c r="C5410" s="21" t="s">
        <v>28</v>
      </c>
      <c r="D5410" s="41" t="s">
        <v>42</v>
      </c>
      <c r="E5410" s="21">
        <v>0.5</v>
      </c>
      <c r="F5410" s="20"/>
      <c r="G5410" s="20"/>
      <c r="H5410" s="41">
        <v>5</v>
      </c>
    </row>
    <row r="5411" spans="1:8" x14ac:dyDescent="0.3">
      <c r="A5411" s="18">
        <v>46120</v>
      </c>
      <c r="B5411" s="20" t="s">
        <v>22</v>
      </c>
      <c r="C5411" s="21" t="s">
        <v>46</v>
      </c>
      <c r="D5411" s="41" t="s">
        <v>165</v>
      </c>
      <c r="E5411" s="21">
        <v>0.5</v>
      </c>
      <c r="F5411" s="20"/>
      <c r="G5411" s="20"/>
      <c r="H5411" s="41">
        <v>3</v>
      </c>
    </row>
    <row r="5412" spans="1:8" x14ac:dyDescent="0.3">
      <c r="A5412" s="18">
        <v>46120</v>
      </c>
      <c r="B5412" s="20" t="s">
        <v>18</v>
      </c>
      <c r="C5412" s="21" t="s">
        <v>101</v>
      </c>
      <c r="D5412" s="20" t="s">
        <v>101</v>
      </c>
      <c r="E5412" s="21">
        <v>0.33333333333333331</v>
      </c>
      <c r="F5412" s="41"/>
      <c r="G5412" s="20"/>
      <c r="H5412" s="20">
        <v>21</v>
      </c>
    </row>
    <row r="5413" spans="1:8" x14ac:dyDescent="0.3">
      <c r="A5413" s="18">
        <v>46120</v>
      </c>
      <c r="B5413" s="20" t="s">
        <v>11</v>
      </c>
      <c r="C5413" s="21" t="s">
        <v>101</v>
      </c>
      <c r="D5413" s="41" t="s">
        <v>101</v>
      </c>
      <c r="E5413" s="21">
        <v>0.33333333333333298</v>
      </c>
      <c r="F5413" s="41"/>
      <c r="G5413" s="161"/>
      <c r="H5413" s="41">
        <v>8</v>
      </c>
    </row>
    <row r="5414" spans="1:8" x14ac:dyDescent="0.3">
      <c r="A5414" s="18">
        <v>46120</v>
      </c>
      <c r="B5414" s="20" t="s">
        <v>35</v>
      </c>
      <c r="C5414" s="21" t="s">
        <v>104</v>
      </c>
      <c r="D5414" s="41" t="s">
        <v>64</v>
      </c>
      <c r="E5414" s="21">
        <v>0.29166666666666702</v>
      </c>
      <c r="F5414" s="20"/>
      <c r="G5414" s="20"/>
      <c r="H5414" s="41">
        <v>6</v>
      </c>
    </row>
    <row r="5415" spans="1:8" x14ac:dyDescent="0.3">
      <c r="A5415" s="18">
        <v>46120</v>
      </c>
      <c r="B5415" s="20" t="s">
        <v>19</v>
      </c>
      <c r="C5415" s="21" t="s">
        <v>104</v>
      </c>
      <c r="D5415" s="41" t="s">
        <v>64</v>
      </c>
      <c r="E5415" s="21">
        <v>0.375</v>
      </c>
      <c r="F5415" s="20"/>
      <c r="G5415" s="20"/>
      <c r="H5415" s="41">
        <v>7</v>
      </c>
    </row>
    <row r="5416" spans="1:8" x14ac:dyDescent="0.3">
      <c r="A5416" s="18">
        <v>46120</v>
      </c>
      <c r="B5416" s="20" t="s">
        <v>40</v>
      </c>
      <c r="C5416" s="21" t="s">
        <v>104</v>
      </c>
      <c r="D5416" s="41" t="s">
        <v>64</v>
      </c>
      <c r="E5416" s="21">
        <v>0.375</v>
      </c>
      <c r="F5416" s="20"/>
      <c r="G5416" s="20"/>
      <c r="H5416" s="41">
        <v>8</v>
      </c>
    </row>
    <row r="5417" spans="1:8" x14ac:dyDescent="0.3">
      <c r="A5417" s="18">
        <v>46120</v>
      </c>
      <c r="B5417" s="20" t="s">
        <v>12</v>
      </c>
      <c r="C5417" s="21" t="s">
        <v>14</v>
      </c>
      <c r="D5417" s="41" t="s">
        <v>15</v>
      </c>
      <c r="E5417" s="21">
        <v>0.33333333333333331</v>
      </c>
      <c r="F5417" s="20"/>
      <c r="G5417" s="20"/>
      <c r="H5417" s="41">
        <v>20</v>
      </c>
    </row>
    <row r="5418" spans="1:8" x14ac:dyDescent="0.3">
      <c r="A5418" s="431" t="s">
        <v>267</v>
      </c>
      <c r="B5418" s="431" t="s">
        <v>2</v>
      </c>
      <c r="C5418" s="431" t="s">
        <v>3</v>
      </c>
      <c r="D5418" s="431" t="s">
        <v>4</v>
      </c>
      <c r="E5418" s="431" t="s">
        <v>5</v>
      </c>
      <c r="F5418" s="431" t="s">
        <v>500</v>
      </c>
      <c r="G5418" s="431" t="s">
        <v>619</v>
      </c>
      <c r="H5418" s="431" t="s">
        <v>268</v>
      </c>
    </row>
    <row r="5419" spans="1:8" x14ac:dyDescent="0.3">
      <c r="A5419" s="18">
        <v>46121</v>
      </c>
      <c r="B5419" s="5" t="s">
        <v>159</v>
      </c>
      <c r="C5419" s="19" t="s">
        <v>56</v>
      </c>
      <c r="D5419" s="48" t="s">
        <v>81</v>
      </c>
      <c r="E5419" s="21">
        <v>0.33333333333333331</v>
      </c>
      <c r="F5419" s="5"/>
      <c r="G5419" s="5"/>
      <c r="H5419" s="48">
        <v>3</v>
      </c>
    </row>
    <row r="5420" spans="1:8" x14ac:dyDescent="0.3">
      <c r="A5420" s="18">
        <v>46121</v>
      </c>
      <c r="B5420" s="5" t="s">
        <v>49</v>
      </c>
      <c r="C5420" s="19" t="s">
        <v>56</v>
      </c>
      <c r="D5420" s="48" t="s">
        <v>81</v>
      </c>
      <c r="E5420" s="21">
        <v>0.33333333333333331</v>
      </c>
      <c r="F5420" s="54"/>
      <c r="G5420" s="117"/>
      <c r="H5420" s="5">
        <v>1</v>
      </c>
    </row>
    <row r="5421" spans="1:8" x14ac:dyDescent="0.3">
      <c r="A5421" s="18">
        <v>46121</v>
      </c>
      <c r="B5421" s="5" t="s">
        <v>25</v>
      </c>
      <c r="C5421" s="19" t="s">
        <v>56</v>
      </c>
      <c r="D5421" s="48" t="s">
        <v>81</v>
      </c>
      <c r="E5421" s="19">
        <v>0.5</v>
      </c>
      <c r="F5421" s="51"/>
      <c r="G5421" s="5"/>
      <c r="H5421" s="48">
        <v>3</v>
      </c>
    </row>
    <row r="5422" spans="1:8" x14ac:dyDescent="0.3">
      <c r="A5422" s="18">
        <v>46121</v>
      </c>
      <c r="B5422" s="5" t="s">
        <v>17</v>
      </c>
      <c r="C5422" s="19" t="s">
        <v>56</v>
      </c>
      <c r="D5422" s="48" t="s">
        <v>81</v>
      </c>
      <c r="E5422" s="19">
        <v>0.5</v>
      </c>
      <c r="F5422" s="51"/>
      <c r="G5422" s="51"/>
      <c r="H5422" s="48">
        <v>3</v>
      </c>
    </row>
    <row r="5423" spans="1:8" x14ac:dyDescent="0.3">
      <c r="A5423" s="18">
        <v>46121</v>
      </c>
      <c r="B5423" s="5" t="s">
        <v>35</v>
      </c>
      <c r="C5423" s="19" t="s">
        <v>104</v>
      </c>
      <c r="D5423" s="48" t="s">
        <v>64</v>
      </c>
      <c r="E5423" s="19">
        <v>0.29166666666666702</v>
      </c>
      <c r="F5423" s="51"/>
      <c r="G5423" s="51"/>
      <c r="H5423" s="48">
        <v>7</v>
      </c>
    </row>
    <row r="5424" spans="1:8" x14ac:dyDescent="0.3">
      <c r="A5424" s="18">
        <v>46121</v>
      </c>
      <c r="B5424" s="51" t="s">
        <v>40</v>
      </c>
      <c r="C5424" s="241" t="s">
        <v>28</v>
      </c>
      <c r="D5424" s="54" t="s">
        <v>42</v>
      </c>
      <c r="E5424" s="241">
        <v>0.20833333333333334</v>
      </c>
      <c r="F5424" s="51"/>
      <c r="G5424" s="51"/>
      <c r="H5424" s="54">
        <v>10</v>
      </c>
    </row>
    <row r="5425" spans="1:8" x14ac:dyDescent="0.3">
      <c r="A5425" s="18">
        <v>46121</v>
      </c>
      <c r="B5425" s="5" t="s">
        <v>18</v>
      </c>
      <c r="C5425" s="19" t="s">
        <v>28</v>
      </c>
      <c r="D5425" s="48" t="s">
        <v>42</v>
      </c>
      <c r="E5425" s="19">
        <v>0.20833333333333334</v>
      </c>
      <c r="F5425" s="5"/>
      <c r="G5425" s="5"/>
      <c r="H5425" s="48">
        <v>3</v>
      </c>
    </row>
    <row r="5426" spans="1:8" x14ac:dyDescent="0.3">
      <c r="A5426" s="18">
        <v>46121</v>
      </c>
      <c r="B5426" s="5" t="s">
        <v>169</v>
      </c>
      <c r="C5426" s="19" t="s">
        <v>46</v>
      </c>
      <c r="D5426" s="54" t="s">
        <v>165</v>
      </c>
      <c r="E5426" s="19">
        <v>0.29166666666666669</v>
      </c>
      <c r="F5426" s="5"/>
      <c r="G5426" s="5"/>
      <c r="H5426" s="54">
        <v>2</v>
      </c>
    </row>
    <row r="5427" spans="1:8" x14ac:dyDescent="0.3">
      <c r="A5427" s="18">
        <v>46121</v>
      </c>
      <c r="B5427" s="20" t="s">
        <v>76</v>
      </c>
      <c r="C5427" s="21" t="s">
        <v>46</v>
      </c>
      <c r="D5427" s="20" t="s">
        <v>165</v>
      </c>
      <c r="E5427" s="21">
        <v>0.33333333333333331</v>
      </c>
      <c r="F5427" s="54"/>
      <c r="G5427" s="5"/>
      <c r="H5427" s="20">
        <v>1</v>
      </c>
    </row>
    <row r="5428" spans="1:8" x14ac:dyDescent="0.3">
      <c r="A5428" s="18">
        <v>46121</v>
      </c>
      <c r="B5428" s="20" t="s">
        <v>36</v>
      </c>
      <c r="C5428" s="21" t="s">
        <v>14</v>
      </c>
      <c r="D5428" s="41" t="s">
        <v>115</v>
      </c>
      <c r="E5428" s="21">
        <v>0.33333333333333331</v>
      </c>
      <c r="F5428" s="51"/>
      <c r="G5428" s="5"/>
      <c r="H5428" s="41">
        <v>19</v>
      </c>
    </row>
    <row r="5429" spans="1:8" x14ac:dyDescent="0.3">
      <c r="A5429" s="18">
        <v>46121</v>
      </c>
      <c r="B5429" s="5" t="s">
        <v>6</v>
      </c>
      <c r="C5429" s="19" t="s">
        <v>101</v>
      </c>
      <c r="D5429" s="48" t="s">
        <v>101</v>
      </c>
      <c r="E5429" s="19">
        <v>0.29166666666666702</v>
      </c>
      <c r="F5429" s="51"/>
      <c r="G5429" s="51"/>
      <c r="H5429" s="48">
        <v>10</v>
      </c>
    </row>
    <row r="5430" spans="1:8" x14ac:dyDescent="0.3">
      <c r="A5430" s="18">
        <v>46121</v>
      </c>
      <c r="B5430" s="5" t="s">
        <v>9</v>
      </c>
      <c r="C5430" s="19" t="s">
        <v>101</v>
      </c>
      <c r="D5430" s="48" t="s">
        <v>101</v>
      </c>
      <c r="E5430" s="19">
        <v>0.29166666666666702</v>
      </c>
      <c r="F5430" s="5"/>
      <c r="G5430" s="5"/>
      <c r="H5430" s="48">
        <v>12</v>
      </c>
    </row>
    <row r="5431" spans="1:8" x14ac:dyDescent="0.3">
      <c r="A5431" s="18">
        <v>46121</v>
      </c>
      <c r="B5431" s="5" t="s">
        <v>80</v>
      </c>
      <c r="C5431" s="19" t="s">
        <v>104</v>
      </c>
      <c r="D5431" s="48" t="s">
        <v>64</v>
      </c>
      <c r="E5431" s="19">
        <v>0.625</v>
      </c>
      <c r="F5431" s="36" t="s">
        <v>1444</v>
      </c>
      <c r="G5431" s="51"/>
      <c r="H5431" s="48">
        <v>12</v>
      </c>
    </row>
    <row r="5432" spans="1:8" x14ac:dyDescent="0.3">
      <c r="A5432" s="18">
        <v>46121</v>
      </c>
      <c r="B5432" s="5" t="s">
        <v>580</v>
      </c>
      <c r="C5432" s="19" t="s">
        <v>20</v>
      </c>
      <c r="D5432" s="48" t="s">
        <v>21</v>
      </c>
      <c r="E5432" s="19">
        <v>0.33333333333333331</v>
      </c>
      <c r="F5432" s="54"/>
      <c r="G5432" s="54"/>
      <c r="H5432" s="48">
        <v>22</v>
      </c>
    </row>
    <row r="5433" spans="1:8" x14ac:dyDescent="0.3">
      <c r="A5433" s="18">
        <v>46121</v>
      </c>
      <c r="B5433" s="5" t="s">
        <v>22</v>
      </c>
      <c r="C5433" s="19" t="s">
        <v>20</v>
      </c>
      <c r="D5433" s="48" t="s">
        <v>21</v>
      </c>
      <c r="E5433" s="19">
        <v>0.41666666666666669</v>
      </c>
      <c r="F5433" s="54"/>
      <c r="G5433" s="54"/>
      <c r="H5433" s="48">
        <v>22</v>
      </c>
    </row>
    <row r="5434" spans="1:8" x14ac:dyDescent="0.3">
      <c r="A5434" s="431" t="s">
        <v>267</v>
      </c>
      <c r="B5434" s="431" t="s">
        <v>2</v>
      </c>
      <c r="C5434" s="431" t="s">
        <v>3</v>
      </c>
      <c r="D5434" s="431" t="s">
        <v>4</v>
      </c>
      <c r="E5434" s="431" t="s">
        <v>5</v>
      </c>
      <c r="F5434" s="431" t="s">
        <v>500</v>
      </c>
      <c r="G5434" s="431" t="s">
        <v>619</v>
      </c>
      <c r="H5434" s="431" t="s">
        <v>268</v>
      </c>
    </row>
    <row r="5435" spans="1:8" x14ac:dyDescent="0.3">
      <c r="A5435" s="18">
        <v>46122</v>
      </c>
      <c r="B5435" s="20" t="s">
        <v>35</v>
      </c>
      <c r="C5435" s="21" t="s">
        <v>46</v>
      </c>
      <c r="D5435" s="41" t="s">
        <v>165</v>
      </c>
      <c r="E5435" s="21">
        <v>0.29166666666666702</v>
      </c>
      <c r="F5435" s="54"/>
      <c r="G5435" s="54"/>
      <c r="H5435" s="41">
        <v>4</v>
      </c>
    </row>
    <row r="5436" spans="1:8" x14ac:dyDescent="0.3">
      <c r="A5436" s="18">
        <v>46122</v>
      </c>
      <c r="B5436" s="5" t="s">
        <v>6</v>
      </c>
      <c r="C5436" s="19" t="s">
        <v>14</v>
      </c>
      <c r="D5436" s="48" t="s">
        <v>115</v>
      </c>
      <c r="E5436" s="19">
        <v>0.375</v>
      </c>
      <c r="F5436" s="51"/>
      <c r="G5436" s="5"/>
      <c r="H5436" s="48">
        <v>8</v>
      </c>
    </row>
    <row r="5437" spans="1:8" x14ac:dyDescent="0.3">
      <c r="A5437" s="18">
        <v>46122</v>
      </c>
      <c r="B5437" s="5" t="s">
        <v>30</v>
      </c>
      <c r="C5437" s="19" t="s">
        <v>14</v>
      </c>
      <c r="D5437" s="48" t="s">
        <v>115</v>
      </c>
      <c r="E5437" s="19"/>
      <c r="F5437" s="51"/>
      <c r="G5437" s="5"/>
      <c r="H5437" s="48"/>
    </row>
    <row r="5438" spans="1:8" x14ac:dyDescent="0.3">
      <c r="A5438" s="18">
        <v>46122</v>
      </c>
      <c r="B5438" s="5" t="s">
        <v>67</v>
      </c>
      <c r="C5438" s="19" t="s">
        <v>14</v>
      </c>
      <c r="D5438" s="48" t="s">
        <v>115</v>
      </c>
      <c r="E5438" s="19"/>
      <c r="F5438" s="51"/>
      <c r="G5438" s="5"/>
      <c r="H5438" s="48"/>
    </row>
    <row r="5439" spans="1:8" x14ac:dyDescent="0.3">
      <c r="A5439" s="18">
        <v>46122</v>
      </c>
      <c r="B5439" s="51" t="s">
        <v>12</v>
      </c>
      <c r="C5439" s="241" t="s">
        <v>20</v>
      </c>
      <c r="D5439" s="54" t="s">
        <v>21</v>
      </c>
      <c r="E5439" s="241">
        <v>0.33333333333333331</v>
      </c>
      <c r="F5439" s="51"/>
      <c r="G5439" s="51"/>
      <c r="H5439" s="54">
        <v>24</v>
      </c>
    </row>
    <row r="5440" spans="1:8" x14ac:dyDescent="0.3">
      <c r="A5440" s="18">
        <v>46122</v>
      </c>
      <c r="B5440" s="41" t="s">
        <v>51</v>
      </c>
      <c r="C5440" s="42" t="s">
        <v>20</v>
      </c>
      <c r="D5440" s="41" t="s">
        <v>21</v>
      </c>
      <c r="E5440" s="42">
        <v>0.33333333333333331</v>
      </c>
      <c r="F5440" s="117"/>
      <c r="G5440" s="117"/>
      <c r="H5440" s="41">
        <v>1</v>
      </c>
    </row>
    <row r="5441" spans="1:8" x14ac:dyDescent="0.3">
      <c r="A5441" s="18">
        <v>46122</v>
      </c>
      <c r="B5441" s="54" t="s">
        <v>40</v>
      </c>
      <c r="C5441" s="191" t="s">
        <v>104</v>
      </c>
      <c r="D5441" s="54" t="s">
        <v>24</v>
      </c>
      <c r="E5441" s="191">
        <v>0.29166666666666669</v>
      </c>
      <c r="F5441" s="54"/>
      <c r="G5441" s="5"/>
      <c r="H5441" s="54">
        <v>10</v>
      </c>
    </row>
    <row r="5442" spans="1:8" x14ac:dyDescent="0.3">
      <c r="A5442" s="18">
        <v>46122</v>
      </c>
      <c r="B5442" s="5" t="s">
        <v>11</v>
      </c>
      <c r="C5442" s="19" t="s">
        <v>104</v>
      </c>
      <c r="D5442" s="48" t="s">
        <v>24</v>
      </c>
      <c r="E5442" s="19">
        <v>0.29166666666666702</v>
      </c>
      <c r="F5442" s="54"/>
      <c r="G5442" s="54"/>
      <c r="H5442" s="48">
        <v>3</v>
      </c>
    </row>
    <row r="5443" spans="1:8" x14ac:dyDescent="0.3">
      <c r="A5443" s="18">
        <v>46122</v>
      </c>
      <c r="B5443" s="5" t="s">
        <v>9</v>
      </c>
      <c r="C5443" s="19" t="s">
        <v>28</v>
      </c>
      <c r="D5443" s="48" t="s">
        <v>42</v>
      </c>
      <c r="E5443" s="19">
        <v>0.29166666666666702</v>
      </c>
      <c r="F5443" s="51"/>
      <c r="G5443" s="5"/>
      <c r="H5443" s="48">
        <v>14</v>
      </c>
    </row>
    <row r="5444" spans="1:8" x14ac:dyDescent="0.3">
      <c r="A5444" s="18">
        <v>46122</v>
      </c>
      <c r="B5444" s="5" t="s">
        <v>36</v>
      </c>
      <c r="C5444" s="19" t="s">
        <v>28</v>
      </c>
      <c r="D5444" s="48" t="s">
        <v>42</v>
      </c>
      <c r="E5444" s="19">
        <v>0.58333333333333337</v>
      </c>
      <c r="F5444" s="5"/>
      <c r="G5444" s="5"/>
      <c r="H5444" s="48">
        <v>14</v>
      </c>
    </row>
    <row r="5445" spans="1:8" x14ac:dyDescent="0.3">
      <c r="A5445" s="18">
        <v>46122</v>
      </c>
      <c r="B5445" s="5" t="s">
        <v>22</v>
      </c>
      <c r="C5445" s="19" t="s">
        <v>46</v>
      </c>
      <c r="D5445" s="48" t="s">
        <v>165</v>
      </c>
      <c r="E5445" s="19">
        <v>0.45833333333333298</v>
      </c>
      <c r="F5445" s="5"/>
      <c r="G5445" s="5"/>
      <c r="H5445" s="48">
        <v>2</v>
      </c>
    </row>
    <row r="5446" spans="1:8" x14ac:dyDescent="0.3">
      <c r="A5446" s="18">
        <v>46122</v>
      </c>
      <c r="B5446" s="20" t="s">
        <v>16</v>
      </c>
      <c r="C5446" s="19" t="s">
        <v>56</v>
      </c>
      <c r="D5446" s="48" t="s">
        <v>81</v>
      </c>
      <c r="E5446" s="19">
        <v>0.41666666666666702</v>
      </c>
      <c r="F5446" s="5"/>
      <c r="G5446" s="5"/>
      <c r="H5446" s="48">
        <v>6</v>
      </c>
    </row>
    <row r="5447" spans="1:8" x14ac:dyDescent="0.3">
      <c r="A5447" s="431" t="s">
        <v>267</v>
      </c>
      <c r="B5447" s="431" t="s">
        <v>2</v>
      </c>
      <c r="C5447" s="431" t="s">
        <v>3</v>
      </c>
      <c r="D5447" s="431" t="s">
        <v>4</v>
      </c>
      <c r="E5447" s="431" t="s">
        <v>5</v>
      </c>
      <c r="F5447" s="431" t="s">
        <v>500</v>
      </c>
      <c r="G5447" s="431" t="s">
        <v>619</v>
      </c>
      <c r="H5447" s="431" t="s">
        <v>268</v>
      </c>
    </row>
    <row r="5448" spans="1:8" x14ac:dyDescent="0.3">
      <c r="A5448" s="18">
        <v>46123</v>
      </c>
      <c r="B5448" s="5" t="s">
        <v>6</v>
      </c>
      <c r="C5448" s="19" t="s">
        <v>20</v>
      </c>
      <c r="D5448" s="48" t="s">
        <v>21</v>
      </c>
      <c r="E5448" s="19">
        <v>0.41666666666666669</v>
      </c>
      <c r="F5448" s="5"/>
      <c r="G5448" s="5"/>
      <c r="H5448" s="48">
        <v>14</v>
      </c>
    </row>
    <row r="5449" spans="1:8" x14ac:dyDescent="0.3">
      <c r="A5449" s="18">
        <v>46123</v>
      </c>
      <c r="B5449" s="54" t="s">
        <v>9</v>
      </c>
      <c r="C5449" s="19" t="s">
        <v>20</v>
      </c>
      <c r="D5449" s="48" t="s">
        <v>21</v>
      </c>
      <c r="E5449" s="19">
        <v>0.41666666666666669</v>
      </c>
      <c r="F5449" s="5"/>
      <c r="G5449" s="5"/>
      <c r="H5449" s="48">
        <v>10</v>
      </c>
    </row>
    <row r="5450" spans="1:8" x14ac:dyDescent="0.3">
      <c r="A5450" s="18">
        <v>46123</v>
      </c>
      <c r="B5450" s="54" t="s">
        <v>35</v>
      </c>
      <c r="C5450" s="191" t="s">
        <v>28</v>
      </c>
      <c r="D5450" s="54" t="s">
        <v>165</v>
      </c>
      <c r="E5450" s="191">
        <v>0.33333333333333331</v>
      </c>
      <c r="F5450" s="5"/>
      <c r="G5450" s="5"/>
      <c r="H5450" s="54">
        <v>14</v>
      </c>
    </row>
    <row r="5451" spans="1:8" x14ac:dyDescent="0.3">
      <c r="A5451" s="18">
        <v>46123</v>
      </c>
      <c r="B5451" s="54" t="s">
        <v>36</v>
      </c>
      <c r="C5451" s="191" t="s">
        <v>14</v>
      </c>
      <c r="D5451" s="54" t="s">
        <v>115</v>
      </c>
      <c r="E5451" s="191">
        <v>0.41666666666666702</v>
      </c>
      <c r="F5451" s="5"/>
      <c r="G5451" s="5"/>
      <c r="H5451" s="54">
        <v>15</v>
      </c>
    </row>
    <row r="5452" spans="1:8" x14ac:dyDescent="0.3">
      <c r="A5452" s="18">
        <v>46123</v>
      </c>
      <c r="B5452" s="540" t="s">
        <v>40</v>
      </c>
      <c r="C5452" s="165" t="s">
        <v>104</v>
      </c>
      <c r="D5452" s="165" t="s">
        <v>24</v>
      </c>
      <c r="E5452" s="190">
        <v>0.25</v>
      </c>
      <c r="H5452" s="165">
        <v>10</v>
      </c>
    </row>
    <row r="5453" spans="1:8" x14ac:dyDescent="0.3">
      <c r="A5453" s="431" t="s">
        <v>267</v>
      </c>
      <c r="B5453" s="431" t="s">
        <v>2</v>
      </c>
      <c r="C5453" s="431" t="s">
        <v>3</v>
      </c>
      <c r="D5453" s="431" t="s">
        <v>4</v>
      </c>
      <c r="E5453" s="431" t="s">
        <v>5</v>
      </c>
      <c r="F5453" s="431" t="s">
        <v>500</v>
      </c>
      <c r="G5453" s="431" t="s">
        <v>619</v>
      </c>
      <c r="H5453" s="431" t="s">
        <v>268</v>
      </c>
    </row>
    <row r="5454" spans="1:8" x14ac:dyDescent="0.3">
      <c r="A5454" s="18">
        <v>46125</v>
      </c>
      <c r="B5454" s="5" t="s">
        <v>35</v>
      </c>
      <c r="C5454" s="19" t="s">
        <v>46</v>
      </c>
      <c r="D5454" s="48" t="s">
        <v>165</v>
      </c>
      <c r="E5454" s="19">
        <v>0.33333333333333298</v>
      </c>
      <c r="F5454" s="5"/>
      <c r="G5454" s="5"/>
      <c r="H5454" s="48">
        <v>4</v>
      </c>
    </row>
    <row r="5455" spans="1:8" x14ac:dyDescent="0.3">
      <c r="A5455" s="18">
        <v>46125</v>
      </c>
      <c r="B5455" s="5" t="s">
        <v>30</v>
      </c>
      <c r="C5455" s="19" t="s">
        <v>1625</v>
      </c>
      <c r="D5455" s="48" t="s">
        <v>15</v>
      </c>
      <c r="E5455" s="19">
        <v>0.29375000000000001</v>
      </c>
      <c r="F5455" s="51"/>
      <c r="G5455" s="5"/>
      <c r="H5455" s="48">
        <v>4</v>
      </c>
    </row>
    <row r="5456" spans="1:8" x14ac:dyDescent="0.3">
      <c r="A5456" s="18">
        <v>46125</v>
      </c>
      <c r="B5456" s="5" t="s">
        <v>9</v>
      </c>
      <c r="C5456" s="19" t="s">
        <v>14</v>
      </c>
      <c r="D5456" s="48" t="s">
        <v>15</v>
      </c>
      <c r="E5456" s="19">
        <v>0.3125</v>
      </c>
      <c r="F5456" s="5"/>
      <c r="G5456" s="5"/>
      <c r="H5456" s="48">
        <v>5</v>
      </c>
    </row>
    <row r="5457" spans="1:8" x14ac:dyDescent="0.3">
      <c r="A5457" s="18">
        <v>46125</v>
      </c>
      <c r="B5457" s="5" t="s">
        <v>16</v>
      </c>
      <c r="C5457" s="19" t="s">
        <v>14</v>
      </c>
      <c r="D5457" s="48" t="s">
        <v>15</v>
      </c>
      <c r="E5457" s="19">
        <v>0.625</v>
      </c>
      <c r="F5457" s="5"/>
      <c r="G5457" s="5"/>
      <c r="H5457" s="48">
        <v>14</v>
      </c>
    </row>
    <row r="5458" spans="1:8" x14ac:dyDescent="0.3">
      <c r="A5458" s="18">
        <v>46125</v>
      </c>
      <c r="B5458" s="5" t="s">
        <v>169</v>
      </c>
      <c r="C5458" s="19" t="s">
        <v>104</v>
      </c>
      <c r="D5458" s="48" t="s">
        <v>24</v>
      </c>
      <c r="E5458" s="19">
        <v>0.29166666666666669</v>
      </c>
      <c r="F5458" s="51" t="s">
        <v>1570</v>
      </c>
      <c r="G5458" s="5"/>
      <c r="H5458" s="48">
        <v>6</v>
      </c>
    </row>
    <row r="5459" spans="1:8" x14ac:dyDescent="0.3">
      <c r="A5459" s="18">
        <v>46125</v>
      </c>
      <c r="B5459" s="20" t="s">
        <v>18</v>
      </c>
      <c r="C5459" s="19" t="s">
        <v>20</v>
      </c>
      <c r="D5459" s="41" t="s">
        <v>21</v>
      </c>
      <c r="E5459" s="19">
        <v>0.16666666666666666</v>
      </c>
      <c r="F5459" s="5"/>
      <c r="G5459" s="5"/>
      <c r="H5459" s="41">
        <v>27</v>
      </c>
    </row>
    <row r="5460" spans="1:8" x14ac:dyDescent="0.3">
      <c r="A5460" s="18">
        <v>46125</v>
      </c>
      <c r="B5460" s="5" t="s">
        <v>17</v>
      </c>
      <c r="C5460" s="19" t="s">
        <v>104</v>
      </c>
      <c r="D5460" s="48" t="s">
        <v>24</v>
      </c>
      <c r="E5460" s="19">
        <v>0.5</v>
      </c>
      <c r="F5460" s="5"/>
      <c r="G5460" s="5"/>
      <c r="H5460" s="48">
        <v>9</v>
      </c>
    </row>
    <row r="5461" spans="1:8" x14ac:dyDescent="0.3">
      <c r="A5461" s="18">
        <v>46125</v>
      </c>
      <c r="B5461" s="5" t="s">
        <v>25</v>
      </c>
      <c r="C5461" s="19" t="s">
        <v>104</v>
      </c>
      <c r="D5461" s="48" t="s">
        <v>24</v>
      </c>
      <c r="E5461" s="19">
        <v>0.5</v>
      </c>
      <c r="F5461" s="5"/>
      <c r="G5461" s="5"/>
      <c r="H5461" s="48">
        <v>6</v>
      </c>
    </row>
    <row r="5462" spans="1:8" x14ac:dyDescent="0.3">
      <c r="A5462" s="18">
        <v>46125</v>
      </c>
      <c r="B5462" s="5" t="s">
        <v>6</v>
      </c>
      <c r="C5462" s="19" t="s">
        <v>56</v>
      </c>
      <c r="D5462" s="48" t="s">
        <v>81</v>
      </c>
      <c r="E5462" s="19">
        <v>0.29166666666666702</v>
      </c>
      <c r="F5462" s="5"/>
      <c r="G5462" s="5"/>
      <c r="H5462" s="48">
        <v>12</v>
      </c>
    </row>
    <row r="5463" spans="1:8" x14ac:dyDescent="0.3">
      <c r="A5463" s="18">
        <v>46125</v>
      </c>
      <c r="B5463" s="5" t="s">
        <v>13</v>
      </c>
      <c r="C5463" s="19" t="s">
        <v>56</v>
      </c>
      <c r="D5463" s="48" t="s">
        <v>81</v>
      </c>
      <c r="E5463" s="19">
        <v>0.54166666666666663</v>
      </c>
      <c r="F5463" s="51"/>
      <c r="G5463" s="5"/>
      <c r="H5463" s="48">
        <v>9</v>
      </c>
    </row>
    <row r="5464" spans="1:8" x14ac:dyDescent="0.3">
      <c r="A5464" s="18">
        <v>46125</v>
      </c>
      <c r="B5464" s="5" t="s">
        <v>22</v>
      </c>
      <c r="C5464" s="19" t="s">
        <v>28</v>
      </c>
      <c r="D5464" s="48" t="s">
        <v>42</v>
      </c>
      <c r="E5464" s="19">
        <v>0.29166666666666702</v>
      </c>
      <c r="F5464" s="5"/>
      <c r="G5464" s="5"/>
      <c r="H5464" s="48">
        <v>14</v>
      </c>
    </row>
    <row r="5465" spans="1:8" x14ac:dyDescent="0.3">
      <c r="A5465" s="18">
        <v>46125</v>
      </c>
      <c r="B5465" s="5" t="s">
        <v>479</v>
      </c>
      <c r="C5465" s="19" t="s">
        <v>28</v>
      </c>
      <c r="D5465" s="48" t="s">
        <v>42</v>
      </c>
      <c r="E5465" s="19">
        <v>0.54166666666666696</v>
      </c>
      <c r="F5465" s="117"/>
      <c r="G5465" s="5"/>
      <c r="H5465" s="48">
        <v>3</v>
      </c>
    </row>
    <row r="5466" spans="1:8" x14ac:dyDescent="0.3">
      <c r="A5466" s="18">
        <v>46125</v>
      </c>
      <c r="B5466" s="54" t="s">
        <v>159</v>
      </c>
      <c r="C5466" s="191" t="s">
        <v>28</v>
      </c>
      <c r="D5466" s="54" t="s">
        <v>42</v>
      </c>
      <c r="E5466" s="191">
        <v>0.54166666666666663</v>
      </c>
      <c r="F5466" s="51"/>
      <c r="G5466" s="5"/>
      <c r="H5466" s="54">
        <v>4</v>
      </c>
    </row>
    <row r="5467" spans="1:8" x14ac:dyDescent="0.3">
      <c r="A5467" s="431" t="s">
        <v>267</v>
      </c>
      <c r="B5467" s="431" t="s">
        <v>2</v>
      </c>
      <c r="C5467" s="431" t="s">
        <v>3</v>
      </c>
      <c r="D5467" s="431" t="s">
        <v>4</v>
      </c>
      <c r="E5467" s="431" t="s">
        <v>5</v>
      </c>
      <c r="F5467" s="431" t="s">
        <v>500</v>
      </c>
      <c r="G5467" s="431" t="s">
        <v>619</v>
      </c>
      <c r="H5467" s="431" t="s">
        <v>268</v>
      </c>
    </row>
    <row r="5468" spans="1:8" x14ac:dyDescent="0.3">
      <c r="A5468" s="18">
        <v>46126</v>
      </c>
      <c r="B5468" s="5" t="s">
        <v>6</v>
      </c>
      <c r="C5468" s="19" t="s">
        <v>101</v>
      </c>
      <c r="D5468" s="48" t="s">
        <v>101</v>
      </c>
      <c r="E5468" s="19">
        <v>0.29166666666666702</v>
      </c>
      <c r="F5468" s="5"/>
      <c r="G5468" s="5"/>
      <c r="H5468" s="48">
        <v>9</v>
      </c>
    </row>
    <row r="5469" spans="1:8" x14ac:dyDescent="0.3">
      <c r="A5469" s="18">
        <v>46126</v>
      </c>
      <c r="B5469" s="20" t="s">
        <v>9</v>
      </c>
      <c r="C5469" s="21" t="s">
        <v>101</v>
      </c>
      <c r="D5469" s="41" t="s">
        <v>101</v>
      </c>
      <c r="E5469" s="21">
        <v>0.29166666666666702</v>
      </c>
      <c r="F5469" s="54"/>
      <c r="G5469" s="5"/>
      <c r="H5469" s="41">
        <v>17</v>
      </c>
    </row>
    <row r="5470" spans="1:8" x14ac:dyDescent="0.3">
      <c r="A5470" s="18">
        <v>46126</v>
      </c>
      <c r="B5470" s="51" t="s">
        <v>12</v>
      </c>
      <c r="C5470" s="241" t="s">
        <v>101</v>
      </c>
      <c r="D5470" s="54" t="s">
        <v>101</v>
      </c>
      <c r="E5470" s="241">
        <v>0.33333333333333331</v>
      </c>
      <c r="F5470" s="51"/>
      <c r="G5470" s="51"/>
      <c r="H5470" s="54">
        <v>24</v>
      </c>
    </row>
    <row r="5471" spans="1:8" x14ac:dyDescent="0.3">
      <c r="A5471" s="18">
        <v>46126</v>
      </c>
      <c r="B5471" s="5" t="s">
        <v>76</v>
      </c>
      <c r="C5471" s="19" t="s">
        <v>101</v>
      </c>
      <c r="D5471" s="48" t="s">
        <v>101</v>
      </c>
      <c r="E5471" s="19">
        <v>0.33333333333333331</v>
      </c>
      <c r="F5471" s="5"/>
      <c r="G5471" s="5"/>
      <c r="H5471" s="48">
        <v>4</v>
      </c>
    </row>
    <row r="5472" spans="1:8" x14ac:dyDescent="0.3">
      <c r="A5472" s="18">
        <v>46126</v>
      </c>
      <c r="B5472" s="5" t="s">
        <v>80</v>
      </c>
      <c r="C5472" s="19" t="s">
        <v>20</v>
      </c>
      <c r="D5472" s="48" t="s">
        <v>21</v>
      </c>
      <c r="E5472" s="19">
        <v>0.5</v>
      </c>
      <c r="F5472" s="5"/>
      <c r="G5472" s="20"/>
      <c r="H5472" s="48">
        <v>27</v>
      </c>
    </row>
    <row r="5473" spans="1:8" x14ac:dyDescent="0.3">
      <c r="A5473" s="18">
        <v>46126</v>
      </c>
      <c r="B5473" s="5" t="s">
        <v>1677</v>
      </c>
      <c r="C5473" s="19" t="s">
        <v>46</v>
      </c>
      <c r="D5473" s="48" t="s">
        <v>165</v>
      </c>
      <c r="E5473" s="19">
        <v>0.375</v>
      </c>
      <c r="F5473" s="51"/>
      <c r="G5473" s="20"/>
      <c r="H5473" s="48">
        <v>3</v>
      </c>
    </row>
    <row r="5474" spans="1:8" x14ac:dyDescent="0.3">
      <c r="A5474" s="18">
        <v>46126</v>
      </c>
      <c r="B5474" s="5" t="s">
        <v>161</v>
      </c>
      <c r="C5474" s="19" t="s">
        <v>46</v>
      </c>
      <c r="D5474" s="48" t="s">
        <v>165</v>
      </c>
      <c r="E5474" s="19">
        <v>0.5</v>
      </c>
      <c r="F5474" s="51"/>
      <c r="G5474" s="20"/>
      <c r="H5474" s="48">
        <v>3</v>
      </c>
    </row>
    <row r="5475" spans="1:8" x14ac:dyDescent="0.3">
      <c r="A5475" s="18">
        <v>46126</v>
      </c>
      <c r="B5475" s="5" t="s">
        <v>40</v>
      </c>
      <c r="C5475" s="19" t="s">
        <v>104</v>
      </c>
      <c r="D5475" s="48" t="s">
        <v>24</v>
      </c>
      <c r="E5475" s="19">
        <v>0.20833333333333334</v>
      </c>
      <c r="F5475" s="51"/>
      <c r="G5475" s="20"/>
      <c r="H5475" s="48"/>
    </row>
    <row r="5476" spans="1:8" x14ac:dyDescent="0.3">
      <c r="A5476" s="18">
        <v>46126</v>
      </c>
      <c r="B5476" s="20" t="s">
        <v>35</v>
      </c>
      <c r="C5476" s="19" t="s">
        <v>202</v>
      </c>
      <c r="D5476" s="41" t="s">
        <v>42</v>
      </c>
      <c r="E5476" s="19">
        <v>0.29166666666666669</v>
      </c>
      <c r="F5476" s="54" t="s">
        <v>587</v>
      </c>
      <c r="G5476" s="5"/>
      <c r="H5476" s="41">
        <v>13</v>
      </c>
    </row>
    <row r="5477" spans="1:8" x14ac:dyDescent="0.3">
      <c r="A5477" s="18">
        <v>46126</v>
      </c>
      <c r="B5477" s="5" t="s">
        <v>107</v>
      </c>
      <c r="C5477" s="19" t="s">
        <v>202</v>
      </c>
      <c r="D5477" s="48" t="s">
        <v>42</v>
      </c>
      <c r="E5477" s="19">
        <v>0.375</v>
      </c>
      <c r="F5477" s="5"/>
      <c r="G5477" s="5"/>
      <c r="H5477" s="48">
        <v>14</v>
      </c>
    </row>
    <row r="5478" spans="1:8" x14ac:dyDescent="0.3">
      <c r="A5478" s="18">
        <v>46126</v>
      </c>
      <c r="B5478" s="5" t="s">
        <v>36</v>
      </c>
      <c r="C5478" s="241" t="s">
        <v>14</v>
      </c>
      <c r="D5478" s="54" t="s">
        <v>15</v>
      </c>
      <c r="E5478" s="241">
        <v>0.29166666666666669</v>
      </c>
      <c r="F5478" s="51"/>
      <c r="G5478" s="51"/>
      <c r="H5478" s="54">
        <v>19</v>
      </c>
    </row>
    <row r="5479" spans="1:8" x14ac:dyDescent="0.3">
      <c r="A5479" s="18">
        <v>46126</v>
      </c>
      <c r="B5479" s="5" t="s">
        <v>16</v>
      </c>
      <c r="C5479" s="19" t="s">
        <v>14</v>
      </c>
      <c r="D5479" s="48" t="s">
        <v>15</v>
      </c>
      <c r="E5479" s="19">
        <v>0.66666666666666663</v>
      </c>
      <c r="F5479" s="51"/>
      <c r="G5479" s="20"/>
      <c r="H5479" s="48">
        <v>14</v>
      </c>
    </row>
    <row r="5480" spans="1:8" x14ac:dyDescent="0.3">
      <c r="A5480" s="18">
        <v>46126</v>
      </c>
      <c r="B5480" s="5" t="s">
        <v>75</v>
      </c>
      <c r="C5480" s="19" t="s">
        <v>56</v>
      </c>
      <c r="D5480" s="48" t="s">
        <v>81</v>
      </c>
      <c r="E5480" s="19">
        <v>0.25</v>
      </c>
      <c r="F5480" s="5"/>
      <c r="G5480" s="5"/>
      <c r="H5480" s="48">
        <v>10</v>
      </c>
    </row>
    <row r="5481" spans="1:8" x14ac:dyDescent="0.3">
      <c r="A5481" s="5" t="s">
        <v>1671</v>
      </c>
      <c r="B5481" s="5" t="s">
        <v>67</v>
      </c>
      <c r="C5481" s="5" t="s">
        <v>56</v>
      </c>
      <c r="D5481" s="5" t="s">
        <v>81</v>
      </c>
      <c r="E5481" s="22">
        <v>0.41666666666666669</v>
      </c>
      <c r="F5481" s="5"/>
      <c r="G5481" s="5"/>
      <c r="H5481" s="5"/>
    </row>
    <row r="5482" spans="1:8" x14ac:dyDescent="0.3">
      <c r="A5482" s="18">
        <v>46126</v>
      </c>
      <c r="B5482" s="5" t="s">
        <v>22</v>
      </c>
      <c r="C5482" s="19" t="s">
        <v>56</v>
      </c>
      <c r="D5482" s="48" t="s">
        <v>81</v>
      </c>
      <c r="E5482" s="19">
        <v>0.5</v>
      </c>
      <c r="F5482" s="54"/>
      <c r="G5482" s="5"/>
      <c r="H5482" s="48">
        <v>14</v>
      </c>
    </row>
    <row r="5483" spans="1:8" x14ac:dyDescent="0.3">
      <c r="A5483" s="431" t="s">
        <v>267</v>
      </c>
      <c r="B5483" s="431" t="s">
        <v>2</v>
      </c>
      <c r="C5483" s="431" t="s">
        <v>3</v>
      </c>
      <c r="D5483" s="431" t="s">
        <v>4</v>
      </c>
      <c r="E5483" s="431" t="s">
        <v>5</v>
      </c>
      <c r="F5483" s="431" t="s">
        <v>500</v>
      </c>
      <c r="G5483" s="431" t="s">
        <v>619</v>
      </c>
      <c r="H5483" s="431" t="s">
        <v>268</v>
      </c>
    </row>
    <row r="5484" spans="1:8" x14ac:dyDescent="0.3">
      <c r="A5484" s="18">
        <v>46127</v>
      </c>
      <c r="B5484" s="5" t="s">
        <v>6</v>
      </c>
      <c r="C5484" s="19" t="s">
        <v>20</v>
      </c>
      <c r="D5484" s="48" t="s">
        <v>21</v>
      </c>
      <c r="E5484" s="19">
        <v>0.33333333333333331</v>
      </c>
      <c r="F5484" s="117"/>
      <c r="G5484" s="5"/>
      <c r="H5484" s="48">
        <v>12</v>
      </c>
    </row>
    <row r="5485" spans="1:8" x14ac:dyDescent="0.3">
      <c r="A5485" s="18">
        <v>46127</v>
      </c>
      <c r="B5485" s="5" t="s">
        <v>9</v>
      </c>
      <c r="C5485" s="19" t="s">
        <v>20</v>
      </c>
      <c r="D5485" s="5" t="s">
        <v>21</v>
      </c>
      <c r="E5485" s="19">
        <v>0.33333333333333331</v>
      </c>
      <c r="F5485" s="5"/>
      <c r="G5485" s="5"/>
      <c r="H5485" s="5">
        <v>6</v>
      </c>
    </row>
    <row r="5486" spans="1:8" x14ac:dyDescent="0.3">
      <c r="A5486" s="18">
        <v>46127</v>
      </c>
      <c r="B5486" s="5" t="s">
        <v>204</v>
      </c>
      <c r="C5486" s="19" t="s">
        <v>111</v>
      </c>
      <c r="D5486" s="5" t="s">
        <v>111</v>
      </c>
      <c r="E5486" s="19">
        <v>8.3333333333333329E-2</v>
      </c>
      <c r="F5486" s="117"/>
      <c r="G5486" s="5"/>
      <c r="H5486" s="5">
        <v>4</v>
      </c>
    </row>
    <row r="5487" spans="1:8" x14ac:dyDescent="0.3">
      <c r="A5487" s="18">
        <v>46127</v>
      </c>
      <c r="B5487" s="5" t="s">
        <v>18</v>
      </c>
      <c r="C5487" s="19" t="s">
        <v>101</v>
      </c>
      <c r="D5487" s="5" t="s">
        <v>101</v>
      </c>
      <c r="E5487" s="19">
        <v>0.33333333333333331</v>
      </c>
      <c r="F5487" s="41"/>
      <c r="G5487" s="20"/>
      <c r="H5487" s="5">
        <v>33</v>
      </c>
    </row>
    <row r="5488" spans="1:8" x14ac:dyDescent="0.3">
      <c r="A5488" s="18">
        <v>46127</v>
      </c>
      <c r="B5488" s="5" t="s">
        <v>40</v>
      </c>
      <c r="C5488" s="19" t="s">
        <v>14</v>
      </c>
      <c r="D5488" s="48" t="s">
        <v>15</v>
      </c>
      <c r="E5488" s="19">
        <v>0.25</v>
      </c>
      <c r="F5488" s="54"/>
      <c r="G5488" s="5"/>
      <c r="H5488" s="48">
        <v>10</v>
      </c>
    </row>
    <row r="5489" spans="1:8" x14ac:dyDescent="0.3">
      <c r="A5489" s="18">
        <v>46127</v>
      </c>
      <c r="B5489" s="51" t="s">
        <v>19</v>
      </c>
      <c r="C5489" s="241" t="s">
        <v>14</v>
      </c>
      <c r="D5489" s="54" t="s">
        <v>15</v>
      </c>
      <c r="E5489" s="241">
        <v>0.25</v>
      </c>
      <c r="F5489" s="51"/>
      <c r="G5489" s="5"/>
      <c r="H5489" s="54">
        <v>14</v>
      </c>
    </row>
    <row r="5490" spans="1:8" x14ac:dyDescent="0.3">
      <c r="A5490" s="18">
        <v>46127</v>
      </c>
      <c r="B5490" s="5" t="s">
        <v>36</v>
      </c>
      <c r="C5490" s="191" t="s">
        <v>104</v>
      </c>
      <c r="D5490" s="54" t="s">
        <v>24</v>
      </c>
      <c r="E5490" s="191">
        <v>0.16666666666666666</v>
      </c>
      <c r="F5490" s="51" t="s">
        <v>1328</v>
      </c>
      <c r="G5490" s="51"/>
      <c r="H5490" s="54">
        <v>18</v>
      </c>
    </row>
    <row r="5491" spans="1:8" x14ac:dyDescent="0.3">
      <c r="A5491" s="18">
        <v>46127</v>
      </c>
      <c r="B5491" s="5" t="s">
        <v>22</v>
      </c>
      <c r="C5491" s="19" t="s">
        <v>46</v>
      </c>
      <c r="D5491" s="48" t="s">
        <v>165</v>
      </c>
      <c r="E5491" s="19">
        <v>0.70833333333333337</v>
      </c>
      <c r="F5491" s="5"/>
      <c r="G5491" s="5"/>
      <c r="H5491" s="48">
        <v>3</v>
      </c>
    </row>
    <row r="5492" spans="1:8" x14ac:dyDescent="0.3">
      <c r="A5492" s="18">
        <v>46127</v>
      </c>
      <c r="B5492" s="5" t="s">
        <v>51</v>
      </c>
      <c r="C5492" s="241" t="s">
        <v>46</v>
      </c>
      <c r="D5492" s="54" t="s">
        <v>165</v>
      </c>
      <c r="E5492" s="241">
        <v>0.29166666666666702</v>
      </c>
      <c r="F5492" s="54"/>
      <c r="G5492" s="27"/>
      <c r="H5492" s="54">
        <v>4</v>
      </c>
    </row>
    <row r="5493" spans="1:8" x14ac:dyDescent="0.3">
      <c r="A5493" s="18">
        <v>46127</v>
      </c>
      <c r="B5493" s="54" t="s">
        <v>34</v>
      </c>
      <c r="C5493" s="191" t="s">
        <v>46</v>
      </c>
      <c r="D5493" s="54" t="s">
        <v>165</v>
      </c>
      <c r="E5493" s="191">
        <v>0.29166666666666669</v>
      </c>
      <c r="F5493" s="54"/>
      <c r="G5493" s="5"/>
      <c r="H5493" s="54">
        <v>1</v>
      </c>
    </row>
    <row r="5494" spans="1:8" x14ac:dyDescent="0.3">
      <c r="A5494" s="18">
        <v>46127</v>
      </c>
      <c r="B5494" s="5" t="s">
        <v>35</v>
      </c>
      <c r="C5494" s="19" t="s">
        <v>28</v>
      </c>
      <c r="D5494" s="48" t="s">
        <v>42</v>
      </c>
      <c r="E5494" s="19">
        <v>0.33333333333333331</v>
      </c>
      <c r="F5494" s="5"/>
      <c r="G5494" s="5"/>
      <c r="H5494" s="48">
        <v>6</v>
      </c>
    </row>
    <row r="5495" spans="1:8" x14ac:dyDescent="0.3">
      <c r="A5495" s="18">
        <v>46127</v>
      </c>
      <c r="B5495" s="20" t="s">
        <v>107</v>
      </c>
      <c r="C5495" s="21" t="s">
        <v>28</v>
      </c>
      <c r="D5495" s="41" t="s">
        <v>42</v>
      </c>
      <c r="E5495" s="21">
        <v>0.41666666666666669</v>
      </c>
      <c r="F5495" s="51"/>
      <c r="G5495" s="51"/>
      <c r="H5495" s="41">
        <v>10</v>
      </c>
    </row>
    <row r="5496" spans="1:8" x14ac:dyDescent="0.3">
      <c r="A5496" s="431" t="s">
        <v>267</v>
      </c>
      <c r="B5496" s="431" t="s">
        <v>2</v>
      </c>
      <c r="C5496" s="431" t="s">
        <v>3</v>
      </c>
      <c r="D5496" s="431" t="s">
        <v>4</v>
      </c>
      <c r="E5496" s="431" t="s">
        <v>5</v>
      </c>
      <c r="F5496" s="431" t="s">
        <v>500</v>
      </c>
      <c r="G5496" s="431" t="s">
        <v>619</v>
      </c>
      <c r="H5496" s="431" t="s">
        <v>268</v>
      </c>
    </row>
    <row r="5497" spans="1:8" x14ac:dyDescent="0.3">
      <c r="A5497" s="18">
        <v>46128</v>
      </c>
      <c r="B5497" s="5" t="s">
        <v>9</v>
      </c>
      <c r="C5497" s="19" t="s">
        <v>14</v>
      </c>
      <c r="D5497" s="48" t="s">
        <v>15</v>
      </c>
      <c r="E5497" s="19">
        <v>0.29166666666666669</v>
      </c>
      <c r="F5497" s="5"/>
      <c r="G5497" s="5"/>
      <c r="H5497" s="48">
        <v>9</v>
      </c>
    </row>
    <row r="5498" spans="1:8" x14ac:dyDescent="0.3">
      <c r="A5498" s="18">
        <v>46128</v>
      </c>
      <c r="B5498" s="5" t="s">
        <v>6</v>
      </c>
      <c r="C5498" s="19" t="s">
        <v>56</v>
      </c>
      <c r="D5498" s="48" t="s">
        <v>165</v>
      </c>
      <c r="E5498" s="19">
        <v>0.29166666666666669</v>
      </c>
      <c r="F5498" s="51"/>
      <c r="G5498" s="51"/>
      <c r="H5498" s="48">
        <v>9</v>
      </c>
    </row>
    <row r="5499" spans="1:8" x14ac:dyDescent="0.3">
      <c r="A5499" s="18">
        <v>46128</v>
      </c>
      <c r="B5499" s="5" t="s">
        <v>16</v>
      </c>
      <c r="C5499" s="19" t="s">
        <v>14</v>
      </c>
      <c r="D5499" s="48" t="s">
        <v>15</v>
      </c>
      <c r="E5499" s="19">
        <v>0.5</v>
      </c>
      <c r="F5499" s="5"/>
      <c r="G5499" s="5"/>
      <c r="H5499" s="48">
        <v>3</v>
      </c>
    </row>
    <row r="5500" spans="1:8" x14ac:dyDescent="0.3">
      <c r="A5500" s="18">
        <v>46128</v>
      </c>
      <c r="B5500" s="5" t="s">
        <v>159</v>
      </c>
      <c r="C5500" s="19" t="s">
        <v>14</v>
      </c>
      <c r="D5500" s="48" t="s">
        <v>15</v>
      </c>
      <c r="E5500" s="19">
        <v>0.5</v>
      </c>
      <c r="F5500" s="5"/>
      <c r="G5500" s="5"/>
      <c r="H5500" s="48">
        <v>3</v>
      </c>
    </row>
    <row r="5501" spans="1:8" x14ac:dyDescent="0.3">
      <c r="A5501" s="18">
        <v>46128</v>
      </c>
      <c r="B5501" s="5" t="s">
        <v>49</v>
      </c>
      <c r="C5501" s="19" t="s">
        <v>14</v>
      </c>
      <c r="D5501" s="48" t="s">
        <v>15</v>
      </c>
      <c r="E5501" s="19">
        <v>0.5</v>
      </c>
      <c r="F5501" s="48"/>
      <c r="G5501" s="117"/>
      <c r="H5501" s="5">
        <v>3</v>
      </c>
    </row>
    <row r="5502" spans="1:8" x14ac:dyDescent="0.3">
      <c r="A5502" s="18">
        <v>46128</v>
      </c>
      <c r="B5502" s="5" t="s">
        <v>33</v>
      </c>
      <c r="C5502" s="19" t="s">
        <v>20</v>
      </c>
      <c r="D5502" s="48" t="s">
        <v>81</v>
      </c>
      <c r="E5502" s="19">
        <v>0.29166666666666669</v>
      </c>
      <c r="F5502" s="5"/>
      <c r="G5502" s="5"/>
      <c r="H5502" s="48">
        <v>25</v>
      </c>
    </row>
    <row r="5503" spans="1:8" x14ac:dyDescent="0.3">
      <c r="A5503" s="18">
        <v>46128</v>
      </c>
      <c r="B5503" s="5" t="s">
        <v>22</v>
      </c>
      <c r="C5503" s="19" t="s">
        <v>20</v>
      </c>
      <c r="D5503" s="48" t="s">
        <v>81</v>
      </c>
      <c r="E5503" s="19">
        <v>0.5</v>
      </c>
      <c r="F5503" s="48"/>
      <c r="G5503" s="48"/>
      <c r="H5503" s="48">
        <v>16</v>
      </c>
    </row>
    <row r="5504" spans="1:8" x14ac:dyDescent="0.3">
      <c r="A5504" s="18">
        <v>46128</v>
      </c>
      <c r="B5504" s="5" t="s">
        <v>80</v>
      </c>
      <c r="C5504" s="19" t="s">
        <v>20</v>
      </c>
      <c r="D5504" s="48" t="s">
        <v>81</v>
      </c>
      <c r="E5504" s="19">
        <v>0.5</v>
      </c>
      <c r="F5504" s="36" t="s">
        <v>1444</v>
      </c>
      <c r="G5504" s="5"/>
      <c r="H5504" s="48">
        <v>11</v>
      </c>
    </row>
    <row r="5505" spans="1:8" x14ac:dyDescent="0.3">
      <c r="A5505" s="18">
        <v>46128</v>
      </c>
      <c r="B5505" s="5" t="s">
        <v>1708</v>
      </c>
      <c r="C5505" s="19" t="s">
        <v>56</v>
      </c>
      <c r="D5505" s="48" t="s">
        <v>165</v>
      </c>
      <c r="E5505" s="19">
        <v>0.5</v>
      </c>
      <c r="F5505" s="5"/>
      <c r="G5505" s="5"/>
      <c r="H5505" s="48">
        <v>10</v>
      </c>
    </row>
    <row r="5506" spans="1:8" x14ac:dyDescent="0.3">
      <c r="A5506" s="18">
        <v>46128</v>
      </c>
      <c r="B5506" s="5" t="s">
        <v>13</v>
      </c>
      <c r="C5506" s="19" t="s">
        <v>56</v>
      </c>
      <c r="D5506" s="48" t="s">
        <v>165</v>
      </c>
      <c r="E5506" s="19">
        <v>0.5</v>
      </c>
      <c r="F5506" s="48"/>
      <c r="G5506" s="5"/>
      <c r="H5506" s="5">
        <v>4</v>
      </c>
    </row>
    <row r="5507" spans="1:8" x14ac:dyDescent="0.3">
      <c r="A5507" s="18">
        <v>46128</v>
      </c>
      <c r="B5507" s="5" t="s">
        <v>441</v>
      </c>
      <c r="C5507" s="19" t="s">
        <v>56</v>
      </c>
      <c r="D5507" s="48" t="s">
        <v>165</v>
      </c>
      <c r="E5507" s="19">
        <v>0.5</v>
      </c>
      <c r="F5507" s="48"/>
      <c r="G5507" s="48"/>
      <c r="H5507" s="5">
        <v>1</v>
      </c>
    </row>
    <row r="5508" spans="1:8" x14ac:dyDescent="0.3">
      <c r="A5508" s="18">
        <v>46128</v>
      </c>
      <c r="B5508" s="5" t="s">
        <v>25</v>
      </c>
      <c r="C5508" s="19" t="s">
        <v>56</v>
      </c>
      <c r="D5508" s="48" t="s">
        <v>165</v>
      </c>
      <c r="E5508" s="19">
        <v>0.5</v>
      </c>
      <c r="F5508" s="48"/>
      <c r="G5508" s="5"/>
      <c r="H5508" s="48">
        <v>5</v>
      </c>
    </row>
    <row r="5509" spans="1:8" x14ac:dyDescent="0.3">
      <c r="A5509" s="18">
        <v>46128</v>
      </c>
      <c r="B5509" s="5" t="s">
        <v>17</v>
      </c>
      <c r="C5509" s="19" t="s">
        <v>56</v>
      </c>
      <c r="D5509" s="48" t="s">
        <v>165</v>
      </c>
      <c r="E5509" s="19">
        <v>0.5</v>
      </c>
      <c r="F5509" s="5"/>
      <c r="G5509" s="5"/>
      <c r="H5509" s="48">
        <v>1</v>
      </c>
    </row>
    <row r="5510" spans="1:8" x14ac:dyDescent="0.3">
      <c r="A5510" s="18">
        <v>46128</v>
      </c>
      <c r="B5510" s="5" t="s">
        <v>35</v>
      </c>
      <c r="C5510" s="19" t="s">
        <v>28</v>
      </c>
      <c r="D5510" s="48" t="s">
        <v>42</v>
      </c>
      <c r="E5510" s="19">
        <v>0.33333333333333331</v>
      </c>
      <c r="F5510" s="5"/>
      <c r="G5510" s="5"/>
      <c r="H5510" s="48">
        <v>7</v>
      </c>
    </row>
    <row r="5511" spans="1:8" x14ac:dyDescent="0.3">
      <c r="A5511" s="18">
        <v>46128</v>
      </c>
      <c r="B5511" s="5" t="s">
        <v>40</v>
      </c>
      <c r="C5511" s="19" t="s">
        <v>28</v>
      </c>
      <c r="D5511" s="48" t="s">
        <v>42</v>
      </c>
      <c r="E5511" s="19">
        <v>0.39583333333333331</v>
      </c>
      <c r="F5511" s="5"/>
      <c r="G5511" s="5"/>
      <c r="H5511" s="48">
        <v>10</v>
      </c>
    </row>
    <row r="5512" spans="1:8" x14ac:dyDescent="0.3">
      <c r="A5512" s="18">
        <v>46128</v>
      </c>
      <c r="B5512" s="5" t="s">
        <v>12</v>
      </c>
      <c r="C5512" s="19" t="s">
        <v>104</v>
      </c>
      <c r="D5512" s="48" t="s">
        <v>64</v>
      </c>
      <c r="E5512" s="19">
        <v>0.25</v>
      </c>
      <c r="F5512" s="5"/>
      <c r="G5512" s="5"/>
      <c r="H5512" s="48">
        <v>22</v>
      </c>
    </row>
    <row r="5513" spans="1:8" x14ac:dyDescent="0.3">
      <c r="A5513" s="18">
        <v>46128</v>
      </c>
      <c r="B5513" s="5" t="s">
        <v>175</v>
      </c>
      <c r="C5513" s="5" t="s">
        <v>101</v>
      </c>
      <c r="D5513" s="5" t="s">
        <v>101</v>
      </c>
      <c r="E5513" s="22">
        <v>0.33333333333333331</v>
      </c>
      <c r="F5513" s="5"/>
      <c r="G5513" s="5"/>
      <c r="H5513" s="48">
        <v>33</v>
      </c>
    </row>
    <row r="5514" spans="1:8" x14ac:dyDescent="0.3">
      <c r="A5514" s="431" t="s">
        <v>267</v>
      </c>
      <c r="B5514" s="431" t="s">
        <v>2</v>
      </c>
      <c r="C5514" s="431" t="s">
        <v>3</v>
      </c>
      <c r="D5514" s="431" t="s">
        <v>4</v>
      </c>
      <c r="E5514" s="431" t="s">
        <v>5</v>
      </c>
      <c r="F5514" s="431" t="s">
        <v>500</v>
      </c>
      <c r="G5514" s="431" t="s">
        <v>619</v>
      </c>
      <c r="H5514" s="431" t="s">
        <v>268</v>
      </c>
    </row>
    <row r="5515" spans="1:8" x14ac:dyDescent="0.3">
      <c r="A5515" s="18">
        <v>46129</v>
      </c>
      <c r="B5515" s="5" t="s">
        <v>6</v>
      </c>
      <c r="C5515" s="19" t="s">
        <v>101</v>
      </c>
      <c r="D5515" s="48" t="s">
        <v>101</v>
      </c>
      <c r="E5515" s="19">
        <v>0.29166666666666702</v>
      </c>
      <c r="F5515" s="5"/>
      <c r="G5515" s="5"/>
      <c r="H5515" s="48">
        <v>9</v>
      </c>
    </row>
    <row r="5516" spans="1:8" x14ac:dyDescent="0.3">
      <c r="A5516" s="18">
        <v>46129</v>
      </c>
      <c r="B5516" s="5" t="s">
        <v>9</v>
      </c>
      <c r="C5516" s="19" t="s">
        <v>101</v>
      </c>
      <c r="D5516" s="48" t="s">
        <v>101</v>
      </c>
      <c r="E5516" s="19">
        <v>0.29166666666666702</v>
      </c>
      <c r="F5516" s="5"/>
      <c r="G5516" s="5"/>
      <c r="H5516" s="48">
        <v>14</v>
      </c>
    </row>
    <row r="5517" spans="1:8" x14ac:dyDescent="0.3">
      <c r="A5517" s="18">
        <v>46129</v>
      </c>
      <c r="B5517" s="5" t="s">
        <v>43</v>
      </c>
      <c r="C5517" s="19" t="s">
        <v>56</v>
      </c>
      <c r="D5517" s="48" t="s">
        <v>165</v>
      </c>
      <c r="E5517" s="19">
        <v>0.41666666666666669</v>
      </c>
      <c r="F5517" s="5"/>
      <c r="G5517" s="5"/>
      <c r="H5517" s="48">
        <v>7</v>
      </c>
    </row>
    <row r="5518" spans="1:8" x14ac:dyDescent="0.3">
      <c r="A5518" s="18">
        <v>46129</v>
      </c>
      <c r="B5518" s="5" t="s">
        <v>40</v>
      </c>
      <c r="C5518" s="19" t="s">
        <v>104</v>
      </c>
      <c r="D5518" s="48" t="s">
        <v>64</v>
      </c>
      <c r="E5518" s="19">
        <v>0.20833333333333334</v>
      </c>
      <c r="F5518" s="5"/>
      <c r="G5518" s="5"/>
      <c r="H5518" s="48">
        <v>10</v>
      </c>
    </row>
    <row r="5519" spans="1:8" x14ac:dyDescent="0.3">
      <c r="A5519" s="18">
        <v>46129</v>
      </c>
      <c r="B5519" s="5" t="s">
        <v>19</v>
      </c>
      <c r="C5519" s="19" t="s">
        <v>104</v>
      </c>
      <c r="D5519" s="5" t="s">
        <v>64</v>
      </c>
      <c r="E5519" s="19">
        <v>0.20833333333333301</v>
      </c>
      <c r="F5519" s="5"/>
      <c r="G5519" s="5"/>
      <c r="H5519" s="5">
        <v>6</v>
      </c>
    </row>
    <row r="5520" spans="1:8" x14ac:dyDescent="0.3">
      <c r="A5520" s="18">
        <v>46129</v>
      </c>
      <c r="B5520" s="5" t="s">
        <v>18</v>
      </c>
      <c r="C5520" s="19" t="s">
        <v>101</v>
      </c>
      <c r="D5520" s="48" t="s">
        <v>101</v>
      </c>
      <c r="E5520" s="19">
        <v>0.33333333333333298</v>
      </c>
      <c r="F5520" s="5"/>
      <c r="G5520" s="5"/>
      <c r="H5520" s="48">
        <v>16</v>
      </c>
    </row>
    <row r="5521" spans="1:8" x14ac:dyDescent="0.3">
      <c r="A5521" s="18">
        <v>46129</v>
      </c>
      <c r="B5521" s="5" t="s">
        <v>11</v>
      </c>
      <c r="C5521" s="19" t="s">
        <v>101</v>
      </c>
      <c r="D5521" s="48" t="s">
        <v>101</v>
      </c>
      <c r="E5521" s="19">
        <v>0.33333333333333331</v>
      </c>
      <c r="F5521" s="48"/>
      <c r="G5521" s="48"/>
      <c r="H5521" s="48">
        <v>6</v>
      </c>
    </row>
    <row r="5522" spans="1:8" x14ac:dyDescent="0.3">
      <c r="A5522" s="18">
        <v>46129</v>
      </c>
      <c r="B5522" s="5" t="s">
        <v>35</v>
      </c>
      <c r="C5522" s="19" t="s">
        <v>28</v>
      </c>
      <c r="D5522" s="48" t="s">
        <v>42</v>
      </c>
      <c r="E5522" s="19">
        <v>0.29166666666666702</v>
      </c>
      <c r="F5522" s="48"/>
      <c r="G5522" s="48"/>
      <c r="H5522" s="48">
        <v>7</v>
      </c>
    </row>
    <row r="5523" spans="1:8" x14ac:dyDescent="0.3">
      <c r="A5523" s="18">
        <v>46129</v>
      </c>
      <c r="B5523" s="5" t="s">
        <v>12</v>
      </c>
      <c r="C5523" s="19" t="s">
        <v>28</v>
      </c>
      <c r="D5523" s="48" t="s">
        <v>42</v>
      </c>
      <c r="E5523" s="19">
        <v>0.35416666666666669</v>
      </c>
      <c r="F5523" s="5"/>
      <c r="G5523" s="5"/>
      <c r="H5523" s="48">
        <v>11</v>
      </c>
    </row>
    <row r="5524" spans="1:8" x14ac:dyDescent="0.3">
      <c r="A5524" s="18">
        <v>46129</v>
      </c>
      <c r="B5524" s="48" t="s">
        <v>51</v>
      </c>
      <c r="C5524" s="192" t="s">
        <v>28</v>
      </c>
      <c r="D5524" s="48" t="s">
        <v>42</v>
      </c>
      <c r="E5524" s="192">
        <v>0.35416666666666669</v>
      </c>
      <c r="F5524" s="117"/>
      <c r="G5524" s="117"/>
      <c r="H5524" s="48">
        <v>1</v>
      </c>
    </row>
    <row r="5525" spans="1:8" x14ac:dyDescent="0.3">
      <c r="A5525" s="18">
        <v>46129</v>
      </c>
      <c r="B5525" s="5" t="s">
        <v>36</v>
      </c>
      <c r="C5525" s="19" t="s">
        <v>14</v>
      </c>
      <c r="D5525" s="48" t="s">
        <v>115</v>
      </c>
      <c r="E5525" s="19">
        <v>0.5</v>
      </c>
      <c r="F5525" s="5"/>
      <c r="G5525" s="5"/>
      <c r="H5525" s="48">
        <v>14</v>
      </c>
    </row>
    <row r="5526" spans="1:8" x14ac:dyDescent="0.3">
      <c r="A5526" s="18">
        <v>46129</v>
      </c>
      <c r="B5526" s="5" t="s">
        <v>22</v>
      </c>
      <c r="C5526" s="19" t="s">
        <v>14</v>
      </c>
      <c r="D5526" s="48" t="s">
        <v>115</v>
      </c>
      <c r="E5526" s="19">
        <v>0.5</v>
      </c>
      <c r="F5526" s="5"/>
      <c r="G5526" s="5"/>
      <c r="H5526" s="48">
        <v>3</v>
      </c>
    </row>
    <row r="5527" spans="1:8" x14ac:dyDescent="0.3">
      <c r="A5527" s="18">
        <v>46129</v>
      </c>
      <c r="B5527" s="5" t="s">
        <v>169</v>
      </c>
      <c r="C5527" s="19" t="s">
        <v>14</v>
      </c>
      <c r="D5527" s="48" t="s">
        <v>115</v>
      </c>
      <c r="E5527" s="19">
        <v>0.5</v>
      </c>
      <c r="F5527" s="5" t="s">
        <v>468</v>
      </c>
      <c r="G5527" s="5"/>
      <c r="H5527" s="48">
        <v>4</v>
      </c>
    </row>
    <row r="5528" spans="1:8" x14ac:dyDescent="0.3">
      <c r="A5528" s="18">
        <v>46129</v>
      </c>
      <c r="B5528" s="5" t="s">
        <v>67</v>
      </c>
      <c r="C5528" s="19" t="s">
        <v>20</v>
      </c>
      <c r="D5528" s="48" t="s">
        <v>81</v>
      </c>
      <c r="E5528" s="22">
        <v>0.41666666666666669</v>
      </c>
      <c r="F5528" s="5"/>
      <c r="G5528" s="5"/>
      <c r="H5528" s="48">
        <v>20</v>
      </c>
    </row>
    <row r="5529" spans="1:8" x14ac:dyDescent="0.3">
      <c r="A5529" s="431" t="s">
        <v>267</v>
      </c>
      <c r="B5529" s="431" t="s">
        <v>2</v>
      </c>
      <c r="C5529" s="431" t="s">
        <v>3</v>
      </c>
      <c r="D5529" s="431" t="s">
        <v>4</v>
      </c>
      <c r="E5529" s="431" t="s">
        <v>5</v>
      </c>
      <c r="F5529" s="431" t="s">
        <v>500</v>
      </c>
      <c r="G5529" s="431" t="s">
        <v>619</v>
      </c>
      <c r="H5529" s="431" t="s">
        <v>268</v>
      </c>
    </row>
    <row r="5530" spans="1:8" x14ac:dyDescent="0.3">
      <c r="A5530" s="18">
        <v>46130</v>
      </c>
      <c r="B5530" s="5" t="s">
        <v>6</v>
      </c>
      <c r="C5530" s="19" t="s">
        <v>20</v>
      </c>
      <c r="D5530" s="48" t="s">
        <v>81</v>
      </c>
      <c r="E5530" s="19">
        <v>0.41666666666666669</v>
      </c>
      <c r="F5530" s="5"/>
      <c r="G5530" s="5"/>
      <c r="H5530" s="48">
        <v>13</v>
      </c>
    </row>
    <row r="5531" spans="1:8" x14ac:dyDescent="0.3">
      <c r="A5531" s="18">
        <v>46130</v>
      </c>
      <c r="B5531" s="48" t="s">
        <v>9</v>
      </c>
      <c r="C5531" s="19" t="s">
        <v>20</v>
      </c>
      <c r="D5531" s="48" t="s">
        <v>81</v>
      </c>
      <c r="E5531" s="19">
        <v>0.41666666666666669</v>
      </c>
      <c r="F5531" s="5"/>
      <c r="G5531" s="5"/>
      <c r="H5531" s="48">
        <v>10</v>
      </c>
    </row>
    <row r="5532" spans="1:8" x14ac:dyDescent="0.3">
      <c r="A5532" s="18">
        <v>46130</v>
      </c>
      <c r="B5532" s="48" t="s">
        <v>35</v>
      </c>
      <c r="C5532" s="192" t="s">
        <v>56</v>
      </c>
      <c r="D5532" s="48" t="s">
        <v>165</v>
      </c>
      <c r="E5532" s="192">
        <v>0.29166666666666702</v>
      </c>
      <c r="F5532" s="5"/>
      <c r="G5532" s="5"/>
      <c r="H5532" s="48">
        <v>14</v>
      </c>
    </row>
    <row r="5533" spans="1:8" x14ac:dyDescent="0.3">
      <c r="A5533" s="18" t="s">
        <v>1727</v>
      </c>
      <c r="B5533" s="48" t="s">
        <v>453</v>
      </c>
      <c r="C5533" s="192" t="s">
        <v>56</v>
      </c>
      <c r="D5533" s="48" t="s">
        <v>165</v>
      </c>
      <c r="E5533" s="192">
        <v>0.375</v>
      </c>
      <c r="F5533" s="5"/>
      <c r="G5533" s="5"/>
      <c r="H5533" s="48">
        <v>10</v>
      </c>
    </row>
    <row r="5534" spans="1:8" x14ac:dyDescent="0.3">
      <c r="A5534" s="18">
        <v>46130</v>
      </c>
      <c r="B5534" s="5" t="s">
        <v>40</v>
      </c>
      <c r="C5534" s="22" t="s">
        <v>28</v>
      </c>
      <c r="D5534" s="5" t="s">
        <v>42</v>
      </c>
      <c r="E5534" s="22">
        <v>0.33333333333333331</v>
      </c>
      <c r="F5534" s="5"/>
      <c r="G5534" s="5"/>
      <c r="H5534" s="5">
        <v>10</v>
      </c>
    </row>
    <row r="5535" spans="1:8" x14ac:dyDescent="0.3">
      <c r="A5535" s="18">
        <v>46130</v>
      </c>
      <c r="B5535" s="48" t="s">
        <v>175</v>
      </c>
      <c r="C5535" s="5" t="s">
        <v>73</v>
      </c>
      <c r="D5535" s="48" t="s">
        <v>115</v>
      </c>
      <c r="E5535" s="22">
        <v>0.375</v>
      </c>
      <c r="F5535" s="5"/>
      <c r="G5535" s="5"/>
      <c r="H5535" s="48">
        <v>10</v>
      </c>
    </row>
    <row r="5536" spans="1:8" x14ac:dyDescent="0.3">
      <c r="A5536" s="431" t="s">
        <v>267</v>
      </c>
      <c r="B5536" s="431" t="s">
        <v>2</v>
      </c>
      <c r="C5536" s="431" t="s">
        <v>3</v>
      </c>
      <c r="D5536" s="431" t="s">
        <v>4</v>
      </c>
      <c r="E5536" s="431" t="s">
        <v>5</v>
      </c>
      <c r="F5536" s="431" t="s">
        <v>500</v>
      </c>
      <c r="G5536" s="431" t="s">
        <v>619</v>
      </c>
      <c r="H5536" s="431" t="s">
        <v>268</v>
      </c>
    </row>
    <row r="5537" spans="1:8" x14ac:dyDescent="0.3">
      <c r="A5537" s="18">
        <v>46132</v>
      </c>
      <c r="B5537" s="5" t="s">
        <v>16</v>
      </c>
      <c r="C5537" s="19" t="s">
        <v>73</v>
      </c>
      <c r="D5537" s="48" t="s">
        <v>115</v>
      </c>
      <c r="E5537" s="19">
        <v>0.25</v>
      </c>
      <c r="F5537" s="5"/>
      <c r="G5537" s="5"/>
      <c r="H5537" s="5">
        <v>16</v>
      </c>
    </row>
    <row r="5538" spans="1:8" x14ac:dyDescent="0.3">
      <c r="A5538" s="18">
        <v>46132</v>
      </c>
      <c r="B5538" s="5" t="s">
        <v>13</v>
      </c>
      <c r="C5538" s="19" t="s">
        <v>14</v>
      </c>
      <c r="D5538" s="48" t="s">
        <v>115</v>
      </c>
      <c r="E5538" s="19">
        <v>0.5</v>
      </c>
      <c r="F5538" s="51"/>
      <c r="G5538" s="5"/>
      <c r="H5538" s="5">
        <v>9</v>
      </c>
    </row>
    <row r="5539" spans="1:8" x14ac:dyDescent="0.3">
      <c r="A5539" s="18">
        <v>46132</v>
      </c>
      <c r="B5539" s="5" t="s">
        <v>35</v>
      </c>
      <c r="C5539" s="19" t="s">
        <v>46</v>
      </c>
      <c r="D5539" s="48" t="s">
        <v>165</v>
      </c>
      <c r="E5539" s="19">
        <v>0.33333333333333298</v>
      </c>
      <c r="F5539" s="5"/>
      <c r="G5539" s="5"/>
      <c r="H5539" s="5">
        <v>7</v>
      </c>
    </row>
    <row r="5540" spans="1:8" x14ac:dyDescent="0.3">
      <c r="A5540" s="18">
        <v>46132</v>
      </c>
      <c r="B5540" s="5" t="s">
        <v>30</v>
      </c>
      <c r="C5540" s="19" t="s">
        <v>104</v>
      </c>
      <c r="D5540" s="48" t="s">
        <v>24</v>
      </c>
      <c r="E5540" s="19">
        <v>0.33333333333333298</v>
      </c>
      <c r="F5540" s="51"/>
      <c r="G5540" s="5"/>
      <c r="H5540" s="51">
        <v>4</v>
      </c>
    </row>
    <row r="5541" spans="1:8" x14ac:dyDescent="0.3">
      <c r="A5541" s="18">
        <v>46132</v>
      </c>
      <c r="B5541" s="5" t="s">
        <v>6</v>
      </c>
      <c r="C5541" s="19" t="s">
        <v>104</v>
      </c>
      <c r="D5541" s="48" t="s">
        <v>24</v>
      </c>
      <c r="E5541" s="19">
        <v>0.33333333333333331</v>
      </c>
      <c r="F5541" s="5"/>
      <c r="G5541" s="5"/>
      <c r="H5541" s="5">
        <v>13</v>
      </c>
    </row>
    <row r="5542" spans="1:8" x14ac:dyDescent="0.3">
      <c r="A5542" s="18">
        <v>46132</v>
      </c>
      <c r="B5542" s="5" t="s">
        <v>17</v>
      </c>
      <c r="C5542" s="19" t="s">
        <v>104</v>
      </c>
      <c r="D5542" s="48" t="s">
        <v>24</v>
      </c>
      <c r="E5542" s="19">
        <v>0.5</v>
      </c>
      <c r="F5542" s="5"/>
      <c r="G5542" s="5"/>
      <c r="H5542" s="5">
        <v>9</v>
      </c>
    </row>
    <row r="5543" spans="1:8" x14ac:dyDescent="0.3">
      <c r="A5543" s="18">
        <v>46132</v>
      </c>
      <c r="B5543" s="5" t="s">
        <v>25</v>
      </c>
      <c r="C5543" s="19" t="s">
        <v>104</v>
      </c>
      <c r="D5543" s="48" t="s">
        <v>24</v>
      </c>
      <c r="E5543" s="19">
        <v>0.5</v>
      </c>
      <c r="F5543" s="5"/>
      <c r="G5543" s="5"/>
      <c r="H5543" s="5">
        <v>6</v>
      </c>
    </row>
    <row r="5544" spans="1:8" x14ac:dyDescent="0.3">
      <c r="A5544" s="18">
        <v>46132</v>
      </c>
      <c r="B5544" s="5" t="s">
        <v>9</v>
      </c>
      <c r="C5544" s="19" t="s">
        <v>56</v>
      </c>
      <c r="D5544" s="48" t="s">
        <v>81</v>
      </c>
      <c r="E5544" s="19">
        <v>0.375</v>
      </c>
      <c r="F5544" s="5"/>
      <c r="G5544" s="5"/>
      <c r="H5544" s="5">
        <v>10</v>
      </c>
    </row>
    <row r="5545" spans="1:8" x14ac:dyDescent="0.3">
      <c r="A5545" s="18">
        <v>46132</v>
      </c>
      <c r="B5545" s="54" t="s">
        <v>159</v>
      </c>
      <c r="C5545" s="191" t="s">
        <v>56</v>
      </c>
      <c r="D5545" s="54" t="s">
        <v>81</v>
      </c>
      <c r="E5545" s="191">
        <v>0.5</v>
      </c>
      <c r="F5545" s="51"/>
      <c r="G5545" s="5"/>
      <c r="H5545" s="5">
        <v>4</v>
      </c>
    </row>
    <row r="5546" spans="1:8" x14ac:dyDescent="0.3">
      <c r="A5546" s="18">
        <v>46132</v>
      </c>
      <c r="B5546" s="20" t="s">
        <v>18</v>
      </c>
      <c r="C5546" s="19" t="s">
        <v>20</v>
      </c>
      <c r="D5546" s="41" t="s">
        <v>21</v>
      </c>
      <c r="E5546" s="19">
        <v>0.25</v>
      </c>
      <c r="F5546" s="5"/>
      <c r="G5546" s="5"/>
      <c r="H5546" s="5">
        <v>27</v>
      </c>
    </row>
    <row r="5547" spans="1:8" x14ac:dyDescent="0.3">
      <c r="A5547" s="18">
        <v>46132</v>
      </c>
      <c r="B5547" s="20" t="s">
        <v>238</v>
      </c>
      <c r="C5547" s="19" t="s">
        <v>20</v>
      </c>
      <c r="D5547" s="41" t="s">
        <v>21</v>
      </c>
      <c r="E5547" s="19">
        <v>0.25</v>
      </c>
      <c r="F5547" s="5"/>
      <c r="G5547" s="5"/>
      <c r="H5547" s="5">
        <v>27</v>
      </c>
    </row>
    <row r="5548" spans="1:8" x14ac:dyDescent="0.3">
      <c r="A5548" s="18">
        <v>46132</v>
      </c>
      <c r="B5548" s="5" t="s">
        <v>51</v>
      </c>
      <c r="C5548" s="19" t="s">
        <v>28</v>
      </c>
      <c r="D5548" s="48" t="s">
        <v>42</v>
      </c>
      <c r="E5548" s="19">
        <v>0.33333333333333331</v>
      </c>
      <c r="F5548" s="117"/>
      <c r="G5548" s="5"/>
      <c r="H5548" s="5">
        <v>9</v>
      </c>
    </row>
    <row r="5549" spans="1:8" x14ac:dyDescent="0.3">
      <c r="A5549" s="18">
        <v>46132</v>
      </c>
      <c r="B5549" s="5" t="s">
        <v>80</v>
      </c>
      <c r="C5549" s="19" t="s">
        <v>101</v>
      </c>
      <c r="D5549" s="48" t="s">
        <v>101</v>
      </c>
      <c r="E5549" s="19">
        <v>0.41666666666666702</v>
      </c>
      <c r="F5549" s="51"/>
      <c r="G5549" s="51"/>
      <c r="H5549" s="51">
        <v>14</v>
      </c>
    </row>
    <row r="5550" spans="1:8" x14ac:dyDescent="0.3">
      <c r="A5550" s="18">
        <v>46132</v>
      </c>
      <c r="B5550" s="5" t="s">
        <v>22</v>
      </c>
      <c r="C5550" s="19" t="s">
        <v>101</v>
      </c>
      <c r="D5550" s="48" t="s">
        <v>101</v>
      </c>
      <c r="E5550" s="19">
        <v>0.41666666666666669</v>
      </c>
      <c r="F5550" s="5"/>
      <c r="G5550" s="5"/>
      <c r="H5550" s="5">
        <v>14</v>
      </c>
    </row>
    <row r="5551" spans="1:8" x14ac:dyDescent="0.3">
      <c r="A5551" s="18">
        <v>46132</v>
      </c>
      <c r="B5551" s="51" t="s">
        <v>169</v>
      </c>
      <c r="C5551" s="241" t="s">
        <v>101</v>
      </c>
      <c r="D5551" s="54" t="s">
        <v>101</v>
      </c>
      <c r="E5551" s="241">
        <v>0.41666666666666669</v>
      </c>
      <c r="F5551" s="51" t="s">
        <v>1728</v>
      </c>
      <c r="G5551" s="5"/>
      <c r="H5551" s="5">
        <v>6</v>
      </c>
    </row>
    <row r="5552" spans="1:8" x14ac:dyDescent="0.3">
      <c r="A5552" s="18">
        <v>46132</v>
      </c>
      <c r="B5552" s="20" t="s">
        <v>398</v>
      </c>
      <c r="C5552" s="21" t="s">
        <v>46</v>
      </c>
      <c r="D5552" s="20" t="s">
        <v>165</v>
      </c>
      <c r="E5552" s="21">
        <v>0.33333333333333298</v>
      </c>
      <c r="F5552" s="54"/>
      <c r="G5552" s="54"/>
      <c r="H5552" s="54">
        <v>1</v>
      </c>
    </row>
    <row r="5553" spans="1:8" x14ac:dyDescent="0.3">
      <c r="A5553" s="431" t="s">
        <v>267</v>
      </c>
      <c r="B5553" s="431" t="s">
        <v>2</v>
      </c>
      <c r="C5553" s="431" t="s">
        <v>3</v>
      </c>
      <c r="D5553" s="431" t="s">
        <v>4</v>
      </c>
      <c r="E5553" s="431" t="s">
        <v>5</v>
      </c>
      <c r="F5553" s="431" t="s">
        <v>500</v>
      </c>
      <c r="G5553" s="431" t="s">
        <v>619</v>
      </c>
      <c r="H5553" s="431" t="s">
        <v>268</v>
      </c>
    </row>
    <row r="5554" spans="1:8" x14ac:dyDescent="0.3">
      <c r="A5554" s="18">
        <v>46133</v>
      </c>
      <c r="B5554" s="5" t="s">
        <v>6</v>
      </c>
      <c r="C5554" s="19" t="s">
        <v>104</v>
      </c>
      <c r="D5554" s="48" t="s">
        <v>24</v>
      </c>
      <c r="E5554" s="19">
        <v>0.29166666666666702</v>
      </c>
      <c r="F5554" s="5"/>
      <c r="G5554" s="5"/>
      <c r="H5554" s="48">
        <v>11</v>
      </c>
    </row>
    <row r="5555" spans="1:8" x14ac:dyDescent="0.3">
      <c r="A5555" s="18">
        <v>46133</v>
      </c>
      <c r="B5555" s="5" t="s">
        <v>107</v>
      </c>
      <c r="C5555" s="19" t="s">
        <v>104</v>
      </c>
      <c r="D5555" s="48" t="s">
        <v>24</v>
      </c>
      <c r="E5555" s="19">
        <v>0.54166666666666663</v>
      </c>
      <c r="F5555" s="5"/>
      <c r="G5555" s="5"/>
      <c r="H5555" s="48">
        <v>14</v>
      </c>
    </row>
    <row r="5556" spans="1:8" x14ac:dyDescent="0.3">
      <c r="A5556" s="18">
        <v>46133</v>
      </c>
      <c r="B5556" s="20" t="s">
        <v>35</v>
      </c>
      <c r="C5556" s="19" t="s">
        <v>56</v>
      </c>
      <c r="D5556" s="41" t="s">
        <v>81</v>
      </c>
      <c r="E5556" s="19">
        <v>0.29166666666666702</v>
      </c>
      <c r="F5556" s="54" t="s">
        <v>587</v>
      </c>
      <c r="G5556" s="5"/>
      <c r="H5556" s="41">
        <v>13</v>
      </c>
    </row>
    <row r="5557" spans="1:8" x14ac:dyDescent="0.3">
      <c r="A5557" s="18">
        <v>46133</v>
      </c>
      <c r="B5557" s="5" t="s">
        <v>238</v>
      </c>
      <c r="C5557" s="5" t="s">
        <v>101</v>
      </c>
      <c r="D5557" s="48" t="s">
        <v>101</v>
      </c>
      <c r="E5557" s="22">
        <v>0.29166666666666669</v>
      </c>
      <c r="F5557" s="54"/>
      <c r="G5557" s="54"/>
      <c r="H5557" s="48">
        <v>14</v>
      </c>
    </row>
    <row r="5558" spans="1:8" x14ac:dyDescent="0.3">
      <c r="A5558" s="18">
        <v>46133</v>
      </c>
      <c r="B5558" s="5" t="s">
        <v>18</v>
      </c>
      <c r="C5558" s="5" t="s">
        <v>101</v>
      </c>
      <c r="D5558" s="48" t="s">
        <v>101</v>
      </c>
      <c r="E5558" s="22">
        <v>0.29166666666666669</v>
      </c>
      <c r="F5558" s="54"/>
      <c r="G5558" s="54"/>
      <c r="H5558" s="48">
        <v>15</v>
      </c>
    </row>
    <row r="5559" spans="1:8" x14ac:dyDescent="0.3">
      <c r="A5559" s="18">
        <v>46133</v>
      </c>
      <c r="B5559" s="5" t="s">
        <v>22</v>
      </c>
      <c r="C5559" s="19" t="s">
        <v>101</v>
      </c>
      <c r="D5559" s="48" t="s">
        <v>101</v>
      </c>
      <c r="E5559" s="19">
        <v>0.375</v>
      </c>
      <c r="F5559" s="54"/>
      <c r="G5559" s="5"/>
      <c r="H5559" s="48">
        <v>14</v>
      </c>
    </row>
    <row r="5560" spans="1:8" x14ac:dyDescent="0.3">
      <c r="A5560" s="18">
        <v>46133</v>
      </c>
      <c r="B5560" s="5" t="s">
        <v>80</v>
      </c>
      <c r="C5560" s="19" t="s">
        <v>101</v>
      </c>
      <c r="D5560" s="48" t="s">
        <v>101</v>
      </c>
      <c r="E5560" s="19">
        <v>0.375</v>
      </c>
      <c r="F5560" s="5"/>
      <c r="G5560" s="20"/>
      <c r="H5560" s="48">
        <v>20</v>
      </c>
    </row>
    <row r="5561" spans="1:8" x14ac:dyDescent="0.3">
      <c r="A5561" s="18">
        <v>46133</v>
      </c>
      <c r="B5561" s="5" t="s">
        <v>16</v>
      </c>
      <c r="C5561" s="19" t="s">
        <v>46</v>
      </c>
      <c r="D5561" s="48" t="s">
        <v>165</v>
      </c>
      <c r="E5561" s="19">
        <v>0.5</v>
      </c>
      <c r="F5561" s="51"/>
      <c r="G5561" s="20"/>
      <c r="H5561" s="48">
        <v>4</v>
      </c>
    </row>
    <row r="5562" spans="1:8" x14ac:dyDescent="0.3">
      <c r="A5562" s="18">
        <v>46133</v>
      </c>
      <c r="B5562" s="5" t="s">
        <v>161</v>
      </c>
      <c r="C5562" s="19" t="s">
        <v>46</v>
      </c>
      <c r="D5562" s="48" t="s">
        <v>165</v>
      </c>
      <c r="E5562" s="19">
        <v>0.41666666666666702</v>
      </c>
      <c r="F5562" s="51"/>
      <c r="G5562" s="20"/>
      <c r="H5562" s="48">
        <v>2</v>
      </c>
    </row>
    <row r="5563" spans="1:8" x14ac:dyDescent="0.3">
      <c r="A5563" s="18">
        <v>46133</v>
      </c>
      <c r="B5563" s="5" t="s">
        <v>76</v>
      </c>
      <c r="C5563" s="19" t="s">
        <v>20</v>
      </c>
      <c r="D5563" s="48" t="s">
        <v>21</v>
      </c>
      <c r="E5563" s="19">
        <v>0.33333333333333331</v>
      </c>
      <c r="F5563" s="5"/>
      <c r="G5563" s="5"/>
      <c r="H5563" s="48">
        <v>4</v>
      </c>
    </row>
    <row r="5564" spans="1:8" x14ac:dyDescent="0.3">
      <c r="A5564" s="18">
        <v>46133</v>
      </c>
      <c r="B5564" s="5" t="s">
        <v>51</v>
      </c>
      <c r="C5564" s="19" t="s">
        <v>20</v>
      </c>
      <c r="D5564" s="48" t="s">
        <v>21</v>
      </c>
      <c r="E5564" s="19">
        <v>0.33333333333333298</v>
      </c>
      <c r="F5564" s="51"/>
      <c r="G5564" s="5"/>
      <c r="H5564" s="48">
        <v>1</v>
      </c>
    </row>
    <row r="5565" spans="1:8" x14ac:dyDescent="0.3">
      <c r="A5565" s="18">
        <v>46133</v>
      </c>
      <c r="B5565" s="5" t="s">
        <v>12</v>
      </c>
      <c r="C5565" s="19" t="s">
        <v>20</v>
      </c>
      <c r="D5565" s="48" t="s">
        <v>21</v>
      </c>
      <c r="E5565" s="19">
        <v>0.33333333333333331</v>
      </c>
      <c r="F5565" s="51"/>
      <c r="G5565" s="20"/>
      <c r="H5565" s="48">
        <v>24</v>
      </c>
    </row>
    <row r="5566" spans="1:8" x14ac:dyDescent="0.3">
      <c r="A5566" s="18">
        <v>46133</v>
      </c>
      <c r="B5566" s="20" t="s">
        <v>9</v>
      </c>
      <c r="C5566" s="21" t="s">
        <v>202</v>
      </c>
      <c r="D5566" s="41" t="s">
        <v>42</v>
      </c>
      <c r="E5566" s="21">
        <v>0.29166666666666702</v>
      </c>
      <c r="F5566" s="54"/>
      <c r="G5566" s="5"/>
      <c r="H5566" s="41">
        <v>15</v>
      </c>
    </row>
    <row r="5567" spans="1:8" x14ac:dyDescent="0.3">
      <c r="A5567" s="18">
        <v>46133</v>
      </c>
      <c r="B5567" s="5" t="s">
        <v>67</v>
      </c>
      <c r="C5567" s="22" t="s">
        <v>14</v>
      </c>
      <c r="D5567" s="48" t="s">
        <v>15</v>
      </c>
      <c r="E5567" s="22">
        <v>0.29166666666666669</v>
      </c>
      <c r="F5567" s="5"/>
      <c r="G5567" s="5"/>
      <c r="H5567" s="48">
        <v>10</v>
      </c>
    </row>
    <row r="5568" spans="1:8" x14ac:dyDescent="0.3">
      <c r="A5568" s="18">
        <v>46133</v>
      </c>
      <c r="B5568" s="5" t="s">
        <v>36</v>
      </c>
      <c r="C5568" s="241" t="s">
        <v>14</v>
      </c>
      <c r="D5568" s="54" t="s">
        <v>15</v>
      </c>
      <c r="E5568" s="241">
        <v>0.41666666666666669</v>
      </c>
      <c r="F5568" s="51"/>
      <c r="G5568" s="51"/>
      <c r="H5568" s="54">
        <v>19</v>
      </c>
    </row>
    <row r="5569" spans="1:8" x14ac:dyDescent="0.3">
      <c r="A5569" s="431" t="s">
        <v>267</v>
      </c>
      <c r="B5569" s="431" t="s">
        <v>2</v>
      </c>
      <c r="C5569" s="431" t="s">
        <v>3</v>
      </c>
      <c r="D5569" s="431" t="s">
        <v>4</v>
      </c>
      <c r="E5569" s="431" t="s">
        <v>5</v>
      </c>
      <c r="F5569" s="431" t="s">
        <v>500</v>
      </c>
      <c r="G5569" s="431" t="s">
        <v>619</v>
      </c>
      <c r="H5569" s="431" t="s">
        <v>268</v>
      </c>
    </row>
    <row r="5570" spans="1:8" x14ac:dyDescent="0.3">
      <c r="A5570" s="18">
        <v>46134</v>
      </c>
      <c r="B5570" s="5" t="s">
        <v>35</v>
      </c>
      <c r="C5570" s="19" t="s">
        <v>104</v>
      </c>
      <c r="D5570" s="48" t="s">
        <v>24</v>
      </c>
      <c r="E5570" s="19">
        <v>0.29166666666666702</v>
      </c>
      <c r="F5570" s="5"/>
      <c r="G5570" s="5"/>
      <c r="H5570" s="48">
        <v>8</v>
      </c>
    </row>
    <row r="5571" spans="1:8" x14ac:dyDescent="0.3">
      <c r="A5571" s="18">
        <v>46134</v>
      </c>
      <c r="B5571" s="5" t="s">
        <v>6</v>
      </c>
      <c r="C5571" s="19" t="s">
        <v>104</v>
      </c>
      <c r="D5571" s="48" t="s">
        <v>24</v>
      </c>
      <c r="E5571" s="19">
        <v>0.375</v>
      </c>
      <c r="F5571" s="117"/>
      <c r="G5571" s="5"/>
      <c r="H5571" s="48">
        <v>12</v>
      </c>
    </row>
    <row r="5572" spans="1:8" x14ac:dyDescent="0.3">
      <c r="A5572" s="18">
        <v>46134</v>
      </c>
      <c r="B5572" s="5" t="s">
        <v>1784</v>
      </c>
      <c r="C5572" s="19" t="s">
        <v>104</v>
      </c>
      <c r="D5572" s="48" t="s">
        <v>24</v>
      </c>
      <c r="E5572" s="19">
        <v>0.625</v>
      </c>
      <c r="F5572" s="117"/>
      <c r="G5572" s="5"/>
      <c r="H5572" s="48"/>
    </row>
    <row r="5573" spans="1:8" x14ac:dyDescent="0.3">
      <c r="A5573" s="18">
        <v>46134</v>
      </c>
      <c r="B5573" s="5" t="s">
        <v>9</v>
      </c>
      <c r="C5573" s="19" t="s">
        <v>56</v>
      </c>
      <c r="D5573" s="5" t="s">
        <v>81</v>
      </c>
      <c r="E5573" s="19">
        <v>0.375</v>
      </c>
      <c r="F5573" s="5"/>
      <c r="G5573" s="5"/>
      <c r="H5573" s="5">
        <v>9</v>
      </c>
    </row>
    <row r="5574" spans="1:8" x14ac:dyDescent="0.3">
      <c r="A5574" s="18">
        <v>46134</v>
      </c>
      <c r="B5574" s="5" t="s">
        <v>204</v>
      </c>
      <c r="C5574" s="19" t="s">
        <v>111</v>
      </c>
      <c r="D5574" s="5" t="s">
        <v>111</v>
      </c>
      <c r="E5574" s="19">
        <v>8.3333333333333329E-2</v>
      </c>
      <c r="F5574" s="117"/>
      <c r="G5574" s="5"/>
      <c r="H5574" s="5">
        <v>3</v>
      </c>
    </row>
    <row r="5575" spans="1:8" x14ac:dyDescent="0.3">
      <c r="A5575" s="18">
        <v>46134</v>
      </c>
      <c r="B5575" s="5" t="s">
        <v>238</v>
      </c>
      <c r="C5575" s="19" t="s">
        <v>28</v>
      </c>
      <c r="D5575" s="5" t="s">
        <v>42</v>
      </c>
      <c r="E5575" s="19">
        <v>0.29166666666666669</v>
      </c>
      <c r="F5575" s="117"/>
      <c r="G5575" s="5"/>
      <c r="H5575" s="5">
        <v>10</v>
      </c>
    </row>
    <row r="5576" spans="1:8" x14ac:dyDescent="0.3">
      <c r="A5576" s="18">
        <v>46134</v>
      </c>
      <c r="B5576" s="5" t="s">
        <v>18</v>
      </c>
      <c r="C5576" s="19" t="s">
        <v>28</v>
      </c>
      <c r="D5576" s="5" t="s">
        <v>42</v>
      </c>
      <c r="E5576" s="19">
        <v>0.29166666666666702</v>
      </c>
      <c r="F5576" s="48"/>
      <c r="G5576" s="5"/>
      <c r="H5576" s="5">
        <v>1</v>
      </c>
    </row>
    <row r="5577" spans="1:8" x14ac:dyDescent="0.3">
      <c r="A5577" s="18">
        <v>46134</v>
      </c>
      <c r="B5577" s="48" t="s">
        <v>11</v>
      </c>
      <c r="C5577" s="19" t="s">
        <v>28</v>
      </c>
      <c r="D5577" s="48" t="s">
        <v>42</v>
      </c>
      <c r="E5577" s="19">
        <v>0.29166666666666702</v>
      </c>
      <c r="F5577" s="5"/>
      <c r="G5577" s="5"/>
      <c r="H5577" s="48">
        <v>2</v>
      </c>
    </row>
    <row r="5578" spans="1:8" x14ac:dyDescent="0.3">
      <c r="A5578" s="18">
        <v>46134</v>
      </c>
      <c r="B5578" s="5" t="s">
        <v>107</v>
      </c>
      <c r="C5578" s="19" t="s">
        <v>46</v>
      </c>
      <c r="D5578" s="48" t="s">
        <v>165</v>
      </c>
      <c r="E5578" s="19">
        <v>0.25</v>
      </c>
      <c r="F5578" s="5" t="s">
        <v>1759</v>
      </c>
      <c r="G5578" s="5"/>
      <c r="H5578" s="48">
        <v>1</v>
      </c>
    </row>
    <row r="5579" spans="1:8" x14ac:dyDescent="0.3">
      <c r="A5579" s="18">
        <v>46134</v>
      </c>
      <c r="B5579" s="5" t="s">
        <v>80</v>
      </c>
      <c r="C5579" s="19" t="s">
        <v>46</v>
      </c>
      <c r="D5579" s="48" t="s">
        <v>165</v>
      </c>
      <c r="E5579" s="19">
        <v>0.25</v>
      </c>
      <c r="F5579" s="5"/>
      <c r="G5579" s="5"/>
      <c r="H5579" s="48">
        <v>1</v>
      </c>
    </row>
    <row r="5580" spans="1:8" x14ac:dyDescent="0.3">
      <c r="A5580" s="18">
        <v>46134</v>
      </c>
      <c r="B5580" s="5" t="s">
        <v>36</v>
      </c>
      <c r="C5580" s="192" t="s">
        <v>20</v>
      </c>
      <c r="D5580" s="48" t="s">
        <v>21</v>
      </c>
      <c r="E5580" s="192">
        <v>0.375</v>
      </c>
      <c r="F5580" s="5" t="s">
        <v>1328</v>
      </c>
      <c r="G5580" s="5"/>
      <c r="H5580" s="48">
        <v>18</v>
      </c>
    </row>
    <row r="5581" spans="1:8" x14ac:dyDescent="0.3">
      <c r="A5581" s="18">
        <v>46134</v>
      </c>
      <c r="B5581" s="5" t="s">
        <v>22</v>
      </c>
      <c r="C5581" s="19" t="s">
        <v>46</v>
      </c>
      <c r="D5581" s="48" t="s">
        <v>165</v>
      </c>
      <c r="E5581" s="19">
        <v>0.54166666666666663</v>
      </c>
      <c r="F5581" s="5"/>
      <c r="G5581" s="5"/>
      <c r="H5581" s="48">
        <v>3</v>
      </c>
    </row>
    <row r="5582" spans="1:8" x14ac:dyDescent="0.3">
      <c r="A5582" s="18">
        <v>46134</v>
      </c>
      <c r="B5582" s="5" t="s">
        <v>19</v>
      </c>
      <c r="C5582" s="19" t="s">
        <v>14</v>
      </c>
      <c r="D5582" s="48" t="s">
        <v>15</v>
      </c>
      <c r="E5582" s="19">
        <v>0.25</v>
      </c>
      <c r="F5582" s="5"/>
      <c r="G5582" s="5"/>
      <c r="H5582" s="48">
        <v>21</v>
      </c>
    </row>
    <row r="5583" spans="1:8" x14ac:dyDescent="0.3">
      <c r="A5583" s="18">
        <v>46134</v>
      </c>
      <c r="B5583" s="5" t="s">
        <v>452</v>
      </c>
      <c r="C5583" s="19" t="s">
        <v>56</v>
      </c>
      <c r="D5583" s="48" t="s">
        <v>81</v>
      </c>
      <c r="E5583" s="19">
        <v>0.33333333333333298</v>
      </c>
      <c r="F5583" s="48"/>
      <c r="G5583" s="27"/>
      <c r="H5583" s="48">
        <v>5</v>
      </c>
    </row>
    <row r="5584" spans="1:8" x14ac:dyDescent="0.3">
      <c r="A5584" s="18">
        <v>46134</v>
      </c>
      <c r="B5584" s="5" t="s">
        <v>9</v>
      </c>
      <c r="C5584" s="19" t="s">
        <v>56</v>
      </c>
      <c r="D5584" s="5" t="s">
        <v>81</v>
      </c>
      <c r="E5584" s="19">
        <v>0.375</v>
      </c>
      <c r="F5584" s="5"/>
      <c r="G5584" s="5"/>
      <c r="H5584" s="5">
        <v>9</v>
      </c>
    </row>
    <row r="5585" spans="1:8" x14ac:dyDescent="0.3">
      <c r="A5585" s="18">
        <v>46134</v>
      </c>
      <c r="B5585" s="48" t="s">
        <v>12</v>
      </c>
      <c r="C5585" s="192" t="s">
        <v>47</v>
      </c>
      <c r="D5585" s="192" t="s">
        <v>47</v>
      </c>
      <c r="E5585" s="192">
        <v>0.33333333333333298</v>
      </c>
      <c r="F5585" s="48"/>
      <c r="G5585" s="117"/>
      <c r="H5585" s="48">
        <v>1</v>
      </c>
    </row>
    <row r="5586" spans="1:8" x14ac:dyDescent="0.3">
      <c r="A5586" s="18">
        <v>46134</v>
      </c>
      <c r="B5586" s="5" t="s">
        <v>9</v>
      </c>
      <c r="C5586" s="19" t="s">
        <v>111</v>
      </c>
      <c r="D5586" s="48" t="s">
        <v>111</v>
      </c>
      <c r="E5586" s="19">
        <v>0.83333333333333337</v>
      </c>
      <c r="F5586" s="117"/>
      <c r="G5586" s="5"/>
      <c r="H5586" s="48">
        <v>1</v>
      </c>
    </row>
    <row r="5587" spans="1:8" x14ac:dyDescent="0.3">
      <c r="A5587" s="18">
        <v>46134</v>
      </c>
      <c r="B5587" s="5" t="s">
        <v>6</v>
      </c>
      <c r="C5587" s="19" t="s">
        <v>111</v>
      </c>
      <c r="D5587" s="48" t="s">
        <v>111</v>
      </c>
      <c r="E5587" s="19">
        <v>0.83333333333333337</v>
      </c>
      <c r="F5587" s="117"/>
      <c r="G5587" s="5"/>
      <c r="H5587" s="48">
        <v>2</v>
      </c>
    </row>
    <row r="5588" spans="1:8" x14ac:dyDescent="0.3">
      <c r="A5588" s="431" t="s">
        <v>267</v>
      </c>
      <c r="B5588" s="431" t="s">
        <v>2</v>
      </c>
      <c r="C5588" s="431" t="s">
        <v>3</v>
      </c>
      <c r="D5588" s="431" t="s">
        <v>4</v>
      </c>
      <c r="E5588" s="431" t="s">
        <v>5</v>
      </c>
      <c r="F5588" s="431" t="s">
        <v>500</v>
      </c>
      <c r="G5588" s="431" t="s">
        <v>619</v>
      </c>
      <c r="H5588" s="431" t="s">
        <v>268</v>
      </c>
    </row>
    <row r="5589" spans="1:8" x14ac:dyDescent="0.3">
      <c r="A5589" s="18">
        <v>46135</v>
      </c>
      <c r="B5589" s="5" t="s">
        <v>49</v>
      </c>
      <c r="C5589" s="21" t="s">
        <v>47</v>
      </c>
      <c r="D5589" s="5" t="s">
        <v>47</v>
      </c>
      <c r="E5589" s="21">
        <v>0.5</v>
      </c>
      <c r="F5589" s="54"/>
      <c r="G5589" s="5"/>
      <c r="H5589" s="5">
        <v>1</v>
      </c>
    </row>
    <row r="5590" spans="1:8" x14ac:dyDescent="0.3">
      <c r="A5590" s="18">
        <v>46135</v>
      </c>
      <c r="B5590" s="5" t="s">
        <v>43</v>
      </c>
      <c r="C5590" s="19" t="s">
        <v>56</v>
      </c>
      <c r="D5590" s="48" t="s">
        <v>81</v>
      </c>
      <c r="E5590" s="19">
        <v>0.29166666666666702</v>
      </c>
      <c r="F5590" s="5"/>
      <c r="G5590" s="5"/>
      <c r="H5590" s="48">
        <v>7</v>
      </c>
    </row>
    <row r="5591" spans="1:8" x14ac:dyDescent="0.3">
      <c r="A5591" s="18">
        <v>46135</v>
      </c>
      <c r="B5591" s="5" t="s">
        <v>55</v>
      </c>
      <c r="C5591" s="19" t="s">
        <v>56</v>
      </c>
      <c r="D5591" s="48" t="s">
        <v>81</v>
      </c>
      <c r="E5591" s="19">
        <v>0.625</v>
      </c>
      <c r="F5591" s="5"/>
      <c r="G5591" s="5"/>
      <c r="H5591" s="48"/>
    </row>
    <row r="5592" spans="1:8" x14ac:dyDescent="0.3">
      <c r="A5592" s="18">
        <v>46135</v>
      </c>
      <c r="B5592" s="51" t="s">
        <v>33</v>
      </c>
      <c r="C5592" s="241" t="s">
        <v>20</v>
      </c>
      <c r="D5592" s="54" t="s">
        <v>21</v>
      </c>
      <c r="E5592" s="241">
        <v>0.25</v>
      </c>
      <c r="F5592" s="51"/>
      <c r="G5592" s="51"/>
      <c r="H5592" s="54">
        <v>28</v>
      </c>
    </row>
    <row r="5593" spans="1:8" x14ac:dyDescent="0.3">
      <c r="A5593" s="18">
        <v>46135</v>
      </c>
      <c r="B5593" s="5" t="s">
        <v>80</v>
      </c>
      <c r="C5593" s="19" t="s">
        <v>101</v>
      </c>
      <c r="D5593" s="48" t="s">
        <v>101</v>
      </c>
      <c r="E5593" s="19">
        <v>0.5</v>
      </c>
      <c r="F5593" s="51"/>
      <c r="G5593" s="51"/>
      <c r="H5593" s="48">
        <v>14</v>
      </c>
    </row>
    <row r="5594" spans="1:8" x14ac:dyDescent="0.3">
      <c r="A5594" s="18">
        <v>46135</v>
      </c>
      <c r="B5594" s="5" t="s">
        <v>22</v>
      </c>
      <c r="C5594" s="19" t="s">
        <v>20</v>
      </c>
      <c r="D5594" s="48" t="s">
        <v>21</v>
      </c>
      <c r="E5594" s="19">
        <v>0.5</v>
      </c>
      <c r="F5594" s="54"/>
      <c r="G5594" s="54"/>
      <c r="H5594" s="48">
        <v>16</v>
      </c>
    </row>
    <row r="5595" spans="1:8" x14ac:dyDescent="0.3">
      <c r="A5595" s="18">
        <v>46135</v>
      </c>
      <c r="B5595" s="5" t="s">
        <v>169</v>
      </c>
      <c r="C5595" s="19" t="s">
        <v>46</v>
      </c>
      <c r="D5595" s="54" t="s">
        <v>165</v>
      </c>
      <c r="E5595" s="19">
        <v>0.29166666666666669</v>
      </c>
      <c r="F5595" s="5"/>
      <c r="G5595" s="5"/>
      <c r="H5595" s="54">
        <v>3</v>
      </c>
    </row>
    <row r="5596" spans="1:8" x14ac:dyDescent="0.3">
      <c r="A5596" s="18">
        <v>46135</v>
      </c>
      <c r="B5596" s="5" t="s">
        <v>107</v>
      </c>
      <c r="C5596" s="19" t="s">
        <v>46</v>
      </c>
      <c r="D5596" s="48" t="s">
        <v>165</v>
      </c>
      <c r="E5596" s="19">
        <v>0.45833333333333331</v>
      </c>
      <c r="F5596" s="5"/>
      <c r="G5596" s="5"/>
      <c r="H5596" s="48">
        <v>2</v>
      </c>
    </row>
    <row r="5597" spans="1:8" x14ac:dyDescent="0.3">
      <c r="A5597" s="18">
        <v>46135</v>
      </c>
      <c r="B5597" s="5" t="s">
        <v>35</v>
      </c>
      <c r="C5597" s="19" t="s">
        <v>14</v>
      </c>
      <c r="D5597" s="48" t="s">
        <v>15</v>
      </c>
      <c r="E5597" s="19">
        <v>0.3125</v>
      </c>
      <c r="F5597" s="51"/>
      <c r="G5597" s="51"/>
      <c r="H5597" s="48">
        <v>8</v>
      </c>
    </row>
    <row r="5598" spans="1:8" x14ac:dyDescent="0.3">
      <c r="A5598" s="18">
        <v>46135</v>
      </c>
      <c r="B5598" s="5" t="s">
        <v>9</v>
      </c>
      <c r="C5598" s="19" t="s">
        <v>14</v>
      </c>
      <c r="D5598" s="48" t="s">
        <v>15</v>
      </c>
      <c r="E5598" s="19">
        <v>0.35416666666666669</v>
      </c>
      <c r="F5598" s="5"/>
      <c r="G5598" s="5"/>
      <c r="H5598" s="48">
        <v>9</v>
      </c>
    </row>
    <row r="5599" spans="1:8" x14ac:dyDescent="0.3">
      <c r="A5599" s="18">
        <v>46135</v>
      </c>
      <c r="B5599" s="20" t="s">
        <v>25</v>
      </c>
      <c r="C5599" s="19" t="s">
        <v>14</v>
      </c>
      <c r="D5599" s="48" t="s">
        <v>15</v>
      </c>
      <c r="E5599" s="21">
        <v>0.35416666666666669</v>
      </c>
      <c r="F5599" s="54"/>
      <c r="G5599" s="20"/>
      <c r="H5599" s="41">
        <v>1</v>
      </c>
    </row>
    <row r="5600" spans="1:8" x14ac:dyDescent="0.3">
      <c r="A5600" s="18">
        <v>46135</v>
      </c>
      <c r="B5600" s="5" t="s">
        <v>17</v>
      </c>
      <c r="C5600" s="19" t="s">
        <v>14</v>
      </c>
      <c r="D5600" s="48" t="s">
        <v>15</v>
      </c>
      <c r="E5600" s="19">
        <v>0.35416666666666669</v>
      </c>
      <c r="F5600" s="51"/>
      <c r="G5600" s="51"/>
      <c r="H5600" s="48">
        <v>1</v>
      </c>
    </row>
    <row r="5601" spans="1:8" x14ac:dyDescent="0.3">
      <c r="A5601" s="18">
        <v>46135</v>
      </c>
      <c r="B5601" s="5" t="s">
        <v>6</v>
      </c>
      <c r="C5601" s="19" t="s">
        <v>28</v>
      </c>
      <c r="D5601" s="48" t="s">
        <v>42</v>
      </c>
      <c r="E5601" s="19">
        <v>0.29166666666666702</v>
      </c>
      <c r="F5601" s="51"/>
      <c r="G5601" s="51"/>
      <c r="H5601" s="48">
        <v>10</v>
      </c>
    </row>
    <row r="5602" spans="1:8" x14ac:dyDescent="0.3">
      <c r="A5602" s="18">
        <v>46135</v>
      </c>
      <c r="B5602" s="5" t="s">
        <v>36</v>
      </c>
      <c r="C5602" s="21" t="s">
        <v>28</v>
      </c>
      <c r="D5602" s="48" t="s">
        <v>42</v>
      </c>
      <c r="E5602" s="21">
        <v>0.5</v>
      </c>
      <c r="F5602" s="5"/>
      <c r="G5602" s="5"/>
      <c r="H5602" s="48">
        <v>16</v>
      </c>
    </row>
    <row r="5603" spans="1:8" x14ac:dyDescent="0.3">
      <c r="A5603" s="18">
        <v>46135</v>
      </c>
      <c r="B5603" s="5" t="s">
        <v>238</v>
      </c>
      <c r="C5603" s="19" t="s">
        <v>104</v>
      </c>
      <c r="D5603" s="48" t="s">
        <v>64</v>
      </c>
      <c r="E5603" s="22">
        <v>0.25</v>
      </c>
      <c r="F5603" s="5"/>
      <c r="G5603" s="5"/>
      <c r="H5603" s="48">
        <v>14</v>
      </c>
    </row>
    <row r="5604" spans="1:8" x14ac:dyDescent="0.3">
      <c r="A5604" s="431" t="s">
        <v>267</v>
      </c>
      <c r="B5604" s="431" t="s">
        <v>2</v>
      </c>
      <c r="C5604" s="431" t="s">
        <v>3</v>
      </c>
      <c r="D5604" s="431" t="s">
        <v>4</v>
      </c>
      <c r="E5604" s="431" t="s">
        <v>5</v>
      </c>
      <c r="F5604" s="431" t="s">
        <v>500</v>
      </c>
      <c r="G5604" s="431" t="s">
        <v>619</v>
      </c>
      <c r="H5604" s="431" t="s">
        <v>268</v>
      </c>
    </row>
    <row r="5605" spans="1:8" x14ac:dyDescent="0.3">
      <c r="A5605" s="18">
        <v>46136</v>
      </c>
      <c r="B5605" s="20" t="s">
        <v>35</v>
      </c>
      <c r="C5605" s="21" t="s">
        <v>14</v>
      </c>
      <c r="D5605" s="41" t="s">
        <v>115</v>
      </c>
      <c r="E5605" s="21">
        <v>0.29166666666666702</v>
      </c>
      <c r="F5605" s="54"/>
      <c r="G5605" s="54"/>
      <c r="H5605" s="41">
        <v>7</v>
      </c>
    </row>
    <row r="5606" spans="1:8" x14ac:dyDescent="0.3">
      <c r="A5606" s="18">
        <v>46136</v>
      </c>
      <c r="B5606" s="5" t="s">
        <v>6</v>
      </c>
      <c r="C5606" s="19" t="s">
        <v>14</v>
      </c>
      <c r="D5606" s="48" t="s">
        <v>115</v>
      </c>
      <c r="E5606" s="19">
        <v>0.375</v>
      </c>
      <c r="F5606" s="51"/>
      <c r="G5606" s="5"/>
      <c r="H5606" s="48">
        <v>9</v>
      </c>
    </row>
    <row r="5607" spans="1:8" x14ac:dyDescent="0.3">
      <c r="A5607" s="18">
        <v>46136</v>
      </c>
      <c r="B5607" s="5" t="s">
        <v>9</v>
      </c>
      <c r="C5607" s="19" t="s">
        <v>14</v>
      </c>
      <c r="D5607" s="48" t="s">
        <v>115</v>
      </c>
      <c r="E5607" s="19">
        <v>0.375</v>
      </c>
      <c r="F5607" s="51"/>
      <c r="G5607" s="5"/>
      <c r="H5607" s="48">
        <v>8</v>
      </c>
    </row>
    <row r="5608" spans="1:8" x14ac:dyDescent="0.3">
      <c r="A5608" s="18">
        <v>46136</v>
      </c>
      <c r="B5608" s="5" t="s">
        <v>159</v>
      </c>
      <c r="C5608" s="19" t="s">
        <v>46</v>
      </c>
      <c r="D5608" s="41" t="s">
        <v>165</v>
      </c>
      <c r="E5608" s="19">
        <v>0.29166666666666669</v>
      </c>
      <c r="F5608" s="5"/>
      <c r="G5608" s="5"/>
      <c r="H5608" s="41">
        <v>1</v>
      </c>
    </row>
    <row r="5609" spans="1:8" x14ac:dyDescent="0.3">
      <c r="A5609" s="18">
        <v>46136</v>
      </c>
      <c r="B5609" s="5" t="s">
        <v>76</v>
      </c>
      <c r="C5609" s="21" t="s">
        <v>46</v>
      </c>
      <c r="D5609" s="41" t="s">
        <v>165</v>
      </c>
      <c r="E5609" s="21">
        <v>0.45833333333333331</v>
      </c>
      <c r="F5609" s="51"/>
      <c r="G5609" s="51"/>
      <c r="H5609" s="41">
        <v>2</v>
      </c>
    </row>
    <row r="5610" spans="1:8" x14ac:dyDescent="0.3">
      <c r="A5610" s="18">
        <v>46136</v>
      </c>
      <c r="B5610" s="41" t="s">
        <v>51</v>
      </c>
      <c r="C5610" s="42" t="s">
        <v>46</v>
      </c>
      <c r="D5610" s="41" t="s">
        <v>165</v>
      </c>
      <c r="E5610" s="42">
        <v>0.45833333333333331</v>
      </c>
      <c r="F5610" s="5"/>
      <c r="G5610" s="5"/>
      <c r="H5610" s="41">
        <v>1</v>
      </c>
    </row>
    <row r="5611" spans="1:8" x14ac:dyDescent="0.3">
      <c r="A5611" s="18">
        <v>46136</v>
      </c>
      <c r="B5611" s="5" t="s">
        <v>238</v>
      </c>
      <c r="C5611" s="19" t="s">
        <v>28</v>
      </c>
      <c r="D5611" s="5" t="s">
        <v>42</v>
      </c>
      <c r="E5611" s="19">
        <v>0.20833333333333334</v>
      </c>
      <c r="F5611" s="51"/>
      <c r="G5611" s="5"/>
      <c r="H5611" s="5">
        <v>9</v>
      </c>
    </row>
    <row r="5612" spans="1:8" x14ac:dyDescent="0.3">
      <c r="A5612" s="18">
        <v>46136</v>
      </c>
      <c r="B5612" s="5" t="s">
        <v>18</v>
      </c>
      <c r="C5612" s="19" t="s">
        <v>28</v>
      </c>
      <c r="D5612" s="48" t="s">
        <v>42</v>
      </c>
      <c r="E5612" s="19">
        <v>0.20833333333333334</v>
      </c>
      <c r="F5612" s="5"/>
      <c r="G5612" s="20"/>
      <c r="H5612" s="48">
        <v>5</v>
      </c>
    </row>
    <row r="5613" spans="1:8" x14ac:dyDescent="0.3">
      <c r="A5613" s="18">
        <v>46136</v>
      </c>
      <c r="B5613" s="5" t="s">
        <v>539</v>
      </c>
      <c r="C5613" s="19" t="s">
        <v>20</v>
      </c>
      <c r="D5613" s="48" t="s">
        <v>21</v>
      </c>
      <c r="E5613" s="19">
        <v>0.29166666666666669</v>
      </c>
      <c r="F5613" s="5"/>
      <c r="G5613" s="20"/>
      <c r="H5613" s="48"/>
    </row>
    <row r="5614" spans="1:8" x14ac:dyDescent="0.3">
      <c r="A5614" s="18">
        <v>46136</v>
      </c>
      <c r="B5614" s="5" t="s">
        <v>55</v>
      </c>
      <c r="C5614" s="19" t="s">
        <v>20</v>
      </c>
      <c r="D5614" s="48" t="s">
        <v>21</v>
      </c>
      <c r="E5614" s="19">
        <v>0.41666666666666669</v>
      </c>
      <c r="F5614" s="5"/>
      <c r="G5614" s="20"/>
      <c r="H5614" s="48"/>
    </row>
    <row r="5615" spans="1:8" x14ac:dyDescent="0.3">
      <c r="A5615" s="18">
        <v>46136</v>
      </c>
      <c r="B5615" s="5" t="s">
        <v>22</v>
      </c>
      <c r="C5615" s="19" t="s">
        <v>20</v>
      </c>
      <c r="D5615" s="48" t="s">
        <v>21</v>
      </c>
      <c r="E5615" s="19">
        <v>0.5</v>
      </c>
      <c r="F5615" s="5"/>
      <c r="G5615" s="5"/>
      <c r="H5615" s="48">
        <v>5</v>
      </c>
    </row>
    <row r="5616" spans="1:8" x14ac:dyDescent="0.3">
      <c r="A5616" s="18">
        <v>46136</v>
      </c>
      <c r="B5616" s="5" t="s">
        <v>36</v>
      </c>
      <c r="C5616" s="19" t="s">
        <v>20</v>
      </c>
      <c r="D5616" s="252" t="s">
        <v>21</v>
      </c>
      <c r="E5616" s="19">
        <v>0.5</v>
      </c>
      <c r="F5616" s="5"/>
      <c r="G5616" s="5"/>
      <c r="H5616" s="48">
        <v>16</v>
      </c>
    </row>
    <row r="5617" spans="1:8" x14ac:dyDescent="0.3">
      <c r="A5617" s="18">
        <v>46136</v>
      </c>
      <c r="B5617" s="51" t="s">
        <v>12</v>
      </c>
      <c r="C5617" s="241" t="s">
        <v>104</v>
      </c>
      <c r="D5617" s="54" t="s">
        <v>64</v>
      </c>
      <c r="E5617" s="241">
        <v>0.25</v>
      </c>
      <c r="F5617" s="51"/>
      <c r="G5617" s="51"/>
      <c r="H5617" s="54">
        <v>17</v>
      </c>
    </row>
    <row r="5618" spans="1:8" x14ac:dyDescent="0.3">
      <c r="A5618" s="18">
        <v>46136</v>
      </c>
      <c r="B5618" s="5" t="s">
        <v>75</v>
      </c>
      <c r="C5618" s="19" t="s">
        <v>56</v>
      </c>
      <c r="D5618" s="48" t="s">
        <v>81</v>
      </c>
      <c r="E5618" s="19">
        <v>0.33333333333333298</v>
      </c>
      <c r="F5618" s="51"/>
      <c r="G5618" s="5"/>
      <c r="H5618" s="48">
        <v>10</v>
      </c>
    </row>
    <row r="5619" spans="1:8" x14ac:dyDescent="0.3">
      <c r="A5619" s="18">
        <v>46136</v>
      </c>
      <c r="B5619" s="5" t="s">
        <v>453</v>
      </c>
      <c r="C5619" s="19" t="s">
        <v>56</v>
      </c>
      <c r="D5619" s="48" t="s">
        <v>81</v>
      </c>
      <c r="E5619" s="19">
        <v>0.41666666666666669</v>
      </c>
      <c r="F5619" s="51"/>
      <c r="G5619" s="5"/>
      <c r="H5619" s="48"/>
    </row>
    <row r="5620" spans="1:8" x14ac:dyDescent="0.3">
      <c r="A5620" s="431" t="s">
        <v>267</v>
      </c>
      <c r="B5620" s="431" t="s">
        <v>2</v>
      </c>
      <c r="C5620" s="431" t="s">
        <v>3</v>
      </c>
      <c r="D5620" s="431" t="s">
        <v>4</v>
      </c>
      <c r="E5620" s="431" t="s">
        <v>5</v>
      </c>
      <c r="F5620" s="431" t="s">
        <v>500</v>
      </c>
      <c r="G5620" s="431" t="s">
        <v>619</v>
      </c>
      <c r="H5620" s="431" t="s">
        <v>268</v>
      </c>
    </row>
    <row r="5621" spans="1:8" x14ac:dyDescent="0.3">
      <c r="A5621" s="18">
        <v>46137</v>
      </c>
      <c r="B5621" s="5" t="s">
        <v>1785</v>
      </c>
      <c r="C5621" s="19" t="s">
        <v>20</v>
      </c>
      <c r="D5621" s="48" t="s">
        <v>21</v>
      </c>
      <c r="E5621" s="19">
        <v>0.29166666666666669</v>
      </c>
      <c r="F5621" s="5"/>
      <c r="G5621" s="5"/>
      <c r="H5621" s="48">
        <v>13</v>
      </c>
    </row>
    <row r="5622" spans="1:8" x14ac:dyDescent="0.3">
      <c r="A5622" s="18">
        <v>46137</v>
      </c>
      <c r="B5622" s="5" t="s">
        <v>6</v>
      </c>
      <c r="C5622" s="19" t="s">
        <v>20</v>
      </c>
      <c r="D5622" s="48" t="s">
        <v>21</v>
      </c>
      <c r="E5622" s="19">
        <v>0.4375</v>
      </c>
      <c r="F5622" s="5"/>
      <c r="G5622" s="5"/>
      <c r="H5622" s="48">
        <v>13</v>
      </c>
    </row>
    <row r="5623" spans="1:8" x14ac:dyDescent="0.3">
      <c r="A5623" s="18">
        <v>46137</v>
      </c>
      <c r="B5623" s="54" t="s">
        <v>9</v>
      </c>
      <c r="C5623" s="19" t="s">
        <v>20</v>
      </c>
      <c r="D5623" s="48" t="s">
        <v>21</v>
      </c>
      <c r="E5623" s="19">
        <v>0.4375</v>
      </c>
      <c r="F5623" s="5"/>
      <c r="G5623" s="5"/>
      <c r="H5623" s="48">
        <v>10</v>
      </c>
    </row>
    <row r="5624" spans="1:8" x14ac:dyDescent="0.3">
      <c r="A5624" s="18">
        <v>46137</v>
      </c>
      <c r="B5624" s="54" t="s">
        <v>35</v>
      </c>
      <c r="C5624" s="191" t="s">
        <v>28</v>
      </c>
      <c r="D5624" s="54" t="s">
        <v>42</v>
      </c>
      <c r="E5624" s="191">
        <v>0.33333333333333331</v>
      </c>
      <c r="F5624" s="5"/>
      <c r="G5624" s="5"/>
      <c r="H5624" s="54">
        <v>14</v>
      </c>
    </row>
    <row r="5625" spans="1:8" x14ac:dyDescent="0.3">
      <c r="A5625" s="18">
        <v>46137</v>
      </c>
      <c r="B5625" s="5" t="s">
        <v>36</v>
      </c>
      <c r="C5625" s="19" t="s">
        <v>28</v>
      </c>
      <c r="D5625" s="48" t="s">
        <v>42</v>
      </c>
      <c r="E5625" s="22">
        <v>0.375</v>
      </c>
      <c r="F5625" s="5"/>
      <c r="G5625" s="5"/>
      <c r="H5625" s="48">
        <v>5</v>
      </c>
    </row>
    <row r="5626" spans="1:8" x14ac:dyDescent="0.3">
      <c r="A5626" s="18">
        <v>46137</v>
      </c>
      <c r="B5626" s="5" t="s">
        <v>40</v>
      </c>
      <c r="C5626" s="22" t="s">
        <v>104</v>
      </c>
      <c r="D5626" s="5" t="s">
        <v>24</v>
      </c>
      <c r="E5626" s="22">
        <v>0.25</v>
      </c>
      <c r="F5626" s="5"/>
      <c r="G5626" s="5"/>
      <c r="H5626" s="5">
        <v>10</v>
      </c>
    </row>
    <row r="5627" spans="1:8" x14ac:dyDescent="0.3">
      <c r="A5627" s="18">
        <v>46137</v>
      </c>
      <c r="B5627" s="5" t="s">
        <v>1784</v>
      </c>
      <c r="C5627" s="19" t="s">
        <v>56</v>
      </c>
      <c r="D5627" s="48" t="s">
        <v>81</v>
      </c>
      <c r="E5627" s="5" t="s">
        <v>650</v>
      </c>
      <c r="F5627" s="5"/>
      <c r="G5627" s="5"/>
      <c r="H5627" s="5" t="s">
        <v>650</v>
      </c>
    </row>
    <row r="5628" spans="1:8" x14ac:dyDescent="0.3">
      <c r="A5628" s="431" t="s">
        <v>267</v>
      </c>
      <c r="B5628" s="431" t="s">
        <v>2</v>
      </c>
      <c r="C5628" s="431" t="s">
        <v>3</v>
      </c>
      <c r="D5628" s="431" t="s">
        <v>4</v>
      </c>
      <c r="E5628" s="431" t="s">
        <v>5</v>
      </c>
      <c r="F5628" s="431" t="s">
        <v>500</v>
      </c>
      <c r="G5628" s="431" t="s">
        <v>619</v>
      </c>
      <c r="H5628" s="431" t="s">
        <v>268</v>
      </c>
    </row>
    <row r="5629" spans="1:8" x14ac:dyDescent="0.3">
      <c r="A5629" s="18">
        <v>46139</v>
      </c>
      <c r="B5629" s="5" t="s">
        <v>1786</v>
      </c>
      <c r="C5629" s="19" t="s">
        <v>20</v>
      </c>
      <c r="D5629" s="48" t="s">
        <v>21</v>
      </c>
      <c r="E5629" s="19">
        <v>0.29166666666666669</v>
      </c>
      <c r="F5629" s="5"/>
      <c r="G5629" s="5"/>
      <c r="H5629" s="48">
        <v>24</v>
      </c>
    </row>
    <row r="5630" spans="1:8" x14ac:dyDescent="0.3">
      <c r="A5630" s="18">
        <v>46139</v>
      </c>
      <c r="B5630" s="5" t="s">
        <v>16</v>
      </c>
      <c r="C5630" s="19" t="s">
        <v>20</v>
      </c>
      <c r="D5630" s="48" t="s">
        <v>21</v>
      </c>
      <c r="E5630" s="19">
        <v>0.625</v>
      </c>
      <c r="F5630" s="5"/>
      <c r="G5630" s="5"/>
      <c r="H5630" s="48">
        <v>24</v>
      </c>
    </row>
    <row r="5631" spans="1:8" x14ac:dyDescent="0.3">
      <c r="A5631" s="18">
        <v>46139</v>
      </c>
      <c r="B5631" s="5" t="s">
        <v>35</v>
      </c>
      <c r="C5631" s="19" t="s">
        <v>46</v>
      </c>
      <c r="D5631" s="48" t="s">
        <v>165</v>
      </c>
      <c r="E5631" s="19">
        <v>0.33333333333333298</v>
      </c>
      <c r="F5631" s="5"/>
      <c r="G5631" s="5"/>
      <c r="H5631" s="48">
        <v>6</v>
      </c>
    </row>
    <row r="5632" spans="1:8" x14ac:dyDescent="0.3">
      <c r="A5632" s="18">
        <v>46139</v>
      </c>
      <c r="B5632" s="5" t="s">
        <v>51</v>
      </c>
      <c r="C5632" s="19" t="s">
        <v>104</v>
      </c>
      <c r="D5632" s="48" t="s">
        <v>24</v>
      </c>
      <c r="E5632" s="19">
        <v>0.16666666666666666</v>
      </c>
      <c r="F5632" s="117"/>
      <c r="G5632" s="5"/>
      <c r="H5632" s="48">
        <v>5</v>
      </c>
    </row>
    <row r="5633" spans="1:8" x14ac:dyDescent="0.3">
      <c r="A5633" s="18">
        <v>46139</v>
      </c>
      <c r="B5633" s="5" t="s">
        <v>30</v>
      </c>
      <c r="C5633" s="19" t="s">
        <v>56</v>
      </c>
      <c r="D5633" s="48" t="s">
        <v>81</v>
      </c>
      <c r="E5633" s="19">
        <v>0.58333333333333337</v>
      </c>
      <c r="F5633" s="51"/>
      <c r="G5633" s="5"/>
      <c r="H5633" s="48">
        <v>4</v>
      </c>
    </row>
    <row r="5634" spans="1:8" x14ac:dyDescent="0.3">
      <c r="A5634" s="18">
        <v>46139</v>
      </c>
      <c r="B5634" s="5" t="s">
        <v>9</v>
      </c>
      <c r="C5634" s="19" t="s">
        <v>56</v>
      </c>
      <c r="D5634" s="48" t="s">
        <v>81</v>
      </c>
      <c r="E5634" s="19">
        <v>0.29166666666666702</v>
      </c>
      <c r="F5634" s="5"/>
      <c r="G5634" s="5"/>
      <c r="H5634" s="48">
        <v>10</v>
      </c>
    </row>
    <row r="5635" spans="1:8" x14ac:dyDescent="0.3">
      <c r="A5635" s="18">
        <v>46139</v>
      </c>
      <c r="B5635" s="5" t="s">
        <v>13</v>
      </c>
      <c r="C5635" s="19" t="s">
        <v>56</v>
      </c>
      <c r="D5635" s="48" t="s">
        <v>81</v>
      </c>
      <c r="E5635" s="19">
        <v>0.5</v>
      </c>
      <c r="F5635" s="51"/>
      <c r="G5635" s="5"/>
      <c r="H5635" s="48">
        <v>10</v>
      </c>
    </row>
    <row r="5636" spans="1:8" x14ac:dyDescent="0.3">
      <c r="A5636" s="18">
        <v>46139</v>
      </c>
      <c r="B5636" s="20" t="s">
        <v>11</v>
      </c>
      <c r="C5636" s="21" t="s">
        <v>101</v>
      </c>
      <c r="D5636" s="20" t="s">
        <v>101</v>
      </c>
      <c r="E5636" s="21">
        <v>0.33333333333333298</v>
      </c>
      <c r="F5636" s="54"/>
      <c r="G5636" s="20"/>
      <c r="H5636" s="20">
        <v>6</v>
      </c>
    </row>
    <row r="5637" spans="1:8" x14ac:dyDescent="0.3">
      <c r="A5637" s="18">
        <v>46139</v>
      </c>
      <c r="B5637" s="20" t="s">
        <v>18</v>
      </c>
      <c r="C5637" s="19" t="s">
        <v>101</v>
      </c>
      <c r="D5637" s="41" t="s">
        <v>101</v>
      </c>
      <c r="E5637" s="19">
        <v>0.33333333333333331</v>
      </c>
      <c r="F5637" s="5"/>
      <c r="G5637" s="5"/>
      <c r="H5637" s="41">
        <v>27</v>
      </c>
    </row>
    <row r="5638" spans="1:8" x14ac:dyDescent="0.3">
      <c r="A5638" s="18">
        <v>46139</v>
      </c>
      <c r="B5638" s="5" t="s">
        <v>6</v>
      </c>
      <c r="C5638" s="19" t="s">
        <v>28</v>
      </c>
      <c r="D5638" s="48" t="s">
        <v>42</v>
      </c>
      <c r="E5638" s="19">
        <v>0.29166666666666702</v>
      </c>
      <c r="F5638" s="5"/>
      <c r="G5638" s="5"/>
      <c r="H5638" s="48">
        <v>13</v>
      </c>
    </row>
    <row r="5639" spans="1:8" x14ac:dyDescent="0.3">
      <c r="A5639" s="18">
        <v>46139</v>
      </c>
      <c r="B5639" s="54" t="s">
        <v>159</v>
      </c>
      <c r="C5639" s="191" t="s">
        <v>28</v>
      </c>
      <c r="D5639" s="54" t="s">
        <v>15</v>
      </c>
      <c r="E5639" s="191">
        <v>0.41666666666666702</v>
      </c>
      <c r="F5639" s="51"/>
      <c r="G5639" s="5"/>
      <c r="H5639" s="54">
        <v>4</v>
      </c>
    </row>
    <row r="5640" spans="1:8" x14ac:dyDescent="0.3">
      <c r="A5640" s="18">
        <v>46139</v>
      </c>
      <c r="B5640" s="5" t="s">
        <v>22</v>
      </c>
      <c r="C5640" s="19" t="s">
        <v>14</v>
      </c>
      <c r="D5640" s="48" t="s">
        <v>15</v>
      </c>
      <c r="E5640" s="19">
        <v>0.29166666666666702</v>
      </c>
      <c r="F5640" s="5"/>
      <c r="G5640" s="5"/>
      <c r="H5640" s="48">
        <v>14</v>
      </c>
    </row>
    <row r="5641" spans="1:8" x14ac:dyDescent="0.3">
      <c r="A5641" s="18">
        <v>46139</v>
      </c>
      <c r="B5641" s="5" t="s">
        <v>17</v>
      </c>
      <c r="C5641" s="19" t="s">
        <v>14</v>
      </c>
      <c r="D5641" s="48" t="s">
        <v>15</v>
      </c>
      <c r="E5641" s="19">
        <v>0.5</v>
      </c>
      <c r="F5641" s="5"/>
      <c r="G5641" s="5"/>
      <c r="H5641" s="48">
        <v>5</v>
      </c>
    </row>
    <row r="5642" spans="1:8" x14ac:dyDescent="0.3">
      <c r="A5642" s="18">
        <v>46139</v>
      </c>
      <c r="B5642" s="5" t="s">
        <v>25</v>
      </c>
      <c r="C5642" s="19" t="s">
        <v>14</v>
      </c>
      <c r="D5642" s="48" t="s">
        <v>15</v>
      </c>
      <c r="E5642" s="19">
        <v>0.5</v>
      </c>
      <c r="F5642" s="5"/>
      <c r="G5642" s="5"/>
      <c r="H5642" s="48">
        <v>6</v>
      </c>
    </row>
    <row r="5643" spans="1:8" x14ac:dyDescent="0.3">
      <c r="A5643" s="431" t="s">
        <v>267</v>
      </c>
      <c r="B5643" s="431" t="s">
        <v>2</v>
      </c>
      <c r="C5643" s="431" t="s">
        <v>3</v>
      </c>
      <c r="D5643" s="431" t="s">
        <v>4</v>
      </c>
      <c r="E5643" s="431" t="s">
        <v>5</v>
      </c>
      <c r="F5643" s="431" t="s">
        <v>500</v>
      </c>
      <c r="G5643" s="431" t="s">
        <v>619</v>
      </c>
      <c r="H5643" s="431" t="s">
        <v>268</v>
      </c>
    </row>
    <row r="5644" spans="1:8" x14ac:dyDescent="0.3">
      <c r="A5644" s="18">
        <v>46140</v>
      </c>
      <c r="B5644" s="5" t="s">
        <v>6</v>
      </c>
      <c r="C5644" s="19" t="s">
        <v>20</v>
      </c>
      <c r="D5644" s="48" t="s">
        <v>21</v>
      </c>
      <c r="E5644" s="19">
        <v>0.375</v>
      </c>
      <c r="F5644" s="5"/>
      <c r="G5644" s="5"/>
      <c r="H5644" s="48">
        <v>13</v>
      </c>
    </row>
    <row r="5645" spans="1:8" x14ac:dyDescent="0.3">
      <c r="A5645" s="18">
        <v>46140</v>
      </c>
      <c r="B5645" s="20" t="s">
        <v>9</v>
      </c>
      <c r="C5645" s="21" t="s">
        <v>20</v>
      </c>
      <c r="D5645" s="41" t="s">
        <v>21</v>
      </c>
      <c r="E5645" s="21">
        <v>0.375</v>
      </c>
      <c r="F5645" s="54"/>
      <c r="G5645" s="5"/>
      <c r="H5645" s="41">
        <v>5</v>
      </c>
    </row>
    <row r="5646" spans="1:8" x14ac:dyDescent="0.3">
      <c r="A5646" s="18">
        <v>46140</v>
      </c>
      <c r="B5646" s="20" t="s">
        <v>11</v>
      </c>
      <c r="C5646" s="19" t="s">
        <v>104</v>
      </c>
      <c r="D5646" s="48" t="s">
        <v>24</v>
      </c>
      <c r="E5646" s="19">
        <v>0.25</v>
      </c>
      <c r="F5646" s="51"/>
      <c r="G5646" s="5"/>
      <c r="H5646" s="48">
        <v>6</v>
      </c>
    </row>
    <row r="5647" spans="1:8" x14ac:dyDescent="0.3">
      <c r="A5647" s="18">
        <v>46140</v>
      </c>
      <c r="B5647" s="5" t="s">
        <v>40</v>
      </c>
      <c r="C5647" s="22" t="s">
        <v>104</v>
      </c>
      <c r="D5647" s="48" t="s">
        <v>24</v>
      </c>
      <c r="E5647" s="22">
        <v>0.25</v>
      </c>
      <c r="F5647" s="54"/>
      <c r="G5647" s="54"/>
      <c r="H5647" s="48">
        <v>8</v>
      </c>
    </row>
    <row r="5648" spans="1:8" x14ac:dyDescent="0.3">
      <c r="A5648" s="18">
        <v>46140</v>
      </c>
      <c r="B5648" s="20" t="s">
        <v>35</v>
      </c>
      <c r="C5648" s="19" t="s">
        <v>56</v>
      </c>
      <c r="D5648" s="41" t="s">
        <v>81</v>
      </c>
      <c r="E5648" s="19">
        <v>0.33333333333333331</v>
      </c>
      <c r="F5648" s="54" t="s">
        <v>587</v>
      </c>
      <c r="G5648" s="5"/>
      <c r="H5648" s="41">
        <v>13</v>
      </c>
    </row>
    <row r="5649" spans="1:8" x14ac:dyDescent="0.3">
      <c r="A5649" s="18">
        <v>46140</v>
      </c>
      <c r="B5649" s="5" t="s">
        <v>22</v>
      </c>
      <c r="C5649" s="19" t="s">
        <v>56</v>
      </c>
      <c r="D5649" s="48" t="s">
        <v>81</v>
      </c>
      <c r="E5649" s="19">
        <v>0.41666666666666669</v>
      </c>
      <c r="F5649" s="54"/>
      <c r="G5649" s="5"/>
      <c r="H5649" s="48">
        <v>14</v>
      </c>
    </row>
    <row r="5650" spans="1:8" x14ac:dyDescent="0.3">
      <c r="A5650" s="18">
        <v>46140</v>
      </c>
      <c r="B5650" s="5" t="s">
        <v>107</v>
      </c>
      <c r="C5650" s="19" t="s">
        <v>202</v>
      </c>
      <c r="D5650" s="48" t="s">
        <v>42</v>
      </c>
      <c r="E5650" s="19">
        <v>0.54166666666666663</v>
      </c>
      <c r="F5650" s="117"/>
      <c r="G5650" s="5"/>
      <c r="H5650" s="48">
        <v>14</v>
      </c>
    </row>
    <row r="5651" spans="1:8" x14ac:dyDescent="0.3">
      <c r="A5651" s="18">
        <v>46140</v>
      </c>
      <c r="B5651" s="5" t="s">
        <v>80</v>
      </c>
      <c r="C5651" s="19" t="s">
        <v>101</v>
      </c>
      <c r="D5651" s="48" t="s">
        <v>101</v>
      </c>
      <c r="E5651" s="19">
        <v>0.29166666666666702</v>
      </c>
      <c r="F5651" s="5"/>
      <c r="G5651" s="20"/>
      <c r="H5651" s="48">
        <v>32</v>
      </c>
    </row>
    <row r="5652" spans="1:8" x14ac:dyDescent="0.3">
      <c r="A5652" s="18">
        <v>46140</v>
      </c>
      <c r="B5652" s="5" t="s">
        <v>16</v>
      </c>
      <c r="C5652" s="19" t="s">
        <v>7</v>
      </c>
      <c r="D5652" s="48" t="s">
        <v>165</v>
      </c>
      <c r="E5652" s="19">
        <v>0.70833333333333337</v>
      </c>
      <c r="F5652" s="51"/>
      <c r="G5652" s="20"/>
      <c r="H5652" s="48">
        <v>4</v>
      </c>
    </row>
    <row r="5653" spans="1:8" x14ac:dyDescent="0.3">
      <c r="A5653" s="18">
        <v>46140</v>
      </c>
      <c r="B5653" s="5" t="s">
        <v>161</v>
      </c>
      <c r="C5653" s="19" t="s">
        <v>46</v>
      </c>
      <c r="D5653" s="48" t="s">
        <v>165</v>
      </c>
      <c r="E5653" s="19">
        <v>0.54166666666666663</v>
      </c>
      <c r="F5653" s="51"/>
      <c r="G5653" s="20"/>
      <c r="H5653" s="48">
        <v>6</v>
      </c>
    </row>
    <row r="5654" spans="1:8" x14ac:dyDescent="0.3">
      <c r="A5654" s="18">
        <v>46140</v>
      </c>
      <c r="B5654" s="5" t="s">
        <v>169</v>
      </c>
      <c r="C5654" s="19" t="s">
        <v>14</v>
      </c>
      <c r="D5654" s="48" t="s">
        <v>15</v>
      </c>
      <c r="E5654" s="19">
        <v>0.25</v>
      </c>
      <c r="F5654" s="51"/>
      <c r="G5654" s="20"/>
      <c r="H5654" s="48">
        <v>6</v>
      </c>
    </row>
    <row r="5655" spans="1:8" x14ac:dyDescent="0.3">
      <c r="A5655" s="18">
        <v>46140</v>
      </c>
      <c r="B5655" s="20" t="s">
        <v>18</v>
      </c>
      <c r="C5655" s="21" t="s">
        <v>14</v>
      </c>
      <c r="D5655" s="41" t="s">
        <v>15</v>
      </c>
      <c r="E5655" s="21">
        <v>0.41666666666666669</v>
      </c>
      <c r="F5655" s="54"/>
      <c r="G5655" s="5"/>
      <c r="H5655" s="41">
        <v>12</v>
      </c>
    </row>
    <row r="5656" spans="1:8" x14ac:dyDescent="0.3">
      <c r="A5656" s="18">
        <v>46140</v>
      </c>
      <c r="B5656" s="5" t="s">
        <v>91</v>
      </c>
      <c r="C5656" s="19" t="s">
        <v>14</v>
      </c>
      <c r="D5656" s="48" t="s">
        <v>15</v>
      </c>
      <c r="E5656" s="22">
        <v>0.41666666666666669</v>
      </c>
      <c r="F5656" s="5"/>
      <c r="G5656" s="5"/>
      <c r="H5656" s="117"/>
    </row>
    <row r="5657" spans="1:8" x14ac:dyDescent="0.3">
      <c r="A5657" s="18">
        <v>46140</v>
      </c>
      <c r="B5657" s="5" t="s">
        <v>16</v>
      </c>
      <c r="C5657" s="19" t="s">
        <v>14</v>
      </c>
      <c r="D5657" s="48" t="s">
        <v>15</v>
      </c>
      <c r="E5657" s="22">
        <v>0.41666666666666669</v>
      </c>
      <c r="F5657" s="5"/>
      <c r="G5657" s="5"/>
      <c r="H5657" s="117"/>
    </row>
    <row r="5658" spans="1:8" x14ac:dyDescent="0.3">
      <c r="A5658" s="18">
        <v>46140</v>
      </c>
      <c r="B5658" s="51" t="s">
        <v>107</v>
      </c>
      <c r="C5658" s="241" t="s">
        <v>101</v>
      </c>
      <c r="D5658" s="54" t="s">
        <v>101</v>
      </c>
      <c r="E5658" s="241" t="s">
        <v>1787</v>
      </c>
      <c r="F5658" s="51" t="s">
        <v>1759</v>
      </c>
      <c r="G5658" s="20"/>
      <c r="H5658" s="54">
        <v>1</v>
      </c>
    </row>
    <row r="5659" spans="1:8" x14ac:dyDescent="0.3">
      <c r="A5659" s="431" t="s">
        <v>267</v>
      </c>
      <c r="B5659" s="431" t="s">
        <v>2</v>
      </c>
      <c r="C5659" s="431" t="s">
        <v>3</v>
      </c>
      <c r="D5659" s="431" t="s">
        <v>4</v>
      </c>
      <c r="E5659" s="431" t="s">
        <v>5</v>
      </c>
      <c r="F5659" s="431" t="s">
        <v>500</v>
      </c>
      <c r="G5659" s="431" t="s">
        <v>619</v>
      </c>
      <c r="H5659" s="431" t="s">
        <v>268</v>
      </c>
    </row>
    <row r="5660" spans="1:8" x14ac:dyDescent="0.3">
      <c r="A5660" s="18">
        <v>46141</v>
      </c>
      <c r="B5660" s="16" t="s">
        <v>30</v>
      </c>
      <c r="C5660" s="17" t="s">
        <v>28</v>
      </c>
      <c r="D5660" s="52" t="s">
        <v>42</v>
      </c>
      <c r="E5660" s="17">
        <v>0.29166666666666702</v>
      </c>
      <c r="F5660" s="345"/>
      <c r="G5660" s="16"/>
      <c r="H5660" s="52">
        <v>10</v>
      </c>
    </row>
    <row r="5661" spans="1:8" x14ac:dyDescent="0.3">
      <c r="A5661" s="18">
        <v>46141</v>
      </c>
      <c r="B5661" s="16" t="s">
        <v>6</v>
      </c>
      <c r="C5661" s="17" t="s">
        <v>28</v>
      </c>
      <c r="D5661" s="52" t="s">
        <v>42</v>
      </c>
      <c r="E5661" s="17">
        <v>0.29166666666666702</v>
      </c>
      <c r="F5661" s="345"/>
      <c r="G5661" s="16"/>
      <c r="H5661" s="52">
        <v>7</v>
      </c>
    </row>
    <row r="5662" spans="1:8" x14ac:dyDescent="0.3">
      <c r="A5662" s="18">
        <v>46141</v>
      </c>
      <c r="B5662" s="16" t="s">
        <v>9</v>
      </c>
      <c r="C5662" s="17" t="s">
        <v>28</v>
      </c>
      <c r="D5662" s="16" t="s">
        <v>42</v>
      </c>
      <c r="E5662" s="17">
        <v>0.29166666666666702</v>
      </c>
      <c r="F5662" s="16"/>
      <c r="G5662" s="16"/>
      <c r="H5662" s="16">
        <v>7</v>
      </c>
    </row>
    <row r="5663" spans="1:8" x14ac:dyDescent="0.3">
      <c r="A5663" s="18">
        <v>46141</v>
      </c>
      <c r="B5663" s="16" t="s">
        <v>204</v>
      </c>
      <c r="C5663" s="17" t="s">
        <v>101</v>
      </c>
      <c r="D5663" s="16" t="s">
        <v>101</v>
      </c>
      <c r="E5663" s="17"/>
      <c r="F5663" s="345"/>
      <c r="G5663" s="16"/>
      <c r="H5663" s="16">
        <v>3</v>
      </c>
    </row>
    <row r="5664" spans="1:8" x14ac:dyDescent="0.3">
      <c r="A5664" s="18">
        <v>46141</v>
      </c>
      <c r="B5664" s="16" t="s">
        <v>35</v>
      </c>
      <c r="C5664" s="17" t="s">
        <v>104</v>
      </c>
      <c r="D5664" s="52" t="s">
        <v>24</v>
      </c>
      <c r="E5664" s="17">
        <v>0.29166666666666669</v>
      </c>
      <c r="F5664" s="16"/>
      <c r="G5664" s="16"/>
      <c r="H5664" s="52">
        <v>9</v>
      </c>
    </row>
    <row r="5665" spans="1:8" x14ac:dyDescent="0.3">
      <c r="A5665" s="18">
        <v>46141</v>
      </c>
      <c r="B5665" s="16" t="s">
        <v>40</v>
      </c>
      <c r="C5665" s="17" t="s">
        <v>104</v>
      </c>
      <c r="D5665" s="16" t="s">
        <v>24</v>
      </c>
      <c r="E5665" s="17">
        <v>0.375</v>
      </c>
      <c r="F5665" s="52"/>
      <c r="G5665" s="16"/>
      <c r="H5665" s="16"/>
    </row>
    <row r="5666" spans="1:8" x14ac:dyDescent="0.3">
      <c r="A5666" s="18">
        <v>46141</v>
      </c>
      <c r="B5666" s="16" t="s">
        <v>539</v>
      </c>
      <c r="C5666" s="17" t="s">
        <v>20</v>
      </c>
      <c r="D5666" s="16" t="s">
        <v>21</v>
      </c>
      <c r="E5666" s="17">
        <v>0.29166666666666669</v>
      </c>
      <c r="F5666" s="52"/>
      <c r="G5666" s="16"/>
      <c r="H5666" s="16">
        <v>27</v>
      </c>
    </row>
    <row r="5667" spans="1:8" x14ac:dyDescent="0.3">
      <c r="A5667" s="18">
        <v>46141</v>
      </c>
      <c r="B5667" s="16" t="s">
        <v>67</v>
      </c>
      <c r="C5667" s="16" t="s">
        <v>20</v>
      </c>
      <c r="D5667" s="16" t="s">
        <v>21</v>
      </c>
      <c r="E5667" s="151">
        <v>0.5</v>
      </c>
      <c r="F5667" s="16"/>
      <c r="G5667" s="16"/>
      <c r="H5667" s="16">
        <v>27</v>
      </c>
    </row>
    <row r="5668" spans="1:8" x14ac:dyDescent="0.3">
      <c r="A5668" s="18">
        <v>46141</v>
      </c>
      <c r="B5668" s="16" t="s">
        <v>36</v>
      </c>
      <c r="C5668" s="110" t="s">
        <v>101</v>
      </c>
      <c r="D5668" s="52" t="s">
        <v>101</v>
      </c>
      <c r="E5668" s="110">
        <v>0.5</v>
      </c>
      <c r="F5668" s="16" t="s">
        <v>1328</v>
      </c>
      <c r="G5668" s="16"/>
      <c r="H5668" s="52">
        <v>33</v>
      </c>
    </row>
    <row r="5669" spans="1:8" x14ac:dyDescent="0.3">
      <c r="A5669" s="18">
        <v>46141</v>
      </c>
      <c r="B5669" s="16" t="s">
        <v>22</v>
      </c>
      <c r="C5669" s="17" t="s">
        <v>56</v>
      </c>
      <c r="D5669" s="52" t="s">
        <v>81</v>
      </c>
      <c r="E5669" s="17">
        <v>0.5</v>
      </c>
      <c r="F5669" s="16"/>
      <c r="G5669" s="16"/>
      <c r="H5669" s="52">
        <v>3</v>
      </c>
    </row>
    <row r="5670" spans="1:8" x14ac:dyDescent="0.3">
      <c r="A5670" s="18">
        <v>46141</v>
      </c>
      <c r="B5670" s="16" t="s">
        <v>80</v>
      </c>
      <c r="C5670" s="17" t="s">
        <v>56</v>
      </c>
      <c r="D5670" s="52" t="s">
        <v>81</v>
      </c>
      <c r="E5670" s="17">
        <v>0.5</v>
      </c>
      <c r="F5670" s="16"/>
      <c r="G5670" s="16"/>
      <c r="H5670" s="52">
        <v>10</v>
      </c>
    </row>
    <row r="5671" spans="1:8" x14ac:dyDescent="0.3">
      <c r="A5671" s="18">
        <v>46141</v>
      </c>
      <c r="B5671" s="16" t="s">
        <v>19</v>
      </c>
      <c r="C5671" s="17" t="s">
        <v>14</v>
      </c>
      <c r="D5671" s="52" t="s">
        <v>15</v>
      </c>
      <c r="E5671" s="17">
        <v>0.375</v>
      </c>
      <c r="F5671" s="16"/>
      <c r="G5671" s="16"/>
      <c r="H5671" s="52">
        <v>21</v>
      </c>
    </row>
    <row r="5672" spans="1:8" x14ac:dyDescent="0.3">
      <c r="A5672" s="18">
        <v>46141</v>
      </c>
      <c r="B5672" s="16" t="s">
        <v>34</v>
      </c>
      <c r="C5672" s="17" t="s">
        <v>46</v>
      </c>
      <c r="D5672" s="52" t="s">
        <v>165</v>
      </c>
      <c r="E5672" s="17">
        <v>0.41666666666666669</v>
      </c>
      <c r="F5672" s="52"/>
      <c r="G5672" s="16"/>
      <c r="H5672" s="52">
        <v>1</v>
      </c>
    </row>
    <row r="5673" spans="1:8" x14ac:dyDescent="0.3">
      <c r="A5673" s="18">
        <v>46141</v>
      </c>
      <c r="B5673" s="16" t="s">
        <v>12</v>
      </c>
      <c r="C5673" s="17" t="s">
        <v>101</v>
      </c>
      <c r="D5673" s="52" t="s">
        <v>101</v>
      </c>
      <c r="E5673" s="17">
        <v>0.25</v>
      </c>
      <c r="F5673" s="16" t="s">
        <v>1328</v>
      </c>
      <c r="G5673" s="16"/>
      <c r="H5673" s="52">
        <v>28</v>
      </c>
    </row>
    <row r="5674" spans="1:8" x14ac:dyDescent="0.3">
      <c r="A5674" s="18">
        <v>46141</v>
      </c>
      <c r="B5674" s="16" t="s">
        <v>51</v>
      </c>
      <c r="C5674" s="17" t="s">
        <v>101</v>
      </c>
      <c r="D5674" s="52" t="s">
        <v>101</v>
      </c>
      <c r="E5674" s="17">
        <v>0.25</v>
      </c>
      <c r="F5674" s="16"/>
      <c r="G5674" s="16"/>
      <c r="H5674" s="52">
        <v>3</v>
      </c>
    </row>
    <row r="5675" spans="1:8" x14ac:dyDescent="0.3">
      <c r="A5675" s="431" t="s">
        <v>267</v>
      </c>
      <c r="B5675" s="431" t="s">
        <v>2</v>
      </c>
      <c r="C5675" s="431" t="s">
        <v>3</v>
      </c>
      <c r="D5675" s="431" t="s">
        <v>4</v>
      </c>
      <c r="E5675" s="431" t="s">
        <v>5</v>
      </c>
      <c r="F5675" s="431" t="s">
        <v>500</v>
      </c>
      <c r="G5675" s="431" t="s">
        <v>619</v>
      </c>
      <c r="H5675" s="431" t="s">
        <v>268</v>
      </c>
    </row>
    <row r="5676" spans="1:8" x14ac:dyDescent="0.3">
      <c r="A5676" s="18">
        <v>46142</v>
      </c>
      <c r="B5676" s="20" t="s">
        <v>43</v>
      </c>
      <c r="C5676" s="21" t="s">
        <v>28</v>
      </c>
      <c r="D5676" s="41" t="s">
        <v>42</v>
      </c>
      <c r="E5676" s="21">
        <v>0.29166666666666702</v>
      </c>
      <c r="F5676" s="20"/>
      <c r="G5676" s="20"/>
      <c r="H5676" s="41">
        <v>7</v>
      </c>
    </row>
    <row r="5677" spans="1:8" x14ac:dyDescent="0.3">
      <c r="A5677" s="18">
        <v>46142</v>
      </c>
      <c r="B5677" s="20" t="s">
        <v>80</v>
      </c>
      <c r="C5677" s="21" t="s">
        <v>28</v>
      </c>
      <c r="D5677" s="41" t="s">
        <v>42</v>
      </c>
      <c r="E5677" s="21">
        <v>0.66666666666666663</v>
      </c>
      <c r="F5677" s="20"/>
      <c r="G5677" s="20"/>
      <c r="H5677" s="41">
        <v>11</v>
      </c>
    </row>
    <row r="5678" spans="1:8" x14ac:dyDescent="0.3">
      <c r="A5678" s="18">
        <v>46142</v>
      </c>
      <c r="B5678" s="20" t="s">
        <v>36</v>
      </c>
      <c r="C5678" s="21" t="s">
        <v>101</v>
      </c>
      <c r="D5678" s="41" t="s">
        <v>101</v>
      </c>
      <c r="E5678" s="21">
        <v>0.45833333333333331</v>
      </c>
      <c r="F5678" s="20"/>
      <c r="G5678" s="20"/>
      <c r="H5678" s="41">
        <v>16</v>
      </c>
    </row>
    <row r="5679" spans="1:8" x14ac:dyDescent="0.3">
      <c r="A5679" s="18">
        <v>46142</v>
      </c>
      <c r="B5679" s="20" t="s">
        <v>33</v>
      </c>
      <c r="C5679" s="21" t="s">
        <v>101</v>
      </c>
      <c r="D5679" s="41" t="s">
        <v>101</v>
      </c>
      <c r="E5679" s="21">
        <v>0.45833333333333331</v>
      </c>
      <c r="F5679" s="20"/>
      <c r="G5679" s="20"/>
      <c r="H5679" s="41">
        <v>20</v>
      </c>
    </row>
    <row r="5680" spans="1:8" x14ac:dyDescent="0.3">
      <c r="A5680" s="18">
        <v>46142</v>
      </c>
      <c r="B5680" s="20" t="s">
        <v>67</v>
      </c>
      <c r="C5680" s="21" t="s">
        <v>20</v>
      </c>
      <c r="D5680" s="41" t="s">
        <v>21</v>
      </c>
      <c r="E5680" s="21">
        <v>0.29166666666666669</v>
      </c>
      <c r="F5680" s="20"/>
      <c r="G5680" s="20"/>
      <c r="H5680" s="41">
        <v>1</v>
      </c>
    </row>
    <row r="5681" spans="1:8" x14ac:dyDescent="0.3">
      <c r="A5681" s="18">
        <v>46142</v>
      </c>
      <c r="B5681" s="20" t="s">
        <v>67</v>
      </c>
      <c r="C5681" s="21" t="s">
        <v>20</v>
      </c>
      <c r="D5681" s="41" t="s">
        <v>21</v>
      </c>
      <c r="E5681" s="21">
        <v>0.58333333333333337</v>
      </c>
      <c r="F5681" s="20"/>
      <c r="G5681" s="20"/>
      <c r="H5681" s="41">
        <v>1</v>
      </c>
    </row>
    <row r="5682" spans="1:8" x14ac:dyDescent="0.3">
      <c r="A5682" s="18">
        <v>46142</v>
      </c>
      <c r="B5682" s="20" t="s">
        <v>35</v>
      </c>
      <c r="C5682" s="21" t="s">
        <v>14</v>
      </c>
      <c r="D5682" s="41" t="s">
        <v>15</v>
      </c>
      <c r="E5682" s="21">
        <v>0.29166666666666702</v>
      </c>
      <c r="F5682" s="20"/>
      <c r="G5682" s="20"/>
      <c r="H5682" s="41">
        <v>8</v>
      </c>
    </row>
    <row r="5683" spans="1:8" x14ac:dyDescent="0.3">
      <c r="A5683" s="18">
        <v>46142</v>
      </c>
      <c r="B5683" s="20" t="s">
        <v>40</v>
      </c>
      <c r="C5683" s="21" t="s">
        <v>14</v>
      </c>
      <c r="D5683" s="41" t="s">
        <v>15</v>
      </c>
      <c r="E5683" s="21">
        <v>0.35416666666666669</v>
      </c>
      <c r="F5683" s="20"/>
      <c r="G5683" s="20"/>
      <c r="H5683" s="41">
        <v>7</v>
      </c>
    </row>
    <row r="5684" spans="1:8" x14ac:dyDescent="0.3">
      <c r="A5684" s="18">
        <v>46142</v>
      </c>
      <c r="B5684" s="20" t="s">
        <v>18</v>
      </c>
      <c r="C5684" s="21" t="s">
        <v>14</v>
      </c>
      <c r="D5684" s="41" t="s">
        <v>15</v>
      </c>
      <c r="E5684" s="21">
        <v>0.35416666666666669</v>
      </c>
      <c r="F5684" s="20"/>
      <c r="G5684" s="20"/>
      <c r="H5684" s="41">
        <v>3</v>
      </c>
    </row>
    <row r="5685" spans="1:8" x14ac:dyDescent="0.3">
      <c r="A5685" s="18">
        <v>46142</v>
      </c>
      <c r="B5685" s="20" t="s">
        <v>12</v>
      </c>
      <c r="C5685" s="21" t="s">
        <v>14</v>
      </c>
      <c r="D5685" s="41" t="s">
        <v>15</v>
      </c>
      <c r="E5685" s="21">
        <v>0.35416666666666669</v>
      </c>
      <c r="F5685" s="20"/>
      <c r="G5685" s="20"/>
      <c r="H5685" s="41">
        <v>6</v>
      </c>
    </row>
    <row r="5686" spans="1:8" x14ac:dyDescent="0.3">
      <c r="A5686" s="18">
        <v>46142</v>
      </c>
      <c r="B5686" s="20" t="s">
        <v>9</v>
      </c>
      <c r="C5686" s="21" t="s">
        <v>101</v>
      </c>
      <c r="D5686" s="41" t="s">
        <v>101</v>
      </c>
      <c r="E5686" s="21">
        <v>0.29166666666666702</v>
      </c>
      <c r="F5686" s="20"/>
      <c r="G5686" s="20"/>
      <c r="H5686" s="41">
        <v>9</v>
      </c>
    </row>
    <row r="5687" spans="1:8" x14ac:dyDescent="0.3">
      <c r="A5687" s="18">
        <v>46142</v>
      </c>
      <c r="B5687" s="20" t="s">
        <v>6</v>
      </c>
      <c r="C5687" s="21" t="s">
        <v>101</v>
      </c>
      <c r="D5687" s="41" t="s">
        <v>101</v>
      </c>
      <c r="E5687" s="21">
        <v>0.29166666666666702</v>
      </c>
      <c r="F5687" s="20"/>
      <c r="G5687" s="20"/>
      <c r="H5687" s="41">
        <v>11</v>
      </c>
    </row>
    <row r="5688" spans="1:8" x14ac:dyDescent="0.3">
      <c r="A5688" s="18">
        <v>46142</v>
      </c>
      <c r="B5688" s="20" t="s">
        <v>107</v>
      </c>
      <c r="C5688" s="21" t="s">
        <v>104</v>
      </c>
      <c r="D5688" s="41" t="s">
        <v>64</v>
      </c>
      <c r="E5688" s="21">
        <v>0.47916666666666669</v>
      </c>
      <c r="F5688" s="20"/>
      <c r="G5688" s="20"/>
      <c r="H5688" s="41">
        <v>1</v>
      </c>
    </row>
    <row r="5689" spans="1:8" x14ac:dyDescent="0.3">
      <c r="A5689" s="18">
        <v>46142</v>
      </c>
      <c r="B5689" s="20" t="s">
        <v>22</v>
      </c>
      <c r="C5689" s="21" t="s">
        <v>104</v>
      </c>
      <c r="D5689" s="41" t="s">
        <v>64</v>
      </c>
      <c r="E5689" s="21">
        <v>0.47916666666666669</v>
      </c>
      <c r="F5689" s="20"/>
      <c r="G5689" s="20"/>
      <c r="H5689" s="41">
        <v>13</v>
      </c>
    </row>
    <row r="5690" spans="1:8" x14ac:dyDescent="0.3">
      <c r="A5690" s="18">
        <v>46142</v>
      </c>
      <c r="B5690" s="41" t="s">
        <v>479</v>
      </c>
      <c r="C5690" s="42" t="s">
        <v>56</v>
      </c>
      <c r="D5690" s="41" t="s">
        <v>81</v>
      </c>
      <c r="E5690" s="42">
        <v>0.29166666666666702</v>
      </c>
      <c r="F5690" s="20"/>
      <c r="G5690" s="20"/>
      <c r="H5690" s="41">
        <v>1</v>
      </c>
    </row>
    <row r="5691" spans="1:8" x14ac:dyDescent="0.3">
      <c r="A5691" s="18">
        <v>46142</v>
      </c>
      <c r="B5691" s="20" t="s">
        <v>16</v>
      </c>
      <c r="C5691" s="42" t="s">
        <v>56</v>
      </c>
      <c r="D5691" s="41" t="s">
        <v>81</v>
      </c>
      <c r="E5691" s="21">
        <v>0.29166666666666669</v>
      </c>
      <c r="F5691" s="20"/>
      <c r="G5691" s="20"/>
      <c r="H5691" s="41">
        <v>1</v>
      </c>
    </row>
    <row r="5692" spans="1:8" x14ac:dyDescent="0.3">
      <c r="A5692" s="18">
        <v>46142</v>
      </c>
      <c r="B5692" s="20" t="s">
        <v>49</v>
      </c>
      <c r="C5692" s="42" t="s">
        <v>56</v>
      </c>
      <c r="D5692" s="41" t="s">
        <v>81</v>
      </c>
      <c r="E5692" s="21">
        <v>0.29166666666666669</v>
      </c>
      <c r="F5692" s="20"/>
      <c r="G5692" s="20"/>
      <c r="H5692" s="20">
        <v>2</v>
      </c>
    </row>
    <row r="5693" spans="1:8" x14ac:dyDescent="0.3">
      <c r="A5693" s="18">
        <v>46142</v>
      </c>
      <c r="B5693" s="20" t="s">
        <v>159</v>
      </c>
      <c r="C5693" s="42" t="s">
        <v>56</v>
      </c>
      <c r="D5693" s="41" t="s">
        <v>81</v>
      </c>
      <c r="E5693" s="21">
        <v>0.29166666666666669</v>
      </c>
      <c r="F5693" s="20"/>
      <c r="G5693" s="20"/>
      <c r="H5693" s="41">
        <v>1</v>
      </c>
    </row>
    <row r="5694" spans="1:8" x14ac:dyDescent="0.3">
      <c r="A5694" s="18">
        <v>46142</v>
      </c>
      <c r="B5694" s="20" t="s">
        <v>25</v>
      </c>
      <c r="C5694" s="42" t="s">
        <v>56</v>
      </c>
      <c r="D5694" s="41" t="s">
        <v>81</v>
      </c>
      <c r="E5694" s="21">
        <v>0.58333333333333337</v>
      </c>
      <c r="F5694" s="20"/>
      <c r="G5694" s="20"/>
      <c r="H5694" s="41">
        <v>1</v>
      </c>
    </row>
    <row r="5695" spans="1:8" x14ac:dyDescent="0.3">
      <c r="A5695" s="18">
        <v>46142</v>
      </c>
      <c r="B5695" s="20" t="s">
        <v>13</v>
      </c>
      <c r="C5695" s="42" t="s">
        <v>56</v>
      </c>
      <c r="D5695" s="41" t="s">
        <v>81</v>
      </c>
      <c r="E5695" s="21">
        <v>0.58333333333333337</v>
      </c>
      <c r="F5695" s="20"/>
      <c r="G5695" s="20"/>
      <c r="H5695" s="20">
        <v>3</v>
      </c>
    </row>
    <row r="5696" spans="1:8" x14ac:dyDescent="0.3">
      <c r="A5696" s="18">
        <v>46142</v>
      </c>
      <c r="B5696" s="20" t="s">
        <v>17</v>
      </c>
      <c r="C5696" s="42" t="s">
        <v>56</v>
      </c>
      <c r="D5696" s="41" t="s">
        <v>81</v>
      </c>
      <c r="E5696" s="21">
        <v>0.58333333333333337</v>
      </c>
      <c r="F5696" s="20"/>
      <c r="G5696" s="20"/>
      <c r="H5696" s="41">
        <v>1</v>
      </c>
    </row>
    <row r="5697" spans="1:8" x14ac:dyDescent="0.3">
      <c r="A5697" s="18">
        <v>46142</v>
      </c>
      <c r="B5697" s="20" t="s">
        <v>161</v>
      </c>
      <c r="C5697" s="42" t="s">
        <v>56</v>
      </c>
      <c r="D5697" s="41" t="s">
        <v>81</v>
      </c>
      <c r="E5697" s="21">
        <v>0.58333333333333337</v>
      </c>
      <c r="F5697" s="20"/>
      <c r="G5697" s="20"/>
      <c r="H5697" s="41">
        <v>1</v>
      </c>
    </row>
    <row r="5698" spans="1:8" x14ac:dyDescent="0.3">
      <c r="A5698" s="18">
        <v>46142</v>
      </c>
      <c r="B5698" s="20" t="s">
        <v>75</v>
      </c>
      <c r="C5698" s="21" t="s">
        <v>20</v>
      </c>
      <c r="D5698" s="41" t="s">
        <v>21</v>
      </c>
      <c r="E5698" s="21">
        <v>0.29166666666666669</v>
      </c>
      <c r="F5698" s="20"/>
      <c r="G5698" s="20"/>
      <c r="H5698" s="41">
        <v>6</v>
      </c>
    </row>
    <row r="5699" spans="1:8" x14ac:dyDescent="0.3">
      <c r="A5699" s="431" t="s">
        <v>267</v>
      </c>
      <c r="B5699" s="431" t="s">
        <v>2</v>
      </c>
      <c r="C5699" s="431" t="s">
        <v>3</v>
      </c>
      <c r="D5699" s="431" t="s">
        <v>4</v>
      </c>
      <c r="E5699" s="431" t="s">
        <v>5</v>
      </c>
      <c r="F5699" s="431" t="s">
        <v>500</v>
      </c>
      <c r="G5699" s="431" t="s">
        <v>619</v>
      </c>
      <c r="H5699" s="431" t="s">
        <v>268</v>
      </c>
    </row>
    <row r="5700" spans="1:8" x14ac:dyDescent="0.3">
      <c r="A5700" s="18">
        <v>46143</v>
      </c>
      <c r="B5700" s="5" t="s">
        <v>462</v>
      </c>
      <c r="C5700" s="19" t="s">
        <v>104</v>
      </c>
      <c r="D5700" s="5" t="s">
        <v>64</v>
      </c>
      <c r="E5700" s="19">
        <v>0.33333333333333398</v>
      </c>
      <c r="F5700" s="5"/>
      <c r="G5700" s="5"/>
      <c r="H5700" s="5">
        <v>10</v>
      </c>
    </row>
    <row r="5701" spans="1:8" x14ac:dyDescent="0.3">
      <c r="A5701" s="18">
        <v>46143</v>
      </c>
      <c r="B5701" s="5" t="s">
        <v>6</v>
      </c>
      <c r="C5701" s="19" t="s">
        <v>104</v>
      </c>
      <c r="D5701" s="5" t="s">
        <v>64</v>
      </c>
      <c r="E5701" s="19">
        <v>0.375</v>
      </c>
      <c r="F5701" s="5"/>
      <c r="G5701" s="5"/>
      <c r="H5701" s="5">
        <v>10</v>
      </c>
    </row>
    <row r="5702" spans="1:8" x14ac:dyDescent="0.3">
      <c r="A5702" s="18">
        <v>46143</v>
      </c>
      <c r="B5702" s="5" t="s">
        <v>13</v>
      </c>
      <c r="C5702" s="19" t="s">
        <v>104</v>
      </c>
      <c r="D5702" s="5" t="s">
        <v>64</v>
      </c>
      <c r="E5702" s="19">
        <v>0.375</v>
      </c>
      <c r="F5702" s="5"/>
      <c r="G5702" s="5"/>
      <c r="H5702" s="5">
        <v>1</v>
      </c>
    </row>
    <row r="5703" spans="1:8" x14ac:dyDescent="0.3">
      <c r="A5703" s="431" t="s">
        <v>267</v>
      </c>
      <c r="B5703" s="431" t="s">
        <v>2</v>
      </c>
      <c r="C5703" s="431" t="s">
        <v>3</v>
      </c>
      <c r="D5703" s="431" t="s">
        <v>4</v>
      </c>
      <c r="E5703" s="431" t="s">
        <v>5</v>
      </c>
      <c r="F5703" s="431" t="s">
        <v>500</v>
      </c>
      <c r="G5703" s="431" t="s">
        <v>619</v>
      </c>
      <c r="H5703" s="431" t="s">
        <v>268</v>
      </c>
    </row>
    <row r="5704" spans="1:8" x14ac:dyDescent="0.3">
      <c r="A5704" s="40">
        <v>46144</v>
      </c>
      <c r="B5704" s="20" t="s">
        <v>6</v>
      </c>
      <c r="C5704" s="21" t="s">
        <v>20</v>
      </c>
      <c r="D5704" s="41" t="s">
        <v>21</v>
      </c>
      <c r="E5704" s="21">
        <v>0.33333333333333398</v>
      </c>
      <c r="F5704" s="20"/>
      <c r="G5704" s="20"/>
      <c r="H5704" s="41">
        <v>10</v>
      </c>
    </row>
    <row r="5705" spans="1:8" x14ac:dyDescent="0.3">
      <c r="A5705" s="40">
        <v>46144</v>
      </c>
      <c r="B5705" s="41" t="s">
        <v>9</v>
      </c>
      <c r="C5705" s="21" t="s">
        <v>20</v>
      </c>
      <c r="D5705" s="41" t="s">
        <v>21</v>
      </c>
      <c r="E5705" s="21">
        <v>0.33333333333333398</v>
      </c>
      <c r="F5705" s="20"/>
      <c r="G5705" s="20"/>
      <c r="H5705" s="41">
        <v>10</v>
      </c>
    </row>
    <row r="5706" spans="1:8" x14ac:dyDescent="0.3">
      <c r="A5706" s="40">
        <v>46144</v>
      </c>
      <c r="B5706" s="41" t="s">
        <v>36</v>
      </c>
      <c r="C5706" s="42" t="s">
        <v>28</v>
      </c>
      <c r="D5706" s="41" t="s">
        <v>42</v>
      </c>
      <c r="E5706" s="42">
        <v>0.29166666666666702</v>
      </c>
      <c r="F5706" s="20"/>
      <c r="G5706" s="20"/>
      <c r="H5706" s="41">
        <v>9</v>
      </c>
    </row>
    <row r="5707" spans="1:8" x14ac:dyDescent="0.3">
      <c r="A5707" s="40">
        <v>46144</v>
      </c>
      <c r="B5707" s="41" t="s">
        <v>22</v>
      </c>
      <c r="C5707" s="42" t="s">
        <v>28</v>
      </c>
      <c r="D5707" s="41" t="s">
        <v>42</v>
      </c>
      <c r="E5707" s="42">
        <v>0.29166666666666669</v>
      </c>
      <c r="F5707" s="20"/>
      <c r="G5707" s="20"/>
      <c r="H5707" s="41">
        <v>1</v>
      </c>
    </row>
    <row r="5708" spans="1:8" x14ac:dyDescent="0.3">
      <c r="A5708" s="40">
        <v>46144</v>
      </c>
      <c r="B5708" s="41" t="s">
        <v>67</v>
      </c>
      <c r="C5708" s="20" t="s">
        <v>14</v>
      </c>
      <c r="D5708" s="20" t="s">
        <v>15</v>
      </c>
      <c r="E5708" s="55">
        <v>0.33333333333333331</v>
      </c>
      <c r="F5708" s="20"/>
      <c r="G5708" s="20"/>
      <c r="H5708" s="20"/>
    </row>
    <row r="5709" spans="1:8" x14ac:dyDescent="0.3">
      <c r="A5709" s="40">
        <v>46144</v>
      </c>
      <c r="B5709" s="41" t="s">
        <v>40</v>
      </c>
      <c r="C5709" s="20" t="s">
        <v>104</v>
      </c>
      <c r="D5709" s="20" t="s">
        <v>81</v>
      </c>
      <c r="E5709" s="55">
        <v>0.29166666666666669</v>
      </c>
      <c r="F5709" s="20"/>
      <c r="G5709" s="20"/>
      <c r="H5709" s="20">
        <v>10</v>
      </c>
    </row>
    <row r="5710" spans="1:8" x14ac:dyDescent="0.3">
      <c r="A5710" s="431" t="s">
        <v>267</v>
      </c>
      <c r="B5710" s="431" t="s">
        <v>2</v>
      </c>
      <c r="C5710" s="431" t="s">
        <v>3</v>
      </c>
      <c r="D5710" s="431" t="s">
        <v>4</v>
      </c>
      <c r="E5710" s="431" t="s">
        <v>5</v>
      </c>
      <c r="F5710" s="431" t="s">
        <v>500</v>
      </c>
      <c r="G5710" s="431" t="s">
        <v>619</v>
      </c>
      <c r="H5710" s="431" t="s">
        <v>268</v>
      </c>
    </row>
    <row r="5711" spans="1:8" x14ac:dyDescent="0.3">
      <c r="A5711" s="18">
        <v>46146</v>
      </c>
      <c r="B5711" s="5" t="s">
        <v>1791</v>
      </c>
      <c r="C5711" s="19" t="s">
        <v>20</v>
      </c>
      <c r="D5711" s="48" t="s">
        <v>21</v>
      </c>
      <c r="E5711" s="22">
        <v>0.375</v>
      </c>
      <c r="F5711" s="5"/>
      <c r="G5711" s="5"/>
      <c r="H5711" s="117"/>
    </row>
    <row r="5712" spans="1:8" x14ac:dyDescent="0.3">
      <c r="A5712" s="18">
        <v>46146</v>
      </c>
      <c r="B5712" s="5" t="s">
        <v>1788</v>
      </c>
      <c r="C5712" s="19" t="s">
        <v>20</v>
      </c>
      <c r="D5712" s="48" t="s">
        <v>21</v>
      </c>
      <c r="E5712" s="22">
        <v>0.45833333333333331</v>
      </c>
      <c r="F5712" s="5"/>
      <c r="G5712" s="5"/>
      <c r="H5712" s="117"/>
    </row>
    <row r="5713" spans="1:8" x14ac:dyDescent="0.3">
      <c r="A5713" s="18">
        <v>46146</v>
      </c>
      <c r="B5713" s="5" t="s">
        <v>1790</v>
      </c>
      <c r="C5713" s="19" t="s">
        <v>20</v>
      </c>
      <c r="D5713" s="48" t="s">
        <v>21</v>
      </c>
      <c r="E5713" s="22">
        <v>0.625</v>
      </c>
      <c r="F5713" s="5"/>
      <c r="G5713" s="5"/>
      <c r="H5713" s="117"/>
    </row>
    <row r="5714" spans="1:8" x14ac:dyDescent="0.3">
      <c r="A5714" s="18">
        <v>46146</v>
      </c>
      <c r="B5714" s="5" t="s">
        <v>1789</v>
      </c>
      <c r="C5714" s="19" t="s">
        <v>20</v>
      </c>
      <c r="D5714" s="48" t="s">
        <v>21</v>
      </c>
      <c r="E5714" s="22">
        <v>0.6875</v>
      </c>
      <c r="F5714" s="5"/>
      <c r="G5714" s="5"/>
      <c r="H5714" s="117"/>
    </row>
    <row r="5715" spans="1:8" x14ac:dyDescent="0.3">
      <c r="A5715" s="18">
        <v>46146</v>
      </c>
      <c r="B5715" s="5" t="s">
        <v>16</v>
      </c>
      <c r="C5715" s="19" t="s">
        <v>20</v>
      </c>
      <c r="D5715" s="48" t="s">
        <v>21</v>
      </c>
      <c r="E5715" s="19">
        <v>0.70833333333333337</v>
      </c>
      <c r="F5715" s="5"/>
      <c r="G5715" s="5"/>
      <c r="H5715" s="48">
        <v>24</v>
      </c>
    </row>
    <row r="5716" spans="1:8" x14ac:dyDescent="0.3">
      <c r="A5716" s="18">
        <v>46146</v>
      </c>
      <c r="B5716" s="54" t="s">
        <v>159</v>
      </c>
      <c r="C5716" s="191" t="s">
        <v>20</v>
      </c>
      <c r="D5716" s="54" t="s">
        <v>21</v>
      </c>
      <c r="E5716" s="191">
        <v>0.70833333333333337</v>
      </c>
      <c r="F5716" s="5"/>
      <c r="G5716" s="5"/>
      <c r="H5716" s="54">
        <v>4</v>
      </c>
    </row>
    <row r="5717" spans="1:8" x14ac:dyDescent="0.3">
      <c r="A5717" s="18">
        <v>46146</v>
      </c>
      <c r="B5717" s="5" t="s">
        <v>35</v>
      </c>
      <c r="C5717" s="19" t="s">
        <v>14</v>
      </c>
      <c r="D5717" s="48" t="s">
        <v>15</v>
      </c>
      <c r="E5717" s="19">
        <v>0.33333333333333298</v>
      </c>
      <c r="F5717" s="5"/>
      <c r="G5717" s="5"/>
      <c r="H5717" s="48">
        <v>6</v>
      </c>
    </row>
    <row r="5718" spans="1:8" x14ac:dyDescent="0.3">
      <c r="A5718" s="18">
        <v>46146</v>
      </c>
      <c r="B5718" s="5" t="s">
        <v>17</v>
      </c>
      <c r="C5718" s="19" t="s">
        <v>14</v>
      </c>
      <c r="D5718" s="48" t="s">
        <v>15</v>
      </c>
      <c r="E5718" s="19">
        <v>0.41666666666666702</v>
      </c>
      <c r="F5718" s="5"/>
      <c r="G5718" s="5"/>
      <c r="H5718" s="48">
        <v>9</v>
      </c>
    </row>
    <row r="5719" spans="1:8" x14ac:dyDescent="0.3">
      <c r="A5719" s="18">
        <v>46146</v>
      </c>
      <c r="B5719" s="5" t="s">
        <v>441</v>
      </c>
      <c r="C5719" s="19" t="s">
        <v>14</v>
      </c>
      <c r="D5719" s="48" t="s">
        <v>15</v>
      </c>
      <c r="E5719" s="19">
        <v>0.41666666666666702</v>
      </c>
      <c r="F5719" s="5"/>
      <c r="G5719" s="5"/>
      <c r="H5719" s="48">
        <v>1</v>
      </c>
    </row>
    <row r="5720" spans="1:8" x14ac:dyDescent="0.3">
      <c r="A5720" s="18">
        <v>46146</v>
      </c>
      <c r="B5720" s="5" t="s">
        <v>25</v>
      </c>
      <c r="C5720" s="19" t="s">
        <v>28</v>
      </c>
      <c r="D5720" s="48" t="s">
        <v>42</v>
      </c>
      <c r="E5720" s="19">
        <v>0.5</v>
      </c>
      <c r="F5720" s="5"/>
      <c r="G5720" s="5"/>
      <c r="H5720" s="48">
        <v>6</v>
      </c>
    </row>
    <row r="5721" spans="1:8" x14ac:dyDescent="0.3">
      <c r="A5721" s="18">
        <v>46146</v>
      </c>
      <c r="B5721" s="20" t="s">
        <v>18</v>
      </c>
      <c r="C5721" s="19" t="s">
        <v>101</v>
      </c>
      <c r="D5721" s="41" t="s">
        <v>101</v>
      </c>
      <c r="E5721" s="19">
        <v>0.33333333333333331</v>
      </c>
      <c r="F5721" s="5"/>
      <c r="G5721" s="5"/>
      <c r="H5721" s="41">
        <v>27</v>
      </c>
    </row>
    <row r="5722" spans="1:8" x14ac:dyDescent="0.3">
      <c r="A5722" s="18">
        <v>46146</v>
      </c>
      <c r="B5722" s="20" t="s">
        <v>11</v>
      </c>
      <c r="C5722" s="21" t="s">
        <v>101</v>
      </c>
      <c r="D5722" s="20" t="s">
        <v>101</v>
      </c>
      <c r="E5722" s="21">
        <v>0.33333333333333298</v>
      </c>
      <c r="F5722" s="5"/>
      <c r="G5722" s="5"/>
      <c r="H5722" s="20">
        <v>6</v>
      </c>
    </row>
    <row r="5723" spans="1:8" x14ac:dyDescent="0.3">
      <c r="A5723" s="18">
        <v>46146</v>
      </c>
      <c r="B5723" s="5" t="s">
        <v>9</v>
      </c>
      <c r="C5723" s="19" t="s">
        <v>104</v>
      </c>
      <c r="D5723" s="48" t="s">
        <v>24</v>
      </c>
      <c r="E5723" s="19">
        <v>0.375</v>
      </c>
      <c r="F5723" s="5"/>
      <c r="G5723" s="5"/>
      <c r="H5723" s="48">
        <v>10</v>
      </c>
    </row>
    <row r="5724" spans="1:8" x14ac:dyDescent="0.3">
      <c r="A5724" s="18">
        <v>46146</v>
      </c>
      <c r="B5724" s="5" t="s">
        <v>6</v>
      </c>
      <c r="C5724" s="19" t="s">
        <v>104</v>
      </c>
      <c r="D5724" s="48" t="s">
        <v>24</v>
      </c>
      <c r="E5724" s="19">
        <v>0.375</v>
      </c>
      <c r="F5724" s="5"/>
      <c r="G5724" s="5"/>
      <c r="H5724" s="48">
        <v>13</v>
      </c>
    </row>
    <row r="5725" spans="1:8" x14ac:dyDescent="0.3">
      <c r="A5725" s="18">
        <v>46146</v>
      </c>
      <c r="B5725" s="5" t="s">
        <v>22</v>
      </c>
      <c r="C5725" s="19" t="s">
        <v>28</v>
      </c>
      <c r="D5725" s="48" t="s">
        <v>42</v>
      </c>
      <c r="E5725" s="19">
        <v>0.29166666666666702</v>
      </c>
      <c r="F5725" s="5"/>
      <c r="G5725" s="5"/>
      <c r="H5725" s="48">
        <v>14</v>
      </c>
    </row>
    <row r="5726" spans="1:8" x14ac:dyDescent="0.3">
      <c r="A5726" s="18">
        <v>46146</v>
      </c>
      <c r="B5726" s="5" t="s">
        <v>13</v>
      </c>
      <c r="C5726" s="19" t="s">
        <v>28</v>
      </c>
      <c r="D5726" s="48" t="s">
        <v>42</v>
      </c>
      <c r="E5726" s="19">
        <v>0.5</v>
      </c>
      <c r="F5726" s="5"/>
      <c r="G5726" s="5"/>
      <c r="H5726" s="48">
        <v>11</v>
      </c>
    </row>
    <row r="5727" spans="1:8" x14ac:dyDescent="0.3">
      <c r="A5727" s="18">
        <v>46146</v>
      </c>
      <c r="B5727" s="5" t="s">
        <v>25</v>
      </c>
      <c r="C5727" s="19" t="s">
        <v>14</v>
      </c>
      <c r="D5727" s="48" t="s">
        <v>15</v>
      </c>
      <c r="E5727" s="19">
        <v>0.5</v>
      </c>
      <c r="F5727" s="5"/>
      <c r="G5727" s="5"/>
      <c r="H5727" s="48">
        <v>6</v>
      </c>
    </row>
    <row r="5728" spans="1:8" x14ac:dyDescent="0.3">
      <c r="A5728" s="18">
        <v>46146</v>
      </c>
      <c r="B5728" s="41" t="s">
        <v>36</v>
      </c>
      <c r="C5728" s="19" t="s">
        <v>104</v>
      </c>
      <c r="D5728" s="48" t="s">
        <v>24</v>
      </c>
      <c r="E5728" s="22">
        <v>0.66666666666666663</v>
      </c>
      <c r="F5728" s="5"/>
      <c r="G5728" s="5"/>
      <c r="H5728" s="48">
        <v>10</v>
      </c>
    </row>
    <row r="5729" spans="1:8" x14ac:dyDescent="0.3">
      <c r="A5729" s="431" t="s">
        <v>267</v>
      </c>
      <c r="B5729" s="431" t="s">
        <v>2</v>
      </c>
      <c r="C5729" s="431" t="s">
        <v>3</v>
      </c>
      <c r="D5729" s="431" t="s">
        <v>4</v>
      </c>
      <c r="E5729" s="431" t="s">
        <v>5</v>
      </c>
      <c r="F5729" s="431" t="s">
        <v>500</v>
      </c>
      <c r="G5729" s="431" t="s">
        <v>619</v>
      </c>
      <c r="H5729" s="431" t="s">
        <v>268</v>
      </c>
    </row>
    <row r="5730" spans="1:8" x14ac:dyDescent="0.3">
      <c r="A5730" s="18">
        <v>46147</v>
      </c>
      <c r="B5730" s="5" t="s">
        <v>6</v>
      </c>
      <c r="C5730" s="19" t="s">
        <v>101</v>
      </c>
      <c r="D5730" s="48" t="s">
        <v>101</v>
      </c>
      <c r="E5730" s="19">
        <v>0.29166666666666702</v>
      </c>
      <c r="F5730" s="5"/>
      <c r="G5730" s="5"/>
      <c r="H5730" s="48">
        <v>13</v>
      </c>
    </row>
    <row r="5731" spans="1:8" x14ac:dyDescent="0.3">
      <c r="A5731" s="18">
        <v>46147</v>
      </c>
      <c r="B5731" s="20" t="s">
        <v>9</v>
      </c>
      <c r="C5731" s="21" t="s">
        <v>101</v>
      </c>
      <c r="D5731" s="41" t="s">
        <v>101</v>
      </c>
      <c r="E5731" s="21">
        <v>0.29166666666666702</v>
      </c>
      <c r="F5731" s="54"/>
      <c r="G5731" s="5"/>
      <c r="H5731" s="41">
        <v>20</v>
      </c>
    </row>
    <row r="5732" spans="1:8" x14ac:dyDescent="0.3">
      <c r="A5732" s="18">
        <v>46147</v>
      </c>
      <c r="B5732" s="5" t="s">
        <v>80</v>
      </c>
      <c r="C5732" s="19" t="s">
        <v>101</v>
      </c>
      <c r="D5732" s="48" t="s">
        <v>101</v>
      </c>
      <c r="E5732" s="19">
        <v>0.29166666666666702</v>
      </c>
      <c r="F5732" s="5"/>
      <c r="G5732" s="20"/>
      <c r="H5732" s="48">
        <v>32</v>
      </c>
    </row>
    <row r="5733" spans="1:8" x14ac:dyDescent="0.3">
      <c r="A5733" s="18">
        <v>46147</v>
      </c>
      <c r="B5733" s="5" t="s">
        <v>1827</v>
      </c>
      <c r="C5733" s="19" t="s">
        <v>20</v>
      </c>
      <c r="D5733" s="48" t="s">
        <v>21</v>
      </c>
      <c r="E5733" s="19">
        <v>0.33333333333333331</v>
      </c>
      <c r="F5733" s="5"/>
      <c r="G5733" s="20"/>
      <c r="H5733" s="48">
        <v>20</v>
      </c>
    </row>
    <row r="5734" spans="1:8" x14ac:dyDescent="0.3">
      <c r="A5734" s="18">
        <v>46147</v>
      </c>
      <c r="B5734" s="5" t="s">
        <v>22</v>
      </c>
      <c r="C5734" s="19" t="s">
        <v>20</v>
      </c>
      <c r="D5734" s="48" t="s">
        <v>21</v>
      </c>
      <c r="E5734" s="19">
        <v>0.41666666666666669</v>
      </c>
      <c r="F5734" s="54"/>
      <c r="G5734" s="5"/>
      <c r="H5734" s="48">
        <v>14</v>
      </c>
    </row>
    <row r="5735" spans="1:8" x14ac:dyDescent="0.3">
      <c r="A5735" s="18">
        <v>46147</v>
      </c>
      <c r="B5735" s="5" t="s">
        <v>107</v>
      </c>
      <c r="C5735" s="19" t="s">
        <v>20</v>
      </c>
      <c r="D5735" s="48" t="s">
        <v>21</v>
      </c>
      <c r="E5735" s="19">
        <v>0.41666666666666669</v>
      </c>
      <c r="F5735" s="5"/>
      <c r="G5735" s="5"/>
      <c r="H5735" s="48">
        <v>14</v>
      </c>
    </row>
    <row r="5736" spans="1:8" x14ac:dyDescent="0.3">
      <c r="A5736" s="18">
        <v>46147</v>
      </c>
      <c r="B5736" s="20" t="s">
        <v>35</v>
      </c>
      <c r="C5736" s="19" t="s">
        <v>7</v>
      </c>
      <c r="D5736" s="41" t="s">
        <v>165</v>
      </c>
      <c r="E5736" s="19">
        <v>0.33333333333333331</v>
      </c>
      <c r="F5736" s="54"/>
      <c r="G5736" s="5"/>
      <c r="H5736" s="41">
        <v>13</v>
      </c>
    </row>
    <row r="5737" spans="1:8" x14ac:dyDescent="0.3">
      <c r="A5737" s="18">
        <v>46147</v>
      </c>
      <c r="B5737" s="5" t="s">
        <v>16</v>
      </c>
      <c r="C5737" s="19" t="s">
        <v>7</v>
      </c>
      <c r="D5737" s="48" t="s">
        <v>165</v>
      </c>
      <c r="E5737" s="19">
        <v>0.5</v>
      </c>
      <c r="F5737" s="51"/>
      <c r="G5737" s="20"/>
      <c r="H5737" s="48">
        <v>7</v>
      </c>
    </row>
    <row r="5738" spans="1:8" x14ac:dyDescent="0.3">
      <c r="A5738" s="18">
        <v>46147</v>
      </c>
      <c r="B5738" s="5" t="s">
        <v>75</v>
      </c>
      <c r="C5738" s="19" t="s">
        <v>14</v>
      </c>
      <c r="D5738" s="48" t="s">
        <v>15</v>
      </c>
      <c r="E5738" s="19">
        <v>0.29166666666666669</v>
      </c>
      <c r="F5738" s="5"/>
      <c r="G5738" s="5"/>
      <c r="H5738" s="48">
        <v>10</v>
      </c>
    </row>
    <row r="5739" spans="1:8" x14ac:dyDescent="0.3">
      <c r="A5739" s="18">
        <v>46147</v>
      </c>
      <c r="B5739" s="5" t="s">
        <v>161</v>
      </c>
      <c r="C5739" s="19" t="s">
        <v>14</v>
      </c>
      <c r="D5739" s="48" t="s">
        <v>15</v>
      </c>
      <c r="E5739" s="19">
        <v>0.45833333333333331</v>
      </c>
      <c r="F5739" s="51"/>
      <c r="G5739" s="20"/>
      <c r="H5739" s="48">
        <v>4</v>
      </c>
    </row>
    <row r="5740" spans="1:8" x14ac:dyDescent="0.3">
      <c r="A5740" s="18">
        <v>46147</v>
      </c>
      <c r="B5740" s="5" t="s">
        <v>169</v>
      </c>
      <c r="C5740" s="19" t="s">
        <v>14</v>
      </c>
      <c r="D5740" s="48" t="s">
        <v>15</v>
      </c>
      <c r="E5740" s="19">
        <v>0.45833333333333298</v>
      </c>
      <c r="F5740" s="51"/>
      <c r="G5740" s="20"/>
      <c r="H5740" s="48">
        <v>6</v>
      </c>
    </row>
    <row r="5741" spans="1:8" x14ac:dyDescent="0.3">
      <c r="A5741" s="18">
        <v>46147</v>
      </c>
      <c r="B5741" s="5" t="s">
        <v>40</v>
      </c>
      <c r="C5741" s="5" t="s">
        <v>202</v>
      </c>
      <c r="D5741" s="48" t="s">
        <v>42</v>
      </c>
      <c r="E5741" s="22">
        <v>0.29166666666666669</v>
      </c>
      <c r="F5741" s="5"/>
      <c r="G5741" s="5"/>
      <c r="H5741" s="48">
        <v>14</v>
      </c>
    </row>
    <row r="5742" spans="1:8" x14ac:dyDescent="0.3">
      <c r="A5742" s="18">
        <v>46147</v>
      </c>
      <c r="B5742" s="5" t="s">
        <v>19</v>
      </c>
      <c r="C5742" s="19" t="s">
        <v>202</v>
      </c>
      <c r="D5742" s="48" t="s">
        <v>42</v>
      </c>
      <c r="E5742" s="19">
        <v>0.29166666666666669</v>
      </c>
      <c r="F5742" s="5"/>
      <c r="G5742" s="5"/>
      <c r="H5742" s="48">
        <v>1</v>
      </c>
    </row>
    <row r="5743" spans="1:8" x14ac:dyDescent="0.3">
      <c r="A5743" s="18">
        <v>46147</v>
      </c>
      <c r="B5743" s="5" t="s">
        <v>36</v>
      </c>
      <c r="C5743" s="241" t="s">
        <v>56</v>
      </c>
      <c r="D5743" s="54" t="s">
        <v>81</v>
      </c>
      <c r="E5743" s="241">
        <v>0.625</v>
      </c>
      <c r="F5743" s="51"/>
      <c r="G5743" s="51"/>
      <c r="H5743" s="54">
        <v>19</v>
      </c>
    </row>
    <row r="5744" spans="1:8" x14ac:dyDescent="0.3">
      <c r="A5744" s="18">
        <v>46147</v>
      </c>
      <c r="B5744" s="5" t="s">
        <v>76</v>
      </c>
      <c r="C5744" s="19" t="s">
        <v>104</v>
      </c>
      <c r="D5744" s="48" t="s">
        <v>24</v>
      </c>
      <c r="E5744" s="19">
        <v>0.25</v>
      </c>
      <c r="F5744" s="51"/>
      <c r="G5744" s="5"/>
      <c r="H5744" s="48">
        <v>9</v>
      </c>
    </row>
    <row r="5745" spans="1:8" x14ac:dyDescent="0.3">
      <c r="A5745" s="18">
        <v>46147</v>
      </c>
      <c r="B5745" s="54" t="s">
        <v>51</v>
      </c>
      <c r="C5745" s="191" t="s">
        <v>104</v>
      </c>
      <c r="D5745" s="54" t="s">
        <v>24</v>
      </c>
      <c r="E5745" s="191">
        <v>0.25</v>
      </c>
      <c r="F5745" s="54" t="s">
        <v>1825</v>
      </c>
      <c r="G5745" s="54"/>
      <c r="H5745" s="54">
        <v>5</v>
      </c>
    </row>
    <row r="5746" spans="1:8" x14ac:dyDescent="0.3">
      <c r="A5746" s="18">
        <v>46147</v>
      </c>
      <c r="B5746" s="51" t="s">
        <v>12</v>
      </c>
      <c r="C5746" s="241" t="s">
        <v>104</v>
      </c>
      <c r="D5746" s="54" t="s">
        <v>24</v>
      </c>
      <c r="E5746" s="241">
        <v>0.25</v>
      </c>
      <c r="F5746" s="51" t="s">
        <v>1826</v>
      </c>
      <c r="G5746" s="51"/>
      <c r="H5746" s="54">
        <v>1</v>
      </c>
    </row>
    <row r="5747" spans="1:8" x14ac:dyDescent="0.3">
      <c r="A5747" s="431" t="s">
        <v>267</v>
      </c>
      <c r="B5747" s="431" t="s">
        <v>2</v>
      </c>
      <c r="C5747" s="431" t="s">
        <v>3</v>
      </c>
      <c r="D5747" s="431" t="s">
        <v>4</v>
      </c>
      <c r="E5747" s="431" t="s">
        <v>5</v>
      </c>
      <c r="F5747" s="431" t="s">
        <v>500</v>
      </c>
      <c r="G5747" s="431" t="s">
        <v>619</v>
      </c>
      <c r="H5747" s="431" t="s">
        <v>268</v>
      </c>
    </row>
    <row r="5748" spans="1:8" x14ac:dyDescent="0.3">
      <c r="A5748" s="18">
        <v>46148</v>
      </c>
      <c r="B5748" s="5" t="s">
        <v>6</v>
      </c>
      <c r="C5748" s="19" t="s">
        <v>20</v>
      </c>
      <c r="D5748" s="48" t="s">
        <v>21</v>
      </c>
      <c r="E5748" s="19">
        <v>0.29166666666666702</v>
      </c>
      <c r="F5748" s="5"/>
      <c r="G5748" s="5"/>
      <c r="H5748" s="48">
        <v>8</v>
      </c>
    </row>
    <row r="5749" spans="1:8" x14ac:dyDescent="0.3">
      <c r="A5749" s="18">
        <v>46148</v>
      </c>
      <c r="B5749" s="5" t="s">
        <v>9</v>
      </c>
      <c r="C5749" s="19" t="s">
        <v>20</v>
      </c>
      <c r="D5749" s="48" t="s">
        <v>21</v>
      </c>
      <c r="E5749" s="19">
        <v>0.29166666666666702</v>
      </c>
      <c r="F5749" s="5"/>
      <c r="G5749" s="5"/>
      <c r="H5749" s="48">
        <v>8</v>
      </c>
    </row>
    <row r="5750" spans="1:8" x14ac:dyDescent="0.3">
      <c r="A5750" s="18">
        <v>46148</v>
      </c>
      <c r="B5750" s="5" t="s">
        <v>481</v>
      </c>
      <c r="C5750" s="19" t="s">
        <v>20</v>
      </c>
      <c r="D5750" s="48" t="s">
        <v>21</v>
      </c>
      <c r="E5750" s="19">
        <v>0.58333333333333337</v>
      </c>
      <c r="F5750" s="5"/>
      <c r="G5750" s="5"/>
      <c r="H5750" s="48"/>
    </row>
    <row r="5751" spans="1:8" x14ac:dyDescent="0.3">
      <c r="A5751" s="18">
        <v>46148</v>
      </c>
      <c r="B5751" s="5" t="s">
        <v>204</v>
      </c>
      <c r="C5751" s="19" t="s">
        <v>101</v>
      </c>
      <c r="D5751" s="5" t="s">
        <v>101</v>
      </c>
      <c r="E5751" s="19">
        <v>8.3333333333333329E-2</v>
      </c>
      <c r="F5751" s="5" t="s">
        <v>1942</v>
      </c>
      <c r="G5751" s="5"/>
      <c r="H5751" s="5">
        <v>3</v>
      </c>
    </row>
    <row r="5752" spans="1:8" x14ac:dyDescent="0.3">
      <c r="A5752" s="18">
        <v>46148</v>
      </c>
      <c r="B5752" s="5" t="s">
        <v>13</v>
      </c>
      <c r="C5752" s="19" t="s">
        <v>46</v>
      </c>
      <c r="D5752" s="5" t="s">
        <v>81</v>
      </c>
      <c r="E5752" s="19">
        <v>0.5</v>
      </c>
      <c r="F5752" s="48" t="s">
        <v>1444</v>
      </c>
      <c r="G5752" s="5"/>
      <c r="H5752" s="5">
        <v>3</v>
      </c>
    </row>
    <row r="5753" spans="1:8" x14ac:dyDescent="0.3">
      <c r="A5753" s="18">
        <v>46148</v>
      </c>
      <c r="B5753" s="5" t="s">
        <v>35</v>
      </c>
      <c r="C5753" s="19" t="s">
        <v>14</v>
      </c>
      <c r="D5753" s="48" t="s">
        <v>15</v>
      </c>
      <c r="E5753" s="19">
        <v>0.29166666666666702</v>
      </c>
      <c r="F5753" s="5"/>
      <c r="G5753" s="5"/>
      <c r="H5753" s="48">
        <v>12</v>
      </c>
    </row>
    <row r="5754" spans="1:8" x14ac:dyDescent="0.3">
      <c r="A5754" s="18">
        <v>46148</v>
      </c>
      <c r="B5754" s="5" t="s">
        <v>19</v>
      </c>
      <c r="C5754" s="19" t="s">
        <v>14</v>
      </c>
      <c r="D5754" s="48" t="s">
        <v>15</v>
      </c>
      <c r="E5754" s="19">
        <v>0.375</v>
      </c>
      <c r="F5754" s="5"/>
      <c r="G5754" s="5"/>
      <c r="H5754" s="48">
        <v>20</v>
      </c>
    </row>
    <row r="5755" spans="1:8" x14ac:dyDescent="0.3">
      <c r="A5755" s="18">
        <v>46148</v>
      </c>
      <c r="B5755" s="5" t="s">
        <v>40</v>
      </c>
      <c r="C5755" s="19" t="s">
        <v>56</v>
      </c>
      <c r="D5755" s="48" t="s">
        <v>165</v>
      </c>
      <c r="E5755" s="19">
        <v>0.33333333333333331</v>
      </c>
      <c r="F5755" s="48"/>
      <c r="G5755" s="27"/>
      <c r="H5755" s="48">
        <v>12</v>
      </c>
    </row>
    <row r="5756" spans="1:8" x14ac:dyDescent="0.3">
      <c r="A5756" s="18">
        <v>46148</v>
      </c>
      <c r="B5756" s="5" t="s">
        <v>18</v>
      </c>
      <c r="C5756" s="19" t="s">
        <v>104</v>
      </c>
      <c r="D5756" s="48" t="s">
        <v>24</v>
      </c>
      <c r="E5756" s="19">
        <v>0.33333333333333298</v>
      </c>
      <c r="F5756" s="5"/>
      <c r="G5756" s="5"/>
      <c r="H5756" s="48">
        <v>12</v>
      </c>
    </row>
    <row r="5757" spans="1:8" x14ac:dyDescent="0.3">
      <c r="A5757" s="18">
        <v>46148</v>
      </c>
      <c r="B5757" s="5" t="s">
        <v>43</v>
      </c>
      <c r="C5757" s="19" t="s">
        <v>28</v>
      </c>
      <c r="D5757" s="48" t="s">
        <v>42</v>
      </c>
      <c r="E5757" s="19">
        <v>0.29166666666666702</v>
      </c>
      <c r="F5757" s="5"/>
      <c r="G5757" s="5"/>
      <c r="H5757" s="48">
        <v>7</v>
      </c>
    </row>
    <row r="5758" spans="1:8" x14ac:dyDescent="0.3">
      <c r="A5758" s="18">
        <v>46148</v>
      </c>
      <c r="B5758" s="5" t="s">
        <v>36</v>
      </c>
      <c r="C5758" s="192" t="s">
        <v>28</v>
      </c>
      <c r="D5758" s="48" t="s">
        <v>42</v>
      </c>
      <c r="E5758" s="192">
        <v>0.58333333333333337</v>
      </c>
      <c r="F5758" s="5" t="s">
        <v>1328</v>
      </c>
      <c r="G5758" s="5"/>
      <c r="H5758" s="48">
        <v>18</v>
      </c>
    </row>
    <row r="5759" spans="1:8" x14ac:dyDescent="0.3">
      <c r="A5759" s="431" t="s">
        <v>267</v>
      </c>
      <c r="B5759" s="431" t="s">
        <v>2</v>
      </c>
      <c r="C5759" s="431" t="s">
        <v>3</v>
      </c>
      <c r="D5759" s="431" t="s">
        <v>4</v>
      </c>
      <c r="E5759" s="431" t="s">
        <v>5</v>
      </c>
      <c r="F5759" s="431" t="s">
        <v>500</v>
      </c>
      <c r="G5759" s="431" t="s">
        <v>619</v>
      </c>
      <c r="H5759" s="431" t="s">
        <v>268</v>
      </c>
    </row>
    <row r="5760" spans="1:8" x14ac:dyDescent="0.3">
      <c r="A5760" s="18">
        <v>46149</v>
      </c>
      <c r="B5760" s="5" t="s">
        <v>36</v>
      </c>
      <c r="C5760" s="19" t="s">
        <v>101</v>
      </c>
      <c r="D5760" s="48" t="s">
        <v>101</v>
      </c>
      <c r="E5760" s="19">
        <v>0.29166666666666702</v>
      </c>
      <c r="F5760" s="5"/>
      <c r="G5760" s="5"/>
      <c r="H5760" s="48">
        <v>33</v>
      </c>
    </row>
    <row r="5761" spans="1:8" x14ac:dyDescent="0.3">
      <c r="A5761" s="18">
        <v>46149</v>
      </c>
      <c r="B5761" s="5" t="s">
        <v>9</v>
      </c>
      <c r="C5761" s="19" t="s">
        <v>14</v>
      </c>
      <c r="D5761" s="48" t="s">
        <v>15</v>
      </c>
      <c r="E5761" s="19">
        <v>0.29166666666666702</v>
      </c>
      <c r="F5761" s="5"/>
      <c r="G5761" s="5"/>
      <c r="H5761" s="48">
        <v>9</v>
      </c>
    </row>
    <row r="5762" spans="1:8" x14ac:dyDescent="0.3">
      <c r="A5762" s="18">
        <v>46149</v>
      </c>
      <c r="B5762" s="5" t="s">
        <v>6</v>
      </c>
      <c r="C5762" s="19" t="s">
        <v>104</v>
      </c>
      <c r="D5762" s="48" t="s">
        <v>64</v>
      </c>
      <c r="E5762" s="19">
        <v>0.29166666666666702</v>
      </c>
      <c r="F5762" s="5"/>
      <c r="G5762" s="5"/>
      <c r="H5762" s="48">
        <v>11</v>
      </c>
    </row>
    <row r="5763" spans="1:8" x14ac:dyDescent="0.3">
      <c r="A5763" s="18">
        <v>46149</v>
      </c>
      <c r="B5763" s="5" t="s">
        <v>33</v>
      </c>
      <c r="C5763" s="19" t="s">
        <v>14</v>
      </c>
      <c r="D5763" s="48" t="s">
        <v>15</v>
      </c>
      <c r="E5763" s="19">
        <v>0.58333333333333337</v>
      </c>
      <c r="F5763" s="5"/>
      <c r="G5763" s="5"/>
      <c r="H5763" s="48">
        <v>14</v>
      </c>
    </row>
    <row r="5764" spans="1:8" x14ac:dyDescent="0.3">
      <c r="A5764" s="18">
        <v>46149</v>
      </c>
      <c r="B5764" s="5" t="s">
        <v>51</v>
      </c>
      <c r="C5764" s="19" t="s">
        <v>20</v>
      </c>
      <c r="D5764" s="48" t="s">
        <v>21</v>
      </c>
      <c r="E5764" s="19">
        <v>0.25</v>
      </c>
      <c r="F5764" s="5"/>
      <c r="G5764" s="5"/>
      <c r="H5764" s="48">
        <v>3</v>
      </c>
    </row>
    <row r="5765" spans="1:8" x14ac:dyDescent="0.3">
      <c r="A5765" s="18">
        <v>46149</v>
      </c>
      <c r="B5765" s="5" t="s">
        <v>12</v>
      </c>
      <c r="C5765" s="19" t="s">
        <v>20</v>
      </c>
      <c r="D5765" s="48" t="s">
        <v>21</v>
      </c>
      <c r="E5765" s="19">
        <v>0.25</v>
      </c>
      <c r="F5765" s="5"/>
      <c r="G5765" s="5"/>
      <c r="H5765" s="48">
        <v>21</v>
      </c>
    </row>
    <row r="5766" spans="1:8" x14ac:dyDescent="0.3">
      <c r="A5766" s="18">
        <v>46149</v>
      </c>
      <c r="B5766" s="5" t="s">
        <v>80</v>
      </c>
      <c r="C5766" s="19" t="s">
        <v>28</v>
      </c>
      <c r="D5766" s="48" t="s">
        <v>165</v>
      </c>
      <c r="E5766" s="19">
        <v>0.25</v>
      </c>
      <c r="F5766" s="5"/>
      <c r="G5766" s="5"/>
      <c r="H5766" s="48">
        <v>11</v>
      </c>
    </row>
    <row r="5767" spans="1:8" x14ac:dyDescent="0.3">
      <c r="A5767" s="18">
        <v>46149</v>
      </c>
      <c r="B5767" s="5" t="s">
        <v>49</v>
      </c>
      <c r="C5767" s="19" t="s">
        <v>28</v>
      </c>
      <c r="D5767" s="48" t="s">
        <v>165</v>
      </c>
      <c r="E5767" s="19">
        <v>0.54166666666666663</v>
      </c>
      <c r="F5767" s="48"/>
      <c r="G5767" s="117"/>
      <c r="H5767" s="5">
        <v>4</v>
      </c>
    </row>
    <row r="5768" spans="1:8" x14ac:dyDescent="0.3">
      <c r="A5768" s="18">
        <v>46149</v>
      </c>
      <c r="B5768" s="5" t="s">
        <v>479</v>
      </c>
      <c r="C5768" s="19" t="s">
        <v>28</v>
      </c>
      <c r="D5768" s="48" t="s">
        <v>165</v>
      </c>
      <c r="E5768" s="19">
        <v>0.54166666666666663</v>
      </c>
      <c r="F5768" s="5"/>
      <c r="G5768" s="5"/>
      <c r="H5768" s="48">
        <v>1</v>
      </c>
    </row>
    <row r="5769" spans="1:8" x14ac:dyDescent="0.3">
      <c r="A5769" s="18">
        <v>46149</v>
      </c>
      <c r="B5769" s="5" t="s">
        <v>159</v>
      </c>
      <c r="C5769" s="19" t="s">
        <v>28</v>
      </c>
      <c r="D5769" s="48" t="s">
        <v>165</v>
      </c>
      <c r="E5769" s="19">
        <v>0.54166666666666663</v>
      </c>
      <c r="F5769" s="5"/>
      <c r="G5769" s="5"/>
      <c r="H5769" s="48">
        <v>1</v>
      </c>
    </row>
    <row r="5770" spans="1:8" x14ac:dyDescent="0.3">
      <c r="A5770" s="18">
        <v>46149</v>
      </c>
      <c r="B5770" s="5" t="s">
        <v>33</v>
      </c>
      <c r="C5770" s="19" t="s">
        <v>104</v>
      </c>
      <c r="D5770" s="48" t="s">
        <v>64</v>
      </c>
      <c r="E5770" s="19">
        <v>0.29166666666666669</v>
      </c>
      <c r="F5770" s="5"/>
      <c r="G5770" s="5"/>
      <c r="H5770" s="48">
        <v>14</v>
      </c>
    </row>
    <row r="5771" spans="1:8" x14ac:dyDescent="0.3">
      <c r="A5771" s="18">
        <v>46149</v>
      </c>
      <c r="B5771" s="5" t="s">
        <v>107</v>
      </c>
      <c r="C5771" s="19" t="s">
        <v>104</v>
      </c>
      <c r="D5771" s="48" t="s">
        <v>64</v>
      </c>
      <c r="E5771" s="19">
        <v>0.58333333333333304</v>
      </c>
      <c r="F5771" s="48" t="s">
        <v>1444</v>
      </c>
      <c r="G5771" s="5"/>
      <c r="H5771" s="48">
        <v>2</v>
      </c>
    </row>
    <row r="5772" spans="1:8" x14ac:dyDescent="0.3">
      <c r="A5772" s="18">
        <v>46149</v>
      </c>
      <c r="B5772" s="5" t="s">
        <v>22</v>
      </c>
      <c r="C5772" s="19" t="s">
        <v>104</v>
      </c>
      <c r="D5772" s="48" t="s">
        <v>64</v>
      </c>
      <c r="E5772" s="19">
        <v>0.58333333333333337</v>
      </c>
      <c r="F5772" s="48"/>
      <c r="G5772" s="48"/>
      <c r="H5772" s="48">
        <v>16</v>
      </c>
    </row>
    <row r="5773" spans="1:8" x14ac:dyDescent="0.3">
      <c r="A5773" s="18">
        <v>46149</v>
      </c>
      <c r="B5773" s="5" t="s">
        <v>35</v>
      </c>
      <c r="C5773" s="19" t="s">
        <v>56</v>
      </c>
      <c r="D5773" s="48" t="s">
        <v>81</v>
      </c>
      <c r="E5773" s="19">
        <v>0.375</v>
      </c>
      <c r="F5773" s="5"/>
      <c r="G5773" s="5"/>
      <c r="H5773" s="48">
        <v>8</v>
      </c>
    </row>
    <row r="5774" spans="1:8" x14ac:dyDescent="0.3">
      <c r="A5774" s="18">
        <v>46149</v>
      </c>
      <c r="B5774" s="48" t="s">
        <v>40</v>
      </c>
      <c r="C5774" s="192" t="s">
        <v>56</v>
      </c>
      <c r="D5774" s="48" t="s">
        <v>81</v>
      </c>
      <c r="E5774" s="192">
        <v>0.41666666666666669</v>
      </c>
      <c r="F5774" s="48"/>
      <c r="G5774" s="48"/>
      <c r="H5774" s="48">
        <v>7</v>
      </c>
    </row>
    <row r="5775" spans="1:8" x14ac:dyDescent="0.3">
      <c r="A5775" s="431" t="s">
        <v>267</v>
      </c>
      <c r="B5775" s="431" t="s">
        <v>2</v>
      </c>
      <c r="C5775" s="431" t="s">
        <v>3</v>
      </c>
      <c r="D5775" s="431" t="s">
        <v>4</v>
      </c>
      <c r="E5775" s="431" t="s">
        <v>5</v>
      </c>
      <c r="F5775" s="431" t="s">
        <v>500</v>
      </c>
      <c r="G5775" s="431" t="s">
        <v>619</v>
      </c>
      <c r="H5775" s="431" t="s">
        <v>268</v>
      </c>
    </row>
    <row r="5776" spans="1:8" x14ac:dyDescent="0.3">
      <c r="A5776" s="18">
        <v>46150</v>
      </c>
      <c r="B5776" s="5" t="s">
        <v>6</v>
      </c>
      <c r="C5776" s="19" t="s">
        <v>101</v>
      </c>
      <c r="D5776" s="48" t="s">
        <v>101</v>
      </c>
      <c r="E5776" s="19">
        <v>0.29166666666666702</v>
      </c>
      <c r="F5776" s="5"/>
      <c r="G5776" s="5"/>
      <c r="H5776" s="48">
        <v>10</v>
      </c>
    </row>
    <row r="5777" spans="1:8" x14ac:dyDescent="0.3">
      <c r="A5777" s="18">
        <v>46150</v>
      </c>
      <c r="B5777" s="5" t="s">
        <v>9</v>
      </c>
      <c r="C5777" s="19" t="s">
        <v>101</v>
      </c>
      <c r="D5777" s="48" t="s">
        <v>101</v>
      </c>
      <c r="E5777" s="19">
        <v>0.29166666666666702</v>
      </c>
      <c r="F5777" s="5"/>
      <c r="G5777" s="5"/>
      <c r="H5777" s="48">
        <v>9</v>
      </c>
    </row>
    <row r="5778" spans="1:8" x14ac:dyDescent="0.3">
      <c r="A5778" s="18">
        <v>46150</v>
      </c>
      <c r="B5778" s="5" t="s">
        <v>12</v>
      </c>
      <c r="C5778" s="21" t="s">
        <v>104</v>
      </c>
      <c r="D5778" s="41" t="s">
        <v>64</v>
      </c>
      <c r="E5778" s="21">
        <v>0.33333333333333298</v>
      </c>
      <c r="F5778" s="5"/>
      <c r="G5778" s="5"/>
      <c r="H5778" s="41">
        <v>22</v>
      </c>
    </row>
    <row r="5779" spans="1:8" x14ac:dyDescent="0.3">
      <c r="A5779" s="18">
        <v>46150</v>
      </c>
      <c r="B5779" s="20" t="s">
        <v>16</v>
      </c>
      <c r="C5779" s="21" t="s">
        <v>46</v>
      </c>
      <c r="D5779" s="41" t="s">
        <v>165</v>
      </c>
      <c r="E5779" s="21">
        <v>0.29166666666666669</v>
      </c>
      <c r="F5779" s="5"/>
      <c r="G5779" s="5"/>
      <c r="H5779" s="41">
        <v>1</v>
      </c>
    </row>
    <row r="5780" spans="1:8" x14ac:dyDescent="0.3">
      <c r="A5780" s="18">
        <v>46150</v>
      </c>
      <c r="B5780" s="5" t="s">
        <v>161</v>
      </c>
      <c r="C5780" s="19" t="s">
        <v>46</v>
      </c>
      <c r="D5780" s="48" t="s">
        <v>165</v>
      </c>
      <c r="E5780" s="19">
        <v>0.5</v>
      </c>
      <c r="F5780" s="5"/>
      <c r="G5780" s="5"/>
      <c r="H5780" s="48">
        <v>1</v>
      </c>
    </row>
    <row r="5781" spans="1:8" x14ac:dyDescent="0.3">
      <c r="A5781" s="18">
        <v>46150</v>
      </c>
      <c r="B5781" s="41" t="s">
        <v>40</v>
      </c>
      <c r="C5781" s="42" t="s">
        <v>14</v>
      </c>
      <c r="D5781" s="41" t="s">
        <v>15</v>
      </c>
      <c r="E5781" s="42">
        <v>0.375</v>
      </c>
      <c r="F5781" s="5"/>
      <c r="G5781" s="5"/>
      <c r="H5781" s="41">
        <v>8</v>
      </c>
    </row>
    <row r="5782" spans="1:8" x14ac:dyDescent="0.3">
      <c r="A5782" s="18">
        <v>46150</v>
      </c>
      <c r="B5782" s="5" t="s">
        <v>18</v>
      </c>
      <c r="C5782" s="42" t="s">
        <v>14</v>
      </c>
      <c r="D5782" s="41" t="s">
        <v>15</v>
      </c>
      <c r="E5782" s="42">
        <v>0.375</v>
      </c>
      <c r="F5782" s="5"/>
      <c r="G5782" s="5"/>
      <c r="H5782" s="48">
        <v>5</v>
      </c>
    </row>
    <row r="5783" spans="1:8" x14ac:dyDescent="0.3">
      <c r="A5783" s="18">
        <v>46150</v>
      </c>
      <c r="B5783" s="5" t="s">
        <v>11</v>
      </c>
      <c r="C5783" s="42" t="s">
        <v>14</v>
      </c>
      <c r="D5783" s="41" t="s">
        <v>15</v>
      </c>
      <c r="E5783" s="42">
        <v>0.375</v>
      </c>
      <c r="F5783" s="5"/>
      <c r="G5783" s="5"/>
      <c r="H5783" s="54">
        <v>1</v>
      </c>
    </row>
    <row r="5784" spans="1:8" x14ac:dyDescent="0.3">
      <c r="A5784" s="18">
        <v>46150</v>
      </c>
      <c r="B5784" s="5" t="s">
        <v>164</v>
      </c>
      <c r="C5784" s="42" t="s">
        <v>14</v>
      </c>
      <c r="D5784" s="41" t="s">
        <v>15</v>
      </c>
      <c r="E5784" s="42">
        <v>0.375</v>
      </c>
      <c r="F5784" s="5"/>
      <c r="G5784" s="5"/>
      <c r="H5784" s="48">
        <v>2</v>
      </c>
    </row>
    <row r="5785" spans="1:8" x14ac:dyDescent="0.3">
      <c r="A5785" s="18">
        <v>46150</v>
      </c>
      <c r="B5785" s="5" t="s">
        <v>580</v>
      </c>
      <c r="C5785" s="42" t="s">
        <v>20</v>
      </c>
      <c r="D5785" s="41" t="s">
        <v>21</v>
      </c>
      <c r="E5785" s="42">
        <v>0.35416666666666669</v>
      </c>
      <c r="F5785" s="5"/>
      <c r="G5785" s="5"/>
      <c r="H5785" s="48"/>
    </row>
    <row r="5786" spans="1:8" x14ac:dyDescent="0.3">
      <c r="A5786" s="18">
        <v>46150</v>
      </c>
      <c r="B5786" s="5" t="s">
        <v>67</v>
      </c>
      <c r="C5786" s="42" t="s">
        <v>20</v>
      </c>
      <c r="D5786" s="41" t="s">
        <v>21</v>
      </c>
      <c r="E5786" s="42">
        <v>0.47916666666666669</v>
      </c>
      <c r="F5786" s="5"/>
      <c r="G5786" s="5"/>
      <c r="H5786" s="48"/>
    </row>
    <row r="5787" spans="1:8" x14ac:dyDescent="0.3">
      <c r="A5787" s="18">
        <v>46150</v>
      </c>
      <c r="B5787" s="5" t="s">
        <v>36</v>
      </c>
      <c r="C5787" s="19" t="s">
        <v>20</v>
      </c>
      <c r="D5787" s="48" t="s">
        <v>21</v>
      </c>
      <c r="E5787" s="19">
        <v>0.60416666666666663</v>
      </c>
      <c r="F5787" s="5"/>
      <c r="G5787" s="5"/>
      <c r="H5787" s="48">
        <v>16</v>
      </c>
    </row>
    <row r="5788" spans="1:8" x14ac:dyDescent="0.3">
      <c r="A5788" s="18">
        <v>46150</v>
      </c>
      <c r="B5788" s="20" t="s">
        <v>35</v>
      </c>
      <c r="C5788" s="21" t="s">
        <v>56</v>
      </c>
      <c r="D5788" s="41" t="s">
        <v>81</v>
      </c>
      <c r="E5788" s="21">
        <v>0.41666666666666669</v>
      </c>
      <c r="F5788" s="5"/>
      <c r="G5788" s="5"/>
      <c r="H5788" s="41">
        <v>9</v>
      </c>
    </row>
    <row r="5789" spans="1:8" x14ac:dyDescent="0.3">
      <c r="A5789" s="18">
        <v>46150</v>
      </c>
      <c r="B5789" s="5" t="s">
        <v>107</v>
      </c>
      <c r="C5789" s="19" t="s">
        <v>56</v>
      </c>
      <c r="D5789" s="5" t="s">
        <v>81</v>
      </c>
      <c r="E5789" s="19">
        <v>0.5</v>
      </c>
      <c r="F5789" s="5"/>
      <c r="G5789" s="5"/>
      <c r="H5789" s="5">
        <v>8</v>
      </c>
    </row>
    <row r="5790" spans="1:8" x14ac:dyDescent="0.3">
      <c r="A5790" s="18">
        <v>46150</v>
      </c>
      <c r="B5790" s="5" t="s">
        <v>22</v>
      </c>
      <c r="C5790" s="19" t="s">
        <v>56</v>
      </c>
      <c r="D5790" s="48" t="s">
        <v>81</v>
      </c>
      <c r="E5790" s="19">
        <v>0.5</v>
      </c>
      <c r="F5790" s="5"/>
      <c r="G5790" s="5"/>
      <c r="H5790" s="48">
        <v>1</v>
      </c>
    </row>
    <row r="5791" spans="1:8" x14ac:dyDescent="0.3">
      <c r="A5791" s="431" t="s">
        <v>267</v>
      </c>
      <c r="B5791" s="431" t="s">
        <v>2</v>
      </c>
      <c r="C5791" s="431" t="s">
        <v>3</v>
      </c>
      <c r="D5791" s="431" t="s">
        <v>4</v>
      </c>
      <c r="E5791" s="431" t="s">
        <v>5</v>
      </c>
      <c r="F5791" s="431" t="s">
        <v>500</v>
      </c>
      <c r="G5791" s="431" t="s">
        <v>619</v>
      </c>
      <c r="H5791" s="431" t="s">
        <v>268</v>
      </c>
    </row>
    <row r="5792" spans="1:8" x14ac:dyDescent="0.3">
      <c r="A5792" s="18">
        <v>46151</v>
      </c>
      <c r="B5792" s="5" t="s">
        <v>1568</v>
      </c>
      <c r="C5792" s="19" t="s">
        <v>20</v>
      </c>
      <c r="D5792" s="48" t="s">
        <v>21</v>
      </c>
      <c r="E5792" s="19">
        <v>0.33333333333333398</v>
      </c>
      <c r="F5792" s="5"/>
      <c r="G5792" s="5"/>
      <c r="H5792" s="48">
        <v>16</v>
      </c>
    </row>
    <row r="5793" spans="1:8" x14ac:dyDescent="0.3">
      <c r="A5793" s="18">
        <v>46151</v>
      </c>
      <c r="B5793" s="5" t="s">
        <v>6</v>
      </c>
      <c r="C5793" s="19" t="s">
        <v>20</v>
      </c>
      <c r="D5793" s="48" t="s">
        <v>81</v>
      </c>
      <c r="E5793" s="19">
        <v>0.41666666666666669</v>
      </c>
      <c r="F5793" s="5"/>
      <c r="G5793" s="5"/>
      <c r="H5793" s="48">
        <v>16</v>
      </c>
    </row>
    <row r="5794" spans="1:8" x14ac:dyDescent="0.3">
      <c r="A5794" s="18">
        <v>46151</v>
      </c>
      <c r="B5794" s="54" t="s">
        <v>9</v>
      </c>
      <c r="C5794" s="19" t="s">
        <v>20</v>
      </c>
      <c r="D5794" s="48" t="s">
        <v>81</v>
      </c>
      <c r="E5794" s="19">
        <v>0.41666666666666669</v>
      </c>
      <c r="F5794" s="5"/>
      <c r="G5794" s="5"/>
      <c r="H5794" s="48">
        <v>10</v>
      </c>
    </row>
    <row r="5795" spans="1:8" x14ac:dyDescent="0.3">
      <c r="A5795" s="18">
        <v>46151</v>
      </c>
      <c r="B5795" s="54" t="s">
        <v>35</v>
      </c>
      <c r="C5795" s="191" t="s">
        <v>14</v>
      </c>
      <c r="D5795" s="54" t="s">
        <v>15</v>
      </c>
      <c r="E5795" s="191">
        <v>0.3125</v>
      </c>
      <c r="F5795" s="5"/>
      <c r="G5795" s="5"/>
      <c r="H5795" s="54">
        <v>10</v>
      </c>
    </row>
    <row r="5796" spans="1:8" x14ac:dyDescent="0.3">
      <c r="A5796" s="18">
        <v>46151</v>
      </c>
      <c r="B5796" s="5" t="s">
        <v>40</v>
      </c>
      <c r="C5796" s="22" t="s">
        <v>14</v>
      </c>
      <c r="D5796" s="5" t="s">
        <v>15</v>
      </c>
      <c r="E5796" s="22">
        <v>0.375</v>
      </c>
      <c r="F5796" s="5"/>
      <c r="G5796" s="5"/>
      <c r="H5796" s="5">
        <v>14</v>
      </c>
    </row>
    <row r="5797" spans="1:8" x14ac:dyDescent="0.3">
      <c r="A5797" s="431" t="s">
        <v>267</v>
      </c>
      <c r="B5797" s="431" t="s">
        <v>2</v>
      </c>
      <c r="C5797" s="431" t="s">
        <v>3</v>
      </c>
      <c r="D5797" s="431" t="s">
        <v>4</v>
      </c>
      <c r="E5797" s="431" t="s">
        <v>5</v>
      </c>
      <c r="F5797" s="431" t="s">
        <v>500</v>
      </c>
      <c r="G5797" s="431" t="s">
        <v>619</v>
      </c>
      <c r="H5797" s="431" t="s">
        <v>268</v>
      </c>
    </row>
    <row r="5798" spans="1:8" x14ac:dyDescent="0.3">
      <c r="A5798" s="18">
        <v>46153</v>
      </c>
      <c r="B5798" s="5" t="s">
        <v>580</v>
      </c>
      <c r="C5798" s="19" t="s">
        <v>20</v>
      </c>
      <c r="D5798" s="48" t="s">
        <v>21</v>
      </c>
      <c r="E5798" s="19">
        <v>0.35416666666666669</v>
      </c>
      <c r="F5798" s="5"/>
      <c r="G5798" s="5"/>
      <c r="H5798" s="48">
        <v>24</v>
      </c>
    </row>
    <row r="5799" spans="1:8" x14ac:dyDescent="0.3">
      <c r="A5799" s="18">
        <v>46153</v>
      </c>
      <c r="B5799" s="5" t="s">
        <v>16</v>
      </c>
      <c r="C5799" s="19" t="s">
        <v>20</v>
      </c>
      <c r="D5799" s="48" t="s">
        <v>21</v>
      </c>
      <c r="E5799" s="19">
        <v>0.70833333333333337</v>
      </c>
      <c r="F5799" s="5"/>
      <c r="G5799" s="5"/>
      <c r="H5799" s="48">
        <v>24</v>
      </c>
    </row>
    <row r="5800" spans="1:8" x14ac:dyDescent="0.3">
      <c r="A5800" s="18">
        <v>46153</v>
      </c>
      <c r="B5800" s="5" t="s">
        <v>35</v>
      </c>
      <c r="C5800" s="19" t="s">
        <v>7</v>
      </c>
      <c r="D5800" s="48" t="s">
        <v>165</v>
      </c>
      <c r="E5800" s="19">
        <v>0.33333333333333298</v>
      </c>
      <c r="F5800" s="5"/>
      <c r="G5800" s="5"/>
      <c r="H5800" s="48">
        <v>6</v>
      </c>
    </row>
    <row r="5801" spans="1:8" x14ac:dyDescent="0.3">
      <c r="A5801" s="18">
        <v>46153</v>
      </c>
      <c r="B5801" s="5" t="s">
        <v>453</v>
      </c>
      <c r="C5801" s="19" t="s">
        <v>56</v>
      </c>
      <c r="D5801" s="48" t="s">
        <v>81</v>
      </c>
      <c r="E5801" s="19">
        <v>0.33333333333333331</v>
      </c>
      <c r="F5801" s="5"/>
      <c r="G5801" s="5"/>
      <c r="H5801" s="48"/>
    </row>
    <row r="5802" spans="1:8" x14ac:dyDescent="0.3">
      <c r="A5802" s="18">
        <v>46153</v>
      </c>
      <c r="B5802" s="54" t="s">
        <v>159</v>
      </c>
      <c r="C5802" s="191" t="s">
        <v>56</v>
      </c>
      <c r="D5802" s="54" t="s">
        <v>81</v>
      </c>
      <c r="E5802" s="191">
        <v>0.41666666666666702</v>
      </c>
      <c r="F5802" s="5"/>
      <c r="G5802" s="5"/>
      <c r="H5802" s="54">
        <v>8</v>
      </c>
    </row>
    <row r="5803" spans="1:8" x14ac:dyDescent="0.3">
      <c r="A5803" s="18">
        <v>46153</v>
      </c>
      <c r="B5803" s="5" t="s">
        <v>9</v>
      </c>
      <c r="C5803" s="19" t="s">
        <v>104</v>
      </c>
      <c r="D5803" s="48" t="s">
        <v>24</v>
      </c>
      <c r="E5803" s="19">
        <v>0.29166666666666702</v>
      </c>
      <c r="F5803" s="5"/>
      <c r="G5803" s="5"/>
      <c r="H5803" s="48">
        <v>9</v>
      </c>
    </row>
    <row r="5804" spans="1:8" x14ac:dyDescent="0.3">
      <c r="A5804" s="18">
        <v>46153</v>
      </c>
      <c r="B5804" s="5" t="s">
        <v>40</v>
      </c>
      <c r="C5804" s="19" t="s">
        <v>101</v>
      </c>
      <c r="D5804" s="48" t="s">
        <v>101</v>
      </c>
      <c r="E5804" s="19">
        <v>0.33333333333333331</v>
      </c>
      <c r="F5804" s="5"/>
      <c r="G5804" s="5"/>
      <c r="H5804" s="48">
        <v>6</v>
      </c>
    </row>
    <row r="5805" spans="1:8" x14ac:dyDescent="0.3">
      <c r="A5805" s="18">
        <v>46153</v>
      </c>
      <c r="B5805" s="20" t="s">
        <v>18</v>
      </c>
      <c r="C5805" s="19" t="s">
        <v>101</v>
      </c>
      <c r="D5805" s="41" t="s">
        <v>101</v>
      </c>
      <c r="E5805" s="19">
        <v>0.33333333333333331</v>
      </c>
      <c r="F5805" s="5"/>
      <c r="G5805" s="5"/>
      <c r="H5805" s="41">
        <v>27</v>
      </c>
    </row>
    <row r="5806" spans="1:8" x14ac:dyDescent="0.3">
      <c r="A5806" s="18">
        <v>46153</v>
      </c>
      <c r="B5806" s="5" t="s">
        <v>25</v>
      </c>
      <c r="C5806" s="19" t="s">
        <v>56</v>
      </c>
      <c r="D5806" s="48" t="s">
        <v>81</v>
      </c>
      <c r="E5806" s="19">
        <v>0.625</v>
      </c>
      <c r="F5806" s="5"/>
      <c r="G5806" s="5"/>
      <c r="H5806" s="48">
        <v>6</v>
      </c>
    </row>
    <row r="5807" spans="1:8" x14ac:dyDescent="0.3">
      <c r="A5807" s="18">
        <v>46153</v>
      </c>
      <c r="B5807" s="5" t="s">
        <v>6</v>
      </c>
      <c r="C5807" s="19" t="s">
        <v>28</v>
      </c>
      <c r="D5807" s="48" t="s">
        <v>42</v>
      </c>
      <c r="E5807" s="19">
        <v>0.29166666666666702</v>
      </c>
      <c r="F5807" s="5"/>
      <c r="G5807" s="5"/>
      <c r="H5807" s="48">
        <v>13</v>
      </c>
    </row>
    <row r="5808" spans="1:8" x14ac:dyDescent="0.3">
      <c r="A5808" s="18">
        <v>46153</v>
      </c>
      <c r="B5808" s="5" t="s">
        <v>13</v>
      </c>
      <c r="C5808" s="19" t="s">
        <v>28</v>
      </c>
      <c r="D5808" s="48" t="s">
        <v>42</v>
      </c>
      <c r="E5808" s="19">
        <v>0.52083333333333337</v>
      </c>
      <c r="F5808" s="5"/>
      <c r="G5808" s="5"/>
      <c r="H5808" s="48">
        <v>10</v>
      </c>
    </row>
    <row r="5809" spans="1:8" x14ac:dyDescent="0.3">
      <c r="A5809" s="18">
        <v>46153</v>
      </c>
      <c r="B5809" s="5" t="s">
        <v>22</v>
      </c>
      <c r="C5809" s="19" t="s">
        <v>14</v>
      </c>
      <c r="D5809" s="48" t="s">
        <v>15</v>
      </c>
      <c r="E5809" s="19">
        <v>0.29166666666666702</v>
      </c>
      <c r="F5809" s="5"/>
      <c r="G5809" s="5"/>
      <c r="H5809" s="48">
        <v>14</v>
      </c>
    </row>
    <row r="5810" spans="1:8" x14ac:dyDescent="0.3">
      <c r="A5810" s="125">
        <v>46153</v>
      </c>
      <c r="B5810" s="126" t="s">
        <v>17</v>
      </c>
      <c r="C5810" s="193" t="s">
        <v>14</v>
      </c>
      <c r="D5810" s="143" t="s">
        <v>15</v>
      </c>
      <c r="E5810" s="193">
        <v>0.41666666666666702</v>
      </c>
      <c r="F5810" s="126"/>
      <c r="G5810" s="126"/>
      <c r="H5810" s="143">
        <v>14</v>
      </c>
    </row>
    <row r="5811" spans="1:8" x14ac:dyDescent="0.3">
      <c r="A5811" s="431" t="s">
        <v>267</v>
      </c>
      <c r="B5811" s="431" t="s">
        <v>2</v>
      </c>
      <c r="C5811" s="431" t="s">
        <v>3</v>
      </c>
      <c r="D5811" s="431" t="s">
        <v>4</v>
      </c>
      <c r="E5811" s="431" t="s">
        <v>5</v>
      </c>
      <c r="F5811" s="431" t="s">
        <v>268</v>
      </c>
      <c r="G5811" s="5"/>
      <c r="H5811" s="431" t="s">
        <v>268</v>
      </c>
    </row>
    <row r="5812" spans="1:8" x14ac:dyDescent="0.3">
      <c r="A5812" s="70">
        <v>46154</v>
      </c>
      <c r="B5812" s="71" t="s">
        <v>22</v>
      </c>
      <c r="C5812" s="71" t="s">
        <v>46</v>
      </c>
      <c r="D5812" s="71" t="s">
        <v>165</v>
      </c>
      <c r="E5812" s="72">
        <v>0.75</v>
      </c>
      <c r="F5812" s="75">
        <v>2</v>
      </c>
      <c r="G5812" s="5"/>
      <c r="H5812" s="75">
        <v>2</v>
      </c>
    </row>
    <row r="5813" spans="1:8" x14ac:dyDescent="0.3">
      <c r="A5813" s="70">
        <v>46154</v>
      </c>
      <c r="B5813" s="71" t="s">
        <v>1023</v>
      </c>
      <c r="C5813" s="71" t="s">
        <v>111</v>
      </c>
      <c r="D5813" s="71" t="s">
        <v>111</v>
      </c>
      <c r="E5813" s="72">
        <v>0.79166666666666663</v>
      </c>
      <c r="F5813" s="75">
        <v>5</v>
      </c>
      <c r="G5813" s="5"/>
      <c r="H5813" s="75">
        <v>5</v>
      </c>
    </row>
    <row r="5814" spans="1:8" x14ac:dyDescent="0.3">
      <c r="A5814" s="431" t="s">
        <v>267</v>
      </c>
      <c r="B5814" s="431" t="s">
        <v>2</v>
      </c>
      <c r="C5814" s="431" t="s">
        <v>3</v>
      </c>
      <c r="D5814" s="431" t="s">
        <v>4</v>
      </c>
      <c r="E5814" s="431" t="s">
        <v>5</v>
      </c>
      <c r="F5814" s="431" t="s">
        <v>268</v>
      </c>
      <c r="G5814" s="5"/>
      <c r="H5814" s="431" t="s">
        <v>268</v>
      </c>
    </row>
    <row r="5815" spans="1:8" x14ac:dyDescent="0.3">
      <c r="A5815" s="1">
        <v>46155</v>
      </c>
      <c r="B5815" s="2" t="s">
        <v>204</v>
      </c>
      <c r="C5815" s="2" t="s">
        <v>111</v>
      </c>
      <c r="D5815" s="2" t="s">
        <v>111</v>
      </c>
      <c r="E5815" s="3">
        <v>8.3333333333333329E-2</v>
      </c>
      <c r="F5815" s="2">
        <v>6</v>
      </c>
      <c r="G5815" s="5"/>
      <c r="H5815" s="2">
        <v>6</v>
      </c>
    </row>
    <row r="5816" spans="1:8" x14ac:dyDescent="0.3">
      <c r="A5816" s="1">
        <v>46155</v>
      </c>
      <c r="B5816" s="2" t="s">
        <v>35</v>
      </c>
      <c r="C5816" s="2" t="s">
        <v>7</v>
      </c>
      <c r="D5816" s="4" t="s">
        <v>165</v>
      </c>
      <c r="E5816" s="3">
        <v>0.29166666666666669</v>
      </c>
      <c r="F5816" s="4">
        <v>9</v>
      </c>
      <c r="G5816" s="5"/>
      <c r="H5816" s="4">
        <v>9</v>
      </c>
    </row>
    <row r="5817" spans="1:8" x14ac:dyDescent="0.3">
      <c r="A5817" s="1">
        <v>46155</v>
      </c>
      <c r="B5817" s="2" t="s">
        <v>13</v>
      </c>
      <c r="C5817" s="2" t="s">
        <v>46</v>
      </c>
      <c r="D5817" s="2" t="s">
        <v>165</v>
      </c>
      <c r="E5817" s="3">
        <v>0.375</v>
      </c>
      <c r="F5817" s="2">
        <v>4</v>
      </c>
      <c r="G5817" s="5"/>
      <c r="H5817" s="2">
        <v>4</v>
      </c>
    </row>
    <row r="5818" spans="1:8" x14ac:dyDescent="0.3">
      <c r="A5818" s="1">
        <v>46155</v>
      </c>
      <c r="B5818" s="2" t="s">
        <v>22</v>
      </c>
      <c r="C5818" s="2" t="s">
        <v>46</v>
      </c>
      <c r="D5818" s="4" t="s">
        <v>165</v>
      </c>
      <c r="E5818" s="3">
        <v>0.5</v>
      </c>
      <c r="F5818" s="4">
        <v>3</v>
      </c>
      <c r="G5818" s="5"/>
      <c r="H5818" s="4">
        <v>3</v>
      </c>
    </row>
    <row r="5819" spans="1:8" x14ac:dyDescent="0.3">
      <c r="A5819" s="1">
        <v>46155</v>
      </c>
      <c r="B5819" s="2" t="s">
        <v>36</v>
      </c>
      <c r="C5819" s="4" t="s">
        <v>104</v>
      </c>
      <c r="D5819" s="4" t="s">
        <v>24</v>
      </c>
      <c r="E5819" s="195">
        <v>0.20833333333333334</v>
      </c>
      <c r="F5819" s="4">
        <v>18</v>
      </c>
      <c r="G5819" s="5"/>
      <c r="H5819" s="4">
        <v>18</v>
      </c>
    </row>
    <row r="5820" spans="1:8" x14ac:dyDescent="0.3">
      <c r="A5820" s="1">
        <v>46155</v>
      </c>
      <c r="B5820" s="2" t="s">
        <v>67</v>
      </c>
      <c r="C5820" s="4" t="s">
        <v>56</v>
      </c>
      <c r="D5820" s="4" t="s">
        <v>24</v>
      </c>
      <c r="E5820" s="195">
        <v>0.625</v>
      </c>
      <c r="F5820" s="4"/>
      <c r="G5820" s="5"/>
      <c r="H5820" s="4">
        <v>10</v>
      </c>
    </row>
    <row r="5821" spans="1:8" x14ac:dyDescent="0.3">
      <c r="A5821" s="1">
        <v>46155</v>
      </c>
      <c r="B5821" s="2" t="s">
        <v>19</v>
      </c>
      <c r="C5821" s="2" t="s">
        <v>14</v>
      </c>
      <c r="D5821" s="4" t="s">
        <v>15</v>
      </c>
      <c r="E5821" s="3">
        <v>0.29166666666666669</v>
      </c>
      <c r="F5821" s="4">
        <v>6</v>
      </c>
      <c r="G5821" s="5"/>
      <c r="H5821" s="4">
        <v>6</v>
      </c>
    </row>
    <row r="5822" spans="1:8" x14ac:dyDescent="0.3">
      <c r="A5822" s="1">
        <v>46155</v>
      </c>
      <c r="B5822" s="2" t="s">
        <v>40</v>
      </c>
      <c r="C5822" s="2" t="s">
        <v>14</v>
      </c>
      <c r="D5822" s="4" t="s">
        <v>15</v>
      </c>
      <c r="E5822" s="3">
        <v>0.29166666666666669</v>
      </c>
      <c r="F5822" s="4">
        <v>9</v>
      </c>
      <c r="G5822" s="5"/>
      <c r="H5822" s="4">
        <v>9</v>
      </c>
    </row>
    <row r="5823" spans="1:8" x14ac:dyDescent="0.3">
      <c r="A5823" s="1">
        <v>46155</v>
      </c>
      <c r="B5823" s="2" t="s">
        <v>2084</v>
      </c>
      <c r="C5823" s="2" t="s">
        <v>20</v>
      </c>
      <c r="D5823" s="4" t="s">
        <v>21</v>
      </c>
      <c r="E5823" s="3">
        <v>0.33333333333333331</v>
      </c>
      <c r="F5823" s="4">
        <v>27</v>
      </c>
      <c r="G5823" s="5"/>
      <c r="H5823" s="4">
        <v>27</v>
      </c>
    </row>
    <row r="5824" spans="1:8" x14ac:dyDescent="0.3">
      <c r="A5824" s="1">
        <v>46155</v>
      </c>
      <c r="B5824" s="2" t="s">
        <v>6</v>
      </c>
      <c r="C5824" s="2" t="s">
        <v>20</v>
      </c>
      <c r="D5824" s="4" t="s">
        <v>21</v>
      </c>
      <c r="E5824" s="3">
        <v>0.45833333333333331</v>
      </c>
      <c r="F5824" s="4">
        <v>11</v>
      </c>
      <c r="G5824" s="5"/>
      <c r="H5824" s="4">
        <v>11</v>
      </c>
    </row>
    <row r="5825" spans="1:8" x14ac:dyDescent="0.3">
      <c r="A5825" s="1">
        <v>46155</v>
      </c>
      <c r="B5825" s="2" t="s">
        <v>9</v>
      </c>
      <c r="C5825" s="2" t="s">
        <v>20</v>
      </c>
      <c r="D5825" s="4" t="s">
        <v>21</v>
      </c>
      <c r="E5825" s="3">
        <v>0.45833333333333331</v>
      </c>
      <c r="F5825" s="4">
        <v>10</v>
      </c>
      <c r="G5825" s="5"/>
      <c r="H5825" s="4">
        <v>10</v>
      </c>
    </row>
    <row r="5826" spans="1:8" x14ac:dyDescent="0.3">
      <c r="A5826" s="1">
        <v>46155</v>
      </c>
      <c r="B5826" s="2" t="s">
        <v>18</v>
      </c>
      <c r="C5826" s="2" t="s">
        <v>101</v>
      </c>
      <c r="D5826" s="4" t="s">
        <v>101</v>
      </c>
      <c r="E5826" s="3">
        <v>0.33333333333333331</v>
      </c>
      <c r="F5826" s="4">
        <v>27</v>
      </c>
      <c r="G5826" s="5"/>
      <c r="H5826" s="4">
        <v>27</v>
      </c>
    </row>
    <row r="5827" spans="1:8" x14ac:dyDescent="0.3">
      <c r="A5827" s="1">
        <v>46155</v>
      </c>
      <c r="B5827" s="2" t="s">
        <v>43</v>
      </c>
      <c r="C5827" s="2" t="s">
        <v>28</v>
      </c>
      <c r="D5827" s="4" t="s">
        <v>42</v>
      </c>
      <c r="E5827" s="3">
        <v>0.29166666666666669</v>
      </c>
      <c r="F5827" s="4">
        <v>7</v>
      </c>
      <c r="G5827" s="5"/>
      <c r="H5827" s="4">
        <v>7</v>
      </c>
    </row>
    <row r="5828" spans="1:8" x14ac:dyDescent="0.3">
      <c r="A5828" s="1">
        <v>46155</v>
      </c>
      <c r="B5828" s="2" t="s">
        <v>481</v>
      </c>
      <c r="C5828" s="2" t="s">
        <v>28</v>
      </c>
      <c r="D5828" s="2" t="s">
        <v>42</v>
      </c>
      <c r="E5828" s="3">
        <v>0.625</v>
      </c>
      <c r="F5828" s="2">
        <v>10</v>
      </c>
      <c r="G5828" s="5"/>
      <c r="H5828" s="2">
        <v>10</v>
      </c>
    </row>
    <row r="5829" spans="1:8" x14ac:dyDescent="0.3">
      <c r="A5829" s="18">
        <v>46155</v>
      </c>
      <c r="B5829" s="2" t="s">
        <v>453</v>
      </c>
      <c r="C5829" s="2" t="s">
        <v>56</v>
      </c>
      <c r="D5829" s="4" t="s">
        <v>81</v>
      </c>
      <c r="E5829" s="22">
        <v>0.5</v>
      </c>
      <c r="F5829" s="5"/>
      <c r="G5829" s="5"/>
      <c r="H5829" s="4">
        <v>10</v>
      </c>
    </row>
    <row r="5830" spans="1:8" x14ac:dyDescent="0.3">
      <c r="A5830" s="431" t="s">
        <v>267</v>
      </c>
      <c r="B5830" s="431" t="s">
        <v>2</v>
      </c>
      <c r="C5830" s="431" t="s">
        <v>3</v>
      </c>
      <c r="D5830" s="431" t="s">
        <v>4</v>
      </c>
      <c r="E5830" s="431" t="s">
        <v>5</v>
      </c>
      <c r="F5830" s="431" t="s">
        <v>268</v>
      </c>
      <c r="G5830" s="5"/>
      <c r="H5830" s="431" t="s">
        <v>268</v>
      </c>
    </row>
    <row r="5831" spans="1:8" x14ac:dyDescent="0.3">
      <c r="A5831" s="18">
        <v>46156</v>
      </c>
      <c r="B5831" s="5" t="s">
        <v>51</v>
      </c>
      <c r="C5831" s="19" t="s">
        <v>2085</v>
      </c>
      <c r="D5831" s="48"/>
      <c r="E5831" s="19">
        <v>0.29166666666666702</v>
      </c>
      <c r="F5831" s="51"/>
      <c r="G5831" s="5"/>
      <c r="H5831" s="48">
        <v>1</v>
      </c>
    </row>
    <row r="5832" spans="1:8" x14ac:dyDescent="0.3">
      <c r="A5832" s="18">
        <v>46156</v>
      </c>
      <c r="B5832" s="5" t="s">
        <v>9</v>
      </c>
      <c r="C5832" s="19" t="s">
        <v>28</v>
      </c>
      <c r="D5832" s="48" t="s">
        <v>42</v>
      </c>
      <c r="E5832" s="19">
        <v>0.29166666666666702</v>
      </c>
      <c r="F5832" s="5"/>
      <c r="G5832" s="5"/>
      <c r="H5832" s="48">
        <v>9</v>
      </c>
    </row>
    <row r="5833" spans="1:8" x14ac:dyDescent="0.3">
      <c r="A5833" s="18">
        <v>46156</v>
      </c>
      <c r="B5833" s="5" t="s">
        <v>479</v>
      </c>
      <c r="C5833" s="19" t="s">
        <v>28</v>
      </c>
      <c r="D5833" s="48" t="s">
        <v>42</v>
      </c>
      <c r="E5833" s="19">
        <v>0.54166666666666663</v>
      </c>
      <c r="F5833" s="51"/>
      <c r="G5833" s="51"/>
      <c r="H5833" s="48">
        <v>1</v>
      </c>
    </row>
    <row r="5834" spans="1:8" x14ac:dyDescent="0.3">
      <c r="A5834" s="18">
        <v>46156</v>
      </c>
      <c r="B5834" s="5" t="s">
        <v>159</v>
      </c>
      <c r="C5834" s="19" t="s">
        <v>28</v>
      </c>
      <c r="D5834" s="48" t="s">
        <v>42</v>
      </c>
      <c r="E5834" s="19">
        <v>0.54166666666666663</v>
      </c>
      <c r="F5834" s="5"/>
      <c r="G5834" s="5"/>
      <c r="H5834" s="41">
        <v>3</v>
      </c>
    </row>
    <row r="5835" spans="1:8" x14ac:dyDescent="0.3">
      <c r="A5835" s="18">
        <v>46156</v>
      </c>
      <c r="B5835" s="5" t="s">
        <v>49</v>
      </c>
      <c r="C5835" s="19" t="s">
        <v>28</v>
      </c>
      <c r="D5835" s="48" t="s">
        <v>42</v>
      </c>
      <c r="E5835" s="21">
        <v>0.54166666666666663</v>
      </c>
      <c r="F5835" s="54"/>
      <c r="G5835" s="117"/>
      <c r="H5835" s="5">
        <v>4</v>
      </c>
    </row>
    <row r="5836" spans="1:8" x14ac:dyDescent="0.3">
      <c r="A5836" s="18">
        <v>46156</v>
      </c>
      <c r="B5836" s="51" t="s">
        <v>33</v>
      </c>
      <c r="C5836" s="241" t="s">
        <v>101</v>
      </c>
      <c r="D5836" s="54" t="s">
        <v>101</v>
      </c>
      <c r="E5836" s="241">
        <v>0.33333333333333331</v>
      </c>
      <c r="F5836" s="51"/>
      <c r="G5836" s="51"/>
      <c r="H5836" s="54">
        <v>30</v>
      </c>
    </row>
    <row r="5837" spans="1:8" x14ac:dyDescent="0.3">
      <c r="A5837" s="18">
        <v>46156</v>
      </c>
      <c r="B5837" s="20" t="s">
        <v>398</v>
      </c>
      <c r="C5837" s="21" t="s">
        <v>101</v>
      </c>
      <c r="D5837" s="20" t="s">
        <v>101</v>
      </c>
      <c r="E5837" s="21">
        <v>0.33333333333333331</v>
      </c>
      <c r="F5837" s="54"/>
      <c r="G5837" s="5"/>
      <c r="H5837" s="20">
        <v>1</v>
      </c>
    </row>
    <row r="5838" spans="1:8" x14ac:dyDescent="0.3">
      <c r="A5838" s="18">
        <v>46156</v>
      </c>
      <c r="B5838" s="20" t="s">
        <v>40</v>
      </c>
      <c r="C5838" s="21" t="s">
        <v>104</v>
      </c>
      <c r="D5838" s="20" t="s">
        <v>24</v>
      </c>
      <c r="E5838" s="21">
        <v>0.20833333333333334</v>
      </c>
      <c r="F5838" s="54"/>
      <c r="G5838" s="5"/>
      <c r="H5838" s="20">
        <v>10</v>
      </c>
    </row>
    <row r="5839" spans="1:8" x14ac:dyDescent="0.3">
      <c r="A5839" s="18">
        <v>46156</v>
      </c>
      <c r="B5839" s="20" t="s">
        <v>19</v>
      </c>
      <c r="C5839" s="21" t="s">
        <v>104</v>
      </c>
      <c r="D5839" s="41" t="s">
        <v>24</v>
      </c>
      <c r="E5839" s="21">
        <v>0.20833333333333301</v>
      </c>
      <c r="F5839" s="51"/>
      <c r="G5839" s="5"/>
      <c r="H5839" s="41">
        <v>1</v>
      </c>
    </row>
    <row r="5840" spans="1:8" x14ac:dyDescent="0.3">
      <c r="A5840" s="18">
        <v>46156</v>
      </c>
      <c r="B5840" s="5" t="s">
        <v>6</v>
      </c>
      <c r="C5840" s="19" t="s">
        <v>14</v>
      </c>
      <c r="D5840" s="48" t="s">
        <v>15</v>
      </c>
      <c r="E5840" s="19">
        <v>0.29166666666666702</v>
      </c>
      <c r="F5840" s="51"/>
      <c r="G5840" s="51"/>
      <c r="H5840" s="48">
        <v>9</v>
      </c>
    </row>
    <row r="5841" spans="1:8" x14ac:dyDescent="0.3">
      <c r="A5841" s="18">
        <v>46156</v>
      </c>
      <c r="B5841" s="5" t="s">
        <v>36</v>
      </c>
      <c r="C5841" s="21" t="s">
        <v>14</v>
      </c>
      <c r="D5841" s="48" t="s">
        <v>15</v>
      </c>
      <c r="E5841" s="21">
        <v>0.58333333333333337</v>
      </c>
      <c r="F5841" s="5"/>
      <c r="G5841" s="5"/>
      <c r="H5841" s="48">
        <v>16</v>
      </c>
    </row>
    <row r="5842" spans="1:8" x14ac:dyDescent="0.3">
      <c r="A5842" s="18">
        <v>46156</v>
      </c>
      <c r="B5842" s="51" t="s">
        <v>359</v>
      </c>
      <c r="C5842" s="241" t="s">
        <v>20</v>
      </c>
      <c r="D5842" s="54" t="s">
        <v>81</v>
      </c>
      <c r="E5842" s="241">
        <v>0.33333333333333331</v>
      </c>
      <c r="F5842" s="51"/>
      <c r="G5842" s="51"/>
      <c r="H5842" s="54">
        <v>1</v>
      </c>
    </row>
    <row r="5843" spans="1:8" x14ac:dyDescent="0.3">
      <c r="A5843" s="18">
        <v>46156</v>
      </c>
      <c r="B5843" s="5" t="s">
        <v>80</v>
      </c>
      <c r="C5843" s="19" t="s">
        <v>20</v>
      </c>
      <c r="D5843" s="48" t="s">
        <v>81</v>
      </c>
      <c r="E5843" s="19">
        <v>0.5</v>
      </c>
      <c r="F5843" s="51"/>
      <c r="G5843" s="51"/>
      <c r="H5843" s="48">
        <v>13</v>
      </c>
    </row>
    <row r="5844" spans="1:8" x14ac:dyDescent="0.3">
      <c r="A5844" s="18">
        <v>46156</v>
      </c>
      <c r="B5844" s="5" t="s">
        <v>22</v>
      </c>
      <c r="C5844" s="19" t="s">
        <v>20</v>
      </c>
      <c r="D5844" s="48" t="s">
        <v>81</v>
      </c>
      <c r="E5844" s="19">
        <v>0.5</v>
      </c>
      <c r="F5844" s="54"/>
      <c r="G5844" s="54"/>
      <c r="H5844" s="48">
        <v>12</v>
      </c>
    </row>
    <row r="5845" spans="1:8" x14ac:dyDescent="0.3">
      <c r="A5845" s="18">
        <v>46156</v>
      </c>
      <c r="B5845" s="5" t="s">
        <v>35</v>
      </c>
      <c r="C5845" s="19" t="s">
        <v>7</v>
      </c>
      <c r="D5845" s="48" t="s">
        <v>165</v>
      </c>
      <c r="E5845" s="19">
        <v>0.29166666666666702</v>
      </c>
      <c r="F5845" s="51"/>
      <c r="G5845" s="51"/>
      <c r="H5845" s="48">
        <v>8</v>
      </c>
    </row>
    <row r="5846" spans="1:8" x14ac:dyDescent="0.3">
      <c r="A5846" s="18">
        <v>46156</v>
      </c>
      <c r="B5846" s="5" t="s">
        <v>169</v>
      </c>
      <c r="C5846" s="19" t="s">
        <v>46</v>
      </c>
      <c r="D5846" s="48" t="s">
        <v>165</v>
      </c>
      <c r="E5846" s="19">
        <v>0.375</v>
      </c>
      <c r="F5846" s="117"/>
      <c r="G5846" s="117"/>
      <c r="H5846" s="48">
        <v>1</v>
      </c>
    </row>
    <row r="5847" spans="1:8" x14ac:dyDescent="0.3">
      <c r="A5847" s="18">
        <v>46156</v>
      </c>
      <c r="B5847" s="20" t="s">
        <v>25</v>
      </c>
      <c r="C5847" s="21" t="s">
        <v>46</v>
      </c>
      <c r="D5847" s="41" t="s">
        <v>165</v>
      </c>
      <c r="E5847" s="21">
        <v>0.5</v>
      </c>
      <c r="F5847" s="54"/>
      <c r="G5847" s="20"/>
      <c r="H5847" s="41">
        <v>1</v>
      </c>
    </row>
    <row r="5848" spans="1:8" x14ac:dyDescent="0.3">
      <c r="A5848" s="18">
        <v>46156</v>
      </c>
      <c r="B5848" s="20" t="s">
        <v>17</v>
      </c>
      <c r="C5848" s="21" t="s">
        <v>46</v>
      </c>
      <c r="D5848" s="41" t="s">
        <v>165</v>
      </c>
      <c r="E5848" s="21">
        <v>0.5</v>
      </c>
      <c r="F5848" s="51"/>
      <c r="G5848" s="51"/>
      <c r="H5848" s="41">
        <v>1</v>
      </c>
    </row>
    <row r="5849" spans="1:8" x14ac:dyDescent="0.3">
      <c r="A5849" s="18">
        <v>46156</v>
      </c>
      <c r="B5849" s="5" t="s">
        <v>441</v>
      </c>
      <c r="C5849" s="19" t="s">
        <v>46</v>
      </c>
      <c r="D5849" s="5" t="s">
        <v>165</v>
      </c>
      <c r="E5849" s="19">
        <v>0.5</v>
      </c>
      <c r="F5849" s="54"/>
      <c r="G5849" s="54"/>
      <c r="H5849" s="5">
        <v>1</v>
      </c>
    </row>
    <row r="5850" spans="1:8" x14ac:dyDescent="0.3">
      <c r="A5850" s="18">
        <v>46156</v>
      </c>
      <c r="B5850" s="657" t="s">
        <v>1023</v>
      </c>
      <c r="C5850" s="19" t="s">
        <v>46</v>
      </c>
      <c r="D5850" s="5" t="s">
        <v>165</v>
      </c>
      <c r="E5850" s="5"/>
      <c r="F5850" s="5"/>
      <c r="G5850" s="5"/>
      <c r="H5850" s="117"/>
    </row>
    <row r="5851" spans="1:8" x14ac:dyDescent="0.3">
      <c r="A5851" s="431" t="s">
        <v>267</v>
      </c>
      <c r="B5851" s="431" t="s">
        <v>2</v>
      </c>
      <c r="C5851" s="431" t="s">
        <v>3</v>
      </c>
      <c r="D5851" s="431" t="s">
        <v>4</v>
      </c>
      <c r="E5851" s="431" t="s">
        <v>5</v>
      </c>
      <c r="F5851" s="431" t="s">
        <v>268</v>
      </c>
      <c r="G5851" s="5"/>
      <c r="H5851" s="431" t="s">
        <v>2173</v>
      </c>
    </row>
    <row r="5852" spans="1:8" x14ac:dyDescent="0.3">
      <c r="A5852" s="1">
        <v>46157</v>
      </c>
      <c r="B5852" s="8" t="s">
        <v>35</v>
      </c>
      <c r="C5852" s="8" t="s">
        <v>14</v>
      </c>
      <c r="D5852" s="10" t="s">
        <v>15</v>
      </c>
      <c r="E5852" s="14">
        <v>0.29166666666666669</v>
      </c>
      <c r="F5852" s="10">
        <v>9</v>
      </c>
      <c r="G5852" s="5"/>
      <c r="H5852" s="117"/>
    </row>
    <row r="5853" spans="1:8" x14ac:dyDescent="0.3">
      <c r="A5853" s="1">
        <v>46157</v>
      </c>
      <c r="B5853" s="2" t="s">
        <v>12</v>
      </c>
      <c r="C5853" s="8" t="s">
        <v>14</v>
      </c>
      <c r="D5853" s="10" t="s">
        <v>15</v>
      </c>
      <c r="E5853" s="14">
        <v>0.33333333333333331</v>
      </c>
      <c r="F5853" s="10">
        <v>22</v>
      </c>
      <c r="G5853" s="5"/>
      <c r="H5853" s="117"/>
    </row>
    <row r="5854" spans="1:8" x14ac:dyDescent="0.3">
      <c r="A5854" s="1">
        <v>46157</v>
      </c>
      <c r="B5854" s="2" t="s">
        <v>51</v>
      </c>
      <c r="C5854" s="2" t="s">
        <v>14</v>
      </c>
      <c r="D5854" s="2" t="s">
        <v>15</v>
      </c>
      <c r="E5854" s="3">
        <v>0.29166666666666669</v>
      </c>
      <c r="F5854" s="2">
        <v>1</v>
      </c>
      <c r="G5854" s="5"/>
      <c r="H5854" s="117"/>
    </row>
    <row r="5855" spans="1:8" x14ac:dyDescent="0.3">
      <c r="A5855" s="1">
        <v>46157</v>
      </c>
      <c r="B5855" s="2" t="s">
        <v>36</v>
      </c>
      <c r="C5855" s="2" t="s">
        <v>104</v>
      </c>
      <c r="D5855" s="4" t="s">
        <v>64</v>
      </c>
      <c r="E5855" s="3">
        <v>0.41666666666666669</v>
      </c>
      <c r="F5855" s="4">
        <v>16</v>
      </c>
      <c r="G5855" s="5"/>
      <c r="H5855" s="117"/>
    </row>
    <row r="5856" spans="1:8" x14ac:dyDescent="0.3">
      <c r="A5856" s="1">
        <v>46157</v>
      </c>
      <c r="B5856" s="2" t="s">
        <v>40</v>
      </c>
      <c r="C5856" s="2" t="s">
        <v>28</v>
      </c>
      <c r="D5856" s="4" t="s">
        <v>42</v>
      </c>
      <c r="E5856" s="3">
        <v>0.33333333333333331</v>
      </c>
      <c r="F5856" s="4">
        <v>8</v>
      </c>
      <c r="G5856" s="5"/>
      <c r="H5856" s="117"/>
    </row>
    <row r="5857" spans="1:8" x14ac:dyDescent="0.3">
      <c r="A5857" s="1">
        <v>46157</v>
      </c>
      <c r="B5857" s="2" t="s">
        <v>18</v>
      </c>
      <c r="C5857" s="2" t="s">
        <v>28</v>
      </c>
      <c r="D5857" s="4" t="s">
        <v>42</v>
      </c>
      <c r="E5857" s="3">
        <v>0.33333333333333331</v>
      </c>
      <c r="F5857" s="4">
        <v>5</v>
      </c>
      <c r="G5857" s="5"/>
      <c r="H5857" s="117"/>
    </row>
    <row r="5858" spans="1:8" x14ac:dyDescent="0.3">
      <c r="A5858" s="1">
        <v>46157</v>
      </c>
      <c r="B5858" s="10" t="s">
        <v>453</v>
      </c>
      <c r="C5858" s="10" t="s">
        <v>56</v>
      </c>
      <c r="D5858" s="10" t="s">
        <v>165</v>
      </c>
      <c r="E5858" s="46">
        <v>0.35416666666666669</v>
      </c>
      <c r="F5858" s="10">
        <v>20</v>
      </c>
      <c r="G5858" s="5"/>
      <c r="H5858" s="117"/>
    </row>
    <row r="5859" spans="1:8" x14ac:dyDescent="0.3">
      <c r="A5859" s="1">
        <v>46157</v>
      </c>
      <c r="B5859" s="8" t="s">
        <v>452</v>
      </c>
      <c r="C5859" s="2" t="s">
        <v>56</v>
      </c>
      <c r="D5859" s="10" t="s">
        <v>165</v>
      </c>
      <c r="E5859" s="3">
        <v>0.29166666666666669</v>
      </c>
      <c r="F5859" s="10">
        <v>1</v>
      </c>
      <c r="G5859" s="5"/>
      <c r="H5859" s="117"/>
    </row>
    <row r="5860" spans="1:8" x14ac:dyDescent="0.3">
      <c r="A5860" s="1">
        <v>46157</v>
      </c>
      <c r="B5860" s="10" t="s">
        <v>67</v>
      </c>
      <c r="C5860" s="10" t="s">
        <v>20</v>
      </c>
      <c r="D5860" s="10" t="s">
        <v>81</v>
      </c>
      <c r="E5860" s="46">
        <v>0.29166666666666669</v>
      </c>
      <c r="F5860" s="10">
        <v>20</v>
      </c>
      <c r="G5860" s="5"/>
      <c r="H5860" s="117"/>
    </row>
    <row r="5861" spans="1:8" x14ac:dyDescent="0.3">
      <c r="A5861" s="1">
        <v>46157</v>
      </c>
      <c r="B5861" s="2" t="s">
        <v>9</v>
      </c>
      <c r="C5861" s="2" t="s">
        <v>20</v>
      </c>
      <c r="D5861" s="4" t="s">
        <v>81</v>
      </c>
      <c r="E5861" s="3">
        <v>0.45833333333333331</v>
      </c>
      <c r="F5861" s="4">
        <v>9</v>
      </c>
      <c r="G5861" s="5"/>
      <c r="H5861" s="117"/>
    </row>
    <row r="5862" spans="1:8" x14ac:dyDescent="0.3">
      <c r="A5862" s="1">
        <v>46157</v>
      </c>
      <c r="B5862" s="2" t="s">
        <v>6</v>
      </c>
      <c r="C5862" s="2" t="s">
        <v>20</v>
      </c>
      <c r="D5862" s="4" t="s">
        <v>81</v>
      </c>
      <c r="E5862" s="3">
        <v>0.45833333333333331</v>
      </c>
      <c r="F5862" s="4">
        <v>9</v>
      </c>
      <c r="G5862" s="5"/>
      <c r="H5862" s="117"/>
    </row>
    <row r="5863" spans="1:8" x14ac:dyDescent="0.3">
      <c r="A5863" s="1">
        <v>46157</v>
      </c>
      <c r="B5863" s="5" t="s">
        <v>539</v>
      </c>
      <c r="C5863" s="658" t="s">
        <v>56</v>
      </c>
      <c r="D5863" s="659" t="s">
        <v>165</v>
      </c>
      <c r="E5863" s="22">
        <v>0.58333333333333337</v>
      </c>
      <c r="F5863" s="5"/>
      <c r="G5863" s="5"/>
      <c r="H5863" s="117"/>
    </row>
    <row r="5864" spans="1:8" x14ac:dyDescent="0.3">
      <c r="A5864" s="1">
        <v>46157</v>
      </c>
      <c r="B5864" s="5" t="s">
        <v>539</v>
      </c>
      <c r="C5864" s="658" t="s">
        <v>7</v>
      </c>
      <c r="D5864" s="659" t="s">
        <v>165</v>
      </c>
      <c r="E5864" s="22">
        <v>0.66666666666666663</v>
      </c>
      <c r="F5864" s="5"/>
      <c r="G5864" s="5"/>
      <c r="H5864" s="117"/>
    </row>
    <row r="5865" spans="1:8" x14ac:dyDescent="0.3">
      <c r="A5865" s="431" t="s">
        <v>267</v>
      </c>
      <c r="B5865" s="431" t="s">
        <v>2</v>
      </c>
      <c r="C5865" s="431" t="s">
        <v>3</v>
      </c>
      <c r="D5865" s="431" t="s">
        <v>4</v>
      </c>
      <c r="E5865" s="431" t="s">
        <v>5</v>
      </c>
      <c r="F5865" s="431" t="s">
        <v>268</v>
      </c>
      <c r="G5865" s="5"/>
      <c r="H5865" s="431" t="s">
        <v>2173</v>
      </c>
    </row>
    <row r="5866" spans="1:8" x14ac:dyDescent="0.3">
      <c r="A5866" s="18">
        <v>46157</v>
      </c>
      <c r="B5866" s="5" t="s">
        <v>30</v>
      </c>
      <c r="C5866" s="19" t="s">
        <v>28</v>
      </c>
      <c r="D5866" s="48" t="s">
        <v>42</v>
      </c>
      <c r="E5866" s="19">
        <v>0.29166666666666702</v>
      </c>
      <c r="F5866" s="5"/>
      <c r="G5866" s="5"/>
      <c r="H5866" s="48">
        <v>11</v>
      </c>
    </row>
    <row r="5867" spans="1:8" x14ac:dyDescent="0.3">
      <c r="A5867" s="18">
        <v>46157</v>
      </c>
      <c r="B5867" s="5" t="s">
        <v>6</v>
      </c>
      <c r="C5867" s="19" t="s">
        <v>104</v>
      </c>
      <c r="D5867" s="48" t="s">
        <v>64</v>
      </c>
      <c r="E5867" s="19">
        <v>0.33333333333333398</v>
      </c>
      <c r="F5867" s="5"/>
      <c r="G5867" s="5"/>
      <c r="H5867" s="48">
        <v>13</v>
      </c>
    </row>
    <row r="5868" spans="1:8" x14ac:dyDescent="0.3">
      <c r="A5868" s="18">
        <v>46157</v>
      </c>
      <c r="B5868" s="54" t="s">
        <v>9</v>
      </c>
      <c r="C5868" s="19" t="s">
        <v>14</v>
      </c>
      <c r="D5868" s="48" t="s">
        <v>15</v>
      </c>
      <c r="E5868" s="19">
        <v>0.33333333333333398</v>
      </c>
      <c r="F5868" s="5"/>
      <c r="G5868" s="5"/>
      <c r="H5868" s="48">
        <v>10</v>
      </c>
    </row>
    <row r="5869" spans="1:8" x14ac:dyDescent="0.3">
      <c r="A5869" s="18">
        <v>46157</v>
      </c>
      <c r="B5869" s="5" t="s">
        <v>40</v>
      </c>
      <c r="C5869" s="22" t="s">
        <v>20</v>
      </c>
      <c r="D5869" s="5" t="s">
        <v>81</v>
      </c>
      <c r="E5869" s="22">
        <v>0.29166666666666669</v>
      </c>
      <c r="F5869" s="5"/>
      <c r="G5869" s="5"/>
      <c r="H5869" s="5">
        <v>10</v>
      </c>
    </row>
    <row r="5870" spans="1:8" x14ac:dyDescent="0.3">
      <c r="A5870" s="431" t="s">
        <v>267</v>
      </c>
      <c r="B5870" s="431" t="s">
        <v>2</v>
      </c>
      <c r="C5870" s="431" t="s">
        <v>3</v>
      </c>
      <c r="D5870" s="431" t="s">
        <v>4</v>
      </c>
      <c r="E5870" s="431" t="s">
        <v>5</v>
      </c>
      <c r="F5870" s="431" t="s">
        <v>268</v>
      </c>
      <c r="G5870" s="5"/>
      <c r="H5870" s="431" t="s">
        <v>2173</v>
      </c>
    </row>
    <row r="5871" spans="1:8" x14ac:dyDescent="0.3">
      <c r="A5871" s="18">
        <v>46160</v>
      </c>
      <c r="B5871" s="5" t="s">
        <v>1568</v>
      </c>
      <c r="C5871" s="19" t="s">
        <v>20</v>
      </c>
      <c r="D5871" s="48" t="s">
        <v>21</v>
      </c>
      <c r="E5871" s="19">
        <v>0.33333333333333331</v>
      </c>
      <c r="F5871" s="5"/>
      <c r="G5871" s="5"/>
      <c r="H5871" s="48">
        <v>24</v>
      </c>
    </row>
    <row r="5872" spans="1:8" x14ac:dyDescent="0.3">
      <c r="A5872" s="18">
        <v>46160</v>
      </c>
      <c r="B5872" s="5" t="s">
        <v>16</v>
      </c>
      <c r="C5872" s="19" t="s">
        <v>20</v>
      </c>
      <c r="D5872" s="48" t="s">
        <v>21</v>
      </c>
      <c r="E5872" s="19">
        <v>0.625</v>
      </c>
      <c r="F5872" s="5"/>
      <c r="G5872" s="5"/>
      <c r="H5872" s="48">
        <v>24</v>
      </c>
    </row>
    <row r="5873" spans="1:9" x14ac:dyDescent="0.3">
      <c r="A5873" s="18">
        <v>46160</v>
      </c>
      <c r="B5873" s="54" t="s">
        <v>159</v>
      </c>
      <c r="C5873" s="191" t="s">
        <v>14</v>
      </c>
      <c r="D5873" s="54" t="s">
        <v>15</v>
      </c>
      <c r="E5873" s="191">
        <v>0.29166666666666669</v>
      </c>
      <c r="F5873" s="5"/>
      <c r="G5873" s="5"/>
      <c r="H5873" s="54">
        <v>8</v>
      </c>
    </row>
    <row r="5874" spans="1:9" x14ac:dyDescent="0.3">
      <c r="A5874" s="18">
        <v>46160</v>
      </c>
      <c r="B5874" s="5" t="s">
        <v>107</v>
      </c>
      <c r="C5874" s="19" t="s">
        <v>14</v>
      </c>
      <c r="D5874" s="48" t="s">
        <v>15</v>
      </c>
      <c r="E5874" s="19">
        <v>0.5</v>
      </c>
      <c r="F5874" s="5"/>
      <c r="G5874" s="5"/>
      <c r="H5874" s="48">
        <v>12</v>
      </c>
    </row>
    <row r="5875" spans="1:9" x14ac:dyDescent="0.3">
      <c r="A5875" s="18">
        <v>46160</v>
      </c>
      <c r="B5875" s="5" t="s">
        <v>35</v>
      </c>
      <c r="C5875" s="19" t="s">
        <v>7</v>
      </c>
      <c r="D5875" s="48" t="s">
        <v>165</v>
      </c>
      <c r="E5875" s="19">
        <v>0.33333333333333298</v>
      </c>
      <c r="F5875" s="5"/>
      <c r="G5875" s="5"/>
      <c r="H5875" s="48">
        <v>6</v>
      </c>
    </row>
    <row r="5876" spans="1:9" x14ac:dyDescent="0.3">
      <c r="A5876" s="18">
        <v>46160</v>
      </c>
      <c r="B5876" s="5" t="s">
        <v>9</v>
      </c>
      <c r="C5876" s="19" t="s">
        <v>56</v>
      </c>
      <c r="D5876" s="48" t="s">
        <v>81</v>
      </c>
      <c r="E5876" s="19">
        <v>0.41666666666666669</v>
      </c>
      <c r="F5876" s="5"/>
      <c r="G5876" s="5"/>
      <c r="H5876" s="48">
        <v>14</v>
      </c>
    </row>
    <row r="5877" spans="1:9" x14ac:dyDescent="0.3">
      <c r="A5877" s="18">
        <v>46160</v>
      </c>
      <c r="B5877" s="5" t="s">
        <v>40</v>
      </c>
      <c r="C5877" s="19" t="s">
        <v>101</v>
      </c>
      <c r="D5877" s="48" t="s">
        <v>101</v>
      </c>
      <c r="E5877" s="19">
        <v>0.33333333333333331</v>
      </c>
      <c r="F5877" s="5"/>
      <c r="G5877" s="5"/>
      <c r="H5877" s="48">
        <v>3</v>
      </c>
    </row>
    <row r="5878" spans="1:9" x14ac:dyDescent="0.3">
      <c r="A5878" s="18">
        <v>46160</v>
      </c>
      <c r="B5878" s="20" t="s">
        <v>18</v>
      </c>
      <c r="C5878" s="19" t="s">
        <v>101</v>
      </c>
      <c r="D5878" s="41" t="s">
        <v>101</v>
      </c>
      <c r="E5878" s="19">
        <v>0.33333333333333331</v>
      </c>
      <c r="F5878" s="5"/>
      <c r="G5878" s="5"/>
      <c r="H5878" s="41">
        <v>27</v>
      </c>
    </row>
    <row r="5879" spans="1:9" x14ac:dyDescent="0.3">
      <c r="A5879" s="18">
        <v>46160</v>
      </c>
      <c r="B5879" s="5" t="s">
        <v>6</v>
      </c>
      <c r="C5879" s="19" t="s">
        <v>104</v>
      </c>
      <c r="D5879" s="48" t="s">
        <v>24</v>
      </c>
      <c r="E5879" s="19">
        <v>0.29166666666666702</v>
      </c>
      <c r="F5879" s="5"/>
      <c r="G5879" s="5"/>
      <c r="H5879" s="48">
        <v>13</v>
      </c>
    </row>
    <row r="5880" spans="1:9" x14ac:dyDescent="0.3">
      <c r="A5880" s="18">
        <v>46160</v>
      </c>
      <c r="B5880" s="5" t="s">
        <v>1188</v>
      </c>
      <c r="C5880" s="19" t="s">
        <v>56</v>
      </c>
      <c r="D5880" s="48" t="s">
        <v>81</v>
      </c>
      <c r="E5880" s="19">
        <v>0.5</v>
      </c>
      <c r="F5880" s="5"/>
      <c r="G5880" s="5"/>
      <c r="H5880" s="48">
        <v>16</v>
      </c>
    </row>
    <row r="5881" spans="1:9" x14ac:dyDescent="0.3">
      <c r="A5881" s="18">
        <v>46160</v>
      </c>
      <c r="B5881" s="5" t="s">
        <v>17</v>
      </c>
      <c r="C5881" s="19" t="s">
        <v>56</v>
      </c>
      <c r="D5881" s="48" t="s">
        <v>81</v>
      </c>
      <c r="E5881" s="19">
        <v>0.5</v>
      </c>
      <c r="F5881" s="5"/>
      <c r="G5881" s="5"/>
      <c r="H5881" s="48">
        <v>16</v>
      </c>
    </row>
    <row r="5882" spans="1:9" x14ac:dyDescent="0.3">
      <c r="A5882" s="18">
        <v>46160</v>
      </c>
      <c r="B5882" s="5" t="s">
        <v>25</v>
      </c>
      <c r="C5882" s="19" t="s">
        <v>56</v>
      </c>
      <c r="D5882" s="48" t="s">
        <v>81</v>
      </c>
      <c r="E5882" s="19">
        <v>0.5</v>
      </c>
      <c r="F5882" s="5"/>
      <c r="G5882" s="5"/>
      <c r="H5882" s="48">
        <v>6</v>
      </c>
    </row>
    <row r="5883" spans="1:9" x14ac:dyDescent="0.3">
      <c r="A5883" s="18">
        <v>46160</v>
      </c>
      <c r="B5883" s="5" t="s">
        <v>22</v>
      </c>
      <c r="C5883" s="19" t="s">
        <v>28</v>
      </c>
      <c r="D5883" s="48" t="s">
        <v>42</v>
      </c>
      <c r="E5883" s="19">
        <v>0.29166666666666702</v>
      </c>
      <c r="H5883" s="48">
        <v>14</v>
      </c>
    </row>
    <row r="5884" spans="1:9" x14ac:dyDescent="0.3">
      <c r="A5884" s="18">
        <v>46160</v>
      </c>
      <c r="B5884" s="5" t="s">
        <v>13</v>
      </c>
      <c r="C5884" s="19" t="s">
        <v>28</v>
      </c>
      <c r="D5884" s="48" t="s">
        <v>42</v>
      </c>
      <c r="E5884" s="19">
        <v>0.5</v>
      </c>
      <c r="F5884" s="5"/>
      <c r="G5884" s="5"/>
      <c r="H5884" s="48">
        <v>10</v>
      </c>
    </row>
    <row r="5885" spans="1:9" x14ac:dyDescent="0.3">
      <c r="A5885" s="18">
        <v>46160</v>
      </c>
      <c r="B5885" s="657" t="s">
        <v>546</v>
      </c>
      <c r="C5885" s="665" t="s">
        <v>7</v>
      </c>
      <c r="D5885" s="666" t="s">
        <v>165</v>
      </c>
      <c r="E5885" s="22">
        <v>0.45833333333333331</v>
      </c>
      <c r="F5885" s="5"/>
      <c r="G5885" s="5"/>
      <c r="H5885" s="666">
        <v>5</v>
      </c>
    </row>
    <row r="5886" spans="1:9" x14ac:dyDescent="0.3">
      <c r="A5886" s="18">
        <v>46160</v>
      </c>
      <c r="B5886" s="657" t="s">
        <v>9</v>
      </c>
      <c r="C5886" s="665" t="s">
        <v>7</v>
      </c>
      <c r="D5886" s="666" t="s">
        <v>165</v>
      </c>
      <c r="E5886" s="22">
        <v>0.45833333333333331</v>
      </c>
      <c r="F5886" s="5"/>
      <c r="G5886" s="5"/>
      <c r="H5886" s="666">
        <v>1</v>
      </c>
    </row>
    <row r="5887" spans="1:9" x14ac:dyDescent="0.3">
      <c r="A5887" s="431" t="s">
        <v>267</v>
      </c>
      <c r="B5887" s="431" t="s">
        <v>2</v>
      </c>
      <c r="C5887" s="431" t="s">
        <v>3</v>
      </c>
      <c r="D5887" s="431" t="s">
        <v>4</v>
      </c>
      <c r="E5887" s="431" t="s">
        <v>5</v>
      </c>
      <c r="F5887" s="431" t="s">
        <v>268</v>
      </c>
      <c r="G5887" s="5"/>
      <c r="H5887" s="431" t="s">
        <v>2173</v>
      </c>
    </row>
    <row r="5888" spans="1:9" x14ac:dyDescent="0.3">
      <c r="A5888" s="674">
        <v>46161</v>
      </c>
      <c r="B5888" s="183" t="s">
        <v>6</v>
      </c>
      <c r="C5888" s="49" t="s">
        <v>101</v>
      </c>
      <c r="D5888" s="50" t="s">
        <v>101</v>
      </c>
      <c r="E5888" s="49">
        <v>0.33333333333333331</v>
      </c>
      <c r="F5888" s="27"/>
      <c r="G5888" s="27"/>
      <c r="H5888" s="50">
        <v>13</v>
      </c>
      <c r="I5888" s="117"/>
    </row>
    <row r="5889" spans="1:9" x14ac:dyDescent="0.3">
      <c r="A5889" s="674">
        <v>46161</v>
      </c>
      <c r="B5889" s="177" t="s">
        <v>9</v>
      </c>
      <c r="C5889" s="17" t="s">
        <v>101</v>
      </c>
      <c r="D5889" s="52" t="s">
        <v>101</v>
      </c>
      <c r="E5889" s="17">
        <v>0.33333333333333331</v>
      </c>
      <c r="F5889" s="316"/>
      <c r="G5889" s="27"/>
      <c r="H5889" s="52">
        <v>20</v>
      </c>
      <c r="I5889" s="117"/>
    </row>
    <row r="5890" spans="1:9" x14ac:dyDescent="0.3">
      <c r="A5890" s="674">
        <v>46161</v>
      </c>
      <c r="B5890" s="183" t="s">
        <v>12</v>
      </c>
      <c r="C5890" s="49" t="s">
        <v>101</v>
      </c>
      <c r="D5890" s="50" t="s">
        <v>101</v>
      </c>
      <c r="E5890" s="49">
        <v>0.33333333333333331</v>
      </c>
      <c r="F5890" s="163"/>
      <c r="G5890" s="27"/>
      <c r="H5890" s="50">
        <v>24</v>
      </c>
      <c r="I5890" s="117"/>
    </row>
    <row r="5891" spans="1:9" x14ac:dyDescent="0.3">
      <c r="A5891" s="674">
        <v>46161</v>
      </c>
      <c r="B5891" s="177" t="s">
        <v>51</v>
      </c>
      <c r="C5891" s="17" t="s">
        <v>101</v>
      </c>
      <c r="D5891" s="16" t="s">
        <v>101</v>
      </c>
      <c r="E5891" s="17">
        <v>0.33333333333333331</v>
      </c>
      <c r="F5891" s="316"/>
      <c r="G5891" s="316"/>
      <c r="H5891" s="16">
        <v>8</v>
      </c>
      <c r="I5891" s="427"/>
    </row>
    <row r="5892" spans="1:9" x14ac:dyDescent="0.3">
      <c r="A5892" s="674">
        <v>46161</v>
      </c>
      <c r="B5892" s="183" t="s">
        <v>22</v>
      </c>
      <c r="C5892" s="49" t="s">
        <v>104</v>
      </c>
      <c r="D5892" s="50" t="s">
        <v>24</v>
      </c>
      <c r="E5892" s="49">
        <v>0.29166666666666702</v>
      </c>
      <c r="F5892" s="316"/>
      <c r="G5892" s="27"/>
      <c r="H5892" s="50">
        <v>14</v>
      </c>
      <c r="I5892" s="117"/>
    </row>
    <row r="5893" spans="1:9" x14ac:dyDescent="0.3">
      <c r="A5893" s="674">
        <v>46161</v>
      </c>
      <c r="B5893" s="183" t="s">
        <v>80</v>
      </c>
      <c r="C5893" s="49" t="s">
        <v>104</v>
      </c>
      <c r="D5893" s="50" t="s">
        <v>24</v>
      </c>
      <c r="E5893" s="49">
        <v>0.5</v>
      </c>
      <c r="F5893" s="27"/>
      <c r="G5893" s="16"/>
      <c r="H5893" s="50">
        <v>16</v>
      </c>
      <c r="I5893" s="117"/>
    </row>
    <row r="5894" spans="1:9" x14ac:dyDescent="0.3">
      <c r="A5894" s="674">
        <v>46161</v>
      </c>
      <c r="B5894" s="177" t="s">
        <v>35</v>
      </c>
      <c r="C5894" s="49" t="s">
        <v>56</v>
      </c>
      <c r="D5894" s="52" t="s">
        <v>81</v>
      </c>
      <c r="E5894" s="49">
        <v>0.33333333333333331</v>
      </c>
      <c r="F5894" s="316"/>
      <c r="G5894" s="27"/>
      <c r="H5894" s="52">
        <v>13</v>
      </c>
      <c r="I5894" s="117"/>
    </row>
    <row r="5895" spans="1:9" x14ac:dyDescent="0.3">
      <c r="A5895" s="674">
        <v>46161</v>
      </c>
      <c r="B5895" s="675" t="s">
        <v>36</v>
      </c>
      <c r="C5895" s="27" t="s">
        <v>20</v>
      </c>
      <c r="D5895" s="50" t="s">
        <v>21</v>
      </c>
      <c r="E5895" s="6">
        <v>0.5</v>
      </c>
      <c r="F5895" s="27"/>
      <c r="G5895" s="27"/>
      <c r="H5895" s="50">
        <v>25</v>
      </c>
      <c r="I5895" s="117"/>
    </row>
    <row r="5896" spans="1:9" x14ac:dyDescent="0.3">
      <c r="A5896" s="674">
        <v>46161</v>
      </c>
      <c r="B5896" s="183" t="s">
        <v>76</v>
      </c>
      <c r="C5896" s="49" t="s">
        <v>28</v>
      </c>
      <c r="D5896" s="50" t="s">
        <v>42</v>
      </c>
      <c r="E5896" s="49">
        <v>0.29166666666666669</v>
      </c>
      <c r="F5896" s="163"/>
      <c r="G5896" s="27"/>
      <c r="H5896" s="50">
        <v>5</v>
      </c>
      <c r="I5896" s="117"/>
    </row>
    <row r="5897" spans="1:9" x14ac:dyDescent="0.3">
      <c r="A5897" s="674">
        <v>46161</v>
      </c>
      <c r="B5897" s="183" t="s">
        <v>107</v>
      </c>
      <c r="C5897" s="49" t="s">
        <v>28</v>
      </c>
      <c r="D5897" s="50" t="s">
        <v>42</v>
      </c>
      <c r="E5897" s="49">
        <v>0.5625</v>
      </c>
      <c r="F5897" s="142"/>
      <c r="G5897" s="27"/>
      <c r="H5897" s="50">
        <v>16</v>
      </c>
      <c r="I5897" s="117"/>
    </row>
    <row r="5898" spans="1:9" x14ac:dyDescent="0.3">
      <c r="A5898" s="674">
        <v>46161</v>
      </c>
      <c r="B5898" s="183" t="s">
        <v>169</v>
      </c>
      <c r="C5898" s="49" t="s">
        <v>7</v>
      </c>
      <c r="D5898" s="50" t="s">
        <v>165</v>
      </c>
      <c r="E5898" s="49">
        <v>0.29166666666666669</v>
      </c>
      <c r="F5898" s="163"/>
      <c r="G5898" s="16"/>
      <c r="H5898" s="50">
        <v>6</v>
      </c>
      <c r="I5898" s="117"/>
    </row>
    <row r="5899" spans="1:9" x14ac:dyDescent="0.3">
      <c r="A5899" s="674">
        <v>46161</v>
      </c>
      <c r="B5899" s="183" t="s">
        <v>161</v>
      </c>
      <c r="C5899" s="49" t="s">
        <v>46</v>
      </c>
      <c r="D5899" s="50" t="s">
        <v>165</v>
      </c>
      <c r="E5899" s="49">
        <v>0.45833333333333331</v>
      </c>
      <c r="F5899" s="163"/>
      <c r="G5899" s="16"/>
      <c r="H5899" s="50">
        <v>3</v>
      </c>
      <c r="I5899" s="117"/>
    </row>
    <row r="5900" spans="1:9" x14ac:dyDescent="0.3">
      <c r="A5900" s="674">
        <v>46161</v>
      </c>
      <c r="B5900" s="675" t="s">
        <v>161</v>
      </c>
      <c r="C5900" s="718" t="s">
        <v>46</v>
      </c>
      <c r="D5900" s="50" t="s">
        <v>165</v>
      </c>
      <c r="E5900" s="718">
        <v>0.58333333333333337</v>
      </c>
      <c r="F5900" s="719"/>
      <c r="G5900" s="719"/>
      <c r="H5900" s="50">
        <v>3</v>
      </c>
      <c r="I5900" s="117"/>
    </row>
    <row r="5901" spans="1:9" x14ac:dyDescent="0.3">
      <c r="A5901" s="674">
        <v>46161</v>
      </c>
      <c r="B5901" s="675" t="s">
        <v>1568</v>
      </c>
      <c r="C5901" s="718" t="s">
        <v>7</v>
      </c>
      <c r="D5901" s="50" t="s">
        <v>165</v>
      </c>
      <c r="E5901" s="718">
        <v>0.58333333333333337</v>
      </c>
      <c r="F5901" s="719"/>
      <c r="G5901" s="719"/>
      <c r="H5901" s="50">
        <v>3</v>
      </c>
      <c r="I5901" s="117"/>
    </row>
    <row r="5902" spans="1:9" ht="13.8" customHeight="1" x14ac:dyDescent="0.3">
      <c r="A5902" s="674">
        <v>46161</v>
      </c>
      <c r="B5902" s="675" t="s">
        <v>539</v>
      </c>
      <c r="C5902" s="718" t="s">
        <v>20</v>
      </c>
      <c r="D5902" s="50" t="s">
        <v>21</v>
      </c>
      <c r="E5902" s="718">
        <v>0.3125</v>
      </c>
      <c r="F5902" s="720"/>
      <c r="G5902" s="719"/>
      <c r="H5902" s="50">
        <v>20</v>
      </c>
      <c r="I5902" s="117"/>
    </row>
    <row r="5903" spans="1:9" x14ac:dyDescent="0.3">
      <c r="A5903" s="674">
        <v>46161</v>
      </c>
      <c r="B5903" s="675" t="s">
        <v>40</v>
      </c>
      <c r="C5903" s="718" t="s">
        <v>14</v>
      </c>
      <c r="D5903" s="50" t="s">
        <v>15</v>
      </c>
      <c r="E5903" s="718">
        <v>0.41666666666666669</v>
      </c>
      <c r="F5903" s="719"/>
      <c r="G5903" s="719"/>
      <c r="H5903" s="50">
        <v>8</v>
      </c>
      <c r="I5903" s="671"/>
    </row>
    <row r="5904" spans="1:9" x14ac:dyDescent="0.3">
      <c r="A5904" s="674">
        <v>46161</v>
      </c>
      <c r="B5904" s="675" t="s">
        <v>11</v>
      </c>
      <c r="C5904" s="718" t="s">
        <v>14</v>
      </c>
      <c r="D5904" s="50" t="s">
        <v>15</v>
      </c>
      <c r="E5904" s="718">
        <v>0.41666666666666669</v>
      </c>
      <c r="F5904" s="719"/>
      <c r="G5904" s="719"/>
      <c r="H5904" s="50">
        <v>2</v>
      </c>
      <c r="I5904" s="671"/>
    </row>
    <row r="5905" spans="1:9" x14ac:dyDescent="0.3">
      <c r="A5905" s="674">
        <v>46161</v>
      </c>
      <c r="B5905" s="183" t="s">
        <v>80</v>
      </c>
      <c r="C5905" s="49" t="s">
        <v>56</v>
      </c>
      <c r="D5905" s="50" t="s">
        <v>81</v>
      </c>
      <c r="E5905" s="49">
        <v>0.58333333333333337</v>
      </c>
      <c r="F5905" s="27"/>
      <c r="G5905" s="16"/>
      <c r="H5905" s="50">
        <v>16</v>
      </c>
      <c r="I5905" s="117"/>
    </row>
    <row r="5906" spans="1:9" x14ac:dyDescent="0.3">
      <c r="A5906" s="431" t="s">
        <v>267</v>
      </c>
      <c r="B5906" s="431" t="s">
        <v>2</v>
      </c>
      <c r="C5906" s="431" t="s">
        <v>3</v>
      </c>
      <c r="D5906" s="431" t="s">
        <v>4</v>
      </c>
      <c r="E5906" s="431" t="s">
        <v>5</v>
      </c>
      <c r="F5906" s="431" t="s">
        <v>268</v>
      </c>
      <c r="G5906" s="5"/>
      <c r="H5906" s="431" t="s">
        <v>2173</v>
      </c>
    </row>
    <row r="5907" spans="1:9" x14ac:dyDescent="0.3">
      <c r="A5907" s="18">
        <v>46162</v>
      </c>
      <c r="B5907" s="5" t="s">
        <v>16</v>
      </c>
      <c r="C5907" s="19" t="s">
        <v>14</v>
      </c>
      <c r="D5907" s="48" t="s">
        <v>15</v>
      </c>
      <c r="E5907" s="19">
        <v>0.25</v>
      </c>
      <c r="F5907" s="51"/>
      <c r="G5907" s="20"/>
      <c r="H5907" s="48">
        <v>14</v>
      </c>
      <c r="I5907" s="117"/>
    </row>
    <row r="5908" spans="1:9" x14ac:dyDescent="0.3">
      <c r="A5908" s="18">
        <v>46162</v>
      </c>
      <c r="B5908" s="672" t="s">
        <v>36</v>
      </c>
      <c r="C5908" s="19" t="s">
        <v>14</v>
      </c>
      <c r="D5908" s="48" t="s">
        <v>15</v>
      </c>
      <c r="E5908" s="19">
        <v>0.45833333333333331</v>
      </c>
      <c r="F5908" s="51"/>
      <c r="G5908" s="51"/>
      <c r="H5908" s="713">
        <v>7</v>
      </c>
      <c r="I5908" s="671"/>
    </row>
    <row r="5909" spans="1:9" x14ac:dyDescent="0.3">
      <c r="A5909" s="18">
        <v>46162</v>
      </c>
      <c r="B5909" s="672" t="s">
        <v>75</v>
      </c>
      <c r="C5909" s="673" t="s">
        <v>56</v>
      </c>
      <c r="D5909" s="48" t="s">
        <v>81</v>
      </c>
      <c r="E5909" s="673">
        <v>0.45833333333333331</v>
      </c>
      <c r="F5909" s="672"/>
      <c r="G5909" s="672"/>
      <c r="H5909" s="672">
        <v>10</v>
      </c>
      <c r="I5909" s="117"/>
    </row>
    <row r="5910" spans="1:9" x14ac:dyDescent="0.3">
      <c r="A5910" s="18">
        <v>46162</v>
      </c>
      <c r="B5910" s="672" t="s">
        <v>6</v>
      </c>
      <c r="C5910" s="673" t="s">
        <v>101</v>
      </c>
      <c r="D5910" s="48" t="s">
        <v>101</v>
      </c>
      <c r="E5910" s="673">
        <v>0.29166666666666702</v>
      </c>
      <c r="F5910" s="714"/>
      <c r="G5910" s="672"/>
      <c r="H5910" s="48">
        <v>11</v>
      </c>
      <c r="I5910" s="117"/>
    </row>
    <row r="5911" spans="1:9" x14ac:dyDescent="0.3">
      <c r="A5911" s="18">
        <v>46162</v>
      </c>
      <c r="B5911" s="672" t="s">
        <v>9</v>
      </c>
      <c r="C5911" s="673" t="s">
        <v>101</v>
      </c>
      <c r="D5911" s="48" t="s">
        <v>101</v>
      </c>
      <c r="E5911" s="673">
        <v>0.29166666666666702</v>
      </c>
      <c r="F5911" s="672"/>
      <c r="G5911" s="672"/>
      <c r="H5911" s="48">
        <v>20</v>
      </c>
      <c r="I5911" s="117"/>
    </row>
    <row r="5912" spans="1:9" x14ac:dyDescent="0.3">
      <c r="A5912" s="18">
        <v>46162</v>
      </c>
      <c r="B5912" s="672" t="s">
        <v>204</v>
      </c>
      <c r="C5912" s="673" t="s">
        <v>111</v>
      </c>
      <c r="D5912" s="672" t="s">
        <v>111</v>
      </c>
      <c r="E5912" s="673">
        <v>8.3333333333333329E-2</v>
      </c>
      <c r="F5912" s="714" t="s">
        <v>622</v>
      </c>
      <c r="G5912" s="672"/>
      <c r="H5912" s="672">
        <v>6</v>
      </c>
      <c r="I5912" s="117"/>
    </row>
    <row r="5913" spans="1:9" x14ac:dyDescent="0.3">
      <c r="A5913" s="18">
        <v>46162</v>
      </c>
      <c r="B5913" s="672" t="s">
        <v>35</v>
      </c>
      <c r="C5913" s="673" t="s">
        <v>7</v>
      </c>
      <c r="D5913" s="48" t="s">
        <v>165</v>
      </c>
      <c r="E5913" s="673">
        <v>0.33333333333333331</v>
      </c>
      <c r="F5913" s="672"/>
      <c r="G5913" s="672"/>
      <c r="H5913" s="48">
        <v>9</v>
      </c>
      <c r="I5913" s="117"/>
    </row>
    <row r="5914" spans="1:9" x14ac:dyDescent="0.3">
      <c r="A5914" s="18">
        <v>46162</v>
      </c>
      <c r="B5914" s="672" t="s">
        <v>34</v>
      </c>
      <c r="C5914" s="673" t="s">
        <v>46</v>
      </c>
      <c r="D5914" s="48" t="s">
        <v>165</v>
      </c>
      <c r="E5914" s="673">
        <v>0.375</v>
      </c>
      <c r="F5914" s="672"/>
      <c r="G5914" s="672"/>
      <c r="H5914" s="48">
        <v>1</v>
      </c>
      <c r="I5914" s="117"/>
    </row>
    <row r="5915" spans="1:9" x14ac:dyDescent="0.3">
      <c r="A5915" s="18">
        <v>46162</v>
      </c>
      <c r="B5915" s="672" t="s">
        <v>12</v>
      </c>
      <c r="C5915" s="673" t="s">
        <v>46</v>
      </c>
      <c r="D5915" s="48" t="s">
        <v>165</v>
      </c>
      <c r="E5915" s="673">
        <v>0.375</v>
      </c>
      <c r="F5915" s="672" t="s">
        <v>2295</v>
      </c>
      <c r="G5915" s="672"/>
      <c r="H5915" s="48">
        <v>1</v>
      </c>
      <c r="I5915" s="671"/>
    </row>
    <row r="5916" spans="1:9" x14ac:dyDescent="0.3">
      <c r="A5916" s="18">
        <v>46162</v>
      </c>
      <c r="B5916" s="672" t="s">
        <v>40</v>
      </c>
      <c r="C5916" s="673" t="s">
        <v>28</v>
      </c>
      <c r="D5916" s="48" t="s">
        <v>42</v>
      </c>
      <c r="E5916" s="673">
        <v>0.20833333333333334</v>
      </c>
      <c r="F5916" s="48" t="s">
        <v>1444</v>
      </c>
      <c r="G5916" s="672"/>
      <c r="H5916" s="48">
        <v>9</v>
      </c>
      <c r="I5916" s="117"/>
    </row>
    <row r="5917" spans="1:9" x14ac:dyDescent="0.3">
      <c r="A5917" s="18">
        <v>46162</v>
      </c>
      <c r="B5917" s="672" t="s">
        <v>36</v>
      </c>
      <c r="C5917" s="192" t="s">
        <v>104</v>
      </c>
      <c r="D5917" s="48" t="s">
        <v>24</v>
      </c>
      <c r="E5917" s="192">
        <v>0.20833333333333301</v>
      </c>
      <c r="F5917" s="672" t="s">
        <v>1328</v>
      </c>
      <c r="G5917" s="672"/>
      <c r="H5917" s="48">
        <v>14</v>
      </c>
      <c r="I5917" s="117"/>
    </row>
    <row r="5918" spans="1:9" x14ac:dyDescent="0.3">
      <c r="A5918" s="18">
        <v>46162</v>
      </c>
      <c r="B5918" s="672" t="s">
        <v>19</v>
      </c>
      <c r="C5918" s="673" t="s">
        <v>20</v>
      </c>
      <c r="D5918" s="48" t="s">
        <v>21</v>
      </c>
      <c r="E5918" s="673">
        <v>0.29166666666666669</v>
      </c>
      <c r="F5918" s="672"/>
      <c r="G5918" s="672"/>
      <c r="H5918" s="48">
        <v>14</v>
      </c>
      <c r="I5918" s="117"/>
    </row>
    <row r="5919" spans="1:9" x14ac:dyDescent="0.3">
      <c r="A5919" s="18">
        <v>46162</v>
      </c>
      <c r="B5919" s="672" t="s">
        <v>18</v>
      </c>
      <c r="C5919" s="673" t="s">
        <v>20</v>
      </c>
      <c r="D5919" s="48" t="s">
        <v>21</v>
      </c>
      <c r="E5919" s="673">
        <v>0.29166666666666669</v>
      </c>
      <c r="F5919" s="672" t="s">
        <v>468</v>
      </c>
      <c r="G5919" s="672"/>
      <c r="H5919" s="48">
        <v>12</v>
      </c>
      <c r="I5919" s="117"/>
    </row>
    <row r="5920" spans="1:9" x14ac:dyDescent="0.3">
      <c r="A5920" s="18">
        <v>46162</v>
      </c>
      <c r="B5920" s="715" t="s">
        <v>67</v>
      </c>
      <c r="C5920" s="716" t="s">
        <v>56</v>
      </c>
      <c r="D5920" s="666" t="s">
        <v>81</v>
      </c>
      <c r="E5920" s="22">
        <v>0.33333333333333331</v>
      </c>
      <c r="F5920" s="5"/>
      <c r="G5920" s="5"/>
      <c r="H5920" s="666">
        <v>10</v>
      </c>
      <c r="I5920" s="117"/>
    </row>
    <row r="5921" spans="1:9" x14ac:dyDescent="0.3">
      <c r="A5921" s="18">
        <v>46162</v>
      </c>
      <c r="B5921" s="672" t="s">
        <v>36</v>
      </c>
      <c r="C5921" s="192" t="s">
        <v>56</v>
      </c>
      <c r="D5921" s="48" t="s">
        <v>81</v>
      </c>
      <c r="E5921" s="192">
        <v>0.41666666666666669</v>
      </c>
      <c r="F5921" s="672" t="s">
        <v>1328</v>
      </c>
      <c r="G5921" s="672"/>
      <c r="H5921" s="48">
        <v>14</v>
      </c>
      <c r="I5921" s="117"/>
    </row>
    <row r="5922" spans="1:9" x14ac:dyDescent="0.3">
      <c r="A5922" s="18">
        <v>46162</v>
      </c>
      <c r="B5922" s="672" t="s">
        <v>2006</v>
      </c>
      <c r="C5922" s="192" t="s">
        <v>111</v>
      </c>
      <c r="D5922" s="192" t="s">
        <v>111</v>
      </c>
      <c r="E5922" s="192">
        <v>0.41666666666666669</v>
      </c>
      <c r="F5922" s="672"/>
      <c r="G5922" s="672"/>
      <c r="H5922" s="48">
        <v>5</v>
      </c>
      <c r="I5922" s="117"/>
    </row>
    <row r="5923" spans="1:9" x14ac:dyDescent="0.3">
      <c r="A5923" s="18">
        <v>46162</v>
      </c>
      <c r="B5923" s="672" t="s">
        <v>2345</v>
      </c>
      <c r="C5923" s="192" t="s">
        <v>111</v>
      </c>
      <c r="D5923" s="192" t="s">
        <v>111</v>
      </c>
      <c r="E5923" s="192">
        <v>0.41666666666666669</v>
      </c>
      <c r="F5923" s="672"/>
      <c r="G5923" s="672"/>
      <c r="H5923" s="48">
        <v>5</v>
      </c>
      <c r="I5923" s="117"/>
    </row>
    <row r="5924" spans="1:9" x14ac:dyDescent="0.3">
      <c r="A5924" s="431" t="s">
        <v>267</v>
      </c>
      <c r="B5924" s="431" t="s">
        <v>2</v>
      </c>
      <c r="C5924" s="431" t="s">
        <v>3</v>
      </c>
      <c r="D5924" s="431" t="s">
        <v>4</v>
      </c>
      <c r="E5924" s="431" t="s">
        <v>5</v>
      </c>
      <c r="F5924" s="431" t="s">
        <v>268</v>
      </c>
      <c r="G5924" s="5"/>
      <c r="H5924" s="431" t="s">
        <v>2173</v>
      </c>
      <c r="I5924" s="721" t="s">
        <v>2333</v>
      </c>
    </row>
    <row r="5925" spans="1:9" x14ac:dyDescent="0.3">
      <c r="A5925" s="18">
        <v>46163</v>
      </c>
      <c r="B5925" s="5" t="s">
        <v>161</v>
      </c>
      <c r="C5925" s="19" t="s">
        <v>46</v>
      </c>
      <c r="D5925" s="48" t="s">
        <v>165</v>
      </c>
      <c r="E5925" s="19">
        <v>0.33333333333333331</v>
      </c>
      <c r="F5925" s="51"/>
      <c r="G5925" s="5"/>
      <c r="H5925" s="48">
        <v>1</v>
      </c>
      <c r="I5925" s="5" t="s">
        <v>2334</v>
      </c>
    </row>
    <row r="5926" spans="1:9" x14ac:dyDescent="0.3">
      <c r="A5926" s="167">
        <v>46163</v>
      </c>
      <c r="B5926" s="656" t="s">
        <v>43</v>
      </c>
      <c r="C5926" s="21" t="s">
        <v>56</v>
      </c>
      <c r="D5926" s="20" t="s">
        <v>81</v>
      </c>
      <c r="E5926" s="190">
        <v>0.25</v>
      </c>
      <c r="H5926" s="165">
        <v>9</v>
      </c>
      <c r="I5926" s="18" t="s">
        <v>2335</v>
      </c>
    </row>
    <row r="5927" spans="1:9" x14ac:dyDescent="0.3">
      <c r="A5927" s="18">
        <v>46163</v>
      </c>
      <c r="B5927" s="20" t="s">
        <v>25</v>
      </c>
      <c r="C5927" s="21" t="s">
        <v>56</v>
      </c>
      <c r="D5927" s="41" t="s">
        <v>81</v>
      </c>
      <c r="E5927" s="21">
        <v>0.45833333333333331</v>
      </c>
      <c r="F5927" s="54"/>
      <c r="G5927" s="20"/>
      <c r="H5927" s="41">
        <v>1</v>
      </c>
      <c r="I5927" s="18" t="s">
        <v>2336</v>
      </c>
    </row>
    <row r="5928" spans="1:9" x14ac:dyDescent="0.3">
      <c r="A5928" s="18">
        <v>46163</v>
      </c>
      <c r="B5928" s="20" t="s">
        <v>17</v>
      </c>
      <c r="C5928" s="21" t="s">
        <v>56</v>
      </c>
      <c r="D5928" s="41" t="s">
        <v>81</v>
      </c>
      <c r="E5928" s="21">
        <v>0.45833333333333331</v>
      </c>
      <c r="F5928" s="51"/>
      <c r="G5928" s="51"/>
      <c r="H5928" s="41">
        <v>2</v>
      </c>
      <c r="I5928" s="18" t="s">
        <v>2336</v>
      </c>
    </row>
    <row r="5929" spans="1:9" x14ac:dyDescent="0.3">
      <c r="A5929" s="18">
        <v>46163</v>
      </c>
      <c r="B5929" s="5" t="s">
        <v>9</v>
      </c>
      <c r="C5929" s="19" t="s">
        <v>56</v>
      </c>
      <c r="D5929" s="48" t="s">
        <v>81</v>
      </c>
      <c r="E5929" s="19">
        <v>0.45833333333333331</v>
      </c>
      <c r="F5929" s="5"/>
      <c r="G5929" s="5"/>
      <c r="H5929" s="48">
        <v>11</v>
      </c>
      <c r="I5929" s="18" t="s">
        <v>2336</v>
      </c>
    </row>
    <row r="5930" spans="1:9" x14ac:dyDescent="0.3">
      <c r="A5930" s="18">
        <v>46163</v>
      </c>
      <c r="B5930" s="51" t="s">
        <v>33</v>
      </c>
      <c r="C5930" s="241" t="s">
        <v>20</v>
      </c>
      <c r="D5930" s="54" t="s">
        <v>21</v>
      </c>
      <c r="E5930" s="241">
        <v>0.29166666666666669</v>
      </c>
      <c r="F5930" s="51"/>
      <c r="G5930" s="51"/>
      <c r="H5930" s="54">
        <v>23</v>
      </c>
      <c r="I5930" s="18" t="s">
        <v>2337</v>
      </c>
    </row>
    <row r="5931" spans="1:9" x14ac:dyDescent="0.3">
      <c r="A5931" s="18">
        <v>46163</v>
      </c>
      <c r="B5931" s="20" t="s">
        <v>398</v>
      </c>
      <c r="C5931" s="21" t="s">
        <v>20</v>
      </c>
      <c r="D5931" s="20" t="s">
        <v>21</v>
      </c>
      <c r="E5931" s="21">
        <v>0.29166666666666669</v>
      </c>
      <c r="F5931" s="54"/>
      <c r="G5931" s="5"/>
      <c r="H5931" s="20">
        <v>4</v>
      </c>
      <c r="I5931" s="18" t="s">
        <v>2337</v>
      </c>
    </row>
    <row r="5932" spans="1:9" x14ac:dyDescent="0.3">
      <c r="A5932" s="18">
        <v>46163</v>
      </c>
      <c r="B5932" s="20" t="s">
        <v>580</v>
      </c>
      <c r="C5932" s="21" t="s">
        <v>20</v>
      </c>
      <c r="D5932" s="20" t="s">
        <v>21</v>
      </c>
      <c r="E5932" s="21">
        <v>0.5</v>
      </c>
      <c r="F5932" s="54"/>
      <c r="G5932" s="5"/>
      <c r="H5932" s="20"/>
      <c r="I5932" s="18"/>
    </row>
    <row r="5933" spans="1:9" x14ac:dyDescent="0.3">
      <c r="A5933" s="18">
        <v>46163</v>
      </c>
      <c r="B5933" s="5" t="s">
        <v>36</v>
      </c>
      <c r="C5933" s="21" t="s">
        <v>20</v>
      </c>
      <c r="D5933" s="48" t="s">
        <v>21</v>
      </c>
      <c r="E5933" s="21">
        <v>0.58333333333333337</v>
      </c>
      <c r="F5933" s="5"/>
      <c r="G5933" s="5"/>
      <c r="H5933" s="48">
        <v>25</v>
      </c>
      <c r="I5933" s="18" t="s">
        <v>2338</v>
      </c>
    </row>
    <row r="5934" spans="1:9" x14ac:dyDescent="0.3">
      <c r="A5934" s="18">
        <v>46163</v>
      </c>
      <c r="B5934" s="5" t="s">
        <v>35</v>
      </c>
      <c r="C5934" s="19" t="s">
        <v>14</v>
      </c>
      <c r="D5934" s="48" t="s">
        <v>15</v>
      </c>
      <c r="E5934" s="19">
        <v>0.33333333333333331</v>
      </c>
      <c r="F5934" s="51"/>
      <c r="G5934" s="51"/>
      <c r="H5934" s="48">
        <v>8</v>
      </c>
      <c r="I5934" s="18" t="s">
        <v>2339</v>
      </c>
    </row>
    <row r="5935" spans="1:9" x14ac:dyDescent="0.3">
      <c r="A5935" s="18">
        <v>46163</v>
      </c>
      <c r="B5935" s="5" t="s">
        <v>164</v>
      </c>
      <c r="C5935" s="19" t="s">
        <v>14</v>
      </c>
      <c r="D5935" s="5" t="s">
        <v>15</v>
      </c>
      <c r="E5935" s="19">
        <v>0.375</v>
      </c>
      <c r="F5935" s="54"/>
      <c r="G5935" s="54"/>
      <c r="H5935" s="5">
        <v>3</v>
      </c>
      <c r="I5935" s="18" t="s">
        <v>2340</v>
      </c>
    </row>
    <row r="5936" spans="1:9" x14ac:dyDescent="0.3">
      <c r="A5936" s="18">
        <v>46163</v>
      </c>
      <c r="B5936" s="20" t="s">
        <v>40</v>
      </c>
      <c r="C5936" s="21" t="s">
        <v>14</v>
      </c>
      <c r="D5936" s="20" t="s">
        <v>15</v>
      </c>
      <c r="E5936" s="21">
        <v>0.375</v>
      </c>
      <c r="F5936" s="54"/>
      <c r="G5936" s="5"/>
      <c r="H5936" s="20">
        <v>9</v>
      </c>
      <c r="I5936" s="18" t="s">
        <v>2340</v>
      </c>
    </row>
    <row r="5937" spans="1:9" x14ac:dyDescent="0.3">
      <c r="A5937" s="18">
        <v>46163</v>
      </c>
      <c r="B5937" s="20" t="s">
        <v>19</v>
      </c>
      <c r="C5937" s="21" t="s">
        <v>14</v>
      </c>
      <c r="D5937" s="41" t="s">
        <v>15</v>
      </c>
      <c r="E5937" s="21">
        <v>0.375</v>
      </c>
      <c r="F5937" s="51"/>
      <c r="G5937" s="5"/>
      <c r="H5937" s="41">
        <v>5</v>
      </c>
      <c r="I5937" s="18" t="s">
        <v>2340</v>
      </c>
    </row>
    <row r="5938" spans="1:9" x14ac:dyDescent="0.3">
      <c r="A5938" s="18">
        <v>46163</v>
      </c>
      <c r="B5938" s="5" t="s">
        <v>13</v>
      </c>
      <c r="C5938" s="21" t="s">
        <v>28</v>
      </c>
      <c r="D5938" s="5" t="s">
        <v>42</v>
      </c>
      <c r="E5938" s="21">
        <v>0.33333333333333331</v>
      </c>
      <c r="F5938" s="54"/>
      <c r="G5938" s="117"/>
      <c r="H5938" s="5">
        <v>1</v>
      </c>
      <c r="I5938" s="18" t="s">
        <v>2341</v>
      </c>
    </row>
    <row r="5939" spans="1:9" x14ac:dyDescent="0.3">
      <c r="A5939" s="18">
        <v>46163</v>
      </c>
      <c r="B5939" s="5" t="s">
        <v>6</v>
      </c>
      <c r="C5939" s="19" t="s">
        <v>28</v>
      </c>
      <c r="D5939" s="48" t="s">
        <v>42</v>
      </c>
      <c r="E5939" s="19">
        <v>0.33333333333333331</v>
      </c>
      <c r="F5939" s="51"/>
      <c r="G5939" s="51"/>
      <c r="H5939" s="48">
        <v>10</v>
      </c>
      <c r="I5939" s="18" t="s">
        <v>2341</v>
      </c>
    </row>
    <row r="5940" spans="1:9" x14ac:dyDescent="0.3">
      <c r="A5940" s="18">
        <v>46163</v>
      </c>
      <c r="B5940" s="5" t="s">
        <v>479</v>
      </c>
      <c r="C5940" s="19" t="s">
        <v>28</v>
      </c>
      <c r="D5940" s="48" t="s">
        <v>42</v>
      </c>
      <c r="E5940" s="19">
        <v>0.54166666666666663</v>
      </c>
      <c r="F5940" s="51"/>
      <c r="G5940" s="51"/>
      <c r="H5940" s="48">
        <v>3</v>
      </c>
      <c r="I5940" s="18" t="s">
        <v>2342</v>
      </c>
    </row>
    <row r="5941" spans="1:9" x14ac:dyDescent="0.3">
      <c r="A5941" s="18">
        <v>46163</v>
      </c>
      <c r="B5941" s="5" t="s">
        <v>159</v>
      </c>
      <c r="C5941" s="19" t="s">
        <v>28</v>
      </c>
      <c r="D5941" s="41" t="s">
        <v>42</v>
      </c>
      <c r="E5941" s="19">
        <v>0.54166666666666663</v>
      </c>
      <c r="F5941" s="5"/>
      <c r="G5941" s="5"/>
      <c r="H5941" s="41">
        <v>3</v>
      </c>
      <c r="I5941" s="18" t="s">
        <v>2342</v>
      </c>
    </row>
    <row r="5942" spans="1:9" x14ac:dyDescent="0.3">
      <c r="A5942" s="18">
        <v>46163</v>
      </c>
      <c r="B5942" s="5" t="s">
        <v>80</v>
      </c>
      <c r="C5942" s="19" t="s">
        <v>101</v>
      </c>
      <c r="D5942" s="48" t="s">
        <v>101</v>
      </c>
      <c r="E5942" s="19">
        <v>0.625</v>
      </c>
      <c r="F5942" s="51" t="s">
        <v>1444</v>
      </c>
      <c r="G5942" s="51"/>
      <c r="H5942" s="48">
        <v>9</v>
      </c>
      <c r="I5942" s="18" t="s">
        <v>2343</v>
      </c>
    </row>
    <row r="5943" spans="1:9" x14ac:dyDescent="0.3">
      <c r="A5943" s="18">
        <v>46163</v>
      </c>
      <c r="B5943" s="5" t="s">
        <v>22</v>
      </c>
      <c r="C5943" s="19" t="s">
        <v>101</v>
      </c>
      <c r="D5943" s="48" t="s">
        <v>101</v>
      </c>
      <c r="E5943" s="19">
        <v>0.41666666666666702</v>
      </c>
      <c r="F5943" s="54"/>
      <c r="G5943" s="54"/>
      <c r="H5943" s="48">
        <v>16</v>
      </c>
      <c r="I5943" s="18" t="s">
        <v>2343</v>
      </c>
    </row>
    <row r="5944" spans="1:9" x14ac:dyDescent="0.3">
      <c r="A5944" s="18">
        <v>46163</v>
      </c>
      <c r="B5944" s="5" t="s">
        <v>12</v>
      </c>
      <c r="C5944" s="19" t="s">
        <v>104</v>
      </c>
      <c r="D5944" s="48" t="s">
        <v>64</v>
      </c>
      <c r="E5944" s="19">
        <v>0.29166666666666669</v>
      </c>
      <c r="F5944" s="51"/>
      <c r="G5944" s="51"/>
      <c r="H5944" s="48">
        <v>20</v>
      </c>
      <c r="I5944" s="18" t="s">
        <v>2344</v>
      </c>
    </row>
  </sheetData>
  <autoFilter ref="A5759:H5774" xr:uid="{00000000-0001-0000-0000-000000000000}"/>
  <mergeCells count="1591">
    <mergeCell ref="F3952:F3953"/>
    <mergeCell ref="G3952:G3953"/>
    <mergeCell ref="H3952:H3953"/>
    <mergeCell ref="A3967:A3968"/>
    <mergeCell ref="B3967:B3968"/>
    <mergeCell ref="C3967:C3968"/>
    <mergeCell ref="D3967:D3968"/>
    <mergeCell ref="E3967:E3968"/>
    <mergeCell ref="F3967:F3968"/>
    <mergeCell ref="G3967:G3968"/>
    <mergeCell ref="H3967:H3968"/>
    <mergeCell ref="A3952:A3953"/>
    <mergeCell ref="B3952:B3953"/>
    <mergeCell ref="C3952:C3953"/>
    <mergeCell ref="D3952:D3953"/>
    <mergeCell ref="E3952:E3953"/>
    <mergeCell ref="F3949:F3950"/>
    <mergeCell ref="G3949:G3950"/>
    <mergeCell ref="H3949:H3950"/>
    <mergeCell ref="A3949:A3950"/>
    <mergeCell ref="B3949:B3950"/>
    <mergeCell ref="C3949:C3950"/>
    <mergeCell ref="D3949:D3950"/>
    <mergeCell ref="E3949:E3950"/>
    <mergeCell ref="F3924:F3925"/>
    <mergeCell ref="G3924:G3925"/>
    <mergeCell ref="H3924:H3925"/>
    <mergeCell ref="A3942:A3943"/>
    <mergeCell ref="B3942:B3943"/>
    <mergeCell ref="C3942:C3943"/>
    <mergeCell ref="D3942:D3943"/>
    <mergeCell ref="E3942:E3943"/>
    <mergeCell ref="F3942:F3943"/>
    <mergeCell ref="G3942:G3943"/>
    <mergeCell ref="H3942:H3943"/>
    <mergeCell ref="A3924:A3925"/>
    <mergeCell ref="B3924:B3925"/>
    <mergeCell ref="C3924:C3925"/>
    <mergeCell ref="D3924:D3925"/>
    <mergeCell ref="E3924:E3925"/>
    <mergeCell ref="F3891:F3892"/>
    <mergeCell ref="G3891:G3892"/>
    <mergeCell ref="H3891:H3892"/>
    <mergeCell ref="A3909:A3910"/>
    <mergeCell ref="B3909:B3910"/>
    <mergeCell ref="C3909:C3910"/>
    <mergeCell ref="D3909:D3910"/>
    <mergeCell ref="E3909:E3910"/>
    <mergeCell ref="F3909:F3910"/>
    <mergeCell ref="G3909:G3910"/>
    <mergeCell ref="H3909:H3910"/>
    <mergeCell ref="A3891:A3892"/>
    <mergeCell ref="B3891:B3892"/>
    <mergeCell ref="C3891:C3892"/>
    <mergeCell ref="D3891:D3892"/>
    <mergeCell ref="E3891:E3892"/>
    <mergeCell ref="F3861:F3862"/>
    <mergeCell ref="G3861:G3862"/>
    <mergeCell ref="H3861:H3862"/>
    <mergeCell ref="A3875:A3876"/>
    <mergeCell ref="B3875:B3876"/>
    <mergeCell ref="C3875:C3876"/>
    <mergeCell ref="D3875:D3876"/>
    <mergeCell ref="E3875:E3876"/>
    <mergeCell ref="F3875:F3876"/>
    <mergeCell ref="G3875:G3876"/>
    <mergeCell ref="H3875:H3876"/>
    <mergeCell ref="A3861:A3862"/>
    <mergeCell ref="B3861:B3862"/>
    <mergeCell ref="C3861:C3862"/>
    <mergeCell ref="D3861:D3862"/>
    <mergeCell ref="E3861:E3862"/>
    <mergeCell ref="A3854:A3855"/>
    <mergeCell ref="B3854:B3855"/>
    <mergeCell ref="C3854:C3855"/>
    <mergeCell ref="D3854:D3855"/>
    <mergeCell ref="E3854:E3855"/>
    <mergeCell ref="F3854:F3855"/>
    <mergeCell ref="G3854:G3855"/>
    <mergeCell ref="H3854:H3855"/>
    <mergeCell ref="A3842:A3843"/>
    <mergeCell ref="B3842:B3843"/>
    <mergeCell ref="C3842:C3843"/>
    <mergeCell ref="D3842:D3843"/>
    <mergeCell ref="E3842:E3843"/>
    <mergeCell ref="F3842:F3843"/>
    <mergeCell ref="G3842:G3843"/>
    <mergeCell ref="H3842:H3843"/>
    <mergeCell ref="H3527:H3528"/>
    <mergeCell ref="A3546:A3547"/>
    <mergeCell ref="B3546:B3547"/>
    <mergeCell ref="C3546:C3547"/>
    <mergeCell ref="D3546:D3547"/>
    <mergeCell ref="E3546:E3547"/>
    <mergeCell ref="F3546:F3547"/>
    <mergeCell ref="G3546:G3547"/>
    <mergeCell ref="H3546:H3547"/>
    <mergeCell ref="A3577:A3578"/>
    <mergeCell ref="B3577:B3578"/>
    <mergeCell ref="C3577:C3578"/>
    <mergeCell ref="D3577:D3578"/>
    <mergeCell ref="E3577:E3578"/>
    <mergeCell ref="F3577:F3578"/>
    <mergeCell ref="G3577:G3578"/>
    <mergeCell ref="H3577:H3578"/>
    <mergeCell ref="A3592:A3593"/>
    <mergeCell ref="B3592:B3593"/>
    <mergeCell ref="C3592:C3593"/>
    <mergeCell ref="D3592:D3593"/>
    <mergeCell ref="E3592:E3593"/>
    <mergeCell ref="F3592:F3593"/>
    <mergeCell ref="G3592:G3593"/>
    <mergeCell ref="A3510:A3511"/>
    <mergeCell ref="B3510:B3511"/>
    <mergeCell ref="C3510:C3511"/>
    <mergeCell ref="D3510:D3511"/>
    <mergeCell ref="E3510:E3511"/>
    <mergeCell ref="F3510:F3511"/>
    <mergeCell ref="G3510:G3511"/>
    <mergeCell ref="H3510:H3511"/>
    <mergeCell ref="A3505:A3506"/>
    <mergeCell ref="B3505:B3506"/>
    <mergeCell ref="C3505:C3506"/>
    <mergeCell ref="D3505:D3506"/>
    <mergeCell ref="E3505:E3506"/>
    <mergeCell ref="F3505:F3506"/>
    <mergeCell ref="G3505:G3506"/>
    <mergeCell ref="A3213:A3214"/>
    <mergeCell ref="B3213:B3214"/>
    <mergeCell ref="C3213:C3214"/>
    <mergeCell ref="D3213:D3214"/>
    <mergeCell ref="E3213:E3214"/>
    <mergeCell ref="F3213:F3214"/>
    <mergeCell ref="G3213:G3214"/>
    <mergeCell ref="H3213:H3214"/>
    <mergeCell ref="A3290:A3291"/>
    <mergeCell ref="B3290:B3291"/>
    <mergeCell ref="C3290:C3291"/>
    <mergeCell ref="D3290:D3291"/>
    <mergeCell ref="E3290:E3291"/>
    <mergeCell ref="F3290:F3291"/>
    <mergeCell ref="G3290:G3291"/>
    <mergeCell ref="H3290:H3291"/>
    <mergeCell ref="A3231:A3232"/>
    <mergeCell ref="A3064:A3065"/>
    <mergeCell ref="B3064:B3065"/>
    <mergeCell ref="C3064:C3065"/>
    <mergeCell ref="D3064:D3065"/>
    <mergeCell ref="E3064:E3065"/>
    <mergeCell ref="F3064:F3065"/>
    <mergeCell ref="G3064:G3065"/>
    <mergeCell ref="H3064:H3065"/>
    <mergeCell ref="A3080:A3081"/>
    <mergeCell ref="B3080:B3081"/>
    <mergeCell ref="C3080:C3081"/>
    <mergeCell ref="A3191:A3192"/>
    <mergeCell ref="B3191:B3192"/>
    <mergeCell ref="C3191:C3192"/>
    <mergeCell ref="D3191:D3192"/>
    <mergeCell ref="E3191:E3192"/>
    <mergeCell ref="F3191:F3192"/>
    <mergeCell ref="G3191:G3192"/>
    <mergeCell ref="H3191:H3192"/>
    <mergeCell ref="A3087:A3088"/>
    <mergeCell ref="B3087:B3088"/>
    <mergeCell ref="C3087:C3088"/>
    <mergeCell ref="D3087:D3088"/>
    <mergeCell ref="E3087:E3088"/>
    <mergeCell ref="F3087:F3088"/>
    <mergeCell ref="G3087:G3088"/>
    <mergeCell ref="H3087:H3088"/>
    <mergeCell ref="D3080:D3081"/>
    <mergeCell ref="E3080:E3081"/>
    <mergeCell ref="F3080:F3081"/>
    <mergeCell ref="G3080:G3081"/>
    <mergeCell ref="H3080:H3081"/>
    <mergeCell ref="G3025:G3026"/>
    <mergeCell ref="H3025:H3026"/>
    <mergeCell ref="C2948:C2949"/>
    <mergeCell ref="D2948:D2949"/>
    <mergeCell ref="E2948:E2949"/>
    <mergeCell ref="A3025:A3026"/>
    <mergeCell ref="B3025:B3026"/>
    <mergeCell ref="C3025:C3026"/>
    <mergeCell ref="D3025:D3026"/>
    <mergeCell ref="E3025:E3026"/>
    <mergeCell ref="F3025:F3026"/>
    <mergeCell ref="A2978:A2979"/>
    <mergeCell ref="B2978:B2979"/>
    <mergeCell ref="C2978:C2979"/>
    <mergeCell ref="D2978:D2979"/>
    <mergeCell ref="A2948:A2949"/>
    <mergeCell ref="B2948:B2949"/>
    <mergeCell ref="G2962:G2963"/>
    <mergeCell ref="H2962:H2963"/>
    <mergeCell ref="B3008:B3009"/>
    <mergeCell ref="C3008:C3009"/>
    <mergeCell ref="D3008:D3009"/>
    <mergeCell ref="E3008:E3009"/>
    <mergeCell ref="F3008:F3009"/>
    <mergeCell ref="A3041:A3042"/>
    <mergeCell ref="B3041:B3042"/>
    <mergeCell ref="C3041:C3042"/>
    <mergeCell ref="D3041:D3042"/>
    <mergeCell ref="E3041:E3042"/>
    <mergeCell ref="F3041:F3042"/>
    <mergeCell ref="G3041:G3042"/>
    <mergeCell ref="H3041:H3042"/>
    <mergeCell ref="F2948:F2949"/>
    <mergeCell ref="G2948:G2949"/>
    <mergeCell ref="H2948:H2949"/>
    <mergeCell ref="E2978:E2979"/>
    <mergeCell ref="F2978:F2979"/>
    <mergeCell ref="G2978:G2979"/>
    <mergeCell ref="H2978:H2979"/>
    <mergeCell ref="A2996:A2997"/>
    <mergeCell ref="B2996:B2997"/>
    <mergeCell ref="A2962:A2963"/>
    <mergeCell ref="B2962:B2963"/>
    <mergeCell ref="C2962:C2963"/>
    <mergeCell ref="D2962:D2963"/>
    <mergeCell ref="E2962:E2963"/>
    <mergeCell ref="F2962:F2963"/>
    <mergeCell ref="G3008:G3009"/>
    <mergeCell ref="H3008:H3009"/>
    <mergeCell ref="C2996:C2997"/>
    <mergeCell ref="D2996:D2997"/>
    <mergeCell ref="E2996:E2997"/>
    <mergeCell ref="F2996:F2997"/>
    <mergeCell ref="G2996:G2997"/>
    <mergeCell ref="H2996:H2997"/>
    <mergeCell ref="A3008:A3009"/>
    <mergeCell ref="A2907:A2908"/>
    <mergeCell ref="B2907:B2908"/>
    <mergeCell ref="C2907:C2908"/>
    <mergeCell ref="D2907:D2908"/>
    <mergeCell ref="E2907:E2908"/>
    <mergeCell ref="F2907:F2908"/>
    <mergeCell ref="G2907:G2908"/>
    <mergeCell ref="H2907:H2908"/>
    <mergeCell ref="A2891:A2892"/>
    <mergeCell ref="B2891:B2892"/>
    <mergeCell ref="C2891:C2892"/>
    <mergeCell ref="D2891:D2892"/>
    <mergeCell ref="E2891:E2892"/>
    <mergeCell ref="F2926:F2927"/>
    <mergeCell ref="G2926:G2927"/>
    <mergeCell ref="H2926:H2927"/>
    <mergeCell ref="A2926:A2927"/>
    <mergeCell ref="B2926:B2927"/>
    <mergeCell ref="C2926:C2927"/>
    <mergeCell ref="D2926:D2927"/>
    <mergeCell ref="E2926:E2927"/>
    <mergeCell ref="F2891:F2892"/>
    <mergeCell ref="G2891:G2892"/>
    <mergeCell ref="H2891:H2892"/>
    <mergeCell ref="H2939:H2940"/>
    <mergeCell ref="A2939:A2940"/>
    <mergeCell ref="B2939:B2940"/>
    <mergeCell ref="C2939:C2940"/>
    <mergeCell ref="D2939:D2940"/>
    <mergeCell ref="E2939:E2940"/>
    <mergeCell ref="F2939:F2940"/>
    <mergeCell ref="G2939:G2940"/>
    <mergeCell ref="H2241:H2242"/>
    <mergeCell ref="A2241:A2242"/>
    <mergeCell ref="B2241:B2242"/>
    <mergeCell ref="C2241:C2242"/>
    <mergeCell ref="D2241:D2242"/>
    <mergeCell ref="A2380:A2381"/>
    <mergeCell ref="B2780:B2781"/>
    <mergeCell ref="C2780:C2781"/>
    <mergeCell ref="D2780:D2781"/>
    <mergeCell ref="E2780:E2781"/>
    <mergeCell ref="F2780:F2781"/>
    <mergeCell ref="G2780:G2781"/>
    <mergeCell ref="H2780:H2781"/>
    <mergeCell ref="A2842:A2843"/>
    <mergeCell ref="B2842:B2843"/>
    <mergeCell ref="C2842:C2843"/>
    <mergeCell ref="D2842:D2843"/>
    <mergeCell ref="E2842:E2843"/>
    <mergeCell ref="F2842:F2843"/>
    <mergeCell ref="G2842:G2843"/>
    <mergeCell ref="H2842:H2843"/>
    <mergeCell ref="A2258:A2259"/>
    <mergeCell ref="C2363:C2364"/>
    <mergeCell ref="D2363:D2364"/>
    <mergeCell ref="A2308:A2309"/>
    <mergeCell ref="B2308:B2309"/>
    <mergeCell ref="C2308:C2309"/>
    <mergeCell ref="D2308:D2309"/>
    <mergeCell ref="A2264:A2265"/>
    <mergeCell ref="B2264:B2265"/>
    <mergeCell ref="A2805:A2806"/>
    <mergeCell ref="B2805:B2806"/>
    <mergeCell ref="C2805:C2806"/>
    <mergeCell ref="D2805:D2806"/>
    <mergeCell ref="E2805:E2806"/>
    <mergeCell ref="F2805:F2806"/>
    <mergeCell ref="G2805:G2806"/>
    <mergeCell ref="H2805:H2806"/>
    <mergeCell ref="A2288:A2289"/>
    <mergeCell ref="B2288:B2289"/>
    <mergeCell ref="C2288:C2289"/>
    <mergeCell ref="D2288:D2289"/>
    <mergeCell ref="E2288:E2289"/>
    <mergeCell ref="H2288:H2289"/>
    <mergeCell ref="D2345:D2346"/>
    <mergeCell ref="E2345:E2346"/>
    <mergeCell ref="H2345:H2346"/>
    <mergeCell ref="F2454:F2455"/>
    <mergeCell ref="G2454:G2455"/>
    <mergeCell ref="H2454:H2455"/>
    <mergeCell ref="A2466:A2467"/>
    <mergeCell ref="B2466:B2467"/>
    <mergeCell ref="C2466:C2467"/>
    <mergeCell ref="D2466:D2467"/>
    <mergeCell ref="E2466:E2467"/>
    <mergeCell ref="F2466:F2467"/>
    <mergeCell ref="B2258:B2259"/>
    <mergeCell ref="C2258:C2259"/>
    <mergeCell ref="D2258:D2259"/>
    <mergeCell ref="E2258:E2259"/>
    <mergeCell ref="H2258:H2259"/>
    <mergeCell ref="A2780:A2781"/>
    <mergeCell ref="C2264:C2265"/>
    <mergeCell ref="D2264:D2265"/>
    <mergeCell ref="E2264:E2265"/>
    <mergeCell ref="H2264:H2265"/>
    <mergeCell ref="B2380:B2381"/>
    <mergeCell ref="C2380:C2381"/>
    <mergeCell ref="D2380:D2381"/>
    <mergeCell ref="E2380:E2381"/>
    <mergeCell ref="H2380:H2381"/>
    <mergeCell ref="A2398:A2399"/>
    <mergeCell ref="B2398:B2399"/>
    <mergeCell ref="C2398:C2399"/>
    <mergeCell ref="D2398:D2399"/>
    <mergeCell ref="E2398:E2399"/>
    <mergeCell ref="H2398:H2399"/>
    <mergeCell ref="E2308:E2309"/>
    <mergeCell ref="H2308:H2309"/>
    <mergeCell ref="A2325:A2326"/>
    <mergeCell ref="B2325:B2326"/>
    <mergeCell ref="C2325:C2326"/>
    <mergeCell ref="D2325:D2326"/>
    <mergeCell ref="E2325:E2326"/>
    <mergeCell ref="H2325:H2326"/>
    <mergeCell ref="A2345:A2346"/>
    <mergeCell ref="B2345:B2346"/>
    <mergeCell ref="C2345:C2346"/>
    <mergeCell ref="D2118:D2119"/>
    <mergeCell ref="E2118:E2119"/>
    <mergeCell ref="H2193:H2194"/>
    <mergeCell ref="A2193:A2194"/>
    <mergeCell ref="B2193:B2194"/>
    <mergeCell ref="C2193:C2194"/>
    <mergeCell ref="D2193:D2194"/>
    <mergeCell ref="E2193:E2194"/>
    <mergeCell ref="H2157:H2158"/>
    <mergeCell ref="A2174:A2175"/>
    <mergeCell ref="B2174:B2175"/>
    <mergeCell ref="C2174:C2175"/>
    <mergeCell ref="D2174:D2175"/>
    <mergeCell ref="E2174:E2175"/>
    <mergeCell ref="A2212:A2213"/>
    <mergeCell ref="B2212:B2213"/>
    <mergeCell ref="C2212:C2213"/>
    <mergeCell ref="D2212:D2213"/>
    <mergeCell ref="E2212:E2213"/>
    <mergeCell ref="H2212:H2213"/>
    <mergeCell ref="A2109:A2110"/>
    <mergeCell ref="B2109:B2110"/>
    <mergeCell ref="C2109:C2110"/>
    <mergeCell ref="D2109:D2110"/>
    <mergeCell ref="E2109:E2110"/>
    <mergeCell ref="H2109:H2110"/>
    <mergeCell ref="H2174:H2175"/>
    <mergeCell ref="A2157:A2158"/>
    <mergeCell ref="B2157:B2158"/>
    <mergeCell ref="C2157:C2158"/>
    <mergeCell ref="D2157:D2158"/>
    <mergeCell ref="E2157:E2158"/>
    <mergeCell ref="C2071:C2072"/>
    <mergeCell ref="D2071:D2072"/>
    <mergeCell ref="E2071:E2072"/>
    <mergeCell ref="H2071:H2072"/>
    <mergeCell ref="A2091:A2092"/>
    <mergeCell ref="B2091:B2092"/>
    <mergeCell ref="C2091:C2092"/>
    <mergeCell ref="D2091:D2092"/>
    <mergeCell ref="E2091:E2092"/>
    <mergeCell ref="H2091:H2092"/>
    <mergeCell ref="H2118:H2119"/>
    <mergeCell ref="A2137:A2138"/>
    <mergeCell ref="B2137:B2138"/>
    <mergeCell ref="C2137:C2138"/>
    <mergeCell ref="D2137:D2138"/>
    <mergeCell ref="E2137:E2138"/>
    <mergeCell ref="H2137:H2138"/>
    <mergeCell ref="A2118:A2119"/>
    <mergeCell ref="B2118:B2119"/>
    <mergeCell ref="C2118:C2119"/>
    <mergeCell ref="H2050:H2051"/>
    <mergeCell ref="A1957:A1958"/>
    <mergeCell ref="B1957:B1958"/>
    <mergeCell ref="C1957:C1958"/>
    <mergeCell ref="D1957:D1958"/>
    <mergeCell ref="E1957:E1958"/>
    <mergeCell ref="H1957:H1958"/>
    <mergeCell ref="H1977:H1978"/>
    <mergeCell ref="A1995:A1996"/>
    <mergeCell ref="B1995:B1996"/>
    <mergeCell ref="C1995:C1996"/>
    <mergeCell ref="D1995:D1996"/>
    <mergeCell ref="E1995:E1996"/>
    <mergeCell ref="H1995:H1996"/>
    <mergeCell ref="A2004:A2005"/>
    <mergeCell ref="B2004:B2005"/>
    <mergeCell ref="C2004:C2005"/>
    <mergeCell ref="D2004:D2005"/>
    <mergeCell ref="E2004:E2005"/>
    <mergeCell ref="H2004:H2005"/>
    <mergeCell ref="A1935:A1936"/>
    <mergeCell ref="B1935:B1936"/>
    <mergeCell ref="C1935:C1936"/>
    <mergeCell ref="D1935:D1936"/>
    <mergeCell ref="E1935:E1936"/>
    <mergeCell ref="H1935:H1936"/>
    <mergeCell ref="A1977:A1978"/>
    <mergeCell ref="B1977:B1978"/>
    <mergeCell ref="C1977:C1978"/>
    <mergeCell ref="D1977:D1978"/>
    <mergeCell ref="E1977:E1978"/>
    <mergeCell ref="H1855:H1856"/>
    <mergeCell ref="A1874:A1875"/>
    <mergeCell ref="B1874:B1875"/>
    <mergeCell ref="C1874:C1875"/>
    <mergeCell ref="D1874:D1875"/>
    <mergeCell ref="E1874:E1875"/>
    <mergeCell ref="H1874:H1875"/>
    <mergeCell ref="A1855:A1856"/>
    <mergeCell ref="B1855:B1856"/>
    <mergeCell ref="C1855:C1856"/>
    <mergeCell ref="D1855:D1856"/>
    <mergeCell ref="E1855:E1856"/>
    <mergeCell ref="H1913:H1914"/>
    <mergeCell ref="A1913:A1914"/>
    <mergeCell ref="B1913:B1914"/>
    <mergeCell ref="C1913:C1914"/>
    <mergeCell ref="D1913:D1914"/>
    <mergeCell ref="E1913:E1914"/>
    <mergeCell ref="H1887:H1888"/>
    <mergeCell ref="A1892:A1893"/>
    <mergeCell ref="B1892:B1893"/>
    <mergeCell ref="C1892:C1893"/>
    <mergeCell ref="D1892:D1893"/>
    <mergeCell ref="E1892:E1893"/>
    <mergeCell ref="H1892:H1893"/>
    <mergeCell ref="A1887:A1888"/>
    <mergeCell ref="B1887:B1888"/>
    <mergeCell ref="C1887:C1888"/>
    <mergeCell ref="D1887:D1888"/>
    <mergeCell ref="E1887:E1888"/>
    <mergeCell ref="H1758:H1759"/>
    <mergeCell ref="A1783:A1784"/>
    <mergeCell ref="B1783:B1784"/>
    <mergeCell ref="C1783:C1784"/>
    <mergeCell ref="D1783:D1784"/>
    <mergeCell ref="E1783:E1784"/>
    <mergeCell ref="H1783:H1784"/>
    <mergeCell ref="A1758:A1759"/>
    <mergeCell ref="B1758:B1759"/>
    <mergeCell ref="C1758:C1759"/>
    <mergeCell ref="D1758:D1759"/>
    <mergeCell ref="E1758:E1759"/>
    <mergeCell ref="H1803:H1804"/>
    <mergeCell ref="A1826:A1827"/>
    <mergeCell ref="B1826:B1827"/>
    <mergeCell ref="C1826:C1827"/>
    <mergeCell ref="D1826:D1827"/>
    <mergeCell ref="E1826:E1827"/>
    <mergeCell ref="H1826:H1827"/>
    <mergeCell ref="A1803:A1804"/>
    <mergeCell ref="B1803:B1804"/>
    <mergeCell ref="C1803:C1804"/>
    <mergeCell ref="D1803:D1804"/>
    <mergeCell ref="E1803:E1804"/>
    <mergeCell ref="H1682:H1683"/>
    <mergeCell ref="A1707:A1708"/>
    <mergeCell ref="B1707:B1708"/>
    <mergeCell ref="C1707:C1708"/>
    <mergeCell ref="D1707:D1708"/>
    <mergeCell ref="E1707:E1708"/>
    <mergeCell ref="H1707:H1708"/>
    <mergeCell ref="A1682:A1683"/>
    <mergeCell ref="B1682:B1683"/>
    <mergeCell ref="C1682:C1683"/>
    <mergeCell ref="D1682:D1683"/>
    <mergeCell ref="E1682:E1683"/>
    <mergeCell ref="H1732:H1733"/>
    <mergeCell ref="A1739:A1740"/>
    <mergeCell ref="B1739:B1740"/>
    <mergeCell ref="C1739:C1740"/>
    <mergeCell ref="D1739:D1740"/>
    <mergeCell ref="E1739:E1740"/>
    <mergeCell ref="H1739:H1740"/>
    <mergeCell ref="A1732:A1733"/>
    <mergeCell ref="B1732:B1733"/>
    <mergeCell ref="C1732:C1733"/>
    <mergeCell ref="D1732:D1733"/>
    <mergeCell ref="E1732:E1733"/>
    <mergeCell ref="H1598:H1599"/>
    <mergeCell ref="A1621:A1622"/>
    <mergeCell ref="B1621:B1622"/>
    <mergeCell ref="C1621:C1622"/>
    <mergeCell ref="D1621:D1622"/>
    <mergeCell ref="E1621:E1622"/>
    <mergeCell ref="H1621:H1622"/>
    <mergeCell ref="A1598:A1599"/>
    <mergeCell ref="B1598:B1599"/>
    <mergeCell ref="C1598:C1599"/>
    <mergeCell ref="D1598:D1599"/>
    <mergeCell ref="E1598:E1599"/>
    <mergeCell ref="H1648:H1649"/>
    <mergeCell ref="A1660:A1661"/>
    <mergeCell ref="B1660:B1661"/>
    <mergeCell ref="C1660:C1661"/>
    <mergeCell ref="D1660:D1661"/>
    <mergeCell ref="E1660:E1661"/>
    <mergeCell ref="H1660:H1661"/>
    <mergeCell ref="A1648:A1649"/>
    <mergeCell ref="B1648:B1649"/>
    <mergeCell ref="C1648:C1649"/>
    <mergeCell ref="D1648:D1649"/>
    <mergeCell ref="E1648:E1649"/>
    <mergeCell ref="H1526:H1527"/>
    <mergeCell ref="A1530:A1531"/>
    <mergeCell ref="B1530:B1531"/>
    <mergeCell ref="C1530:C1531"/>
    <mergeCell ref="D1530:D1531"/>
    <mergeCell ref="E1530:E1531"/>
    <mergeCell ref="H1530:H1531"/>
    <mergeCell ref="A1526:A1527"/>
    <mergeCell ref="B1526:B1527"/>
    <mergeCell ref="C1526:C1527"/>
    <mergeCell ref="D1526:D1527"/>
    <mergeCell ref="E1526:E1527"/>
    <mergeCell ref="A1570:A1571"/>
    <mergeCell ref="B1570:B1571"/>
    <mergeCell ref="C1570:C1571"/>
    <mergeCell ref="D1570:D1571"/>
    <mergeCell ref="E1570:E1571"/>
    <mergeCell ref="H1570:H1571"/>
    <mergeCell ref="H1550:H1551"/>
    <mergeCell ref="A1550:A1551"/>
    <mergeCell ref="B1550:B1551"/>
    <mergeCell ref="C1550:C1551"/>
    <mergeCell ref="D1550:D1551"/>
    <mergeCell ref="E1550:E1551"/>
    <mergeCell ref="H1454:H1455"/>
    <mergeCell ref="A1475:A1476"/>
    <mergeCell ref="B1475:B1476"/>
    <mergeCell ref="C1475:C1476"/>
    <mergeCell ref="D1475:D1476"/>
    <mergeCell ref="E1475:E1476"/>
    <mergeCell ref="H1475:H1476"/>
    <mergeCell ref="A1454:A1455"/>
    <mergeCell ref="B1454:B1455"/>
    <mergeCell ref="C1454:C1455"/>
    <mergeCell ref="D1454:D1455"/>
    <mergeCell ref="E1454:E1455"/>
    <mergeCell ref="H1498:H1499"/>
    <mergeCell ref="A1517:A1518"/>
    <mergeCell ref="B1517:B1518"/>
    <mergeCell ref="C1517:C1518"/>
    <mergeCell ref="D1517:D1518"/>
    <mergeCell ref="E1517:E1518"/>
    <mergeCell ref="H1517:H1518"/>
    <mergeCell ref="A1498:A1499"/>
    <mergeCell ref="B1498:B1499"/>
    <mergeCell ref="C1498:C1499"/>
    <mergeCell ref="D1498:D1499"/>
    <mergeCell ref="E1498:E1499"/>
    <mergeCell ref="A1396:A1397"/>
    <mergeCell ref="B1396:B1397"/>
    <mergeCell ref="C1396:C1397"/>
    <mergeCell ref="D1396:D1397"/>
    <mergeCell ref="E1396:E1397"/>
    <mergeCell ref="H1396:H1397"/>
    <mergeCell ref="A1409:A1410"/>
    <mergeCell ref="B1409:B1410"/>
    <mergeCell ref="C1409:C1410"/>
    <mergeCell ref="D1409:D1410"/>
    <mergeCell ref="E1409:E1410"/>
    <mergeCell ref="H1409:H1410"/>
    <mergeCell ref="A1437:A1438"/>
    <mergeCell ref="B1437:B1438"/>
    <mergeCell ref="C1437:C1438"/>
    <mergeCell ref="D1437:D1438"/>
    <mergeCell ref="E1437:E1438"/>
    <mergeCell ref="H1437:H1438"/>
    <mergeCell ref="A1414:A1415"/>
    <mergeCell ref="B1414:B1415"/>
    <mergeCell ref="C1414:C1415"/>
    <mergeCell ref="D1414:D1415"/>
    <mergeCell ref="E1414:E1415"/>
    <mergeCell ref="H1414:H1415"/>
    <mergeCell ref="H1304:H1305"/>
    <mergeCell ref="A1327:A1328"/>
    <mergeCell ref="B1327:B1328"/>
    <mergeCell ref="C1327:C1328"/>
    <mergeCell ref="D1327:D1328"/>
    <mergeCell ref="E1327:E1328"/>
    <mergeCell ref="H1327:H1328"/>
    <mergeCell ref="A1304:A1305"/>
    <mergeCell ref="B1304:B1305"/>
    <mergeCell ref="C1304:C1305"/>
    <mergeCell ref="D1304:D1305"/>
    <mergeCell ref="E1304:E1305"/>
    <mergeCell ref="A1378:A1379"/>
    <mergeCell ref="B1378:B1379"/>
    <mergeCell ref="C1378:C1379"/>
    <mergeCell ref="D1378:D1379"/>
    <mergeCell ref="E1378:E1379"/>
    <mergeCell ref="H1378:H1379"/>
    <mergeCell ref="A1354:A1355"/>
    <mergeCell ref="B1354:B1355"/>
    <mergeCell ref="C1354:C1355"/>
    <mergeCell ref="D1354:D1355"/>
    <mergeCell ref="E1354:E1355"/>
    <mergeCell ref="H1354:H1355"/>
    <mergeCell ref="H1281:H1282"/>
    <mergeCell ref="E1263:E1264"/>
    <mergeCell ref="H1263:H1264"/>
    <mergeCell ref="E1205:E1206"/>
    <mergeCell ref="H1205:H1206"/>
    <mergeCell ref="A1239:A1240"/>
    <mergeCell ref="B1239:B1240"/>
    <mergeCell ref="C1239:C1240"/>
    <mergeCell ref="D1239:D1240"/>
    <mergeCell ref="E1239:E1240"/>
    <mergeCell ref="H1239:H1240"/>
    <mergeCell ref="A1276:A1277"/>
    <mergeCell ref="B1276:B1277"/>
    <mergeCell ref="C1276:C1277"/>
    <mergeCell ref="D1276:D1277"/>
    <mergeCell ref="E1276:E1277"/>
    <mergeCell ref="H1276:H1277"/>
    <mergeCell ref="A1281:A1282"/>
    <mergeCell ref="B1281:B1282"/>
    <mergeCell ref="C1281:C1282"/>
    <mergeCell ref="D1281:D1282"/>
    <mergeCell ref="E1281:E1282"/>
    <mergeCell ref="A1263:A1264"/>
    <mergeCell ref="A1005:A1006"/>
    <mergeCell ref="B1005:B1006"/>
    <mergeCell ref="C1005:C1006"/>
    <mergeCell ref="D1005:D1006"/>
    <mergeCell ref="E1005:E1006"/>
    <mergeCell ref="H1005:H1006"/>
    <mergeCell ref="H995:H996"/>
    <mergeCell ref="A1056:A1057"/>
    <mergeCell ref="B1056:B1057"/>
    <mergeCell ref="C1056:C1057"/>
    <mergeCell ref="D1056:D1057"/>
    <mergeCell ref="E1056:E1057"/>
    <mergeCell ref="H1056:H1057"/>
    <mergeCell ref="A1103:A1104"/>
    <mergeCell ref="B1103:B1104"/>
    <mergeCell ref="C1103:C1104"/>
    <mergeCell ref="D1103:D1104"/>
    <mergeCell ref="E1103:E1104"/>
    <mergeCell ref="H1103:H1104"/>
    <mergeCell ref="A995:A996"/>
    <mergeCell ref="B995:B996"/>
    <mergeCell ref="C995:C996"/>
    <mergeCell ref="D995:D996"/>
    <mergeCell ref="E995:E996"/>
    <mergeCell ref="A1028:A1029"/>
    <mergeCell ref="B1028:B1029"/>
    <mergeCell ref="C1028:C1029"/>
    <mergeCell ref="D1028:D1029"/>
    <mergeCell ref="E1028:E1029"/>
    <mergeCell ref="H1028:H1029"/>
    <mergeCell ref="A1082:A1083"/>
    <mergeCell ref="B1082:B1083"/>
    <mergeCell ref="H953:H954"/>
    <mergeCell ref="A976:A977"/>
    <mergeCell ref="B976:B977"/>
    <mergeCell ref="C976:C977"/>
    <mergeCell ref="D976:D977"/>
    <mergeCell ref="E976:E977"/>
    <mergeCell ref="H976:H977"/>
    <mergeCell ref="A953:A954"/>
    <mergeCell ref="B953:B954"/>
    <mergeCell ref="C953:C954"/>
    <mergeCell ref="D953:D954"/>
    <mergeCell ref="E953:E954"/>
    <mergeCell ref="B778:B779"/>
    <mergeCell ref="C778:C779"/>
    <mergeCell ref="D778:D779"/>
    <mergeCell ref="E778:E779"/>
    <mergeCell ref="H778:H779"/>
    <mergeCell ref="A892:A893"/>
    <mergeCell ref="B892:B893"/>
    <mergeCell ref="C892:C893"/>
    <mergeCell ref="D892:D893"/>
    <mergeCell ref="E892:E893"/>
    <mergeCell ref="H892:H893"/>
    <mergeCell ref="A885:A886"/>
    <mergeCell ref="B885:B886"/>
    <mergeCell ref="C885:C886"/>
    <mergeCell ref="D885:D886"/>
    <mergeCell ref="E885:E886"/>
    <mergeCell ref="H885:H886"/>
    <mergeCell ref="A845:A846"/>
    <mergeCell ref="B845:B846"/>
    <mergeCell ref="C845:C846"/>
    <mergeCell ref="A755:A756"/>
    <mergeCell ref="B755:B756"/>
    <mergeCell ref="C755:C756"/>
    <mergeCell ref="D755:D756"/>
    <mergeCell ref="E755:E756"/>
    <mergeCell ref="H755:H756"/>
    <mergeCell ref="A741:A742"/>
    <mergeCell ref="B741:B742"/>
    <mergeCell ref="C741:C742"/>
    <mergeCell ref="D741:D742"/>
    <mergeCell ref="E741:E742"/>
    <mergeCell ref="H741:H742"/>
    <mergeCell ref="A637:A638"/>
    <mergeCell ref="B637:B638"/>
    <mergeCell ref="C637:C638"/>
    <mergeCell ref="D637:D638"/>
    <mergeCell ref="E637:E638"/>
    <mergeCell ref="B478:B479"/>
    <mergeCell ref="C478:C479"/>
    <mergeCell ref="D478:D479"/>
    <mergeCell ref="E478:E479"/>
    <mergeCell ref="D548:D549"/>
    <mergeCell ref="E548:E549"/>
    <mergeCell ref="H548:H549"/>
    <mergeCell ref="H564:H565"/>
    <mergeCell ref="A586:A587"/>
    <mergeCell ref="B586:B587"/>
    <mergeCell ref="C586:C587"/>
    <mergeCell ref="A564:A565"/>
    <mergeCell ref="B564:B565"/>
    <mergeCell ref="C564:C565"/>
    <mergeCell ref="D564:D565"/>
    <mergeCell ref="E564:E565"/>
    <mergeCell ref="A610:A611"/>
    <mergeCell ref="B610:B611"/>
    <mergeCell ref="C610:C611"/>
    <mergeCell ref="A424:A425"/>
    <mergeCell ref="B424:B425"/>
    <mergeCell ref="C424:C425"/>
    <mergeCell ref="D424:D425"/>
    <mergeCell ref="E424:E425"/>
    <mergeCell ref="H424:H425"/>
    <mergeCell ref="A1:H2"/>
    <mergeCell ref="A512:A513"/>
    <mergeCell ref="B512:B513"/>
    <mergeCell ref="C512:C513"/>
    <mergeCell ref="D512:D513"/>
    <mergeCell ref="E512:E513"/>
    <mergeCell ref="A497:A498"/>
    <mergeCell ref="B497:B498"/>
    <mergeCell ref="C497:C498"/>
    <mergeCell ref="D497:D498"/>
    <mergeCell ref="E497:E498"/>
    <mergeCell ref="H497:H498"/>
    <mergeCell ref="H478:H479"/>
    <mergeCell ref="H441:H442"/>
    <mergeCell ref="A459:A460"/>
    <mergeCell ref="B459:B460"/>
    <mergeCell ref="C459:C460"/>
    <mergeCell ref="D459:D460"/>
    <mergeCell ref="E459:E460"/>
    <mergeCell ref="H459:H460"/>
    <mergeCell ref="A441:A442"/>
    <mergeCell ref="B441:B442"/>
    <mergeCell ref="C441:C442"/>
    <mergeCell ref="D441:D442"/>
    <mergeCell ref="E441:E442"/>
    <mergeCell ref="A478:A479"/>
    <mergeCell ref="H626:H627"/>
    <mergeCell ref="A626:A627"/>
    <mergeCell ref="B626:B627"/>
    <mergeCell ref="C626:C627"/>
    <mergeCell ref="D626:D627"/>
    <mergeCell ref="E626:E627"/>
    <mergeCell ref="H586:H587"/>
    <mergeCell ref="D610:D611"/>
    <mergeCell ref="E610:E611"/>
    <mergeCell ref="H610:H611"/>
    <mergeCell ref="D586:D587"/>
    <mergeCell ref="D531:D532"/>
    <mergeCell ref="E531:E532"/>
    <mergeCell ref="H512:H513"/>
    <mergeCell ref="H531:H532"/>
    <mergeCell ref="A531:A532"/>
    <mergeCell ref="B531:B532"/>
    <mergeCell ref="C531:C532"/>
    <mergeCell ref="A548:A549"/>
    <mergeCell ref="B548:B549"/>
    <mergeCell ref="C548:C549"/>
    <mergeCell ref="A797:A798"/>
    <mergeCell ref="B797:B798"/>
    <mergeCell ref="C797:C798"/>
    <mergeCell ref="D797:D798"/>
    <mergeCell ref="E797:E798"/>
    <mergeCell ref="H797:H798"/>
    <mergeCell ref="E586:E587"/>
    <mergeCell ref="A684:A685"/>
    <mergeCell ref="B684:B685"/>
    <mergeCell ref="C684:C685"/>
    <mergeCell ref="D684:D685"/>
    <mergeCell ref="E684:E685"/>
    <mergeCell ref="H684:H685"/>
    <mergeCell ref="H710:H711"/>
    <mergeCell ref="A710:A711"/>
    <mergeCell ref="B710:B711"/>
    <mergeCell ref="C710:C711"/>
    <mergeCell ref="D710:D711"/>
    <mergeCell ref="E710:E711"/>
    <mergeCell ref="H652:H653"/>
    <mergeCell ref="A666:A667"/>
    <mergeCell ref="B666:B667"/>
    <mergeCell ref="C666:C667"/>
    <mergeCell ref="D666:D667"/>
    <mergeCell ref="E666:E667"/>
    <mergeCell ref="H666:H667"/>
    <mergeCell ref="A652:A653"/>
    <mergeCell ref="B652:B653"/>
    <mergeCell ref="C652:C653"/>
    <mergeCell ref="D652:D653"/>
    <mergeCell ref="H637:H638"/>
    <mergeCell ref="E652:E653"/>
    <mergeCell ref="D917:D918"/>
    <mergeCell ref="E917:E918"/>
    <mergeCell ref="D845:D846"/>
    <mergeCell ref="E845:E846"/>
    <mergeCell ref="H845:H846"/>
    <mergeCell ref="A819:A820"/>
    <mergeCell ref="B819:B820"/>
    <mergeCell ref="C819:C820"/>
    <mergeCell ref="D819:D820"/>
    <mergeCell ref="E819:E820"/>
    <mergeCell ref="H819:H820"/>
    <mergeCell ref="A837:A838"/>
    <mergeCell ref="B837:B838"/>
    <mergeCell ref="C837:C838"/>
    <mergeCell ref="D837:D838"/>
    <mergeCell ref="E837:E838"/>
    <mergeCell ref="H837:H838"/>
    <mergeCell ref="H1146:H1147"/>
    <mergeCell ref="H1036:H1037"/>
    <mergeCell ref="A1120:A1121"/>
    <mergeCell ref="B1120:B1121"/>
    <mergeCell ref="C1120:C1121"/>
    <mergeCell ref="D1120:D1121"/>
    <mergeCell ref="E1120:E1121"/>
    <mergeCell ref="H1120:H1121"/>
    <mergeCell ref="A1146:A1147"/>
    <mergeCell ref="A726:A727"/>
    <mergeCell ref="B726:B727"/>
    <mergeCell ref="C726:C727"/>
    <mergeCell ref="D726:D727"/>
    <mergeCell ref="E726:E727"/>
    <mergeCell ref="H726:H727"/>
    <mergeCell ref="A778:A779"/>
    <mergeCell ref="A871:A872"/>
    <mergeCell ref="B871:B872"/>
    <mergeCell ref="C871:C872"/>
    <mergeCell ref="D871:D872"/>
    <mergeCell ref="E871:E872"/>
    <mergeCell ref="H871:H872"/>
    <mergeCell ref="H917:H918"/>
    <mergeCell ref="A928:A929"/>
    <mergeCell ref="B928:B929"/>
    <mergeCell ref="C928:C929"/>
    <mergeCell ref="D928:D929"/>
    <mergeCell ref="E928:E929"/>
    <mergeCell ref="H928:H929"/>
    <mergeCell ref="A917:A918"/>
    <mergeCell ref="B917:B918"/>
    <mergeCell ref="C917:C918"/>
    <mergeCell ref="A1168:A1169"/>
    <mergeCell ref="B1168:B1169"/>
    <mergeCell ref="C1168:C1169"/>
    <mergeCell ref="D1168:D1169"/>
    <mergeCell ref="E1168:E1169"/>
    <mergeCell ref="H1168:H1169"/>
    <mergeCell ref="A1182:A1183"/>
    <mergeCell ref="B1182:B1183"/>
    <mergeCell ref="C1182:C1183"/>
    <mergeCell ref="D1182:D1183"/>
    <mergeCell ref="E1182:E1183"/>
    <mergeCell ref="H1182:H1183"/>
    <mergeCell ref="B1263:B1264"/>
    <mergeCell ref="C1263:C1264"/>
    <mergeCell ref="D1263:D1264"/>
    <mergeCell ref="A1205:A1206"/>
    <mergeCell ref="A1036:A1037"/>
    <mergeCell ref="B1036:B1037"/>
    <mergeCell ref="C1036:C1037"/>
    <mergeCell ref="D1036:D1037"/>
    <mergeCell ref="E1036:E1037"/>
    <mergeCell ref="B1205:B1206"/>
    <mergeCell ref="C1205:C1206"/>
    <mergeCell ref="D1205:D1206"/>
    <mergeCell ref="C1082:C1083"/>
    <mergeCell ref="D1082:D1083"/>
    <mergeCell ref="E1082:E1083"/>
    <mergeCell ref="H1082:H1083"/>
    <mergeCell ref="B1146:B1147"/>
    <mergeCell ref="C1146:C1147"/>
    <mergeCell ref="D1146:D1147"/>
    <mergeCell ref="E1146:E1147"/>
    <mergeCell ref="E2241:E2242"/>
    <mergeCell ref="H2223:H2224"/>
    <mergeCell ref="A2219:A2220"/>
    <mergeCell ref="B2219:B2220"/>
    <mergeCell ref="C2219:C2220"/>
    <mergeCell ref="D2219:D2220"/>
    <mergeCell ref="E2219:E2220"/>
    <mergeCell ref="H2219:H2220"/>
    <mergeCell ref="A2223:A2224"/>
    <mergeCell ref="B2223:B2224"/>
    <mergeCell ref="C2223:C2224"/>
    <mergeCell ref="D2223:D2224"/>
    <mergeCell ref="E2223:E2224"/>
    <mergeCell ref="A2009:A2010"/>
    <mergeCell ref="B2009:B2010"/>
    <mergeCell ref="C2009:C2010"/>
    <mergeCell ref="D2009:D2010"/>
    <mergeCell ref="A2071:A2072"/>
    <mergeCell ref="B2071:B2072"/>
    <mergeCell ref="E2009:E2010"/>
    <mergeCell ref="H2009:H2010"/>
    <mergeCell ref="A2030:A2031"/>
    <mergeCell ref="B2030:B2031"/>
    <mergeCell ref="C2030:C2031"/>
    <mergeCell ref="D2030:D2031"/>
    <mergeCell ref="E2030:E2031"/>
    <mergeCell ref="H2030:H2031"/>
    <mergeCell ref="A2050:A2051"/>
    <mergeCell ref="B2050:B2051"/>
    <mergeCell ref="C2050:C2051"/>
    <mergeCell ref="D2050:D2051"/>
    <mergeCell ref="E2050:E2051"/>
    <mergeCell ref="G2466:G2467"/>
    <mergeCell ref="H2466:H2467"/>
    <mergeCell ref="A2454:A2455"/>
    <mergeCell ref="B2454:B2455"/>
    <mergeCell ref="C2454:C2455"/>
    <mergeCell ref="D2454:D2455"/>
    <mergeCell ref="E2454:E2455"/>
    <mergeCell ref="A2363:A2364"/>
    <mergeCell ref="B2363:B2364"/>
    <mergeCell ref="H2413:H2414"/>
    <mergeCell ref="A2429:A2430"/>
    <mergeCell ref="B2429:B2430"/>
    <mergeCell ref="C2429:C2430"/>
    <mergeCell ref="D2429:D2430"/>
    <mergeCell ref="E2429:E2430"/>
    <mergeCell ref="H2429:H2430"/>
    <mergeCell ref="G2429:G2430"/>
    <mergeCell ref="F2429:F2430"/>
    <mergeCell ref="A2413:A2414"/>
    <mergeCell ref="B2413:B2414"/>
    <mergeCell ref="C2413:C2414"/>
    <mergeCell ref="D2413:D2414"/>
    <mergeCell ref="E2413:E2414"/>
    <mergeCell ref="E2363:E2364"/>
    <mergeCell ref="H2363:H2364"/>
    <mergeCell ref="F2511:F2512"/>
    <mergeCell ref="G2511:G2512"/>
    <mergeCell ref="H2511:H2512"/>
    <mergeCell ref="A2529:A2530"/>
    <mergeCell ref="B2529:B2530"/>
    <mergeCell ref="C2529:C2530"/>
    <mergeCell ref="D2529:D2530"/>
    <mergeCell ref="E2529:E2530"/>
    <mergeCell ref="F2529:F2530"/>
    <mergeCell ref="G2529:G2530"/>
    <mergeCell ref="H2529:H2530"/>
    <mergeCell ref="A2511:A2512"/>
    <mergeCell ref="B2511:B2512"/>
    <mergeCell ref="C2511:C2512"/>
    <mergeCell ref="D2511:D2512"/>
    <mergeCell ref="E2511:E2512"/>
    <mergeCell ref="F2474:F2475"/>
    <mergeCell ref="G2474:G2475"/>
    <mergeCell ref="H2474:H2475"/>
    <mergeCell ref="A2492:A2493"/>
    <mergeCell ref="B2492:B2493"/>
    <mergeCell ref="C2492:C2493"/>
    <mergeCell ref="D2492:D2493"/>
    <mergeCell ref="E2492:E2493"/>
    <mergeCell ref="F2492:F2493"/>
    <mergeCell ref="G2492:G2493"/>
    <mergeCell ref="H2492:H2493"/>
    <mergeCell ref="A2474:A2475"/>
    <mergeCell ref="B2474:B2475"/>
    <mergeCell ref="C2474:C2475"/>
    <mergeCell ref="D2474:D2475"/>
    <mergeCell ref="E2474:E2475"/>
    <mergeCell ref="F2571:F2572"/>
    <mergeCell ref="G2571:G2572"/>
    <mergeCell ref="H2571:H2572"/>
    <mergeCell ref="A2589:A2590"/>
    <mergeCell ref="B2589:B2590"/>
    <mergeCell ref="C2589:C2590"/>
    <mergeCell ref="D2589:D2590"/>
    <mergeCell ref="E2589:E2590"/>
    <mergeCell ref="F2589:F2590"/>
    <mergeCell ref="G2589:G2590"/>
    <mergeCell ref="H2589:H2590"/>
    <mergeCell ref="A2571:A2572"/>
    <mergeCell ref="B2571:B2572"/>
    <mergeCell ref="C2571:C2572"/>
    <mergeCell ref="D2571:D2572"/>
    <mergeCell ref="E2571:E2572"/>
    <mergeCell ref="F2548:F2549"/>
    <mergeCell ref="G2548:G2549"/>
    <mergeCell ref="H2548:H2549"/>
    <mergeCell ref="A2565:A2566"/>
    <mergeCell ref="B2565:B2566"/>
    <mergeCell ref="C2565:C2566"/>
    <mergeCell ref="D2565:D2566"/>
    <mergeCell ref="E2565:E2566"/>
    <mergeCell ref="F2565:F2566"/>
    <mergeCell ref="G2565:G2566"/>
    <mergeCell ref="H2565:H2566"/>
    <mergeCell ref="A2548:A2549"/>
    <mergeCell ref="B2548:B2549"/>
    <mergeCell ref="C2548:C2549"/>
    <mergeCell ref="D2548:D2549"/>
    <mergeCell ref="E2548:E2549"/>
    <mergeCell ref="F2640:F2641"/>
    <mergeCell ref="G2640:G2641"/>
    <mergeCell ref="H2640:H2641"/>
    <mergeCell ref="A2658:A2659"/>
    <mergeCell ref="B2658:B2659"/>
    <mergeCell ref="C2658:C2659"/>
    <mergeCell ref="D2658:D2659"/>
    <mergeCell ref="E2658:E2659"/>
    <mergeCell ref="F2658:F2659"/>
    <mergeCell ref="G2658:G2659"/>
    <mergeCell ref="H2658:H2659"/>
    <mergeCell ref="A2640:A2641"/>
    <mergeCell ref="B2640:B2641"/>
    <mergeCell ref="C2640:C2641"/>
    <mergeCell ref="D2640:D2641"/>
    <mergeCell ref="E2640:E2641"/>
    <mergeCell ref="F2607:F2608"/>
    <mergeCell ref="G2607:G2608"/>
    <mergeCell ref="H2607:H2608"/>
    <mergeCell ref="A2622:A2623"/>
    <mergeCell ref="B2622:B2623"/>
    <mergeCell ref="C2622:C2623"/>
    <mergeCell ref="D2622:D2623"/>
    <mergeCell ref="E2622:E2623"/>
    <mergeCell ref="F2622:F2623"/>
    <mergeCell ref="G2622:G2623"/>
    <mergeCell ref="H2622:H2623"/>
    <mergeCell ref="A2607:A2608"/>
    <mergeCell ref="B2607:B2608"/>
    <mergeCell ref="C2607:C2608"/>
    <mergeCell ref="D2607:D2608"/>
    <mergeCell ref="E2607:E2608"/>
    <mergeCell ref="F2700:F2701"/>
    <mergeCell ref="G2700:G2701"/>
    <mergeCell ref="H2700:H2701"/>
    <mergeCell ref="A2715:A2716"/>
    <mergeCell ref="B2715:B2716"/>
    <mergeCell ref="C2715:C2716"/>
    <mergeCell ref="D2715:D2716"/>
    <mergeCell ref="E2715:E2716"/>
    <mergeCell ref="F2715:F2716"/>
    <mergeCell ref="G2715:G2716"/>
    <mergeCell ref="H2715:H2716"/>
    <mergeCell ref="A2700:A2701"/>
    <mergeCell ref="B2700:B2701"/>
    <mergeCell ref="C2700:C2701"/>
    <mergeCell ref="D2700:D2701"/>
    <mergeCell ref="E2700:E2701"/>
    <mergeCell ref="F2664:F2665"/>
    <mergeCell ref="G2664:G2665"/>
    <mergeCell ref="H2664:H2665"/>
    <mergeCell ref="A2679:A2680"/>
    <mergeCell ref="B2679:B2680"/>
    <mergeCell ref="C2679:C2680"/>
    <mergeCell ref="D2679:D2680"/>
    <mergeCell ref="E2679:E2680"/>
    <mergeCell ref="F2679:F2680"/>
    <mergeCell ref="G2679:G2680"/>
    <mergeCell ref="H2679:H2680"/>
    <mergeCell ref="A2664:A2665"/>
    <mergeCell ref="B2664:B2665"/>
    <mergeCell ref="C2664:C2665"/>
    <mergeCell ref="D2664:D2665"/>
    <mergeCell ref="E2664:E2665"/>
    <mergeCell ref="F2743:F2744"/>
    <mergeCell ref="G2743:G2744"/>
    <mergeCell ref="H2743:H2744"/>
    <mergeCell ref="A2757:A2758"/>
    <mergeCell ref="B2757:B2758"/>
    <mergeCell ref="C2757:C2758"/>
    <mergeCell ref="D2757:D2758"/>
    <mergeCell ref="E2757:E2758"/>
    <mergeCell ref="F2757:F2758"/>
    <mergeCell ref="G2757:G2758"/>
    <mergeCell ref="H2757:H2758"/>
    <mergeCell ref="A2743:A2744"/>
    <mergeCell ref="B2743:B2744"/>
    <mergeCell ref="C2743:C2744"/>
    <mergeCell ref="D2743:D2744"/>
    <mergeCell ref="E2743:E2744"/>
    <mergeCell ref="F2735:F2736"/>
    <mergeCell ref="G2735:G2736"/>
    <mergeCell ref="H2735:H2736"/>
    <mergeCell ref="A2738:A2739"/>
    <mergeCell ref="B2738:B2739"/>
    <mergeCell ref="C2738:C2739"/>
    <mergeCell ref="D2738:D2739"/>
    <mergeCell ref="E2738:E2739"/>
    <mergeCell ref="F2738:F2739"/>
    <mergeCell ref="G2738:G2739"/>
    <mergeCell ref="H2738:H2739"/>
    <mergeCell ref="A2735:A2736"/>
    <mergeCell ref="B2735:B2736"/>
    <mergeCell ref="C2735:C2736"/>
    <mergeCell ref="D2735:D2736"/>
    <mergeCell ref="E2735:E2736"/>
    <mergeCell ref="A2821:A2822"/>
    <mergeCell ref="B2821:B2822"/>
    <mergeCell ref="C2821:C2822"/>
    <mergeCell ref="D2821:D2822"/>
    <mergeCell ref="E2821:E2822"/>
    <mergeCell ref="F2821:F2822"/>
    <mergeCell ref="G2821:G2822"/>
    <mergeCell ref="H2821:H2822"/>
    <mergeCell ref="A2790:A2791"/>
    <mergeCell ref="B2790:B2791"/>
    <mergeCell ref="C2790:C2791"/>
    <mergeCell ref="D2790:D2791"/>
    <mergeCell ref="E2790:E2791"/>
    <mergeCell ref="F2790:F2791"/>
    <mergeCell ref="G2790:G2791"/>
    <mergeCell ref="H2790:H2791"/>
    <mergeCell ref="F2765:F2766"/>
    <mergeCell ref="G2765:G2766"/>
    <mergeCell ref="H2765:H2766"/>
    <mergeCell ref="A2776:A2777"/>
    <mergeCell ref="B2776:B2777"/>
    <mergeCell ref="C2776:C2777"/>
    <mergeCell ref="D2776:D2777"/>
    <mergeCell ref="E2776:E2777"/>
    <mergeCell ref="F2776:F2777"/>
    <mergeCell ref="G2776:G2777"/>
    <mergeCell ref="H2776:H2777"/>
    <mergeCell ref="A2765:A2766"/>
    <mergeCell ref="B2765:B2766"/>
    <mergeCell ref="C2765:C2766"/>
    <mergeCell ref="D2765:D2766"/>
    <mergeCell ref="E2765:E2766"/>
    <mergeCell ref="A2854:A2855"/>
    <mergeCell ref="B2854:B2855"/>
    <mergeCell ref="C2854:C2855"/>
    <mergeCell ref="D2854:D2855"/>
    <mergeCell ref="E2854:E2855"/>
    <mergeCell ref="F2854:F2855"/>
    <mergeCell ref="G2854:G2855"/>
    <mergeCell ref="H2854:H2855"/>
    <mergeCell ref="F2862:F2863"/>
    <mergeCell ref="G2862:G2863"/>
    <mergeCell ref="H2862:H2863"/>
    <mergeCell ref="A2875:A2876"/>
    <mergeCell ref="B2875:B2876"/>
    <mergeCell ref="C2875:C2876"/>
    <mergeCell ref="D2875:D2876"/>
    <mergeCell ref="E2875:E2876"/>
    <mergeCell ref="F2875:F2876"/>
    <mergeCell ref="G2875:G2876"/>
    <mergeCell ref="H2875:H2876"/>
    <mergeCell ref="A2862:A2863"/>
    <mergeCell ref="B2862:B2863"/>
    <mergeCell ref="C2862:C2863"/>
    <mergeCell ref="D2862:D2863"/>
    <mergeCell ref="E2862:E2863"/>
    <mergeCell ref="A3132:A3133"/>
    <mergeCell ref="B3132:B3133"/>
    <mergeCell ref="C3132:C3133"/>
    <mergeCell ref="D3132:D3133"/>
    <mergeCell ref="E3132:E3133"/>
    <mergeCell ref="F3132:F3133"/>
    <mergeCell ref="G3132:G3133"/>
    <mergeCell ref="H3132:H3133"/>
    <mergeCell ref="A3114:A3115"/>
    <mergeCell ref="B3114:B3115"/>
    <mergeCell ref="C3114:C3115"/>
    <mergeCell ref="D3114:D3115"/>
    <mergeCell ref="E3114:E3115"/>
    <mergeCell ref="F3114:F3115"/>
    <mergeCell ref="G3114:G3115"/>
    <mergeCell ref="H3114:H3115"/>
    <mergeCell ref="A3100:A3101"/>
    <mergeCell ref="B3100:B3101"/>
    <mergeCell ref="C3100:C3101"/>
    <mergeCell ref="D3100:D3101"/>
    <mergeCell ref="E3100:E3101"/>
    <mergeCell ref="F3100:F3101"/>
    <mergeCell ref="G3100:G3101"/>
    <mergeCell ref="H3100:H3101"/>
    <mergeCell ref="A3177:A3178"/>
    <mergeCell ref="B3177:B3178"/>
    <mergeCell ref="C3177:C3178"/>
    <mergeCell ref="D3177:D3178"/>
    <mergeCell ref="E3177:E3178"/>
    <mergeCell ref="F3177:F3178"/>
    <mergeCell ref="G3177:G3178"/>
    <mergeCell ref="H3177:H3178"/>
    <mergeCell ref="A3149:A3150"/>
    <mergeCell ref="B3149:B3150"/>
    <mergeCell ref="C3149:C3150"/>
    <mergeCell ref="D3149:D3150"/>
    <mergeCell ref="E3149:E3150"/>
    <mergeCell ref="F3149:F3150"/>
    <mergeCell ref="G3149:G3150"/>
    <mergeCell ref="H3149:H3150"/>
    <mergeCell ref="A3167:A3168"/>
    <mergeCell ref="B3167:B3168"/>
    <mergeCell ref="C3167:C3168"/>
    <mergeCell ref="D3167:D3168"/>
    <mergeCell ref="E3167:E3168"/>
    <mergeCell ref="F3167:F3168"/>
    <mergeCell ref="G3167:G3168"/>
    <mergeCell ref="H3167:H3168"/>
    <mergeCell ref="A3174:A3175"/>
    <mergeCell ref="B3174:B3175"/>
    <mergeCell ref="C3174:C3175"/>
    <mergeCell ref="D3174:D3175"/>
    <mergeCell ref="E3174:E3175"/>
    <mergeCell ref="F3174:F3175"/>
    <mergeCell ref="G3174:G3175"/>
    <mergeCell ref="H3174:H3175"/>
    <mergeCell ref="B3231:B3232"/>
    <mergeCell ref="C3231:C3232"/>
    <mergeCell ref="D3231:D3232"/>
    <mergeCell ref="E3231:E3232"/>
    <mergeCell ref="F3231:F3232"/>
    <mergeCell ref="G3231:G3232"/>
    <mergeCell ref="H3231:H3232"/>
    <mergeCell ref="A3249:A3250"/>
    <mergeCell ref="B3249:B3250"/>
    <mergeCell ref="C3249:C3250"/>
    <mergeCell ref="D3249:D3250"/>
    <mergeCell ref="E3249:E3250"/>
    <mergeCell ref="F3249:F3250"/>
    <mergeCell ref="G3249:G3250"/>
    <mergeCell ref="H3249:H3250"/>
    <mergeCell ref="A3265:A3266"/>
    <mergeCell ref="B3265:B3266"/>
    <mergeCell ref="C3265:C3266"/>
    <mergeCell ref="D3265:D3266"/>
    <mergeCell ref="E3265:E3266"/>
    <mergeCell ref="F3265:F3266"/>
    <mergeCell ref="G3265:G3266"/>
    <mergeCell ref="H3265:H3266"/>
    <mergeCell ref="F3304:F3305"/>
    <mergeCell ref="G3304:G3305"/>
    <mergeCell ref="H3304:H3305"/>
    <mergeCell ref="A3321:A3322"/>
    <mergeCell ref="B3321:B3322"/>
    <mergeCell ref="C3321:C3322"/>
    <mergeCell ref="D3321:D3322"/>
    <mergeCell ref="E3321:E3322"/>
    <mergeCell ref="F3321:F3322"/>
    <mergeCell ref="G3321:G3322"/>
    <mergeCell ref="H3321:H3322"/>
    <mergeCell ref="A3304:A3305"/>
    <mergeCell ref="B3304:B3305"/>
    <mergeCell ref="C3304:C3305"/>
    <mergeCell ref="D3304:D3305"/>
    <mergeCell ref="E3304:E3305"/>
    <mergeCell ref="A3279:A3280"/>
    <mergeCell ref="B3279:B3280"/>
    <mergeCell ref="C3279:C3280"/>
    <mergeCell ref="D3279:D3280"/>
    <mergeCell ref="E3279:E3280"/>
    <mergeCell ref="F3279:F3280"/>
    <mergeCell ref="G3279:G3280"/>
    <mergeCell ref="H3279:H3280"/>
    <mergeCell ref="A3287:A3288"/>
    <mergeCell ref="B3287:B3288"/>
    <mergeCell ref="C3287:C3288"/>
    <mergeCell ref="D3287:D3288"/>
    <mergeCell ref="E3287:E3288"/>
    <mergeCell ref="F3287:F3288"/>
    <mergeCell ref="G3287:G3288"/>
    <mergeCell ref="H3287:H3288"/>
    <mergeCell ref="A3336:A3337"/>
    <mergeCell ref="B3336:B3337"/>
    <mergeCell ref="C3336:C3337"/>
    <mergeCell ref="D3336:D3337"/>
    <mergeCell ref="E3336:E3337"/>
    <mergeCell ref="F3336:F3337"/>
    <mergeCell ref="G3336:G3337"/>
    <mergeCell ref="H3336:H3337"/>
    <mergeCell ref="A3353:A3354"/>
    <mergeCell ref="B3353:B3354"/>
    <mergeCell ref="C3353:C3354"/>
    <mergeCell ref="D3353:D3354"/>
    <mergeCell ref="E3353:E3354"/>
    <mergeCell ref="F3353:F3354"/>
    <mergeCell ref="A3374:A3375"/>
    <mergeCell ref="B3374:B3375"/>
    <mergeCell ref="C3374:C3375"/>
    <mergeCell ref="D3374:D3375"/>
    <mergeCell ref="E3374:E3375"/>
    <mergeCell ref="F3374:F3375"/>
    <mergeCell ref="G3374:G3375"/>
    <mergeCell ref="H3374:H3375"/>
    <mergeCell ref="A3393:A3394"/>
    <mergeCell ref="B3393:B3394"/>
    <mergeCell ref="C3393:C3394"/>
    <mergeCell ref="D3393:D3394"/>
    <mergeCell ref="E3393:E3394"/>
    <mergeCell ref="F3393:F3394"/>
    <mergeCell ref="G3393:G3394"/>
    <mergeCell ref="H3393:H3394"/>
    <mergeCell ref="A3411:A3412"/>
    <mergeCell ref="B3411:B3412"/>
    <mergeCell ref="C3411:C3412"/>
    <mergeCell ref="D3411:D3412"/>
    <mergeCell ref="E3411:E3412"/>
    <mergeCell ref="F3411:F3412"/>
    <mergeCell ref="G3411:G3412"/>
    <mergeCell ref="H3411:H3412"/>
    <mergeCell ref="A3424:A3425"/>
    <mergeCell ref="B3424:B3425"/>
    <mergeCell ref="C3424:C3425"/>
    <mergeCell ref="D3424:D3425"/>
    <mergeCell ref="E3424:E3425"/>
    <mergeCell ref="F3424:F3425"/>
    <mergeCell ref="G3424:G3425"/>
    <mergeCell ref="H3424:H3425"/>
    <mergeCell ref="A3429:A3430"/>
    <mergeCell ref="B3429:B3430"/>
    <mergeCell ref="C3429:C3430"/>
    <mergeCell ref="D3429:D3430"/>
    <mergeCell ref="E3429:E3430"/>
    <mergeCell ref="F3429:F3430"/>
    <mergeCell ref="G3429:G3430"/>
    <mergeCell ref="H3429:H3430"/>
    <mergeCell ref="A3445:A3446"/>
    <mergeCell ref="B3445:B3446"/>
    <mergeCell ref="C3445:C3446"/>
    <mergeCell ref="D3445:D3446"/>
    <mergeCell ref="E3445:E3446"/>
    <mergeCell ref="F3445:F3446"/>
    <mergeCell ref="G3445:G3446"/>
    <mergeCell ref="H3445:H3446"/>
    <mergeCell ref="A3460:A3461"/>
    <mergeCell ref="B3460:B3461"/>
    <mergeCell ref="C3460:C3461"/>
    <mergeCell ref="D3460:D3461"/>
    <mergeCell ref="E3460:E3461"/>
    <mergeCell ref="F3460:F3461"/>
    <mergeCell ref="G3460:G3461"/>
    <mergeCell ref="H3460:H3461"/>
    <mergeCell ref="H3505:H3506"/>
    <mergeCell ref="A3476:A3477"/>
    <mergeCell ref="B3476:B3477"/>
    <mergeCell ref="C3476:C3477"/>
    <mergeCell ref="D3476:D3477"/>
    <mergeCell ref="E3476:E3477"/>
    <mergeCell ref="F3476:F3477"/>
    <mergeCell ref="G3476:G3477"/>
    <mergeCell ref="H3476:H3477"/>
    <mergeCell ref="A3562:A3563"/>
    <mergeCell ref="B3562:B3563"/>
    <mergeCell ref="C3562:C3563"/>
    <mergeCell ref="D3562:D3563"/>
    <mergeCell ref="E3562:E3563"/>
    <mergeCell ref="F3562:F3563"/>
    <mergeCell ref="G3562:G3563"/>
    <mergeCell ref="H3562:H3563"/>
    <mergeCell ref="A3493:A3494"/>
    <mergeCell ref="B3493:B3494"/>
    <mergeCell ref="C3493:C3494"/>
    <mergeCell ref="D3493:D3494"/>
    <mergeCell ref="E3493:E3494"/>
    <mergeCell ref="F3493:F3494"/>
    <mergeCell ref="G3493:G3494"/>
    <mergeCell ref="H3493:H3494"/>
    <mergeCell ref="A3527:A3528"/>
    <mergeCell ref="B3527:B3528"/>
    <mergeCell ref="C3527:C3528"/>
    <mergeCell ref="D3527:D3528"/>
    <mergeCell ref="E3527:E3528"/>
    <mergeCell ref="F3527:F3528"/>
    <mergeCell ref="G3527:G3528"/>
    <mergeCell ref="H3592:H3593"/>
    <mergeCell ref="A3597:A3598"/>
    <mergeCell ref="B3597:B3598"/>
    <mergeCell ref="C3597:C3598"/>
    <mergeCell ref="D3597:D3598"/>
    <mergeCell ref="E3597:E3598"/>
    <mergeCell ref="F3597:F3598"/>
    <mergeCell ref="G3597:G3598"/>
    <mergeCell ref="H3597:H3598"/>
    <mergeCell ref="A3601:A3602"/>
    <mergeCell ref="B3601:B3602"/>
    <mergeCell ref="C3601:C3602"/>
    <mergeCell ref="D3601:D3602"/>
    <mergeCell ref="E3601:E3602"/>
    <mergeCell ref="F3601:F3602"/>
    <mergeCell ref="G3601:G3602"/>
    <mergeCell ref="H3601:H3602"/>
    <mergeCell ref="A3615:A3616"/>
    <mergeCell ref="B3615:B3616"/>
    <mergeCell ref="C3615:C3616"/>
    <mergeCell ref="D3615:D3616"/>
    <mergeCell ref="E3615:E3616"/>
    <mergeCell ref="F3615:F3616"/>
    <mergeCell ref="G3615:G3616"/>
    <mergeCell ref="H3615:H3616"/>
    <mergeCell ref="A3633:A3634"/>
    <mergeCell ref="B3633:B3634"/>
    <mergeCell ref="C3633:C3634"/>
    <mergeCell ref="D3633:D3634"/>
    <mergeCell ref="E3633:E3634"/>
    <mergeCell ref="F3633:F3634"/>
    <mergeCell ref="G3633:G3634"/>
    <mergeCell ref="H3633:H3634"/>
    <mergeCell ref="A3650:A3651"/>
    <mergeCell ref="B3650:B3651"/>
    <mergeCell ref="C3650:C3651"/>
    <mergeCell ref="D3650:D3651"/>
    <mergeCell ref="E3650:E3651"/>
    <mergeCell ref="F3650:F3651"/>
    <mergeCell ref="G3650:G3651"/>
    <mergeCell ref="H3650:H3651"/>
    <mergeCell ref="A3666:A3667"/>
    <mergeCell ref="B3666:B3667"/>
    <mergeCell ref="C3666:C3667"/>
    <mergeCell ref="D3666:D3667"/>
    <mergeCell ref="E3666:E3667"/>
    <mergeCell ref="F3666:F3667"/>
    <mergeCell ref="G3666:G3667"/>
    <mergeCell ref="H3666:H3667"/>
    <mergeCell ref="A3678:A3679"/>
    <mergeCell ref="B3678:B3679"/>
    <mergeCell ref="C3678:C3679"/>
    <mergeCell ref="D3678:D3679"/>
    <mergeCell ref="E3678:E3679"/>
    <mergeCell ref="F3678:F3679"/>
    <mergeCell ref="G3678:G3679"/>
    <mergeCell ref="H3678:H3679"/>
    <mergeCell ref="D3775:D3776"/>
    <mergeCell ref="E3775:E3776"/>
    <mergeCell ref="F3775:F3776"/>
    <mergeCell ref="G3775:G3776"/>
    <mergeCell ref="H3775:H3776"/>
    <mergeCell ref="A3683:A3684"/>
    <mergeCell ref="B3683:B3684"/>
    <mergeCell ref="C3683:C3684"/>
    <mergeCell ref="D3683:D3684"/>
    <mergeCell ref="E3683:E3684"/>
    <mergeCell ref="F3683:F3684"/>
    <mergeCell ref="G3683:G3684"/>
    <mergeCell ref="H3683:H3684"/>
    <mergeCell ref="A3712:A3713"/>
    <mergeCell ref="B3712:B3713"/>
    <mergeCell ref="C3712:C3713"/>
    <mergeCell ref="D3712:D3713"/>
    <mergeCell ref="E3712:E3713"/>
    <mergeCell ref="F3712:F3713"/>
    <mergeCell ref="G3712:G3713"/>
    <mergeCell ref="H3712:H3713"/>
    <mergeCell ref="A3726:A3727"/>
    <mergeCell ref="B3726:B3727"/>
    <mergeCell ref="C3726:C3727"/>
    <mergeCell ref="D3726:D3727"/>
    <mergeCell ref="E3726:E3727"/>
    <mergeCell ref="F3726:F3727"/>
    <mergeCell ref="G3726:G3727"/>
    <mergeCell ref="H3726:H3727"/>
    <mergeCell ref="F3781:F3782"/>
    <mergeCell ref="G3781:G3782"/>
    <mergeCell ref="H3781:H3782"/>
    <mergeCell ref="B3794:B3795"/>
    <mergeCell ref="C3794:C3795"/>
    <mergeCell ref="D3794:D3795"/>
    <mergeCell ref="E3794:E3795"/>
    <mergeCell ref="F3794:F3795"/>
    <mergeCell ref="A3781:A3782"/>
    <mergeCell ref="B3781:B3782"/>
    <mergeCell ref="C3781:C3782"/>
    <mergeCell ref="D3781:D3782"/>
    <mergeCell ref="E3781:E3782"/>
    <mergeCell ref="A3740:A3741"/>
    <mergeCell ref="B3740:B3741"/>
    <mergeCell ref="C3740:C3741"/>
    <mergeCell ref="D3740:D3741"/>
    <mergeCell ref="E3740:E3741"/>
    <mergeCell ref="F3740:F3741"/>
    <mergeCell ref="A3824:A3825"/>
    <mergeCell ref="B3824:B3825"/>
    <mergeCell ref="C3824:C3825"/>
    <mergeCell ref="D3824:D3825"/>
    <mergeCell ref="E3824:E3825"/>
    <mergeCell ref="F3824:F3825"/>
    <mergeCell ref="G3824:G3825"/>
    <mergeCell ref="H3824:H3825"/>
    <mergeCell ref="A3794:A3795"/>
    <mergeCell ref="A3811:A3812"/>
    <mergeCell ref="B3811:B3812"/>
    <mergeCell ref="C3811:C3812"/>
    <mergeCell ref="D3811:D3812"/>
    <mergeCell ref="G3740:G3741"/>
    <mergeCell ref="H3740:H3741"/>
    <mergeCell ref="A3761:A3762"/>
    <mergeCell ref="B3761:B3762"/>
    <mergeCell ref="C3761:C3762"/>
    <mergeCell ref="D3761:D3762"/>
    <mergeCell ref="E3761:E3762"/>
    <mergeCell ref="F3761:F3762"/>
    <mergeCell ref="G3761:G3762"/>
    <mergeCell ref="H3761:H3762"/>
    <mergeCell ref="A3775:A3776"/>
    <mergeCell ref="B3775:B3776"/>
    <mergeCell ref="C3775:C3776"/>
    <mergeCell ref="E3811:E3812"/>
    <mergeCell ref="F3811:F3812"/>
    <mergeCell ref="G3811:G3812"/>
    <mergeCell ref="H3811:H3812"/>
    <mergeCell ref="A3984:A3985"/>
    <mergeCell ref="B3984:B3985"/>
    <mergeCell ref="C3984:C3985"/>
    <mergeCell ref="D3984:D3985"/>
    <mergeCell ref="E3984:E3985"/>
    <mergeCell ref="F3984:F3985"/>
    <mergeCell ref="G3984:G3985"/>
    <mergeCell ref="H3984:H3985"/>
    <mergeCell ref="A4004:A4005"/>
    <mergeCell ref="B4004:B4005"/>
    <mergeCell ref="C4004:C4005"/>
    <mergeCell ref="D4004:D4005"/>
    <mergeCell ref="E4004:E4005"/>
    <mergeCell ref="F4004:F4005"/>
    <mergeCell ref="G4004:G4005"/>
    <mergeCell ref="H4004:H4005"/>
    <mergeCell ref="A4027:A4028"/>
    <mergeCell ref="B4027:B4028"/>
    <mergeCell ref="C4027:C4028"/>
    <mergeCell ref="D4027:D4028"/>
    <mergeCell ref="E4027:E4028"/>
    <mergeCell ref="F4027:F4028"/>
    <mergeCell ref="G4027:G4028"/>
    <mergeCell ref="H4027:H4028"/>
    <mergeCell ref="A4048:A4049"/>
    <mergeCell ref="B4048:B4049"/>
    <mergeCell ref="C4048:C4049"/>
    <mergeCell ref="D4048:D4049"/>
    <mergeCell ref="E4048:E4049"/>
    <mergeCell ref="F4048:F4049"/>
    <mergeCell ref="G4048:G4049"/>
    <mergeCell ref="H4048:H4049"/>
    <mergeCell ref="A4051:A4052"/>
    <mergeCell ref="B4051:B4052"/>
    <mergeCell ref="C4051:C4052"/>
    <mergeCell ref="D4051:D4052"/>
    <mergeCell ref="E4051:E4052"/>
    <mergeCell ref="F4051:F4052"/>
    <mergeCell ref="G4051:G4052"/>
    <mergeCell ref="H4051:H4052"/>
    <mergeCell ref="A4041:A4042"/>
    <mergeCell ref="B4041:B4042"/>
    <mergeCell ref="C4041:C4042"/>
    <mergeCell ref="D4041:D4042"/>
    <mergeCell ref="E4041:E4042"/>
    <mergeCell ref="F4041:F4042"/>
    <mergeCell ref="G4041:G4042"/>
    <mergeCell ref="H4041:H4042"/>
  </mergeCells>
  <phoneticPr fontId="29" type="noConversion"/>
  <conditionalFormatting sqref="D2320 D3034:D3035 H3034:H3035 D3044:D3047 H3044:H3047">
    <cfRule type="containsText" dxfId="156" priority="599" operator="containsText" text="Canceled">
      <formula>NOT(ISERROR(SEARCH("Canceled",D2320)))</formula>
    </cfRule>
    <cfRule type="containsText" dxfId="155" priority="600" operator="containsText" text="Delayed">
      <formula>NOT(ISERROR(SEARCH("Delayed",D2320)))</formula>
    </cfRule>
    <cfRule type="containsText" dxfId="154" priority="601" operator="containsText" text="Confirmed">
      <formula>NOT(ISERROR(SEARCH("Confirmed",D2320)))</formula>
    </cfRule>
  </conditionalFormatting>
  <conditionalFormatting sqref="D2707 E4311:E4315 E5208 E5216:E5217">
    <cfRule type="containsText" dxfId="153" priority="562" operator="containsText" text="Not Confirmed">
      <formula>NOT(ISERROR(SEARCH("Not Confirmed",D2707)))</formula>
    </cfRule>
    <cfRule type="containsText" dxfId="152" priority="563" operator="containsText" text="Canceled">
      <formula>NOT(ISERROR(SEARCH("Canceled",D2707)))</formula>
    </cfRule>
    <cfRule type="containsText" dxfId="151" priority="564" operator="containsText" text="Delayed">
      <formula>NOT(ISERROR(SEARCH("Delayed",D2707)))</formula>
    </cfRule>
    <cfRule type="containsText" dxfId="150" priority="565" operator="containsText" text="Confirmed">
      <formula>NOT(ISERROR(SEARCH("Confirmed",D2707)))</formula>
    </cfRule>
  </conditionalFormatting>
  <conditionalFormatting sqref="D2817">
    <cfRule type="containsText" dxfId="149" priority="550" operator="containsText" text="Not Confirmed">
      <formula>NOT(ISERROR(SEARCH("Not Confirmed",D2817)))</formula>
    </cfRule>
    <cfRule type="containsText" dxfId="148" priority="551" operator="containsText" text="Canceled">
      <formula>NOT(ISERROR(SEARCH("Canceled",D2817)))</formula>
    </cfRule>
    <cfRule type="containsText" dxfId="147" priority="552" operator="containsText" text="Delayed">
      <formula>NOT(ISERROR(SEARCH("Delayed",D2817)))</formula>
    </cfRule>
    <cfRule type="containsText" dxfId="146" priority="553" operator="containsText" text="Confirmed">
      <formula>NOT(ISERROR(SEARCH("Confirmed",D2817)))</formula>
    </cfRule>
  </conditionalFormatting>
  <conditionalFormatting sqref="D2910:D2915">
    <cfRule type="containsText" dxfId="145" priority="534" operator="containsText" text="Not Confirmed">
      <formula>NOT(ISERROR(SEARCH("Not Confirmed",D2910)))</formula>
    </cfRule>
    <cfRule type="containsText" dxfId="144" priority="535" operator="containsText" text="Canceled">
      <formula>NOT(ISERROR(SEARCH("Canceled",D2910)))</formula>
    </cfRule>
    <cfRule type="containsText" dxfId="143" priority="536" operator="containsText" text="Delayed">
      <formula>NOT(ISERROR(SEARCH("Delayed",D2910)))</formula>
    </cfRule>
    <cfRule type="containsText" dxfId="142" priority="537" operator="containsText" text="Confirmed">
      <formula>NOT(ISERROR(SEARCH("Confirmed",D2910)))</formula>
    </cfRule>
  </conditionalFormatting>
  <conditionalFormatting sqref="D3044:D3047 H3044:H3047 D2320 D3034:D3035 H3034:H3035">
    <cfRule type="containsText" dxfId="141" priority="598" operator="containsText" text="Not Confirmed">
      <formula>NOT(ISERROR(SEARCH("Not Confirmed",D2320)))</formula>
    </cfRule>
  </conditionalFormatting>
  <conditionalFormatting sqref="D3045:D3046">
    <cfRule type="containsText" dxfId="140" priority="518" operator="containsText" text="Not Confirmed">
      <formula>NOT(ISERROR(SEARCH("Not Confirmed",D3045)))</formula>
    </cfRule>
    <cfRule type="containsText" dxfId="139" priority="519" operator="containsText" text="Canceled">
      <formula>NOT(ISERROR(SEARCH("Canceled",D3045)))</formula>
    </cfRule>
    <cfRule type="containsText" dxfId="138" priority="520" operator="containsText" text="Delayed">
      <formula>NOT(ISERROR(SEARCH("Delayed",D3045)))</formula>
    </cfRule>
    <cfRule type="containsText" dxfId="137" priority="521" operator="containsText" text="Confirmed">
      <formula>NOT(ISERROR(SEARCH("Confirmed",D3045)))</formula>
    </cfRule>
  </conditionalFormatting>
  <conditionalFormatting sqref="D3126:D3129">
    <cfRule type="containsText" dxfId="136" priority="510" operator="containsText" text="Not Confirmed">
      <formula>NOT(ISERROR(SEARCH("Not Confirmed",D3126)))</formula>
    </cfRule>
    <cfRule type="containsText" dxfId="135" priority="511" operator="containsText" text="Canceled">
      <formula>NOT(ISERROR(SEARCH("Canceled",D3126)))</formula>
    </cfRule>
    <cfRule type="containsText" dxfId="134" priority="512" operator="containsText" text="Delayed">
      <formula>NOT(ISERROR(SEARCH("Delayed",D3126)))</formula>
    </cfRule>
    <cfRule type="containsText" dxfId="133" priority="513" operator="containsText" text="Confirmed">
      <formula>NOT(ISERROR(SEARCH("Confirmed",D3126)))</formula>
    </cfRule>
  </conditionalFormatting>
  <conditionalFormatting sqref="D3137">
    <cfRule type="containsText" dxfId="132" priority="502" operator="containsText" text="Not Confirmed">
      <formula>NOT(ISERROR(SEARCH("Not Confirmed",D3137)))</formula>
    </cfRule>
    <cfRule type="containsText" dxfId="131" priority="503" operator="containsText" text="Canceled">
      <formula>NOT(ISERROR(SEARCH("Canceled",D3137)))</formula>
    </cfRule>
    <cfRule type="containsText" dxfId="130" priority="504" operator="containsText" text="Delayed">
      <formula>NOT(ISERROR(SEARCH("Delayed",D3137)))</formula>
    </cfRule>
    <cfRule type="containsText" dxfId="129" priority="505" operator="containsText" text="Confirmed">
      <formula>NOT(ISERROR(SEARCH("Confirmed",D3137)))</formula>
    </cfRule>
  </conditionalFormatting>
  <conditionalFormatting sqref="D3227:D3228">
    <cfRule type="containsText" dxfId="128" priority="474" operator="containsText" text="Not Confirmed">
      <formula>NOT(ISERROR(SEARCH("Not Confirmed",D3227)))</formula>
    </cfRule>
    <cfRule type="containsText" dxfId="127" priority="475" operator="containsText" text="Canceled">
      <formula>NOT(ISERROR(SEARCH("Canceled",D3227)))</formula>
    </cfRule>
    <cfRule type="containsText" dxfId="126" priority="476" operator="containsText" text="Delayed">
      <formula>NOT(ISERROR(SEARCH("Delayed",D3227)))</formula>
    </cfRule>
    <cfRule type="containsText" dxfId="125" priority="477" operator="containsText" text="Confirmed">
      <formula>NOT(ISERROR(SEARCH("Confirmed",D3227)))</formula>
    </cfRule>
  </conditionalFormatting>
  <conditionalFormatting sqref="D3325">
    <cfRule type="containsText" dxfId="124" priority="462" operator="containsText" text="Not Confirmed">
      <formula>NOT(ISERROR(SEARCH("Not Confirmed",D3325)))</formula>
    </cfRule>
    <cfRule type="containsText" dxfId="123" priority="463" operator="containsText" text="Canceled">
      <formula>NOT(ISERROR(SEARCH("Canceled",D3325)))</formula>
    </cfRule>
    <cfRule type="containsText" dxfId="122" priority="464" operator="containsText" text="Delayed">
      <formula>NOT(ISERROR(SEARCH("Delayed",D3325)))</formula>
    </cfRule>
    <cfRule type="containsText" dxfId="121" priority="465" operator="containsText" text="Confirmed">
      <formula>NOT(ISERROR(SEARCH("Confirmed",D3325)))</formula>
    </cfRule>
  </conditionalFormatting>
  <conditionalFormatting sqref="E3951">
    <cfRule type="containsText" dxfId="120" priority="350" operator="containsText" text="Not Confirmed">
      <formula>NOT(ISERROR(SEARCH("Not Confirmed",E3951)))</formula>
    </cfRule>
    <cfRule type="containsText" dxfId="119" priority="351" operator="containsText" text="Canceled">
      <formula>NOT(ISERROR(SEARCH("Canceled",E3951)))</formula>
    </cfRule>
    <cfRule type="containsText" dxfId="118" priority="352" operator="containsText" text="Delayed">
      <formula>NOT(ISERROR(SEARCH("Delayed",E3951)))</formula>
    </cfRule>
    <cfRule type="containsText" dxfId="117" priority="353" operator="containsText" text="Confirmed">
      <formula>NOT(ISERROR(SEARCH("Confirmed",E3951)))</formula>
    </cfRule>
  </conditionalFormatting>
  <conditionalFormatting sqref="F3137">
    <cfRule type="containsText" dxfId="116" priority="498" operator="containsText" text="Not Confirmed">
      <formula>NOT(ISERROR(SEARCH("Not Confirmed",F3137)))</formula>
    </cfRule>
    <cfRule type="containsText" dxfId="115" priority="499" operator="containsText" text="Canceled">
      <formula>NOT(ISERROR(SEARCH("Canceled",F3137)))</formula>
    </cfRule>
    <cfRule type="containsText" dxfId="114" priority="500" operator="containsText" text="Delayed">
      <formula>NOT(ISERROR(SEARCH("Delayed",F3137)))</formula>
    </cfRule>
    <cfRule type="containsText" dxfId="113" priority="501" operator="containsText" text="Confirmed">
      <formula>NOT(ISERROR(SEARCH("Confirmed",F3137)))</formula>
    </cfRule>
  </conditionalFormatting>
  <conditionalFormatting sqref="H2320">
    <cfRule type="containsText" dxfId="112" priority="594" operator="containsText" text="Not Confirmed">
      <formula>NOT(ISERROR(SEARCH("Not Confirmed",H2320)))</formula>
    </cfRule>
    <cfRule type="containsText" dxfId="111" priority="595" operator="containsText" text="Canceled">
      <formula>NOT(ISERROR(SEARCH("Canceled",H2320)))</formula>
    </cfRule>
    <cfRule type="containsText" dxfId="110" priority="596" operator="containsText" text="Delayed">
      <formula>NOT(ISERROR(SEARCH("Delayed",H2320)))</formula>
    </cfRule>
    <cfRule type="containsText" dxfId="109" priority="597" operator="containsText" text="Confirmed">
      <formula>NOT(ISERROR(SEARCH("Confirmed",H2320)))</formula>
    </cfRule>
  </conditionalFormatting>
  <conditionalFormatting sqref="H2378">
    <cfRule type="containsText" dxfId="108" priority="586" operator="containsText" text="Not Confirmed">
      <formula>NOT(ISERROR(SEARCH("Not Confirmed",H2378)))</formula>
    </cfRule>
    <cfRule type="containsText" dxfId="107" priority="587" operator="containsText" text="Canceled">
      <formula>NOT(ISERROR(SEARCH("Canceled",H2378)))</formula>
    </cfRule>
    <cfRule type="containsText" dxfId="106" priority="588" operator="containsText" text="Delayed">
      <formula>NOT(ISERROR(SEARCH("Delayed",H2378)))</formula>
    </cfRule>
    <cfRule type="containsText" dxfId="105" priority="589" operator="containsText" text="Confirmed">
      <formula>NOT(ISERROR(SEARCH("Confirmed",H2378)))</formula>
    </cfRule>
  </conditionalFormatting>
  <conditionalFormatting sqref="H2707">
    <cfRule type="containsText" dxfId="104" priority="558" operator="containsText" text="Not Confirmed">
      <formula>NOT(ISERROR(SEARCH("Not Confirmed",H2707)))</formula>
    </cfRule>
    <cfRule type="containsText" dxfId="103" priority="559" operator="containsText" text="Canceled">
      <formula>NOT(ISERROR(SEARCH("Canceled",H2707)))</formula>
    </cfRule>
    <cfRule type="containsText" dxfId="102" priority="560" operator="containsText" text="Delayed">
      <formula>NOT(ISERROR(SEARCH("Delayed",H2707)))</formula>
    </cfRule>
    <cfRule type="containsText" dxfId="101" priority="561" operator="containsText" text="Confirmed">
      <formula>NOT(ISERROR(SEARCH("Confirmed",H2707)))</formula>
    </cfRule>
  </conditionalFormatting>
  <conditionalFormatting sqref="H2817">
    <cfRule type="containsText" dxfId="100" priority="546" operator="containsText" text="Not Confirmed">
      <formula>NOT(ISERROR(SEARCH("Not Confirmed",H2817)))</formula>
    </cfRule>
    <cfRule type="containsText" dxfId="99" priority="547" operator="containsText" text="Canceled">
      <formula>NOT(ISERROR(SEARCH("Canceled",H2817)))</formula>
    </cfRule>
    <cfRule type="containsText" dxfId="98" priority="548" operator="containsText" text="Delayed">
      <formula>NOT(ISERROR(SEARCH("Delayed",H2817)))</formula>
    </cfRule>
    <cfRule type="containsText" dxfId="97" priority="549" operator="containsText" text="Confirmed">
      <formula>NOT(ISERROR(SEARCH("Confirmed",H2817)))</formula>
    </cfRule>
  </conditionalFormatting>
  <conditionalFormatting sqref="H2911:H2915">
    <cfRule type="containsText" dxfId="96" priority="530" operator="containsText" text="Not Confirmed">
      <formula>NOT(ISERROR(SEARCH("Not Confirmed",H2911)))</formula>
    </cfRule>
    <cfRule type="containsText" dxfId="95" priority="531" operator="containsText" text="Canceled">
      <formula>NOT(ISERROR(SEARCH("Canceled",H2911)))</formula>
    </cfRule>
    <cfRule type="containsText" dxfId="94" priority="532" operator="containsText" text="Delayed">
      <formula>NOT(ISERROR(SEARCH("Delayed",H2911)))</formula>
    </cfRule>
    <cfRule type="containsText" dxfId="93" priority="533" operator="containsText" text="Confirmed">
      <formula>NOT(ISERROR(SEARCH("Confirmed",H2911)))</formula>
    </cfRule>
  </conditionalFormatting>
  <conditionalFormatting sqref="H3045:H3046">
    <cfRule type="containsText" dxfId="92" priority="514" operator="containsText" text="Not Confirmed">
      <formula>NOT(ISERROR(SEARCH("Not Confirmed",H3045)))</formula>
    </cfRule>
    <cfRule type="containsText" dxfId="91" priority="515" operator="containsText" text="Canceled">
      <formula>NOT(ISERROR(SEARCH("Canceled",H3045)))</formula>
    </cfRule>
    <cfRule type="containsText" dxfId="90" priority="516" operator="containsText" text="Delayed">
      <formula>NOT(ISERROR(SEARCH("Delayed",H3045)))</formula>
    </cfRule>
    <cfRule type="containsText" dxfId="89" priority="517" operator="containsText" text="Confirmed">
      <formula>NOT(ISERROR(SEARCH("Confirmed",H3045)))</formula>
    </cfRule>
  </conditionalFormatting>
  <conditionalFormatting sqref="H3126:H3129">
    <cfRule type="containsText" dxfId="88" priority="506" operator="containsText" text="Not Confirmed">
      <formula>NOT(ISERROR(SEARCH("Not Confirmed",H3126)))</formula>
    </cfRule>
    <cfRule type="containsText" dxfId="87" priority="507" operator="containsText" text="Canceled">
      <formula>NOT(ISERROR(SEARCH("Canceled",H3126)))</formula>
    </cfRule>
    <cfRule type="containsText" dxfId="86" priority="508" operator="containsText" text="Delayed">
      <formula>NOT(ISERROR(SEARCH("Delayed",H3126)))</formula>
    </cfRule>
    <cfRule type="containsText" dxfId="85" priority="509" operator="containsText" text="Confirmed">
      <formula>NOT(ISERROR(SEARCH("Confirmed",H3126)))</formula>
    </cfRule>
  </conditionalFormatting>
  <conditionalFormatting sqref="H3137">
    <cfRule type="containsText" dxfId="84" priority="494" operator="containsText" text="Not Confirmed">
      <formula>NOT(ISERROR(SEARCH("Not Confirmed",H3137)))</formula>
    </cfRule>
    <cfRule type="containsText" dxfId="83" priority="495" operator="containsText" text="Canceled">
      <formula>NOT(ISERROR(SEARCH("Canceled",H3137)))</formula>
    </cfRule>
    <cfRule type="containsText" dxfId="82" priority="496" operator="containsText" text="Delayed">
      <formula>NOT(ISERROR(SEARCH("Delayed",H3137)))</formula>
    </cfRule>
    <cfRule type="containsText" dxfId="81" priority="497" operator="containsText" text="Confirmed">
      <formula>NOT(ISERROR(SEARCH("Confirmed",H3137)))</formula>
    </cfRule>
  </conditionalFormatting>
  <conditionalFormatting sqref="H3227:H3228">
    <cfRule type="containsText" dxfId="80" priority="470" operator="containsText" text="Not Confirmed">
      <formula>NOT(ISERROR(SEARCH("Not Confirmed",H3227)))</formula>
    </cfRule>
    <cfRule type="containsText" dxfId="79" priority="471" operator="containsText" text="Canceled">
      <formula>NOT(ISERROR(SEARCH("Canceled",H3227)))</formula>
    </cfRule>
    <cfRule type="containsText" dxfId="78" priority="472" operator="containsText" text="Delayed">
      <formula>NOT(ISERROR(SEARCH("Delayed",H3227)))</formula>
    </cfRule>
    <cfRule type="containsText" dxfId="77" priority="473" operator="containsText" text="Confirmed">
      <formula>NOT(ISERROR(SEARCH("Confirmed",H3227)))</formula>
    </cfRule>
  </conditionalFormatting>
  <conditionalFormatting sqref="H3325">
    <cfRule type="containsText" dxfId="76" priority="458" operator="containsText" text="Not Confirmed">
      <formula>NOT(ISERROR(SEARCH("Not Confirmed",H3325)))</formula>
    </cfRule>
    <cfRule type="containsText" dxfId="75" priority="459" operator="containsText" text="Canceled">
      <formula>NOT(ISERROR(SEARCH("Canceled",H3325)))</formula>
    </cfRule>
    <cfRule type="containsText" dxfId="74" priority="460" operator="containsText" text="Delayed">
      <formula>NOT(ISERROR(SEARCH("Delayed",H3325)))</formula>
    </cfRule>
    <cfRule type="containsText" dxfId="73" priority="461" operator="containsText" text="Confirmed">
      <formula>NOT(ISERROR(SEARCH("Confirmed",H3325)))</formula>
    </cfRule>
  </conditionalFormatting>
  <conditionalFormatting sqref="I5926:I5944">
    <cfRule type="duplicateValues" dxfId="72" priority="1125"/>
  </conditionalFormatting>
  <pageMargins left="0.7" right="0.7" top="0.75" bottom="0.75" header="0.3" footer="0.3"/>
  <pageSetup paperSize="9" scale="1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6DDF-C912-4D9F-8771-9E5BBF4C501B}">
  <sheetPr codeName="Feuil6" filterMode="1"/>
  <dimension ref="A1:X3006"/>
  <sheetViews>
    <sheetView topLeftCell="A947" zoomScale="85" zoomScaleNormal="85" workbookViewId="0">
      <selection activeCell="E972" sqref="E972"/>
    </sheetView>
  </sheetViews>
  <sheetFormatPr baseColWidth="10" defaultRowHeight="14.4" x14ac:dyDescent="0.3"/>
  <cols>
    <col min="1" max="1" width="18.33203125" customWidth="1"/>
    <col min="4" max="4" width="12.109375" bestFit="1" customWidth="1"/>
    <col min="8" max="8" width="17.109375" bestFit="1" customWidth="1"/>
    <col min="9" max="9" width="15.88671875" bestFit="1" customWidth="1"/>
    <col min="11" max="11" width="11.5546875" customWidth="1"/>
    <col min="12" max="12" width="20.33203125" customWidth="1"/>
    <col min="13" max="13" width="17.88671875" style="257" customWidth="1"/>
    <col min="15" max="15" width="11" customWidth="1"/>
    <col min="16" max="18" width="11.5546875" customWidth="1"/>
    <col min="19" max="19" width="15" style="255" customWidth="1"/>
    <col min="20" max="20" width="20.109375" bestFit="1" customWidth="1"/>
    <col min="21" max="21" width="25.6640625" bestFit="1" customWidth="1"/>
    <col min="22" max="22" width="36.5546875" customWidth="1"/>
    <col min="23" max="23" width="45.109375" bestFit="1" customWidth="1"/>
  </cols>
  <sheetData>
    <row r="1" spans="1:24" ht="43.2" x14ac:dyDescent="0.3">
      <c r="A1" s="77" t="s">
        <v>119</v>
      </c>
      <c r="B1" s="78" t="s">
        <v>120</v>
      </c>
      <c r="C1" s="78" t="s">
        <v>121</v>
      </c>
      <c r="D1" s="79" t="s">
        <v>122</v>
      </c>
      <c r="E1" s="80" t="s">
        <v>123</v>
      </c>
      <c r="F1" s="81" t="s">
        <v>124</v>
      </c>
      <c r="G1" s="81" t="s">
        <v>125</v>
      </c>
      <c r="H1" s="81" t="s">
        <v>126</v>
      </c>
      <c r="I1" s="81" t="s">
        <v>127</v>
      </c>
      <c r="J1" s="82" t="s">
        <v>128</v>
      </c>
      <c r="K1" s="83" t="s">
        <v>129</v>
      </c>
      <c r="L1" s="83" t="s">
        <v>130</v>
      </c>
      <c r="M1" s="84" t="s">
        <v>131</v>
      </c>
      <c r="N1" s="83" t="s">
        <v>132</v>
      </c>
      <c r="O1" s="83" t="s">
        <v>133</v>
      </c>
      <c r="P1" s="84" t="s">
        <v>134</v>
      </c>
      <c r="Q1" s="84" t="s">
        <v>135</v>
      </c>
      <c r="R1" s="84" t="s">
        <v>136</v>
      </c>
      <c r="S1" s="254" t="s">
        <v>422</v>
      </c>
      <c r="T1" s="84" t="s">
        <v>137</v>
      </c>
      <c r="U1" s="85" t="s">
        <v>138</v>
      </c>
      <c r="V1" s="84" t="s">
        <v>139</v>
      </c>
      <c r="W1" s="84" t="s">
        <v>140</v>
      </c>
      <c r="X1" s="315" t="s">
        <v>141</v>
      </c>
    </row>
    <row r="2" spans="1:24" ht="15.6" hidden="1" x14ac:dyDescent="0.3">
      <c r="A2" s="18" t="s">
        <v>663</v>
      </c>
      <c r="B2" s="92">
        <f>+IFERROR(VLOOKUP(A2,'Details local delivery'!B:C,2,0),"-")</f>
        <v>46024</v>
      </c>
      <c r="C2" s="93">
        <f>B2</f>
        <v>46024</v>
      </c>
      <c r="D2" s="94" t="str">
        <f>+IFERROR(VLOOKUP(A2,'Details local delivery'!B:E,4,0),"-")</f>
        <v>5735tu217</v>
      </c>
      <c r="E2" s="94">
        <f>VLOOKUP(A2,'Details local delivery'!B:L,11,0)</f>
        <v>14</v>
      </c>
      <c r="F2" s="94">
        <f>SUMIFS('Details local delivery'!M:M,'Details local delivery'!G:G,'RECAP Delivery Plan '!A2)</f>
        <v>10</v>
      </c>
      <c r="G2" s="94">
        <f>VLOOKUP(A2,'Details local delivery'!B:J,9,0)</f>
        <v>10200</v>
      </c>
      <c r="H2" s="95">
        <f>SUMIFS('Details local delivery'!K:K,'Details local delivery'!G:G,'RECAP Delivery Plan '!A2)</f>
        <v>7100</v>
      </c>
      <c r="I2" s="96">
        <f>SUMIFS('Details local delivery'!Y:Y,'Details local delivery'!B:B,A:A)</f>
        <v>0</v>
      </c>
      <c r="J2" s="97">
        <f>AVERAGEIFS('Details local delivery'!W:W,'Details local delivery'!B:B,A2)</f>
        <v>1</v>
      </c>
      <c r="K2" s="96">
        <f>_xlfn.MAXIFS('Details local delivery'!Z:Z,'Details local delivery'!B:B,A2)</f>
        <v>0</v>
      </c>
      <c r="L2" s="96">
        <f>_xlfn.MAXIFS('Details local delivery'!AA:AA,'Details local delivery'!B:B,A2)</f>
        <v>0</v>
      </c>
      <c r="M2" s="96">
        <f>_xlfn.MAXIFS('Details local delivery'!AB:AB,'Details local delivery'!B:B,A2)</f>
        <v>0</v>
      </c>
      <c r="N2" s="98">
        <f>+F2/E2</f>
        <v>0.7142857142857143</v>
      </c>
      <c r="O2" s="98">
        <f t="shared" ref="O2:O65" si="0">+H2/G2</f>
        <v>0.69607843137254899</v>
      </c>
      <c r="P2" s="99">
        <f>K2+L2+M2</f>
        <v>0</v>
      </c>
      <c r="Q2" s="100">
        <f>P2+I2</f>
        <v>0</v>
      </c>
      <c r="R2" s="101" t="e">
        <f t="shared" ref="R2:R65" si="1">Q2/P2</f>
        <v>#DIV/0!</v>
      </c>
      <c r="S2" s="101">
        <f>MAX(N2,O2)</f>
        <v>0.7142857142857143</v>
      </c>
      <c r="T2" s="102"/>
      <c r="U2" s="103"/>
      <c r="V2" s="5"/>
    </row>
    <row r="3" spans="1:24" ht="15.6" hidden="1" x14ac:dyDescent="0.3">
      <c r="A3" s="18" t="s">
        <v>664</v>
      </c>
      <c r="B3" s="92">
        <f>+IFERROR(VLOOKUP(A3,'Details local delivery'!B:C,2,0),"-")</f>
        <v>46024</v>
      </c>
      <c r="C3" s="93">
        <f t="shared" ref="C3:C66" si="2">B3</f>
        <v>46024</v>
      </c>
      <c r="D3" s="94" t="str">
        <f>+IFERROR(VLOOKUP(A3,'Details local delivery'!B:E,4,0),"-")</f>
        <v>4331tu175</v>
      </c>
      <c r="E3" s="94">
        <f>VLOOKUP(A3,'Details local delivery'!B:L,11,0)</f>
        <v>14</v>
      </c>
      <c r="F3" s="94">
        <f>SUMIFS('Details local delivery'!M:M,'Details local delivery'!G:G,'RECAP Delivery Plan '!A3)</f>
        <v>10</v>
      </c>
      <c r="G3" s="94">
        <f>VLOOKUP(A3,'Details local delivery'!B:J,9,0)</f>
        <v>9200</v>
      </c>
      <c r="H3" s="95">
        <f>SUMIFS('Details local delivery'!K:K,'Details local delivery'!G:G,'RECAP Delivery Plan '!A3)</f>
        <v>7000</v>
      </c>
      <c r="I3" s="96">
        <f>SUMIFS('Details local delivery'!Y:Y,'Details local delivery'!B:B,A:A)</f>
        <v>0</v>
      </c>
      <c r="J3" s="97">
        <f>AVERAGEIFS('Details local delivery'!W:W,'Details local delivery'!B:B,A3)</f>
        <v>1</v>
      </c>
      <c r="K3" s="96">
        <f>_xlfn.MAXIFS('Details local delivery'!Z:Z,'Details local delivery'!B:B,A3)</f>
        <v>0</v>
      </c>
      <c r="L3" s="96">
        <f>_xlfn.MAXIFS('Details local delivery'!AA:AA,'Details local delivery'!B:B,A3)</f>
        <v>0</v>
      </c>
      <c r="M3" s="96">
        <f>_xlfn.MAXIFS('Details local delivery'!AB:AB,'Details local delivery'!B:B,A3)</f>
        <v>0</v>
      </c>
      <c r="N3" s="104">
        <f t="shared" ref="N3:N65" si="3">+F3/E3</f>
        <v>0.7142857142857143</v>
      </c>
      <c r="O3" s="104">
        <f t="shared" si="0"/>
        <v>0.76086956521739135</v>
      </c>
      <c r="P3" s="99">
        <f t="shared" ref="P3:P66" si="4">K3+L3+M3</f>
        <v>0</v>
      </c>
      <c r="Q3" s="100">
        <f t="shared" ref="Q3:Q66" si="5">P3+I3</f>
        <v>0</v>
      </c>
      <c r="R3" s="105" t="e">
        <f t="shared" si="1"/>
        <v>#DIV/0!</v>
      </c>
      <c r="S3" s="101">
        <f t="shared" ref="S3:S34" si="6">MAX(N3,O3)</f>
        <v>0.76086956521739135</v>
      </c>
      <c r="T3" s="102"/>
      <c r="U3" s="106"/>
      <c r="V3" s="5"/>
    </row>
    <row r="4" spans="1:24" ht="15.6" hidden="1" x14ac:dyDescent="0.3">
      <c r="A4" s="18" t="s">
        <v>665</v>
      </c>
      <c r="B4" s="92">
        <f>+IFERROR(VLOOKUP(A4,'Details local delivery'!B:C,2,0),"-")</f>
        <v>46024</v>
      </c>
      <c r="C4" s="93">
        <f t="shared" si="2"/>
        <v>46024</v>
      </c>
      <c r="D4" s="94" t="str">
        <f>+IFERROR(VLOOKUP(A4,'Details local delivery'!B:E,4,0),"-")</f>
        <v>4331tu175</v>
      </c>
      <c r="E4" s="94">
        <f>VLOOKUP(A4,'Details local delivery'!B:L,11,0)</f>
        <v>14</v>
      </c>
      <c r="F4" s="94">
        <f>SUMIFS('Details local delivery'!M:M,'Details local delivery'!G:G,'RECAP Delivery Plan '!A4)</f>
        <v>10</v>
      </c>
      <c r="G4" s="94">
        <f>VLOOKUP(A4,'Details local delivery'!B:J,9,0)</f>
        <v>9200</v>
      </c>
      <c r="H4" s="95">
        <f>SUMIFS('Details local delivery'!K:K,'Details local delivery'!G:G,'RECAP Delivery Plan '!A4)</f>
        <v>7000</v>
      </c>
      <c r="I4" s="96">
        <f>SUMIFS('Details local delivery'!Y:Y,'Details local delivery'!B:B,A:A)</f>
        <v>0</v>
      </c>
      <c r="J4" s="97">
        <f>AVERAGEIFS('Details local delivery'!W:W,'Details local delivery'!B:B,A4)</f>
        <v>1</v>
      </c>
      <c r="K4" s="96">
        <f>_xlfn.MAXIFS('Details local delivery'!Z:Z,'Details local delivery'!B:B,A4)</f>
        <v>0</v>
      </c>
      <c r="L4" s="96">
        <f>_xlfn.MAXIFS('Details local delivery'!AA:AA,'Details local delivery'!B:B,A4)</f>
        <v>0</v>
      </c>
      <c r="M4" s="256">
        <f>IFERROR(_xlfn.MAXIFS('Details local delivery'!AB:AB,'Details local delivery'!B:B,A4),"-")</f>
        <v>0</v>
      </c>
      <c r="N4" s="104">
        <f t="shared" si="3"/>
        <v>0.7142857142857143</v>
      </c>
      <c r="O4" s="104">
        <f t="shared" si="0"/>
        <v>0.76086956521739135</v>
      </c>
      <c r="P4" s="99">
        <f t="shared" si="4"/>
        <v>0</v>
      </c>
      <c r="Q4" s="100">
        <f t="shared" si="5"/>
        <v>0</v>
      </c>
      <c r="R4" s="105" t="e">
        <f t="shared" si="1"/>
        <v>#DIV/0!</v>
      </c>
      <c r="S4" s="101">
        <f t="shared" si="6"/>
        <v>0.76086956521739135</v>
      </c>
      <c r="T4" s="102"/>
      <c r="U4" s="106"/>
      <c r="V4" s="5"/>
    </row>
    <row r="5" spans="1:24" ht="15.6" hidden="1" x14ac:dyDescent="0.3">
      <c r="A5" s="18" t="s">
        <v>666</v>
      </c>
      <c r="B5" s="92">
        <f>+IFERROR(VLOOKUP(A5,'Details local delivery'!B:C,2,0),"-")</f>
        <v>46025</v>
      </c>
      <c r="C5" s="93">
        <f t="shared" si="2"/>
        <v>46025</v>
      </c>
      <c r="D5" s="94" t="str">
        <f>+IFERROR(VLOOKUP(A5,'Details local delivery'!B:E,4,0),"-")</f>
        <v>4331tu175</v>
      </c>
      <c r="E5" s="94">
        <f>VLOOKUP(A5,'Details local delivery'!B:L,11,0)</f>
        <v>14</v>
      </c>
      <c r="F5" s="94">
        <f>SUMIFS('Details local delivery'!M:M,'Details local delivery'!G:G,'RECAP Delivery Plan '!A5)</f>
        <v>10</v>
      </c>
      <c r="G5" s="94">
        <f>VLOOKUP(A5,'Details local delivery'!B:J,9,0)</f>
        <v>9200</v>
      </c>
      <c r="H5" s="95">
        <f>SUMIFS('Details local delivery'!K:K,'Details local delivery'!G:G,'RECAP Delivery Plan '!A5)</f>
        <v>7000</v>
      </c>
      <c r="I5" s="96">
        <f>SUMIFS('Details local delivery'!Y:Y,'Details local delivery'!B:B,A:A)</f>
        <v>0</v>
      </c>
      <c r="J5" s="97">
        <f>AVERAGEIFS('Details local delivery'!W:W,'Details local delivery'!B:B,A5)</f>
        <v>1</v>
      </c>
      <c r="K5" s="96">
        <f>_xlfn.MAXIFS('Details local delivery'!Z:Z,'Details local delivery'!B:B,A5)</f>
        <v>0</v>
      </c>
      <c r="L5" s="96">
        <f>_xlfn.MAXIFS('Details local delivery'!AA:AA,'Details local delivery'!B:B,A5)</f>
        <v>0</v>
      </c>
      <c r="M5" s="96">
        <f>_xlfn.MAXIFS('Details local delivery'!AB:AB,'Details local delivery'!B:B,A5)</f>
        <v>0</v>
      </c>
      <c r="N5" s="104">
        <f t="shared" si="3"/>
        <v>0.7142857142857143</v>
      </c>
      <c r="O5" s="104">
        <f t="shared" si="0"/>
        <v>0.76086956521739135</v>
      </c>
      <c r="P5" s="99">
        <f t="shared" si="4"/>
        <v>0</v>
      </c>
      <c r="Q5" s="100">
        <f t="shared" si="5"/>
        <v>0</v>
      </c>
      <c r="R5" s="105" t="e">
        <f t="shared" si="1"/>
        <v>#DIV/0!</v>
      </c>
      <c r="S5" s="101">
        <f t="shared" si="6"/>
        <v>0.76086956521739135</v>
      </c>
      <c r="T5" s="102"/>
      <c r="U5" s="106"/>
      <c r="V5" s="5"/>
    </row>
    <row r="6" spans="1:24" ht="15.6" hidden="1" x14ac:dyDescent="0.3">
      <c r="A6" s="18" t="s">
        <v>667</v>
      </c>
      <c r="B6" s="92">
        <f>+IFERROR(VLOOKUP(A6,'Details local delivery'!B:C,2,0),"-")</f>
        <v>46027</v>
      </c>
      <c r="C6" s="93">
        <f t="shared" si="2"/>
        <v>46027</v>
      </c>
      <c r="D6" s="94" t="str">
        <f>+IFERROR(VLOOKUP(A6,'Details local delivery'!B:E,4,0),"-")</f>
        <v>REM107627</v>
      </c>
      <c r="E6" s="94">
        <f>VLOOKUP(A6,'Details local delivery'!B:L,11,0)</f>
        <v>27</v>
      </c>
      <c r="F6" s="94">
        <f>SUMIFS('Details local delivery'!M:M,'Details local delivery'!G:G,'RECAP Delivery Plan '!A6)</f>
        <v>10</v>
      </c>
      <c r="G6" s="94">
        <f>VLOOKUP(A6,'Details local delivery'!B:J,9,0)</f>
        <v>24950</v>
      </c>
      <c r="H6" s="95">
        <f>SUMIFS('Details local delivery'!K:K,'Details local delivery'!G:G,'RECAP Delivery Plan '!A6)</f>
        <v>23000</v>
      </c>
      <c r="I6" s="96">
        <f>SUMIFS('Details local delivery'!Y:Y,'Details local delivery'!B:B,A:A)</f>
        <v>0</v>
      </c>
      <c r="J6" s="97">
        <f>AVERAGEIFS('Details local delivery'!W:W,'Details local delivery'!B:B,A6)</f>
        <v>1</v>
      </c>
      <c r="K6" s="96">
        <f>_xlfn.MAXIFS('Details local delivery'!Z:Z,'Details local delivery'!B:B,A6)</f>
        <v>0</v>
      </c>
      <c r="L6" s="96">
        <f>_xlfn.MAXIFS('Details local delivery'!AA:AA,'Details local delivery'!B:B,A6)</f>
        <v>0</v>
      </c>
      <c r="M6" s="96">
        <f>_xlfn.MAXIFS('Details local delivery'!AB:AB,'Details local delivery'!B:B,A6)</f>
        <v>0</v>
      </c>
      <c r="N6" s="104">
        <f t="shared" si="3"/>
        <v>0.37037037037037035</v>
      </c>
      <c r="O6" s="104">
        <f t="shared" si="0"/>
        <v>0.92184368737474953</v>
      </c>
      <c r="P6" s="99">
        <f t="shared" si="4"/>
        <v>0</v>
      </c>
      <c r="Q6" s="100">
        <f t="shared" si="5"/>
        <v>0</v>
      </c>
      <c r="R6" s="105" t="e">
        <f t="shared" si="1"/>
        <v>#DIV/0!</v>
      </c>
      <c r="S6" s="101">
        <f t="shared" si="6"/>
        <v>0.92184368737474953</v>
      </c>
      <c r="T6" s="102"/>
      <c r="U6" s="106"/>
      <c r="V6" s="5"/>
    </row>
    <row r="7" spans="1:24" ht="15.6" hidden="1" x14ac:dyDescent="0.3">
      <c r="A7" s="18" t="s">
        <v>668</v>
      </c>
      <c r="B7" s="92">
        <f>+IFERROR(VLOOKUP(A7,'Details local delivery'!B:C,2,0),"-")</f>
        <v>46027</v>
      </c>
      <c r="C7" s="93">
        <f t="shared" si="2"/>
        <v>46027</v>
      </c>
      <c r="D7" s="94" t="str">
        <f>+IFERROR(VLOOKUP(A7,'Details local delivery'!B:E,4,0),"-")</f>
        <v>REM107627</v>
      </c>
      <c r="E7" s="94">
        <f>VLOOKUP(A7,'Details local delivery'!B:L,11,0)</f>
        <v>27</v>
      </c>
      <c r="F7" s="94">
        <f>SUMIFS('Details local delivery'!M:M,'Details local delivery'!G:G,'RECAP Delivery Plan '!A7)</f>
        <v>10</v>
      </c>
      <c r="G7" s="94">
        <f>VLOOKUP(A7,'Details local delivery'!B:J,9,0)</f>
        <v>24950</v>
      </c>
      <c r="H7" s="95">
        <f>SUMIFS('Details local delivery'!K:K,'Details local delivery'!G:G,'RECAP Delivery Plan '!A7)</f>
        <v>22303</v>
      </c>
      <c r="I7" s="96">
        <f>SUMIFS('Details local delivery'!Y:Y,'Details local delivery'!B:B,A:A)</f>
        <v>0</v>
      </c>
      <c r="J7" s="97">
        <f>AVERAGEIFS('Details local delivery'!W:W,'Details local delivery'!B:B,A7)</f>
        <v>1</v>
      </c>
      <c r="K7" s="96">
        <f>_xlfn.MAXIFS('Details local delivery'!Z:Z,'Details local delivery'!B:B,A7)</f>
        <v>0</v>
      </c>
      <c r="L7" s="96">
        <f>_xlfn.MAXIFS('Details local delivery'!AA:AA,'Details local delivery'!B:B,A7)</f>
        <v>0</v>
      </c>
      <c r="M7" s="256">
        <f>IFERROR(_xlfn.MAXIFS('Details local delivery'!AB:AB,'Details local delivery'!B:B,A7),"-")</f>
        <v>0</v>
      </c>
      <c r="N7" s="104">
        <f t="shared" si="3"/>
        <v>0.37037037037037035</v>
      </c>
      <c r="O7" s="104">
        <f t="shared" si="0"/>
        <v>0.89390781563126254</v>
      </c>
      <c r="P7" s="99">
        <f t="shared" si="4"/>
        <v>0</v>
      </c>
      <c r="Q7" s="100">
        <f t="shared" si="5"/>
        <v>0</v>
      </c>
      <c r="R7" s="105" t="e">
        <f t="shared" si="1"/>
        <v>#DIV/0!</v>
      </c>
      <c r="S7" s="101">
        <f t="shared" si="6"/>
        <v>0.89390781563126254</v>
      </c>
      <c r="T7" s="102"/>
      <c r="U7" s="106"/>
      <c r="V7" s="5"/>
    </row>
    <row r="8" spans="1:24" ht="15.6" hidden="1" x14ac:dyDescent="0.3">
      <c r="A8" s="18" t="s">
        <v>669</v>
      </c>
      <c r="B8" s="92">
        <f>+IFERROR(VLOOKUP(A8,'Details local delivery'!B:C,2,0),"-")</f>
        <v>46027</v>
      </c>
      <c r="C8" s="93">
        <f t="shared" si="2"/>
        <v>46027</v>
      </c>
      <c r="D8" s="94" t="str">
        <f>+IFERROR(VLOOKUP(A8,'Details local delivery'!B:E,4,0),"-")</f>
        <v>7797tu218</v>
      </c>
      <c r="E8" s="94">
        <f>VLOOKUP(A8,'Details local delivery'!B:L,11,0)</f>
        <v>3</v>
      </c>
      <c r="F8" s="94">
        <f>SUMIFS('Details local delivery'!M:M,'Details local delivery'!G:G,'RECAP Delivery Plan '!A8)</f>
        <v>1</v>
      </c>
      <c r="G8" s="94">
        <f>VLOOKUP(A8,'Details local delivery'!B:J,9,0)</f>
        <v>927</v>
      </c>
      <c r="H8" s="95">
        <f>SUMIFS('Details local delivery'!K:K,'Details local delivery'!G:G,'RECAP Delivery Plan '!A8)</f>
        <v>500</v>
      </c>
      <c r="I8" s="96">
        <f>SUMIFS('Details local delivery'!Y:Y,'Details local delivery'!B:B,A:A)</f>
        <v>0</v>
      </c>
      <c r="J8" s="97">
        <f>AVERAGEIFS('Details local delivery'!W:W,'Details local delivery'!B:B,A8)</f>
        <v>0.88055555555555554</v>
      </c>
      <c r="K8" s="96">
        <f>_xlfn.MAXIFS('Details local delivery'!Z:Z,'Details local delivery'!B:B,A8)</f>
        <v>0</v>
      </c>
      <c r="L8" s="96">
        <f>_xlfn.MAXIFS('Details local delivery'!AA:AA,'Details local delivery'!B:B,A8)</f>
        <v>0</v>
      </c>
      <c r="M8" s="256">
        <f>IFERROR(_xlfn.MAXIFS('Details local delivery'!AB:AB,'Details local delivery'!B:B,A8),"-")</f>
        <v>0</v>
      </c>
      <c r="N8" s="104">
        <f t="shared" si="3"/>
        <v>0.33333333333333331</v>
      </c>
      <c r="O8" s="104">
        <f t="shared" si="0"/>
        <v>0.53937432578209277</v>
      </c>
      <c r="P8" s="99">
        <f t="shared" si="4"/>
        <v>0</v>
      </c>
      <c r="Q8" s="100">
        <f t="shared" si="5"/>
        <v>0</v>
      </c>
      <c r="R8" s="105" t="e">
        <f t="shared" si="1"/>
        <v>#DIV/0!</v>
      </c>
      <c r="S8" s="101">
        <f t="shared" si="6"/>
        <v>0.53937432578209277</v>
      </c>
      <c r="T8" s="102"/>
      <c r="U8" s="106"/>
      <c r="V8" s="5"/>
    </row>
    <row r="9" spans="1:24" ht="15.6" hidden="1" x14ac:dyDescent="0.3">
      <c r="A9" s="18" t="s">
        <v>670</v>
      </c>
      <c r="B9" s="92">
        <f>+IFERROR(VLOOKUP(A9,'Details local delivery'!B:C,2,0),"-")</f>
        <v>46027</v>
      </c>
      <c r="C9" s="93">
        <f t="shared" si="2"/>
        <v>46027</v>
      </c>
      <c r="D9" s="94" t="str">
        <f>+IFERROR(VLOOKUP(A9,'Details local delivery'!B:E,4,0),"-")</f>
        <v>Location</v>
      </c>
      <c r="E9" s="94">
        <f>VLOOKUP(A9,'Details local delivery'!B:L,11,0)</f>
        <v>4</v>
      </c>
      <c r="F9" s="94">
        <f>SUMIFS('Details local delivery'!M:M,'Details local delivery'!G:G,'RECAP Delivery Plan '!A9)</f>
        <v>0</v>
      </c>
      <c r="G9" s="94">
        <f>VLOOKUP(A9,'Details local delivery'!B:J,9,0)</f>
        <v>0</v>
      </c>
      <c r="H9" s="95">
        <f>SUMIFS('Details local delivery'!K:K,'Details local delivery'!G:G,'RECAP Delivery Plan '!A9)</f>
        <v>936</v>
      </c>
      <c r="I9" s="96">
        <f>SUMIFS('Details local delivery'!Y:Y,'Details local delivery'!B:B,A:A)</f>
        <v>0</v>
      </c>
      <c r="J9" s="97">
        <f>AVERAGEIFS('Details local delivery'!W:W,'Details local delivery'!B:B,A9)</f>
        <v>1</v>
      </c>
      <c r="K9" s="96">
        <f>_xlfn.MAXIFS('Details local delivery'!Z:Z,'Details local delivery'!B:B,A9)</f>
        <v>0</v>
      </c>
      <c r="L9" s="96">
        <f>_xlfn.MAXIFS('Details local delivery'!AA:AA,'Details local delivery'!B:B,A9)</f>
        <v>0</v>
      </c>
      <c r="M9" s="256">
        <f>IFERROR(_xlfn.MAXIFS('Details local delivery'!AB:AB,'Details local delivery'!B:B,A9),"-")</f>
        <v>0</v>
      </c>
      <c r="N9" s="104">
        <f t="shared" si="3"/>
        <v>0</v>
      </c>
      <c r="O9" s="104" t="e">
        <f t="shared" si="0"/>
        <v>#DIV/0!</v>
      </c>
      <c r="P9" s="99">
        <f t="shared" si="4"/>
        <v>0</v>
      </c>
      <c r="Q9" s="100">
        <f t="shared" si="5"/>
        <v>0</v>
      </c>
      <c r="R9" s="105" t="e">
        <f t="shared" si="1"/>
        <v>#DIV/0!</v>
      </c>
      <c r="S9" s="101" t="e">
        <f t="shared" si="6"/>
        <v>#DIV/0!</v>
      </c>
      <c r="T9" s="102"/>
      <c r="U9" s="106"/>
      <c r="V9" s="5"/>
    </row>
    <row r="10" spans="1:24" ht="15.6" hidden="1" x14ac:dyDescent="0.3">
      <c r="A10" s="18" t="s">
        <v>671</v>
      </c>
      <c r="B10" s="92">
        <f>+IFERROR(VLOOKUP(A10,'Details local delivery'!B:C,2,0),"-")</f>
        <v>46027</v>
      </c>
      <c r="C10" s="93">
        <f t="shared" si="2"/>
        <v>46027</v>
      </c>
      <c r="D10" s="94" t="str">
        <f>+IFERROR(VLOOKUP(A10,'Details local delivery'!B:E,4,0),"-")</f>
        <v>4331tu175</v>
      </c>
      <c r="E10" s="94">
        <f>VLOOKUP(A10,'Details local delivery'!B:L,11,0)</f>
        <v>14</v>
      </c>
      <c r="F10" s="94">
        <f>SUMIFS('Details local delivery'!M:M,'Details local delivery'!G:G,'RECAP Delivery Plan '!A10)</f>
        <v>10</v>
      </c>
      <c r="G10" s="94">
        <f>VLOOKUP(A10,'Details local delivery'!B:J,9,0)</f>
        <v>9200</v>
      </c>
      <c r="H10" s="95">
        <f>SUMIFS('Details local delivery'!K:K,'Details local delivery'!G:G,'RECAP Delivery Plan '!A10)</f>
        <v>2100</v>
      </c>
      <c r="I10" s="96">
        <f>SUMIFS('Details local delivery'!Y:Y,'Details local delivery'!B:B,A:A)</f>
        <v>0</v>
      </c>
      <c r="J10" s="97">
        <f>AVERAGEIFS('Details local delivery'!W:W,'Details local delivery'!B:B,A10)</f>
        <v>0.64166666666666661</v>
      </c>
      <c r="K10" s="96">
        <f>_xlfn.MAXIFS('Details local delivery'!Z:Z,'Details local delivery'!B:B,A10)</f>
        <v>0</v>
      </c>
      <c r="L10" s="96">
        <f>_xlfn.MAXIFS('Details local delivery'!AA:AA,'Details local delivery'!B:B,A10)</f>
        <v>0</v>
      </c>
      <c r="M10" s="256">
        <f>IFERROR(_xlfn.MAXIFS('Details local delivery'!AB:AB,'Details local delivery'!B:B,A10),"-")</f>
        <v>0</v>
      </c>
      <c r="N10" s="104">
        <f t="shared" si="3"/>
        <v>0.7142857142857143</v>
      </c>
      <c r="O10" s="104">
        <f t="shared" si="0"/>
        <v>0.22826086956521738</v>
      </c>
      <c r="P10" s="99">
        <f t="shared" si="4"/>
        <v>0</v>
      </c>
      <c r="Q10" s="100">
        <f t="shared" si="5"/>
        <v>0</v>
      </c>
      <c r="R10" s="105" t="e">
        <f t="shared" si="1"/>
        <v>#DIV/0!</v>
      </c>
      <c r="S10" s="101">
        <f t="shared" si="6"/>
        <v>0.7142857142857143</v>
      </c>
      <c r="T10" s="102"/>
      <c r="U10" s="106"/>
      <c r="V10" s="5"/>
    </row>
    <row r="11" spans="1:24" ht="15.6" hidden="1" x14ac:dyDescent="0.3">
      <c r="A11" s="18" t="s">
        <v>672</v>
      </c>
      <c r="B11" s="92">
        <f>+IFERROR(VLOOKUP(A11,'Details local delivery'!B:C,2,0),"-")</f>
        <v>46027</v>
      </c>
      <c r="C11" s="93">
        <f t="shared" si="2"/>
        <v>46027</v>
      </c>
      <c r="D11" s="94" t="str">
        <f>+IFERROR(VLOOKUP(A11,'Details local delivery'!B:E,4,0),"-")</f>
        <v>7797tu218</v>
      </c>
      <c r="E11" s="94">
        <f>VLOOKUP(A11,'Details local delivery'!B:L,11,0)</f>
        <v>3</v>
      </c>
      <c r="F11" s="94">
        <f>SUMIFS('Details local delivery'!M:M,'Details local delivery'!G:G,'RECAP Delivery Plan '!A11)</f>
        <v>1</v>
      </c>
      <c r="G11" s="94">
        <f>VLOOKUP(A11,'Details local delivery'!B:J,9,0)</f>
        <v>927</v>
      </c>
      <c r="H11" s="95">
        <f>SUMIFS('Details local delivery'!K:K,'Details local delivery'!G:G,'RECAP Delivery Plan '!A11)</f>
        <v>500</v>
      </c>
      <c r="I11" s="96">
        <f>SUMIFS('Details local delivery'!Y:Y,'Details local delivery'!B:B,A:A)</f>
        <v>0</v>
      </c>
      <c r="J11" s="97">
        <f>AVERAGEIFS('Details local delivery'!W:W,'Details local delivery'!B:B,A11)</f>
        <v>1</v>
      </c>
      <c r="K11" s="96">
        <f>_xlfn.MAXIFS('Details local delivery'!Z:Z,'Details local delivery'!B:B,A11)</f>
        <v>0</v>
      </c>
      <c r="L11" s="96">
        <f>_xlfn.MAXIFS('Details local delivery'!AA:AA,'Details local delivery'!B:B,A11)</f>
        <v>0</v>
      </c>
      <c r="M11" s="256">
        <f>IFERROR(_xlfn.MAXIFS('Details local delivery'!AB:AB,'Details local delivery'!B:B,A11),"-")</f>
        <v>0</v>
      </c>
      <c r="N11" s="104">
        <f t="shared" si="3"/>
        <v>0.33333333333333331</v>
      </c>
      <c r="O11" s="104">
        <f t="shared" si="0"/>
        <v>0.53937432578209277</v>
      </c>
      <c r="P11" s="99">
        <f t="shared" si="4"/>
        <v>0</v>
      </c>
      <c r="Q11" s="100">
        <f t="shared" si="5"/>
        <v>0</v>
      </c>
      <c r="R11" s="105" t="e">
        <f t="shared" si="1"/>
        <v>#DIV/0!</v>
      </c>
      <c r="S11" s="101">
        <f t="shared" si="6"/>
        <v>0.53937432578209277</v>
      </c>
      <c r="T11" s="102"/>
      <c r="U11" s="106"/>
      <c r="V11" s="5"/>
    </row>
    <row r="12" spans="1:24" ht="15.6" hidden="1" x14ac:dyDescent="0.3">
      <c r="A12" s="18" t="s">
        <v>673</v>
      </c>
      <c r="B12" s="92">
        <f>+IFERROR(VLOOKUP(A12,'Details local delivery'!B:C,2,0),"-")</f>
        <v>46027</v>
      </c>
      <c r="C12" s="93">
        <f t="shared" si="2"/>
        <v>46027</v>
      </c>
      <c r="D12" s="94" t="str">
        <f>+IFERROR(VLOOKUP(A12,'Details local delivery'!B:E,4,0),"-")</f>
        <v>5735tu217</v>
      </c>
      <c r="E12" s="94">
        <f>VLOOKUP(A12,'Details local delivery'!B:L,11,0)</f>
        <v>14</v>
      </c>
      <c r="F12" s="94">
        <f>SUMIFS('Details local delivery'!M:M,'Details local delivery'!G:G,'RECAP Delivery Plan '!A12)</f>
        <v>10</v>
      </c>
      <c r="G12" s="94">
        <f>VLOOKUP(A12,'Details local delivery'!B:J,9,0)</f>
        <v>10200</v>
      </c>
      <c r="H12" s="95">
        <f>SUMIFS('Details local delivery'!K:K,'Details local delivery'!G:G,'RECAP Delivery Plan '!A12)</f>
        <v>7100</v>
      </c>
      <c r="I12" s="96">
        <f>SUMIFS('Details local delivery'!Y:Y,'Details local delivery'!B:B,A:A)</f>
        <v>0</v>
      </c>
      <c r="J12" s="97">
        <f>AVERAGEIFS('Details local delivery'!W:W,'Details local delivery'!B:B,A12)</f>
        <v>1</v>
      </c>
      <c r="K12" s="96">
        <f>_xlfn.MAXIFS('Details local delivery'!Z:Z,'Details local delivery'!B:B,A12)</f>
        <v>0</v>
      </c>
      <c r="L12" s="96">
        <f>_xlfn.MAXIFS('Details local delivery'!AA:AA,'Details local delivery'!B:B,A12)</f>
        <v>0</v>
      </c>
      <c r="M12" s="256">
        <f>IFERROR(_xlfn.MAXIFS('Details local delivery'!AB:AB,'Details local delivery'!B:B,A12),"-")</f>
        <v>0</v>
      </c>
      <c r="N12" s="104">
        <f t="shared" si="3"/>
        <v>0.7142857142857143</v>
      </c>
      <c r="O12" s="104">
        <f t="shared" si="0"/>
        <v>0.69607843137254899</v>
      </c>
      <c r="P12" s="99">
        <f t="shared" si="4"/>
        <v>0</v>
      </c>
      <c r="Q12" s="100">
        <f t="shared" si="5"/>
        <v>0</v>
      </c>
      <c r="R12" s="105" t="e">
        <f t="shared" si="1"/>
        <v>#DIV/0!</v>
      </c>
      <c r="S12" s="101">
        <f t="shared" si="6"/>
        <v>0.7142857142857143</v>
      </c>
      <c r="T12" s="102"/>
      <c r="U12" s="106"/>
      <c r="V12" s="5"/>
    </row>
    <row r="13" spans="1:24" ht="15.6" hidden="1" x14ac:dyDescent="0.3">
      <c r="A13" s="18" t="s">
        <v>674</v>
      </c>
      <c r="B13" s="92">
        <f>+IFERROR(VLOOKUP(A13,'Details local delivery'!B:C,2,0),"-")</f>
        <v>46027</v>
      </c>
      <c r="C13" s="93">
        <f t="shared" si="2"/>
        <v>46027</v>
      </c>
      <c r="D13" s="94" t="str">
        <f>+IFERROR(VLOOKUP(A13,'Details local delivery'!B:E,4,0),"-")</f>
        <v>2282tu131</v>
      </c>
      <c r="E13" s="94">
        <f>VLOOKUP(A13,'Details local delivery'!B:L,11,0)</f>
        <v>14</v>
      </c>
      <c r="F13" s="94">
        <f>SUMIFS('Details local delivery'!M:M,'Details local delivery'!G:G,'RECAP Delivery Plan '!A13)</f>
        <v>10</v>
      </c>
      <c r="G13" s="94">
        <f>VLOOKUP(A13,'Details local delivery'!B:J,9,0)</f>
        <v>10200</v>
      </c>
      <c r="H13" s="95">
        <f>SUMIFS('Details local delivery'!K:K,'Details local delivery'!G:G,'RECAP Delivery Plan '!A13)</f>
        <v>2810.6</v>
      </c>
      <c r="I13" s="96">
        <f>SUMIFS('Details local delivery'!Y:Y,'Details local delivery'!B:B,A:A)</f>
        <v>0</v>
      </c>
      <c r="J13" s="97">
        <f>AVERAGEIFS('Details local delivery'!W:W,'Details local delivery'!B:B,A13)</f>
        <v>0.90833333333333344</v>
      </c>
      <c r="K13" s="96">
        <f>_xlfn.MAXIFS('Details local delivery'!Z:Z,'Details local delivery'!B:B,A13)</f>
        <v>0</v>
      </c>
      <c r="L13" s="96">
        <f>_xlfn.MAXIFS('Details local delivery'!AA:AA,'Details local delivery'!B:B,A13)</f>
        <v>0</v>
      </c>
      <c r="M13" s="256">
        <f>IFERROR(_xlfn.MAXIFS('Details local delivery'!AB:AB,'Details local delivery'!B:B,A13),"-")</f>
        <v>0</v>
      </c>
      <c r="N13" s="104">
        <f t="shared" si="3"/>
        <v>0.7142857142857143</v>
      </c>
      <c r="O13" s="104">
        <f t="shared" si="0"/>
        <v>0.27554901960784312</v>
      </c>
      <c r="P13" s="99">
        <f t="shared" si="4"/>
        <v>0</v>
      </c>
      <c r="Q13" s="100">
        <f t="shared" si="5"/>
        <v>0</v>
      </c>
      <c r="R13" s="105" t="e">
        <f t="shared" si="1"/>
        <v>#DIV/0!</v>
      </c>
      <c r="S13" s="101">
        <f t="shared" si="6"/>
        <v>0.7142857142857143</v>
      </c>
      <c r="T13" s="102"/>
      <c r="U13" s="106"/>
      <c r="V13" s="5"/>
    </row>
    <row r="14" spans="1:24" ht="15.6" hidden="1" x14ac:dyDescent="0.3">
      <c r="A14" s="18" t="s">
        <v>675</v>
      </c>
      <c r="B14" s="92">
        <f>+IFERROR(VLOOKUP(A14,'Details local delivery'!B:C,2,0),"-")</f>
        <v>46027</v>
      </c>
      <c r="C14" s="93">
        <f t="shared" si="2"/>
        <v>46027</v>
      </c>
      <c r="D14" s="94" t="str">
        <f>+IFERROR(VLOOKUP(A14,'Details local delivery'!B:E,4,0),"-")</f>
        <v>5735tu217</v>
      </c>
      <c r="E14" s="94">
        <f>VLOOKUP(A14,'Details local delivery'!B:L,11,0)</f>
        <v>14</v>
      </c>
      <c r="F14" s="94">
        <f>SUMIFS('Details local delivery'!M:M,'Details local delivery'!G:G,'RECAP Delivery Plan '!A14)</f>
        <v>10</v>
      </c>
      <c r="G14" s="94">
        <f>VLOOKUP(A14,'Details local delivery'!B:J,9,0)</f>
        <v>10200</v>
      </c>
      <c r="H14" s="95">
        <f>SUMIFS('Details local delivery'!K:K,'Details local delivery'!G:G,'RECAP Delivery Plan '!A14)</f>
        <v>6500</v>
      </c>
      <c r="I14" s="96">
        <f>SUMIFS('Details local delivery'!Y:Y,'Details local delivery'!B:B,A:A)</f>
        <v>0</v>
      </c>
      <c r="J14" s="97">
        <f>AVERAGEIFS('Details local delivery'!W:W,'Details local delivery'!B:B,A14)</f>
        <v>1</v>
      </c>
      <c r="K14" s="96">
        <f>_xlfn.MAXIFS('Details local delivery'!Z:Z,'Details local delivery'!B:B,A14)</f>
        <v>0</v>
      </c>
      <c r="L14" s="96">
        <f>_xlfn.MAXIFS('Details local delivery'!AA:AA,'Details local delivery'!B:B,A14)</f>
        <v>0</v>
      </c>
      <c r="M14" s="256">
        <f>IFERROR(_xlfn.MAXIFS('Details local delivery'!AB:AB,'Details local delivery'!B:B,A14),"-")</f>
        <v>0</v>
      </c>
      <c r="N14" s="104">
        <f t="shared" si="3"/>
        <v>0.7142857142857143</v>
      </c>
      <c r="O14" s="104">
        <f t="shared" si="0"/>
        <v>0.63725490196078427</v>
      </c>
      <c r="P14" s="99">
        <f t="shared" si="4"/>
        <v>0</v>
      </c>
      <c r="Q14" s="100">
        <f t="shared" si="5"/>
        <v>0</v>
      </c>
      <c r="R14" s="105" t="e">
        <f t="shared" si="1"/>
        <v>#DIV/0!</v>
      </c>
      <c r="S14" s="101">
        <f t="shared" si="6"/>
        <v>0.7142857142857143</v>
      </c>
      <c r="T14" s="102"/>
      <c r="U14" s="106"/>
      <c r="V14" s="5"/>
    </row>
    <row r="15" spans="1:24" ht="15.6" hidden="1" x14ac:dyDescent="0.3">
      <c r="A15" s="18" t="s">
        <v>676</v>
      </c>
      <c r="B15" s="92">
        <f>+IFERROR(VLOOKUP(A15,'Details local delivery'!B:C,2,0),"-")</f>
        <v>46027</v>
      </c>
      <c r="C15" s="93">
        <f t="shared" si="2"/>
        <v>46027</v>
      </c>
      <c r="D15" s="94" t="str">
        <f>+IFERROR(VLOOKUP(A15,'Details local delivery'!B:E,4,0),"-")</f>
        <v>5735tu217</v>
      </c>
      <c r="E15" s="94">
        <f>VLOOKUP(A15,'Details local delivery'!B:L,11,0)</f>
        <v>14</v>
      </c>
      <c r="F15" s="94">
        <f>SUMIFS('Details local delivery'!M:M,'Details local delivery'!G:G,'RECAP Delivery Plan '!A15)</f>
        <v>10</v>
      </c>
      <c r="G15" s="94">
        <f>VLOOKUP(A15,'Details local delivery'!B:J,9,0)</f>
        <v>10200</v>
      </c>
      <c r="H15" s="95">
        <f>SUMIFS('Details local delivery'!K:K,'Details local delivery'!G:G,'RECAP Delivery Plan '!A15)</f>
        <v>7100</v>
      </c>
      <c r="I15" s="96">
        <f>SUMIFS('Details local delivery'!Y:Y,'Details local delivery'!B:B,A:A)</f>
        <v>0</v>
      </c>
      <c r="J15" s="97">
        <f>AVERAGEIFS('Details local delivery'!W:W,'Details local delivery'!B:B,A15)</f>
        <v>1</v>
      </c>
      <c r="K15" s="96">
        <f>_xlfn.MAXIFS('Details local delivery'!Z:Z,'Details local delivery'!B:B,A15)</f>
        <v>0</v>
      </c>
      <c r="L15" s="96">
        <f>_xlfn.MAXIFS('Details local delivery'!AA:AA,'Details local delivery'!B:B,A15)</f>
        <v>0</v>
      </c>
      <c r="M15" s="256">
        <f>IFERROR(_xlfn.MAXIFS('Details local delivery'!AB:AB,'Details local delivery'!B:B,A15),"-")</f>
        <v>0</v>
      </c>
      <c r="N15" s="104">
        <f t="shared" si="3"/>
        <v>0.7142857142857143</v>
      </c>
      <c r="O15" s="104">
        <f t="shared" si="0"/>
        <v>0.69607843137254899</v>
      </c>
      <c r="P15" s="99">
        <f t="shared" si="4"/>
        <v>0</v>
      </c>
      <c r="Q15" s="100">
        <f t="shared" si="5"/>
        <v>0</v>
      </c>
      <c r="R15" s="105" t="e">
        <f t="shared" si="1"/>
        <v>#DIV/0!</v>
      </c>
      <c r="S15" s="101">
        <f t="shared" si="6"/>
        <v>0.7142857142857143</v>
      </c>
      <c r="T15" s="102"/>
      <c r="U15" s="106"/>
      <c r="V15" s="5"/>
    </row>
    <row r="16" spans="1:24" ht="15.6" hidden="1" x14ac:dyDescent="0.3">
      <c r="A16" s="18" t="s">
        <v>677</v>
      </c>
      <c r="B16" s="92">
        <f>+IFERROR(VLOOKUP(A16,'Details local delivery'!B:C,2,0),"-")</f>
        <v>46027</v>
      </c>
      <c r="C16" s="93">
        <f t="shared" si="2"/>
        <v>46027</v>
      </c>
      <c r="D16" s="94" t="str">
        <f>+IFERROR(VLOOKUP(A16,'Details local delivery'!B:E,4,0),"-")</f>
        <v>7797tu218</v>
      </c>
      <c r="E16" s="94">
        <f>VLOOKUP(A16,'Details local delivery'!B:L,11,0)</f>
        <v>3</v>
      </c>
      <c r="F16" s="94">
        <f>SUMIFS('Details local delivery'!M:M,'Details local delivery'!G:G,'RECAP Delivery Plan '!A16)</f>
        <v>1</v>
      </c>
      <c r="G16" s="94">
        <f>VLOOKUP(A16,'Details local delivery'!B:J,9,0)</f>
        <v>927</v>
      </c>
      <c r="H16" s="95">
        <f>SUMIFS('Details local delivery'!K:K,'Details local delivery'!G:G,'RECAP Delivery Plan '!A16)</f>
        <v>500</v>
      </c>
      <c r="I16" s="96">
        <f>SUMIFS('Details local delivery'!Y:Y,'Details local delivery'!B:B,A:A)</f>
        <v>0</v>
      </c>
      <c r="J16" s="97">
        <f>AVERAGEIFS('Details local delivery'!W:W,'Details local delivery'!B:B,A16)</f>
        <v>1</v>
      </c>
      <c r="K16" s="96">
        <f>_xlfn.MAXIFS('Details local delivery'!Z:Z,'Details local delivery'!B:B,A16)</f>
        <v>0</v>
      </c>
      <c r="L16" s="96">
        <f>_xlfn.MAXIFS('Details local delivery'!AA:AA,'Details local delivery'!B:B,A16)</f>
        <v>0</v>
      </c>
      <c r="M16" s="96">
        <f>_xlfn.MAXIFS('Details local delivery'!AB:AB,'Details local delivery'!B:B,A16)</f>
        <v>0</v>
      </c>
      <c r="N16" s="104">
        <f t="shared" si="3"/>
        <v>0.33333333333333331</v>
      </c>
      <c r="O16" s="104">
        <f t="shared" si="0"/>
        <v>0.53937432578209277</v>
      </c>
      <c r="P16" s="99">
        <f t="shared" si="4"/>
        <v>0</v>
      </c>
      <c r="Q16" s="100">
        <f t="shared" si="5"/>
        <v>0</v>
      </c>
      <c r="R16" s="105" t="e">
        <f t="shared" si="1"/>
        <v>#DIV/0!</v>
      </c>
      <c r="S16" s="101">
        <f t="shared" si="6"/>
        <v>0.53937432578209277</v>
      </c>
      <c r="T16" s="102"/>
      <c r="U16" s="106"/>
      <c r="V16" s="5"/>
    </row>
    <row r="17" spans="1:22" ht="15.6" hidden="1" x14ac:dyDescent="0.3">
      <c r="A17" s="18" t="s">
        <v>678</v>
      </c>
      <c r="B17" s="92">
        <f>+IFERROR(VLOOKUP(A17,'Details local delivery'!B:C,2,0),"-")</f>
        <v>46027</v>
      </c>
      <c r="C17" s="93">
        <f t="shared" si="2"/>
        <v>46027</v>
      </c>
      <c r="D17" s="94" t="str">
        <f>+IFERROR(VLOOKUP(A17,'Details local delivery'!B:E,4,0),"-")</f>
        <v>9524TU238</v>
      </c>
      <c r="E17" s="94">
        <f>VLOOKUP(A17,'Details local delivery'!B:L,11,0)</f>
        <v>14</v>
      </c>
      <c r="F17" s="94">
        <f>SUMIFS('Details local delivery'!M:M,'Details local delivery'!G:G,'RECAP Delivery Plan '!A17)</f>
        <v>10</v>
      </c>
      <c r="G17" s="94">
        <f>VLOOKUP(A17,'Details local delivery'!B:J,9,0)</f>
        <v>10230</v>
      </c>
      <c r="H17" s="95">
        <f>SUMIFS('Details local delivery'!K:K,'Details local delivery'!G:G,'RECAP Delivery Plan '!A17)</f>
        <v>10000</v>
      </c>
      <c r="I17" s="96">
        <f>SUMIFS('Details local delivery'!Y:Y,'Details local delivery'!B:B,A:A)</f>
        <v>0</v>
      </c>
      <c r="J17" s="97">
        <f>AVERAGEIFS('Details local delivery'!W:W,'Details local delivery'!B:B,A17)</f>
        <v>0.85</v>
      </c>
      <c r="K17" s="96">
        <f>_xlfn.MAXIFS('Details local delivery'!Z:Z,'Details local delivery'!B:B,A17)</f>
        <v>0</v>
      </c>
      <c r="L17" s="96">
        <f>_xlfn.MAXIFS('Details local delivery'!AA:AA,'Details local delivery'!B:B,A17)</f>
        <v>0</v>
      </c>
      <c r="M17" s="96">
        <f>_xlfn.MAXIFS('Details local delivery'!AB:AB,'Details local delivery'!B:B,A17)</f>
        <v>0</v>
      </c>
      <c r="N17" s="104">
        <f t="shared" si="3"/>
        <v>0.7142857142857143</v>
      </c>
      <c r="O17" s="104">
        <f t="shared" si="0"/>
        <v>0.97751710654936463</v>
      </c>
      <c r="P17" s="99">
        <f t="shared" si="4"/>
        <v>0</v>
      </c>
      <c r="Q17" s="100">
        <f t="shared" si="5"/>
        <v>0</v>
      </c>
      <c r="R17" s="105" t="e">
        <f t="shared" si="1"/>
        <v>#DIV/0!</v>
      </c>
      <c r="S17" s="101">
        <f t="shared" si="6"/>
        <v>0.97751710654936463</v>
      </c>
      <c r="T17" s="102"/>
      <c r="U17" s="106"/>
      <c r="V17" s="5"/>
    </row>
    <row r="18" spans="1:22" ht="15.6" hidden="1" x14ac:dyDescent="0.3">
      <c r="A18" s="18" t="s">
        <v>679</v>
      </c>
      <c r="B18" s="92">
        <f>+IFERROR(VLOOKUP(A18,'Details local delivery'!B:C,2,0),"-")</f>
        <v>46027</v>
      </c>
      <c r="C18" s="93">
        <f t="shared" si="2"/>
        <v>46027</v>
      </c>
      <c r="D18" s="94" t="str">
        <f>+IFERROR(VLOOKUP(A18,'Details local delivery'!B:E,4,0),"-")</f>
        <v>5735tu217</v>
      </c>
      <c r="E18" s="94">
        <f>VLOOKUP(A18,'Details local delivery'!B:L,11,0)</f>
        <v>14</v>
      </c>
      <c r="F18" s="94">
        <f>SUMIFS('Details local delivery'!M:M,'Details local delivery'!G:G,'RECAP Delivery Plan '!A18)</f>
        <v>10</v>
      </c>
      <c r="G18" s="94">
        <f>VLOOKUP(A18,'Details local delivery'!B:J,9,0)</f>
        <v>10200</v>
      </c>
      <c r="H18" s="95">
        <f>SUMIFS('Details local delivery'!K:K,'Details local delivery'!G:G,'RECAP Delivery Plan '!A18)</f>
        <v>7100</v>
      </c>
      <c r="I18" s="96">
        <f>SUMIFS('Details local delivery'!Y:Y,'Details local delivery'!B:B,A:A)</f>
        <v>0</v>
      </c>
      <c r="J18" s="97">
        <f>AVERAGEIFS('Details local delivery'!W:W,'Details local delivery'!B:B,A18)</f>
        <v>1</v>
      </c>
      <c r="K18" s="96">
        <f>_xlfn.MAXIFS('Details local delivery'!Z:Z,'Details local delivery'!B:B,A18)</f>
        <v>0</v>
      </c>
      <c r="L18" s="96">
        <f>_xlfn.MAXIFS('Details local delivery'!AA:AA,'Details local delivery'!B:B,A18)</f>
        <v>0</v>
      </c>
      <c r="M18" s="256">
        <f>IFERROR(_xlfn.MAXIFS('Details local delivery'!AB:AB,'Details local delivery'!B:B,A18),"-")</f>
        <v>0</v>
      </c>
      <c r="N18" s="104">
        <f t="shared" si="3"/>
        <v>0.7142857142857143</v>
      </c>
      <c r="O18" s="104">
        <f t="shared" si="0"/>
        <v>0.69607843137254899</v>
      </c>
      <c r="P18" s="99">
        <f t="shared" si="4"/>
        <v>0</v>
      </c>
      <c r="Q18" s="100">
        <f t="shared" si="5"/>
        <v>0</v>
      </c>
      <c r="R18" s="105" t="e">
        <f t="shared" si="1"/>
        <v>#DIV/0!</v>
      </c>
      <c r="S18" s="101">
        <f t="shared" si="6"/>
        <v>0.7142857142857143</v>
      </c>
      <c r="T18" s="102"/>
      <c r="U18" s="106"/>
      <c r="V18" s="5"/>
    </row>
    <row r="19" spans="1:22" ht="15.6" hidden="1" x14ac:dyDescent="0.3">
      <c r="A19" s="18" t="s">
        <v>680</v>
      </c>
      <c r="B19" s="92">
        <f>+IFERROR(VLOOKUP(A19,'Details local delivery'!B:C,2,0),"-")</f>
        <v>46027</v>
      </c>
      <c r="C19" s="93">
        <f t="shared" si="2"/>
        <v>46027</v>
      </c>
      <c r="D19" s="94" t="str">
        <f>+IFERROR(VLOOKUP(A19,'Details local delivery'!B:E,4,0),"-")</f>
        <v>5735tu217</v>
      </c>
      <c r="E19" s="94">
        <f>VLOOKUP(A19,'Details local delivery'!B:L,11,0)</f>
        <v>14</v>
      </c>
      <c r="F19" s="94">
        <f>SUMIFS('Details local delivery'!M:M,'Details local delivery'!G:G,'RECAP Delivery Plan '!A19)</f>
        <v>10</v>
      </c>
      <c r="G19" s="94">
        <f>VLOOKUP(A19,'Details local delivery'!B:J,9,0)</f>
        <v>10200</v>
      </c>
      <c r="H19" s="95">
        <f>SUMIFS('Details local delivery'!K:K,'Details local delivery'!G:G,'RECAP Delivery Plan '!A19)</f>
        <v>7100</v>
      </c>
      <c r="I19" s="96">
        <f>SUMIFS('Details local delivery'!Y:Y,'Details local delivery'!B:B,A:A)</f>
        <v>0</v>
      </c>
      <c r="J19" s="97">
        <f>AVERAGEIFS('Details local delivery'!W:W,'Details local delivery'!B:B,A19)</f>
        <v>1</v>
      </c>
      <c r="K19" s="96">
        <f>_xlfn.MAXIFS('Details local delivery'!Z:Z,'Details local delivery'!B:B,A19)</f>
        <v>0</v>
      </c>
      <c r="L19" s="96">
        <f>_xlfn.MAXIFS('Details local delivery'!AA:AA,'Details local delivery'!B:B,A19)</f>
        <v>0</v>
      </c>
      <c r="M19" s="96">
        <f>_xlfn.MAXIFS('Details local delivery'!AB:AB,'Details local delivery'!B:B,A19)</f>
        <v>0</v>
      </c>
      <c r="N19" s="98">
        <f t="shared" si="3"/>
        <v>0.7142857142857143</v>
      </c>
      <c r="O19" s="98">
        <f t="shared" si="0"/>
        <v>0.69607843137254899</v>
      </c>
      <c r="P19" s="99">
        <f t="shared" si="4"/>
        <v>0</v>
      </c>
      <c r="Q19" s="100">
        <f t="shared" si="5"/>
        <v>0</v>
      </c>
      <c r="R19" s="101" t="e">
        <f t="shared" si="1"/>
        <v>#DIV/0!</v>
      </c>
      <c r="S19" s="101">
        <f t="shared" si="6"/>
        <v>0.7142857142857143</v>
      </c>
      <c r="T19" s="102"/>
      <c r="U19" s="103"/>
      <c r="V19" s="5"/>
    </row>
    <row r="20" spans="1:22" ht="15.6" hidden="1" x14ac:dyDescent="0.3">
      <c r="A20" s="18" t="s">
        <v>681</v>
      </c>
      <c r="B20" s="92">
        <f>+IFERROR(VLOOKUP(A20,'Details local delivery'!B:C,2,0),"-")</f>
        <v>46028</v>
      </c>
      <c r="C20" s="93">
        <f t="shared" si="2"/>
        <v>46028</v>
      </c>
      <c r="D20" s="94" t="str">
        <f>+IFERROR(VLOOKUP(A20,'Details local delivery'!B:E,4,0),"-")</f>
        <v>REM107627</v>
      </c>
      <c r="E20" s="94">
        <f>VLOOKUP(A20,'Details local delivery'!B:L,11,0)</f>
        <v>27</v>
      </c>
      <c r="F20" s="94">
        <f>SUMIFS('Details local delivery'!M:M,'Details local delivery'!G:G,'RECAP Delivery Plan '!A20)</f>
        <v>24</v>
      </c>
      <c r="G20" s="94">
        <f>VLOOKUP(A20,'Details local delivery'!B:J,9,0)</f>
        <v>24950</v>
      </c>
      <c r="H20" s="95">
        <f>SUMIFS('Details local delivery'!K:K,'Details local delivery'!G:G,'RECAP Delivery Plan '!A20)</f>
        <v>20400</v>
      </c>
      <c r="I20" s="96">
        <f>SUMIFS('Details local delivery'!Y:Y,'Details local delivery'!B:B,A:A)</f>
        <v>0</v>
      </c>
      <c r="J20" s="97">
        <f>AVERAGEIFS('Details local delivery'!W:W,'Details local delivery'!B:B,A20)</f>
        <v>0.9375</v>
      </c>
      <c r="K20" s="96">
        <f>_xlfn.MAXIFS('Details local delivery'!Z:Z,'Details local delivery'!B:B,A20)</f>
        <v>0</v>
      </c>
      <c r="L20" s="96">
        <f>_xlfn.MAXIFS('Details local delivery'!AA:AA,'Details local delivery'!B:B,A20)</f>
        <v>0</v>
      </c>
      <c r="M20" s="256">
        <f>IFERROR(_xlfn.MAXIFS('Details local delivery'!AB:AB,'Details local delivery'!B:B,A20),"-")</f>
        <v>0</v>
      </c>
      <c r="N20" s="104">
        <f t="shared" si="3"/>
        <v>0.88888888888888884</v>
      </c>
      <c r="O20" s="104">
        <f t="shared" si="0"/>
        <v>0.8176352705410822</v>
      </c>
      <c r="P20" s="99">
        <f t="shared" si="4"/>
        <v>0</v>
      </c>
      <c r="Q20" s="100">
        <f t="shared" si="5"/>
        <v>0</v>
      </c>
      <c r="R20" s="105" t="e">
        <f t="shared" si="1"/>
        <v>#DIV/0!</v>
      </c>
      <c r="S20" s="101">
        <f t="shared" si="6"/>
        <v>0.88888888888888884</v>
      </c>
      <c r="T20" s="102"/>
      <c r="U20" s="106"/>
      <c r="V20" s="5"/>
    </row>
    <row r="21" spans="1:22" ht="15.6" hidden="1" x14ac:dyDescent="0.3">
      <c r="A21" s="18" t="s">
        <v>682</v>
      </c>
      <c r="B21" s="92">
        <f>+IFERROR(VLOOKUP(A21,'Details local delivery'!B:C,2,0),"-")</f>
        <v>46028</v>
      </c>
      <c r="C21" s="93">
        <f t="shared" si="2"/>
        <v>46028</v>
      </c>
      <c r="D21" s="94" t="str">
        <f>+IFERROR(VLOOKUP(A21,'Details local delivery'!B:E,4,0),"-")</f>
        <v>4331tu175</v>
      </c>
      <c r="E21" s="94">
        <f>VLOOKUP(A21,'Details local delivery'!B:L,11,0)</f>
        <v>14</v>
      </c>
      <c r="F21" s="94">
        <f>SUMIFS('Details local delivery'!M:M,'Details local delivery'!G:G,'RECAP Delivery Plan '!A21)</f>
        <v>14</v>
      </c>
      <c r="G21" s="94">
        <f>VLOOKUP(A21,'Details local delivery'!B:J,9,0)</f>
        <v>9200</v>
      </c>
      <c r="H21" s="95">
        <f>SUMIFS('Details local delivery'!K:K,'Details local delivery'!G:G,'RECAP Delivery Plan '!A21)</f>
        <v>5500</v>
      </c>
      <c r="I21" s="96">
        <f>SUMIFS('Details local delivery'!Y:Y,'Details local delivery'!B:B,A:A)</f>
        <v>0</v>
      </c>
      <c r="J21" s="97">
        <f>AVERAGEIFS('Details local delivery'!W:W,'Details local delivery'!B:B,A21)</f>
        <v>1</v>
      </c>
      <c r="K21" s="96">
        <f>_xlfn.MAXIFS('Details local delivery'!Z:Z,'Details local delivery'!B:B,A21)</f>
        <v>0</v>
      </c>
      <c r="L21" s="96">
        <f>_xlfn.MAXIFS('Details local delivery'!AA:AA,'Details local delivery'!B:B,A21)</f>
        <v>0</v>
      </c>
      <c r="M21" s="256">
        <f>IFERROR(_xlfn.MAXIFS('Details local delivery'!AB:AB,'Details local delivery'!B:B,A21),"-")</f>
        <v>0</v>
      </c>
      <c r="N21" s="104">
        <f t="shared" si="3"/>
        <v>1</v>
      </c>
      <c r="O21" s="104">
        <f t="shared" si="0"/>
        <v>0.59782608695652173</v>
      </c>
      <c r="P21" s="99">
        <f t="shared" si="4"/>
        <v>0</v>
      </c>
      <c r="Q21" s="100">
        <f t="shared" si="5"/>
        <v>0</v>
      </c>
      <c r="R21" s="105" t="e">
        <f t="shared" si="1"/>
        <v>#DIV/0!</v>
      </c>
      <c r="S21" s="101">
        <f t="shared" si="6"/>
        <v>1</v>
      </c>
      <c r="T21" s="102"/>
      <c r="U21" s="106"/>
      <c r="V21" s="5"/>
    </row>
    <row r="22" spans="1:22" ht="15.6" hidden="1" x14ac:dyDescent="0.3">
      <c r="A22" s="18" t="s">
        <v>683</v>
      </c>
      <c r="B22" s="92">
        <f>+IFERROR(VLOOKUP(A22,'Details local delivery'!B:C,2,0),"-")</f>
        <v>46028</v>
      </c>
      <c r="C22" s="93">
        <f t="shared" si="2"/>
        <v>46028</v>
      </c>
      <c r="D22" s="94" t="str">
        <f>+IFERROR(VLOOKUP(A22,'Details local delivery'!B:E,4,0),"-")</f>
        <v>Location</v>
      </c>
      <c r="E22" s="94">
        <f>VLOOKUP(A22,'Details local delivery'!B:L,11,0)</f>
        <v>0</v>
      </c>
      <c r="F22" s="94">
        <f>SUMIFS('Details local delivery'!M:M,'Details local delivery'!G:G,'RECAP Delivery Plan '!A22)</f>
        <v>33</v>
      </c>
      <c r="G22" s="94">
        <f>VLOOKUP(A22,'Details local delivery'!B:J,9,0)</f>
        <v>0</v>
      </c>
      <c r="H22" s="95">
        <f>SUMIFS('Details local delivery'!K:K,'Details local delivery'!G:G,'RECAP Delivery Plan '!A22)</f>
        <v>0</v>
      </c>
      <c r="I22" s="96">
        <f>SUMIFS('Details local delivery'!Y:Y,'Details local delivery'!B:B,A:A)</f>
        <v>0</v>
      </c>
      <c r="J22" s="97">
        <f>AVERAGEIFS('Details local delivery'!W:W,'Details local delivery'!B:B,A22)</f>
        <v>1</v>
      </c>
      <c r="K22" s="96">
        <f>_xlfn.MAXIFS('Details local delivery'!Z:Z,'Details local delivery'!B:B,A22)</f>
        <v>0</v>
      </c>
      <c r="L22" s="96">
        <f>_xlfn.MAXIFS('Details local delivery'!AA:AA,'Details local delivery'!B:B,A22)</f>
        <v>0</v>
      </c>
      <c r="M22" s="256">
        <f>IFERROR(_xlfn.MAXIFS('Details local delivery'!AB:AB,'Details local delivery'!B:B,A22),"-")</f>
        <v>0</v>
      </c>
      <c r="N22" s="104" t="e">
        <f t="shared" si="3"/>
        <v>#DIV/0!</v>
      </c>
      <c r="O22" s="104" t="e">
        <f t="shared" si="0"/>
        <v>#DIV/0!</v>
      </c>
      <c r="P22" s="99">
        <f t="shared" si="4"/>
        <v>0</v>
      </c>
      <c r="Q22" s="100">
        <f t="shared" si="5"/>
        <v>0</v>
      </c>
      <c r="R22" s="105" t="e">
        <f t="shared" si="1"/>
        <v>#DIV/0!</v>
      </c>
      <c r="S22" s="101" t="e">
        <f t="shared" si="6"/>
        <v>#DIV/0!</v>
      </c>
      <c r="T22" s="102"/>
      <c r="U22" s="106"/>
      <c r="V22" s="5"/>
    </row>
    <row r="23" spans="1:22" ht="15.6" hidden="1" x14ac:dyDescent="0.3">
      <c r="A23" s="18" t="s">
        <v>684</v>
      </c>
      <c r="B23" s="92">
        <f>+IFERROR(VLOOKUP(A23,'Details local delivery'!B:C,2,0),"-")</f>
        <v>46028</v>
      </c>
      <c r="C23" s="93">
        <f t="shared" si="2"/>
        <v>46028</v>
      </c>
      <c r="D23" s="94" t="str">
        <f>+IFERROR(VLOOKUP(A23,'Details local delivery'!B:E,4,0),"-")</f>
        <v>2282tu131</v>
      </c>
      <c r="E23" s="94">
        <f>VLOOKUP(A23,'Details local delivery'!B:L,11,0)</f>
        <v>14</v>
      </c>
      <c r="F23" s="94">
        <f>SUMIFS('Details local delivery'!M:M,'Details local delivery'!G:G,'RECAP Delivery Plan '!A23)</f>
        <v>11</v>
      </c>
      <c r="G23" s="94">
        <f>VLOOKUP(A23,'Details local delivery'!B:J,9,0)</f>
        <v>10200</v>
      </c>
      <c r="H23" s="95">
        <f>SUMIFS('Details local delivery'!K:K,'Details local delivery'!G:G,'RECAP Delivery Plan '!A23)</f>
        <v>10200</v>
      </c>
      <c r="I23" s="96">
        <f>SUMIFS('Details local delivery'!Y:Y,'Details local delivery'!B:B,A:A)</f>
        <v>0</v>
      </c>
      <c r="J23" s="97">
        <f>AVERAGEIFS('Details local delivery'!W:W,'Details local delivery'!B:B,A23)</f>
        <v>1</v>
      </c>
      <c r="K23" s="96">
        <f>_xlfn.MAXIFS('Details local delivery'!Z:Z,'Details local delivery'!B:B,A23)</f>
        <v>0</v>
      </c>
      <c r="L23" s="96">
        <f>_xlfn.MAXIFS('Details local delivery'!AA:AA,'Details local delivery'!B:B,A23)</f>
        <v>0</v>
      </c>
      <c r="M23" s="256">
        <f>IFERROR(_xlfn.MAXIFS('Details local delivery'!AB:AB,'Details local delivery'!B:B,A23),"-")</f>
        <v>0</v>
      </c>
      <c r="N23" s="104">
        <f t="shared" si="3"/>
        <v>0.7857142857142857</v>
      </c>
      <c r="O23" s="104">
        <f t="shared" si="0"/>
        <v>1</v>
      </c>
      <c r="P23" s="99">
        <f t="shared" si="4"/>
        <v>0</v>
      </c>
      <c r="Q23" s="100">
        <f t="shared" si="5"/>
        <v>0</v>
      </c>
      <c r="R23" s="105" t="e">
        <f t="shared" si="1"/>
        <v>#DIV/0!</v>
      </c>
      <c r="S23" s="101">
        <f t="shared" si="6"/>
        <v>1</v>
      </c>
      <c r="T23" s="102"/>
      <c r="U23" s="106"/>
      <c r="V23" s="5"/>
    </row>
    <row r="24" spans="1:22" ht="15.6" hidden="1" x14ac:dyDescent="0.3">
      <c r="A24" s="18" t="s">
        <v>685</v>
      </c>
      <c r="B24" s="92">
        <f>+IFERROR(VLOOKUP(A24,'Details local delivery'!B:C,2,0),"-")</f>
        <v>46028</v>
      </c>
      <c r="C24" s="93">
        <f t="shared" si="2"/>
        <v>46028</v>
      </c>
      <c r="D24" s="94" t="str">
        <f>+IFERROR(VLOOKUP(A24,'Details local delivery'!B:E,4,0),"-")</f>
        <v>2282tu131</v>
      </c>
      <c r="E24" s="94">
        <f>VLOOKUP(A24,'Details local delivery'!B:L,11,0)</f>
        <v>14</v>
      </c>
      <c r="F24" s="94">
        <f>SUMIFS('Details local delivery'!M:M,'Details local delivery'!G:G,'RECAP Delivery Plan '!A24)</f>
        <v>10</v>
      </c>
      <c r="G24" s="94">
        <f>VLOOKUP(A24,'Details local delivery'!B:J,9,0)</f>
        <v>10200</v>
      </c>
      <c r="H24" s="95">
        <f>SUMIFS('Details local delivery'!K:K,'Details local delivery'!G:G,'RECAP Delivery Plan '!A24)</f>
        <v>10000</v>
      </c>
      <c r="I24" s="96">
        <f>SUMIFS('Details local delivery'!Y:Y,'Details local delivery'!B:B,A:A)</f>
        <v>0</v>
      </c>
      <c r="J24" s="97">
        <f>AVERAGEIFS('Details local delivery'!W:W,'Details local delivery'!B:B,A24)</f>
        <v>1</v>
      </c>
      <c r="K24" s="96">
        <f>_xlfn.MAXIFS('Details local delivery'!Z:Z,'Details local delivery'!B:B,A24)</f>
        <v>0</v>
      </c>
      <c r="L24" s="96">
        <f>_xlfn.MAXIFS('Details local delivery'!AA:AA,'Details local delivery'!B:B,A24)</f>
        <v>0</v>
      </c>
      <c r="M24" s="96">
        <f>_xlfn.MAXIFS('Details local delivery'!AB:AB,'Details local delivery'!B:B,A24)</f>
        <v>0</v>
      </c>
      <c r="N24" s="104">
        <f t="shared" si="3"/>
        <v>0.7142857142857143</v>
      </c>
      <c r="O24" s="104">
        <f t="shared" si="0"/>
        <v>0.98039215686274506</v>
      </c>
      <c r="P24" s="99">
        <f t="shared" si="4"/>
        <v>0</v>
      </c>
      <c r="Q24" s="100">
        <f t="shared" si="5"/>
        <v>0</v>
      </c>
      <c r="R24" s="105" t="e">
        <f t="shared" si="1"/>
        <v>#DIV/0!</v>
      </c>
      <c r="S24" s="101">
        <f t="shared" si="6"/>
        <v>0.98039215686274506</v>
      </c>
      <c r="T24" s="102"/>
      <c r="U24" s="106"/>
      <c r="V24" s="5"/>
    </row>
    <row r="25" spans="1:22" ht="15.6" hidden="1" x14ac:dyDescent="0.3">
      <c r="A25" s="18" t="s">
        <v>686</v>
      </c>
      <c r="B25" s="92">
        <f>+IFERROR(VLOOKUP(A25,'Details local delivery'!B:C,2,0),"-")</f>
        <v>46028</v>
      </c>
      <c r="C25" s="93">
        <f t="shared" si="2"/>
        <v>46028</v>
      </c>
      <c r="D25" s="94" t="str">
        <f>+IFERROR(VLOOKUP(A25,'Details local delivery'!B:E,4,0),"-")</f>
        <v>7797tu218</v>
      </c>
      <c r="E25" s="94">
        <f>VLOOKUP(A25,'Details local delivery'!B:L,11,0)</f>
        <v>3</v>
      </c>
      <c r="F25" s="94">
        <f>SUMIFS('Details local delivery'!M:M,'Details local delivery'!G:G,'RECAP Delivery Plan '!A25)</f>
        <v>3</v>
      </c>
      <c r="G25" s="94">
        <f>VLOOKUP(A25,'Details local delivery'!B:J,9,0)</f>
        <v>927</v>
      </c>
      <c r="H25" s="95">
        <f>SUMIFS('Details local delivery'!K:K,'Details local delivery'!G:G,'RECAP Delivery Plan '!A25)</f>
        <v>500</v>
      </c>
      <c r="I25" s="96">
        <f>SUMIFS('Details local delivery'!Y:Y,'Details local delivery'!B:B,A:A)</f>
        <v>0</v>
      </c>
      <c r="J25" s="97">
        <f>AVERAGEIFS('Details local delivery'!W:W,'Details local delivery'!B:B,A25)</f>
        <v>1</v>
      </c>
      <c r="K25" s="96">
        <f>_xlfn.MAXIFS('Details local delivery'!Z:Z,'Details local delivery'!B:B,A25)</f>
        <v>0</v>
      </c>
      <c r="L25" s="96">
        <f>_xlfn.MAXIFS('Details local delivery'!AA:AA,'Details local delivery'!B:B,A25)</f>
        <v>0</v>
      </c>
      <c r="M25" s="256">
        <f>IFERROR(_xlfn.MAXIFS('Details local delivery'!AB:AB,'Details local delivery'!B:B,A25),"-")</f>
        <v>0</v>
      </c>
      <c r="N25" s="104">
        <f t="shared" si="3"/>
        <v>1</v>
      </c>
      <c r="O25" s="104">
        <f t="shared" si="0"/>
        <v>0.53937432578209277</v>
      </c>
      <c r="P25" s="99">
        <f t="shared" si="4"/>
        <v>0</v>
      </c>
      <c r="Q25" s="100">
        <f t="shared" si="5"/>
        <v>0</v>
      </c>
      <c r="R25" s="105" t="e">
        <f t="shared" si="1"/>
        <v>#DIV/0!</v>
      </c>
      <c r="S25" s="101">
        <f t="shared" si="6"/>
        <v>1</v>
      </c>
      <c r="T25" s="102"/>
      <c r="U25" s="106"/>
      <c r="V25" s="5"/>
    </row>
    <row r="26" spans="1:22" ht="15.6" hidden="1" x14ac:dyDescent="0.3">
      <c r="A26" s="18" t="s">
        <v>687</v>
      </c>
      <c r="B26" s="92">
        <f>+IFERROR(VLOOKUP(A26,'Details local delivery'!B:C,2,0),"-")</f>
        <v>46028</v>
      </c>
      <c r="C26" s="93">
        <f t="shared" si="2"/>
        <v>46028</v>
      </c>
      <c r="D26" s="94" t="str">
        <f>+IFERROR(VLOOKUP(A26,'Details local delivery'!B:E,4,0),"-")</f>
        <v>9524TU238</v>
      </c>
      <c r="E26" s="94">
        <f>VLOOKUP(A26,'Details local delivery'!B:L,11,0)</f>
        <v>14</v>
      </c>
      <c r="F26" s="94">
        <f>SUMIFS('Details local delivery'!M:M,'Details local delivery'!G:G,'RECAP Delivery Plan '!A26)</f>
        <v>10</v>
      </c>
      <c r="G26" s="94">
        <f>VLOOKUP(A26,'Details local delivery'!B:J,9,0)</f>
        <v>10230</v>
      </c>
      <c r="H26" s="95">
        <f>SUMIFS('Details local delivery'!K:K,'Details local delivery'!G:G,'RECAP Delivery Plan '!A26)</f>
        <v>10200</v>
      </c>
      <c r="I26" s="96">
        <f>SUMIFS('Details local delivery'!Y:Y,'Details local delivery'!B:B,A:A)</f>
        <v>0</v>
      </c>
      <c r="J26" s="97">
        <f>AVERAGEIFS('Details local delivery'!W:W,'Details local delivery'!B:B,A26)</f>
        <v>1</v>
      </c>
      <c r="K26" s="96">
        <f>_xlfn.MAXIFS('Details local delivery'!Z:Z,'Details local delivery'!B:B,A26)</f>
        <v>0</v>
      </c>
      <c r="L26" s="96">
        <f>_xlfn.MAXIFS('Details local delivery'!AA:AA,'Details local delivery'!B:B,A26)</f>
        <v>0</v>
      </c>
      <c r="M26" s="256">
        <f>IFERROR(_xlfn.MAXIFS('Details local delivery'!AB:AB,'Details local delivery'!B:B,A26),"-")</f>
        <v>0</v>
      </c>
      <c r="N26" s="104">
        <f t="shared" si="3"/>
        <v>0.7142857142857143</v>
      </c>
      <c r="O26" s="104">
        <f t="shared" si="0"/>
        <v>0.99706744868035191</v>
      </c>
      <c r="P26" s="99">
        <f t="shared" si="4"/>
        <v>0</v>
      </c>
      <c r="Q26" s="100">
        <f t="shared" si="5"/>
        <v>0</v>
      </c>
      <c r="R26" s="105" t="e">
        <f t="shared" si="1"/>
        <v>#DIV/0!</v>
      </c>
      <c r="S26" s="101">
        <f t="shared" si="6"/>
        <v>0.99706744868035191</v>
      </c>
      <c r="T26" s="102"/>
      <c r="U26" s="106"/>
      <c r="V26" s="5"/>
    </row>
    <row r="27" spans="1:22" ht="15.6" hidden="1" x14ac:dyDescent="0.3">
      <c r="A27" s="18" t="s">
        <v>688</v>
      </c>
      <c r="B27" s="92">
        <f>+IFERROR(VLOOKUP(A27,'Details local delivery'!B:C,2,0),"-")</f>
        <v>46028</v>
      </c>
      <c r="C27" s="93">
        <f t="shared" si="2"/>
        <v>46028</v>
      </c>
      <c r="D27" s="94" t="str">
        <f>+IFERROR(VLOOKUP(A27,'Details local delivery'!B:E,4,0),"-")</f>
        <v>9524TU238</v>
      </c>
      <c r="E27" s="94">
        <f>VLOOKUP(A27,'Details local delivery'!B:L,11,0)</f>
        <v>14</v>
      </c>
      <c r="F27" s="94">
        <f>SUMIFS('Details local delivery'!M:M,'Details local delivery'!G:G,'RECAP Delivery Plan '!A27)</f>
        <v>14</v>
      </c>
      <c r="G27" s="94">
        <f>VLOOKUP(A27,'Details local delivery'!B:J,9,0)</f>
        <v>10230</v>
      </c>
      <c r="H27" s="95">
        <f>SUMIFS('Details local delivery'!K:K,'Details local delivery'!G:G,'RECAP Delivery Plan '!A27)</f>
        <v>10200</v>
      </c>
      <c r="I27" s="96">
        <f>SUMIFS('Details local delivery'!Y:Y,'Details local delivery'!B:B,A:A)</f>
        <v>0</v>
      </c>
      <c r="J27" s="97">
        <f>AVERAGEIFS('Details local delivery'!W:W,'Details local delivery'!B:B,A27)</f>
        <v>1</v>
      </c>
      <c r="K27" s="96">
        <f>_xlfn.MAXIFS('Details local delivery'!Z:Z,'Details local delivery'!B:B,A27)</f>
        <v>0</v>
      </c>
      <c r="L27" s="96">
        <f>_xlfn.MAXIFS('Details local delivery'!AA:AA,'Details local delivery'!B:B,A27)</f>
        <v>0</v>
      </c>
      <c r="M27" s="256">
        <f>IFERROR(_xlfn.MAXIFS('Details local delivery'!AB:AB,'Details local delivery'!B:B,A27),"-")</f>
        <v>0</v>
      </c>
      <c r="N27" s="104">
        <f t="shared" si="3"/>
        <v>1</v>
      </c>
      <c r="O27" s="104">
        <f t="shared" si="0"/>
        <v>0.99706744868035191</v>
      </c>
      <c r="P27" s="99">
        <f t="shared" si="4"/>
        <v>0</v>
      </c>
      <c r="Q27" s="100">
        <f t="shared" si="5"/>
        <v>0</v>
      </c>
      <c r="R27" s="105" t="e">
        <f t="shared" si="1"/>
        <v>#DIV/0!</v>
      </c>
      <c r="S27" s="101">
        <f t="shared" si="6"/>
        <v>1</v>
      </c>
      <c r="T27" s="102"/>
      <c r="U27" s="106"/>
      <c r="V27" s="5"/>
    </row>
    <row r="28" spans="1:22" ht="15.6" hidden="1" x14ac:dyDescent="0.3">
      <c r="A28" s="18" t="s">
        <v>689</v>
      </c>
      <c r="B28" s="92">
        <f>+IFERROR(VLOOKUP(A28,'Details local delivery'!B:C,2,0),"-")</f>
        <v>46028</v>
      </c>
      <c r="C28" s="93">
        <f t="shared" si="2"/>
        <v>46028</v>
      </c>
      <c r="D28" s="94" t="str">
        <f>+IFERROR(VLOOKUP(A28,'Details local delivery'!B:E,4,0),"-")</f>
        <v>4331tu175</v>
      </c>
      <c r="E28" s="94">
        <f>VLOOKUP(A28,'Details local delivery'!B:L,11,0)</f>
        <v>14</v>
      </c>
      <c r="F28" s="94">
        <f>SUMIFS('Details local delivery'!M:M,'Details local delivery'!G:G,'RECAP Delivery Plan '!A28)</f>
        <v>7</v>
      </c>
      <c r="G28" s="94">
        <f>VLOOKUP(A28,'Details local delivery'!B:J,9,0)</f>
        <v>9200</v>
      </c>
      <c r="H28" s="95">
        <f>SUMIFS('Details local delivery'!K:K,'Details local delivery'!G:G,'RECAP Delivery Plan '!A28)</f>
        <v>5000</v>
      </c>
      <c r="I28" s="96">
        <f>SUMIFS('Details local delivery'!Y:Y,'Details local delivery'!B:B,A:A)</f>
        <v>0</v>
      </c>
      <c r="J28" s="97">
        <f>AVERAGEIFS('Details local delivery'!W:W,'Details local delivery'!B:B,A28)</f>
        <v>1</v>
      </c>
      <c r="K28" s="96">
        <f>_xlfn.MAXIFS('Details local delivery'!Z:Z,'Details local delivery'!B:B,A28)</f>
        <v>0</v>
      </c>
      <c r="L28" s="96">
        <f>_xlfn.MAXIFS('Details local delivery'!AA:AA,'Details local delivery'!B:B,A28)</f>
        <v>0</v>
      </c>
      <c r="M28" s="96">
        <f>_xlfn.MAXIFS('Details local delivery'!AB:AB,'Details local delivery'!B:B,A28)</f>
        <v>0</v>
      </c>
      <c r="N28" s="104">
        <f t="shared" si="3"/>
        <v>0.5</v>
      </c>
      <c r="O28" s="104">
        <f t="shared" si="0"/>
        <v>0.54347826086956519</v>
      </c>
      <c r="P28" s="99">
        <f t="shared" si="4"/>
        <v>0</v>
      </c>
      <c r="Q28" s="100">
        <f t="shared" si="5"/>
        <v>0</v>
      </c>
      <c r="R28" s="105" t="e">
        <f t="shared" si="1"/>
        <v>#DIV/0!</v>
      </c>
      <c r="S28" s="101">
        <f t="shared" si="6"/>
        <v>0.54347826086956519</v>
      </c>
      <c r="T28" s="102"/>
      <c r="U28" s="106"/>
      <c r="V28" s="5"/>
    </row>
    <row r="29" spans="1:22" ht="15.6" hidden="1" x14ac:dyDescent="0.3">
      <c r="A29" s="18" t="s">
        <v>690</v>
      </c>
      <c r="B29" s="92">
        <f>+IFERROR(VLOOKUP(A29,'Details local delivery'!B:C,2,0),"-")</f>
        <v>46028</v>
      </c>
      <c r="C29" s="93">
        <f t="shared" si="2"/>
        <v>46028</v>
      </c>
      <c r="D29" s="94" t="str">
        <f>+IFERROR(VLOOKUP(A29,'Details local delivery'!B:E,4,0),"-")</f>
        <v>4331tu175</v>
      </c>
      <c r="E29" s="94">
        <f>VLOOKUP(A29,'Details local delivery'!B:L,11,0)</f>
        <v>14</v>
      </c>
      <c r="F29" s="94">
        <f>SUMIFS('Details local delivery'!M:M,'Details local delivery'!G:G,'RECAP Delivery Plan '!A29)</f>
        <v>14</v>
      </c>
      <c r="G29" s="94">
        <f>VLOOKUP(A29,'Details local delivery'!B:J,9,0)</f>
        <v>9200</v>
      </c>
      <c r="H29" s="95">
        <f>SUMIFS('Details local delivery'!K:K,'Details local delivery'!G:G,'RECAP Delivery Plan '!A29)</f>
        <v>6000</v>
      </c>
      <c r="I29" s="96">
        <f>SUMIFS('Details local delivery'!Y:Y,'Details local delivery'!B:B,A:A)</f>
        <v>0</v>
      </c>
      <c r="J29" s="97">
        <f>AVERAGEIFS('Details local delivery'!W:W,'Details local delivery'!B:B,A29)</f>
        <v>0.98333333333333339</v>
      </c>
      <c r="K29" s="96">
        <f>_xlfn.MAXIFS('Details local delivery'!Z:Z,'Details local delivery'!B:B,A29)</f>
        <v>0</v>
      </c>
      <c r="L29" s="96">
        <f>_xlfn.MAXIFS('Details local delivery'!AA:AA,'Details local delivery'!B:B,A29)</f>
        <v>0</v>
      </c>
      <c r="M29" s="96">
        <f>_xlfn.MAXIFS('Details local delivery'!AB:AB,'Details local delivery'!B:B,A29)</f>
        <v>0</v>
      </c>
      <c r="N29" s="104">
        <f t="shared" si="3"/>
        <v>1</v>
      </c>
      <c r="O29" s="104">
        <f t="shared" si="0"/>
        <v>0.65217391304347827</v>
      </c>
      <c r="P29" s="99">
        <f t="shared" si="4"/>
        <v>0</v>
      </c>
      <c r="Q29" s="100">
        <f t="shared" si="5"/>
        <v>0</v>
      </c>
      <c r="R29" s="105" t="e">
        <f t="shared" si="1"/>
        <v>#DIV/0!</v>
      </c>
      <c r="S29" s="101">
        <f t="shared" si="6"/>
        <v>1</v>
      </c>
      <c r="T29" s="102"/>
      <c r="U29" s="106"/>
      <c r="V29" s="5"/>
    </row>
    <row r="30" spans="1:22" ht="15.6" hidden="1" x14ac:dyDescent="0.3">
      <c r="A30" s="18" t="s">
        <v>691</v>
      </c>
      <c r="B30" s="92">
        <f>+IFERROR(VLOOKUP(A30,'Details local delivery'!B:C,2,0),"-")</f>
        <v>46028</v>
      </c>
      <c r="C30" s="93">
        <f t="shared" si="2"/>
        <v>46028</v>
      </c>
      <c r="D30" s="94" t="str">
        <f>+IFERROR(VLOOKUP(A30,'Details local delivery'!B:E,4,0),"-")</f>
        <v>Location</v>
      </c>
      <c r="E30" s="94">
        <f>VLOOKUP(A30,'Details local delivery'!B:L,11,0)</f>
        <v>0</v>
      </c>
      <c r="F30" s="94">
        <f>SUMIFS('Details local delivery'!M:M,'Details local delivery'!G:G,'RECAP Delivery Plan '!A30)</f>
        <v>27</v>
      </c>
      <c r="G30" s="94">
        <f>VLOOKUP(A30,'Details local delivery'!B:J,9,0)</f>
        <v>0</v>
      </c>
      <c r="H30" s="95">
        <f>SUMIFS('Details local delivery'!K:K,'Details local delivery'!G:G,'RECAP Delivery Plan '!A30)</f>
        <v>0</v>
      </c>
      <c r="I30" s="96">
        <f>SUMIFS('Details local delivery'!Y:Y,'Details local delivery'!B:B,A:A)</f>
        <v>0</v>
      </c>
      <c r="J30" s="97">
        <f>AVERAGEIFS('Details local delivery'!W:W,'Details local delivery'!B:B,A30)</f>
        <v>1</v>
      </c>
      <c r="K30" s="96">
        <f>_xlfn.MAXIFS('Details local delivery'!Z:Z,'Details local delivery'!B:B,A30)</f>
        <v>0</v>
      </c>
      <c r="L30" s="96">
        <f>_xlfn.MAXIFS('Details local delivery'!AA:AA,'Details local delivery'!B:B,A30)</f>
        <v>0</v>
      </c>
      <c r="M30" s="96">
        <f>_xlfn.MAXIFS('Details local delivery'!AB:AB,'Details local delivery'!B:B,A30)</f>
        <v>0</v>
      </c>
      <c r="N30" s="104" t="e">
        <f t="shared" si="3"/>
        <v>#DIV/0!</v>
      </c>
      <c r="O30" s="104" t="e">
        <f t="shared" si="0"/>
        <v>#DIV/0!</v>
      </c>
      <c r="P30" s="99">
        <f t="shared" si="4"/>
        <v>0</v>
      </c>
      <c r="Q30" s="100">
        <f t="shared" si="5"/>
        <v>0</v>
      </c>
      <c r="R30" s="105" t="e">
        <f t="shared" si="1"/>
        <v>#DIV/0!</v>
      </c>
      <c r="S30" s="253" t="e">
        <f t="shared" si="6"/>
        <v>#DIV/0!</v>
      </c>
      <c r="T30" s="102"/>
      <c r="U30" s="106"/>
      <c r="V30" s="5"/>
    </row>
    <row r="31" spans="1:22" ht="15.6" hidden="1" x14ac:dyDescent="0.3">
      <c r="A31" s="18" t="s">
        <v>692</v>
      </c>
      <c r="B31" s="92">
        <f>+IFERROR(VLOOKUP(A31,'Details local delivery'!B:C,2,0),"-")</f>
        <v>46028</v>
      </c>
      <c r="C31" s="93">
        <f t="shared" si="2"/>
        <v>46028</v>
      </c>
      <c r="D31" s="94" t="str">
        <f>+IFERROR(VLOOKUP(A31,'Details local delivery'!B:E,4,0),"-")</f>
        <v>2282tu131</v>
      </c>
      <c r="E31" s="94">
        <f>VLOOKUP(A31,'Details local delivery'!B:L,11,0)</f>
        <v>14</v>
      </c>
      <c r="F31" s="94">
        <f>SUMIFS('Details local delivery'!M:M,'Details local delivery'!G:G,'RECAP Delivery Plan '!A31)</f>
        <v>10</v>
      </c>
      <c r="G31" s="94">
        <f>VLOOKUP(A31,'Details local delivery'!B:J,9,0)</f>
        <v>10200</v>
      </c>
      <c r="H31" s="95">
        <f>SUMIFS('Details local delivery'!K:K,'Details local delivery'!G:G,'RECAP Delivery Plan '!A31)</f>
        <v>10000</v>
      </c>
      <c r="I31" s="96">
        <f>SUMIFS('Details local delivery'!Y:Y,'Details local delivery'!B:B,A:A)</f>
        <v>0</v>
      </c>
      <c r="J31" s="97">
        <f>AVERAGEIFS('Details local delivery'!W:W,'Details local delivery'!B:B,A31)</f>
        <v>1</v>
      </c>
      <c r="K31" s="96">
        <f>_xlfn.MAXIFS('Details local delivery'!Z:Z,'Details local delivery'!B:B,A31)</f>
        <v>0</v>
      </c>
      <c r="L31" s="96">
        <f>_xlfn.MAXIFS('Details local delivery'!AA:AA,'Details local delivery'!B:B,A31)</f>
        <v>0</v>
      </c>
      <c r="M31" s="96">
        <f>_xlfn.MAXIFS('Details local delivery'!AB:AB,'Details local delivery'!B:B,A31)</f>
        <v>0</v>
      </c>
      <c r="N31" s="104">
        <f t="shared" si="3"/>
        <v>0.7142857142857143</v>
      </c>
      <c r="O31" s="104">
        <f t="shared" si="0"/>
        <v>0.98039215686274506</v>
      </c>
      <c r="P31" s="99">
        <f t="shared" si="4"/>
        <v>0</v>
      </c>
      <c r="Q31" s="100">
        <f t="shared" si="5"/>
        <v>0</v>
      </c>
      <c r="R31" s="105" t="e">
        <f t="shared" si="1"/>
        <v>#DIV/0!</v>
      </c>
      <c r="S31" s="101">
        <f t="shared" si="6"/>
        <v>0.98039215686274506</v>
      </c>
      <c r="T31" s="102"/>
      <c r="U31" s="106"/>
      <c r="V31" s="5"/>
    </row>
    <row r="32" spans="1:22" ht="15.6" hidden="1" x14ac:dyDescent="0.3">
      <c r="A32" s="18" t="s">
        <v>693</v>
      </c>
      <c r="B32" s="92">
        <f>+IFERROR(VLOOKUP(A32,'Details local delivery'!B:C,2,0),"-")</f>
        <v>46029</v>
      </c>
      <c r="C32" s="93">
        <f t="shared" si="2"/>
        <v>46029</v>
      </c>
      <c r="D32" s="94" t="str">
        <f>+IFERROR(VLOOKUP(A32,'Details local delivery'!B:E,4,0),"-")</f>
        <v>9524TU238</v>
      </c>
      <c r="E32" s="94">
        <f>VLOOKUP(A32,'Details local delivery'!B:L,11,0)</f>
        <v>14</v>
      </c>
      <c r="F32" s="94">
        <f>SUMIFS('Details local delivery'!M:M,'Details local delivery'!G:G,'RECAP Delivery Plan '!A32)</f>
        <v>11</v>
      </c>
      <c r="G32" s="94">
        <f>VLOOKUP(A32,'Details local delivery'!B:J,9,0)</f>
        <v>10230</v>
      </c>
      <c r="H32" s="95">
        <f>SUMIFS('Details local delivery'!K:K,'Details local delivery'!G:G,'RECAP Delivery Plan '!A32)</f>
        <v>8000</v>
      </c>
      <c r="I32" s="96">
        <f>SUMIFS('Details local delivery'!Y:Y,'Details local delivery'!B:B,A:A)</f>
        <v>0</v>
      </c>
      <c r="J32" s="97">
        <f>AVERAGEIFS('Details local delivery'!W:W,'Details local delivery'!B:B,A32)</f>
        <v>1</v>
      </c>
      <c r="K32" s="96">
        <f>_xlfn.MAXIFS('Details local delivery'!Z:Z,'Details local delivery'!B:B,A32)</f>
        <v>0</v>
      </c>
      <c r="L32" s="96">
        <f>_xlfn.MAXIFS('Details local delivery'!AA:AA,'Details local delivery'!B:B,A32)</f>
        <v>0</v>
      </c>
      <c r="M32" s="256">
        <f>IFERROR(_xlfn.MAXIFS('Details local delivery'!AB:AB,'Details local delivery'!B:B,A32),"-")</f>
        <v>0</v>
      </c>
      <c r="N32" s="104">
        <f t="shared" si="3"/>
        <v>0.7857142857142857</v>
      </c>
      <c r="O32" s="104">
        <f t="shared" si="0"/>
        <v>0.78201368523949166</v>
      </c>
      <c r="P32" s="99">
        <f t="shared" si="4"/>
        <v>0</v>
      </c>
      <c r="Q32" s="100">
        <f t="shared" si="5"/>
        <v>0</v>
      </c>
      <c r="R32" s="105" t="e">
        <f t="shared" si="1"/>
        <v>#DIV/0!</v>
      </c>
      <c r="S32" s="101">
        <f t="shared" si="6"/>
        <v>0.7857142857142857</v>
      </c>
      <c r="T32" s="102"/>
      <c r="U32" s="106"/>
      <c r="V32" s="5"/>
    </row>
    <row r="33" spans="1:22" ht="15.6" hidden="1" x14ac:dyDescent="0.3">
      <c r="A33" s="18" t="s">
        <v>694</v>
      </c>
      <c r="B33" s="92">
        <f>+IFERROR(VLOOKUP(A33,'Details local delivery'!B:C,2,0),"-")</f>
        <v>46029</v>
      </c>
      <c r="C33" s="93">
        <f t="shared" si="2"/>
        <v>46029</v>
      </c>
      <c r="D33" s="94" t="str">
        <f>+IFERROR(VLOOKUP(A33,'Details local delivery'!B:E,4,0),"-")</f>
        <v>9524TU238</v>
      </c>
      <c r="E33" s="94">
        <f>VLOOKUP(A33,'Details local delivery'!B:L,11,0)</f>
        <v>14</v>
      </c>
      <c r="F33" s="94">
        <f>SUMIFS('Details local delivery'!M:M,'Details local delivery'!G:G,'RECAP Delivery Plan '!A33)</f>
        <v>9</v>
      </c>
      <c r="G33" s="94">
        <f>VLOOKUP(A33,'Details local delivery'!B:J,9,0)</f>
        <v>10230</v>
      </c>
      <c r="H33" s="95">
        <f>SUMIFS('Details local delivery'!K:K,'Details local delivery'!G:G,'RECAP Delivery Plan '!A33)</f>
        <v>10000</v>
      </c>
      <c r="I33" s="96">
        <f>SUMIFS('Details local delivery'!Y:Y,'Details local delivery'!B:B,A:A)</f>
        <v>0</v>
      </c>
      <c r="J33" s="97">
        <f>AVERAGEIFS('Details local delivery'!W:W,'Details local delivery'!B:B,A33)</f>
        <v>1</v>
      </c>
      <c r="K33" s="96">
        <f>_xlfn.MAXIFS('Details local delivery'!Z:Z,'Details local delivery'!B:B,A33)</f>
        <v>0</v>
      </c>
      <c r="L33" s="96">
        <f>_xlfn.MAXIFS('Details local delivery'!AA:AA,'Details local delivery'!B:B,A33)</f>
        <v>0</v>
      </c>
      <c r="M33" s="96">
        <f>_xlfn.MAXIFS('Details local delivery'!AB:AB,'Details local delivery'!B:B,A33)</f>
        <v>0</v>
      </c>
      <c r="N33" s="104">
        <f t="shared" si="3"/>
        <v>0.6428571428571429</v>
      </c>
      <c r="O33" s="104">
        <f t="shared" si="0"/>
        <v>0.97751710654936463</v>
      </c>
      <c r="P33" s="99">
        <f t="shared" si="4"/>
        <v>0</v>
      </c>
      <c r="Q33" s="100">
        <f t="shared" si="5"/>
        <v>0</v>
      </c>
      <c r="R33" s="105" t="e">
        <f t="shared" si="1"/>
        <v>#DIV/0!</v>
      </c>
      <c r="S33" s="101">
        <f t="shared" si="6"/>
        <v>0.97751710654936463</v>
      </c>
      <c r="T33" s="102"/>
      <c r="U33" s="106"/>
      <c r="V33" s="5"/>
    </row>
    <row r="34" spans="1:22" ht="15.6" hidden="1" x14ac:dyDescent="0.3">
      <c r="A34" s="18" t="s">
        <v>695</v>
      </c>
      <c r="B34" s="92">
        <f>+IFERROR(VLOOKUP(A34,'Details local delivery'!B:C,2,0),"-")</f>
        <v>46029</v>
      </c>
      <c r="C34" s="93">
        <f t="shared" si="2"/>
        <v>46029</v>
      </c>
      <c r="D34" s="94" t="str">
        <f>+IFERROR(VLOOKUP(A34,'Details local delivery'!B:E,4,0),"-")</f>
        <v>Location</v>
      </c>
      <c r="E34" s="94">
        <f>VLOOKUP(A34,'Details local delivery'!B:L,11,0)</f>
        <v>0</v>
      </c>
      <c r="F34" s="94">
        <f>SUMIFS('Details local delivery'!M:M,'Details local delivery'!G:G,'RECAP Delivery Plan '!A34)</f>
        <v>22</v>
      </c>
      <c r="G34" s="94">
        <f>VLOOKUP(A34,'Details local delivery'!B:J,9,0)</f>
        <v>0</v>
      </c>
      <c r="H34" s="95">
        <f>SUMIFS('Details local delivery'!K:K,'Details local delivery'!G:G,'RECAP Delivery Plan '!A34)</f>
        <v>0</v>
      </c>
      <c r="I34" s="96">
        <f>SUMIFS('Details local delivery'!Y:Y,'Details local delivery'!B:B,A:A)</f>
        <v>0</v>
      </c>
      <c r="J34" s="97">
        <f>AVERAGEIFS('Details local delivery'!W:W,'Details local delivery'!B:B,A34)</f>
        <v>1</v>
      </c>
      <c r="K34" s="96">
        <f>_xlfn.MAXIFS('Details local delivery'!Z:Z,'Details local delivery'!B:B,A34)</f>
        <v>0</v>
      </c>
      <c r="L34" s="96">
        <f>_xlfn.MAXIFS('Details local delivery'!AA:AA,'Details local delivery'!B:B,A34)</f>
        <v>0</v>
      </c>
      <c r="M34" s="256">
        <f>IFERROR(_xlfn.MAXIFS('Details local delivery'!AB:AB,'Details local delivery'!B:B,A34),"-")</f>
        <v>0</v>
      </c>
      <c r="N34" s="104" t="e">
        <f t="shared" si="3"/>
        <v>#DIV/0!</v>
      </c>
      <c r="O34" s="104" t="e">
        <f t="shared" si="0"/>
        <v>#DIV/0!</v>
      </c>
      <c r="P34" s="99">
        <f t="shared" si="4"/>
        <v>0</v>
      </c>
      <c r="Q34" s="100">
        <f t="shared" si="5"/>
        <v>0</v>
      </c>
      <c r="R34" s="105" t="e">
        <f t="shared" si="1"/>
        <v>#DIV/0!</v>
      </c>
      <c r="S34" s="101" t="e">
        <f t="shared" si="6"/>
        <v>#DIV/0!</v>
      </c>
      <c r="T34" s="102"/>
      <c r="U34" s="106" t="s">
        <v>160</v>
      </c>
      <c r="V34" s="5" t="s">
        <v>39</v>
      </c>
    </row>
    <row r="35" spans="1:22" ht="15.6" hidden="1" x14ac:dyDescent="0.3">
      <c r="A35" s="18" t="s">
        <v>696</v>
      </c>
      <c r="B35" s="92">
        <f>+IFERROR(VLOOKUP(A35,'Details local delivery'!B:C,2,0),"-")</f>
        <v>46029</v>
      </c>
      <c r="C35" s="93">
        <f t="shared" si="2"/>
        <v>46029</v>
      </c>
      <c r="D35" s="94" t="str">
        <f>+IFERROR(VLOOKUP(A35,'Details local delivery'!B:E,4,0),"-")</f>
        <v>4331tu175</v>
      </c>
      <c r="E35" s="94">
        <f>VLOOKUP(A35,'Details local delivery'!B:L,11,0)</f>
        <v>14</v>
      </c>
      <c r="F35" s="94">
        <f>SUMIFS('Details local delivery'!M:M,'Details local delivery'!G:G,'RECAP Delivery Plan '!A35)</f>
        <v>11</v>
      </c>
      <c r="G35" s="94">
        <f>VLOOKUP(A35,'Details local delivery'!B:J,9,0)</f>
        <v>9200</v>
      </c>
      <c r="H35" s="95">
        <f>SUMIFS('Details local delivery'!K:K,'Details local delivery'!G:G,'RECAP Delivery Plan '!A35)</f>
        <v>6000</v>
      </c>
      <c r="I35" s="96">
        <f>SUMIFS('Details local delivery'!Y:Y,'Details local delivery'!B:B,A:A)</f>
        <v>0</v>
      </c>
      <c r="J35" s="97">
        <f>AVERAGEIFS('Details local delivery'!W:W,'Details local delivery'!B:B,A35)</f>
        <v>1</v>
      </c>
      <c r="K35" s="96">
        <f>_xlfn.MAXIFS('Details local delivery'!Z:Z,'Details local delivery'!B:B,A35)</f>
        <v>0</v>
      </c>
      <c r="L35" s="96">
        <f>_xlfn.MAXIFS('Details local delivery'!AA:AA,'Details local delivery'!B:B,A35)</f>
        <v>0</v>
      </c>
      <c r="M35" s="96">
        <f>_xlfn.MAXIFS('Details local delivery'!AB:AB,'Details local delivery'!B:B,A35)</f>
        <v>0</v>
      </c>
      <c r="N35" s="104">
        <f t="shared" si="3"/>
        <v>0.7857142857142857</v>
      </c>
      <c r="O35" s="104">
        <f t="shared" si="0"/>
        <v>0.65217391304347827</v>
      </c>
      <c r="P35" s="99">
        <f t="shared" si="4"/>
        <v>0</v>
      </c>
      <c r="Q35" s="100">
        <f t="shared" si="5"/>
        <v>0</v>
      </c>
      <c r="R35" s="105" t="e">
        <f t="shared" si="1"/>
        <v>#DIV/0!</v>
      </c>
      <c r="S35" s="101">
        <f t="shared" ref="S35:S66" si="7">MAX(N35,O35)</f>
        <v>0.7857142857142857</v>
      </c>
      <c r="T35" s="102"/>
      <c r="U35" s="106" t="s">
        <v>160</v>
      </c>
      <c r="V35" s="5" t="s">
        <v>39</v>
      </c>
    </row>
    <row r="36" spans="1:22" ht="15.6" hidden="1" x14ac:dyDescent="0.3">
      <c r="A36" s="18" t="s">
        <v>697</v>
      </c>
      <c r="B36" s="92">
        <f>+IFERROR(VLOOKUP(A36,'Details local delivery'!B:C,2,0),"-")</f>
        <v>46029</v>
      </c>
      <c r="C36" s="93">
        <f t="shared" si="2"/>
        <v>46029</v>
      </c>
      <c r="D36" s="94" t="str">
        <f>+IFERROR(VLOOKUP(A36,'Details local delivery'!B:E,4,0),"-")</f>
        <v>2282tu131</v>
      </c>
      <c r="E36" s="94">
        <f>VLOOKUP(A36,'Details local delivery'!B:L,11,0)</f>
        <v>14</v>
      </c>
      <c r="F36" s="94">
        <f>SUMIFS('Details local delivery'!M:M,'Details local delivery'!G:G,'RECAP Delivery Plan '!A36)</f>
        <v>10</v>
      </c>
      <c r="G36" s="94">
        <f>VLOOKUP(A36,'Details local delivery'!B:J,9,0)</f>
        <v>10200</v>
      </c>
      <c r="H36" s="95">
        <f>SUMIFS('Details local delivery'!K:K,'Details local delivery'!G:G,'RECAP Delivery Plan '!A36)</f>
        <v>10000</v>
      </c>
      <c r="I36" s="96">
        <f>SUMIFS('Details local delivery'!Y:Y,'Details local delivery'!B:B,A:A)</f>
        <v>0</v>
      </c>
      <c r="J36" s="97">
        <f>AVERAGEIFS('Details local delivery'!W:W,'Details local delivery'!B:B,A36)</f>
        <v>1</v>
      </c>
      <c r="K36" s="96">
        <f>_xlfn.MAXIFS('Details local delivery'!Z:Z,'Details local delivery'!B:B,A36)</f>
        <v>0</v>
      </c>
      <c r="L36" s="96">
        <f>_xlfn.MAXIFS('Details local delivery'!AA:AA,'Details local delivery'!B:B,A36)</f>
        <v>0</v>
      </c>
      <c r="M36" s="256">
        <f>IFERROR(_xlfn.MAXIFS('Details local delivery'!AB:AB,'Details local delivery'!B:B,A36),"-")</f>
        <v>0</v>
      </c>
      <c r="N36" s="104">
        <f t="shared" si="3"/>
        <v>0.7142857142857143</v>
      </c>
      <c r="O36" s="104">
        <f t="shared" si="0"/>
        <v>0.98039215686274506</v>
      </c>
      <c r="P36" s="99">
        <f t="shared" si="4"/>
        <v>0</v>
      </c>
      <c r="Q36" s="100">
        <f t="shared" si="5"/>
        <v>0</v>
      </c>
      <c r="R36" s="105" t="e">
        <f t="shared" si="1"/>
        <v>#DIV/0!</v>
      </c>
      <c r="S36" s="101">
        <f t="shared" si="7"/>
        <v>0.98039215686274506</v>
      </c>
      <c r="T36" s="102"/>
      <c r="U36" s="106"/>
      <c r="V36" s="5"/>
    </row>
    <row r="37" spans="1:22" ht="15.6" hidden="1" x14ac:dyDescent="0.3">
      <c r="A37" s="18" t="s">
        <v>698</v>
      </c>
      <c r="B37" s="92">
        <f>+IFERROR(VLOOKUP(A37,'Details local delivery'!B:C,2,0),"-")</f>
        <v>46029</v>
      </c>
      <c r="C37" s="93">
        <f t="shared" si="2"/>
        <v>46029</v>
      </c>
      <c r="D37" s="94" t="str">
        <f>+IFERROR(VLOOKUP(A37,'Details local delivery'!B:E,4,0),"-")</f>
        <v>2282tu131</v>
      </c>
      <c r="E37" s="94">
        <f>VLOOKUP(A37,'Details local delivery'!B:L,11,0)</f>
        <v>14</v>
      </c>
      <c r="F37" s="94">
        <f>SUMIFS('Details local delivery'!M:M,'Details local delivery'!G:G,'RECAP Delivery Plan '!A37)</f>
        <v>8</v>
      </c>
      <c r="G37" s="94">
        <f>VLOOKUP(A37,'Details local delivery'!B:J,9,0)</f>
        <v>10200</v>
      </c>
      <c r="H37" s="95">
        <f>SUMIFS('Details local delivery'!K:K,'Details local delivery'!G:G,'RECAP Delivery Plan '!A37)</f>
        <v>7300</v>
      </c>
      <c r="I37" s="96">
        <f>SUMIFS('Details local delivery'!Y:Y,'Details local delivery'!B:B,A:A)</f>
        <v>0</v>
      </c>
      <c r="J37" s="97">
        <f>AVERAGEIFS('Details local delivery'!W:W,'Details local delivery'!B:B,A37)</f>
        <v>0.875</v>
      </c>
      <c r="K37" s="96">
        <f>_xlfn.MAXIFS('Details local delivery'!Z:Z,'Details local delivery'!B:B,A37)</f>
        <v>0</v>
      </c>
      <c r="L37" s="96">
        <f>_xlfn.MAXIFS('Details local delivery'!AA:AA,'Details local delivery'!B:B,A37)</f>
        <v>0</v>
      </c>
      <c r="M37" s="256">
        <f>IFERROR(_xlfn.MAXIFS('Details local delivery'!AB:AB,'Details local delivery'!B:B,A37),"-")</f>
        <v>0</v>
      </c>
      <c r="N37" s="104">
        <f t="shared" si="3"/>
        <v>0.5714285714285714</v>
      </c>
      <c r="O37" s="104">
        <f t="shared" si="0"/>
        <v>0.71568627450980393</v>
      </c>
      <c r="P37" s="99">
        <f t="shared" si="4"/>
        <v>0</v>
      </c>
      <c r="Q37" s="100">
        <f t="shared" si="5"/>
        <v>0</v>
      </c>
      <c r="R37" s="105" t="e">
        <f t="shared" si="1"/>
        <v>#DIV/0!</v>
      </c>
      <c r="S37" s="101">
        <f t="shared" si="7"/>
        <v>0.71568627450980393</v>
      </c>
      <c r="T37" s="102"/>
      <c r="U37" s="107"/>
      <c r="V37" s="5"/>
    </row>
    <row r="38" spans="1:22" ht="15.6" hidden="1" x14ac:dyDescent="0.3">
      <c r="A38" s="18" t="s">
        <v>699</v>
      </c>
      <c r="B38" s="92">
        <f>+IFERROR(VLOOKUP(A38,'Details local delivery'!B:C,2,0),"-")</f>
        <v>46029</v>
      </c>
      <c r="C38" s="93">
        <f t="shared" si="2"/>
        <v>46029</v>
      </c>
      <c r="D38" s="94" t="str">
        <f>+IFERROR(VLOOKUP(A38,'Details local delivery'!B:E,4,0),"-")</f>
        <v>5735tu217</v>
      </c>
      <c r="E38" s="94">
        <f>VLOOKUP(A38,'Details local delivery'!B:L,11,0)</f>
        <v>14</v>
      </c>
      <c r="F38" s="94">
        <f>SUMIFS('Details local delivery'!M:M,'Details local delivery'!G:G,'RECAP Delivery Plan '!A38)</f>
        <v>10</v>
      </c>
      <c r="G38" s="94">
        <f>VLOOKUP(A38,'Details local delivery'!B:J,9,0)</f>
        <v>10200</v>
      </c>
      <c r="H38" s="95">
        <f>SUMIFS('Details local delivery'!K:K,'Details local delivery'!G:G,'RECAP Delivery Plan '!A38)</f>
        <v>7100</v>
      </c>
      <c r="I38" s="96">
        <f>SUMIFS('Details local delivery'!Y:Y,'Details local delivery'!B:B,A:A)</f>
        <v>0</v>
      </c>
      <c r="J38" s="97">
        <f>AVERAGEIFS('Details local delivery'!W:W,'Details local delivery'!B:B,A38)</f>
        <v>1</v>
      </c>
      <c r="K38" s="96">
        <f>_xlfn.MAXIFS('Details local delivery'!Z:Z,'Details local delivery'!B:B,A38)</f>
        <v>0</v>
      </c>
      <c r="L38" s="96">
        <f>_xlfn.MAXIFS('Details local delivery'!AA:AA,'Details local delivery'!B:B,A38)</f>
        <v>0</v>
      </c>
      <c r="M38" s="256">
        <f>IFERROR(_xlfn.MAXIFS('Details local delivery'!AB:AB,'Details local delivery'!B:B,A38),"-")</f>
        <v>0</v>
      </c>
      <c r="N38" s="104">
        <f t="shared" si="3"/>
        <v>0.7142857142857143</v>
      </c>
      <c r="O38" s="104">
        <f t="shared" si="0"/>
        <v>0.69607843137254899</v>
      </c>
      <c r="P38" s="99">
        <f t="shared" si="4"/>
        <v>0</v>
      </c>
      <c r="Q38" s="100">
        <f t="shared" si="5"/>
        <v>0</v>
      </c>
      <c r="R38" s="105" t="e">
        <f t="shared" si="1"/>
        <v>#DIV/0!</v>
      </c>
      <c r="S38" s="101">
        <f t="shared" si="7"/>
        <v>0.7142857142857143</v>
      </c>
      <c r="T38" s="102"/>
      <c r="U38" s="107"/>
      <c r="V38" s="5"/>
    </row>
    <row r="39" spans="1:22" ht="15.6" hidden="1" x14ac:dyDescent="0.3">
      <c r="A39" s="18" t="s">
        <v>700</v>
      </c>
      <c r="B39" s="92">
        <f>+IFERROR(VLOOKUP(A39,'Details local delivery'!B:C,2,0),"-")</f>
        <v>46029</v>
      </c>
      <c r="C39" s="93">
        <f t="shared" si="2"/>
        <v>46029</v>
      </c>
      <c r="D39" s="94" t="str">
        <f>+IFERROR(VLOOKUP(A39,'Details local delivery'!B:E,4,0),"-")</f>
        <v>REM107627</v>
      </c>
      <c r="E39" s="94">
        <f>VLOOKUP(A39,'Details local delivery'!B:L,11,0)</f>
        <v>27</v>
      </c>
      <c r="F39" s="94">
        <f>SUMIFS('Details local delivery'!M:M,'Details local delivery'!G:G,'RECAP Delivery Plan '!A39)</f>
        <v>27</v>
      </c>
      <c r="G39" s="94">
        <f>VLOOKUP(A39,'Details local delivery'!B:J,9,0)</f>
        <v>24950</v>
      </c>
      <c r="H39" s="95">
        <f>SUMIFS('Details local delivery'!K:K,'Details local delivery'!G:G,'RECAP Delivery Plan '!A39)</f>
        <v>14000</v>
      </c>
      <c r="I39" s="96">
        <f>SUMIFS('Details local delivery'!Y:Y,'Details local delivery'!B:B,A:A)</f>
        <v>0</v>
      </c>
      <c r="J39" s="97">
        <f>AVERAGEIFS('Details local delivery'!W:W,'Details local delivery'!B:B,A39)</f>
        <v>1</v>
      </c>
      <c r="K39" s="96">
        <f>_xlfn.MAXIFS('Details local delivery'!Z:Z,'Details local delivery'!B:B,A39)</f>
        <v>0</v>
      </c>
      <c r="L39" s="96">
        <f>_xlfn.MAXIFS('Details local delivery'!AA:AA,'Details local delivery'!B:B,A39)</f>
        <v>0</v>
      </c>
      <c r="M39" s="96">
        <f>_xlfn.MAXIFS('Details local delivery'!AB:AB,'Details local delivery'!B:B,A39)</f>
        <v>0</v>
      </c>
      <c r="N39" s="104">
        <f t="shared" si="3"/>
        <v>1</v>
      </c>
      <c r="O39" s="104">
        <f t="shared" si="0"/>
        <v>0.56112224448897796</v>
      </c>
      <c r="P39" s="99">
        <f t="shared" si="4"/>
        <v>0</v>
      </c>
      <c r="Q39" s="100">
        <f t="shared" si="5"/>
        <v>0</v>
      </c>
      <c r="R39" s="105" t="e">
        <f t="shared" si="1"/>
        <v>#DIV/0!</v>
      </c>
      <c r="S39" s="101">
        <f t="shared" si="7"/>
        <v>1</v>
      </c>
      <c r="T39" s="102"/>
      <c r="U39" s="107"/>
      <c r="V39" s="5"/>
    </row>
    <row r="40" spans="1:22" ht="15.6" hidden="1" x14ac:dyDescent="0.3">
      <c r="A40" s="18" t="s">
        <v>701</v>
      </c>
      <c r="B40" s="92">
        <f>+IFERROR(VLOOKUP(A40,'Details local delivery'!B:C,2,0),"-")</f>
        <v>46029</v>
      </c>
      <c r="C40" s="93">
        <f t="shared" si="2"/>
        <v>46029</v>
      </c>
      <c r="D40" s="94" t="str">
        <f>+IFERROR(VLOOKUP(A40,'Details local delivery'!B:E,4,0),"-")</f>
        <v>7797tu218</v>
      </c>
      <c r="E40" s="94">
        <f>VLOOKUP(A40,'Details local delivery'!B:L,11,0)</f>
        <v>3</v>
      </c>
      <c r="F40" s="94">
        <f>SUMIFS('Details local delivery'!M:M,'Details local delivery'!G:G,'RECAP Delivery Plan '!A40)</f>
        <v>3</v>
      </c>
      <c r="G40" s="94">
        <f>VLOOKUP(A40,'Details local delivery'!B:J,9,0)</f>
        <v>927</v>
      </c>
      <c r="H40" s="95">
        <f>SUMIFS('Details local delivery'!K:K,'Details local delivery'!G:G,'RECAP Delivery Plan '!A40)</f>
        <v>500</v>
      </c>
      <c r="I40" s="96">
        <f>SUMIFS('Details local delivery'!Y:Y,'Details local delivery'!B:B,A:A)</f>
        <v>0</v>
      </c>
      <c r="J40" s="97">
        <f>AVERAGEIFS('Details local delivery'!W:W,'Details local delivery'!B:B,A40)</f>
        <v>1</v>
      </c>
      <c r="K40" s="96">
        <f>_xlfn.MAXIFS('Details local delivery'!Z:Z,'Details local delivery'!B:B,A40)</f>
        <v>0</v>
      </c>
      <c r="L40" s="96">
        <f>_xlfn.MAXIFS('Details local delivery'!AA:AA,'Details local delivery'!B:B,A40)</f>
        <v>0</v>
      </c>
      <c r="M40" s="256">
        <f>IFERROR(_xlfn.MAXIFS('Details local delivery'!AB:AB,'Details local delivery'!B:B,A40),"-")</f>
        <v>0</v>
      </c>
      <c r="N40" s="104">
        <f t="shared" si="3"/>
        <v>1</v>
      </c>
      <c r="O40" s="104">
        <f t="shared" si="0"/>
        <v>0.53937432578209277</v>
      </c>
      <c r="P40" s="99">
        <f t="shared" si="4"/>
        <v>0</v>
      </c>
      <c r="Q40" s="100">
        <f t="shared" si="5"/>
        <v>0</v>
      </c>
      <c r="R40" s="105" t="e">
        <f t="shared" si="1"/>
        <v>#DIV/0!</v>
      </c>
      <c r="S40" s="101">
        <f t="shared" si="7"/>
        <v>1</v>
      </c>
      <c r="T40" s="102"/>
      <c r="U40" s="107"/>
      <c r="V40" s="5"/>
    </row>
    <row r="41" spans="1:22" ht="15.6" hidden="1" x14ac:dyDescent="0.3">
      <c r="A41" s="18" t="s">
        <v>702</v>
      </c>
      <c r="B41" s="92">
        <f>+IFERROR(VLOOKUP(A41,'Details local delivery'!B:C,2,0),"-")</f>
        <v>46029</v>
      </c>
      <c r="C41" s="93">
        <f t="shared" si="2"/>
        <v>46029</v>
      </c>
      <c r="D41" s="94" t="str">
        <f>+IFERROR(VLOOKUP(A41,'Details local delivery'!B:E,4,0),"-")</f>
        <v>7797tu218</v>
      </c>
      <c r="E41" s="94">
        <f>VLOOKUP(A41,'Details local delivery'!B:L,11,0)</f>
        <v>3</v>
      </c>
      <c r="F41" s="94">
        <f>SUMIFS('Details local delivery'!M:M,'Details local delivery'!G:G,'RECAP Delivery Plan '!A41)</f>
        <v>2</v>
      </c>
      <c r="G41" s="94">
        <f>VLOOKUP(A41,'Details local delivery'!B:J,9,0)</f>
        <v>927</v>
      </c>
      <c r="H41" s="95">
        <f>SUMIFS('Details local delivery'!K:K,'Details local delivery'!G:G,'RECAP Delivery Plan '!A41)</f>
        <v>500</v>
      </c>
      <c r="I41" s="96">
        <f>SUMIFS('Details local delivery'!Y:Y,'Details local delivery'!B:B,A:A)</f>
        <v>0</v>
      </c>
      <c r="J41" s="97">
        <f>AVERAGEIFS('Details local delivery'!W:W,'Details local delivery'!B:B,A41)</f>
        <v>1</v>
      </c>
      <c r="K41" s="96">
        <f>_xlfn.MAXIFS('Details local delivery'!Z:Z,'Details local delivery'!B:B,A41)</f>
        <v>0</v>
      </c>
      <c r="L41" s="96">
        <f>_xlfn.MAXIFS('Details local delivery'!AA:AA,'Details local delivery'!B:B,A41)</f>
        <v>0</v>
      </c>
      <c r="M41" s="96">
        <f>_xlfn.MAXIFS('Details local delivery'!AB:AB,'Details local delivery'!B:B,A41)</f>
        <v>0</v>
      </c>
      <c r="N41" s="104">
        <f t="shared" si="3"/>
        <v>0.66666666666666663</v>
      </c>
      <c r="O41" s="104">
        <f t="shared" si="0"/>
        <v>0.53937432578209277</v>
      </c>
      <c r="P41" s="99">
        <f t="shared" si="4"/>
        <v>0</v>
      </c>
      <c r="Q41" s="100">
        <f t="shared" si="5"/>
        <v>0</v>
      </c>
      <c r="R41" s="105" t="e">
        <f t="shared" si="1"/>
        <v>#DIV/0!</v>
      </c>
      <c r="S41" s="101">
        <f t="shared" si="7"/>
        <v>0.66666666666666663</v>
      </c>
      <c r="T41" s="102"/>
      <c r="U41" s="107"/>
      <c r="V41" s="5"/>
    </row>
    <row r="42" spans="1:22" ht="15.6" hidden="1" x14ac:dyDescent="0.3">
      <c r="A42" s="18" t="s">
        <v>703</v>
      </c>
      <c r="B42" s="92">
        <f>+IFERROR(VLOOKUP(A42,'Details local delivery'!B:C,2,0),"-")</f>
        <v>46029</v>
      </c>
      <c r="C42" s="93">
        <f t="shared" si="2"/>
        <v>46029</v>
      </c>
      <c r="D42" s="94" t="str">
        <f>+IFERROR(VLOOKUP(A42,'Details local delivery'!B:E,4,0),"-")</f>
        <v>7797tu218</v>
      </c>
      <c r="E42" s="94">
        <f>VLOOKUP(A42,'Details local delivery'!B:L,11,0)</f>
        <v>3</v>
      </c>
      <c r="F42" s="94">
        <f>SUMIFS('Details local delivery'!M:M,'Details local delivery'!G:G,'RECAP Delivery Plan '!A42)</f>
        <v>1</v>
      </c>
      <c r="G42" s="94">
        <f>VLOOKUP(A42,'Details local delivery'!B:J,9,0)</f>
        <v>927</v>
      </c>
      <c r="H42" s="95">
        <f>SUMIFS('Details local delivery'!K:K,'Details local delivery'!G:G,'RECAP Delivery Plan '!A42)</f>
        <v>500</v>
      </c>
      <c r="I42" s="96">
        <f>SUMIFS('Details local delivery'!Y:Y,'Details local delivery'!B:B,A:A)</f>
        <v>0</v>
      </c>
      <c r="J42" s="97">
        <f>AVERAGEIFS('Details local delivery'!W:W,'Details local delivery'!B:B,A42)</f>
        <v>0.92083333333333339</v>
      </c>
      <c r="K42" s="96">
        <f>_xlfn.MAXIFS('Details local delivery'!Z:Z,'Details local delivery'!B:B,A42)</f>
        <v>0</v>
      </c>
      <c r="L42" s="96">
        <f>_xlfn.MAXIFS('Details local delivery'!AA:AA,'Details local delivery'!B:B,A42)</f>
        <v>0</v>
      </c>
      <c r="M42" s="96">
        <f>_xlfn.MAXIFS('Details local delivery'!AB:AB,'Details local delivery'!B:B,A42)</f>
        <v>0</v>
      </c>
      <c r="N42" s="104">
        <f t="shared" si="3"/>
        <v>0.33333333333333331</v>
      </c>
      <c r="O42" s="104">
        <f t="shared" si="0"/>
        <v>0.53937432578209277</v>
      </c>
      <c r="P42" s="99">
        <f t="shared" si="4"/>
        <v>0</v>
      </c>
      <c r="Q42" s="100">
        <f t="shared" si="5"/>
        <v>0</v>
      </c>
      <c r="R42" s="105" t="e">
        <f t="shared" si="1"/>
        <v>#DIV/0!</v>
      </c>
      <c r="S42" s="101">
        <f t="shared" si="7"/>
        <v>0.53937432578209277</v>
      </c>
      <c r="T42" s="102"/>
      <c r="U42" s="107"/>
      <c r="V42" s="5"/>
    </row>
    <row r="43" spans="1:22" ht="15.6" hidden="1" x14ac:dyDescent="0.3">
      <c r="A43" s="18" t="s">
        <v>704</v>
      </c>
      <c r="B43" s="92">
        <f>+IFERROR(VLOOKUP(A43,'Details local delivery'!B:C,2,0),"-")</f>
        <v>46029</v>
      </c>
      <c r="C43" s="93">
        <f t="shared" si="2"/>
        <v>46029</v>
      </c>
      <c r="D43" s="94" t="str">
        <f>+IFERROR(VLOOKUP(A43,'Details local delivery'!B:E,4,0),"-")</f>
        <v>7797tu218</v>
      </c>
      <c r="E43" s="94">
        <f>VLOOKUP(A43,'Details local delivery'!B:L,11,0)</f>
        <v>3</v>
      </c>
      <c r="F43" s="94">
        <f>SUMIFS('Details local delivery'!M:M,'Details local delivery'!G:G,'RECAP Delivery Plan '!A43)</f>
        <v>1</v>
      </c>
      <c r="G43" s="94">
        <f>VLOOKUP(A43,'Details local delivery'!B:J,9,0)</f>
        <v>927</v>
      </c>
      <c r="H43" s="95">
        <f>SUMIFS('Details local delivery'!K:K,'Details local delivery'!G:G,'RECAP Delivery Plan '!A43)</f>
        <v>500</v>
      </c>
      <c r="I43" s="96">
        <f>SUMIFS('Details local delivery'!Y:Y,'Details local delivery'!B:B,A:A)</f>
        <v>0</v>
      </c>
      <c r="J43" s="97">
        <f>AVERAGEIFS('Details local delivery'!W:W,'Details local delivery'!B:B,A43)</f>
        <v>1</v>
      </c>
      <c r="K43" s="96">
        <f>_xlfn.MAXIFS('Details local delivery'!Z:Z,'Details local delivery'!B:B,A43)</f>
        <v>0</v>
      </c>
      <c r="L43" s="96">
        <f>_xlfn.MAXIFS('Details local delivery'!AA:AA,'Details local delivery'!B:B,A43)</f>
        <v>0</v>
      </c>
      <c r="M43" s="96">
        <f>_xlfn.MAXIFS('Details local delivery'!AB:AB,'Details local delivery'!B:B,A43)</f>
        <v>0</v>
      </c>
      <c r="N43" s="104">
        <f t="shared" si="3"/>
        <v>0.33333333333333331</v>
      </c>
      <c r="O43" s="104">
        <f t="shared" si="0"/>
        <v>0.53937432578209277</v>
      </c>
      <c r="P43" s="99">
        <f t="shared" si="4"/>
        <v>0</v>
      </c>
      <c r="Q43" s="100">
        <f t="shared" si="5"/>
        <v>0</v>
      </c>
      <c r="R43" s="105" t="e">
        <f t="shared" si="1"/>
        <v>#DIV/0!</v>
      </c>
      <c r="S43" s="101">
        <f t="shared" si="7"/>
        <v>0.53937432578209277</v>
      </c>
      <c r="T43" s="102"/>
      <c r="U43" s="107"/>
      <c r="V43" s="5"/>
    </row>
    <row r="44" spans="1:22" ht="15.6" hidden="1" x14ac:dyDescent="0.3">
      <c r="A44" s="18" t="s">
        <v>705</v>
      </c>
      <c r="B44" s="92">
        <f>+IFERROR(VLOOKUP(A44,'Details local delivery'!B:C,2,0),"-")</f>
        <v>46029</v>
      </c>
      <c r="C44" s="93">
        <f t="shared" si="2"/>
        <v>46029</v>
      </c>
      <c r="D44" s="94" t="str">
        <f>+IFERROR(VLOOKUP(A44,'Details local delivery'!B:E,4,0),"-")</f>
        <v>Location</v>
      </c>
      <c r="E44" s="94">
        <f>VLOOKUP(A44,'Details local delivery'!B:L,11,0)</f>
        <v>0</v>
      </c>
      <c r="F44" s="94">
        <f>SUMIFS('Details local delivery'!M:M,'Details local delivery'!G:G,'RECAP Delivery Plan '!A44)</f>
        <v>5</v>
      </c>
      <c r="G44" s="94">
        <f>VLOOKUP(A44,'Details local delivery'!B:J,9,0)</f>
        <v>0</v>
      </c>
      <c r="H44" s="95">
        <f>SUMIFS('Details local delivery'!K:K,'Details local delivery'!G:G,'RECAP Delivery Plan '!A44)</f>
        <v>0</v>
      </c>
      <c r="I44" s="96">
        <f>SUMIFS('Details local delivery'!Y:Y,'Details local delivery'!B:B,A:A)</f>
        <v>0</v>
      </c>
      <c r="J44" s="97">
        <f>AVERAGEIFS('Details local delivery'!W:W,'Details local delivery'!B:B,A44)</f>
        <v>1</v>
      </c>
      <c r="K44" s="96">
        <f>_xlfn.MAXIFS('Details local delivery'!Z:Z,'Details local delivery'!B:B,A44)</f>
        <v>0</v>
      </c>
      <c r="L44" s="96">
        <f>_xlfn.MAXIFS('Details local delivery'!AA:AA,'Details local delivery'!B:B,A44)</f>
        <v>0</v>
      </c>
      <c r="M44" s="96">
        <f>_xlfn.MAXIFS('Details local delivery'!AB:AB,'Details local delivery'!B:B,A44)</f>
        <v>0</v>
      </c>
      <c r="N44" s="104" t="e">
        <f t="shared" si="3"/>
        <v>#DIV/0!</v>
      </c>
      <c r="O44" s="104" t="e">
        <f t="shared" si="0"/>
        <v>#DIV/0!</v>
      </c>
      <c r="P44" s="99">
        <f t="shared" si="4"/>
        <v>0</v>
      </c>
      <c r="Q44" s="100">
        <f t="shared" si="5"/>
        <v>0</v>
      </c>
      <c r="R44" s="105" t="e">
        <f t="shared" si="1"/>
        <v>#DIV/0!</v>
      </c>
      <c r="S44" s="101" t="e">
        <f t="shared" si="7"/>
        <v>#DIV/0!</v>
      </c>
      <c r="T44" s="102"/>
      <c r="U44" s="107"/>
      <c r="V44" s="5"/>
    </row>
    <row r="45" spans="1:22" ht="15.6" hidden="1" x14ac:dyDescent="0.3">
      <c r="A45" s="18" t="s">
        <v>706</v>
      </c>
      <c r="B45" s="92">
        <f>+IFERROR(VLOOKUP(A45,'Details local delivery'!B:C,2,0),"-")</f>
        <v>46029</v>
      </c>
      <c r="C45" s="93">
        <f t="shared" si="2"/>
        <v>46029</v>
      </c>
      <c r="D45" s="94" t="str">
        <f>+IFERROR(VLOOKUP(A45,'Details local delivery'!B:E,4,0),"-")</f>
        <v>5735tu217</v>
      </c>
      <c r="E45" s="94">
        <f>VLOOKUP(A45,'Details local delivery'!B:L,11,0)</f>
        <v>14</v>
      </c>
      <c r="F45" s="94">
        <f>SUMIFS('Details local delivery'!M:M,'Details local delivery'!G:G,'RECAP Delivery Plan '!A45)</f>
        <v>5</v>
      </c>
      <c r="G45" s="94">
        <f>VLOOKUP(A45,'Details local delivery'!B:J,9,0)</f>
        <v>10200</v>
      </c>
      <c r="H45" s="95">
        <f>SUMIFS('Details local delivery'!K:K,'Details local delivery'!G:G,'RECAP Delivery Plan '!A45)</f>
        <v>7100</v>
      </c>
      <c r="I45" s="96">
        <f>SUMIFS('Details local delivery'!Y:Y,'Details local delivery'!B:B,A:A)</f>
        <v>0</v>
      </c>
      <c r="J45" s="97" t="e">
        <f>AVERAGEIFS('Details local delivery'!W:W,'Details local delivery'!B:B,A45)</f>
        <v>#DIV/0!</v>
      </c>
      <c r="K45" s="96">
        <f>_xlfn.MAXIFS('Details local delivery'!Z:Z,'Details local delivery'!B:B,A45)</f>
        <v>0</v>
      </c>
      <c r="L45" s="96">
        <f>_xlfn.MAXIFS('Details local delivery'!AA:AA,'Details local delivery'!B:B,A45)</f>
        <v>0</v>
      </c>
      <c r="M45" s="256">
        <f>IFERROR(_xlfn.MAXIFS('Details local delivery'!AB:AB,'Details local delivery'!B:B,A45),"-")</f>
        <v>0</v>
      </c>
      <c r="N45" s="104">
        <f t="shared" si="3"/>
        <v>0.35714285714285715</v>
      </c>
      <c r="O45" s="104">
        <f t="shared" si="0"/>
        <v>0.69607843137254899</v>
      </c>
      <c r="P45" s="99">
        <f t="shared" si="4"/>
        <v>0</v>
      </c>
      <c r="Q45" s="100">
        <f t="shared" si="5"/>
        <v>0</v>
      </c>
      <c r="R45" s="105" t="e">
        <f t="shared" si="1"/>
        <v>#DIV/0!</v>
      </c>
      <c r="S45" s="101">
        <f t="shared" si="7"/>
        <v>0.69607843137254899</v>
      </c>
      <c r="T45" s="102"/>
      <c r="U45" s="107"/>
      <c r="V45" s="5"/>
    </row>
    <row r="46" spans="1:22" ht="15.6" hidden="1" x14ac:dyDescent="0.3">
      <c r="A46" s="18" t="s">
        <v>707</v>
      </c>
      <c r="B46" s="92">
        <f>+IFERROR(VLOOKUP(A46,'Details local delivery'!B:C,2,0),"-")</f>
        <v>46029</v>
      </c>
      <c r="C46" s="93">
        <f t="shared" si="2"/>
        <v>46029</v>
      </c>
      <c r="D46" s="94" t="str">
        <f>+IFERROR(VLOOKUP(A46,'Details local delivery'!B:E,4,0),"-")</f>
        <v>2282tu131</v>
      </c>
      <c r="E46" s="94">
        <f>VLOOKUP(A46,'Details local delivery'!B:L,11,0)</f>
        <v>14</v>
      </c>
      <c r="F46" s="94">
        <f>SUMIFS('Details local delivery'!M:M,'Details local delivery'!G:G,'RECAP Delivery Plan '!A46)</f>
        <v>15</v>
      </c>
      <c r="G46" s="94">
        <f>VLOOKUP(A46,'Details local delivery'!B:J,9,0)</f>
        <v>10200</v>
      </c>
      <c r="H46" s="95">
        <f>SUMIFS('Details local delivery'!K:K,'Details local delivery'!G:G,'RECAP Delivery Plan '!A46)</f>
        <v>6900</v>
      </c>
      <c r="I46" s="96">
        <f>SUMIFS('Details local delivery'!Y:Y,'Details local delivery'!B:B,A:A)</f>
        <v>0</v>
      </c>
      <c r="J46" s="97">
        <f>AVERAGEIFS('Details local delivery'!W:W,'Details local delivery'!B:B,A46)</f>
        <v>0.95416666666666672</v>
      </c>
      <c r="K46" s="96">
        <f>_xlfn.MAXIFS('Details local delivery'!Z:Z,'Details local delivery'!B:B,A46)</f>
        <v>0</v>
      </c>
      <c r="L46" s="96">
        <f>_xlfn.MAXIFS('Details local delivery'!AA:AA,'Details local delivery'!B:B,A46)</f>
        <v>0</v>
      </c>
      <c r="M46" s="96">
        <f>_xlfn.MAXIFS('Details local delivery'!AB:AB,'Details local delivery'!B:B,A46)</f>
        <v>0</v>
      </c>
      <c r="N46" s="104">
        <f t="shared" si="3"/>
        <v>1.0714285714285714</v>
      </c>
      <c r="O46" s="104">
        <f t="shared" si="0"/>
        <v>0.67647058823529416</v>
      </c>
      <c r="P46" s="99">
        <f t="shared" si="4"/>
        <v>0</v>
      </c>
      <c r="Q46" s="100">
        <f t="shared" si="5"/>
        <v>0</v>
      </c>
      <c r="R46" s="105" t="e">
        <f t="shared" si="1"/>
        <v>#DIV/0!</v>
      </c>
      <c r="S46" s="101">
        <f t="shared" si="7"/>
        <v>1.0714285714285714</v>
      </c>
      <c r="T46" s="102"/>
      <c r="U46" s="107"/>
      <c r="V46" s="5"/>
    </row>
    <row r="47" spans="1:22" ht="15.6" hidden="1" x14ac:dyDescent="0.3">
      <c r="A47" s="18" t="s">
        <v>708</v>
      </c>
      <c r="B47" s="92">
        <f>+IFERROR(VLOOKUP(A47,'Details local delivery'!B:C,2,0),"-")</f>
        <v>46030</v>
      </c>
      <c r="C47" s="93">
        <f t="shared" si="2"/>
        <v>46030</v>
      </c>
      <c r="D47" s="94" t="str">
        <f>+IFERROR(VLOOKUP(A47,'Details local delivery'!B:E,4,0),"-")</f>
        <v>7797tu218</v>
      </c>
      <c r="E47" s="94">
        <f>VLOOKUP(A47,'Details local delivery'!B:L,11,0)</f>
        <v>3</v>
      </c>
      <c r="F47" s="94">
        <f>SUMIFS('Details local delivery'!M:M,'Details local delivery'!G:G,'RECAP Delivery Plan '!A47)</f>
        <v>1</v>
      </c>
      <c r="G47" s="94">
        <f>VLOOKUP(A47,'Details local delivery'!B:J,9,0)</f>
        <v>927</v>
      </c>
      <c r="H47" s="95">
        <f>SUMIFS('Details local delivery'!K:K,'Details local delivery'!G:G,'RECAP Delivery Plan '!A47)</f>
        <v>1000</v>
      </c>
      <c r="I47" s="96">
        <f>SUMIFS('Details local delivery'!Y:Y,'Details local delivery'!B:B,A:A)</f>
        <v>0</v>
      </c>
      <c r="J47" s="97">
        <f>AVERAGEIFS('Details local delivery'!W:W,'Details local delivery'!B:B,A47)</f>
        <v>1</v>
      </c>
      <c r="K47" s="96">
        <f>_xlfn.MAXIFS('Details local delivery'!Z:Z,'Details local delivery'!B:B,A47)</f>
        <v>0</v>
      </c>
      <c r="L47" s="96">
        <f>_xlfn.MAXIFS('Details local delivery'!AA:AA,'Details local delivery'!B:B,A47)</f>
        <v>0</v>
      </c>
      <c r="M47" s="96">
        <f>_xlfn.MAXIFS('Details local delivery'!AB:AB,'Details local delivery'!B:B,A47)</f>
        <v>0</v>
      </c>
      <c r="N47" s="104">
        <f t="shared" si="3"/>
        <v>0.33333333333333331</v>
      </c>
      <c r="O47" s="104">
        <f t="shared" si="0"/>
        <v>1.0787486515641855</v>
      </c>
      <c r="P47" s="99">
        <f t="shared" si="4"/>
        <v>0</v>
      </c>
      <c r="Q47" s="100">
        <f t="shared" si="5"/>
        <v>0</v>
      </c>
      <c r="R47" s="105" t="e">
        <f t="shared" si="1"/>
        <v>#DIV/0!</v>
      </c>
      <c r="S47" s="101">
        <f t="shared" si="7"/>
        <v>1.0787486515641855</v>
      </c>
      <c r="T47" s="102"/>
      <c r="U47" s="107"/>
      <c r="V47" s="5"/>
    </row>
    <row r="48" spans="1:22" ht="15.6" hidden="1" x14ac:dyDescent="0.3">
      <c r="A48" s="18" t="s">
        <v>709</v>
      </c>
      <c r="B48" s="92">
        <f>+IFERROR(VLOOKUP(A48,'Details local delivery'!B:C,2,0),"-")</f>
        <v>46030</v>
      </c>
      <c r="C48" s="93">
        <f t="shared" si="2"/>
        <v>46030</v>
      </c>
      <c r="D48" s="94" t="str">
        <f>+IFERROR(VLOOKUP(A48,'Details local delivery'!B:E,4,0),"-")</f>
        <v>7797tu218</v>
      </c>
      <c r="E48" s="94">
        <f>VLOOKUP(A48,'Details local delivery'!B:L,11,0)</f>
        <v>3</v>
      </c>
      <c r="F48" s="94">
        <f>SUMIFS('Details local delivery'!M:M,'Details local delivery'!G:G,'RECAP Delivery Plan '!A48)</f>
        <v>3</v>
      </c>
      <c r="G48" s="94">
        <f>VLOOKUP(A48,'Details local delivery'!B:J,9,0)</f>
        <v>927</v>
      </c>
      <c r="H48" s="95">
        <f>SUMIFS('Details local delivery'!K:K,'Details local delivery'!G:G,'RECAP Delivery Plan '!A48)</f>
        <v>1000</v>
      </c>
      <c r="I48" s="96">
        <f>SUMIFS('Details local delivery'!Y:Y,'Details local delivery'!B:B,A:A)</f>
        <v>0</v>
      </c>
      <c r="J48" s="97">
        <f>AVERAGEIFS('Details local delivery'!W:W,'Details local delivery'!B:B,A48)</f>
        <v>1</v>
      </c>
      <c r="K48" s="96">
        <f>_xlfn.MAXIFS('Details local delivery'!Z:Z,'Details local delivery'!B:B,A48)</f>
        <v>0</v>
      </c>
      <c r="L48" s="96">
        <f>_xlfn.MAXIFS('Details local delivery'!AA:AA,'Details local delivery'!B:B,A48)</f>
        <v>0</v>
      </c>
      <c r="M48" s="256">
        <f>IFERROR(_xlfn.MAXIFS('Details local delivery'!AB:AB,'Details local delivery'!B:B,A48),"-")</f>
        <v>0</v>
      </c>
      <c r="N48" s="104">
        <f t="shared" si="3"/>
        <v>1</v>
      </c>
      <c r="O48" s="104">
        <f t="shared" si="0"/>
        <v>1.0787486515641855</v>
      </c>
      <c r="P48" s="99">
        <f t="shared" si="4"/>
        <v>0</v>
      </c>
      <c r="Q48" s="100">
        <f t="shared" si="5"/>
        <v>0</v>
      </c>
      <c r="R48" s="105" t="e">
        <f t="shared" si="1"/>
        <v>#DIV/0!</v>
      </c>
      <c r="S48" s="101">
        <f t="shared" si="7"/>
        <v>1.0787486515641855</v>
      </c>
      <c r="T48" s="102"/>
      <c r="U48" s="107"/>
      <c r="V48" s="5"/>
    </row>
    <row r="49" spans="1:22" ht="15.6" hidden="1" x14ac:dyDescent="0.3">
      <c r="A49" s="18" t="s">
        <v>710</v>
      </c>
      <c r="B49" s="92">
        <f>+IFERROR(VLOOKUP(A49,'Details local delivery'!B:C,2,0),"-")</f>
        <v>46030</v>
      </c>
      <c r="C49" s="93">
        <f t="shared" si="2"/>
        <v>46030</v>
      </c>
      <c r="D49" s="94" t="str">
        <f>+IFERROR(VLOOKUP(A49,'Details local delivery'!B:E,4,0),"-")</f>
        <v>7797tu218</v>
      </c>
      <c r="E49" s="94">
        <f>VLOOKUP(A49,'Details local delivery'!B:L,11,0)</f>
        <v>3</v>
      </c>
      <c r="F49" s="94">
        <f>SUMIFS('Details local delivery'!M:M,'Details local delivery'!G:G,'RECAP Delivery Plan '!A49)</f>
        <v>2</v>
      </c>
      <c r="G49" s="94">
        <f>VLOOKUP(A49,'Details local delivery'!B:J,9,0)</f>
        <v>927</v>
      </c>
      <c r="H49" s="95">
        <f>SUMIFS('Details local delivery'!K:K,'Details local delivery'!G:G,'RECAP Delivery Plan '!A49)</f>
        <v>1000</v>
      </c>
      <c r="I49" s="96">
        <f>SUMIFS('Details local delivery'!Y:Y,'Details local delivery'!B:B,A:A)</f>
        <v>0</v>
      </c>
      <c r="J49" s="97">
        <f>AVERAGEIFS('Details local delivery'!W:W,'Details local delivery'!B:B,A49)</f>
        <v>1</v>
      </c>
      <c r="K49" s="96">
        <f>_xlfn.MAXIFS('Details local delivery'!Z:Z,'Details local delivery'!B:B,A49)</f>
        <v>0</v>
      </c>
      <c r="L49" s="96">
        <f>_xlfn.MAXIFS('Details local delivery'!AA:AA,'Details local delivery'!B:B,A49)</f>
        <v>0</v>
      </c>
      <c r="M49" s="256">
        <f>IFERROR(_xlfn.MAXIFS('Details local delivery'!AB:AB,'Details local delivery'!B:B,A49),"-")</f>
        <v>0</v>
      </c>
      <c r="N49" s="104">
        <f t="shared" si="3"/>
        <v>0.66666666666666663</v>
      </c>
      <c r="O49" s="104">
        <f t="shared" si="0"/>
        <v>1.0787486515641855</v>
      </c>
      <c r="P49" s="99">
        <f t="shared" si="4"/>
        <v>0</v>
      </c>
      <c r="Q49" s="100">
        <f t="shared" si="5"/>
        <v>0</v>
      </c>
      <c r="R49" s="105" t="e">
        <f t="shared" si="1"/>
        <v>#DIV/0!</v>
      </c>
      <c r="S49" s="101">
        <f t="shared" si="7"/>
        <v>1.0787486515641855</v>
      </c>
      <c r="T49" s="102"/>
      <c r="U49" s="107"/>
      <c r="V49" s="5"/>
    </row>
    <row r="50" spans="1:22" ht="15.6" hidden="1" x14ac:dyDescent="0.3">
      <c r="A50" s="18" t="s">
        <v>711</v>
      </c>
      <c r="B50" s="92">
        <f>+IFERROR(VLOOKUP(A50,'Details local delivery'!B:C,2,0),"-")</f>
        <v>46030</v>
      </c>
      <c r="C50" s="93">
        <f t="shared" si="2"/>
        <v>46030</v>
      </c>
      <c r="D50" s="94" t="str">
        <f>+IFERROR(VLOOKUP(A50,'Details local delivery'!B:E,4,0),"-")</f>
        <v>5735tu217</v>
      </c>
      <c r="E50" s="94">
        <f>VLOOKUP(A50,'Details local delivery'!B:L,11,0)</f>
        <v>14</v>
      </c>
      <c r="F50" s="94">
        <f>SUMIFS('Details local delivery'!M:M,'Details local delivery'!G:G,'RECAP Delivery Plan '!A50)</f>
        <v>13</v>
      </c>
      <c r="G50" s="94">
        <f>VLOOKUP(A50,'Details local delivery'!B:J,9,0)</f>
        <v>10200</v>
      </c>
      <c r="H50" s="95">
        <f>SUMIFS('Details local delivery'!K:K,'Details local delivery'!G:G,'RECAP Delivery Plan '!A50)</f>
        <v>10000</v>
      </c>
      <c r="I50" s="96">
        <f>SUMIFS('Details local delivery'!Y:Y,'Details local delivery'!B:B,A:A)</f>
        <v>0</v>
      </c>
      <c r="J50" s="97">
        <f>AVERAGEIFS('Details local delivery'!W:W,'Details local delivery'!B:B,A50)</f>
        <v>1</v>
      </c>
      <c r="K50" s="96">
        <f>_xlfn.MAXIFS('Details local delivery'!Z:Z,'Details local delivery'!B:B,A50)</f>
        <v>0</v>
      </c>
      <c r="L50" s="96">
        <f>_xlfn.MAXIFS('Details local delivery'!AA:AA,'Details local delivery'!B:B,A50)</f>
        <v>0</v>
      </c>
      <c r="M50" s="256">
        <f>IFERROR(_xlfn.MAXIFS('Details local delivery'!AB:AB,'Details local delivery'!B:B,A50),"-")</f>
        <v>0</v>
      </c>
      <c r="N50" s="104">
        <f t="shared" si="3"/>
        <v>0.9285714285714286</v>
      </c>
      <c r="O50" s="104">
        <f t="shared" si="0"/>
        <v>0.98039215686274506</v>
      </c>
      <c r="P50" s="99">
        <f t="shared" si="4"/>
        <v>0</v>
      </c>
      <c r="Q50" s="100">
        <f t="shared" si="5"/>
        <v>0</v>
      </c>
      <c r="R50" s="105" t="e">
        <f t="shared" si="1"/>
        <v>#DIV/0!</v>
      </c>
      <c r="S50" s="101">
        <f t="shared" si="7"/>
        <v>0.98039215686274506</v>
      </c>
      <c r="T50" s="102"/>
      <c r="U50" s="107"/>
      <c r="V50" s="5"/>
    </row>
    <row r="51" spans="1:22" ht="15.6" hidden="1" x14ac:dyDescent="0.3">
      <c r="A51" s="18" t="s">
        <v>712</v>
      </c>
      <c r="B51" s="92">
        <f>+IFERROR(VLOOKUP(A51,'Details local delivery'!B:C,2,0),"-")</f>
        <v>46030</v>
      </c>
      <c r="C51" s="93">
        <f t="shared" si="2"/>
        <v>46030</v>
      </c>
      <c r="D51" s="94" t="str">
        <f>+IFERROR(VLOOKUP(A51,'Details local delivery'!B:E,4,0),"-")</f>
        <v>5735tu217</v>
      </c>
      <c r="E51" s="94">
        <f>VLOOKUP(A51,'Details local delivery'!B:L,11,0)</f>
        <v>14</v>
      </c>
      <c r="F51" s="94">
        <f>SUMIFS('Details local delivery'!M:M,'Details local delivery'!G:G,'RECAP Delivery Plan '!A51)</f>
        <v>14</v>
      </c>
      <c r="G51" s="94">
        <f>VLOOKUP(A51,'Details local delivery'!B:J,9,0)</f>
        <v>10200</v>
      </c>
      <c r="H51" s="95">
        <f>SUMIFS('Details local delivery'!K:K,'Details local delivery'!G:G,'RECAP Delivery Plan '!A51)</f>
        <v>11000</v>
      </c>
      <c r="I51" s="96">
        <f>SUMIFS('Details local delivery'!Y:Y,'Details local delivery'!B:B,A:A)</f>
        <v>0</v>
      </c>
      <c r="J51" s="97">
        <f>AVERAGEIFS('Details local delivery'!W:W,'Details local delivery'!B:B,A51)</f>
        <v>1</v>
      </c>
      <c r="K51" s="96">
        <f>_xlfn.MAXIFS('Details local delivery'!Z:Z,'Details local delivery'!B:B,A51)</f>
        <v>0</v>
      </c>
      <c r="L51" s="96">
        <f>_xlfn.MAXIFS('Details local delivery'!AA:AA,'Details local delivery'!B:B,A51)</f>
        <v>0</v>
      </c>
      <c r="M51" s="256">
        <f>IFERROR(_xlfn.MAXIFS('Details local delivery'!AB:AB,'Details local delivery'!B:B,A51),"-")</f>
        <v>0</v>
      </c>
      <c r="N51" s="104">
        <f t="shared" si="3"/>
        <v>1</v>
      </c>
      <c r="O51" s="104">
        <f t="shared" si="0"/>
        <v>1.0784313725490196</v>
      </c>
      <c r="P51" s="99">
        <f t="shared" si="4"/>
        <v>0</v>
      </c>
      <c r="Q51" s="100">
        <f t="shared" si="5"/>
        <v>0</v>
      </c>
      <c r="R51" s="105" t="e">
        <f t="shared" si="1"/>
        <v>#DIV/0!</v>
      </c>
      <c r="S51" s="101">
        <f t="shared" si="7"/>
        <v>1.0784313725490196</v>
      </c>
      <c r="T51" s="102"/>
      <c r="U51" s="107"/>
      <c r="V51" s="5"/>
    </row>
    <row r="52" spans="1:22" ht="15.6" hidden="1" x14ac:dyDescent="0.3">
      <c r="A52" s="18" t="s">
        <v>713</v>
      </c>
      <c r="B52" s="92">
        <f>+IFERROR(VLOOKUP(A52,'Details local delivery'!B:C,2,0),"-")</f>
        <v>46030</v>
      </c>
      <c r="C52" s="93">
        <f t="shared" si="2"/>
        <v>46030</v>
      </c>
      <c r="D52" s="94" t="str">
        <f>+IFERROR(VLOOKUP(A52,'Details local delivery'!B:E,4,0),"-")</f>
        <v>9524TU238</v>
      </c>
      <c r="E52" s="94">
        <f>VLOOKUP(A52,'Details local delivery'!B:L,11,0)</f>
        <v>14</v>
      </c>
      <c r="F52" s="94">
        <f>SUMIFS('Details local delivery'!M:M,'Details local delivery'!G:G,'RECAP Delivery Plan '!A52)</f>
        <v>4</v>
      </c>
      <c r="G52" s="94">
        <f>VLOOKUP(A52,'Details local delivery'!B:J,9,0)</f>
        <v>10230</v>
      </c>
      <c r="H52" s="95">
        <f>SUMIFS('Details local delivery'!K:K,'Details local delivery'!G:G,'RECAP Delivery Plan '!A52)</f>
        <v>11100</v>
      </c>
      <c r="I52" s="96">
        <f>SUMIFS('Details local delivery'!Y:Y,'Details local delivery'!B:B,A:A)</f>
        <v>0</v>
      </c>
      <c r="J52" s="97">
        <f>AVERAGEIFS('Details local delivery'!W:W,'Details local delivery'!B:B,A52)</f>
        <v>1</v>
      </c>
      <c r="K52" s="96">
        <f>_xlfn.MAXIFS('Details local delivery'!Z:Z,'Details local delivery'!B:B,A52)</f>
        <v>0</v>
      </c>
      <c r="L52" s="96">
        <f>_xlfn.MAXIFS('Details local delivery'!AA:AA,'Details local delivery'!B:B,A52)</f>
        <v>0</v>
      </c>
      <c r="M52" s="256">
        <f>IFERROR(_xlfn.MAXIFS('Details local delivery'!AB:AB,'Details local delivery'!B:B,A52),"-")</f>
        <v>0</v>
      </c>
      <c r="N52" s="104">
        <f t="shared" si="3"/>
        <v>0.2857142857142857</v>
      </c>
      <c r="O52" s="104">
        <f t="shared" si="0"/>
        <v>1.0850439882697946</v>
      </c>
      <c r="P52" s="99">
        <f t="shared" si="4"/>
        <v>0</v>
      </c>
      <c r="Q52" s="100">
        <f t="shared" si="5"/>
        <v>0</v>
      </c>
      <c r="R52" s="105" t="e">
        <f t="shared" si="1"/>
        <v>#DIV/0!</v>
      </c>
      <c r="S52" s="101">
        <f t="shared" si="7"/>
        <v>1.0850439882697946</v>
      </c>
      <c r="T52" s="102"/>
      <c r="U52" s="107"/>
      <c r="V52" s="5"/>
    </row>
    <row r="53" spans="1:22" ht="15.6" hidden="1" x14ac:dyDescent="0.3">
      <c r="A53" s="18" t="s">
        <v>714</v>
      </c>
      <c r="B53" s="92">
        <f>+IFERROR(VLOOKUP(A53,'Details local delivery'!B:C,2,0),"-")</f>
        <v>46030</v>
      </c>
      <c r="C53" s="93">
        <f t="shared" si="2"/>
        <v>46030</v>
      </c>
      <c r="D53" s="94" t="str">
        <f>+IFERROR(VLOOKUP(A53,'Details local delivery'!B:E,4,0),"-")</f>
        <v>9524TU238</v>
      </c>
      <c r="E53" s="94">
        <f>VLOOKUP(A53,'Details local delivery'!B:L,11,0)</f>
        <v>14</v>
      </c>
      <c r="F53" s="94">
        <f>SUMIFS('Details local delivery'!M:M,'Details local delivery'!G:G,'RECAP Delivery Plan '!A53)</f>
        <v>26</v>
      </c>
      <c r="G53" s="94">
        <f>VLOOKUP(A53,'Details local delivery'!B:J,9,0)</f>
        <v>10230</v>
      </c>
      <c r="H53" s="95">
        <f>SUMIFS('Details local delivery'!K:K,'Details local delivery'!G:G,'RECAP Delivery Plan '!A53)</f>
        <v>19638</v>
      </c>
      <c r="I53" s="96">
        <f>SUMIFS('Details local delivery'!Y:Y,'Details local delivery'!B:B,A:A)</f>
        <v>0</v>
      </c>
      <c r="J53" s="97">
        <f>AVERAGEIFS('Details local delivery'!W:W,'Details local delivery'!B:B,A53)</f>
        <v>1</v>
      </c>
      <c r="K53" s="96">
        <f>_xlfn.MAXIFS('Details local delivery'!Z:Z,'Details local delivery'!B:B,A53)</f>
        <v>0</v>
      </c>
      <c r="L53" s="96">
        <f>_xlfn.MAXIFS('Details local delivery'!AA:AA,'Details local delivery'!B:B,A53)</f>
        <v>0</v>
      </c>
      <c r="M53" s="256">
        <f>IFERROR(_xlfn.MAXIFS('Details local delivery'!AB:AB,'Details local delivery'!B:B,A53),"-")</f>
        <v>0</v>
      </c>
      <c r="N53" s="104">
        <f t="shared" si="3"/>
        <v>1.8571428571428572</v>
      </c>
      <c r="O53" s="104">
        <f t="shared" si="0"/>
        <v>1.9196480938416423</v>
      </c>
      <c r="P53" s="99">
        <f t="shared" si="4"/>
        <v>0</v>
      </c>
      <c r="Q53" s="100">
        <f t="shared" si="5"/>
        <v>0</v>
      </c>
      <c r="R53" s="105" t="e">
        <f t="shared" si="1"/>
        <v>#DIV/0!</v>
      </c>
      <c r="S53" s="101">
        <f t="shared" si="7"/>
        <v>1.9196480938416423</v>
      </c>
      <c r="T53" s="102"/>
      <c r="U53" s="107"/>
      <c r="V53" s="5"/>
    </row>
    <row r="54" spans="1:22" ht="15.6" hidden="1" x14ac:dyDescent="0.3">
      <c r="A54" s="18" t="s">
        <v>715</v>
      </c>
      <c r="B54" s="92">
        <f>+IFERROR(VLOOKUP(A54,'Details local delivery'!B:C,2,0),"-")</f>
        <v>46030</v>
      </c>
      <c r="C54" s="93">
        <f t="shared" si="2"/>
        <v>46030</v>
      </c>
      <c r="D54" s="94" t="str">
        <f>+IFERROR(VLOOKUP(A54,'Details local delivery'!B:E,4,0),"-")</f>
        <v>4331tu175</v>
      </c>
      <c r="E54" s="94">
        <f>VLOOKUP(A54,'Details local delivery'!B:L,11,0)</f>
        <v>14</v>
      </c>
      <c r="F54" s="94">
        <f>SUMIFS('Details local delivery'!M:M,'Details local delivery'!G:G,'RECAP Delivery Plan '!A54)</f>
        <v>6</v>
      </c>
      <c r="G54" s="94">
        <f>VLOOKUP(A54,'Details local delivery'!B:J,9,0)</f>
        <v>9200</v>
      </c>
      <c r="H54" s="95">
        <f>SUMIFS('Details local delivery'!K:K,'Details local delivery'!G:G,'RECAP Delivery Plan '!A54)</f>
        <v>177</v>
      </c>
      <c r="I54" s="96">
        <f>SUMIFS('Details local delivery'!Y:Y,'Details local delivery'!B:B,A:A)</f>
        <v>0</v>
      </c>
      <c r="J54" s="97">
        <f>AVERAGEIFS('Details local delivery'!W:W,'Details local delivery'!B:B,A54)</f>
        <v>1</v>
      </c>
      <c r="K54" s="96">
        <f>_xlfn.MAXIFS('Details local delivery'!Z:Z,'Details local delivery'!B:B,A54)</f>
        <v>0</v>
      </c>
      <c r="L54" s="96">
        <f>_xlfn.MAXIFS('Details local delivery'!AA:AA,'Details local delivery'!B:B,A54)</f>
        <v>0</v>
      </c>
      <c r="M54" s="96">
        <f>_xlfn.MAXIFS('Details local delivery'!AB:AB,'Details local delivery'!B:B,A54)</f>
        <v>0</v>
      </c>
      <c r="N54" s="104">
        <f t="shared" si="3"/>
        <v>0.42857142857142855</v>
      </c>
      <c r="O54" s="104">
        <f t="shared" si="0"/>
        <v>1.9239130434782609E-2</v>
      </c>
      <c r="P54" s="99">
        <f t="shared" si="4"/>
        <v>0</v>
      </c>
      <c r="Q54" s="100">
        <f t="shared" si="5"/>
        <v>0</v>
      </c>
      <c r="R54" s="105" t="e">
        <f t="shared" si="1"/>
        <v>#DIV/0!</v>
      </c>
      <c r="S54" s="101">
        <f t="shared" si="7"/>
        <v>0.42857142857142855</v>
      </c>
      <c r="T54" s="102"/>
      <c r="U54" s="107"/>
      <c r="V54" s="5"/>
    </row>
    <row r="55" spans="1:22" ht="15.6" hidden="1" x14ac:dyDescent="0.3">
      <c r="A55" s="18" t="s">
        <v>716</v>
      </c>
      <c r="B55" s="92">
        <f>+IFERROR(VLOOKUP(A55,'Details local delivery'!B:C,2,0),"-")</f>
        <v>46030</v>
      </c>
      <c r="C55" s="93">
        <f t="shared" si="2"/>
        <v>46030</v>
      </c>
      <c r="D55" s="94" t="str">
        <f>+IFERROR(VLOOKUP(A55,'Details local delivery'!B:E,4,0),"-")</f>
        <v>4331tu175</v>
      </c>
      <c r="E55" s="94">
        <f>VLOOKUP(A55,'Details local delivery'!B:L,11,0)</f>
        <v>14</v>
      </c>
      <c r="F55" s="94">
        <f>SUMIFS('Details local delivery'!M:M,'Details local delivery'!G:G,'RECAP Delivery Plan '!A55)</f>
        <v>13</v>
      </c>
      <c r="G55" s="94">
        <f>VLOOKUP(A55,'Details local delivery'!B:J,9,0)</f>
        <v>9200</v>
      </c>
      <c r="H55" s="95">
        <f>SUMIFS('Details local delivery'!K:K,'Details local delivery'!G:G,'RECAP Delivery Plan '!A55)</f>
        <v>4600</v>
      </c>
      <c r="I55" s="96">
        <f>SUMIFS('Details local delivery'!Y:Y,'Details local delivery'!B:B,A:A)</f>
        <v>0</v>
      </c>
      <c r="J55" s="97">
        <f>AVERAGEIFS('Details local delivery'!W:W,'Details local delivery'!B:B,A55)</f>
        <v>1</v>
      </c>
      <c r="K55" s="96">
        <f>_xlfn.MAXIFS('Details local delivery'!Z:Z,'Details local delivery'!B:B,A55)</f>
        <v>0</v>
      </c>
      <c r="L55" s="96">
        <f>_xlfn.MAXIFS('Details local delivery'!AA:AA,'Details local delivery'!B:B,A55)</f>
        <v>0</v>
      </c>
      <c r="M55" s="96">
        <f>_xlfn.MAXIFS('Details local delivery'!AB:AB,'Details local delivery'!B:B,A55)</f>
        <v>0</v>
      </c>
      <c r="N55" s="104">
        <f t="shared" si="3"/>
        <v>0.9285714285714286</v>
      </c>
      <c r="O55" s="104">
        <f t="shared" si="0"/>
        <v>0.5</v>
      </c>
      <c r="P55" s="99">
        <f t="shared" si="4"/>
        <v>0</v>
      </c>
      <c r="Q55" s="100">
        <f t="shared" si="5"/>
        <v>0</v>
      </c>
      <c r="R55" s="105" t="e">
        <f t="shared" si="1"/>
        <v>#DIV/0!</v>
      </c>
      <c r="S55" s="101">
        <f t="shared" si="7"/>
        <v>0.9285714285714286</v>
      </c>
      <c r="T55" s="102"/>
      <c r="U55" s="107"/>
      <c r="V55" s="5"/>
    </row>
    <row r="56" spans="1:22" ht="15.6" hidden="1" x14ac:dyDescent="0.3">
      <c r="A56" s="18" t="s">
        <v>717</v>
      </c>
      <c r="B56" s="92">
        <f>+IFERROR(VLOOKUP(A56,'Details local delivery'!B:C,2,0),"-")</f>
        <v>46030</v>
      </c>
      <c r="C56" s="93">
        <f t="shared" si="2"/>
        <v>46030</v>
      </c>
      <c r="D56" s="94" t="str">
        <f>+IFERROR(VLOOKUP(A56,'Details local delivery'!B:E,4,0),"-")</f>
        <v>REM107627</v>
      </c>
      <c r="E56" s="94">
        <f>VLOOKUP(A56,'Details local delivery'!B:L,11,0)</f>
        <v>27</v>
      </c>
      <c r="F56" s="94">
        <f>SUMIFS('Details local delivery'!M:M,'Details local delivery'!G:G,'RECAP Delivery Plan '!A56)</f>
        <v>17</v>
      </c>
      <c r="G56" s="94">
        <f>VLOOKUP(A56,'Details local delivery'!B:J,9,0)</f>
        <v>24950</v>
      </c>
      <c r="H56" s="95">
        <f>SUMIFS('Details local delivery'!K:K,'Details local delivery'!G:G,'RECAP Delivery Plan '!A56)</f>
        <v>15900</v>
      </c>
      <c r="I56" s="96">
        <f>SUMIFS('Details local delivery'!Y:Y,'Details local delivery'!B:B,A:A)</f>
        <v>0</v>
      </c>
      <c r="J56" s="97">
        <f>AVERAGEIFS('Details local delivery'!W:W,'Details local delivery'!B:B,A56)</f>
        <v>1</v>
      </c>
      <c r="K56" s="96">
        <f>_xlfn.MAXIFS('Details local delivery'!Z:Z,'Details local delivery'!B:B,A56)</f>
        <v>0</v>
      </c>
      <c r="L56" s="96">
        <f>_xlfn.MAXIFS('Details local delivery'!AA:AA,'Details local delivery'!B:B,A56)</f>
        <v>0</v>
      </c>
      <c r="M56" s="96">
        <f>_xlfn.MAXIFS('Details local delivery'!AB:AB,'Details local delivery'!B:B,A56)</f>
        <v>0</v>
      </c>
      <c r="N56" s="104">
        <f t="shared" si="3"/>
        <v>0.62962962962962965</v>
      </c>
      <c r="O56" s="104">
        <f t="shared" si="0"/>
        <v>0.63727454909819636</v>
      </c>
      <c r="P56" s="99">
        <f t="shared" si="4"/>
        <v>0</v>
      </c>
      <c r="Q56" s="100">
        <f t="shared" si="5"/>
        <v>0</v>
      </c>
      <c r="R56" s="105" t="e">
        <f t="shared" si="1"/>
        <v>#DIV/0!</v>
      </c>
      <c r="S56" s="101">
        <f t="shared" si="7"/>
        <v>0.63727454909819636</v>
      </c>
      <c r="T56" s="102"/>
      <c r="U56" s="107"/>
      <c r="V56" s="5"/>
    </row>
    <row r="57" spans="1:22" ht="15.6" hidden="1" x14ac:dyDescent="0.3">
      <c r="A57" s="18" t="s">
        <v>718</v>
      </c>
      <c r="B57" s="92">
        <f>+IFERROR(VLOOKUP(A57,'Details local delivery'!B:C,2,0),"-")</f>
        <v>46030</v>
      </c>
      <c r="C57" s="93">
        <f t="shared" si="2"/>
        <v>46030</v>
      </c>
      <c r="D57" s="94" t="str">
        <f>+IFERROR(VLOOKUP(A57,'Details local delivery'!B:E,4,0),"-")</f>
        <v>626tu203</v>
      </c>
      <c r="E57" s="94">
        <f>VLOOKUP(A57,'Details local delivery'!B:L,11,0)</f>
        <v>14</v>
      </c>
      <c r="F57" s="94">
        <f>SUMIFS('Details local delivery'!M:M,'Details local delivery'!G:G,'RECAP Delivery Plan '!A57)</f>
        <v>8</v>
      </c>
      <c r="G57" s="94">
        <f>VLOOKUP(A57,'Details local delivery'!B:J,9,0)</f>
        <v>8500</v>
      </c>
      <c r="H57" s="95">
        <f>SUMIFS('Details local delivery'!K:K,'Details local delivery'!G:G,'RECAP Delivery Plan '!A57)</f>
        <v>6000</v>
      </c>
      <c r="I57" s="96">
        <f>SUMIFS('Details local delivery'!Y:Y,'Details local delivery'!B:B,A:A)</f>
        <v>0</v>
      </c>
      <c r="J57" s="97">
        <f>AVERAGEIFS('Details local delivery'!W:W,'Details local delivery'!B:B,A57)</f>
        <v>1</v>
      </c>
      <c r="K57" s="96">
        <f>_xlfn.MAXIFS('Details local delivery'!Z:Z,'Details local delivery'!B:B,A57)</f>
        <v>0</v>
      </c>
      <c r="L57" s="96">
        <f>_xlfn.MAXIFS('Details local delivery'!AA:AA,'Details local delivery'!B:B,A57)</f>
        <v>0</v>
      </c>
      <c r="M57" s="256">
        <f>IFERROR(_xlfn.MAXIFS('Details local delivery'!AB:AB,'Details local delivery'!B:B,A57),"-")</f>
        <v>0</v>
      </c>
      <c r="N57" s="104">
        <f t="shared" si="3"/>
        <v>0.5714285714285714</v>
      </c>
      <c r="O57" s="104">
        <f t="shared" si="0"/>
        <v>0.70588235294117652</v>
      </c>
      <c r="P57" s="99">
        <f t="shared" si="4"/>
        <v>0</v>
      </c>
      <c r="Q57" s="100">
        <f t="shared" si="5"/>
        <v>0</v>
      </c>
      <c r="R57" s="105" t="e">
        <f t="shared" si="1"/>
        <v>#DIV/0!</v>
      </c>
      <c r="S57" s="101">
        <f t="shared" si="7"/>
        <v>0.70588235294117652</v>
      </c>
      <c r="T57" s="102"/>
      <c r="U57" s="107"/>
      <c r="V57" s="5"/>
    </row>
    <row r="58" spans="1:22" ht="15.6" hidden="1" x14ac:dyDescent="0.3">
      <c r="A58" s="18" t="s">
        <v>719</v>
      </c>
      <c r="B58" s="92">
        <f>+IFERROR(VLOOKUP(A58,'Details local delivery'!B:C,2,0),"-")</f>
        <v>46030</v>
      </c>
      <c r="C58" s="93">
        <f t="shared" si="2"/>
        <v>46030</v>
      </c>
      <c r="D58" s="94" t="str">
        <f>+IFERROR(VLOOKUP(A58,'Details local delivery'!B:E,4,0),"-")</f>
        <v>626tu203</v>
      </c>
      <c r="E58" s="94">
        <f>VLOOKUP(A58,'Details local delivery'!B:L,11,0)</f>
        <v>14</v>
      </c>
      <c r="F58" s="94">
        <f>SUMIFS('Details local delivery'!M:M,'Details local delivery'!G:G,'RECAP Delivery Plan '!A58)</f>
        <v>5</v>
      </c>
      <c r="G58" s="94">
        <f>VLOOKUP(A58,'Details local delivery'!B:J,9,0)</f>
        <v>8500</v>
      </c>
      <c r="H58" s="95">
        <f>SUMIFS('Details local delivery'!K:K,'Details local delivery'!G:G,'RECAP Delivery Plan '!A58)</f>
        <v>5000</v>
      </c>
      <c r="I58" s="96">
        <f>SUMIFS('Details local delivery'!Y:Y,'Details local delivery'!B:B,A:A)</f>
        <v>0</v>
      </c>
      <c r="J58" s="97">
        <f>AVERAGEIFS('Details local delivery'!W:W,'Details local delivery'!B:B,A58)</f>
        <v>1</v>
      </c>
      <c r="K58" s="96">
        <f>_xlfn.MAXIFS('Details local delivery'!Z:Z,'Details local delivery'!B:B,A58)</f>
        <v>0</v>
      </c>
      <c r="L58" s="96">
        <f>_xlfn.MAXIFS('Details local delivery'!AA:AA,'Details local delivery'!B:B,A58)</f>
        <v>0</v>
      </c>
      <c r="M58" s="96">
        <f>_xlfn.MAXIFS('Details local delivery'!AB:AB,'Details local delivery'!B:B,A58)</f>
        <v>0</v>
      </c>
      <c r="N58" s="104">
        <f t="shared" si="3"/>
        <v>0.35714285714285715</v>
      </c>
      <c r="O58" s="104">
        <f t="shared" si="0"/>
        <v>0.58823529411764708</v>
      </c>
      <c r="P58" s="99">
        <f t="shared" si="4"/>
        <v>0</v>
      </c>
      <c r="Q58" s="100">
        <f t="shared" si="5"/>
        <v>0</v>
      </c>
      <c r="R58" s="105" t="e">
        <f t="shared" si="1"/>
        <v>#DIV/0!</v>
      </c>
      <c r="S58" s="101">
        <f t="shared" si="7"/>
        <v>0.58823529411764708</v>
      </c>
      <c r="T58" s="102"/>
      <c r="U58" s="107"/>
      <c r="V58" s="5"/>
    </row>
    <row r="59" spans="1:22" ht="15.6" hidden="1" x14ac:dyDescent="0.3">
      <c r="A59" s="18" t="s">
        <v>720</v>
      </c>
      <c r="B59" s="92">
        <f>+IFERROR(VLOOKUP(A59,'Details local delivery'!B:C,2,0),"-")</f>
        <v>46030</v>
      </c>
      <c r="C59" s="93">
        <f t="shared" si="2"/>
        <v>46030</v>
      </c>
      <c r="D59" s="94" t="str">
        <f>+IFERROR(VLOOKUP(A59,'Details local delivery'!B:E,4,0),"-")</f>
        <v>626tu203</v>
      </c>
      <c r="E59" s="94">
        <f>VLOOKUP(A59,'Details local delivery'!B:L,11,0)</f>
        <v>14</v>
      </c>
      <c r="F59" s="94">
        <f>SUMIFS('Details local delivery'!M:M,'Details local delivery'!G:G,'RECAP Delivery Plan '!A59)</f>
        <v>24</v>
      </c>
      <c r="G59" s="94">
        <f>VLOOKUP(A59,'Details local delivery'!B:J,9,0)</f>
        <v>8500</v>
      </c>
      <c r="H59" s="95">
        <f>SUMIFS('Details local delivery'!K:K,'Details local delivery'!G:G,'RECAP Delivery Plan '!A59)</f>
        <v>2334</v>
      </c>
      <c r="I59" s="96">
        <f>SUMIFS('Details local delivery'!Y:Y,'Details local delivery'!B:B,A:A)</f>
        <v>0</v>
      </c>
      <c r="J59" s="97">
        <f>AVERAGEIFS('Details local delivery'!W:W,'Details local delivery'!B:B,A59)</f>
        <v>1</v>
      </c>
      <c r="K59" s="96">
        <f>_xlfn.MAXIFS('Details local delivery'!Z:Z,'Details local delivery'!B:B,A59)</f>
        <v>0</v>
      </c>
      <c r="L59" s="96">
        <f>_xlfn.MAXIFS('Details local delivery'!AA:AA,'Details local delivery'!B:B,A59)</f>
        <v>0</v>
      </c>
      <c r="M59" s="96">
        <f>_xlfn.MAXIFS('Details local delivery'!AB:AB,'Details local delivery'!B:B,A59)</f>
        <v>0</v>
      </c>
      <c r="N59" s="104">
        <f t="shared" si="3"/>
        <v>1.7142857142857142</v>
      </c>
      <c r="O59" s="104">
        <f t="shared" si="0"/>
        <v>0.27458823529411763</v>
      </c>
      <c r="P59" s="99">
        <f t="shared" si="4"/>
        <v>0</v>
      </c>
      <c r="Q59" s="100">
        <f t="shared" si="5"/>
        <v>0</v>
      </c>
      <c r="R59" s="105" t="e">
        <f t="shared" si="1"/>
        <v>#DIV/0!</v>
      </c>
      <c r="S59" s="101">
        <f t="shared" si="7"/>
        <v>1.7142857142857142</v>
      </c>
      <c r="T59" s="102"/>
      <c r="U59" s="107"/>
      <c r="V59" s="5"/>
    </row>
    <row r="60" spans="1:22" ht="15.6" hidden="1" x14ac:dyDescent="0.3">
      <c r="A60" s="18" t="s">
        <v>721</v>
      </c>
      <c r="B60" s="92">
        <f>+IFERROR(VLOOKUP(A60,'Details local delivery'!B:C,2,0),"-")</f>
        <v>46031</v>
      </c>
      <c r="C60" s="93">
        <f t="shared" si="2"/>
        <v>46031</v>
      </c>
      <c r="D60" s="94" t="str">
        <f>+IFERROR(VLOOKUP(A60,'Details local delivery'!B:E,4,0),"-")</f>
        <v>4331tu175</v>
      </c>
      <c r="E60" s="94">
        <f>VLOOKUP(A60,'Details local delivery'!B:L,11,0)</f>
        <v>14</v>
      </c>
      <c r="F60" s="94">
        <f>SUMIFS('Details local delivery'!M:M,'Details local delivery'!G:G,'RECAP Delivery Plan '!A60)</f>
        <v>5</v>
      </c>
      <c r="G60" s="94">
        <f>VLOOKUP(A60,'Details local delivery'!B:J,9,0)</f>
        <v>9200</v>
      </c>
      <c r="H60" s="95">
        <f>SUMIFS('Details local delivery'!K:K,'Details local delivery'!G:G,'RECAP Delivery Plan '!A60)</f>
        <v>5600</v>
      </c>
      <c r="I60" s="96">
        <f>SUMIFS('Details local delivery'!Y:Y,'Details local delivery'!B:B,A:A)</f>
        <v>0</v>
      </c>
      <c r="J60" s="97">
        <f>AVERAGEIFS('Details local delivery'!W:W,'Details local delivery'!B:B,A60)</f>
        <v>1</v>
      </c>
      <c r="K60" s="96">
        <f>_xlfn.MAXIFS('Details local delivery'!Z:Z,'Details local delivery'!B:B,A60)</f>
        <v>0</v>
      </c>
      <c r="L60" s="96">
        <f>_xlfn.MAXIFS('Details local delivery'!AA:AA,'Details local delivery'!B:B,A60)</f>
        <v>0</v>
      </c>
      <c r="M60" s="256">
        <f>IFERROR(_xlfn.MAXIFS('Details local delivery'!AB:AB,'Details local delivery'!B:B,A60),"-")</f>
        <v>0</v>
      </c>
      <c r="N60" s="104">
        <f t="shared" si="3"/>
        <v>0.35714285714285715</v>
      </c>
      <c r="O60" s="104">
        <f t="shared" si="0"/>
        <v>0.60869565217391308</v>
      </c>
      <c r="P60" s="99">
        <f t="shared" si="4"/>
        <v>0</v>
      </c>
      <c r="Q60" s="100">
        <f t="shared" si="5"/>
        <v>0</v>
      </c>
      <c r="R60" s="105" t="e">
        <f t="shared" si="1"/>
        <v>#DIV/0!</v>
      </c>
      <c r="S60" s="101">
        <f t="shared" si="7"/>
        <v>0.60869565217391308</v>
      </c>
      <c r="T60" s="102"/>
      <c r="U60" s="107"/>
      <c r="V60" s="5"/>
    </row>
    <row r="61" spans="1:22" ht="15.6" hidden="1" x14ac:dyDescent="0.3">
      <c r="A61" s="18" t="s">
        <v>722</v>
      </c>
      <c r="B61" s="92">
        <f>+IFERROR(VLOOKUP(A61,'Details local delivery'!B:C,2,0),"-")</f>
        <v>46031</v>
      </c>
      <c r="C61" s="93">
        <f t="shared" si="2"/>
        <v>46031</v>
      </c>
      <c r="D61" s="94" t="str">
        <f>+IFERROR(VLOOKUP(A61,'Details local delivery'!B:E,4,0),"-")</f>
        <v>4331tu175</v>
      </c>
      <c r="E61" s="94">
        <f>VLOOKUP(A61,'Details local delivery'!B:L,11,0)</f>
        <v>14</v>
      </c>
      <c r="F61" s="94">
        <f>SUMIFS('Details local delivery'!M:M,'Details local delivery'!G:G,'RECAP Delivery Plan '!A61)</f>
        <v>12</v>
      </c>
      <c r="G61" s="94">
        <f>VLOOKUP(A61,'Details local delivery'!B:J,9,0)</f>
        <v>9200</v>
      </c>
      <c r="H61" s="95">
        <f>SUMIFS('Details local delivery'!K:K,'Details local delivery'!G:G,'RECAP Delivery Plan '!A61)</f>
        <v>7300</v>
      </c>
      <c r="I61" s="96">
        <f>SUMIFS('Details local delivery'!Y:Y,'Details local delivery'!B:B,A:A)</f>
        <v>0</v>
      </c>
      <c r="J61" s="97">
        <f>AVERAGEIFS('Details local delivery'!W:W,'Details local delivery'!B:B,A61)</f>
        <v>1</v>
      </c>
      <c r="K61" s="96">
        <f>_xlfn.MAXIFS('Details local delivery'!Z:Z,'Details local delivery'!B:B,A61)</f>
        <v>0</v>
      </c>
      <c r="L61" s="96">
        <f>_xlfn.MAXIFS('Details local delivery'!AA:AA,'Details local delivery'!B:B,A61)</f>
        <v>0</v>
      </c>
      <c r="M61" s="256">
        <f>IFERROR(_xlfn.MAXIFS('Details local delivery'!AB:AB,'Details local delivery'!B:B,A61),"-")</f>
        <v>0</v>
      </c>
      <c r="N61" s="104">
        <f t="shared" si="3"/>
        <v>0.8571428571428571</v>
      </c>
      <c r="O61" s="104">
        <f t="shared" si="0"/>
        <v>0.79347826086956519</v>
      </c>
      <c r="P61" s="99">
        <f t="shared" si="4"/>
        <v>0</v>
      </c>
      <c r="Q61" s="100">
        <f t="shared" si="5"/>
        <v>0</v>
      </c>
      <c r="R61" s="105" t="e">
        <f t="shared" si="1"/>
        <v>#DIV/0!</v>
      </c>
      <c r="S61" s="101">
        <f t="shared" si="7"/>
        <v>0.8571428571428571</v>
      </c>
      <c r="T61" s="102"/>
      <c r="U61" s="107"/>
      <c r="V61" s="5"/>
    </row>
    <row r="62" spans="1:22" ht="15.6" hidden="1" x14ac:dyDescent="0.3">
      <c r="A62" s="18" t="s">
        <v>723</v>
      </c>
      <c r="B62" s="92">
        <f>+IFERROR(VLOOKUP(A62,'Details local delivery'!B:C,2,0),"-")</f>
        <v>46031</v>
      </c>
      <c r="C62" s="93">
        <f t="shared" si="2"/>
        <v>46031</v>
      </c>
      <c r="D62" s="94" t="str">
        <f>+IFERROR(VLOOKUP(A62,'Details local delivery'!B:E,4,0),"-")</f>
        <v>REM107627</v>
      </c>
      <c r="E62" s="94">
        <f>VLOOKUP(A62,'Details local delivery'!B:L,11,0)</f>
        <v>27</v>
      </c>
      <c r="F62" s="94">
        <f>SUMIFS('Details local delivery'!M:M,'Details local delivery'!G:G,'RECAP Delivery Plan '!A62)</f>
        <v>10</v>
      </c>
      <c r="G62" s="94">
        <f>VLOOKUP(A62,'Details local delivery'!B:J,9,0)</f>
        <v>24950</v>
      </c>
      <c r="H62" s="95">
        <f>SUMIFS('Details local delivery'!K:K,'Details local delivery'!G:G,'RECAP Delivery Plan '!A62)</f>
        <v>8500</v>
      </c>
      <c r="I62" s="96">
        <f>SUMIFS('Details local delivery'!Y:Y,'Details local delivery'!B:B,A:A)</f>
        <v>0</v>
      </c>
      <c r="J62" s="97">
        <f>AVERAGEIFS('Details local delivery'!W:W,'Details local delivery'!B:B,A62)</f>
        <v>1</v>
      </c>
      <c r="K62" s="96">
        <f>_xlfn.MAXIFS('Details local delivery'!Z:Z,'Details local delivery'!B:B,A62)</f>
        <v>0</v>
      </c>
      <c r="L62" s="96">
        <f>_xlfn.MAXIFS('Details local delivery'!AA:AA,'Details local delivery'!B:B,A62)</f>
        <v>0</v>
      </c>
      <c r="M62" s="256">
        <f>IFERROR(_xlfn.MAXIFS('Details local delivery'!AB:AB,'Details local delivery'!B:B,A62),"-")</f>
        <v>0</v>
      </c>
      <c r="N62" s="104">
        <f t="shared" si="3"/>
        <v>0.37037037037037035</v>
      </c>
      <c r="O62" s="104">
        <f t="shared" si="0"/>
        <v>0.34068136272545091</v>
      </c>
      <c r="P62" s="99">
        <f t="shared" si="4"/>
        <v>0</v>
      </c>
      <c r="Q62" s="100">
        <f t="shared" si="5"/>
        <v>0</v>
      </c>
      <c r="R62" s="105" t="e">
        <f t="shared" si="1"/>
        <v>#DIV/0!</v>
      </c>
      <c r="S62" s="101">
        <f t="shared" si="7"/>
        <v>0.37037037037037035</v>
      </c>
      <c r="T62" s="102"/>
      <c r="U62" s="107"/>
      <c r="V62" s="5"/>
    </row>
    <row r="63" spans="1:22" ht="15.6" hidden="1" x14ac:dyDescent="0.3">
      <c r="A63" s="18" t="s">
        <v>724</v>
      </c>
      <c r="B63" s="92">
        <f>+IFERROR(VLOOKUP(A63,'Details local delivery'!B:C,2,0),"-")</f>
        <v>46031</v>
      </c>
      <c r="C63" s="93">
        <f t="shared" si="2"/>
        <v>46031</v>
      </c>
      <c r="D63" s="94" t="str">
        <f>+IFERROR(VLOOKUP(A63,'Details local delivery'!B:E,4,0),"-")</f>
        <v>REM107627</v>
      </c>
      <c r="E63" s="94">
        <f>VLOOKUP(A63,'Details local delivery'!B:L,11,0)</f>
        <v>27</v>
      </c>
      <c r="F63" s="94">
        <f>SUMIFS('Details local delivery'!M:M,'Details local delivery'!G:G,'RECAP Delivery Plan '!A63)</f>
        <v>14</v>
      </c>
      <c r="G63" s="94">
        <f>VLOOKUP(A63,'Details local delivery'!B:J,9,0)</f>
        <v>24950</v>
      </c>
      <c r="H63" s="95">
        <f>SUMIFS('Details local delivery'!K:K,'Details local delivery'!G:G,'RECAP Delivery Plan '!A63)</f>
        <v>1700</v>
      </c>
      <c r="I63" s="96">
        <f>SUMIFS('Details local delivery'!Y:Y,'Details local delivery'!B:B,A:A)</f>
        <v>0</v>
      </c>
      <c r="J63" s="97">
        <f>AVERAGEIFS('Details local delivery'!W:W,'Details local delivery'!B:B,A63)</f>
        <v>0.92083333333333339</v>
      </c>
      <c r="K63" s="96">
        <f>_xlfn.MAXIFS('Details local delivery'!Z:Z,'Details local delivery'!B:B,A63)</f>
        <v>0</v>
      </c>
      <c r="L63" s="96">
        <f>_xlfn.MAXIFS('Details local delivery'!AA:AA,'Details local delivery'!B:B,A63)</f>
        <v>0</v>
      </c>
      <c r="M63" s="256">
        <f>IFERROR(_xlfn.MAXIFS('Details local delivery'!AB:AB,'Details local delivery'!B:B,A63),"-")</f>
        <v>0</v>
      </c>
      <c r="N63" s="104">
        <f t="shared" si="3"/>
        <v>0.51851851851851849</v>
      </c>
      <c r="O63" s="104">
        <f t="shared" si="0"/>
        <v>6.8136272545090179E-2</v>
      </c>
      <c r="P63" s="99">
        <f t="shared" si="4"/>
        <v>0</v>
      </c>
      <c r="Q63" s="100">
        <f t="shared" si="5"/>
        <v>0</v>
      </c>
      <c r="R63" s="105" t="e">
        <f t="shared" si="1"/>
        <v>#DIV/0!</v>
      </c>
      <c r="S63" s="101">
        <f t="shared" si="7"/>
        <v>0.51851851851851849</v>
      </c>
      <c r="T63" s="102"/>
      <c r="U63" s="107"/>
      <c r="V63" s="5"/>
    </row>
    <row r="64" spans="1:22" ht="15.6" hidden="1" x14ac:dyDescent="0.3">
      <c r="A64" s="18" t="s">
        <v>725</v>
      </c>
      <c r="B64" s="92">
        <f>+IFERROR(VLOOKUP(A64,'Details local delivery'!B:C,2,0),"-")</f>
        <v>46031</v>
      </c>
      <c r="C64" s="93">
        <f t="shared" si="2"/>
        <v>46031</v>
      </c>
      <c r="D64" s="94" t="str">
        <f>+IFERROR(VLOOKUP(A64,'Details local delivery'!B:E,4,0),"-")</f>
        <v>Location</v>
      </c>
      <c r="E64" s="94">
        <f>VLOOKUP(A64,'Details local delivery'!B:L,11,0)</f>
        <v>0</v>
      </c>
      <c r="F64" s="94">
        <f>SUMIFS('Details local delivery'!M:M,'Details local delivery'!G:G,'RECAP Delivery Plan '!A64)</f>
        <v>29</v>
      </c>
      <c r="G64" s="94">
        <f>VLOOKUP(A64,'Details local delivery'!B:J,9,0)</f>
        <v>0</v>
      </c>
      <c r="H64" s="95">
        <f>SUMIFS('Details local delivery'!K:K,'Details local delivery'!G:G,'RECAP Delivery Plan '!A64)</f>
        <v>0</v>
      </c>
      <c r="I64" s="96">
        <f>SUMIFS('Details local delivery'!Y:Y,'Details local delivery'!B:B,A:A)</f>
        <v>0</v>
      </c>
      <c r="J64" s="97">
        <f>AVERAGEIFS('Details local delivery'!W:W,'Details local delivery'!B:B,A64)</f>
        <v>1</v>
      </c>
      <c r="K64" s="96">
        <f>_xlfn.MAXIFS('Details local delivery'!Z:Z,'Details local delivery'!B:B,A64)</f>
        <v>0</v>
      </c>
      <c r="L64" s="96">
        <f>_xlfn.MAXIFS('Details local delivery'!AA:AA,'Details local delivery'!B:B,A64)</f>
        <v>0</v>
      </c>
      <c r="M64" s="96">
        <f>_xlfn.MAXIFS('Details local delivery'!AB:AB,'Details local delivery'!B:B,A64)</f>
        <v>0</v>
      </c>
      <c r="N64" s="104" t="e">
        <f t="shared" si="3"/>
        <v>#DIV/0!</v>
      </c>
      <c r="O64" s="104" t="e">
        <f t="shared" si="0"/>
        <v>#DIV/0!</v>
      </c>
      <c r="P64" s="99">
        <f t="shared" si="4"/>
        <v>0</v>
      </c>
      <c r="Q64" s="100">
        <f t="shared" si="5"/>
        <v>0</v>
      </c>
      <c r="R64" s="105" t="e">
        <f t="shared" si="1"/>
        <v>#DIV/0!</v>
      </c>
      <c r="S64" s="101" t="e">
        <f t="shared" si="7"/>
        <v>#DIV/0!</v>
      </c>
      <c r="T64" s="102"/>
      <c r="U64" s="107"/>
      <c r="V64" s="5"/>
    </row>
    <row r="65" spans="1:22" ht="15.6" hidden="1" x14ac:dyDescent="0.3">
      <c r="A65" s="18" t="s">
        <v>726</v>
      </c>
      <c r="B65" s="92">
        <f>+IFERROR(VLOOKUP(A65,'Details local delivery'!B:C,2,0),"-")</f>
        <v>46031</v>
      </c>
      <c r="C65" s="93">
        <f t="shared" si="2"/>
        <v>46031</v>
      </c>
      <c r="D65" s="94" t="str">
        <f>+IFERROR(VLOOKUP(A65,'Details local delivery'!B:E,4,0),"-")</f>
        <v>5735tu217</v>
      </c>
      <c r="E65" s="94">
        <f>VLOOKUP(A65,'Details local delivery'!B:L,11,0)</f>
        <v>14</v>
      </c>
      <c r="F65" s="94">
        <f>SUMIFS('Details local delivery'!M:M,'Details local delivery'!G:G,'RECAP Delivery Plan '!A65)</f>
        <v>17</v>
      </c>
      <c r="G65" s="94">
        <f>VLOOKUP(A65,'Details local delivery'!B:J,9,0)</f>
        <v>10200</v>
      </c>
      <c r="H65" s="95">
        <f>SUMIFS('Details local delivery'!K:K,'Details local delivery'!G:G,'RECAP Delivery Plan '!A65)</f>
        <v>11000</v>
      </c>
      <c r="I65" s="96">
        <f>SUMIFS('Details local delivery'!Y:Y,'Details local delivery'!B:B,A:A)</f>
        <v>0</v>
      </c>
      <c r="J65" s="97">
        <f>AVERAGEIFS('Details local delivery'!W:W,'Details local delivery'!B:B,A65)</f>
        <v>1</v>
      </c>
      <c r="K65" s="96">
        <f>_xlfn.MAXIFS('Details local delivery'!Z:Z,'Details local delivery'!B:B,A65)</f>
        <v>0</v>
      </c>
      <c r="L65" s="96">
        <f>_xlfn.MAXIFS('Details local delivery'!AA:AA,'Details local delivery'!B:B,A65)</f>
        <v>0</v>
      </c>
      <c r="M65" s="96">
        <f>_xlfn.MAXIFS('Details local delivery'!AB:AB,'Details local delivery'!B:B,A65)</f>
        <v>0</v>
      </c>
      <c r="N65" s="104">
        <f t="shared" si="3"/>
        <v>1.2142857142857142</v>
      </c>
      <c r="O65" s="104">
        <f t="shared" si="0"/>
        <v>1.0784313725490196</v>
      </c>
      <c r="P65" s="99">
        <f t="shared" si="4"/>
        <v>0</v>
      </c>
      <c r="Q65" s="100">
        <f t="shared" si="5"/>
        <v>0</v>
      </c>
      <c r="R65" s="105" t="e">
        <f t="shared" si="1"/>
        <v>#DIV/0!</v>
      </c>
      <c r="S65" s="101">
        <f t="shared" si="7"/>
        <v>1.2142857142857142</v>
      </c>
      <c r="T65" s="102"/>
      <c r="U65" s="107"/>
      <c r="V65" s="5"/>
    </row>
    <row r="66" spans="1:22" ht="15.6" hidden="1" x14ac:dyDescent="0.3">
      <c r="A66" s="18" t="s">
        <v>727</v>
      </c>
      <c r="B66" s="92">
        <f>+IFERROR(VLOOKUP(A66,'Details local delivery'!B:C,2,0),"-")</f>
        <v>46031</v>
      </c>
      <c r="C66" s="93">
        <f t="shared" si="2"/>
        <v>46031</v>
      </c>
      <c r="D66" s="94" t="str">
        <f>+IFERROR(VLOOKUP(A66,'Details local delivery'!B:E,4,0),"-")</f>
        <v>626tu203</v>
      </c>
      <c r="E66" s="94">
        <f>VLOOKUP(A66,'Details local delivery'!B:L,11,0)</f>
        <v>14</v>
      </c>
      <c r="F66" s="94">
        <f>SUMIFS('Details local delivery'!M:M,'Details local delivery'!G:G,'RECAP Delivery Plan '!A66)</f>
        <v>18</v>
      </c>
      <c r="G66" s="94">
        <f>VLOOKUP(A66,'Details local delivery'!B:J,9,0)</f>
        <v>8500</v>
      </c>
      <c r="H66" s="95">
        <f>SUMIFS('Details local delivery'!K:K,'Details local delivery'!G:G,'RECAP Delivery Plan '!A66)</f>
        <v>1360.5</v>
      </c>
      <c r="I66" s="96">
        <f>SUMIFS('Details local delivery'!Y:Y,'Details local delivery'!B:B,A:A)</f>
        <v>0</v>
      </c>
      <c r="J66" s="97">
        <f>AVERAGEIFS('Details local delivery'!W:W,'Details local delivery'!B:B,A66)</f>
        <v>1</v>
      </c>
      <c r="K66" s="96">
        <f>_xlfn.MAXIFS('Details local delivery'!Z:Z,'Details local delivery'!B:B,A66)</f>
        <v>0</v>
      </c>
      <c r="L66" s="96">
        <f>_xlfn.MAXIFS('Details local delivery'!AA:AA,'Details local delivery'!B:B,A66)</f>
        <v>0</v>
      </c>
      <c r="M66" s="256">
        <f>IFERROR(_xlfn.MAXIFS('Details local delivery'!AB:AB,'Details local delivery'!B:B,A66),"-")</f>
        <v>0</v>
      </c>
      <c r="N66" s="104">
        <f t="shared" ref="N66:N129" si="8">+F66/E66</f>
        <v>1.2857142857142858</v>
      </c>
      <c r="O66" s="104">
        <f t="shared" ref="O66:O129" si="9">+H66/G66</f>
        <v>0.16005882352941175</v>
      </c>
      <c r="P66" s="99">
        <f t="shared" si="4"/>
        <v>0</v>
      </c>
      <c r="Q66" s="100">
        <f t="shared" si="5"/>
        <v>0</v>
      </c>
      <c r="R66" s="105" t="e">
        <f t="shared" ref="R66:R129" si="10">Q66/P66</f>
        <v>#DIV/0!</v>
      </c>
      <c r="S66" s="101">
        <f t="shared" si="7"/>
        <v>1.2857142857142858</v>
      </c>
      <c r="T66" s="102"/>
      <c r="U66" s="107"/>
      <c r="V66" s="5"/>
    </row>
    <row r="67" spans="1:22" ht="15.6" hidden="1" x14ac:dyDescent="0.3">
      <c r="A67" s="18" t="s">
        <v>728</v>
      </c>
      <c r="B67" s="92">
        <f>+IFERROR(VLOOKUP(A67,'Details local delivery'!B:C,2,0),"-")</f>
        <v>46031</v>
      </c>
      <c r="C67" s="93">
        <f t="shared" ref="C67:C130" si="11">B67</f>
        <v>46031</v>
      </c>
      <c r="D67" s="94" t="str">
        <f>+IFERROR(VLOOKUP(A67,'Details local delivery'!B:E,4,0),"-")</f>
        <v>9524TU238</v>
      </c>
      <c r="E67" s="94">
        <f>VLOOKUP(A67,'Details local delivery'!B:L,11,0)</f>
        <v>14</v>
      </c>
      <c r="F67" s="94">
        <f>SUMIFS('Details local delivery'!M:M,'Details local delivery'!G:G,'RECAP Delivery Plan '!A67)</f>
        <v>9</v>
      </c>
      <c r="G67" s="94">
        <f>VLOOKUP(A67,'Details local delivery'!B:J,9,0)</f>
        <v>10230</v>
      </c>
      <c r="H67" s="95">
        <f>SUMIFS('Details local delivery'!K:K,'Details local delivery'!G:G,'RECAP Delivery Plan '!A67)</f>
        <v>5300</v>
      </c>
      <c r="I67" s="96">
        <f>SUMIFS('Details local delivery'!Y:Y,'Details local delivery'!B:B,A:A)</f>
        <v>0</v>
      </c>
      <c r="J67" s="97">
        <f>AVERAGEIFS('Details local delivery'!W:W,'Details local delivery'!B:B,A67)</f>
        <v>1</v>
      </c>
      <c r="K67" s="96">
        <f>_xlfn.MAXIFS('Details local delivery'!Z:Z,'Details local delivery'!B:B,A67)</f>
        <v>0</v>
      </c>
      <c r="L67" s="96">
        <f>_xlfn.MAXIFS('Details local delivery'!AA:AA,'Details local delivery'!B:B,A67)</f>
        <v>0</v>
      </c>
      <c r="M67" s="256">
        <f>IFERROR(_xlfn.MAXIFS('Details local delivery'!AB:AB,'Details local delivery'!B:B,A67),"-")</f>
        <v>0</v>
      </c>
      <c r="N67" s="104">
        <f t="shared" si="8"/>
        <v>0.6428571428571429</v>
      </c>
      <c r="O67" s="104">
        <f t="shared" si="9"/>
        <v>0.51808406647116323</v>
      </c>
      <c r="P67" s="99">
        <f t="shared" ref="P67:P130" si="12">K67+L67+M67</f>
        <v>0</v>
      </c>
      <c r="Q67" s="100">
        <f t="shared" ref="Q67:Q130" si="13">P67+I67</f>
        <v>0</v>
      </c>
      <c r="R67" s="105" t="e">
        <f t="shared" si="10"/>
        <v>#DIV/0!</v>
      </c>
      <c r="S67" s="101">
        <f t="shared" ref="S67:S73" si="14">MAX(N67,O67)</f>
        <v>0.6428571428571429</v>
      </c>
      <c r="T67" s="102"/>
      <c r="U67" s="107"/>
      <c r="V67" s="5"/>
    </row>
    <row r="68" spans="1:22" ht="15.6" hidden="1" x14ac:dyDescent="0.3">
      <c r="A68" s="18" t="s">
        <v>729</v>
      </c>
      <c r="B68" s="92">
        <f>+IFERROR(VLOOKUP(A68,'Details local delivery'!B:C,2,0),"-")</f>
        <v>46031</v>
      </c>
      <c r="C68" s="93">
        <f t="shared" si="11"/>
        <v>46031</v>
      </c>
      <c r="D68" s="94" t="str">
        <f>+IFERROR(VLOOKUP(A68,'Details local delivery'!B:E,4,0),"-")</f>
        <v>9524TU238</v>
      </c>
      <c r="E68" s="94">
        <f>VLOOKUP(A68,'Details local delivery'!B:L,11,0)</f>
        <v>14</v>
      </c>
      <c r="F68" s="94">
        <f>SUMIFS('Details local delivery'!M:M,'Details local delivery'!G:G,'RECAP Delivery Plan '!A68)</f>
        <v>14</v>
      </c>
      <c r="G68" s="94">
        <f>VLOOKUP(A68,'Details local delivery'!B:J,9,0)</f>
        <v>10230</v>
      </c>
      <c r="H68" s="95">
        <f>SUMIFS('Details local delivery'!K:K,'Details local delivery'!G:G,'RECAP Delivery Plan '!A68)</f>
        <v>10230</v>
      </c>
      <c r="I68" s="96">
        <f>SUMIFS('Details local delivery'!Y:Y,'Details local delivery'!B:B,A:A)</f>
        <v>0</v>
      </c>
      <c r="J68" s="97">
        <f>AVERAGEIFS('Details local delivery'!W:W,'Details local delivery'!B:B,A68)</f>
        <v>1</v>
      </c>
      <c r="K68" s="96">
        <f>_xlfn.MAXIFS('Details local delivery'!Z:Z,'Details local delivery'!B:B,A68)</f>
        <v>0</v>
      </c>
      <c r="L68" s="96">
        <f>_xlfn.MAXIFS('Details local delivery'!AA:AA,'Details local delivery'!B:B,A68)</f>
        <v>0</v>
      </c>
      <c r="M68" s="96">
        <f>_xlfn.MAXIFS('Details local delivery'!AB:AB,'Details local delivery'!B:B,A68)</f>
        <v>0</v>
      </c>
      <c r="N68" s="104">
        <f t="shared" si="8"/>
        <v>1</v>
      </c>
      <c r="O68" s="104">
        <f t="shared" si="9"/>
        <v>1</v>
      </c>
      <c r="P68" s="99">
        <f t="shared" si="12"/>
        <v>0</v>
      </c>
      <c r="Q68" s="100">
        <f t="shared" si="13"/>
        <v>0</v>
      </c>
      <c r="R68" s="105" t="e">
        <f t="shared" si="10"/>
        <v>#DIV/0!</v>
      </c>
      <c r="S68" s="101">
        <f t="shared" si="14"/>
        <v>1</v>
      </c>
      <c r="T68" s="102"/>
      <c r="U68" s="107"/>
      <c r="V68" s="5"/>
    </row>
    <row r="69" spans="1:22" ht="15.6" hidden="1" x14ac:dyDescent="0.3">
      <c r="A69" s="18" t="s">
        <v>730</v>
      </c>
      <c r="B69" s="92">
        <f>+IFERROR(VLOOKUP(A69,'Details local delivery'!B:C,2,0),"-")</f>
        <v>46031</v>
      </c>
      <c r="C69" s="93">
        <f t="shared" si="11"/>
        <v>46031</v>
      </c>
      <c r="D69" s="94" t="str">
        <f>+IFERROR(VLOOKUP(A69,'Details local delivery'!B:E,4,0),"-")</f>
        <v>7797tu218</v>
      </c>
      <c r="E69" s="94">
        <f>VLOOKUP(A69,'Details local delivery'!B:L,11,0)</f>
        <v>3</v>
      </c>
      <c r="F69" s="94">
        <f>SUMIFS('Details local delivery'!M:M,'Details local delivery'!G:G,'RECAP Delivery Plan '!A69)</f>
        <v>1</v>
      </c>
      <c r="G69" s="94">
        <f>VLOOKUP(A69,'Details local delivery'!B:J,9,0)</f>
        <v>927</v>
      </c>
      <c r="H69" s="95">
        <f>SUMIFS('Details local delivery'!K:K,'Details local delivery'!G:G,'RECAP Delivery Plan '!A69)</f>
        <v>257</v>
      </c>
      <c r="I69" s="96">
        <f>SUMIFS('Details local delivery'!Y:Y,'Details local delivery'!B:B,A:A)</f>
        <v>0</v>
      </c>
      <c r="J69" s="97">
        <f>AVERAGEIFS('Details local delivery'!W:W,'Details local delivery'!B:B,A69)</f>
        <v>1</v>
      </c>
      <c r="K69" s="96">
        <f>_xlfn.MAXIFS('Details local delivery'!Z:Z,'Details local delivery'!B:B,A69)</f>
        <v>0</v>
      </c>
      <c r="L69" s="96">
        <f>_xlfn.MAXIFS('Details local delivery'!AA:AA,'Details local delivery'!B:B,A69)</f>
        <v>0</v>
      </c>
      <c r="M69" s="96">
        <f>_xlfn.MAXIFS('Details local delivery'!AB:AB,'Details local delivery'!B:B,A69)</f>
        <v>0</v>
      </c>
      <c r="N69" s="104">
        <f t="shared" si="8"/>
        <v>0.33333333333333331</v>
      </c>
      <c r="O69" s="104">
        <f t="shared" si="9"/>
        <v>0.27723840345199569</v>
      </c>
      <c r="P69" s="99">
        <f t="shared" si="12"/>
        <v>0</v>
      </c>
      <c r="Q69" s="100">
        <f t="shared" si="13"/>
        <v>0</v>
      </c>
      <c r="R69" s="105" t="e">
        <f t="shared" si="10"/>
        <v>#DIV/0!</v>
      </c>
      <c r="S69" s="101">
        <f t="shared" si="14"/>
        <v>0.33333333333333331</v>
      </c>
      <c r="T69" s="102"/>
      <c r="U69" s="107"/>
      <c r="V69" s="5"/>
    </row>
    <row r="70" spans="1:22" ht="15.6" hidden="1" x14ac:dyDescent="0.3">
      <c r="A70" s="18" t="s">
        <v>731</v>
      </c>
      <c r="B70" s="92">
        <f>+IFERROR(VLOOKUP(A70,'Details local delivery'!B:C,2,0),"-")</f>
        <v>46031</v>
      </c>
      <c r="C70" s="93">
        <f t="shared" si="11"/>
        <v>46031</v>
      </c>
      <c r="D70" s="94" t="str">
        <f>+IFERROR(VLOOKUP(A70,'Details local delivery'!B:E,4,0),"-")</f>
        <v>7797tu218</v>
      </c>
      <c r="E70" s="94">
        <f>VLOOKUP(A70,'Details local delivery'!B:L,11,0)</f>
        <v>3</v>
      </c>
      <c r="F70" s="94">
        <f>SUMIFS('Details local delivery'!M:M,'Details local delivery'!G:G,'RECAP Delivery Plan '!A70)</f>
        <v>3</v>
      </c>
      <c r="G70" s="94">
        <f>VLOOKUP(A70,'Details local delivery'!B:J,9,0)</f>
        <v>927</v>
      </c>
      <c r="H70" s="95">
        <f>SUMIFS('Details local delivery'!K:K,'Details local delivery'!G:G,'RECAP Delivery Plan '!A70)</f>
        <v>662</v>
      </c>
      <c r="I70" s="96">
        <f>SUMIFS('Details local delivery'!Y:Y,'Details local delivery'!B:B,A:A)</f>
        <v>0</v>
      </c>
      <c r="J70" s="97">
        <f>AVERAGEIFS('Details local delivery'!W:W,'Details local delivery'!B:B,A70)</f>
        <v>1</v>
      </c>
      <c r="K70" s="96">
        <f>_xlfn.MAXIFS('Details local delivery'!Z:Z,'Details local delivery'!B:B,A70)</f>
        <v>0</v>
      </c>
      <c r="L70" s="96">
        <f>_xlfn.MAXIFS('Details local delivery'!AA:AA,'Details local delivery'!B:B,A70)</f>
        <v>0</v>
      </c>
      <c r="M70" s="256">
        <f>IFERROR(_xlfn.MAXIFS('Details local delivery'!AB:AB,'Details local delivery'!B:B,A70),"-")</f>
        <v>0</v>
      </c>
      <c r="N70" s="104">
        <f t="shared" si="8"/>
        <v>1</v>
      </c>
      <c r="O70" s="104">
        <f t="shared" si="9"/>
        <v>0.71413160733549086</v>
      </c>
      <c r="P70" s="99">
        <f t="shared" si="12"/>
        <v>0</v>
      </c>
      <c r="Q70" s="100">
        <f t="shared" si="13"/>
        <v>0</v>
      </c>
      <c r="R70" s="105" t="e">
        <f t="shared" si="10"/>
        <v>#DIV/0!</v>
      </c>
      <c r="S70" s="101">
        <f t="shared" si="14"/>
        <v>1</v>
      </c>
      <c r="T70" s="102"/>
      <c r="U70" s="107"/>
      <c r="V70" s="5"/>
    </row>
    <row r="71" spans="1:22" ht="15.6" hidden="1" x14ac:dyDescent="0.3">
      <c r="A71" s="18" t="s">
        <v>732</v>
      </c>
      <c r="B71" s="92">
        <f>+IFERROR(VLOOKUP(A71,'Details local delivery'!B:C,2,0),"-")</f>
        <v>46031</v>
      </c>
      <c r="C71" s="93">
        <f t="shared" si="11"/>
        <v>46031</v>
      </c>
      <c r="D71" s="94" t="str">
        <f>+IFERROR(VLOOKUP(A71,'Details local delivery'!B:E,4,0),"-")</f>
        <v>7797tu218</v>
      </c>
      <c r="E71" s="94">
        <f>VLOOKUP(A71,'Details local delivery'!B:L,11,0)</f>
        <v>3</v>
      </c>
      <c r="F71" s="94">
        <f>SUMIFS('Details local delivery'!M:M,'Details local delivery'!G:G,'RECAP Delivery Plan '!A71)</f>
        <v>2</v>
      </c>
      <c r="G71" s="94">
        <f>VLOOKUP(A71,'Details local delivery'!B:J,9,0)</f>
        <v>927</v>
      </c>
      <c r="H71" s="95">
        <f>SUMIFS('Details local delivery'!K:K,'Details local delivery'!G:G,'RECAP Delivery Plan '!A71)</f>
        <v>562</v>
      </c>
      <c r="I71" s="96">
        <f>SUMIFS('Details local delivery'!Y:Y,'Details local delivery'!B:B,A:A)</f>
        <v>0</v>
      </c>
      <c r="J71" s="97">
        <f>AVERAGEIFS('Details local delivery'!W:W,'Details local delivery'!B:B,A71)</f>
        <v>0.90208333333333335</v>
      </c>
      <c r="K71" s="96">
        <f>_xlfn.MAXIFS('Details local delivery'!Z:Z,'Details local delivery'!B:B,A71)</f>
        <v>0</v>
      </c>
      <c r="L71" s="96">
        <f>_xlfn.MAXIFS('Details local delivery'!AA:AA,'Details local delivery'!B:B,A71)</f>
        <v>0</v>
      </c>
      <c r="M71" s="256">
        <f>IFERROR(_xlfn.MAXIFS('Details local delivery'!AB:AB,'Details local delivery'!B:B,A71),"-")</f>
        <v>0</v>
      </c>
      <c r="N71" s="104">
        <f t="shared" si="8"/>
        <v>0.66666666666666663</v>
      </c>
      <c r="O71" s="104">
        <f t="shared" si="9"/>
        <v>0.60625674217907233</v>
      </c>
      <c r="P71" s="99">
        <f t="shared" si="12"/>
        <v>0</v>
      </c>
      <c r="Q71" s="100">
        <f t="shared" si="13"/>
        <v>0</v>
      </c>
      <c r="R71" s="105" t="e">
        <f t="shared" si="10"/>
        <v>#DIV/0!</v>
      </c>
      <c r="S71" s="101">
        <f t="shared" si="14"/>
        <v>0.66666666666666663</v>
      </c>
      <c r="T71" s="102"/>
      <c r="U71" s="107"/>
      <c r="V71" s="5"/>
    </row>
    <row r="72" spans="1:22" ht="15.6" hidden="1" x14ac:dyDescent="0.3">
      <c r="A72" s="18" t="s">
        <v>733</v>
      </c>
      <c r="B72" s="92">
        <f>+IFERROR(VLOOKUP(A72,'Details local delivery'!B:C,2,0),"-")</f>
        <v>46031</v>
      </c>
      <c r="C72" s="93">
        <f t="shared" si="11"/>
        <v>46031</v>
      </c>
      <c r="D72" s="94" t="str">
        <f>+IFERROR(VLOOKUP(A72,'Details local delivery'!B:E,4,0),"-")</f>
        <v>4331tu175</v>
      </c>
      <c r="E72" s="94">
        <f>VLOOKUP(A72,'Details local delivery'!B:L,11,0)</f>
        <v>14</v>
      </c>
      <c r="F72" s="94">
        <f>SUMIFS('Details local delivery'!M:M,'Details local delivery'!G:G,'RECAP Delivery Plan '!A72)</f>
        <v>1</v>
      </c>
      <c r="G72" s="94">
        <f>VLOOKUP(A72,'Details local delivery'!B:J,9,0)</f>
        <v>9200</v>
      </c>
      <c r="H72" s="95">
        <f>SUMIFS('Details local delivery'!K:K,'Details local delivery'!G:G,'RECAP Delivery Plan '!A72)</f>
        <v>1100</v>
      </c>
      <c r="I72" s="96">
        <f>SUMIFS('Details local delivery'!Y:Y,'Details local delivery'!B:B,A:A)</f>
        <v>0</v>
      </c>
      <c r="J72" s="97">
        <f>AVERAGEIFS('Details local delivery'!W:W,'Details local delivery'!B:B,A72)</f>
        <v>0.43333333333333335</v>
      </c>
      <c r="K72" s="96">
        <f>_xlfn.MAXIFS('Details local delivery'!Z:Z,'Details local delivery'!B:B,A72)</f>
        <v>0</v>
      </c>
      <c r="L72" s="96">
        <f>_xlfn.MAXIFS('Details local delivery'!AA:AA,'Details local delivery'!B:B,A72)</f>
        <v>0</v>
      </c>
      <c r="M72" s="256">
        <f>IFERROR(_xlfn.MAXIFS('Details local delivery'!AB:AB,'Details local delivery'!B:B,A72),"-")</f>
        <v>0</v>
      </c>
      <c r="N72" s="104">
        <f t="shared" si="8"/>
        <v>7.1428571428571425E-2</v>
      </c>
      <c r="O72" s="104">
        <f t="shared" si="9"/>
        <v>0.11956521739130435</v>
      </c>
      <c r="P72" s="99">
        <f t="shared" si="12"/>
        <v>0</v>
      </c>
      <c r="Q72" s="100">
        <f t="shared" si="13"/>
        <v>0</v>
      </c>
      <c r="R72" s="105" t="e">
        <f t="shared" si="10"/>
        <v>#DIV/0!</v>
      </c>
      <c r="S72" s="101">
        <f t="shared" si="14"/>
        <v>0.11956521739130435</v>
      </c>
      <c r="T72" s="102"/>
      <c r="U72" s="107"/>
      <c r="V72" s="5"/>
    </row>
    <row r="73" spans="1:22" ht="15.6" hidden="1" x14ac:dyDescent="0.3">
      <c r="A73" s="18" t="s">
        <v>734</v>
      </c>
      <c r="B73" s="92">
        <f>+IFERROR(VLOOKUP(A73,'Details local delivery'!B:C,2,0),"-")</f>
        <v>46032</v>
      </c>
      <c r="C73" s="93">
        <f t="shared" si="11"/>
        <v>46032</v>
      </c>
      <c r="D73" s="94" t="str">
        <f>+IFERROR(VLOOKUP(A73,'Details local delivery'!B:E,4,0),"-")</f>
        <v>5735tu217</v>
      </c>
      <c r="E73" s="94">
        <f>VLOOKUP(A73,'Details local delivery'!B:L,11,0)</f>
        <v>14</v>
      </c>
      <c r="F73" s="94">
        <f>SUMIFS('Details local delivery'!M:M,'Details local delivery'!G:G,'RECAP Delivery Plan '!A73)</f>
        <v>6</v>
      </c>
      <c r="G73" s="94">
        <f>VLOOKUP(A73,'Details local delivery'!B:J,9,0)</f>
        <v>10200</v>
      </c>
      <c r="H73" s="95">
        <f>SUMIFS('Details local delivery'!K:K,'Details local delivery'!G:G,'RECAP Delivery Plan '!A73)</f>
        <v>7100</v>
      </c>
      <c r="I73" s="96">
        <f>SUMIFS('Details local delivery'!Y:Y,'Details local delivery'!B:B,A:A)</f>
        <v>0</v>
      </c>
      <c r="J73" s="97">
        <f>AVERAGEIFS('Details local delivery'!W:W,'Details local delivery'!B:B,A73)</f>
        <v>1</v>
      </c>
      <c r="K73" s="96">
        <f>_xlfn.MAXIFS('Details local delivery'!Z:Z,'Details local delivery'!B:B,A73)</f>
        <v>0</v>
      </c>
      <c r="L73" s="96">
        <f>_xlfn.MAXIFS('Details local delivery'!AA:AA,'Details local delivery'!B:B,A73)</f>
        <v>0</v>
      </c>
      <c r="M73" s="256">
        <f>IFERROR(_xlfn.MAXIFS('Details local delivery'!AB:AB,'Details local delivery'!B:B,A73),"-")</f>
        <v>0</v>
      </c>
      <c r="N73" s="104">
        <f t="shared" si="8"/>
        <v>0.42857142857142855</v>
      </c>
      <c r="O73" s="104">
        <f t="shared" si="9"/>
        <v>0.69607843137254899</v>
      </c>
      <c r="P73" s="99">
        <f t="shared" si="12"/>
        <v>0</v>
      </c>
      <c r="Q73" s="100">
        <f t="shared" si="13"/>
        <v>0</v>
      </c>
      <c r="R73" s="105" t="e">
        <f t="shared" si="10"/>
        <v>#DIV/0!</v>
      </c>
      <c r="S73" s="101">
        <f t="shared" si="14"/>
        <v>0.69607843137254899</v>
      </c>
      <c r="T73" s="102"/>
      <c r="U73" s="107"/>
      <c r="V73" s="5"/>
    </row>
    <row r="74" spans="1:22" ht="15.6" hidden="1" x14ac:dyDescent="0.3">
      <c r="A74" s="18" t="s">
        <v>735</v>
      </c>
      <c r="B74" s="92">
        <f>+IFERROR(VLOOKUP(A74,'Details local delivery'!B:C,2,0),"-")</f>
        <v>46032</v>
      </c>
      <c r="C74" s="93">
        <f t="shared" si="11"/>
        <v>46032</v>
      </c>
      <c r="D74" s="94" t="str">
        <f>+IFERROR(VLOOKUP(A74,'Details local delivery'!B:E,4,0),"-")</f>
        <v>9524TU238</v>
      </c>
      <c r="E74" s="94">
        <f>VLOOKUP(A74,'Details local delivery'!B:L,11,0)</f>
        <v>14</v>
      </c>
      <c r="F74" s="94">
        <f>SUMIFS('Details local delivery'!M:M,'Details local delivery'!G:G,'RECAP Delivery Plan '!A74)</f>
        <v>8</v>
      </c>
      <c r="G74" s="94">
        <f>VLOOKUP(A74,'Details local delivery'!B:J,9,0)</f>
        <v>10230</v>
      </c>
      <c r="H74" s="95">
        <f>SUMIFS('Details local delivery'!K:K,'Details local delivery'!G:G,'RECAP Delivery Plan '!A74)</f>
        <v>6000</v>
      </c>
      <c r="I74" s="96">
        <f>SUMIFS('Details local delivery'!Y:Y,'Details local delivery'!B:B,A:A)</f>
        <v>0</v>
      </c>
      <c r="J74" s="97">
        <f>AVERAGEIFS('Details local delivery'!W:W,'Details local delivery'!B:B,A74)</f>
        <v>1</v>
      </c>
      <c r="K74" s="96">
        <f>_xlfn.MAXIFS('Details local delivery'!Z:Z,'Details local delivery'!B:B,A74)</f>
        <v>0</v>
      </c>
      <c r="L74" s="96">
        <f>_xlfn.MAXIFS('Details local delivery'!AA:AA,'Details local delivery'!B:B,A74)</f>
        <v>0</v>
      </c>
      <c r="M74" s="96">
        <f>_xlfn.MAXIFS('Details local delivery'!AB:AB,'Details local delivery'!B:B,A74)</f>
        <v>0</v>
      </c>
      <c r="N74" s="104">
        <f t="shared" si="8"/>
        <v>0.5714285714285714</v>
      </c>
      <c r="O74" s="104">
        <f t="shared" si="9"/>
        <v>0.5865102639296188</v>
      </c>
      <c r="P74" s="99">
        <f t="shared" si="12"/>
        <v>0</v>
      </c>
      <c r="Q74" s="100">
        <f t="shared" si="13"/>
        <v>0</v>
      </c>
      <c r="R74" s="105" t="e">
        <f t="shared" si="10"/>
        <v>#DIV/0!</v>
      </c>
      <c r="S74" s="101">
        <f t="shared" ref="S74:S130" si="15">MAX(N74,O74)</f>
        <v>0.5865102639296188</v>
      </c>
      <c r="T74" s="102"/>
      <c r="U74" s="107"/>
      <c r="V74" s="5"/>
    </row>
    <row r="75" spans="1:22" ht="15.6" hidden="1" x14ac:dyDescent="0.3">
      <c r="A75" s="18" t="s">
        <v>736</v>
      </c>
      <c r="B75" s="92">
        <f>+IFERROR(VLOOKUP(A75,'Details local delivery'!B:C,2,0),"-")</f>
        <v>46032</v>
      </c>
      <c r="C75" s="93">
        <f t="shared" si="11"/>
        <v>46032</v>
      </c>
      <c r="D75" s="94" t="str">
        <f>+IFERROR(VLOOKUP(A75,'Details local delivery'!B:E,4,0),"-")</f>
        <v>9524TU238</v>
      </c>
      <c r="E75" s="94">
        <f>VLOOKUP(A75,'Details local delivery'!B:L,11,0)</f>
        <v>14</v>
      </c>
      <c r="F75" s="94">
        <f>SUMIFS('Details local delivery'!M:M,'Details local delivery'!G:G,'RECAP Delivery Plan '!A75)</f>
        <v>10</v>
      </c>
      <c r="G75" s="94">
        <f>VLOOKUP(A75,'Details local delivery'!B:J,9,0)</f>
        <v>10230</v>
      </c>
      <c r="H75" s="95">
        <f>SUMIFS('Details local delivery'!K:K,'Details local delivery'!G:G,'RECAP Delivery Plan '!A75)</f>
        <v>6000</v>
      </c>
      <c r="I75" s="96">
        <f>SUMIFS('Details local delivery'!Y:Y,'Details local delivery'!B:B,A:A)</f>
        <v>0</v>
      </c>
      <c r="J75" s="97">
        <f>AVERAGEIFS('Details local delivery'!W:W,'Details local delivery'!B:B,A75)</f>
        <v>1</v>
      </c>
      <c r="K75" s="96">
        <f>_xlfn.MAXIFS('Details local delivery'!Z:Z,'Details local delivery'!B:B,A75)</f>
        <v>0</v>
      </c>
      <c r="L75" s="96">
        <f>_xlfn.MAXIFS('Details local delivery'!AA:AA,'Details local delivery'!B:B,A75)</f>
        <v>0</v>
      </c>
      <c r="M75" s="96">
        <f>_xlfn.MAXIFS('Details local delivery'!AB:AB,'Details local delivery'!B:B,A75)</f>
        <v>0</v>
      </c>
      <c r="N75" s="104">
        <f t="shared" si="8"/>
        <v>0.7142857142857143</v>
      </c>
      <c r="O75" s="104">
        <f t="shared" si="9"/>
        <v>0.5865102639296188</v>
      </c>
      <c r="P75" s="99">
        <f t="shared" si="12"/>
        <v>0</v>
      </c>
      <c r="Q75" s="100">
        <f t="shared" si="13"/>
        <v>0</v>
      </c>
      <c r="R75" s="105" t="e">
        <f t="shared" si="10"/>
        <v>#DIV/0!</v>
      </c>
      <c r="S75" s="101">
        <f t="shared" si="15"/>
        <v>0.7142857142857143</v>
      </c>
      <c r="T75" s="102"/>
      <c r="U75" s="107"/>
      <c r="V75" s="5"/>
    </row>
    <row r="76" spans="1:22" ht="15.6" hidden="1" x14ac:dyDescent="0.3">
      <c r="A76" s="18" t="s">
        <v>737</v>
      </c>
      <c r="B76" s="92">
        <f>+IFERROR(VLOOKUP(A76,'Details local delivery'!B:C,2,0),"-")</f>
        <v>46032</v>
      </c>
      <c r="C76" s="93">
        <f t="shared" si="11"/>
        <v>46032</v>
      </c>
      <c r="D76" s="94" t="str">
        <f>+IFERROR(VLOOKUP(A76,'Details local delivery'!B:E,4,0),"-")</f>
        <v>REM107627</v>
      </c>
      <c r="E76" s="94">
        <f>VLOOKUP(A76,'Details local delivery'!B:L,11,0)</f>
        <v>27</v>
      </c>
      <c r="F76" s="94">
        <f>SUMIFS('Details local delivery'!M:M,'Details local delivery'!G:G,'RECAP Delivery Plan '!A76)</f>
        <v>14</v>
      </c>
      <c r="G76" s="94">
        <f>VLOOKUP(A76,'Details local delivery'!B:J,9,0)</f>
        <v>24950</v>
      </c>
      <c r="H76" s="95">
        <f>SUMIFS('Details local delivery'!K:K,'Details local delivery'!G:G,'RECAP Delivery Plan '!A76)</f>
        <v>16000</v>
      </c>
      <c r="I76" s="96">
        <f>SUMIFS('Details local delivery'!Y:Y,'Details local delivery'!B:B,A:A)</f>
        <v>0</v>
      </c>
      <c r="J76" s="97">
        <f>AVERAGEIFS('Details local delivery'!W:W,'Details local delivery'!B:B,A76)</f>
        <v>1</v>
      </c>
      <c r="K76" s="96">
        <f>_xlfn.MAXIFS('Details local delivery'!Z:Z,'Details local delivery'!B:B,A76)</f>
        <v>0</v>
      </c>
      <c r="L76" s="96">
        <f>_xlfn.MAXIFS('Details local delivery'!AA:AA,'Details local delivery'!B:B,A76)</f>
        <v>0</v>
      </c>
      <c r="M76" s="256">
        <f>IFERROR(_xlfn.MAXIFS('Details local delivery'!AB:AB,'Details local delivery'!B:B,A76),"-")</f>
        <v>0</v>
      </c>
      <c r="N76" s="104">
        <f t="shared" si="8"/>
        <v>0.51851851851851849</v>
      </c>
      <c r="O76" s="104">
        <f t="shared" si="9"/>
        <v>0.6412825651302605</v>
      </c>
      <c r="P76" s="99">
        <f t="shared" si="12"/>
        <v>0</v>
      </c>
      <c r="Q76" s="100">
        <f t="shared" si="13"/>
        <v>0</v>
      </c>
      <c r="R76" s="105" t="e">
        <f t="shared" si="10"/>
        <v>#DIV/0!</v>
      </c>
      <c r="S76" s="101">
        <f t="shared" si="15"/>
        <v>0.6412825651302605</v>
      </c>
      <c r="T76" s="102"/>
      <c r="U76" s="107"/>
      <c r="V76" s="5"/>
    </row>
    <row r="77" spans="1:22" ht="15.6" hidden="1" x14ac:dyDescent="0.3">
      <c r="A77" s="18" t="s">
        <v>738</v>
      </c>
      <c r="B77" s="92">
        <f>+IFERROR(VLOOKUP(A77,'Details local delivery'!B:C,2,0),"-")</f>
        <v>46034</v>
      </c>
      <c r="C77" s="93">
        <f t="shared" si="11"/>
        <v>46034</v>
      </c>
      <c r="D77" s="94" t="str">
        <f>+IFERROR(VLOOKUP(A77,'Details local delivery'!B:E,4,0),"-")</f>
        <v>REM107627</v>
      </c>
      <c r="E77" s="94">
        <f>VLOOKUP(A77,'Details local delivery'!B:L,11,0)</f>
        <v>27</v>
      </c>
      <c r="F77" s="94">
        <f>SUMIFS('Details local delivery'!M:M,'Details local delivery'!G:G,'RECAP Delivery Plan '!A77)</f>
        <v>24</v>
      </c>
      <c r="G77" s="94">
        <f>VLOOKUP(A77,'Details local delivery'!B:J,9,0)</f>
        <v>24950</v>
      </c>
      <c r="H77" s="95">
        <f>SUMIFS('Details local delivery'!K:K,'Details local delivery'!G:G,'RECAP Delivery Plan '!A77)</f>
        <v>23000</v>
      </c>
      <c r="I77" s="96">
        <f>SUMIFS('Details local delivery'!Y:Y,'Details local delivery'!B:B,A:A)</f>
        <v>0</v>
      </c>
      <c r="J77" s="97">
        <f>AVERAGEIFS('Details local delivery'!W:W,'Details local delivery'!B:B,A77)</f>
        <v>1</v>
      </c>
      <c r="K77" s="96">
        <f>_xlfn.MAXIFS('Details local delivery'!Z:Z,'Details local delivery'!B:B,A77)</f>
        <v>0</v>
      </c>
      <c r="L77" s="96">
        <f>_xlfn.MAXIFS('Details local delivery'!AA:AA,'Details local delivery'!B:B,A77)</f>
        <v>0</v>
      </c>
      <c r="M77" s="256">
        <f>IFERROR(_xlfn.MAXIFS('Details local delivery'!AB:AB,'Details local delivery'!B:B,A77),"-")</f>
        <v>0</v>
      </c>
      <c r="N77" s="104">
        <f t="shared" si="8"/>
        <v>0.88888888888888884</v>
      </c>
      <c r="O77" s="104">
        <f t="shared" si="9"/>
        <v>0.92184368737474953</v>
      </c>
      <c r="P77" s="99">
        <f t="shared" si="12"/>
        <v>0</v>
      </c>
      <c r="Q77" s="100">
        <f t="shared" si="13"/>
        <v>0</v>
      </c>
      <c r="R77" s="105" t="e">
        <f t="shared" si="10"/>
        <v>#DIV/0!</v>
      </c>
      <c r="S77" s="101">
        <f t="shared" si="15"/>
        <v>0.92184368737474953</v>
      </c>
      <c r="T77" s="102"/>
      <c r="U77" s="107"/>
      <c r="V77" s="5"/>
    </row>
    <row r="78" spans="1:22" ht="15.6" hidden="1" x14ac:dyDescent="0.3">
      <c r="A78" s="18" t="s">
        <v>739</v>
      </c>
      <c r="B78" s="92">
        <f>+IFERROR(VLOOKUP(A78,'Details local delivery'!B:C,2,0),"-")</f>
        <v>46034</v>
      </c>
      <c r="C78" s="93">
        <f t="shared" si="11"/>
        <v>46034</v>
      </c>
      <c r="D78" s="94" t="str">
        <f>+IFERROR(VLOOKUP(A78,'Details local delivery'!B:E,4,0),"-")</f>
        <v>7797tu218</v>
      </c>
      <c r="E78" s="94">
        <f>VLOOKUP(A78,'Details local delivery'!B:L,11,0)</f>
        <v>3</v>
      </c>
      <c r="F78" s="94">
        <f>SUMIFS('Details local delivery'!M:M,'Details local delivery'!G:G,'RECAP Delivery Plan '!A78)</f>
        <v>1</v>
      </c>
      <c r="G78" s="94">
        <f>VLOOKUP(A78,'Details local delivery'!B:J,9,0)</f>
        <v>927</v>
      </c>
      <c r="H78" s="95">
        <f>SUMIFS('Details local delivery'!K:K,'Details local delivery'!G:G,'RECAP Delivery Plan '!A78)</f>
        <v>147</v>
      </c>
      <c r="I78" s="96">
        <f>SUMIFS('Details local delivery'!Y:Y,'Details local delivery'!B:B,A:A)</f>
        <v>0</v>
      </c>
      <c r="J78" s="97">
        <f>AVERAGEIFS('Details local delivery'!W:W,'Details local delivery'!B:B,A78)</f>
        <v>1</v>
      </c>
      <c r="K78" s="96">
        <f>_xlfn.MAXIFS('Details local delivery'!Z:Z,'Details local delivery'!B:B,A78)</f>
        <v>0</v>
      </c>
      <c r="L78" s="96">
        <f>_xlfn.MAXIFS('Details local delivery'!AA:AA,'Details local delivery'!B:B,A78)</f>
        <v>0</v>
      </c>
      <c r="M78" s="256">
        <f>IFERROR(_xlfn.MAXIFS('Details local delivery'!AB:AB,'Details local delivery'!B:B,A78),"-")</f>
        <v>0</v>
      </c>
      <c r="N78" s="104">
        <f t="shared" si="8"/>
        <v>0.33333333333333331</v>
      </c>
      <c r="O78" s="104">
        <f t="shared" si="9"/>
        <v>0.15857605177993528</v>
      </c>
      <c r="P78" s="99">
        <f t="shared" si="12"/>
        <v>0</v>
      </c>
      <c r="Q78" s="100">
        <f t="shared" si="13"/>
        <v>0</v>
      </c>
      <c r="R78" s="105" t="e">
        <f t="shared" si="10"/>
        <v>#DIV/0!</v>
      </c>
      <c r="S78" s="101">
        <f t="shared" si="15"/>
        <v>0.33333333333333331</v>
      </c>
      <c r="T78" s="102"/>
      <c r="U78" s="107"/>
      <c r="V78" s="5"/>
    </row>
    <row r="79" spans="1:22" ht="15.6" hidden="1" x14ac:dyDescent="0.3">
      <c r="A79" s="18" t="s">
        <v>740</v>
      </c>
      <c r="B79" s="92">
        <f>+IFERROR(VLOOKUP(A79,'Details local delivery'!B:C,2,0),"-")</f>
        <v>46034</v>
      </c>
      <c r="C79" s="93">
        <f t="shared" si="11"/>
        <v>46034</v>
      </c>
      <c r="D79" s="94" t="str">
        <f>+IFERROR(VLOOKUP(A79,'Details local delivery'!B:E,4,0),"-")</f>
        <v>Location</v>
      </c>
      <c r="E79" s="94">
        <f>VLOOKUP(A79,'Details local delivery'!B:L,11,0)</f>
        <v>0</v>
      </c>
      <c r="F79" s="94">
        <f>SUMIFS('Details local delivery'!M:M,'Details local delivery'!G:G,'RECAP Delivery Plan '!A79)</f>
        <v>24</v>
      </c>
      <c r="G79" s="94">
        <f>VLOOKUP(A79,'Details local delivery'!B:J,9,0)</f>
        <v>0</v>
      </c>
      <c r="H79" s="95">
        <f>SUMIFS('Details local delivery'!K:K,'Details local delivery'!G:G,'RECAP Delivery Plan '!A79)</f>
        <v>15400</v>
      </c>
      <c r="I79" s="96">
        <f>SUMIFS('Details local delivery'!Y:Y,'Details local delivery'!B:B,A:A)</f>
        <v>0</v>
      </c>
      <c r="J79" s="97">
        <f>AVERAGEIFS('Details local delivery'!W:W,'Details local delivery'!B:B,A79)</f>
        <v>1</v>
      </c>
      <c r="K79" s="96">
        <f>_xlfn.MAXIFS('Details local delivery'!Z:Z,'Details local delivery'!B:B,A79)</f>
        <v>0</v>
      </c>
      <c r="L79" s="96">
        <f>_xlfn.MAXIFS('Details local delivery'!AA:AA,'Details local delivery'!B:B,A79)</f>
        <v>0</v>
      </c>
      <c r="M79" s="256">
        <f>IFERROR(_xlfn.MAXIFS('Details local delivery'!AB:AB,'Details local delivery'!B:B,A79),"-")</f>
        <v>0</v>
      </c>
      <c r="N79" s="104" t="e">
        <f t="shared" si="8"/>
        <v>#DIV/0!</v>
      </c>
      <c r="O79" s="104" t="e">
        <f t="shared" si="9"/>
        <v>#DIV/0!</v>
      </c>
      <c r="P79" s="99">
        <f t="shared" si="12"/>
        <v>0</v>
      </c>
      <c r="Q79" s="100">
        <f t="shared" si="13"/>
        <v>0</v>
      </c>
      <c r="R79" s="105" t="e">
        <f t="shared" si="10"/>
        <v>#DIV/0!</v>
      </c>
      <c r="S79" s="101" t="e">
        <f t="shared" si="15"/>
        <v>#DIV/0!</v>
      </c>
      <c r="T79" s="102"/>
      <c r="U79" s="107"/>
      <c r="V79" s="5"/>
    </row>
    <row r="80" spans="1:22" ht="15.6" hidden="1" x14ac:dyDescent="0.3">
      <c r="A80" s="18" t="s">
        <v>741</v>
      </c>
      <c r="B80" s="92">
        <f>+IFERROR(VLOOKUP(A80,'Details local delivery'!B:C,2,0),"-")</f>
        <v>46034</v>
      </c>
      <c r="C80" s="93">
        <f t="shared" si="11"/>
        <v>46034</v>
      </c>
      <c r="D80" s="94" t="str">
        <f>+IFERROR(VLOOKUP(A80,'Details local delivery'!B:E,4,0),"-")</f>
        <v>Location</v>
      </c>
      <c r="E80" s="94">
        <f>VLOOKUP(A80,'Details local delivery'!B:L,11,0)</f>
        <v>0</v>
      </c>
      <c r="F80" s="94">
        <f>SUMIFS('Details local delivery'!M:M,'Details local delivery'!G:G,'RECAP Delivery Plan '!A80)</f>
        <v>27</v>
      </c>
      <c r="G80" s="94">
        <f>VLOOKUP(A80,'Details local delivery'!B:J,9,0)</f>
        <v>0</v>
      </c>
      <c r="H80" s="95">
        <f>SUMIFS('Details local delivery'!K:K,'Details local delivery'!G:G,'RECAP Delivery Plan '!A80)</f>
        <v>22303</v>
      </c>
      <c r="I80" s="96">
        <f>SUMIFS('Details local delivery'!Y:Y,'Details local delivery'!B:B,A:A)</f>
        <v>0</v>
      </c>
      <c r="J80" s="97">
        <f>AVERAGEIFS('Details local delivery'!W:W,'Details local delivery'!B:B,A80)</f>
        <v>1</v>
      </c>
      <c r="K80" s="96">
        <f>_xlfn.MAXIFS('Details local delivery'!Z:Z,'Details local delivery'!B:B,A80)</f>
        <v>0</v>
      </c>
      <c r="L80" s="96">
        <f>_xlfn.MAXIFS('Details local delivery'!AA:AA,'Details local delivery'!B:B,A80)</f>
        <v>0</v>
      </c>
      <c r="M80" s="96">
        <f>_xlfn.MAXIFS('Details local delivery'!AB:AB,'Details local delivery'!B:B,A80)</f>
        <v>0</v>
      </c>
      <c r="N80" s="104" t="e">
        <f t="shared" si="8"/>
        <v>#DIV/0!</v>
      </c>
      <c r="O80" s="104" t="e">
        <f t="shared" si="9"/>
        <v>#DIV/0!</v>
      </c>
      <c r="P80" s="99">
        <f t="shared" si="12"/>
        <v>0</v>
      </c>
      <c r="Q80" s="100">
        <f t="shared" si="13"/>
        <v>0</v>
      </c>
      <c r="R80" s="105" t="e">
        <f t="shared" si="10"/>
        <v>#DIV/0!</v>
      </c>
      <c r="S80" s="101" t="e">
        <f t="shared" si="15"/>
        <v>#DIV/0!</v>
      </c>
      <c r="T80" s="102"/>
      <c r="U80" s="107"/>
      <c r="V80" s="5"/>
    </row>
    <row r="81" spans="1:22" ht="15.6" hidden="1" x14ac:dyDescent="0.3">
      <c r="A81" s="18" t="s">
        <v>742</v>
      </c>
      <c r="B81" s="92">
        <f>+IFERROR(VLOOKUP(A81,'Details local delivery'!B:C,2,0),"-")</f>
        <v>46034</v>
      </c>
      <c r="C81" s="93">
        <f t="shared" si="11"/>
        <v>46034</v>
      </c>
      <c r="D81" s="94" t="str">
        <f>+IFERROR(VLOOKUP(A81,'Details local delivery'!B:E,4,0),"-")</f>
        <v>4331tu175</v>
      </c>
      <c r="E81" s="94">
        <f>VLOOKUP(A81,'Details local delivery'!B:L,11,0)</f>
        <v>14</v>
      </c>
      <c r="F81" s="94">
        <f>SUMIFS('Details local delivery'!M:M,'Details local delivery'!G:G,'RECAP Delivery Plan '!A81)</f>
        <v>14</v>
      </c>
      <c r="G81" s="94">
        <f>VLOOKUP(A81,'Details local delivery'!B:J,9,0)</f>
        <v>9200</v>
      </c>
      <c r="H81" s="95">
        <f>SUMIFS('Details local delivery'!K:K,'Details local delivery'!G:G,'RECAP Delivery Plan '!A81)</f>
        <v>6500</v>
      </c>
      <c r="I81" s="96">
        <f>SUMIFS('Details local delivery'!Y:Y,'Details local delivery'!B:B,A:A)</f>
        <v>0</v>
      </c>
      <c r="J81" s="97">
        <v>1</v>
      </c>
      <c r="K81" s="96">
        <f>_xlfn.MAXIFS('Details local delivery'!Z:Z,'Details local delivery'!B:B,A81)</f>
        <v>0</v>
      </c>
      <c r="L81" s="96">
        <f>_xlfn.MAXIFS('Details local delivery'!AA:AA,'Details local delivery'!B:B,A81)</f>
        <v>0</v>
      </c>
      <c r="M81" s="96">
        <f>_xlfn.MAXIFS('Details local delivery'!AB:AB,'Details local delivery'!B:B,A81)</f>
        <v>0</v>
      </c>
      <c r="N81" s="104">
        <f t="shared" si="8"/>
        <v>1</v>
      </c>
      <c r="O81" s="104">
        <f t="shared" si="9"/>
        <v>0.70652173913043481</v>
      </c>
      <c r="P81" s="99">
        <f t="shared" si="12"/>
        <v>0</v>
      </c>
      <c r="Q81" s="100">
        <f t="shared" si="13"/>
        <v>0</v>
      </c>
      <c r="R81" s="105" t="e">
        <f t="shared" si="10"/>
        <v>#DIV/0!</v>
      </c>
      <c r="S81" s="101">
        <f t="shared" si="15"/>
        <v>1</v>
      </c>
      <c r="T81" s="102"/>
      <c r="U81" s="107"/>
      <c r="V81" s="5"/>
    </row>
    <row r="82" spans="1:22" ht="15.6" hidden="1" x14ac:dyDescent="0.3">
      <c r="A82" s="18" t="s">
        <v>743</v>
      </c>
      <c r="B82" s="92">
        <f>+IFERROR(VLOOKUP(A82,'Details local delivery'!B:C,2,0),"-")</f>
        <v>46034</v>
      </c>
      <c r="C82" s="93">
        <f t="shared" si="11"/>
        <v>46034</v>
      </c>
      <c r="D82" s="94" t="str">
        <f>+IFERROR(VLOOKUP(A82,'Details local delivery'!B:E,4,0),"-")</f>
        <v>4331tu175</v>
      </c>
      <c r="E82" s="94">
        <f>VLOOKUP(A82,'Details local delivery'!B:L,11,0)</f>
        <v>14</v>
      </c>
      <c r="F82" s="94">
        <f>SUMIFS('Details local delivery'!M:M,'Details local delivery'!G:G,'RECAP Delivery Plan '!A82)</f>
        <v>14</v>
      </c>
      <c r="G82" s="94">
        <f>VLOOKUP(A82,'Details local delivery'!B:J,9,0)</f>
        <v>9200</v>
      </c>
      <c r="H82" s="95">
        <f>SUMIFS('Details local delivery'!K:K,'Details local delivery'!G:G,'RECAP Delivery Plan '!A82)</f>
        <v>4200</v>
      </c>
      <c r="I82" s="96">
        <f>SUMIFS('Details local delivery'!Y:Y,'Details local delivery'!B:B,A:A)</f>
        <v>0</v>
      </c>
      <c r="J82" s="97">
        <f>AVERAGEIFS('Details local delivery'!W:W,'Details local delivery'!B:B,A82)</f>
        <v>1</v>
      </c>
      <c r="K82" s="96">
        <f>_xlfn.MAXIFS('Details local delivery'!Z:Z,'Details local delivery'!B:B,A82)</f>
        <v>0</v>
      </c>
      <c r="L82" s="96">
        <f>_xlfn.MAXIFS('Details local delivery'!AA:AA,'Details local delivery'!B:B,A82)</f>
        <v>0</v>
      </c>
      <c r="M82" s="96">
        <f>_xlfn.MAXIFS('Details local delivery'!AB:AB,'Details local delivery'!B:B,A82)</f>
        <v>0</v>
      </c>
      <c r="N82" s="104">
        <f t="shared" si="8"/>
        <v>1</v>
      </c>
      <c r="O82" s="104">
        <f t="shared" si="9"/>
        <v>0.45652173913043476</v>
      </c>
      <c r="P82" s="99">
        <f t="shared" si="12"/>
        <v>0</v>
      </c>
      <c r="Q82" s="100">
        <f t="shared" si="13"/>
        <v>0</v>
      </c>
      <c r="R82" s="105" t="e">
        <f t="shared" si="10"/>
        <v>#DIV/0!</v>
      </c>
      <c r="S82" s="101">
        <f t="shared" si="15"/>
        <v>1</v>
      </c>
      <c r="T82" s="102"/>
      <c r="U82" s="107"/>
      <c r="V82" s="5"/>
    </row>
    <row r="83" spans="1:22" ht="15.6" hidden="1" x14ac:dyDescent="0.3">
      <c r="A83" s="18" t="s">
        <v>744</v>
      </c>
      <c r="B83" s="92">
        <f>+IFERROR(VLOOKUP(A83,'Details local delivery'!B:C,2,0),"-")</f>
        <v>46034</v>
      </c>
      <c r="C83" s="93">
        <f t="shared" si="11"/>
        <v>46034</v>
      </c>
      <c r="D83" s="94" t="str">
        <f>+IFERROR(VLOOKUP(A83,'Details local delivery'!B:E,4,0),"-")</f>
        <v>626tu203</v>
      </c>
      <c r="E83" s="94">
        <f>VLOOKUP(A83,'Details local delivery'!B:L,11,0)</f>
        <v>14</v>
      </c>
      <c r="F83" s="94">
        <f>SUMIFS('Details local delivery'!M:M,'Details local delivery'!G:G,'RECAP Delivery Plan '!A83)</f>
        <v>16</v>
      </c>
      <c r="G83" s="94">
        <f>VLOOKUP(A83,'Details local delivery'!B:J,9,0)</f>
        <v>8500</v>
      </c>
      <c r="H83" s="95">
        <f>SUMIFS('Details local delivery'!K:K,'Details local delivery'!G:G,'RECAP Delivery Plan '!A83)</f>
        <v>9013</v>
      </c>
      <c r="I83" s="96">
        <f>SUMIFS('Details local delivery'!Y:Y,'Details local delivery'!B:B,A:A)</f>
        <v>0</v>
      </c>
      <c r="J83" s="97">
        <f>AVERAGEIFS('Details local delivery'!W:W,'Details local delivery'!B:B,A83)</f>
        <v>1</v>
      </c>
      <c r="K83" s="96">
        <f>_xlfn.MAXIFS('Details local delivery'!Z:Z,'Details local delivery'!B:B,A83)</f>
        <v>0</v>
      </c>
      <c r="L83" s="96">
        <f>_xlfn.MAXIFS('Details local delivery'!AA:AA,'Details local delivery'!B:B,A83)</f>
        <v>0</v>
      </c>
      <c r="M83" s="256">
        <f>IFERROR(_xlfn.MAXIFS('Details local delivery'!AB:AB,'Details local delivery'!B:B,A83),"-")</f>
        <v>0</v>
      </c>
      <c r="N83" s="104">
        <f t="shared" si="8"/>
        <v>1.1428571428571428</v>
      </c>
      <c r="O83" s="104">
        <f t="shared" si="9"/>
        <v>1.0603529411764705</v>
      </c>
      <c r="P83" s="99">
        <f t="shared" si="12"/>
        <v>0</v>
      </c>
      <c r="Q83" s="100">
        <f t="shared" si="13"/>
        <v>0</v>
      </c>
      <c r="R83" s="105" t="e">
        <f t="shared" si="10"/>
        <v>#DIV/0!</v>
      </c>
      <c r="S83" s="101">
        <f t="shared" si="15"/>
        <v>1.1428571428571428</v>
      </c>
      <c r="T83" s="102"/>
      <c r="U83" s="107"/>
      <c r="V83" s="5"/>
    </row>
    <row r="84" spans="1:22" ht="15.6" hidden="1" x14ac:dyDescent="0.3">
      <c r="A84" s="18" t="s">
        <v>745</v>
      </c>
      <c r="B84" s="92">
        <f>+IFERROR(VLOOKUP(A84,'Details local delivery'!B:C,2,0),"-")</f>
        <v>46034</v>
      </c>
      <c r="C84" s="93">
        <f t="shared" si="11"/>
        <v>46034</v>
      </c>
      <c r="D84" s="94" t="str">
        <f>+IFERROR(VLOOKUP(A84,'Details local delivery'!B:E,4,0),"-")</f>
        <v>5735tu217</v>
      </c>
      <c r="E84" s="94">
        <f>VLOOKUP(A84,'Details local delivery'!B:L,11,0)</f>
        <v>14</v>
      </c>
      <c r="F84" s="94">
        <f>SUMIFS('Details local delivery'!M:M,'Details local delivery'!G:G,'RECAP Delivery Plan '!A84)</f>
        <v>7</v>
      </c>
      <c r="G84" s="94">
        <f>VLOOKUP(A84,'Details local delivery'!B:J,9,0)</f>
        <v>10200</v>
      </c>
      <c r="H84" s="95">
        <f>SUMIFS('Details local delivery'!K:K,'Details local delivery'!G:G,'RECAP Delivery Plan '!A84)</f>
        <v>7100</v>
      </c>
      <c r="I84" s="96">
        <f>SUMIFS('Details local delivery'!Y:Y,'Details local delivery'!B:B,A:A)</f>
        <v>0</v>
      </c>
      <c r="J84" s="97">
        <f>AVERAGEIFS('Details local delivery'!W:W,'Details local delivery'!B:B,A84)</f>
        <v>1</v>
      </c>
      <c r="K84" s="96">
        <f>_xlfn.MAXIFS('Details local delivery'!Z:Z,'Details local delivery'!B:B,A84)</f>
        <v>0</v>
      </c>
      <c r="L84" s="96">
        <f>_xlfn.MAXIFS('Details local delivery'!AA:AA,'Details local delivery'!B:B,A84)</f>
        <v>0</v>
      </c>
      <c r="M84" s="256">
        <f>IFERROR(_xlfn.MAXIFS('Details local delivery'!AB:AB,'Details local delivery'!B:B,A84),"-")</f>
        <v>0</v>
      </c>
      <c r="N84" s="104">
        <f t="shared" si="8"/>
        <v>0.5</v>
      </c>
      <c r="O84" s="104">
        <f t="shared" si="9"/>
        <v>0.69607843137254899</v>
      </c>
      <c r="P84" s="99">
        <f t="shared" si="12"/>
        <v>0</v>
      </c>
      <c r="Q84" s="100">
        <f t="shared" si="13"/>
        <v>0</v>
      </c>
      <c r="R84" s="105" t="e">
        <f t="shared" si="10"/>
        <v>#DIV/0!</v>
      </c>
      <c r="S84" s="101">
        <f t="shared" si="15"/>
        <v>0.69607843137254899</v>
      </c>
      <c r="T84" s="102"/>
      <c r="U84" s="107"/>
      <c r="V84" s="5"/>
    </row>
    <row r="85" spans="1:22" ht="15.6" hidden="1" x14ac:dyDescent="0.3">
      <c r="A85" s="18" t="s">
        <v>746</v>
      </c>
      <c r="B85" s="92">
        <f>+IFERROR(VLOOKUP(A85,'Details local delivery'!B:C,2,0),"-")</f>
        <v>46034</v>
      </c>
      <c r="C85" s="93">
        <f t="shared" si="11"/>
        <v>46034</v>
      </c>
      <c r="D85" s="94" t="str">
        <f>+IFERROR(VLOOKUP(A85,'Details local delivery'!B:E,4,0),"-")</f>
        <v>5735tu217</v>
      </c>
      <c r="E85" s="94">
        <f>VLOOKUP(A85,'Details local delivery'!B:L,11,0)</f>
        <v>14</v>
      </c>
      <c r="F85" s="94">
        <f>SUMIFS('Details local delivery'!M:M,'Details local delivery'!G:G,'RECAP Delivery Plan '!A85)</f>
        <v>14</v>
      </c>
      <c r="G85" s="94">
        <f>VLOOKUP(A85,'Details local delivery'!B:J,9,0)</f>
        <v>10200</v>
      </c>
      <c r="H85" s="95">
        <f>SUMIFS('Details local delivery'!K:K,'Details local delivery'!G:G,'RECAP Delivery Plan '!A85)</f>
        <v>7626</v>
      </c>
      <c r="I85" s="96">
        <f>SUMIFS('Details local delivery'!Y:Y,'Details local delivery'!B:B,A:A)</f>
        <v>0</v>
      </c>
      <c r="J85" s="97">
        <f>AVERAGEIFS('Details local delivery'!W:W,'Details local delivery'!B:B,A85)</f>
        <v>1</v>
      </c>
      <c r="K85" s="96">
        <f>_xlfn.MAXIFS('Details local delivery'!Z:Z,'Details local delivery'!B:B,A85)</f>
        <v>0</v>
      </c>
      <c r="L85" s="96">
        <f>_xlfn.MAXIFS('Details local delivery'!AA:AA,'Details local delivery'!B:B,A85)</f>
        <v>0</v>
      </c>
      <c r="M85" s="256">
        <f>IFERROR(_xlfn.MAXIFS('Details local delivery'!AB:AB,'Details local delivery'!B:B,A85),"-")</f>
        <v>0</v>
      </c>
      <c r="N85" s="104">
        <f t="shared" si="8"/>
        <v>1</v>
      </c>
      <c r="O85" s="104">
        <f t="shared" si="9"/>
        <v>0.74764705882352944</v>
      </c>
      <c r="P85" s="99">
        <f t="shared" si="12"/>
        <v>0</v>
      </c>
      <c r="Q85" s="100">
        <f t="shared" si="13"/>
        <v>0</v>
      </c>
      <c r="R85" s="105" t="e">
        <f t="shared" si="10"/>
        <v>#DIV/0!</v>
      </c>
      <c r="S85" s="101">
        <f t="shared" si="15"/>
        <v>1</v>
      </c>
      <c r="T85" s="102"/>
      <c r="U85" s="107"/>
      <c r="V85" s="5"/>
    </row>
    <row r="86" spans="1:22" ht="15.6" hidden="1" x14ac:dyDescent="0.3">
      <c r="A86" s="18" t="s">
        <v>747</v>
      </c>
      <c r="B86" s="92">
        <f>+IFERROR(VLOOKUP(A86,'Details local delivery'!B:C,2,0),"-")</f>
        <v>46034</v>
      </c>
      <c r="C86" s="93">
        <f t="shared" si="11"/>
        <v>46034</v>
      </c>
      <c r="D86" s="94" t="str">
        <f>+IFERROR(VLOOKUP(A86,'Details local delivery'!B:E,4,0),"-")</f>
        <v>9524TU238</v>
      </c>
      <c r="E86" s="94">
        <f>VLOOKUP(A86,'Details local delivery'!B:L,11,0)</f>
        <v>14</v>
      </c>
      <c r="F86" s="94">
        <f>SUMIFS('Details local delivery'!M:M,'Details local delivery'!G:G,'RECAP Delivery Plan '!A86)</f>
        <v>10</v>
      </c>
      <c r="G86" s="94">
        <f>VLOOKUP(A86,'Details local delivery'!B:J,9,0)</f>
        <v>10230</v>
      </c>
      <c r="H86" s="95">
        <f>SUMIFS('Details local delivery'!K:K,'Details local delivery'!G:G,'RECAP Delivery Plan '!A86)</f>
        <v>10000</v>
      </c>
      <c r="I86" s="96">
        <f>SUMIFS('Details local delivery'!Y:Y,'Details local delivery'!B:B,A:A)</f>
        <v>0</v>
      </c>
      <c r="J86" s="97">
        <f>AVERAGEIFS('Details local delivery'!W:W,'Details local delivery'!B:B,A86)</f>
        <v>1</v>
      </c>
      <c r="K86" s="96">
        <f>_xlfn.MAXIFS('Details local delivery'!Z:Z,'Details local delivery'!B:B,A86)</f>
        <v>0</v>
      </c>
      <c r="L86" s="96">
        <f>_xlfn.MAXIFS('Details local delivery'!AA:AA,'Details local delivery'!B:B,A86)</f>
        <v>0</v>
      </c>
      <c r="M86" s="256">
        <f>IFERROR(_xlfn.MAXIFS('Details local delivery'!AB:AB,'Details local delivery'!B:B,A86),"-")</f>
        <v>0</v>
      </c>
      <c r="N86" s="104">
        <f t="shared" si="8"/>
        <v>0.7142857142857143</v>
      </c>
      <c r="O86" s="104">
        <f t="shared" si="9"/>
        <v>0.97751710654936463</v>
      </c>
      <c r="P86" s="99">
        <f t="shared" si="12"/>
        <v>0</v>
      </c>
      <c r="Q86" s="100">
        <f t="shared" si="13"/>
        <v>0</v>
      </c>
      <c r="R86" s="105" t="e">
        <f t="shared" si="10"/>
        <v>#DIV/0!</v>
      </c>
      <c r="S86" s="101">
        <f t="shared" si="15"/>
        <v>0.97751710654936463</v>
      </c>
      <c r="T86" s="102"/>
      <c r="U86" s="107"/>
      <c r="V86" s="5"/>
    </row>
    <row r="87" spans="1:22" ht="15.6" hidden="1" x14ac:dyDescent="0.3">
      <c r="A87" s="18" t="s">
        <v>748</v>
      </c>
      <c r="B87" s="92">
        <f>+IFERROR(VLOOKUP(A87,'Details local delivery'!B:C,2,0),"-")</f>
        <v>46034</v>
      </c>
      <c r="C87" s="93">
        <f t="shared" si="11"/>
        <v>46034</v>
      </c>
      <c r="D87" s="94" t="str">
        <f>+IFERROR(VLOOKUP(A87,'Details local delivery'!B:E,4,0),"-")</f>
        <v>9524TU238</v>
      </c>
      <c r="E87" s="94">
        <f>VLOOKUP(A87,'Details local delivery'!B:L,11,0)</f>
        <v>14</v>
      </c>
      <c r="F87" s="94">
        <f>SUMIFS('Details local delivery'!M:M,'Details local delivery'!G:G,'RECAP Delivery Plan '!A87)</f>
        <v>4</v>
      </c>
      <c r="G87" s="94">
        <f>VLOOKUP(A87,'Details local delivery'!B:J,9,0)</f>
        <v>10230</v>
      </c>
      <c r="H87" s="95">
        <f>SUMIFS('Details local delivery'!K:K,'Details local delivery'!G:G,'RECAP Delivery Plan '!A87)</f>
        <v>2100</v>
      </c>
      <c r="I87" s="96">
        <f>SUMIFS('Details local delivery'!Y:Y,'Details local delivery'!B:B,A:A)</f>
        <v>0</v>
      </c>
      <c r="J87" s="97">
        <f>AVERAGEIFS('Details local delivery'!W:W,'Details local delivery'!B:B,A87)</f>
        <v>1</v>
      </c>
      <c r="K87" s="96">
        <f>_xlfn.MAXIFS('Details local delivery'!Z:Z,'Details local delivery'!B:B,A87)</f>
        <v>0</v>
      </c>
      <c r="L87" s="96">
        <f>_xlfn.MAXIFS('Details local delivery'!AA:AA,'Details local delivery'!B:B,A87)</f>
        <v>0</v>
      </c>
      <c r="M87" s="256">
        <f>IFERROR(_xlfn.MAXIFS('Details local delivery'!AB:AB,'Details local delivery'!B:B,A87),"-")</f>
        <v>0</v>
      </c>
      <c r="N87" s="104">
        <f t="shared" si="8"/>
        <v>0.2857142857142857</v>
      </c>
      <c r="O87" s="104">
        <f t="shared" si="9"/>
        <v>0.20527859237536658</v>
      </c>
      <c r="P87" s="99">
        <f t="shared" si="12"/>
        <v>0</v>
      </c>
      <c r="Q87" s="100">
        <f t="shared" si="13"/>
        <v>0</v>
      </c>
      <c r="R87" s="105" t="e">
        <f t="shared" si="10"/>
        <v>#DIV/0!</v>
      </c>
      <c r="S87" s="101">
        <f t="shared" si="15"/>
        <v>0.2857142857142857</v>
      </c>
      <c r="T87" s="102"/>
      <c r="U87" s="107"/>
      <c r="V87" s="5"/>
    </row>
    <row r="88" spans="1:22" ht="15.6" hidden="1" x14ac:dyDescent="0.3">
      <c r="A88" s="18" t="s">
        <v>749</v>
      </c>
      <c r="B88" s="92">
        <f>+IFERROR(VLOOKUP(A88,'Details local delivery'!B:C,2,0),"-")</f>
        <v>46034</v>
      </c>
      <c r="C88" s="93">
        <f t="shared" si="11"/>
        <v>46034</v>
      </c>
      <c r="D88" s="94" t="str">
        <f>+IFERROR(VLOOKUP(A88,'Details local delivery'!B:E,4,0),"-")</f>
        <v>9524TU238</v>
      </c>
      <c r="E88" s="94">
        <f>VLOOKUP(A88,'Details local delivery'!B:L,11,0)</f>
        <v>14</v>
      </c>
      <c r="F88" s="94">
        <f>SUMIFS('Details local delivery'!M:M,'Details local delivery'!G:G,'RECAP Delivery Plan '!A88)</f>
        <v>10</v>
      </c>
      <c r="G88" s="94">
        <f>VLOOKUP(A88,'Details local delivery'!B:J,9,0)</f>
        <v>10230</v>
      </c>
      <c r="H88" s="95">
        <f>SUMIFS('Details local delivery'!K:K,'Details local delivery'!G:G,'RECAP Delivery Plan '!A88)</f>
        <v>6000</v>
      </c>
      <c r="I88" s="96">
        <f>SUMIFS('Details local delivery'!Y:Y,'Details local delivery'!B:B,A:A)</f>
        <v>0</v>
      </c>
      <c r="J88" s="97">
        <f>AVERAGEIFS('Details local delivery'!W:W,'Details local delivery'!B:B,A88)</f>
        <v>1</v>
      </c>
      <c r="K88" s="96">
        <f>_xlfn.MAXIFS('Details local delivery'!Z:Z,'Details local delivery'!B:B,A88)</f>
        <v>0</v>
      </c>
      <c r="L88" s="96">
        <f>_xlfn.MAXIFS('Details local delivery'!AA:AA,'Details local delivery'!B:B,A88)</f>
        <v>0</v>
      </c>
      <c r="M88" s="256">
        <f>IFERROR(_xlfn.MAXIFS('Details local delivery'!AB:AB,'Details local delivery'!B:B,A88),"-")</f>
        <v>0</v>
      </c>
      <c r="N88" s="104">
        <f t="shared" si="8"/>
        <v>0.7142857142857143</v>
      </c>
      <c r="O88" s="104">
        <f t="shared" si="9"/>
        <v>0.5865102639296188</v>
      </c>
      <c r="P88" s="99">
        <f t="shared" si="12"/>
        <v>0</v>
      </c>
      <c r="Q88" s="100">
        <f t="shared" si="13"/>
        <v>0</v>
      </c>
      <c r="R88" s="105" t="e">
        <f t="shared" si="10"/>
        <v>#DIV/0!</v>
      </c>
      <c r="S88" s="101">
        <f t="shared" si="15"/>
        <v>0.7142857142857143</v>
      </c>
      <c r="T88" s="102"/>
      <c r="U88" s="107"/>
      <c r="V88" s="5"/>
    </row>
    <row r="89" spans="1:22" ht="15.6" hidden="1" x14ac:dyDescent="0.3">
      <c r="A89" s="18" t="s">
        <v>751</v>
      </c>
      <c r="B89" s="92">
        <f>+IFERROR(VLOOKUP(A89,'Details local delivery'!B:C,2,0),"-")</f>
        <v>46035</v>
      </c>
      <c r="C89" s="93">
        <f t="shared" si="11"/>
        <v>46035</v>
      </c>
      <c r="D89" s="94" t="str">
        <f>+IFERROR(VLOOKUP(A89,'Details local delivery'!B:E,4,0),"-")</f>
        <v>2282tu131</v>
      </c>
      <c r="E89" s="94">
        <f>VLOOKUP(A89,'Details local delivery'!B:L,11,0)</f>
        <v>14</v>
      </c>
      <c r="F89" s="94">
        <f>SUMIFS('Details local delivery'!M:M,'Details local delivery'!G:G,'RECAP Delivery Plan '!A89)</f>
        <v>9</v>
      </c>
      <c r="G89" s="94">
        <f>VLOOKUP(A89,'Details local delivery'!B:J,9,0)</f>
        <v>10200</v>
      </c>
      <c r="H89" s="95">
        <f>SUMIFS('Details local delivery'!K:K,'Details local delivery'!G:G,'RECAP Delivery Plan '!A89)</f>
        <v>6681</v>
      </c>
      <c r="I89" s="96">
        <f>SUMIFS('Details local delivery'!Y:Y,'Details local delivery'!B:B,A:A)</f>
        <v>0</v>
      </c>
      <c r="J89" s="97">
        <f>AVERAGEIFS('Details local delivery'!W:W,'Details local delivery'!B:B,A89)</f>
        <v>1</v>
      </c>
      <c r="K89" s="96">
        <f>_xlfn.MAXIFS('Details local delivery'!Z:Z,'Details local delivery'!B:B,A89)</f>
        <v>0</v>
      </c>
      <c r="L89" s="96">
        <f>_xlfn.MAXIFS('Details local delivery'!AA:AA,'Details local delivery'!B:B,A89)</f>
        <v>0</v>
      </c>
      <c r="M89" s="96">
        <f>_xlfn.MAXIFS('Details local delivery'!AB:AB,'Details local delivery'!B:B,A89)</f>
        <v>0</v>
      </c>
      <c r="N89" s="104">
        <f t="shared" si="8"/>
        <v>0.6428571428571429</v>
      </c>
      <c r="O89" s="104">
        <f t="shared" si="9"/>
        <v>0.65500000000000003</v>
      </c>
      <c r="P89" s="99">
        <f t="shared" si="12"/>
        <v>0</v>
      </c>
      <c r="Q89" s="100">
        <f t="shared" si="13"/>
        <v>0</v>
      </c>
      <c r="R89" s="105" t="e">
        <f t="shared" si="10"/>
        <v>#DIV/0!</v>
      </c>
      <c r="S89" s="101">
        <f t="shared" si="15"/>
        <v>0.65500000000000003</v>
      </c>
      <c r="T89" s="102"/>
      <c r="U89" s="107"/>
      <c r="V89" s="5"/>
    </row>
    <row r="90" spans="1:22" ht="15.6" hidden="1" x14ac:dyDescent="0.3">
      <c r="A90" s="18" t="s">
        <v>752</v>
      </c>
      <c r="B90" s="92">
        <f>+IFERROR(VLOOKUP(A90,'Details local delivery'!B:C,2,0),"-")</f>
        <v>46035</v>
      </c>
      <c r="C90" s="93">
        <f t="shared" si="11"/>
        <v>46035</v>
      </c>
      <c r="D90" s="94" t="str">
        <f>+IFERROR(VLOOKUP(A90,'Details local delivery'!B:E,4,0),"-")</f>
        <v>7797tu218</v>
      </c>
      <c r="E90" s="94">
        <f>VLOOKUP(A90,'Details local delivery'!B:L,11,0)</f>
        <v>3</v>
      </c>
      <c r="F90" s="94">
        <f>SUMIFS('Details local delivery'!M:M,'Details local delivery'!G:G,'RECAP Delivery Plan '!A90)</f>
        <v>2</v>
      </c>
      <c r="G90" s="94">
        <f>VLOOKUP(A90,'Details local delivery'!B:J,9,0)</f>
        <v>927</v>
      </c>
      <c r="H90" s="95">
        <f>SUMIFS('Details local delivery'!K:K,'Details local delivery'!G:G,'RECAP Delivery Plan '!A90)</f>
        <v>120</v>
      </c>
      <c r="I90" s="96">
        <f>SUMIFS('Details local delivery'!Y:Y,'Details local delivery'!B:B,A:A)</f>
        <v>0</v>
      </c>
      <c r="J90" s="97">
        <v>1</v>
      </c>
      <c r="K90" s="96">
        <f>_xlfn.MAXIFS('Details local delivery'!Z:Z,'Details local delivery'!B:B,A90)</f>
        <v>0</v>
      </c>
      <c r="L90" s="96">
        <f>_xlfn.MAXIFS('Details local delivery'!AA:AA,'Details local delivery'!B:B,A90)</f>
        <v>0</v>
      </c>
      <c r="M90" s="96">
        <f>_xlfn.MAXIFS('Details local delivery'!AB:AB,'Details local delivery'!B:B,A90)</f>
        <v>0</v>
      </c>
      <c r="N90" s="104">
        <f t="shared" si="8"/>
        <v>0.66666666666666663</v>
      </c>
      <c r="O90" s="104">
        <f t="shared" si="9"/>
        <v>0.12944983818770225</v>
      </c>
      <c r="P90" s="99">
        <f t="shared" si="12"/>
        <v>0</v>
      </c>
      <c r="Q90" s="100">
        <f t="shared" si="13"/>
        <v>0</v>
      </c>
      <c r="R90" s="105" t="e">
        <f t="shared" si="10"/>
        <v>#DIV/0!</v>
      </c>
      <c r="S90" s="101">
        <f t="shared" si="15"/>
        <v>0.66666666666666663</v>
      </c>
      <c r="T90" s="102"/>
      <c r="U90" s="107"/>
      <c r="V90" s="5"/>
    </row>
    <row r="91" spans="1:22" ht="15.6" hidden="1" x14ac:dyDescent="0.3">
      <c r="A91" s="18" t="s">
        <v>753</v>
      </c>
      <c r="B91" s="92">
        <f>+IFERROR(VLOOKUP(A91,'Details local delivery'!B:C,2,0),"-")</f>
        <v>46035</v>
      </c>
      <c r="C91" s="93">
        <f t="shared" si="11"/>
        <v>46035</v>
      </c>
      <c r="D91" s="94" t="str">
        <f>+IFERROR(VLOOKUP(A91,'Details local delivery'!B:E,4,0),"-")</f>
        <v>626tu203</v>
      </c>
      <c r="E91" s="94">
        <f>VLOOKUP(A91,'Details local delivery'!B:L,11,0)</f>
        <v>14</v>
      </c>
      <c r="F91" s="94">
        <f>SUMIFS('Details local delivery'!M:M,'Details local delivery'!G:G,'RECAP Delivery Plan '!A91)</f>
        <v>11</v>
      </c>
      <c r="G91" s="94">
        <f>VLOOKUP(A91,'Details local delivery'!B:J,9,0)</f>
        <v>8500</v>
      </c>
      <c r="H91" s="95">
        <f>SUMIFS('Details local delivery'!K:K,'Details local delivery'!G:G,'RECAP Delivery Plan '!A91)</f>
        <v>5410</v>
      </c>
      <c r="I91" s="96">
        <f>SUMIFS('Details local delivery'!Y:Y,'Details local delivery'!B:B,A:A)</f>
        <v>0</v>
      </c>
      <c r="J91" s="97">
        <f>AVERAGEIFS('Details local delivery'!W:W,'Details local delivery'!B:B,A91)</f>
        <v>1</v>
      </c>
      <c r="K91" s="96">
        <f>_xlfn.MAXIFS('Details local delivery'!Z:Z,'Details local delivery'!B:B,A91)</f>
        <v>0</v>
      </c>
      <c r="L91" s="96">
        <f>_xlfn.MAXIFS('Details local delivery'!AA:AA,'Details local delivery'!B:B,A91)</f>
        <v>0</v>
      </c>
      <c r="M91" s="96">
        <f>_xlfn.MAXIFS('Details local delivery'!AB:AB,'Details local delivery'!B:B,A91)</f>
        <v>0</v>
      </c>
      <c r="N91" s="104">
        <f t="shared" si="8"/>
        <v>0.7857142857142857</v>
      </c>
      <c r="O91" s="104">
        <f t="shared" si="9"/>
        <v>0.63647058823529412</v>
      </c>
      <c r="P91" s="99">
        <f t="shared" si="12"/>
        <v>0</v>
      </c>
      <c r="Q91" s="100">
        <f t="shared" si="13"/>
        <v>0</v>
      </c>
      <c r="R91" s="105" t="e">
        <f t="shared" si="10"/>
        <v>#DIV/0!</v>
      </c>
      <c r="S91" s="101">
        <f t="shared" si="15"/>
        <v>0.7857142857142857</v>
      </c>
      <c r="T91" s="102"/>
      <c r="U91" s="107"/>
      <c r="V91" s="5"/>
    </row>
    <row r="92" spans="1:22" ht="15.6" hidden="1" x14ac:dyDescent="0.3">
      <c r="A92" s="18" t="s">
        <v>754</v>
      </c>
      <c r="B92" s="92">
        <f>+IFERROR(VLOOKUP(A92,'Details local delivery'!B:C,2,0),"-")</f>
        <v>46035</v>
      </c>
      <c r="C92" s="93">
        <f t="shared" si="11"/>
        <v>46035</v>
      </c>
      <c r="D92" s="94" t="str">
        <f>+IFERROR(VLOOKUP(A92,'Details local delivery'!B:E,4,0),"-")</f>
        <v>626tu203</v>
      </c>
      <c r="E92" s="94">
        <f>VLOOKUP(A92,'Details local delivery'!B:L,11,0)</f>
        <v>14</v>
      </c>
      <c r="F92" s="94">
        <f>SUMIFS('Details local delivery'!M:M,'Details local delivery'!G:G,'RECAP Delivery Plan '!A92)</f>
        <v>10</v>
      </c>
      <c r="G92" s="94">
        <f>VLOOKUP(A92,'Details local delivery'!B:J,9,0)</f>
        <v>8500</v>
      </c>
      <c r="H92" s="95">
        <f>SUMIFS('Details local delivery'!K:K,'Details local delivery'!G:G,'RECAP Delivery Plan '!A92)</f>
        <v>8500</v>
      </c>
      <c r="I92" s="96">
        <f>SUMIFS('Details local delivery'!Y:Y,'Details local delivery'!B:B,A:A)</f>
        <v>0</v>
      </c>
      <c r="J92" s="97">
        <f>AVERAGEIFS('Details local delivery'!W:W,'Details local delivery'!B:B,A92)</f>
        <v>1</v>
      </c>
      <c r="K92" s="96">
        <f>_xlfn.MAXIFS('Details local delivery'!Z:Z,'Details local delivery'!B:B,A92)</f>
        <v>0</v>
      </c>
      <c r="L92" s="96">
        <f>_xlfn.MAXIFS('Details local delivery'!AA:AA,'Details local delivery'!B:B,A92)</f>
        <v>0</v>
      </c>
      <c r="M92" s="96">
        <f>_xlfn.MAXIFS('Details local delivery'!AB:AB,'Details local delivery'!B:B,A92)</f>
        <v>0</v>
      </c>
      <c r="N92" s="104">
        <f t="shared" si="8"/>
        <v>0.7142857142857143</v>
      </c>
      <c r="O92" s="104">
        <f t="shared" si="9"/>
        <v>1</v>
      </c>
      <c r="P92" s="99">
        <f t="shared" si="12"/>
        <v>0</v>
      </c>
      <c r="Q92" s="100">
        <f t="shared" si="13"/>
        <v>0</v>
      </c>
      <c r="R92" s="105" t="e">
        <f t="shared" si="10"/>
        <v>#DIV/0!</v>
      </c>
      <c r="S92" s="101">
        <f t="shared" si="15"/>
        <v>1</v>
      </c>
      <c r="T92" s="102"/>
      <c r="U92" s="107"/>
      <c r="V92" s="5"/>
    </row>
    <row r="93" spans="1:22" ht="15.6" hidden="1" x14ac:dyDescent="0.3">
      <c r="A93" s="18" t="s">
        <v>755</v>
      </c>
      <c r="B93" s="92">
        <f>+IFERROR(VLOOKUP(A93,'Details local delivery'!B:C,2,0),"-")</f>
        <v>46035</v>
      </c>
      <c r="C93" s="93">
        <f t="shared" si="11"/>
        <v>46035</v>
      </c>
      <c r="D93" s="94" t="str">
        <f>+IFERROR(VLOOKUP(A93,'Details local delivery'!B:E,4,0),"-")</f>
        <v>9524TU238</v>
      </c>
      <c r="E93" s="94">
        <f>VLOOKUP(A93,'Details local delivery'!B:L,11,0)</f>
        <v>14</v>
      </c>
      <c r="F93" s="94">
        <f>SUMIFS('Details local delivery'!M:M,'Details local delivery'!G:G,'RECAP Delivery Plan '!A93)</f>
        <v>11</v>
      </c>
      <c r="G93" s="94">
        <f>VLOOKUP(A93,'Details local delivery'!B:J,9,0)</f>
        <v>10230</v>
      </c>
      <c r="H93" s="95">
        <f>SUMIFS('Details local delivery'!K:K,'Details local delivery'!G:G,'RECAP Delivery Plan '!A93)</f>
        <v>3200</v>
      </c>
      <c r="I93" s="96">
        <f>SUMIFS('Details local delivery'!Y:Y,'Details local delivery'!B:B,A:A)</f>
        <v>0</v>
      </c>
      <c r="J93" s="97">
        <f>AVERAGEIFS('Details local delivery'!W:W,'Details local delivery'!B:B,A93)</f>
        <v>1</v>
      </c>
      <c r="K93" s="96">
        <f>_xlfn.MAXIFS('Details local delivery'!Z:Z,'Details local delivery'!B:B,A93)</f>
        <v>0</v>
      </c>
      <c r="L93" s="96">
        <f>_xlfn.MAXIFS('Details local delivery'!AA:AA,'Details local delivery'!B:B,A93)</f>
        <v>0</v>
      </c>
      <c r="M93" s="96">
        <f>_xlfn.MAXIFS('Details local delivery'!AB:AB,'Details local delivery'!B:B,A93)</f>
        <v>0</v>
      </c>
      <c r="N93" s="104">
        <f t="shared" si="8"/>
        <v>0.7857142857142857</v>
      </c>
      <c r="O93" s="104">
        <f t="shared" si="9"/>
        <v>0.31280547409579668</v>
      </c>
      <c r="P93" s="99">
        <f t="shared" si="12"/>
        <v>0</v>
      </c>
      <c r="Q93" s="100">
        <f t="shared" si="13"/>
        <v>0</v>
      </c>
      <c r="R93" s="105" t="e">
        <f t="shared" si="10"/>
        <v>#DIV/0!</v>
      </c>
      <c r="S93" s="101">
        <f t="shared" si="15"/>
        <v>0.7857142857142857</v>
      </c>
      <c r="T93" s="102"/>
      <c r="U93" s="107"/>
      <c r="V93" s="5"/>
    </row>
    <row r="94" spans="1:22" ht="15.6" hidden="1" x14ac:dyDescent="0.3">
      <c r="A94" s="18" t="s">
        <v>756</v>
      </c>
      <c r="B94" s="92">
        <f>+IFERROR(VLOOKUP(A94,'Details local delivery'!B:C,2,0),"-")</f>
        <v>46035</v>
      </c>
      <c r="C94" s="93">
        <f t="shared" si="11"/>
        <v>46035</v>
      </c>
      <c r="D94" s="94" t="str">
        <f>+IFERROR(VLOOKUP(A94,'Details local delivery'!B:E,4,0),"-")</f>
        <v>9524TU238</v>
      </c>
      <c r="E94" s="94">
        <f>VLOOKUP(A94,'Details local delivery'!B:L,11,0)</f>
        <v>14</v>
      </c>
      <c r="F94" s="94">
        <f>SUMIFS('Details local delivery'!M:M,'Details local delivery'!G:G,'RECAP Delivery Plan '!A94)</f>
        <v>10</v>
      </c>
      <c r="G94" s="94">
        <f>VLOOKUP(A94,'Details local delivery'!B:J,9,0)</f>
        <v>10230</v>
      </c>
      <c r="H94" s="95">
        <f>SUMIFS('Details local delivery'!K:K,'Details local delivery'!G:G,'RECAP Delivery Plan '!A94)</f>
        <v>4500</v>
      </c>
      <c r="I94" s="96">
        <f>SUMIFS('Details local delivery'!Y:Y,'Details local delivery'!B:B,A:A)</f>
        <v>0</v>
      </c>
      <c r="J94" s="97">
        <f>AVERAGEIFS('Details local delivery'!W:W,'Details local delivery'!B:B,A94)</f>
        <v>0.85</v>
      </c>
      <c r="K94" s="96">
        <f>_xlfn.MAXIFS('Details local delivery'!Z:Z,'Details local delivery'!B:B,A94)</f>
        <v>0</v>
      </c>
      <c r="L94" s="96">
        <f>_xlfn.MAXIFS('Details local delivery'!AA:AA,'Details local delivery'!B:B,A94)</f>
        <v>0</v>
      </c>
      <c r="M94" s="96">
        <f>_xlfn.MAXIFS('Details local delivery'!AB:AB,'Details local delivery'!B:B,A94)</f>
        <v>0</v>
      </c>
      <c r="N94" s="104">
        <f t="shared" si="8"/>
        <v>0.7142857142857143</v>
      </c>
      <c r="O94" s="104">
        <f t="shared" si="9"/>
        <v>0.43988269794721407</v>
      </c>
      <c r="P94" s="99">
        <f t="shared" si="12"/>
        <v>0</v>
      </c>
      <c r="Q94" s="100">
        <f t="shared" si="13"/>
        <v>0</v>
      </c>
      <c r="R94" s="105" t="e">
        <f t="shared" si="10"/>
        <v>#DIV/0!</v>
      </c>
      <c r="S94" s="101">
        <f t="shared" si="15"/>
        <v>0.7142857142857143</v>
      </c>
      <c r="T94" s="102"/>
      <c r="U94" s="107"/>
      <c r="V94" s="5"/>
    </row>
    <row r="95" spans="1:22" ht="15.6" hidden="1" x14ac:dyDescent="0.3">
      <c r="A95" s="18" t="s">
        <v>757</v>
      </c>
      <c r="B95" s="92">
        <f>+IFERROR(VLOOKUP(A95,'Details local delivery'!B:C,2,0),"-")</f>
        <v>46035</v>
      </c>
      <c r="C95" s="93">
        <f t="shared" si="11"/>
        <v>46035</v>
      </c>
      <c r="D95" s="94" t="str">
        <f>+IFERROR(VLOOKUP(A95,'Details local delivery'!B:E,4,0),"-")</f>
        <v>Location</v>
      </c>
      <c r="E95" s="94">
        <f>VLOOKUP(A95,'Details local delivery'!B:L,11,0)</f>
        <v>0</v>
      </c>
      <c r="F95" s="94">
        <f>SUMIFS('Details local delivery'!M:M,'Details local delivery'!G:G,'RECAP Delivery Plan '!A95)</f>
        <v>33</v>
      </c>
      <c r="G95" s="94">
        <f>VLOOKUP(A95,'Details local delivery'!B:J,9,0)</f>
        <v>0</v>
      </c>
      <c r="H95" s="95">
        <f>SUMIFS('Details local delivery'!K:K,'Details local delivery'!G:G,'RECAP Delivery Plan '!A95)</f>
        <v>0</v>
      </c>
      <c r="I95" s="96">
        <f>SUMIFS('Details local delivery'!Y:Y,'Details local delivery'!B:B,A:A)</f>
        <v>0</v>
      </c>
      <c r="J95" s="97">
        <f>AVERAGEIFS('Details local delivery'!W:W,'Details local delivery'!B:B,A95)</f>
        <v>1</v>
      </c>
      <c r="K95" s="96">
        <f>_xlfn.MAXIFS('Details local delivery'!Z:Z,'Details local delivery'!B:B,A95)</f>
        <v>0</v>
      </c>
      <c r="L95" s="96">
        <f>_xlfn.MAXIFS('Details local delivery'!AA:AA,'Details local delivery'!B:B,A95)</f>
        <v>0</v>
      </c>
      <c r="M95" s="256">
        <f>IFERROR(_xlfn.MAXIFS('Details local delivery'!AB:AB,'Details local delivery'!B:B,A95),"-")</f>
        <v>0</v>
      </c>
      <c r="N95" s="104" t="e">
        <f t="shared" si="8"/>
        <v>#DIV/0!</v>
      </c>
      <c r="O95" s="104" t="e">
        <f t="shared" si="9"/>
        <v>#DIV/0!</v>
      </c>
      <c r="P95" s="99">
        <f t="shared" si="12"/>
        <v>0</v>
      </c>
      <c r="Q95" s="100">
        <f t="shared" si="13"/>
        <v>0</v>
      </c>
      <c r="R95" s="105" t="e">
        <f t="shared" si="10"/>
        <v>#DIV/0!</v>
      </c>
      <c r="S95" s="101" t="e">
        <f t="shared" si="15"/>
        <v>#DIV/0!</v>
      </c>
      <c r="T95" s="102"/>
      <c r="U95" s="107"/>
      <c r="V95" s="5"/>
    </row>
    <row r="96" spans="1:22" ht="15.6" hidden="1" x14ac:dyDescent="0.3">
      <c r="A96" s="18" t="s">
        <v>758</v>
      </c>
      <c r="B96" s="92">
        <f>+IFERROR(VLOOKUP(A96,'Details local delivery'!B:C,2,0),"-")</f>
        <v>46035</v>
      </c>
      <c r="C96" s="93">
        <f t="shared" si="11"/>
        <v>46035</v>
      </c>
      <c r="D96" s="94" t="str">
        <f>+IFERROR(VLOOKUP(A96,'Details local delivery'!B:E,4,0),"-")</f>
        <v>5735tu217</v>
      </c>
      <c r="E96" s="94">
        <f>VLOOKUP(A96,'Details local delivery'!B:L,11,0)</f>
        <v>14</v>
      </c>
      <c r="F96" s="94">
        <f>SUMIFS('Details local delivery'!M:M,'Details local delivery'!G:G,'RECAP Delivery Plan '!A96)</f>
        <v>10</v>
      </c>
      <c r="G96" s="94">
        <f>VLOOKUP(A96,'Details local delivery'!B:J,9,0)</f>
        <v>10200</v>
      </c>
      <c r="H96" s="95">
        <f>SUMIFS('Details local delivery'!K:K,'Details local delivery'!G:G,'RECAP Delivery Plan '!A96)</f>
        <v>7100</v>
      </c>
      <c r="I96" s="96">
        <f>SUMIFS('Details local delivery'!Y:Y,'Details local delivery'!B:B,A:A)</f>
        <v>0</v>
      </c>
      <c r="J96" s="97">
        <f>AVERAGEIFS('Details local delivery'!W:W,'Details local delivery'!B:B,A96)</f>
        <v>1</v>
      </c>
      <c r="K96" s="96">
        <f>_xlfn.MAXIFS('Details local delivery'!Z:Z,'Details local delivery'!B:B,A96)</f>
        <v>0</v>
      </c>
      <c r="L96" s="96">
        <f>_xlfn.MAXIFS('Details local delivery'!AA:AA,'Details local delivery'!B:B,A96)</f>
        <v>0</v>
      </c>
      <c r="M96" s="256">
        <f>IFERROR(_xlfn.MAXIFS('Details local delivery'!AB:AB,'Details local delivery'!B:B,A96),"-")</f>
        <v>0</v>
      </c>
      <c r="N96" s="104">
        <f t="shared" si="8"/>
        <v>0.7142857142857143</v>
      </c>
      <c r="O96" s="104">
        <f t="shared" si="9"/>
        <v>0.69607843137254899</v>
      </c>
      <c r="P96" s="99">
        <f t="shared" si="12"/>
        <v>0</v>
      </c>
      <c r="Q96" s="100">
        <f t="shared" si="13"/>
        <v>0</v>
      </c>
      <c r="R96" s="105" t="e">
        <f t="shared" si="10"/>
        <v>#DIV/0!</v>
      </c>
      <c r="S96" s="101">
        <f t="shared" si="15"/>
        <v>0.7142857142857143</v>
      </c>
      <c r="T96" s="102"/>
      <c r="U96" s="107"/>
      <c r="V96" s="5"/>
    </row>
    <row r="97" spans="1:22" ht="15.6" hidden="1" x14ac:dyDescent="0.3">
      <c r="A97" s="18" t="s">
        <v>759</v>
      </c>
      <c r="B97" s="92">
        <f>+IFERROR(VLOOKUP(A97,'Details local delivery'!B:C,2,0),"-")</f>
        <v>46035</v>
      </c>
      <c r="C97" s="93">
        <f t="shared" si="11"/>
        <v>46035</v>
      </c>
      <c r="D97" s="94" t="str">
        <f>+IFERROR(VLOOKUP(A97,'Details local delivery'!B:E,4,0),"-")</f>
        <v>5735tu217</v>
      </c>
      <c r="E97" s="94">
        <f>VLOOKUP(A97,'Details local delivery'!B:L,11,0)</f>
        <v>14</v>
      </c>
      <c r="F97" s="94">
        <f>SUMIFS('Details local delivery'!M:M,'Details local delivery'!G:G,'RECAP Delivery Plan '!A97)</f>
        <v>17</v>
      </c>
      <c r="G97" s="94">
        <f>VLOOKUP(A97,'Details local delivery'!B:J,9,0)</f>
        <v>10200</v>
      </c>
      <c r="H97" s="95">
        <f>SUMIFS('Details local delivery'!K:K,'Details local delivery'!G:G,'RECAP Delivery Plan '!A97)</f>
        <v>7100</v>
      </c>
      <c r="I97" s="96">
        <f>SUMIFS('Details local delivery'!Y:Y,'Details local delivery'!B:B,A:A)</f>
        <v>0</v>
      </c>
      <c r="J97" s="97">
        <f>AVERAGEIFS('Details local delivery'!W:W,'Details local delivery'!B:B,A97)</f>
        <v>1</v>
      </c>
      <c r="K97" s="96">
        <f>_xlfn.MAXIFS('Details local delivery'!Z:Z,'Details local delivery'!B:B,A97)</f>
        <v>0</v>
      </c>
      <c r="L97" s="96">
        <f>_xlfn.MAXIFS('Details local delivery'!AA:AA,'Details local delivery'!B:B,A97)</f>
        <v>0</v>
      </c>
      <c r="M97" s="256">
        <f>IFERROR(_xlfn.MAXIFS('Details local delivery'!AB:AB,'Details local delivery'!B:B,A97),"-")</f>
        <v>0</v>
      </c>
      <c r="N97" s="104">
        <f t="shared" si="8"/>
        <v>1.2142857142857142</v>
      </c>
      <c r="O97" s="104">
        <f t="shared" si="9"/>
        <v>0.69607843137254899</v>
      </c>
      <c r="P97" s="99">
        <f t="shared" si="12"/>
        <v>0</v>
      </c>
      <c r="Q97" s="100">
        <f t="shared" si="13"/>
        <v>0</v>
      </c>
      <c r="R97" s="105" t="e">
        <f t="shared" si="10"/>
        <v>#DIV/0!</v>
      </c>
      <c r="S97" s="101">
        <f t="shared" si="15"/>
        <v>1.2142857142857142</v>
      </c>
      <c r="T97" s="102"/>
      <c r="U97" s="107"/>
      <c r="V97" s="5"/>
    </row>
    <row r="98" spans="1:22" ht="15.6" hidden="1" x14ac:dyDescent="0.3">
      <c r="A98" s="18" t="s">
        <v>760</v>
      </c>
      <c r="B98" s="92">
        <f>+IFERROR(VLOOKUP(A98,'Details local delivery'!B:C,2,0),"-")</f>
        <v>46035</v>
      </c>
      <c r="C98" s="93">
        <f t="shared" si="11"/>
        <v>46035</v>
      </c>
      <c r="D98" s="94" t="str">
        <f>+IFERROR(VLOOKUP(A98,'Details local delivery'!B:E,4,0),"-")</f>
        <v>4331tu175</v>
      </c>
      <c r="E98" s="94">
        <f>VLOOKUP(A98,'Details local delivery'!B:L,11,0)</f>
        <v>14</v>
      </c>
      <c r="F98" s="94">
        <f>SUMIFS('Details local delivery'!M:M,'Details local delivery'!G:G,'RECAP Delivery Plan '!A98)</f>
        <v>9</v>
      </c>
      <c r="G98" s="94">
        <f>VLOOKUP(A98,'Details local delivery'!B:J,9,0)</f>
        <v>9200</v>
      </c>
      <c r="H98" s="95">
        <f>SUMIFS('Details local delivery'!K:K,'Details local delivery'!G:G,'RECAP Delivery Plan '!A98)</f>
        <v>6500</v>
      </c>
      <c r="I98" s="96">
        <f>SUMIFS('Details local delivery'!Y:Y,'Details local delivery'!B:B,A:A)</f>
        <v>0</v>
      </c>
      <c r="J98" s="97">
        <f>AVERAGEIFS('Details local delivery'!W:W,'Details local delivery'!B:B,A98)</f>
        <v>1</v>
      </c>
      <c r="K98" s="96">
        <f>_xlfn.MAXIFS('Details local delivery'!Z:Z,'Details local delivery'!B:B,A98)</f>
        <v>0</v>
      </c>
      <c r="L98" s="96">
        <f>_xlfn.MAXIFS('Details local delivery'!AA:AA,'Details local delivery'!B:B,A98)</f>
        <v>0</v>
      </c>
      <c r="M98" s="96">
        <f>_xlfn.MAXIFS('Details local delivery'!AB:AB,'Details local delivery'!B:B,A98)</f>
        <v>0</v>
      </c>
      <c r="N98" s="104">
        <f t="shared" si="8"/>
        <v>0.6428571428571429</v>
      </c>
      <c r="O98" s="104">
        <f t="shared" si="9"/>
        <v>0.70652173913043481</v>
      </c>
      <c r="P98" s="99">
        <f t="shared" si="12"/>
        <v>0</v>
      </c>
      <c r="Q98" s="100">
        <f t="shared" si="13"/>
        <v>0</v>
      </c>
      <c r="R98" s="105" t="e">
        <f t="shared" si="10"/>
        <v>#DIV/0!</v>
      </c>
      <c r="S98" s="101">
        <f t="shared" si="15"/>
        <v>0.70652173913043481</v>
      </c>
      <c r="T98" s="102"/>
      <c r="U98" s="107"/>
      <c r="V98" s="5"/>
    </row>
    <row r="99" spans="1:22" ht="15.6" hidden="1" x14ac:dyDescent="0.3">
      <c r="A99" s="18" t="s">
        <v>761</v>
      </c>
      <c r="B99" s="92">
        <f>+IFERROR(VLOOKUP(A99,'Details local delivery'!B:C,2,0),"-")</f>
        <v>46035</v>
      </c>
      <c r="C99" s="93">
        <f t="shared" si="11"/>
        <v>46035</v>
      </c>
      <c r="D99" s="94" t="str">
        <f>+IFERROR(VLOOKUP(A99,'Details local delivery'!B:E,4,0),"-")</f>
        <v>4331tu175</v>
      </c>
      <c r="E99" s="94">
        <f>VLOOKUP(A99,'Details local delivery'!B:L,11,0)</f>
        <v>14</v>
      </c>
      <c r="F99" s="94">
        <f>SUMIFS('Details local delivery'!M:M,'Details local delivery'!G:G,'RECAP Delivery Plan '!A99)</f>
        <v>7</v>
      </c>
      <c r="G99" s="94">
        <f>VLOOKUP(A99,'Details local delivery'!B:J,9,0)</f>
        <v>9200</v>
      </c>
      <c r="H99" s="95">
        <f>SUMIFS('Details local delivery'!K:K,'Details local delivery'!G:G,'RECAP Delivery Plan '!A99)</f>
        <v>2075</v>
      </c>
      <c r="I99" s="96">
        <f>SUMIFS('Details local delivery'!Y:Y,'Details local delivery'!B:B,A:A)</f>
        <v>0</v>
      </c>
      <c r="J99" s="97">
        <f>AVERAGEIFS('Details local delivery'!W:W,'Details local delivery'!B:B,A99)</f>
        <v>1</v>
      </c>
      <c r="K99" s="96">
        <f>_xlfn.MAXIFS('Details local delivery'!Z:Z,'Details local delivery'!B:B,A99)</f>
        <v>0</v>
      </c>
      <c r="L99" s="96">
        <f>_xlfn.MAXIFS('Details local delivery'!AA:AA,'Details local delivery'!B:B,A99)</f>
        <v>0</v>
      </c>
      <c r="M99" s="96">
        <f>_xlfn.MAXIFS('Details local delivery'!AB:AB,'Details local delivery'!B:B,A99)</f>
        <v>0</v>
      </c>
      <c r="N99" s="104">
        <f t="shared" si="8"/>
        <v>0.5</v>
      </c>
      <c r="O99" s="104">
        <f t="shared" si="9"/>
        <v>0.22554347826086957</v>
      </c>
      <c r="P99" s="99">
        <f t="shared" si="12"/>
        <v>0</v>
      </c>
      <c r="Q99" s="100">
        <f t="shared" si="13"/>
        <v>0</v>
      </c>
      <c r="R99" s="105" t="e">
        <f t="shared" si="10"/>
        <v>#DIV/0!</v>
      </c>
      <c r="S99" s="101">
        <f t="shared" si="15"/>
        <v>0.5</v>
      </c>
      <c r="T99" s="102"/>
      <c r="U99" s="107"/>
      <c r="V99" s="5"/>
    </row>
    <row r="100" spans="1:22" ht="15.6" hidden="1" x14ac:dyDescent="0.3">
      <c r="A100" s="18" t="s">
        <v>762</v>
      </c>
      <c r="B100" s="92">
        <f>+IFERROR(VLOOKUP(A100,'Details local delivery'!B:C,2,0),"-")</f>
        <v>46035</v>
      </c>
      <c r="C100" s="93">
        <f t="shared" si="11"/>
        <v>46035</v>
      </c>
      <c r="D100" s="94" t="str">
        <f>+IFERROR(VLOOKUP(A100,'Details local delivery'!B:E,4,0),"-")</f>
        <v>2282TU131</v>
      </c>
      <c r="E100" s="94">
        <f>VLOOKUP(A100,'Details local delivery'!B:L,11,0)</f>
        <v>14</v>
      </c>
      <c r="F100" s="94">
        <f>SUMIFS('Details local delivery'!M:M,'Details local delivery'!G:G,'RECAP Delivery Plan '!A100)</f>
        <v>5</v>
      </c>
      <c r="G100" s="94">
        <f>VLOOKUP(A100,'Details local delivery'!B:J,9,0)</f>
        <v>10200</v>
      </c>
      <c r="H100" s="95">
        <f>SUMIFS('Details local delivery'!K:K,'Details local delivery'!G:G,'RECAP Delivery Plan '!A100)</f>
        <v>4500</v>
      </c>
      <c r="I100" s="96">
        <f>SUMIFS('Details local delivery'!Y:Y,'Details local delivery'!B:B,A:A)</f>
        <v>0</v>
      </c>
      <c r="J100" s="97">
        <f>AVERAGEIFS('Details local delivery'!W:W,'Details local delivery'!B:B,A100)</f>
        <v>1</v>
      </c>
      <c r="K100" s="96">
        <f>_xlfn.MAXIFS('Details local delivery'!Z:Z,'Details local delivery'!B:B,A100)</f>
        <v>0</v>
      </c>
      <c r="L100" s="96">
        <f>_xlfn.MAXIFS('Details local delivery'!AA:AA,'Details local delivery'!B:B,A100)</f>
        <v>0</v>
      </c>
      <c r="M100" s="256">
        <f>IFERROR(_xlfn.MAXIFS('Details local delivery'!AB:AB,'Details local delivery'!B:B,A100),"-")</f>
        <v>0</v>
      </c>
      <c r="N100" s="104">
        <f t="shared" si="8"/>
        <v>0.35714285714285715</v>
      </c>
      <c r="O100" s="104">
        <f t="shared" si="9"/>
        <v>0.44117647058823528</v>
      </c>
      <c r="P100" s="99">
        <f t="shared" si="12"/>
        <v>0</v>
      </c>
      <c r="Q100" s="100">
        <f t="shared" si="13"/>
        <v>0</v>
      </c>
      <c r="R100" s="105" t="e">
        <f t="shared" si="10"/>
        <v>#DIV/0!</v>
      </c>
      <c r="S100" s="101">
        <f t="shared" si="15"/>
        <v>0.44117647058823528</v>
      </c>
      <c r="T100" s="102"/>
      <c r="U100" s="107"/>
      <c r="V100" s="5"/>
    </row>
    <row r="101" spans="1:22" ht="15.6" hidden="1" x14ac:dyDescent="0.3">
      <c r="A101" s="18" t="s">
        <v>763</v>
      </c>
      <c r="B101" s="92">
        <f>+IFERROR(VLOOKUP(A101,'Details local delivery'!B:C,2,0),"-")</f>
        <v>46035</v>
      </c>
      <c r="C101" s="93">
        <f t="shared" si="11"/>
        <v>46035</v>
      </c>
      <c r="D101" s="94" t="str">
        <f>+IFERROR(VLOOKUP(A101,'Details local delivery'!B:E,4,0),"-")</f>
        <v>7797tu218</v>
      </c>
      <c r="E101" s="94">
        <f>VLOOKUP(A101,'Details local delivery'!B:L,11,0)</f>
        <v>3</v>
      </c>
      <c r="F101" s="94">
        <f>SUMIFS('Details local delivery'!M:M,'Details local delivery'!G:G,'RECAP Delivery Plan '!A101)</f>
        <v>3</v>
      </c>
      <c r="G101" s="94">
        <f>VLOOKUP(A101,'Details local delivery'!B:J,9,0)</f>
        <v>927</v>
      </c>
      <c r="H101" s="95">
        <f>SUMIFS('Details local delivery'!K:K,'Details local delivery'!G:G,'RECAP Delivery Plan '!A101)</f>
        <v>981</v>
      </c>
      <c r="I101" s="96">
        <f>SUMIFS('Details local delivery'!Y:Y,'Details local delivery'!B:B,A:A)</f>
        <v>0</v>
      </c>
      <c r="J101" s="97">
        <f>AVERAGEIFS('Details local delivery'!W:W,'Details local delivery'!B:B,A101)</f>
        <v>0.45138888888888884</v>
      </c>
      <c r="K101" s="96">
        <f>_xlfn.MAXIFS('Details local delivery'!Z:Z,'Details local delivery'!B:B,A101)</f>
        <v>0</v>
      </c>
      <c r="L101" s="96">
        <f>_xlfn.MAXIFS('Details local delivery'!AA:AA,'Details local delivery'!B:B,A101)</f>
        <v>0</v>
      </c>
      <c r="M101" s="256">
        <f>IFERROR(_xlfn.MAXIFS('Details local delivery'!AB:AB,'Details local delivery'!B:B,A101),"-")</f>
        <v>0</v>
      </c>
      <c r="N101" s="104">
        <f t="shared" si="8"/>
        <v>1</v>
      </c>
      <c r="O101" s="104">
        <f t="shared" si="9"/>
        <v>1.058252427184466</v>
      </c>
      <c r="P101" s="99">
        <f t="shared" si="12"/>
        <v>0</v>
      </c>
      <c r="Q101" s="100">
        <f t="shared" si="13"/>
        <v>0</v>
      </c>
      <c r="R101" s="105" t="e">
        <f t="shared" si="10"/>
        <v>#DIV/0!</v>
      </c>
      <c r="S101" s="101">
        <f t="shared" si="15"/>
        <v>1.058252427184466</v>
      </c>
      <c r="T101" s="102"/>
      <c r="U101" s="107"/>
      <c r="V101" s="5"/>
    </row>
    <row r="102" spans="1:22" ht="15.6" hidden="1" x14ac:dyDescent="0.3">
      <c r="A102" s="18" t="s">
        <v>764</v>
      </c>
      <c r="B102" s="92">
        <f>+IFERROR(VLOOKUP(A102,'Details local delivery'!B:C,2,0),"-")</f>
        <v>46035</v>
      </c>
      <c r="C102" s="93">
        <f t="shared" si="11"/>
        <v>46035</v>
      </c>
      <c r="D102" s="94" t="str">
        <f>+IFERROR(VLOOKUP(A102,'Details local delivery'!B:E,4,0),"-")</f>
        <v>7797tu218</v>
      </c>
      <c r="E102" s="94">
        <f>VLOOKUP(A102,'Details local delivery'!B:L,11,0)</f>
        <v>3</v>
      </c>
      <c r="F102" s="94">
        <f>SUMIFS('Details local delivery'!M:M,'Details local delivery'!G:G,'RECAP Delivery Plan '!A102)</f>
        <v>1</v>
      </c>
      <c r="G102" s="94">
        <f>VLOOKUP(A102,'Details local delivery'!B:J,9,0)</f>
        <v>927</v>
      </c>
      <c r="H102" s="95">
        <f>SUMIFS('Details local delivery'!K:K,'Details local delivery'!G:G,'RECAP Delivery Plan '!A102)</f>
        <v>100</v>
      </c>
      <c r="I102" s="96">
        <f>SUMIFS('Details local delivery'!Y:Y,'Details local delivery'!B:B,A:A)</f>
        <v>0</v>
      </c>
      <c r="J102" s="97">
        <f>AVERAGEIFS('Details local delivery'!W:W,'Details local delivery'!B:B,A102)</f>
        <v>1</v>
      </c>
      <c r="K102" s="96">
        <f>_xlfn.MAXIFS('Details local delivery'!Z:Z,'Details local delivery'!B:B,A102)</f>
        <v>0</v>
      </c>
      <c r="L102" s="96">
        <f>_xlfn.MAXIFS('Details local delivery'!AA:AA,'Details local delivery'!B:B,A102)</f>
        <v>0</v>
      </c>
      <c r="M102" s="96">
        <f>_xlfn.MAXIFS('Details local delivery'!AB:AB,'Details local delivery'!B:B,A102)</f>
        <v>0</v>
      </c>
      <c r="N102" s="104">
        <f t="shared" si="8"/>
        <v>0.33333333333333331</v>
      </c>
      <c r="O102" s="104">
        <f t="shared" si="9"/>
        <v>0.10787486515641856</v>
      </c>
      <c r="P102" s="99">
        <f t="shared" si="12"/>
        <v>0</v>
      </c>
      <c r="Q102" s="100">
        <f t="shared" si="13"/>
        <v>0</v>
      </c>
      <c r="R102" s="105" t="e">
        <f t="shared" si="10"/>
        <v>#DIV/0!</v>
      </c>
      <c r="S102" s="101">
        <f t="shared" si="15"/>
        <v>0.33333333333333331</v>
      </c>
      <c r="T102" s="102"/>
      <c r="U102" s="107"/>
      <c r="V102" s="5"/>
    </row>
    <row r="103" spans="1:22" ht="15.6" hidden="1" x14ac:dyDescent="0.3">
      <c r="A103" s="18" t="s">
        <v>767</v>
      </c>
      <c r="B103" s="92">
        <f>+IFERROR(VLOOKUP(A103,'Details local delivery'!B:C,2,0),"-")</f>
        <v>46036</v>
      </c>
      <c r="C103" s="93">
        <f t="shared" si="11"/>
        <v>46036</v>
      </c>
      <c r="D103" s="94" t="str">
        <f>+IFERROR(VLOOKUP(A103,'Details local delivery'!B:E,4,0),"-")</f>
        <v>2282tu131</v>
      </c>
      <c r="E103" s="94">
        <f>VLOOKUP(A103,'Details local delivery'!B:L,11,0)</f>
        <v>14</v>
      </c>
      <c r="F103" s="94">
        <f>SUMIFS('Details local delivery'!M:M,'Details local delivery'!G:G,'RECAP Delivery Plan '!A103)</f>
        <v>12</v>
      </c>
      <c r="G103" s="94">
        <f>VLOOKUP(A103,'Details local delivery'!B:J,9,0)</f>
        <v>10200</v>
      </c>
      <c r="H103" s="95">
        <f>SUMIFS('Details local delivery'!K:K,'Details local delivery'!G:G,'RECAP Delivery Plan '!A103)</f>
        <v>7050</v>
      </c>
      <c r="I103" s="96">
        <f>SUMIFS('Details local delivery'!Y:Y,'Details local delivery'!B:B,A:A)</f>
        <v>0</v>
      </c>
      <c r="J103" s="97">
        <f>AVERAGEIFS('Details local delivery'!W:W,'Details local delivery'!B:B,A103)</f>
        <v>1</v>
      </c>
      <c r="K103" s="96">
        <f>_xlfn.MAXIFS('Details local delivery'!Z:Z,'Details local delivery'!B:B,A103)</f>
        <v>0</v>
      </c>
      <c r="L103" s="96">
        <f>_xlfn.MAXIFS('Details local delivery'!AA:AA,'Details local delivery'!B:B,A103)</f>
        <v>0</v>
      </c>
      <c r="M103" s="256">
        <f>IFERROR(_xlfn.MAXIFS('Details local delivery'!AB:AB,'Details local delivery'!B:B,A103),"-")</f>
        <v>0</v>
      </c>
      <c r="N103" s="104">
        <f t="shared" si="8"/>
        <v>0.8571428571428571</v>
      </c>
      <c r="O103" s="104">
        <f t="shared" si="9"/>
        <v>0.69117647058823528</v>
      </c>
      <c r="P103" s="99">
        <f t="shared" si="12"/>
        <v>0</v>
      </c>
      <c r="Q103" s="100">
        <f t="shared" si="13"/>
        <v>0</v>
      </c>
      <c r="R103" s="105" t="e">
        <f t="shared" si="10"/>
        <v>#DIV/0!</v>
      </c>
      <c r="S103" s="101">
        <f t="shared" si="15"/>
        <v>0.8571428571428571</v>
      </c>
      <c r="T103" s="102"/>
      <c r="U103" s="107"/>
      <c r="V103" s="5"/>
    </row>
    <row r="104" spans="1:22" ht="15.6" hidden="1" x14ac:dyDescent="0.3">
      <c r="A104" s="18" t="s">
        <v>768</v>
      </c>
      <c r="B104" s="92">
        <f>+IFERROR(VLOOKUP(A104,'Details local delivery'!B:C,2,0),"-")</f>
        <v>46036</v>
      </c>
      <c r="C104" s="93">
        <f t="shared" si="11"/>
        <v>46036</v>
      </c>
      <c r="D104" s="94" t="str">
        <f>+IFERROR(VLOOKUP(A104,'Details local delivery'!B:E,4,0),"-")</f>
        <v>2282tu131</v>
      </c>
      <c r="E104" s="94">
        <f>VLOOKUP(A104,'Details local delivery'!B:L,11,0)</f>
        <v>14</v>
      </c>
      <c r="F104" s="94">
        <f>SUMIFS('Details local delivery'!M:M,'Details local delivery'!G:G,'RECAP Delivery Plan '!A104)</f>
        <v>6</v>
      </c>
      <c r="G104" s="94">
        <f>VLOOKUP(A104,'Details local delivery'!B:J,9,0)</f>
        <v>10200</v>
      </c>
      <c r="H104" s="95">
        <f>SUMIFS('Details local delivery'!K:K,'Details local delivery'!G:G,'RECAP Delivery Plan '!A104)</f>
        <v>10200</v>
      </c>
      <c r="I104" s="96">
        <f>SUMIFS('Details local delivery'!Y:Y,'Details local delivery'!B:B,A:A)</f>
        <v>0</v>
      </c>
      <c r="J104" s="97">
        <f>AVERAGEIFS('Details local delivery'!W:W,'Details local delivery'!B:B,A104)</f>
        <v>1</v>
      </c>
      <c r="K104" s="96">
        <f>_xlfn.MAXIFS('Details local delivery'!Z:Z,'Details local delivery'!B:B,A104)</f>
        <v>0</v>
      </c>
      <c r="L104" s="96">
        <f>_xlfn.MAXIFS('Details local delivery'!AA:AA,'Details local delivery'!B:B,A104)</f>
        <v>0</v>
      </c>
      <c r="M104" s="96">
        <f>_xlfn.MAXIFS('Details local delivery'!AB:AB,'Details local delivery'!B:B,A104)</f>
        <v>0</v>
      </c>
      <c r="N104" s="104">
        <f t="shared" si="8"/>
        <v>0.42857142857142855</v>
      </c>
      <c r="O104" s="104">
        <f t="shared" si="9"/>
        <v>1</v>
      </c>
      <c r="P104" s="99">
        <f t="shared" si="12"/>
        <v>0</v>
      </c>
      <c r="Q104" s="100">
        <f t="shared" si="13"/>
        <v>0</v>
      </c>
      <c r="R104" s="105" t="e">
        <f t="shared" si="10"/>
        <v>#DIV/0!</v>
      </c>
      <c r="S104" s="101">
        <f t="shared" si="15"/>
        <v>1</v>
      </c>
      <c r="T104" s="102"/>
      <c r="U104" s="107"/>
      <c r="V104" s="5"/>
    </row>
    <row r="105" spans="1:22" ht="15.6" hidden="1" x14ac:dyDescent="0.3">
      <c r="A105" s="18" t="s">
        <v>769</v>
      </c>
      <c r="B105" s="92">
        <f>+IFERROR(VLOOKUP(A105,'Details local delivery'!B:C,2,0),"-")</f>
        <v>46036</v>
      </c>
      <c r="C105" s="93">
        <f t="shared" si="11"/>
        <v>46036</v>
      </c>
      <c r="D105" s="94" t="str">
        <f>+IFERROR(VLOOKUP(A105,'Details local delivery'!B:E,4,0),"-")</f>
        <v>7797tu218</v>
      </c>
      <c r="E105" s="94">
        <f>VLOOKUP(A105,'Details local delivery'!B:L,11,0)</f>
        <v>3</v>
      </c>
      <c r="F105" s="94">
        <f>SUMIFS('Details local delivery'!M:M,'Details local delivery'!G:G,'RECAP Delivery Plan '!A105)</f>
        <v>4</v>
      </c>
      <c r="G105" s="94">
        <f>VLOOKUP(A105,'Details local delivery'!B:J,9,0)</f>
        <v>927</v>
      </c>
      <c r="H105" s="95">
        <f>SUMIFS('Details local delivery'!K:K,'Details local delivery'!G:G,'RECAP Delivery Plan '!A105)</f>
        <v>970</v>
      </c>
      <c r="I105" s="96">
        <f>SUMIFS('Details local delivery'!Y:Y,'Details local delivery'!B:B,A:A)</f>
        <v>0</v>
      </c>
      <c r="J105" s="97">
        <f>AVERAGEIFS('Details local delivery'!W:W,'Details local delivery'!B:B,A105)</f>
        <v>0.99583333333333335</v>
      </c>
      <c r="K105" s="96">
        <f>_xlfn.MAXIFS('Details local delivery'!Z:Z,'Details local delivery'!B:B,A105)</f>
        <v>0</v>
      </c>
      <c r="L105" s="96">
        <f>_xlfn.MAXIFS('Details local delivery'!AA:AA,'Details local delivery'!B:B,A105)</f>
        <v>0</v>
      </c>
      <c r="M105" s="96">
        <f>_xlfn.MAXIFS('Details local delivery'!AB:AB,'Details local delivery'!B:B,A105)</f>
        <v>0</v>
      </c>
      <c r="N105" s="104">
        <f t="shared" si="8"/>
        <v>1.3333333333333333</v>
      </c>
      <c r="O105" s="104">
        <f t="shared" si="9"/>
        <v>1.0463861920172599</v>
      </c>
      <c r="P105" s="99">
        <f t="shared" si="12"/>
        <v>0</v>
      </c>
      <c r="Q105" s="100">
        <f t="shared" si="13"/>
        <v>0</v>
      </c>
      <c r="R105" s="105" t="e">
        <f t="shared" si="10"/>
        <v>#DIV/0!</v>
      </c>
      <c r="S105" s="101">
        <f t="shared" si="15"/>
        <v>1.3333333333333333</v>
      </c>
      <c r="T105" s="102"/>
      <c r="U105" s="107"/>
      <c r="V105" s="5"/>
    </row>
    <row r="106" spans="1:22" ht="15.6" hidden="1" x14ac:dyDescent="0.3">
      <c r="A106" s="18" t="s">
        <v>770</v>
      </c>
      <c r="B106" s="92">
        <f>+IFERROR(VLOOKUP(A106,'Details local delivery'!B:C,2,0),"-")</f>
        <v>46036</v>
      </c>
      <c r="C106" s="93">
        <f t="shared" si="11"/>
        <v>46036</v>
      </c>
      <c r="D106" s="94" t="str">
        <f>+IFERROR(VLOOKUP(A106,'Details local delivery'!B:E,4,0),"-")</f>
        <v>626tu203</v>
      </c>
      <c r="E106" s="94">
        <f>VLOOKUP(A106,'Details local delivery'!B:L,11,0)</f>
        <v>14</v>
      </c>
      <c r="F106" s="94">
        <v>14</v>
      </c>
      <c r="G106" s="94">
        <f>VLOOKUP(A106,'Details local delivery'!B:J,9,0)</f>
        <v>8500</v>
      </c>
      <c r="H106" s="95">
        <f>SUMIFS('Details local delivery'!K:K,'Details local delivery'!G:G,'RECAP Delivery Plan '!A106)</f>
        <v>5779.3</v>
      </c>
      <c r="I106" s="96">
        <f>SUMIFS('Details local delivery'!Y:Y,'Details local delivery'!B:B,A:A)</f>
        <v>0</v>
      </c>
      <c r="J106" s="97">
        <f>AVERAGEIFS('Details local delivery'!W:W,'Details local delivery'!B:B,A106)</f>
        <v>1</v>
      </c>
      <c r="K106" s="96">
        <f>_xlfn.MAXIFS('Details local delivery'!Z:Z,'Details local delivery'!B:B,A106)</f>
        <v>0</v>
      </c>
      <c r="L106" s="96">
        <f>_xlfn.MAXIFS('Details local delivery'!AA:AA,'Details local delivery'!B:B,A106)</f>
        <v>0</v>
      </c>
      <c r="M106" s="256">
        <f>IFERROR(_xlfn.MAXIFS('Details local delivery'!AB:AB,'Details local delivery'!B:B,A106),"-")</f>
        <v>0</v>
      </c>
      <c r="N106" s="104">
        <f t="shared" si="8"/>
        <v>1</v>
      </c>
      <c r="O106" s="104">
        <f t="shared" si="9"/>
        <v>0.67991764705882352</v>
      </c>
      <c r="P106" s="99">
        <f t="shared" si="12"/>
        <v>0</v>
      </c>
      <c r="Q106" s="100">
        <f t="shared" si="13"/>
        <v>0</v>
      </c>
      <c r="R106" s="105" t="e">
        <f t="shared" si="10"/>
        <v>#DIV/0!</v>
      </c>
      <c r="S106" s="101">
        <f t="shared" si="15"/>
        <v>1</v>
      </c>
      <c r="T106" s="102"/>
      <c r="U106" s="107"/>
      <c r="V106" s="5"/>
    </row>
    <row r="107" spans="1:22" ht="15.6" hidden="1" x14ac:dyDescent="0.3">
      <c r="A107" s="18" t="s">
        <v>771</v>
      </c>
      <c r="B107" s="92">
        <f>+IFERROR(VLOOKUP(A107,'Details local delivery'!B:C,2,0),"-")</f>
        <v>46036</v>
      </c>
      <c r="C107" s="93">
        <f t="shared" si="11"/>
        <v>46036</v>
      </c>
      <c r="D107" s="94" t="str">
        <f>+IFERROR(VLOOKUP(A107,'Details local delivery'!B:E,4,0),"-")</f>
        <v>626tu203</v>
      </c>
      <c r="E107" s="94">
        <f>VLOOKUP(A107,'Details local delivery'!B:L,11,0)</f>
        <v>14</v>
      </c>
      <c r="F107" s="94">
        <f>SUMIFS('Details local delivery'!M:M,'Details local delivery'!G:G,'RECAP Delivery Plan '!A107)</f>
        <v>14</v>
      </c>
      <c r="G107" s="94">
        <f>VLOOKUP(A107,'Details local delivery'!B:J,9,0)</f>
        <v>8500</v>
      </c>
      <c r="H107" s="95">
        <f>SUMIFS('Details local delivery'!K:K,'Details local delivery'!G:G,'RECAP Delivery Plan '!A107)</f>
        <v>13016</v>
      </c>
      <c r="I107" s="96">
        <f>SUMIFS('Details local delivery'!Y:Y,'Details local delivery'!B:B,A:A)</f>
        <v>0</v>
      </c>
      <c r="J107" s="97">
        <f>AVERAGEIFS('Details local delivery'!W:W,'Details local delivery'!B:B,A107)</f>
        <v>1</v>
      </c>
      <c r="K107" s="96">
        <f>_xlfn.MAXIFS('Details local delivery'!Z:Z,'Details local delivery'!B:B,A107)</f>
        <v>0</v>
      </c>
      <c r="L107" s="96">
        <f>_xlfn.MAXIFS('Details local delivery'!AA:AA,'Details local delivery'!B:B,A107)</f>
        <v>0</v>
      </c>
      <c r="M107" s="96">
        <f>_xlfn.MAXIFS('Details local delivery'!AB:AB,'Details local delivery'!B:B,A107)</f>
        <v>0</v>
      </c>
      <c r="N107" s="104">
        <f t="shared" si="8"/>
        <v>1</v>
      </c>
      <c r="O107" s="104">
        <f t="shared" si="9"/>
        <v>1.5312941176470589</v>
      </c>
      <c r="P107" s="99">
        <f t="shared" si="12"/>
        <v>0</v>
      </c>
      <c r="Q107" s="100">
        <f t="shared" si="13"/>
        <v>0</v>
      </c>
      <c r="R107" s="105" t="e">
        <f t="shared" si="10"/>
        <v>#DIV/0!</v>
      </c>
      <c r="S107" s="101">
        <f t="shared" si="15"/>
        <v>1.5312941176470589</v>
      </c>
      <c r="T107" s="102"/>
      <c r="U107" s="107"/>
      <c r="V107" s="5"/>
    </row>
    <row r="108" spans="1:22" ht="15.6" hidden="1" x14ac:dyDescent="0.3">
      <c r="A108" s="18" t="s">
        <v>772</v>
      </c>
      <c r="B108" s="92">
        <f>+IFERROR(VLOOKUP(A108,'Details local delivery'!B:C,2,0),"-")</f>
        <v>46036</v>
      </c>
      <c r="C108" s="93">
        <f t="shared" si="11"/>
        <v>46036</v>
      </c>
      <c r="D108" s="94" t="str">
        <f>+IFERROR(VLOOKUP(A108,'Details local delivery'!B:E,4,0),"-")</f>
        <v>Location</v>
      </c>
      <c r="E108" s="94">
        <f>VLOOKUP(A108,'Details local delivery'!B:L,11,0)</f>
        <v>0</v>
      </c>
      <c r="F108" s="94">
        <f>SUMIFS('Details local delivery'!M:M,'Details local delivery'!G:G,'RECAP Delivery Plan '!A108)</f>
        <v>28</v>
      </c>
      <c r="G108" s="94">
        <f>VLOOKUP(A108,'Details local delivery'!B:J,9,0)</f>
        <v>0</v>
      </c>
      <c r="H108" s="95">
        <f>SUMIFS('Details local delivery'!K:K,'Details local delivery'!G:G,'RECAP Delivery Plan '!A108)</f>
        <v>0</v>
      </c>
      <c r="I108" s="96">
        <f>SUMIFS('Details local delivery'!Y:Y,'Details local delivery'!B:B,A:A)</f>
        <v>0</v>
      </c>
      <c r="J108" s="97">
        <f>AVERAGEIFS('Details local delivery'!W:W,'Details local delivery'!B:B,A108)</f>
        <v>1</v>
      </c>
      <c r="K108" s="96">
        <f>_xlfn.MAXIFS('Details local delivery'!Z:Z,'Details local delivery'!B:B,A108)</f>
        <v>0</v>
      </c>
      <c r="L108" s="96">
        <f>_xlfn.MAXIFS('Details local delivery'!AA:AA,'Details local delivery'!B:B,A108)</f>
        <v>0</v>
      </c>
      <c r="M108" s="256">
        <f>IFERROR(_xlfn.MAXIFS('Details local delivery'!AB:AB,'Details local delivery'!B:B,A108),"-")</f>
        <v>0</v>
      </c>
      <c r="N108" s="104" t="e">
        <f t="shared" si="8"/>
        <v>#DIV/0!</v>
      </c>
      <c r="O108" s="104" t="e">
        <f t="shared" si="9"/>
        <v>#DIV/0!</v>
      </c>
      <c r="P108" s="99">
        <f t="shared" si="12"/>
        <v>0</v>
      </c>
      <c r="Q108" s="100">
        <f t="shared" si="13"/>
        <v>0</v>
      </c>
      <c r="R108" s="105" t="e">
        <f t="shared" si="10"/>
        <v>#DIV/0!</v>
      </c>
      <c r="S108" s="101" t="e">
        <f t="shared" si="15"/>
        <v>#DIV/0!</v>
      </c>
      <c r="T108" s="102"/>
      <c r="U108" s="107"/>
      <c r="V108" s="5"/>
    </row>
    <row r="109" spans="1:22" ht="15.6" hidden="1" x14ac:dyDescent="0.3">
      <c r="A109" s="18" t="s">
        <v>773</v>
      </c>
      <c r="B109" s="92">
        <f>+IFERROR(VLOOKUP(A109,'Details local delivery'!B:C,2,0),"-")</f>
        <v>46036</v>
      </c>
      <c r="C109" s="93">
        <f t="shared" si="11"/>
        <v>46036</v>
      </c>
      <c r="D109" s="94" t="str">
        <f>+IFERROR(VLOOKUP(A109,'Details local delivery'!B:E,4,0),"-")</f>
        <v>4331tu175</v>
      </c>
      <c r="E109" s="94">
        <f>VLOOKUP(A109,'Details local delivery'!B:L,11,0)</f>
        <v>14</v>
      </c>
      <c r="F109" s="94">
        <f>SUMIFS('Details local delivery'!M:M,'Details local delivery'!G:G,'RECAP Delivery Plan '!A109)</f>
        <v>10</v>
      </c>
      <c r="G109" s="94">
        <f>VLOOKUP(A109,'Details local delivery'!B:J,9,0)</f>
        <v>9200</v>
      </c>
      <c r="H109" s="95">
        <f>SUMIFS('Details local delivery'!K:K,'Details local delivery'!G:G,'RECAP Delivery Plan '!A109)</f>
        <v>450</v>
      </c>
      <c r="I109" s="96">
        <f>SUMIFS('Details local delivery'!Y:Y,'Details local delivery'!B:B,A:A)</f>
        <v>0</v>
      </c>
      <c r="J109" s="97">
        <f>AVERAGEIFS('Details local delivery'!W:W,'Details local delivery'!B:B,A109)</f>
        <v>1</v>
      </c>
      <c r="K109" s="96">
        <f>_xlfn.MAXIFS('Details local delivery'!Z:Z,'Details local delivery'!B:B,A109)</f>
        <v>0</v>
      </c>
      <c r="L109" s="96">
        <f>_xlfn.MAXIFS('Details local delivery'!AA:AA,'Details local delivery'!B:B,A109)</f>
        <v>0</v>
      </c>
      <c r="M109" s="256">
        <f>IFERROR(_xlfn.MAXIFS('Details local delivery'!AB:AB,'Details local delivery'!B:B,A109),"-")</f>
        <v>0</v>
      </c>
      <c r="N109" s="104">
        <f t="shared" si="8"/>
        <v>0.7142857142857143</v>
      </c>
      <c r="O109" s="104">
        <f t="shared" si="9"/>
        <v>4.8913043478260872E-2</v>
      </c>
      <c r="P109" s="99">
        <f t="shared" si="12"/>
        <v>0</v>
      </c>
      <c r="Q109" s="100">
        <f t="shared" si="13"/>
        <v>0</v>
      </c>
      <c r="R109" s="105" t="e">
        <f t="shared" si="10"/>
        <v>#DIV/0!</v>
      </c>
      <c r="S109" s="101">
        <f t="shared" si="15"/>
        <v>0.7142857142857143</v>
      </c>
      <c r="T109" s="102"/>
      <c r="U109" s="107"/>
      <c r="V109" s="5"/>
    </row>
    <row r="110" spans="1:22" ht="15.6" hidden="1" x14ac:dyDescent="0.3">
      <c r="A110" s="18" t="s">
        <v>774</v>
      </c>
      <c r="B110" s="92">
        <f>+IFERROR(VLOOKUP(A110,'Details local delivery'!B:C,2,0),"-")</f>
        <v>46036</v>
      </c>
      <c r="C110" s="93">
        <f t="shared" si="11"/>
        <v>46036</v>
      </c>
      <c r="D110" s="94" t="str">
        <f>+IFERROR(VLOOKUP(A110,'Details local delivery'!B:E,4,0),"-")</f>
        <v>7797tu218</v>
      </c>
      <c r="E110" s="94">
        <f>VLOOKUP(A110,'Details local delivery'!B:L,11,0)</f>
        <v>3</v>
      </c>
      <c r="F110" s="94">
        <f>SUMIFS('Details local delivery'!M:M,'Details local delivery'!G:G,'RECAP Delivery Plan '!A110)</f>
        <v>1</v>
      </c>
      <c r="G110" s="94">
        <f>VLOOKUP(A110,'Details local delivery'!B:J,9,0)</f>
        <v>927</v>
      </c>
      <c r="H110" s="95">
        <f>SUMIFS('Details local delivery'!K:K,'Details local delivery'!G:G,'RECAP Delivery Plan '!A110)</f>
        <v>115</v>
      </c>
      <c r="I110" s="96">
        <f>SUMIFS('Details local delivery'!Y:Y,'Details local delivery'!B:B,A:A)</f>
        <v>0</v>
      </c>
      <c r="J110" s="97">
        <f>AVERAGEIFS('Details local delivery'!W:W,'Details local delivery'!B:B,A110)</f>
        <v>0.57500000000000007</v>
      </c>
      <c r="K110" s="96">
        <f>_xlfn.MAXIFS('Details local delivery'!Z:Z,'Details local delivery'!B:B,A110)</f>
        <v>0</v>
      </c>
      <c r="L110" s="96">
        <f>_xlfn.MAXIFS('Details local delivery'!AA:AA,'Details local delivery'!B:B,A110)</f>
        <v>0</v>
      </c>
      <c r="M110" s="256">
        <f>IFERROR(_xlfn.MAXIFS('Details local delivery'!AB:AB,'Details local delivery'!B:B,A110),"-")</f>
        <v>0</v>
      </c>
      <c r="N110" s="104">
        <f t="shared" si="8"/>
        <v>0.33333333333333331</v>
      </c>
      <c r="O110" s="104">
        <f t="shared" si="9"/>
        <v>0.12405609492988134</v>
      </c>
      <c r="P110" s="99">
        <f t="shared" si="12"/>
        <v>0</v>
      </c>
      <c r="Q110" s="100">
        <f t="shared" si="13"/>
        <v>0</v>
      </c>
      <c r="R110" s="105" t="e">
        <f t="shared" si="10"/>
        <v>#DIV/0!</v>
      </c>
      <c r="S110" s="101">
        <f t="shared" si="15"/>
        <v>0.33333333333333331</v>
      </c>
      <c r="T110" s="102"/>
      <c r="U110" s="107"/>
      <c r="V110" s="5"/>
    </row>
    <row r="111" spans="1:22" ht="15.6" hidden="1" x14ac:dyDescent="0.3">
      <c r="A111" s="18" t="s">
        <v>775</v>
      </c>
      <c r="B111" s="92">
        <f>+IFERROR(VLOOKUP(A111,'Details local delivery'!B:C,2,0),"-")</f>
        <v>46036</v>
      </c>
      <c r="C111" s="93">
        <f t="shared" si="11"/>
        <v>46036</v>
      </c>
      <c r="D111" s="94" t="str">
        <f>+IFERROR(VLOOKUP(A111,'Details local delivery'!B:E,4,0),"-")</f>
        <v>4331tu175</v>
      </c>
      <c r="E111" s="94">
        <f>VLOOKUP(A111,'Details local delivery'!B:L,11,0)</f>
        <v>14</v>
      </c>
      <c r="F111" s="94">
        <f>SUMIFS('Details local delivery'!M:M,'Details local delivery'!G:G,'RECAP Delivery Plan '!A111)</f>
        <v>5</v>
      </c>
      <c r="G111" s="94">
        <f>VLOOKUP(A111,'Details local delivery'!B:J,9,0)</f>
        <v>9200</v>
      </c>
      <c r="H111" s="95">
        <f>SUMIFS('Details local delivery'!K:K,'Details local delivery'!G:G,'RECAP Delivery Plan '!A111)</f>
        <v>2300</v>
      </c>
      <c r="I111" s="96">
        <f>SUMIFS('Details local delivery'!Y:Y,'Details local delivery'!B:B,A:A)</f>
        <v>0</v>
      </c>
      <c r="J111" s="97">
        <f>AVERAGEIFS('Details local delivery'!W:W,'Details local delivery'!B:B,A111)</f>
        <v>1</v>
      </c>
      <c r="K111" s="96">
        <f>_xlfn.MAXIFS('Details local delivery'!Z:Z,'Details local delivery'!B:B,A111)</f>
        <v>0</v>
      </c>
      <c r="L111" s="96">
        <f>_xlfn.MAXIFS('Details local delivery'!AA:AA,'Details local delivery'!B:B,A111)</f>
        <v>0</v>
      </c>
      <c r="M111" s="96">
        <f>_xlfn.MAXIFS('Details local delivery'!AB:AB,'Details local delivery'!B:B,A111)</f>
        <v>0</v>
      </c>
      <c r="N111" s="104">
        <f t="shared" si="8"/>
        <v>0.35714285714285715</v>
      </c>
      <c r="O111" s="104">
        <f t="shared" si="9"/>
        <v>0.25</v>
      </c>
      <c r="P111" s="99">
        <f t="shared" si="12"/>
        <v>0</v>
      </c>
      <c r="Q111" s="100">
        <f t="shared" si="13"/>
        <v>0</v>
      </c>
      <c r="R111" s="105" t="e">
        <f t="shared" si="10"/>
        <v>#DIV/0!</v>
      </c>
      <c r="S111" s="101">
        <f t="shared" si="15"/>
        <v>0.35714285714285715</v>
      </c>
      <c r="T111" s="102"/>
      <c r="U111" s="107"/>
      <c r="V111" s="5"/>
    </row>
    <row r="112" spans="1:22" ht="15.6" hidden="1" x14ac:dyDescent="0.3">
      <c r="A112" s="18" t="s">
        <v>776</v>
      </c>
      <c r="B112" s="92">
        <f>+IFERROR(VLOOKUP(A112,'Details local delivery'!B:C,2,0),"-")</f>
        <v>46036</v>
      </c>
      <c r="C112" s="93">
        <f t="shared" si="11"/>
        <v>46036</v>
      </c>
      <c r="D112" s="94" t="str">
        <f>+IFERROR(VLOOKUP(A112,'Details local delivery'!B:E,4,0),"-")</f>
        <v>9524TU238</v>
      </c>
      <c r="E112" s="94">
        <f>VLOOKUP(A112,'Details local delivery'!B:L,11,0)</f>
        <v>14</v>
      </c>
      <c r="F112" s="94">
        <f>SUMIFS('Details local delivery'!M:M,'Details local delivery'!G:G,'RECAP Delivery Plan '!A112)</f>
        <v>9</v>
      </c>
      <c r="G112" s="94">
        <f>VLOOKUP(A112,'Details local delivery'!B:J,9,0)</f>
        <v>10230</v>
      </c>
      <c r="H112" s="95">
        <f>SUMIFS('Details local delivery'!K:K,'Details local delivery'!G:G,'RECAP Delivery Plan '!A112)</f>
        <v>10000</v>
      </c>
      <c r="I112" s="96">
        <f>SUMIFS('Details local delivery'!Y:Y,'Details local delivery'!B:B,A:A)</f>
        <v>0</v>
      </c>
      <c r="J112" s="97">
        <f>AVERAGEIFS('Details local delivery'!W:W,'Details local delivery'!B:B,A112)</f>
        <v>1</v>
      </c>
      <c r="K112" s="96">
        <f>_xlfn.MAXIFS('Details local delivery'!Z:Z,'Details local delivery'!B:B,A112)</f>
        <v>0</v>
      </c>
      <c r="L112" s="96">
        <f>_xlfn.MAXIFS('Details local delivery'!AA:AA,'Details local delivery'!B:B,A112)</f>
        <v>0</v>
      </c>
      <c r="M112" s="96">
        <f>_xlfn.MAXIFS('Details local delivery'!AB:AB,'Details local delivery'!B:B,A112)</f>
        <v>0</v>
      </c>
      <c r="N112" s="104">
        <f t="shared" si="8"/>
        <v>0.6428571428571429</v>
      </c>
      <c r="O112" s="104">
        <f t="shared" si="9"/>
        <v>0.97751710654936463</v>
      </c>
      <c r="P112" s="99">
        <f t="shared" si="12"/>
        <v>0</v>
      </c>
      <c r="Q112" s="100">
        <f t="shared" si="13"/>
        <v>0</v>
      </c>
      <c r="R112" s="105" t="e">
        <f t="shared" si="10"/>
        <v>#DIV/0!</v>
      </c>
      <c r="S112" s="101">
        <f t="shared" si="15"/>
        <v>0.97751710654936463</v>
      </c>
      <c r="T112" s="102"/>
      <c r="U112" s="107"/>
      <c r="V112" s="5"/>
    </row>
    <row r="113" spans="1:22" ht="15.6" hidden="1" x14ac:dyDescent="0.3">
      <c r="A113" s="18" t="s">
        <v>777</v>
      </c>
      <c r="B113" s="92">
        <f>+IFERROR(VLOOKUP(A113,'Details local delivery'!B:C,2,0),"-")</f>
        <v>46036</v>
      </c>
      <c r="C113" s="93">
        <f t="shared" si="11"/>
        <v>46036</v>
      </c>
      <c r="D113" s="94" t="str">
        <f>+IFERROR(VLOOKUP(A113,'Details local delivery'!B:E,4,0),"-")</f>
        <v>9524TU238</v>
      </c>
      <c r="E113" s="94">
        <f>VLOOKUP(A113,'Details local delivery'!B:L,11,0)</f>
        <v>14</v>
      </c>
      <c r="F113" s="94">
        <f>SUMIFS('Details local delivery'!M:M,'Details local delivery'!G:G,'RECAP Delivery Plan '!A113)</f>
        <v>1</v>
      </c>
      <c r="G113" s="94">
        <f>VLOOKUP(A113,'Details local delivery'!B:J,9,0)</f>
        <v>10230</v>
      </c>
      <c r="H113" s="95">
        <f>SUMIFS('Details local delivery'!K:K,'Details local delivery'!G:G,'RECAP Delivery Plan '!A113)</f>
        <v>120</v>
      </c>
      <c r="I113" s="96">
        <f>SUMIFS('Details local delivery'!Y:Y,'Details local delivery'!B:B,A:A)</f>
        <v>0</v>
      </c>
      <c r="J113" s="97">
        <f>AVERAGEIFS('Details local delivery'!W:W,'Details local delivery'!B:B,A113)</f>
        <v>1</v>
      </c>
      <c r="K113" s="96">
        <f>_xlfn.MAXIFS('Details local delivery'!Z:Z,'Details local delivery'!B:B,A113)</f>
        <v>0</v>
      </c>
      <c r="L113" s="96">
        <f>_xlfn.MAXIFS('Details local delivery'!AA:AA,'Details local delivery'!B:B,A113)</f>
        <v>0</v>
      </c>
      <c r="M113" s="256">
        <f>IFERROR(_xlfn.MAXIFS('Details local delivery'!AB:AB,'Details local delivery'!B:B,A113),"-")</f>
        <v>0</v>
      </c>
      <c r="N113" s="104">
        <f t="shared" si="8"/>
        <v>7.1428571428571425E-2</v>
      </c>
      <c r="O113" s="104">
        <f t="shared" si="9"/>
        <v>1.1730205278592375E-2</v>
      </c>
      <c r="P113" s="99">
        <f t="shared" si="12"/>
        <v>0</v>
      </c>
      <c r="Q113" s="100">
        <f t="shared" si="13"/>
        <v>0</v>
      </c>
      <c r="R113" s="105" t="e">
        <f t="shared" si="10"/>
        <v>#DIV/0!</v>
      </c>
      <c r="S113" s="101">
        <f t="shared" si="15"/>
        <v>7.1428571428571425E-2</v>
      </c>
      <c r="T113" s="102"/>
      <c r="U113" s="107"/>
      <c r="V113" s="5"/>
    </row>
    <row r="114" spans="1:22" ht="15.6" hidden="1" x14ac:dyDescent="0.3">
      <c r="A114" s="18" t="s">
        <v>778</v>
      </c>
      <c r="B114" s="92">
        <f>+IFERROR(VLOOKUP(A114,'Details local delivery'!B:C,2,0),"-")</f>
        <v>46036</v>
      </c>
      <c r="C114" s="93">
        <f t="shared" si="11"/>
        <v>46036</v>
      </c>
      <c r="D114" s="94" t="str">
        <f>+IFERROR(VLOOKUP(A114,'Details local delivery'!B:E,4,0),"-")</f>
        <v>5735tu217</v>
      </c>
      <c r="E114" s="94">
        <f>VLOOKUP(A114,'Details local delivery'!B:L,11,0)</f>
        <v>14</v>
      </c>
      <c r="F114" s="94">
        <f>SUMIFS('Details local delivery'!M:M,'Details local delivery'!G:G,'RECAP Delivery Plan '!A114)</f>
        <v>13</v>
      </c>
      <c r="G114" s="94">
        <f>VLOOKUP(A114,'Details local delivery'!B:J,9,0)</f>
        <v>10200</v>
      </c>
      <c r="H114" s="95">
        <f>SUMIFS('Details local delivery'!K:K,'Details local delivery'!G:G,'RECAP Delivery Plan '!A114)</f>
        <v>7100</v>
      </c>
      <c r="I114" s="96">
        <f>SUMIFS('Details local delivery'!Y:Y,'Details local delivery'!B:B,A:A)</f>
        <v>0</v>
      </c>
      <c r="J114" s="97">
        <f>AVERAGEIFS('Details local delivery'!W:W,'Details local delivery'!B:B,A114)</f>
        <v>1</v>
      </c>
      <c r="K114" s="96">
        <f>_xlfn.MAXIFS('Details local delivery'!Z:Z,'Details local delivery'!B:B,A114)</f>
        <v>0</v>
      </c>
      <c r="L114" s="96">
        <f>_xlfn.MAXIFS('Details local delivery'!AA:AA,'Details local delivery'!B:B,A114)</f>
        <v>0</v>
      </c>
      <c r="M114" s="256">
        <f>IFERROR(_xlfn.MAXIFS('Details local delivery'!AB:AB,'Details local delivery'!B:B,A114),"-")</f>
        <v>0</v>
      </c>
      <c r="N114" s="104">
        <f t="shared" si="8"/>
        <v>0.9285714285714286</v>
      </c>
      <c r="O114" s="104">
        <f t="shared" si="9"/>
        <v>0.69607843137254899</v>
      </c>
      <c r="P114" s="99">
        <f t="shared" si="12"/>
        <v>0</v>
      </c>
      <c r="Q114" s="100">
        <f t="shared" si="13"/>
        <v>0</v>
      </c>
      <c r="R114" s="105" t="e">
        <f t="shared" si="10"/>
        <v>#DIV/0!</v>
      </c>
      <c r="S114" s="101">
        <f t="shared" si="15"/>
        <v>0.9285714285714286</v>
      </c>
      <c r="T114" s="102"/>
      <c r="U114" s="107"/>
      <c r="V114" s="5"/>
    </row>
    <row r="115" spans="1:22" ht="15.6" hidden="1" x14ac:dyDescent="0.3">
      <c r="A115" s="18" t="s">
        <v>779</v>
      </c>
      <c r="B115" s="92">
        <f>+IFERROR(VLOOKUP(A115,'Details local delivery'!B:C,2,0),"-")</f>
        <v>46037</v>
      </c>
      <c r="C115" s="93">
        <f t="shared" si="11"/>
        <v>46037</v>
      </c>
      <c r="D115" s="94" t="str">
        <f>+IFERROR(VLOOKUP(A115,'Details local delivery'!B:E,4,0),"-")</f>
        <v>6502TU247</v>
      </c>
      <c r="E115" s="94">
        <f>VLOOKUP(A115,'Details local delivery'!B:L,11,0)</f>
        <v>14</v>
      </c>
      <c r="F115" s="94">
        <f>SUMIFS('Details local delivery'!M:M,'Details local delivery'!G:G,'RECAP Delivery Plan '!A115)</f>
        <v>4</v>
      </c>
      <c r="G115" s="94">
        <f>VLOOKUP(A115,'Details local delivery'!B:J,9,0)</f>
        <v>8500</v>
      </c>
      <c r="H115" s="95">
        <f>SUMIFS('Details local delivery'!K:K,'Details local delivery'!G:G,'RECAP Delivery Plan '!A115)</f>
        <v>3000</v>
      </c>
      <c r="I115" s="96">
        <f>SUMIFS('Details local delivery'!Y:Y,'Details local delivery'!B:B,A:A)</f>
        <v>0</v>
      </c>
      <c r="J115" s="97">
        <f>AVERAGEIFS('Details local delivery'!W:W,'Details local delivery'!B:B,A115)</f>
        <v>1</v>
      </c>
      <c r="K115" s="96">
        <f>_xlfn.MAXIFS('Details local delivery'!Z:Z,'Details local delivery'!B:B,A115)</f>
        <v>0</v>
      </c>
      <c r="L115" s="96">
        <f>_xlfn.MAXIFS('Details local delivery'!AA:AA,'Details local delivery'!B:B,A115)</f>
        <v>0</v>
      </c>
      <c r="M115" s="96">
        <f>_xlfn.MAXIFS('Details local delivery'!AB:AB,'Details local delivery'!B:B,A115)</f>
        <v>0</v>
      </c>
      <c r="N115" s="104">
        <f t="shared" si="8"/>
        <v>0.2857142857142857</v>
      </c>
      <c r="O115" s="104">
        <f t="shared" si="9"/>
        <v>0.35294117647058826</v>
      </c>
      <c r="P115" s="99">
        <f t="shared" si="12"/>
        <v>0</v>
      </c>
      <c r="Q115" s="100">
        <f t="shared" si="13"/>
        <v>0</v>
      </c>
      <c r="R115" s="105" t="e">
        <f t="shared" si="10"/>
        <v>#DIV/0!</v>
      </c>
      <c r="S115" s="101">
        <f t="shared" si="15"/>
        <v>0.35294117647058826</v>
      </c>
      <c r="T115" s="102"/>
      <c r="U115" s="107"/>
      <c r="V115" s="5"/>
    </row>
    <row r="116" spans="1:22" ht="15.6" hidden="1" x14ac:dyDescent="0.3">
      <c r="A116" s="18" t="s">
        <v>780</v>
      </c>
      <c r="B116" s="92">
        <f>+IFERROR(VLOOKUP(A116,'Details local delivery'!B:C,2,0),"-")</f>
        <v>46037</v>
      </c>
      <c r="C116" s="93">
        <f t="shared" si="11"/>
        <v>46037</v>
      </c>
      <c r="D116" s="94" t="str">
        <f>+IFERROR(VLOOKUP(A116,'Details local delivery'!B:E,4,0),"-")</f>
        <v>626tu203</v>
      </c>
      <c r="E116" s="94">
        <f>VLOOKUP(A116,'Details local delivery'!B:L,11,0)</f>
        <v>14</v>
      </c>
      <c r="F116" s="94">
        <f>SUMIFS('Details local delivery'!M:M,'Details local delivery'!G:G,'RECAP Delivery Plan '!A116)</f>
        <v>10</v>
      </c>
      <c r="G116" s="94">
        <f>VLOOKUP(A116,'Details local delivery'!B:J,9,0)</f>
        <v>8500</v>
      </c>
      <c r="H116" s="95">
        <f>SUMIFS('Details local delivery'!K:K,'Details local delivery'!G:G,'RECAP Delivery Plan '!A116)</f>
        <v>2100</v>
      </c>
      <c r="I116" s="96">
        <f>SUMIFS('Details local delivery'!Y:Y,'Details local delivery'!B:B,A:A)</f>
        <v>0</v>
      </c>
      <c r="J116" s="97">
        <f>AVERAGEIFS('Details local delivery'!W:W,'Details local delivery'!B:B,A116)</f>
        <v>1</v>
      </c>
      <c r="K116" s="96">
        <f>_xlfn.MAXIFS('Details local delivery'!Z:Z,'Details local delivery'!B:B,A116)</f>
        <v>0</v>
      </c>
      <c r="L116" s="96">
        <f>_xlfn.MAXIFS('Details local delivery'!AA:AA,'Details local delivery'!B:B,A116)</f>
        <v>0</v>
      </c>
      <c r="M116" s="96">
        <f>_xlfn.MAXIFS('Details local delivery'!AB:AB,'Details local delivery'!B:B,A116)</f>
        <v>0</v>
      </c>
      <c r="N116" s="104">
        <f t="shared" si="8"/>
        <v>0.7142857142857143</v>
      </c>
      <c r="O116" s="104">
        <f t="shared" si="9"/>
        <v>0.24705882352941178</v>
      </c>
      <c r="P116" s="99">
        <f t="shared" si="12"/>
        <v>0</v>
      </c>
      <c r="Q116" s="100">
        <f t="shared" si="13"/>
        <v>0</v>
      </c>
      <c r="R116" s="105" t="e">
        <f t="shared" si="10"/>
        <v>#DIV/0!</v>
      </c>
      <c r="S116" s="101">
        <f t="shared" si="15"/>
        <v>0.7142857142857143</v>
      </c>
      <c r="T116" s="102"/>
      <c r="U116" s="107"/>
      <c r="V116" s="5"/>
    </row>
    <row r="117" spans="1:22" ht="15.6" hidden="1" x14ac:dyDescent="0.3">
      <c r="A117" s="18" t="s">
        <v>781</v>
      </c>
      <c r="B117" s="92">
        <f>+IFERROR(VLOOKUP(A117,'Details local delivery'!B:C,2,0),"-")</f>
        <v>46037</v>
      </c>
      <c r="C117" s="93">
        <f t="shared" si="11"/>
        <v>46037</v>
      </c>
      <c r="D117" s="94" t="str">
        <f>+IFERROR(VLOOKUP(A117,'Details local delivery'!B:E,4,0),"-")</f>
        <v>9524TU238</v>
      </c>
      <c r="E117" s="94">
        <f>VLOOKUP(A117,'Details local delivery'!B:L,11,0)</f>
        <v>14</v>
      </c>
      <c r="F117" s="94">
        <f>SUMIFS('Details local delivery'!M:M,'Details local delivery'!G:G,'RECAP Delivery Plan '!A117)</f>
        <v>14</v>
      </c>
      <c r="G117" s="94">
        <f>VLOOKUP(A117,'Details local delivery'!B:J,9,0)</f>
        <v>10230</v>
      </c>
      <c r="H117" s="95">
        <f>SUMIFS('Details local delivery'!K:K,'Details local delivery'!G:G,'RECAP Delivery Plan '!A117)</f>
        <v>8000</v>
      </c>
      <c r="I117" s="96">
        <f>SUMIFS('Details local delivery'!Y:Y,'Details local delivery'!B:B,A:A)</f>
        <v>0</v>
      </c>
      <c r="J117" s="97">
        <f>AVERAGEIFS('Details local delivery'!W:W,'Details local delivery'!B:B,A117)</f>
        <v>0.91666666666666674</v>
      </c>
      <c r="K117" s="96">
        <f>_xlfn.MAXIFS('Details local delivery'!Z:Z,'Details local delivery'!B:B,A117)</f>
        <v>0</v>
      </c>
      <c r="L117" s="96">
        <f>_xlfn.MAXIFS('Details local delivery'!AA:AA,'Details local delivery'!B:B,A117)</f>
        <v>0</v>
      </c>
      <c r="M117" s="96">
        <f>_xlfn.MAXIFS('Details local delivery'!AB:AB,'Details local delivery'!B:B,A117)</f>
        <v>0</v>
      </c>
      <c r="N117" s="104">
        <f t="shared" si="8"/>
        <v>1</v>
      </c>
      <c r="O117" s="104">
        <f t="shared" si="9"/>
        <v>0.78201368523949166</v>
      </c>
      <c r="P117" s="99">
        <f t="shared" si="12"/>
        <v>0</v>
      </c>
      <c r="Q117" s="100">
        <f t="shared" si="13"/>
        <v>0</v>
      </c>
      <c r="R117" s="105" t="e">
        <f t="shared" si="10"/>
        <v>#DIV/0!</v>
      </c>
      <c r="S117" s="101">
        <f t="shared" si="15"/>
        <v>1</v>
      </c>
      <c r="T117" s="102"/>
      <c r="U117" s="107"/>
      <c r="V117" s="5"/>
    </row>
    <row r="118" spans="1:22" ht="15.6" hidden="1" x14ac:dyDescent="0.3">
      <c r="A118" s="18" t="s">
        <v>782</v>
      </c>
      <c r="B118" s="92">
        <f>+IFERROR(VLOOKUP(A118,'Details local delivery'!B:C,2,0),"-")</f>
        <v>46037</v>
      </c>
      <c r="C118" s="93">
        <f t="shared" si="11"/>
        <v>46037</v>
      </c>
      <c r="D118" s="94" t="str">
        <f>+IFERROR(VLOOKUP(A118,'Details local delivery'!B:E,4,0),"-")</f>
        <v>9524TU238</v>
      </c>
      <c r="E118" s="94">
        <f>VLOOKUP(A118,'Details local delivery'!B:L,11,0)</f>
        <v>14</v>
      </c>
      <c r="F118" s="94">
        <f>SUMIFS('Details local delivery'!M:M,'Details local delivery'!G:G,'RECAP Delivery Plan '!A118)</f>
        <v>13</v>
      </c>
      <c r="G118" s="94">
        <f>VLOOKUP(A118,'Details local delivery'!B:J,9,0)</f>
        <v>10230</v>
      </c>
      <c r="H118" s="95">
        <f>SUMIFS('Details local delivery'!K:K,'Details local delivery'!G:G,'RECAP Delivery Plan '!A118)</f>
        <v>7100</v>
      </c>
      <c r="I118" s="96">
        <f>SUMIFS('Details local delivery'!Y:Y,'Details local delivery'!B:B,A:A)</f>
        <v>0</v>
      </c>
      <c r="J118" s="97">
        <f>AVERAGEIFS('Details local delivery'!W:W,'Details local delivery'!B:B,A118)</f>
        <v>1</v>
      </c>
      <c r="K118" s="96">
        <f>_xlfn.MAXIFS('Details local delivery'!Z:Z,'Details local delivery'!B:B,A118)</f>
        <v>0</v>
      </c>
      <c r="L118" s="96">
        <f>_xlfn.MAXIFS('Details local delivery'!AA:AA,'Details local delivery'!B:B,A118)</f>
        <v>0</v>
      </c>
      <c r="M118" s="256">
        <f>IFERROR(_xlfn.MAXIFS('Details local delivery'!AB:AB,'Details local delivery'!B:B,A118),"-")</f>
        <v>0</v>
      </c>
      <c r="N118" s="104">
        <f t="shared" si="8"/>
        <v>0.9285714285714286</v>
      </c>
      <c r="O118" s="104">
        <f t="shared" si="9"/>
        <v>0.69403714565004893</v>
      </c>
      <c r="P118" s="99">
        <f t="shared" si="12"/>
        <v>0</v>
      </c>
      <c r="Q118" s="100">
        <f t="shared" si="13"/>
        <v>0</v>
      </c>
      <c r="R118" s="105" t="e">
        <f t="shared" si="10"/>
        <v>#DIV/0!</v>
      </c>
      <c r="S118" s="101">
        <f t="shared" si="15"/>
        <v>0.9285714285714286</v>
      </c>
      <c r="T118" s="102"/>
      <c r="U118" s="107"/>
      <c r="V118" s="5"/>
    </row>
    <row r="119" spans="1:22" ht="15.6" hidden="1" x14ac:dyDescent="0.3">
      <c r="A119" s="18" t="s">
        <v>783</v>
      </c>
      <c r="B119" s="92">
        <f>+IFERROR(VLOOKUP(A119,'Details local delivery'!B:C,2,0),"-")</f>
        <v>46037</v>
      </c>
      <c r="C119" s="93">
        <f t="shared" si="11"/>
        <v>46037</v>
      </c>
      <c r="D119" s="94" t="str">
        <f>+IFERROR(VLOOKUP(A119,'Details local delivery'!B:E,4,0),"-")</f>
        <v>7797tu218</v>
      </c>
      <c r="E119" s="94">
        <f>VLOOKUP(A119,'Details local delivery'!B:L,11,0)</f>
        <v>3</v>
      </c>
      <c r="F119" s="94">
        <f>SUMIFS('Details local delivery'!M:M,'Details local delivery'!G:G,'RECAP Delivery Plan '!A119)</f>
        <v>1</v>
      </c>
      <c r="G119" s="94">
        <f>VLOOKUP(A119,'Details local delivery'!B:J,9,0)</f>
        <v>927</v>
      </c>
      <c r="H119" s="95">
        <f>SUMIFS('Details local delivery'!K:K,'Details local delivery'!G:G,'RECAP Delivery Plan '!A119)</f>
        <v>244</v>
      </c>
      <c r="I119" s="96">
        <f>SUMIFS('Details local delivery'!Y:Y,'Details local delivery'!B:B,A:A)</f>
        <v>0</v>
      </c>
      <c r="J119" s="97">
        <f>AVERAGEIFS('Details local delivery'!W:W,'Details local delivery'!B:B,A119)</f>
        <v>1</v>
      </c>
      <c r="K119" s="96">
        <f>_xlfn.MAXIFS('Details local delivery'!Z:Z,'Details local delivery'!B:B,A119)</f>
        <v>0</v>
      </c>
      <c r="L119" s="96">
        <f>_xlfn.MAXIFS('Details local delivery'!AA:AA,'Details local delivery'!B:B,A119)</f>
        <v>0</v>
      </c>
      <c r="M119" s="256">
        <f>IFERROR(_xlfn.MAXIFS('Details local delivery'!AB:AB,'Details local delivery'!B:B,A119),"-")</f>
        <v>0</v>
      </c>
      <c r="N119" s="104">
        <f t="shared" si="8"/>
        <v>0.33333333333333331</v>
      </c>
      <c r="O119" s="104">
        <f t="shared" si="9"/>
        <v>0.26321467098166129</v>
      </c>
      <c r="P119" s="99">
        <f t="shared" si="12"/>
        <v>0</v>
      </c>
      <c r="Q119" s="100">
        <f t="shared" si="13"/>
        <v>0</v>
      </c>
      <c r="R119" s="105" t="e">
        <f t="shared" si="10"/>
        <v>#DIV/0!</v>
      </c>
      <c r="S119" s="101">
        <f t="shared" si="15"/>
        <v>0.33333333333333331</v>
      </c>
      <c r="T119" s="102"/>
      <c r="U119" s="107"/>
      <c r="V119" s="5"/>
    </row>
    <row r="120" spans="1:22" ht="15.6" hidden="1" x14ac:dyDescent="0.3">
      <c r="A120" s="18" t="s">
        <v>784</v>
      </c>
      <c r="B120" s="92">
        <f>+IFERROR(VLOOKUP(A120,'Details local delivery'!B:C,2,0),"-")</f>
        <v>46037</v>
      </c>
      <c r="C120" s="93">
        <f t="shared" si="11"/>
        <v>46037</v>
      </c>
      <c r="D120" s="94" t="str">
        <f>+IFERROR(VLOOKUP(A120,'Details local delivery'!B:E,4,0),"-")</f>
        <v>9524TU238</v>
      </c>
      <c r="E120" s="94">
        <f>VLOOKUP(A120,'Details local delivery'!B:L,11,0)</f>
        <v>14</v>
      </c>
      <c r="F120" s="94">
        <f>SUMIFS('Details local delivery'!M:M,'Details local delivery'!G:G,'RECAP Delivery Plan '!A120)</f>
        <v>13</v>
      </c>
      <c r="G120" s="94">
        <f>VLOOKUP(A120,'Details local delivery'!B:J,9,0)</f>
        <v>10230</v>
      </c>
      <c r="H120" s="95">
        <f>SUMIFS('Details local delivery'!K:K,'Details local delivery'!G:G,'RECAP Delivery Plan '!A120)</f>
        <v>6500</v>
      </c>
      <c r="I120" s="96">
        <f>SUMIFS('Details local delivery'!Y:Y,'Details local delivery'!B:B,A:A)</f>
        <v>0</v>
      </c>
      <c r="J120" s="97">
        <f>AVERAGEIFS('Details local delivery'!W:W,'Details local delivery'!B:B,A120)</f>
        <v>1</v>
      </c>
      <c r="K120" s="96">
        <f>_xlfn.MAXIFS('Details local delivery'!Z:Z,'Details local delivery'!B:B,A120)</f>
        <v>0</v>
      </c>
      <c r="L120" s="96">
        <f>_xlfn.MAXIFS('Details local delivery'!AA:AA,'Details local delivery'!B:B,A120)</f>
        <v>0</v>
      </c>
      <c r="M120" s="96">
        <f>_xlfn.MAXIFS('Details local delivery'!AB:AB,'Details local delivery'!B:B,A120)</f>
        <v>0</v>
      </c>
      <c r="N120" s="104">
        <f t="shared" si="8"/>
        <v>0.9285714285714286</v>
      </c>
      <c r="O120" s="104">
        <f t="shared" si="9"/>
        <v>0.63538611925708699</v>
      </c>
      <c r="P120" s="99">
        <f t="shared" si="12"/>
        <v>0</v>
      </c>
      <c r="Q120" s="100">
        <f t="shared" si="13"/>
        <v>0</v>
      </c>
      <c r="R120" s="105" t="e">
        <f t="shared" si="10"/>
        <v>#DIV/0!</v>
      </c>
      <c r="S120" s="101">
        <f t="shared" si="15"/>
        <v>0.9285714285714286</v>
      </c>
      <c r="T120" s="102"/>
      <c r="U120" s="107"/>
      <c r="V120" s="5"/>
    </row>
    <row r="121" spans="1:22" ht="15.6" hidden="1" x14ac:dyDescent="0.3">
      <c r="A121" s="18" t="s">
        <v>785</v>
      </c>
      <c r="B121" s="92">
        <f>+IFERROR(VLOOKUP(A121,'Details local delivery'!B:C,2,0),"-")</f>
        <v>46037</v>
      </c>
      <c r="C121" s="93">
        <f t="shared" si="11"/>
        <v>46037</v>
      </c>
      <c r="D121" s="94" t="str">
        <f>+IFERROR(VLOOKUP(A121,'Details local delivery'!B:E,4,0),"-")</f>
        <v>6502TU247</v>
      </c>
      <c r="E121" s="94">
        <f>VLOOKUP(A121,'Details local delivery'!B:L,11,0)</f>
        <v>14</v>
      </c>
      <c r="F121" s="94">
        <f>SUMIFS('Details local delivery'!M:M,'Details local delivery'!G:G,'RECAP Delivery Plan '!A121)</f>
        <v>1</v>
      </c>
      <c r="G121" s="94">
        <f>VLOOKUP(A121,'Details local delivery'!B:J,9,0)</f>
        <v>8500</v>
      </c>
      <c r="H121" s="95">
        <f>SUMIFS('Details local delivery'!K:K,'Details local delivery'!G:G,'RECAP Delivery Plan '!A121)</f>
        <v>514</v>
      </c>
      <c r="I121" s="96">
        <f>SUMIFS('Details local delivery'!Y:Y,'Details local delivery'!B:B,A:A)</f>
        <v>0</v>
      </c>
      <c r="J121" s="97">
        <f>AVERAGEIFS('Details local delivery'!W:W,'Details local delivery'!B:B,A121)</f>
        <v>1</v>
      </c>
      <c r="K121" s="96">
        <f>_xlfn.MAXIFS('Details local delivery'!Z:Z,'Details local delivery'!B:B,A121)</f>
        <v>0</v>
      </c>
      <c r="L121" s="96">
        <f>_xlfn.MAXIFS('Details local delivery'!AA:AA,'Details local delivery'!B:B,A121)</f>
        <v>0</v>
      </c>
      <c r="M121" s="256">
        <f>IFERROR(_xlfn.MAXIFS('Details local delivery'!AB:AB,'Details local delivery'!B:B,A121),"-")</f>
        <v>0</v>
      </c>
      <c r="N121" s="104">
        <f t="shared" si="8"/>
        <v>7.1428571428571425E-2</v>
      </c>
      <c r="O121" s="104">
        <f t="shared" si="9"/>
        <v>6.0470588235294116E-2</v>
      </c>
      <c r="P121" s="99">
        <f t="shared" si="12"/>
        <v>0</v>
      </c>
      <c r="Q121" s="100">
        <f t="shared" si="13"/>
        <v>0</v>
      </c>
      <c r="R121" s="105" t="e">
        <f t="shared" si="10"/>
        <v>#DIV/0!</v>
      </c>
      <c r="S121" s="101">
        <f t="shared" si="15"/>
        <v>7.1428571428571425E-2</v>
      </c>
      <c r="T121" s="102"/>
      <c r="U121" s="107"/>
      <c r="V121" s="5"/>
    </row>
    <row r="122" spans="1:22" ht="15.6" hidden="1" x14ac:dyDescent="0.3">
      <c r="A122" s="18" t="s">
        <v>786</v>
      </c>
      <c r="B122" s="92">
        <f>+IFERROR(VLOOKUP(A122,'Details local delivery'!B:C,2,0),"-")</f>
        <v>46037</v>
      </c>
      <c r="C122" s="93">
        <f t="shared" si="11"/>
        <v>46037</v>
      </c>
      <c r="D122" s="94" t="str">
        <f>+IFERROR(VLOOKUP(A122,'Details local delivery'!B:E,4,0),"-")</f>
        <v>4331tu175</v>
      </c>
      <c r="E122" s="94">
        <f>VLOOKUP(A122,'Details local delivery'!B:L,11,0)</f>
        <v>14</v>
      </c>
      <c r="F122" s="94">
        <f>SUMIFS('Details local delivery'!M:M,'Details local delivery'!G:G,'RECAP Delivery Plan '!A122)</f>
        <v>13</v>
      </c>
      <c r="G122" s="94">
        <f>VLOOKUP(A122,'Details local delivery'!B:J,9,0)</f>
        <v>9200</v>
      </c>
      <c r="H122" s="95">
        <f>SUMIFS('Details local delivery'!K:K,'Details local delivery'!G:G,'RECAP Delivery Plan '!A122)</f>
        <v>8470</v>
      </c>
      <c r="I122" s="96">
        <f>SUMIFS('Details local delivery'!Y:Y,'Details local delivery'!B:B,A:A)</f>
        <v>0</v>
      </c>
      <c r="J122" s="97">
        <f>AVERAGEIFS('Details local delivery'!W:W,'Details local delivery'!B:B,A122)</f>
        <v>1</v>
      </c>
      <c r="K122" s="96">
        <f>_xlfn.MAXIFS('Details local delivery'!Z:Z,'Details local delivery'!B:B,A122)</f>
        <v>0</v>
      </c>
      <c r="L122" s="96">
        <f>_xlfn.MAXIFS('Details local delivery'!AA:AA,'Details local delivery'!B:B,A122)</f>
        <v>0</v>
      </c>
      <c r="M122" s="96">
        <f>_xlfn.MAXIFS('Details local delivery'!AB:AB,'Details local delivery'!B:B,A122)</f>
        <v>0</v>
      </c>
      <c r="N122" s="104">
        <f t="shared" si="8"/>
        <v>0.9285714285714286</v>
      </c>
      <c r="O122" s="104">
        <f t="shared" si="9"/>
        <v>0.92065217391304344</v>
      </c>
      <c r="P122" s="99">
        <f t="shared" si="12"/>
        <v>0</v>
      </c>
      <c r="Q122" s="100">
        <f t="shared" si="13"/>
        <v>0</v>
      </c>
      <c r="R122" s="105" t="e">
        <f t="shared" si="10"/>
        <v>#DIV/0!</v>
      </c>
      <c r="S122" s="101">
        <f t="shared" si="15"/>
        <v>0.9285714285714286</v>
      </c>
      <c r="T122" s="102"/>
      <c r="U122" s="107"/>
      <c r="V122" s="5"/>
    </row>
    <row r="123" spans="1:22" ht="15.6" hidden="1" x14ac:dyDescent="0.3">
      <c r="A123" s="18" t="s">
        <v>787</v>
      </c>
      <c r="B123" s="92">
        <f>+IFERROR(VLOOKUP(A123,'Details local delivery'!B:C,2,0),"-")</f>
        <v>46037</v>
      </c>
      <c r="C123" s="93">
        <f t="shared" si="11"/>
        <v>46037</v>
      </c>
      <c r="D123" s="94" t="str">
        <f>+IFERROR(VLOOKUP(A123,'Details local delivery'!B:E,4,0),"-")</f>
        <v>626tu203</v>
      </c>
      <c r="E123" s="94">
        <f>VLOOKUP(A123,'Details local delivery'!B:L,11,0)</f>
        <v>14</v>
      </c>
      <c r="F123" s="94">
        <f>SUMIFS('Details local delivery'!M:M,'Details local delivery'!G:G,'RECAP Delivery Plan '!A123)</f>
        <v>14</v>
      </c>
      <c r="G123" s="94">
        <f>VLOOKUP(A123,'Details local delivery'!B:J,9,0)</f>
        <v>8500</v>
      </c>
      <c r="H123" s="95">
        <f>SUMIFS('Details local delivery'!K:K,'Details local delivery'!G:G,'RECAP Delivery Plan '!A123)</f>
        <v>10920</v>
      </c>
      <c r="I123" s="96">
        <f>SUMIFS('Details local delivery'!Y:Y,'Details local delivery'!B:B,A:A)</f>
        <v>0</v>
      </c>
      <c r="J123" s="97">
        <f>AVERAGEIFS('Details local delivery'!W:W,'Details local delivery'!B:B,A123)</f>
        <v>1</v>
      </c>
      <c r="K123" s="96">
        <f>_xlfn.MAXIFS('Details local delivery'!Z:Z,'Details local delivery'!B:B,A123)</f>
        <v>0</v>
      </c>
      <c r="L123" s="96">
        <f>_xlfn.MAXIFS('Details local delivery'!AA:AA,'Details local delivery'!B:B,A123)</f>
        <v>0</v>
      </c>
      <c r="M123" s="256">
        <f>IFERROR(_xlfn.MAXIFS('Details local delivery'!AB:AB,'Details local delivery'!B:B,A123),"-")</f>
        <v>0</v>
      </c>
      <c r="N123" s="104">
        <f t="shared" si="8"/>
        <v>1</v>
      </c>
      <c r="O123" s="104">
        <f t="shared" si="9"/>
        <v>1.2847058823529411</v>
      </c>
      <c r="P123" s="99">
        <f t="shared" si="12"/>
        <v>0</v>
      </c>
      <c r="Q123" s="100">
        <f t="shared" si="13"/>
        <v>0</v>
      </c>
      <c r="R123" s="105" t="e">
        <f t="shared" si="10"/>
        <v>#DIV/0!</v>
      </c>
      <c r="S123" s="101">
        <f t="shared" si="15"/>
        <v>1.2847058823529411</v>
      </c>
      <c r="T123" s="102"/>
      <c r="U123" s="107"/>
      <c r="V123" s="5"/>
    </row>
    <row r="124" spans="1:22" ht="15.6" hidden="1" x14ac:dyDescent="0.3">
      <c r="A124" s="18" t="s">
        <v>788</v>
      </c>
      <c r="B124" s="92">
        <f>+IFERROR(VLOOKUP(A124,'Details local delivery'!B:C,2,0),"-")</f>
        <v>46038</v>
      </c>
      <c r="C124" s="93">
        <f t="shared" si="11"/>
        <v>46038</v>
      </c>
      <c r="D124" s="94" t="str">
        <f>+IFERROR(VLOOKUP(A124,'Details local delivery'!B:E,4,0),"-")</f>
        <v>4331tu175</v>
      </c>
      <c r="E124" s="94">
        <f>VLOOKUP(A124,'Details local delivery'!B:L,11,0)</f>
        <v>14</v>
      </c>
      <c r="F124" s="94">
        <f>SUMIFS('Details local delivery'!M:M,'Details local delivery'!G:G,'RECAP Delivery Plan '!A124)</f>
        <v>5</v>
      </c>
      <c r="G124" s="94">
        <f>VLOOKUP(A124,'Details local delivery'!B:J,9,0)</f>
        <v>9200</v>
      </c>
      <c r="H124" s="95">
        <f>SUMIFS('Details local delivery'!K:K,'Details local delivery'!G:G,'RECAP Delivery Plan '!A124)</f>
        <v>4500</v>
      </c>
      <c r="I124" s="96">
        <f>SUMIFS('Details local delivery'!Y:Y,'Details local delivery'!B:B,A:A)</f>
        <v>0</v>
      </c>
      <c r="J124" s="97">
        <f>AVERAGEIFS('Details local delivery'!W:W,'Details local delivery'!B:B,A124)</f>
        <v>1</v>
      </c>
      <c r="K124" s="96">
        <f>_xlfn.MAXIFS('Details local delivery'!Z:Z,'Details local delivery'!B:B,A124)</f>
        <v>0</v>
      </c>
      <c r="L124" s="96">
        <f>_xlfn.MAXIFS('Details local delivery'!AA:AA,'Details local delivery'!B:B,A124)</f>
        <v>0</v>
      </c>
      <c r="M124" s="256">
        <f>IFERROR(_xlfn.MAXIFS('Details local delivery'!AB:AB,'Details local delivery'!B:B,A124),"-")</f>
        <v>0</v>
      </c>
      <c r="N124" s="104">
        <f t="shared" si="8"/>
        <v>0.35714285714285715</v>
      </c>
      <c r="O124" s="104">
        <f t="shared" si="9"/>
        <v>0.4891304347826087</v>
      </c>
      <c r="P124" s="99">
        <f t="shared" si="12"/>
        <v>0</v>
      </c>
      <c r="Q124" s="100">
        <f t="shared" si="13"/>
        <v>0</v>
      </c>
      <c r="R124" s="105" t="e">
        <f t="shared" si="10"/>
        <v>#DIV/0!</v>
      </c>
      <c r="S124" s="101">
        <f t="shared" si="15"/>
        <v>0.4891304347826087</v>
      </c>
      <c r="T124" s="102"/>
      <c r="U124" s="107"/>
      <c r="V124" s="5"/>
    </row>
    <row r="125" spans="1:22" ht="15.6" hidden="1" x14ac:dyDescent="0.3">
      <c r="A125" s="18" t="s">
        <v>789</v>
      </c>
      <c r="B125" s="92">
        <f>+IFERROR(VLOOKUP(A125,'Details local delivery'!B:C,2,0),"-")</f>
        <v>46038</v>
      </c>
      <c r="C125" s="93">
        <f t="shared" si="11"/>
        <v>46038</v>
      </c>
      <c r="D125" s="94" t="str">
        <f>+IFERROR(VLOOKUP(A125,'Details local delivery'!B:E,4,0),"-")</f>
        <v>4331tu175</v>
      </c>
      <c r="E125" s="94">
        <f>VLOOKUP(A125,'Details local delivery'!B:L,11,0)</f>
        <v>14</v>
      </c>
      <c r="F125" s="94">
        <f>SUMIFS('Details local delivery'!M:M,'Details local delivery'!G:G,'RECAP Delivery Plan '!A125)</f>
        <v>10</v>
      </c>
      <c r="G125" s="94">
        <f>VLOOKUP(A125,'Details local delivery'!B:J,9,0)</f>
        <v>9200</v>
      </c>
      <c r="H125" s="95">
        <f>SUMIFS('Details local delivery'!K:K,'Details local delivery'!G:G,'RECAP Delivery Plan '!A125)</f>
        <v>3000</v>
      </c>
      <c r="I125" s="96">
        <f>SUMIFS('Details local delivery'!Y:Y,'Details local delivery'!B:B,A:A)</f>
        <v>0</v>
      </c>
      <c r="J125" s="97">
        <f>AVERAGEIFS('Details local delivery'!W:W,'Details local delivery'!B:B,A125)</f>
        <v>1</v>
      </c>
      <c r="K125" s="96">
        <f>_xlfn.MAXIFS('Details local delivery'!Z:Z,'Details local delivery'!B:B,A125)</f>
        <v>0</v>
      </c>
      <c r="L125" s="96">
        <f>_xlfn.MAXIFS('Details local delivery'!AA:AA,'Details local delivery'!B:B,A125)</f>
        <v>0</v>
      </c>
      <c r="M125" s="256">
        <f>IFERROR(_xlfn.MAXIFS('Details local delivery'!AB:AB,'Details local delivery'!B:B,A125),"-")</f>
        <v>0</v>
      </c>
      <c r="N125" s="104">
        <f t="shared" si="8"/>
        <v>0.7142857142857143</v>
      </c>
      <c r="O125" s="104">
        <f t="shared" si="9"/>
        <v>0.32608695652173914</v>
      </c>
      <c r="P125" s="99">
        <f t="shared" si="12"/>
        <v>0</v>
      </c>
      <c r="Q125" s="100">
        <f t="shared" si="13"/>
        <v>0</v>
      </c>
      <c r="R125" s="105" t="e">
        <f t="shared" si="10"/>
        <v>#DIV/0!</v>
      </c>
      <c r="S125" s="101">
        <f t="shared" si="15"/>
        <v>0.7142857142857143</v>
      </c>
      <c r="T125" s="102"/>
      <c r="U125" s="107"/>
      <c r="V125" s="5"/>
    </row>
    <row r="126" spans="1:22" ht="15.6" hidden="1" x14ac:dyDescent="0.3">
      <c r="A126" s="18" t="s">
        <v>790</v>
      </c>
      <c r="B126" s="92">
        <f>+IFERROR(VLOOKUP(A126,'Details local delivery'!B:C,2,0),"-")</f>
        <v>46038</v>
      </c>
      <c r="C126" s="93">
        <f t="shared" si="11"/>
        <v>46038</v>
      </c>
      <c r="D126" s="94" t="str">
        <f>+IFERROR(VLOOKUP(A126,'Details local delivery'!B:E,4,0),"-")</f>
        <v>2282tu131</v>
      </c>
      <c r="E126" s="94">
        <f>VLOOKUP(A126,'Details local delivery'!B:L,11,0)</f>
        <v>14</v>
      </c>
      <c r="F126" s="94">
        <f>SUMIFS('Details local delivery'!M:M,'Details local delivery'!G:G,'RECAP Delivery Plan '!A126)</f>
        <v>12</v>
      </c>
      <c r="G126" s="94">
        <f>VLOOKUP(A126,'Details local delivery'!B:J,9,0)</f>
        <v>10200</v>
      </c>
      <c r="H126" s="95">
        <f>SUMIFS('Details local delivery'!K:K,'Details local delivery'!G:G,'RECAP Delivery Plan '!A126)</f>
        <v>10600</v>
      </c>
      <c r="I126" s="96">
        <f>SUMIFS('Details local delivery'!Y:Y,'Details local delivery'!B:B,A:A)</f>
        <v>0</v>
      </c>
      <c r="J126" s="97">
        <f>AVERAGEIFS('Details local delivery'!W:W,'Details local delivery'!B:B,A126)</f>
        <v>1</v>
      </c>
      <c r="K126" s="96">
        <f>_xlfn.MAXIFS('Details local delivery'!Z:Z,'Details local delivery'!B:B,A126)</f>
        <v>0</v>
      </c>
      <c r="L126" s="96">
        <f>_xlfn.MAXIFS('Details local delivery'!AA:AA,'Details local delivery'!B:B,A126)</f>
        <v>0</v>
      </c>
      <c r="M126" s="256">
        <f>IFERROR(_xlfn.MAXIFS('Details local delivery'!AB:AB,'Details local delivery'!B:B,A126),"-")</f>
        <v>0</v>
      </c>
      <c r="N126" s="104">
        <f t="shared" si="8"/>
        <v>0.8571428571428571</v>
      </c>
      <c r="O126" s="104">
        <f t="shared" si="9"/>
        <v>1.0392156862745099</v>
      </c>
      <c r="P126" s="99">
        <f t="shared" si="12"/>
        <v>0</v>
      </c>
      <c r="Q126" s="100">
        <f t="shared" si="13"/>
        <v>0</v>
      </c>
      <c r="R126" s="105" t="e">
        <f t="shared" si="10"/>
        <v>#DIV/0!</v>
      </c>
      <c r="S126" s="101">
        <f t="shared" si="15"/>
        <v>1.0392156862745099</v>
      </c>
      <c r="T126" s="102"/>
      <c r="U126" s="107"/>
      <c r="V126" s="5"/>
    </row>
    <row r="127" spans="1:22" ht="15.6" hidden="1" x14ac:dyDescent="0.3">
      <c r="A127" s="18" t="s">
        <v>791</v>
      </c>
      <c r="B127" s="92">
        <f>+IFERROR(VLOOKUP(A127,'Details local delivery'!B:C,2,0),"-")</f>
        <v>46038</v>
      </c>
      <c r="C127" s="93">
        <f t="shared" si="11"/>
        <v>46038</v>
      </c>
      <c r="D127" s="94" t="str">
        <f>+IFERROR(VLOOKUP(A127,'Details local delivery'!B:E,4,0),"-")</f>
        <v>Location</v>
      </c>
      <c r="E127" s="94">
        <f>VLOOKUP(A127,'Details local delivery'!B:L,11,0)</f>
        <v>0</v>
      </c>
      <c r="F127" s="94">
        <f>SUMIFS('Details local delivery'!M:M,'Details local delivery'!G:G,'RECAP Delivery Plan '!A127)</f>
        <v>34</v>
      </c>
      <c r="G127" s="94">
        <f>VLOOKUP(A127,'Details local delivery'!B:J,9,0)</f>
        <v>0</v>
      </c>
      <c r="H127" s="95">
        <f>SUMIFS('Details local delivery'!K:K,'Details local delivery'!G:G,'RECAP Delivery Plan '!A127)</f>
        <v>0</v>
      </c>
      <c r="I127" s="96">
        <f>SUMIFS('Details local delivery'!Y:Y,'Details local delivery'!B:B,A:A)</f>
        <v>0</v>
      </c>
      <c r="J127" s="97">
        <f>AVERAGEIFS('Details local delivery'!W:W,'Details local delivery'!B:B,A127)</f>
        <v>1</v>
      </c>
      <c r="K127" s="96">
        <f>_xlfn.MAXIFS('Details local delivery'!Z:Z,'Details local delivery'!B:B,A127)</f>
        <v>0</v>
      </c>
      <c r="L127" s="96">
        <f>_xlfn.MAXIFS('Details local delivery'!AA:AA,'Details local delivery'!B:B,A127)</f>
        <v>0</v>
      </c>
      <c r="M127" s="96">
        <f>_xlfn.MAXIFS('Details local delivery'!AB:AB,'Details local delivery'!B:B,A127)</f>
        <v>0</v>
      </c>
      <c r="N127" s="104" t="e">
        <f t="shared" si="8"/>
        <v>#DIV/0!</v>
      </c>
      <c r="O127" s="104" t="e">
        <f t="shared" si="9"/>
        <v>#DIV/0!</v>
      </c>
      <c r="P127" s="99">
        <f t="shared" si="12"/>
        <v>0</v>
      </c>
      <c r="Q127" s="100">
        <f t="shared" si="13"/>
        <v>0</v>
      </c>
      <c r="R127" s="105" t="e">
        <f t="shared" si="10"/>
        <v>#DIV/0!</v>
      </c>
      <c r="S127" s="101" t="e">
        <f t="shared" si="15"/>
        <v>#DIV/0!</v>
      </c>
      <c r="T127" s="102"/>
      <c r="U127" s="107"/>
      <c r="V127" s="5"/>
    </row>
    <row r="128" spans="1:22" ht="15.6" hidden="1" x14ac:dyDescent="0.3">
      <c r="A128" s="18" t="s">
        <v>792</v>
      </c>
      <c r="B128" s="92">
        <f>+IFERROR(VLOOKUP(A128,'Details local delivery'!B:C,2,0),"-")</f>
        <v>46038</v>
      </c>
      <c r="C128" s="93">
        <f t="shared" si="11"/>
        <v>46038</v>
      </c>
      <c r="D128" s="94" t="str">
        <f>+IFERROR(VLOOKUP(A128,'Details local delivery'!B:E,4,0),"-")</f>
        <v>9524TU238</v>
      </c>
      <c r="E128" s="94">
        <f>VLOOKUP(A128,'Details local delivery'!B:L,11,0)</f>
        <v>14</v>
      </c>
      <c r="F128" s="94">
        <f>SUMIFS('Details local delivery'!M:M,'Details local delivery'!G:G,'RECAP Delivery Plan '!A128)</f>
        <v>12</v>
      </c>
      <c r="G128" s="94">
        <f>VLOOKUP(A128,'Details local delivery'!B:J,9,0)</f>
        <v>10230</v>
      </c>
      <c r="H128" s="95">
        <f>SUMIFS('Details local delivery'!K:K,'Details local delivery'!G:G,'RECAP Delivery Plan '!A128)</f>
        <v>6000</v>
      </c>
      <c r="I128" s="96">
        <f>SUMIFS('Details local delivery'!Y:Y,'Details local delivery'!B:B,A:A)</f>
        <v>0</v>
      </c>
      <c r="J128" s="97">
        <f>AVERAGEIFS('Details local delivery'!W:W,'Details local delivery'!B:B,A128)</f>
        <v>1</v>
      </c>
      <c r="K128" s="96">
        <f>_xlfn.MAXIFS('Details local delivery'!Z:Z,'Details local delivery'!B:B,A128)</f>
        <v>0</v>
      </c>
      <c r="L128" s="96">
        <f>_xlfn.MAXIFS('Details local delivery'!AA:AA,'Details local delivery'!B:B,A128)</f>
        <v>0</v>
      </c>
      <c r="M128" s="96">
        <f>_xlfn.MAXIFS('Details local delivery'!AB:AB,'Details local delivery'!B:B,A128)</f>
        <v>0</v>
      </c>
      <c r="N128" s="104">
        <f t="shared" si="8"/>
        <v>0.8571428571428571</v>
      </c>
      <c r="O128" s="104">
        <f t="shared" si="9"/>
        <v>0.5865102639296188</v>
      </c>
      <c r="P128" s="99">
        <f t="shared" si="12"/>
        <v>0</v>
      </c>
      <c r="Q128" s="100">
        <f t="shared" si="13"/>
        <v>0</v>
      </c>
      <c r="R128" s="105" t="e">
        <f t="shared" si="10"/>
        <v>#DIV/0!</v>
      </c>
      <c r="S128" s="101">
        <f t="shared" si="15"/>
        <v>0.8571428571428571</v>
      </c>
      <c r="T128" s="102"/>
      <c r="U128" s="107"/>
      <c r="V128" s="5"/>
    </row>
    <row r="129" spans="1:22" ht="15.6" hidden="1" x14ac:dyDescent="0.3">
      <c r="A129" s="18" t="s">
        <v>793</v>
      </c>
      <c r="B129" s="92">
        <f>+IFERROR(VLOOKUP(A129,'Details local delivery'!B:C,2,0),"-")</f>
        <v>46038</v>
      </c>
      <c r="C129" s="93">
        <f t="shared" si="11"/>
        <v>46038</v>
      </c>
      <c r="D129" s="94" t="str">
        <f>+IFERROR(VLOOKUP(A129,'Details local delivery'!B:E,4,0),"-")</f>
        <v>9524TU238</v>
      </c>
      <c r="E129" s="94">
        <f>VLOOKUP(A129,'Details local delivery'!B:L,11,0)</f>
        <v>14</v>
      </c>
      <c r="F129" s="94">
        <f>SUMIFS('Details local delivery'!M:M,'Details local delivery'!G:G,'RECAP Delivery Plan '!A129)</f>
        <v>14</v>
      </c>
      <c r="G129" s="94">
        <f>VLOOKUP(A129,'Details local delivery'!B:J,9,0)</f>
        <v>10230</v>
      </c>
      <c r="H129" s="95">
        <f>SUMIFS('Details local delivery'!K:K,'Details local delivery'!G:G,'RECAP Delivery Plan '!A129)</f>
        <v>9600</v>
      </c>
      <c r="I129" s="96">
        <f>SUMIFS('Details local delivery'!Y:Y,'Details local delivery'!B:B,A:A)</f>
        <v>0</v>
      </c>
      <c r="J129" s="97">
        <f>AVERAGEIFS('Details local delivery'!W:W,'Details local delivery'!B:B,A129)</f>
        <v>1</v>
      </c>
      <c r="K129" s="96">
        <f>_xlfn.MAXIFS('Details local delivery'!Z:Z,'Details local delivery'!B:B,A129)</f>
        <v>0</v>
      </c>
      <c r="L129" s="96">
        <f>_xlfn.MAXIFS('Details local delivery'!AA:AA,'Details local delivery'!B:B,A129)</f>
        <v>0</v>
      </c>
      <c r="M129" s="96">
        <f>_xlfn.MAXIFS('Details local delivery'!AB:AB,'Details local delivery'!B:B,A129)</f>
        <v>0</v>
      </c>
      <c r="N129" s="104">
        <f t="shared" si="8"/>
        <v>1</v>
      </c>
      <c r="O129" s="104">
        <f t="shared" si="9"/>
        <v>0.93841642228739008</v>
      </c>
      <c r="P129" s="99">
        <f t="shared" si="12"/>
        <v>0</v>
      </c>
      <c r="Q129" s="100">
        <f t="shared" si="13"/>
        <v>0</v>
      </c>
      <c r="R129" s="105" t="e">
        <f t="shared" si="10"/>
        <v>#DIV/0!</v>
      </c>
      <c r="S129" s="101">
        <f t="shared" si="15"/>
        <v>1</v>
      </c>
      <c r="T129" s="102"/>
      <c r="U129" s="107"/>
      <c r="V129" s="5"/>
    </row>
    <row r="130" spans="1:22" ht="15.6" hidden="1" x14ac:dyDescent="0.3">
      <c r="A130" s="18" t="s">
        <v>794</v>
      </c>
      <c r="B130" s="92">
        <f>+IFERROR(VLOOKUP(A130,'Details local delivery'!B:C,2,0),"-")</f>
        <v>46038</v>
      </c>
      <c r="C130" s="93">
        <f t="shared" si="11"/>
        <v>46038</v>
      </c>
      <c r="D130" s="94" t="str">
        <f>+IFERROR(VLOOKUP(A130,'Details local delivery'!B:E,4,0),"-")</f>
        <v>626tu203</v>
      </c>
      <c r="E130" s="94">
        <f>VLOOKUP(A130,'Details local delivery'!B:L,11,0)</f>
        <v>14</v>
      </c>
      <c r="F130" s="94">
        <f>SUMIFS('Details local delivery'!M:M,'Details local delivery'!G:G,'RECAP Delivery Plan '!A130)</f>
        <v>10</v>
      </c>
      <c r="G130" s="94">
        <f>VLOOKUP(A130,'Details local delivery'!B:J,9,0)</f>
        <v>8500</v>
      </c>
      <c r="H130" s="95">
        <f>SUMIFS('Details local delivery'!K:K,'Details local delivery'!G:G,'RECAP Delivery Plan '!A130)</f>
        <v>5021.3</v>
      </c>
      <c r="I130" s="96">
        <f>SUMIFS('Details local delivery'!Y:Y,'Details local delivery'!B:B,A:A)</f>
        <v>0</v>
      </c>
      <c r="J130" s="97">
        <f>AVERAGEIFS('Details local delivery'!W:W,'Details local delivery'!B:B,A130)</f>
        <v>1</v>
      </c>
      <c r="K130" s="96">
        <f>_xlfn.MAXIFS('Details local delivery'!Z:Z,'Details local delivery'!B:B,A130)</f>
        <v>0</v>
      </c>
      <c r="L130" s="96">
        <f>_xlfn.MAXIFS('Details local delivery'!AA:AA,'Details local delivery'!B:B,A130)</f>
        <v>0</v>
      </c>
      <c r="M130" s="256">
        <f>IFERROR(_xlfn.MAXIFS('Details local delivery'!AB:AB,'Details local delivery'!B:B,A130),"-")</f>
        <v>0</v>
      </c>
      <c r="N130" s="104">
        <f t="shared" ref="N130:N136" si="16">+F130/E130</f>
        <v>0.7142857142857143</v>
      </c>
      <c r="O130" s="104">
        <f t="shared" ref="O130:O136" si="17">+H130/G130</f>
        <v>0.59074117647058821</v>
      </c>
      <c r="P130" s="99">
        <f t="shared" si="12"/>
        <v>0</v>
      </c>
      <c r="Q130" s="100">
        <f t="shared" si="13"/>
        <v>0</v>
      </c>
      <c r="R130" s="105" t="e">
        <f t="shared" ref="R130:R136" si="18">Q130/P130</f>
        <v>#DIV/0!</v>
      </c>
      <c r="S130" s="101">
        <f t="shared" si="15"/>
        <v>0.7142857142857143</v>
      </c>
      <c r="T130" s="102"/>
      <c r="U130" s="107"/>
      <c r="V130" s="5"/>
    </row>
    <row r="131" spans="1:22" ht="15.6" hidden="1" x14ac:dyDescent="0.3">
      <c r="A131" s="18" t="s">
        <v>795</v>
      </c>
      <c r="B131" s="92">
        <f>+IFERROR(VLOOKUP(A131,'Details local delivery'!B:C,2,0),"-")</f>
        <v>46038</v>
      </c>
      <c r="C131" s="93">
        <f t="shared" ref="C131:C136" si="19">B131</f>
        <v>46038</v>
      </c>
      <c r="D131" s="94" t="str">
        <f>+IFERROR(VLOOKUP(A131,'Details local delivery'!B:E,4,0),"-")</f>
        <v>7797tu218</v>
      </c>
      <c r="E131" s="94">
        <f>VLOOKUP(A131,'Details local delivery'!B:L,11,0)</f>
        <v>3</v>
      </c>
      <c r="F131" s="94">
        <f>SUMIFS('Details local delivery'!M:M,'Details local delivery'!G:G,'RECAP Delivery Plan '!A131)</f>
        <v>1</v>
      </c>
      <c r="G131" s="94">
        <f>VLOOKUP(A131,'Details local delivery'!B:J,9,0)</f>
        <v>927</v>
      </c>
      <c r="H131" s="95">
        <f>SUMIFS('Details local delivery'!K:K,'Details local delivery'!G:G,'RECAP Delivery Plan '!A131)</f>
        <v>200</v>
      </c>
      <c r="I131" s="96">
        <f>SUMIFS('Details local delivery'!Y:Y,'Details local delivery'!B:B,A:A)</f>
        <v>0</v>
      </c>
      <c r="J131" s="97">
        <f>AVERAGEIFS('Details local delivery'!W:W,'Details local delivery'!B:B,A131)</f>
        <v>0.44999999999999996</v>
      </c>
      <c r="K131" s="96">
        <f>_xlfn.MAXIFS('Details local delivery'!Z:Z,'Details local delivery'!B:B,A131)</f>
        <v>0</v>
      </c>
      <c r="L131" s="96">
        <f>_xlfn.MAXIFS('Details local delivery'!AA:AA,'Details local delivery'!B:B,A131)</f>
        <v>0</v>
      </c>
      <c r="M131" s="96">
        <f>_xlfn.MAXIFS('Details local delivery'!AB:AB,'Details local delivery'!B:B,A131)</f>
        <v>0</v>
      </c>
      <c r="N131" s="104">
        <f t="shared" si="16"/>
        <v>0.33333333333333331</v>
      </c>
      <c r="O131" s="104">
        <f t="shared" si="17"/>
        <v>0.21574973031283712</v>
      </c>
      <c r="P131" s="99">
        <f t="shared" ref="P131:P136" si="20">K131+L131+M131</f>
        <v>0</v>
      </c>
      <c r="Q131" s="100">
        <f t="shared" ref="Q131:Q136" si="21">P131+I131</f>
        <v>0</v>
      </c>
      <c r="R131" s="105" t="e">
        <f t="shared" si="18"/>
        <v>#DIV/0!</v>
      </c>
      <c r="S131" s="101">
        <f t="shared" ref="S131:S136" si="22">MAX(N131,O131)</f>
        <v>0.33333333333333331</v>
      </c>
      <c r="T131" s="102"/>
      <c r="U131" s="107"/>
      <c r="V131" s="5"/>
    </row>
    <row r="132" spans="1:22" ht="15.6" hidden="1" x14ac:dyDescent="0.3">
      <c r="A132" s="18" t="s">
        <v>796</v>
      </c>
      <c r="B132" s="92">
        <f>+IFERROR(VLOOKUP(A132,'Details local delivery'!B:C,2,0),"-")</f>
        <v>46039</v>
      </c>
      <c r="C132" s="93">
        <f t="shared" si="19"/>
        <v>46039</v>
      </c>
      <c r="D132" s="94" t="str">
        <f>+IFERROR(VLOOKUP(A132,'Details local delivery'!B:E,4,0),"-")</f>
        <v>2282tu131</v>
      </c>
      <c r="E132" s="94">
        <f>VLOOKUP(A132,'Details local delivery'!B:L,11,0)</f>
        <v>14</v>
      </c>
      <c r="F132" s="94">
        <f>SUMIFS('Details local delivery'!M:M,'Details local delivery'!G:G,'RECAP Delivery Plan '!A132)</f>
        <v>5</v>
      </c>
      <c r="G132" s="94">
        <f>VLOOKUP(A132,'Details local delivery'!B:J,9,0)</f>
        <v>10200</v>
      </c>
      <c r="H132" s="95">
        <f>SUMIFS('Details local delivery'!K:K,'Details local delivery'!G:G,'RECAP Delivery Plan '!A132)</f>
        <v>2300</v>
      </c>
      <c r="I132" s="96">
        <f>SUMIFS('Details local delivery'!Y:Y,'Details local delivery'!B:B,A:A)</f>
        <v>0</v>
      </c>
      <c r="J132" s="97">
        <f>AVERAGEIFS('Details local delivery'!W:W,'Details local delivery'!B:B,A132)</f>
        <v>0.8</v>
      </c>
      <c r="K132" s="96">
        <f>_xlfn.MAXIFS('Details local delivery'!Z:Z,'Details local delivery'!B:B,A132)</f>
        <v>0</v>
      </c>
      <c r="L132" s="96">
        <f>_xlfn.MAXIFS('Details local delivery'!AA:AA,'Details local delivery'!B:B,A132)</f>
        <v>0</v>
      </c>
      <c r="M132" s="96">
        <f>_xlfn.MAXIFS('Details local delivery'!AB:AB,'Details local delivery'!B:B,A132)</f>
        <v>0</v>
      </c>
      <c r="N132" s="104">
        <f t="shared" si="16"/>
        <v>0.35714285714285715</v>
      </c>
      <c r="O132" s="104">
        <f t="shared" si="17"/>
        <v>0.22549019607843138</v>
      </c>
      <c r="P132" s="99">
        <f t="shared" si="20"/>
        <v>0</v>
      </c>
      <c r="Q132" s="100">
        <f t="shared" si="21"/>
        <v>0</v>
      </c>
      <c r="R132" s="105" t="e">
        <f t="shared" si="18"/>
        <v>#DIV/0!</v>
      </c>
      <c r="S132" s="101">
        <f t="shared" si="22"/>
        <v>0.35714285714285715</v>
      </c>
      <c r="T132" s="102"/>
      <c r="U132" s="107"/>
      <c r="V132" s="5"/>
    </row>
    <row r="133" spans="1:22" ht="15.6" hidden="1" x14ac:dyDescent="0.3">
      <c r="A133" s="18" t="s">
        <v>797</v>
      </c>
      <c r="B133" s="92">
        <f>+IFERROR(VLOOKUP(A133,'Details local delivery'!B:C,2,0),"-")</f>
        <v>46039</v>
      </c>
      <c r="C133" s="93">
        <f t="shared" si="19"/>
        <v>46039</v>
      </c>
      <c r="D133" s="94" t="str">
        <f>+IFERROR(VLOOKUP(A133,'Details local delivery'!B:E,4,0),"-")</f>
        <v>2282tu131</v>
      </c>
      <c r="E133" s="94">
        <f>VLOOKUP(A133,'Details local delivery'!B:L,11,0)</f>
        <v>14</v>
      </c>
      <c r="F133" s="94">
        <f>SUMIFS('Details local delivery'!M:M,'Details local delivery'!G:G,'RECAP Delivery Plan '!A133)</f>
        <v>10</v>
      </c>
      <c r="G133" s="94">
        <f>VLOOKUP(A133,'Details local delivery'!B:J,9,0)</f>
        <v>10200</v>
      </c>
      <c r="H133" s="95">
        <f>SUMIFS('Details local delivery'!K:K,'Details local delivery'!G:G,'RECAP Delivery Plan '!A133)</f>
        <v>7942</v>
      </c>
      <c r="I133" s="96">
        <f>SUMIFS('Details local delivery'!Y:Y,'Details local delivery'!B:B,A:A)</f>
        <v>0</v>
      </c>
      <c r="J133" s="97">
        <f>AVERAGEIFS('Details local delivery'!W:W,'Details local delivery'!B:B,A133)</f>
        <v>1</v>
      </c>
      <c r="K133" s="96">
        <f>_xlfn.MAXIFS('Details local delivery'!Z:Z,'Details local delivery'!B:B,A133)</f>
        <v>0</v>
      </c>
      <c r="L133" s="96">
        <f>_xlfn.MAXIFS('Details local delivery'!AA:AA,'Details local delivery'!B:B,A133)</f>
        <v>0</v>
      </c>
      <c r="M133" s="256">
        <f>IFERROR(_xlfn.MAXIFS('Details local delivery'!AB:AB,'Details local delivery'!B:B,A133),"-")</f>
        <v>0</v>
      </c>
      <c r="N133" s="104">
        <f t="shared" si="16"/>
        <v>0.7142857142857143</v>
      </c>
      <c r="O133" s="104">
        <f t="shared" si="17"/>
        <v>0.77862745098039221</v>
      </c>
      <c r="P133" s="99">
        <f t="shared" si="20"/>
        <v>0</v>
      </c>
      <c r="Q133" s="100">
        <f t="shared" si="21"/>
        <v>0</v>
      </c>
      <c r="R133" s="105" t="e">
        <f t="shared" si="18"/>
        <v>#DIV/0!</v>
      </c>
      <c r="S133" s="101">
        <f t="shared" si="22"/>
        <v>0.77862745098039221</v>
      </c>
      <c r="T133" s="102"/>
      <c r="U133" s="107"/>
      <c r="V133" s="5"/>
    </row>
    <row r="134" spans="1:22" ht="15.6" hidden="1" x14ac:dyDescent="0.3">
      <c r="A134" s="18" t="s">
        <v>798</v>
      </c>
      <c r="B134" s="92">
        <f>+IFERROR(VLOOKUP(A134,'Details local delivery'!B:C,2,0),"-")</f>
        <v>46039</v>
      </c>
      <c r="C134" s="93">
        <f t="shared" si="19"/>
        <v>46039</v>
      </c>
      <c r="D134" s="94" t="str">
        <f>+IFERROR(VLOOKUP(A134,'Details local delivery'!B:E,4,0),"-")</f>
        <v>4331tu175</v>
      </c>
      <c r="E134" s="94">
        <f>VLOOKUP(A134,'Details local delivery'!B:L,11,0)</f>
        <v>14</v>
      </c>
      <c r="F134" s="94">
        <f>SUMIFS('Details local delivery'!M:M,'Details local delivery'!G:G,'RECAP Delivery Plan '!A134)</f>
        <v>12</v>
      </c>
      <c r="G134" s="94">
        <f>VLOOKUP(A134,'Details local delivery'!B:J,9,0)</f>
        <v>9200</v>
      </c>
      <c r="H134" s="95">
        <f>SUMIFS('Details local delivery'!K:K,'Details local delivery'!G:G,'RECAP Delivery Plan '!A134)</f>
        <v>10000</v>
      </c>
      <c r="I134" s="96">
        <f>SUMIFS('Details local delivery'!Y:Y,'Details local delivery'!B:B,A:A)</f>
        <v>0</v>
      </c>
      <c r="J134" s="97">
        <f>AVERAGEIFS('Details local delivery'!W:W,'Details local delivery'!B:B,A134)</f>
        <v>1</v>
      </c>
      <c r="K134" s="96">
        <f>_xlfn.MAXIFS('Details local delivery'!Z:Z,'Details local delivery'!B:B,A134)</f>
        <v>0</v>
      </c>
      <c r="L134" s="96">
        <f>_xlfn.MAXIFS('Details local delivery'!AA:AA,'Details local delivery'!B:B,A134)</f>
        <v>0</v>
      </c>
      <c r="M134" s="256">
        <f>IFERROR(_xlfn.MAXIFS('Details local delivery'!AB:AB,'Details local delivery'!B:B,A134),"-")</f>
        <v>0</v>
      </c>
      <c r="N134" s="104">
        <f t="shared" si="16"/>
        <v>0.8571428571428571</v>
      </c>
      <c r="O134" s="104">
        <f t="shared" si="17"/>
        <v>1.0869565217391304</v>
      </c>
      <c r="P134" s="99">
        <f t="shared" si="20"/>
        <v>0</v>
      </c>
      <c r="Q134" s="100">
        <f t="shared" si="21"/>
        <v>0</v>
      </c>
      <c r="R134" s="105" t="e">
        <f t="shared" si="18"/>
        <v>#DIV/0!</v>
      </c>
      <c r="S134" s="101">
        <f t="shared" si="22"/>
        <v>1.0869565217391304</v>
      </c>
      <c r="T134" s="102"/>
      <c r="U134" s="107"/>
      <c r="V134" s="5"/>
    </row>
    <row r="135" spans="1:22" ht="15.6" hidden="1" x14ac:dyDescent="0.3">
      <c r="A135" s="18" t="s">
        <v>799</v>
      </c>
      <c r="B135" s="92">
        <f>+IFERROR(VLOOKUP(A135,'Details local delivery'!B:C,2,0),"-")</f>
        <v>46039</v>
      </c>
      <c r="C135" s="93">
        <f t="shared" si="19"/>
        <v>46039</v>
      </c>
      <c r="D135" s="94" t="str">
        <f>+IFERROR(VLOOKUP(A135,'Details local delivery'!B:E,4,0),"-")</f>
        <v>2282tu131</v>
      </c>
      <c r="E135" s="94">
        <f>VLOOKUP(A135,'Details local delivery'!B:L,11,0)</f>
        <v>14</v>
      </c>
      <c r="F135" s="94">
        <f>SUMIFS('Details local delivery'!M:M,'Details local delivery'!G:G,'RECAP Delivery Plan '!A135)</f>
        <v>4</v>
      </c>
      <c r="G135" s="94">
        <f>VLOOKUP(A135,'Details local delivery'!B:J,9,0)</f>
        <v>10200</v>
      </c>
      <c r="H135" s="95">
        <f>SUMIFS('Details local delivery'!K:K,'Details local delivery'!G:G,'RECAP Delivery Plan '!A135)</f>
        <v>5000</v>
      </c>
      <c r="I135" s="96">
        <f>SUMIFS('Details local delivery'!Y:Y,'Details local delivery'!B:B,A:A)</f>
        <v>0</v>
      </c>
      <c r="J135" s="97">
        <f>AVERAGEIFS('Details local delivery'!W:W,'Details local delivery'!B:B,A135)</f>
        <v>1</v>
      </c>
      <c r="K135" s="96">
        <f>_xlfn.MAXIFS('Details local delivery'!Z:Z,'Details local delivery'!B:B,A135)</f>
        <v>0</v>
      </c>
      <c r="L135" s="96">
        <f>_xlfn.MAXIFS('Details local delivery'!AA:AA,'Details local delivery'!B:B,A135)</f>
        <v>0</v>
      </c>
      <c r="M135" s="96">
        <f>_xlfn.MAXIFS('Details local delivery'!AB:AB,'Details local delivery'!B:B,A135)</f>
        <v>0</v>
      </c>
      <c r="N135" s="104">
        <f t="shared" si="16"/>
        <v>0.2857142857142857</v>
      </c>
      <c r="O135" s="104">
        <f t="shared" si="17"/>
        <v>0.49019607843137253</v>
      </c>
      <c r="P135" s="99">
        <f t="shared" si="20"/>
        <v>0</v>
      </c>
      <c r="Q135" s="100">
        <f t="shared" si="21"/>
        <v>0</v>
      </c>
      <c r="R135" s="105" t="e">
        <f t="shared" si="18"/>
        <v>#DIV/0!</v>
      </c>
      <c r="S135" s="101">
        <f t="shared" si="22"/>
        <v>0.49019607843137253</v>
      </c>
      <c r="T135" s="102"/>
      <c r="U135" s="107"/>
      <c r="V135" s="5"/>
    </row>
    <row r="136" spans="1:22" ht="15.6" hidden="1" x14ac:dyDescent="0.3">
      <c r="A136" s="18" t="s">
        <v>800</v>
      </c>
      <c r="B136" s="92">
        <f>+IFERROR(VLOOKUP(A136,'Details local delivery'!B:C,2,0),"-")</f>
        <v>46039</v>
      </c>
      <c r="C136" s="93">
        <f t="shared" si="19"/>
        <v>46039</v>
      </c>
      <c r="D136" s="94" t="str">
        <f>+IFERROR(VLOOKUP(A136,'Details local delivery'!B:E,4,0),"-")</f>
        <v>7797tu218</v>
      </c>
      <c r="E136" s="94">
        <f>VLOOKUP(A136,'Details local delivery'!B:L,11,0)</f>
        <v>3</v>
      </c>
      <c r="F136" s="94">
        <f>SUMIFS('Details local delivery'!M:M,'Details local delivery'!G:G,'RECAP Delivery Plan '!A136)</f>
        <v>1</v>
      </c>
      <c r="G136" s="94">
        <f>VLOOKUP(A136,'Details local delivery'!B:J,9,0)</f>
        <v>927</v>
      </c>
      <c r="H136" s="95">
        <f>SUMIFS('Details local delivery'!K:K,'Details local delivery'!G:G,'RECAP Delivery Plan '!A136)</f>
        <v>891</v>
      </c>
      <c r="I136" s="96">
        <f>SUMIFS('Details local delivery'!Y:Y,'Details local delivery'!B:B,A:A)</f>
        <v>0</v>
      </c>
      <c r="J136" s="97">
        <f>AVERAGEIFS('Details local delivery'!W:W,'Details local delivery'!B:B,A136)</f>
        <v>1</v>
      </c>
      <c r="K136" s="96">
        <f>_xlfn.MAXIFS('Details local delivery'!Z:Z,'Details local delivery'!B:B,A136)</f>
        <v>0</v>
      </c>
      <c r="L136" s="96">
        <f>_xlfn.MAXIFS('Details local delivery'!AA:AA,'Details local delivery'!B:B,A136)</f>
        <v>0</v>
      </c>
      <c r="M136" s="256">
        <f>IFERROR(_xlfn.MAXIFS('Details local delivery'!AB:AB,'Details local delivery'!B:B,A136),"-")</f>
        <v>0</v>
      </c>
      <c r="N136" s="104">
        <f t="shared" si="16"/>
        <v>0.33333333333333331</v>
      </c>
      <c r="O136" s="104">
        <f t="shared" si="17"/>
        <v>0.96116504854368934</v>
      </c>
      <c r="P136" s="99">
        <f t="shared" si="20"/>
        <v>0</v>
      </c>
      <c r="Q136" s="100">
        <f t="shared" si="21"/>
        <v>0</v>
      </c>
      <c r="R136" s="105" t="e">
        <f t="shared" si="18"/>
        <v>#DIV/0!</v>
      </c>
      <c r="S136" s="101">
        <f t="shared" si="22"/>
        <v>0.96116504854368934</v>
      </c>
      <c r="T136" s="102"/>
      <c r="U136" s="107"/>
      <c r="V136" s="5"/>
    </row>
    <row r="137" spans="1:22" ht="15.6" hidden="1" x14ac:dyDescent="0.3">
      <c r="A137" s="18" t="s">
        <v>801</v>
      </c>
      <c r="B137" s="92">
        <f>+IFERROR(VLOOKUP(A137,'Details local delivery'!B:C,2,0),"-")</f>
        <v>46041</v>
      </c>
      <c r="C137" s="93">
        <f t="shared" ref="C137:C200" si="23">B137</f>
        <v>46041</v>
      </c>
      <c r="D137" s="94" t="str">
        <f>+IFERROR(VLOOKUP(A137,'Details local delivery'!B:E,4,0),"-")</f>
        <v>Location</v>
      </c>
      <c r="E137" s="94">
        <f>VLOOKUP(A137,'Details local delivery'!B:L,11,0)</f>
        <v>0</v>
      </c>
      <c r="F137" s="94">
        <f>SUMIFS('Details local delivery'!M:M,'Details local delivery'!G:G,'RECAP Delivery Plan '!A137)</f>
        <v>31</v>
      </c>
      <c r="G137" s="94">
        <f>VLOOKUP(A137,'Details local delivery'!B:J,9,0)</f>
        <v>0</v>
      </c>
      <c r="H137" s="95">
        <f>SUMIFS('Details local delivery'!K:K,'Details local delivery'!G:G,'RECAP Delivery Plan '!A137)</f>
        <v>27500</v>
      </c>
      <c r="I137" s="96">
        <f>SUMIFS('Details local delivery'!Y:Y,'Details local delivery'!B:B,A:A)</f>
        <v>0</v>
      </c>
      <c r="J137" s="97">
        <f>AVERAGEIFS('Details local delivery'!W:W,'Details local delivery'!B:B,A137)</f>
        <v>1</v>
      </c>
      <c r="K137" s="96">
        <f>_xlfn.MAXIFS('Details local delivery'!Z:Z,'Details local delivery'!B:B,A137)</f>
        <v>0</v>
      </c>
      <c r="L137" s="96">
        <f>_xlfn.MAXIFS('Details local delivery'!AA:AA,'Details local delivery'!B:B,A137)</f>
        <v>0</v>
      </c>
      <c r="M137" s="96">
        <f>_xlfn.MAXIFS('Details local delivery'!AB:AB,'Details local delivery'!B:B,A137)</f>
        <v>0</v>
      </c>
      <c r="N137" s="104" t="e">
        <f t="shared" ref="N137:N200" si="24">+F137/E137</f>
        <v>#DIV/0!</v>
      </c>
      <c r="O137" s="104" t="e">
        <f t="shared" ref="O137:O200" si="25">+H137/G137</f>
        <v>#DIV/0!</v>
      </c>
      <c r="P137" s="99">
        <f t="shared" ref="P137:P200" si="26">K137+L137+M137</f>
        <v>0</v>
      </c>
      <c r="Q137" s="100">
        <f t="shared" ref="Q137:Q200" si="27">P137+I137</f>
        <v>0</v>
      </c>
      <c r="R137" s="105" t="e">
        <f t="shared" ref="R137:R200" si="28">Q137/P137</f>
        <v>#DIV/0!</v>
      </c>
      <c r="S137" s="101" t="e">
        <f t="shared" ref="S137:S194" si="29">MAX(N137,O137)</f>
        <v>#DIV/0!</v>
      </c>
      <c r="T137" s="102"/>
      <c r="U137" s="107"/>
      <c r="V137" s="5"/>
    </row>
    <row r="138" spans="1:22" ht="15.6" hidden="1" x14ac:dyDescent="0.3">
      <c r="A138" s="18" t="s">
        <v>802</v>
      </c>
      <c r="B138" s="92">
        <f>+IFERROR(VLOOKUP(A138,'Details local delivery'!B:C,2,0),"-")</f>
        <v>46041</v>
      </c>
      <c r="C138" s="93">
        <f t="shared" si="23"/>
        <v>46041</v>
      </c>
      <c r="D138" s="94" t="str">
        <f>+IFERROR(VLOOKUP(A138,'Details local delivery'!B:E,4,0),"-")</f>
        <v>Location</v>
      </c>
      <c r="E138" s="94">
        <f>VLOOKUP(A138,'Details local delivery'!B:L,11,0)</f>
        <v>0</v>
      </c>
      <c r="F138" s="94">
        <f>SUMIFS('Details local delivery'!M:M,'Details local delivery'!G:G,'RECAP Delivery Plan '!A138)</f>
        <v>31</v>
      </c>
      <c r="G138" s="94">
        <f>VLOOKUP(A138,'Details local delivery'!B:J,9,0)</f>
        <v>0</v>
      </c>
      <c r="H138" s="95">
        <f>SUMIFS('Details local delivery'!K:K,'Details local delivery'!G:G,'RECAP Delivery Plan '!A138)</f>
        <v>22533</v>
      </c>
      <c r="I138" s="96">
        <f>SUMIFS('Details local delivery'!Y:Y,'Details local delivery'!B:B,A:A)</f>
        <v>0</v>
      </c>
      <c r="J138" s="97">
        <f>AVERAGEIFS('Details local delivery'!W:W,'Details local delivery'!B:B,A138)</f>
        <v>1</v>
      </c>
      <c r="K138" s="96">
        <f>_xlfn.MAXIFS('Details local delivery'!Z:Z,'Details local delivery'!B:B,A138)</f>
        <v>0</v>
      </c>
      <c r="L138" s="96">
        <f>_xlfn.MAXIFS('Details local delivery'!AA:AA,'Details local delivery'!B:B,A138)</f>
        <v>0</v>
      </c>
      <c r="M138" s="256">
        <f>IFERROR(_xlfn.MAXIFS('Details local delivery'!AB:AB,'Details local delivery'!B:B,A138),"-")</f>
        <v>0</v>
      </c>
      <c r="N138" s="104" t="e">
        <f t="shared" si="24"/>
        <v>#DIV/0!</v>
      </c>
      <c r="O138" s="104" t="e">
        <f t="shared" si="25"/>
        <v>#DIV/0!</v>
      </c>
      <c r="P138" s="99">
        <f t="shared" si="26"/>
        <v>0</v>
      </c>
      <c r="Q138" s="100">
        <f t="shared" si="27"/>
        <v>0</v>
      </c>
      <c r="R138" s="105" t="e">
        <f t="shared" si="28"/>
        <v>#DIV/0!</v>
      </c>
      <c r="S138" s="101" t="e">
        <f t="shared" si="29"/>
        <v>#DIV/0!</v>
      </c>
      <c r="T138" s="102"/>
      <c r="U138" s="107"/>
      <c r="V138" s="5"/>
    </row>
    <row r="139" spans="1:22" ht="15.6" hidden="1" x14ac:dyDescent="0.3">
      <c r="A139" s="18" t="s">
        <v>803</v>
      </c>
      <c r="B139" s="92">
        <f>+IFERROR(VLOOKUP(A139,'Details local delivery'!B:C,2,0),"-")</f>
        <v>46041</v>
      </c>
      <c r="C139" s="93">
        <f t="shared" si="23"/>
        <v>46041</v>
      </c>
      <c r="D139" s="94" t="str">
        <f>+IFERROR(VLOOKUP(A139,'Details local delivery'!B:E,4,0),"-")</f>
        <v>6502TU247</v>
      </c>
      <c r="E139" s="94">
        <f>VLOOKUP(A139,'Details local delivery'!B:L,11,0)</f>
        <v>14</v>
      </c>
      <c r="F139" s="94">
        <f>SUMIFS('Details local delivery'!M:M,'Details local delivery'!G:G,'RECAP Delivery Plan '!A139)</f>
        <v>8</v>
      </c>
      <c r="G139" s="94">
        <f>VLOOKUP(A139,'Details local delivery'!B:J,9,0)</f>
        <v>8500</v>
      </c>
      <c r="H139" s="95">
        <f>SUMIFS('Details local delivery'!K:K,'Details local delivery'!G:G,'RECAP Delivery Plan '!A139)</f>
        <v>8300</v>
      </c>
      <c r="I139" s="96">
        <f>SUMIFS('Details local delivery'!Y:Y,'Details local delivery'!B:B,A:A)</f>
        <v>0</v>
      </c>
      <c r="J139" s="97">
        <f>AVERAGEIFS('Details local delivery'!W:W,'Details local delivery'!B:B,A139)</f>
        <v>1</v>
      </c>
      <c r="K139" s="96">
        <f>_xlfn.MAXIFS('Details local delivery'!Z:Z,'Details local delivery'!B:B,A139)</f>
        <v>0</v>
      </c>
      <c r="L139" s="96">
        <f>_xlfn.MAXIFS('Details local delivery'!AA:AA,'Details local delivery'!B:B,A139)</f>
        <v>0</v>
      </c>
      <c r="M139" s="256">
        <f>IFERROR(_xlfn.MAXIFS('Details local delivery'!AB:AB,'Details local delivery'!B:B,A139),"-")</f>
        <v>0</v>
      </c>
      <c r="N139" s="104">
        <f t="shared" si="24"/>
        <v>0.5714285714285714</v>
      </c>
      <c r="O139" s="104">
        <f t="shared" si="25"/>
        <v>0.97647058823529409</v>
      </c>
      <c r="P139" s="99">
        <f t="shared" si="26"/>
        <v>0</v>
      </c>
      <c r="Q139" s="100">
        <f t="shared" si="27"/>
        <v>0</v>
      </c>
      <c r="R139" s="105" t="e">
        <f t="shared" si="28"/>
        <v>#DIV/0!</v>
      </c>
      <c r="S139" s="101">
        <f t="shared" si="29"/>
        <v>0.97647058823529409</v>
      </c>
      <c r="T139" s="102"/>
      <c r="U139" s="107"/>
      <c r="V139" s="5"/>
    </row>
    <row r="140" spans="1:22" ht="15.6" hidden="1" x14ac:dyDescent="0.3">
      <c r="A140" s="18" t="s">
        <v>804</v>
      </c>
      <c r="B140" s="92">
        <f>+IFERROR(VLOOKUP(A140,'Details local delivery'!B:C,2,0),"-")</f>
        <v>46041</v>
      </c>
      <c r="C140" s="93">
        <f t="shared" si="23"/>
        <v>46041</v>
      </c>
      <c r="D140" s="94" t="str">
        <f>+IFERROR(VLOOKUP(A140,'Details local delivery'!B:E,4,0),"-")</f>
        <v>9524TU238</v>
      </c>
      <c r="E140" s="94">
        <f>VLOOKUP(A140,'Details local delivery'!B:L,11,0)</f>
        <v>14</v>
      </c>
      <c r="F140" s="94">
        <f>SUMIFS('Details local delivery'!M:M,'Details local delivery'!G:G,'RECAP Delivery Plan '!A140)</f>
        <v>7</v>
      </c>
      <c r="G140" s="94">
        <f>VLOOKUP(A140,'Details local delivery'!B:J,9,0)</f>
        <v>10230</v>
      </c>
      <c r="H140" s="95">
        <f>SUMIFS('Details local delivery'!K:K,'Details local delivery'!G:G,'RECAP Delivery Plan '!A140)</f>
        <v>4500</v>
      </c>
      <c r="I140" s="96">
        <f>SUMIFS('Details local delivery'!Y:Y,'Details local delivery'!B:B,A:A)</f>
        <v>0</v>
      </c>
      <c r="J140" s="97">
        <f>AVERAGEIFS('Details local delivery'!W:W,'Details local delivery'!B:B,A140)</f>
        <v>1</v>
      </c>
      <c r="K140" s="96">
        <f>_xlfn.MAXIFS('Details local delivery'!Z:Z,'Details local delivery'!B:B,A140)</f>
        <v>0</v>
      </c>
      <c r="L140" s="96">
        <f>_xlfn.MAXIFS('Details local delivery'!AA:AA,'Details local delivery'!B:B,A140)</f>
        <v>0</v>
      </c>
      <c r="M140" s="256">
        <f>IFERROR(_xlfn.MAXIFS('Details local delivery'!AB:AB,'Details local delivery'!B:B,A140),"-")</f>
        <v>0</v>
      </c>
      <c r="N140" s="104">
        <f t="shared" si="24"/>
        <v>0.5</v>
      </c>
      <c r="O140" s="104">
        <f t="shared" si="25"/>
        <v>0.43988269794721407</v>
      </c>
      <c r="P140" s="99">
        <f t="shared" si="26"/>
        <v>0</v>
      </c>
      <c r="Q140" s="100">
        <f t="shared" si="27"/>
        <v>0</v>
      </c>
      <c r="R140" s="105" t="e">
        <f t="shared" si="28"/>
        <v>#DIV/0!</v>
      </c>
      <c r="S140" s="101">
        <f t="shared" si="29"/>
        <v>0.5</v>
      </c>
      <c r="T140" s="102"/>
      <c r="U140" s="107"/>
      <c r="V140" s="5"/>
    </row>
    <row r="141" spans="1:22" ht="15.6" hidden="1" x14ac:dyDescent="0.3">
      <c r="A141" s="18" t="s">
        <v>805</v>
      </c>
      <c r="B141" s="92">
        <f>+IFERROR(VLOOKUP(A141,'Details local delivery'!B:C,2,0),"-")</f>
        <v>46041</v>
      </c>
      <c r="C141" s="93">
        <f t="shared" si="23"/>
        <v>46041</v>
      </c>
      <c r="D141" s="94" t="str">
        <f>+IFERROR(VLOOKUP(A141,'Details local delivery'!B:E,4,0),"-")</f>
        <v>9524TU238</v>
      </c>
      <c r="E141" s="94">
        <f>VLOOKUP(A141,'Details local delivery'!B:L,11,0)</f>
        <v>14</v>
      </c>
      <c r="F141" s="94">
        <f>SUMIFS('Details local delivery'!M:M,'Details local delivery'!G:G,'RECAP Delivery Plan '!A141)</f>
        <v>7</v>
      </c>
      <c r="G141" s="94">
        <f>VLOOKUP(A141,'Details local delivery'!B:J,9,0)</f>
        <v>10230</v>
      </c>
      <c r="H141" s="95">
        <f>SUMIFS('Details local delivery'!K:K,'Details local delivery'!G:G,'RECAP Delivery Plan '!A141)</f>
        <v>4500</v>
      </c>
      <c r="I141" s="96">
        <f>SUMIFS('Details local delivery'!Y:Y,'Details local delivery'!B:B,A:A)</f>
        <v>0</v>
      </c>
      <c r="J141" s="97">
        <f>AVERAGEIFS('Details local delivery'!W:W,'Details local delivery'!B:B,A141)</f>
        <v>1</v>
      </c>
      <c r="K141" s="96">
        <f>_xlfn.MAXIFS('Details local delivery'!Z:Z,'Details local delivery'!B:B,A141)</f>
        <v>0</v>
      </c>
      <c r="L141" s="96">
        <f>_xlfn.MAXIFS('Details local delivery'!AA:AA,'Details local delivery'!B:B,A141)</f>
        <v>0</v>
      </c>
      <c r="M141" s="96">
        <f>_xlfn.MAXIFS('Details local delivery'!AB:AB,'Details local delivery'!B:B,A141)</f>
        <v>0</v>
      </c>
      <c r="N141" s="104">
        <f t="shared" si="24"/>
        <v>0.5</v>
      </c>
      <c r="O141" s="104">
        <f t="shared" si="25"/>
        <v>0.43988269794721407</v>
      </c>
      <c r="P141" s="99">
        <f t="shared" si="26"/>
        <v>0</v>
      </c>
      <c r="Q141" s="100">
        <f t="shared" si="27"/>
        <v>0</v>
      </c>
      <c r="R141" s="105" t="e">
        <f t="shared" si="28"/>
        <v>#DIV/0!</v>
      </c>
      <c r="S141" s="101">
        <f t="shared" si="29"/>
        <v>0.5</v>
      </c>
      <c r="T141" s="102"/>
      <c r="U141" s="107"/>
      <c r="V141" s="5"/>
    </row>
    <row r="142" spans="1:22" ht="15.6" hidden="1" x14ac:dyDescent="0.3">
      <c r="A142" s="18" t="s">
        <v>806</v>
      </c>
      <c r="B142" s="92">
        <f>+IFERROR(VLOOKUP(A142,'Details local delivery'!B:C,2,0),"-")</f>
        <v>46041</v>
      </c>
      <c r="C142" s="93">
        <f t="shared" si="23"/>
        <v>46041</v>
      </c>
      <c r="D142" s="94" t="str">
        <f>+IFERROR(VLOOKUP(A142,'Details local delivery'!B:E,4,0),"-")</f>
        <v>4331tu175</v>
      </c>
      <c r="E142" s="94">
        <f>VLOOKUP(A142,'Details local delivery'!B:L,11,0)</f>
        <v>14</v>
      </c>
      <c r="F142" s="94">
        <f>SUMIFS('Details local delivery'!M:M,'Details local delivery'!G:G,'RECAP Delivery Plan '!A142)</f>
        <v>14</v>
      </c>
      <c r="G142" s="94">
        <f>VLOOKUP(A142,'Details local delivery'!B:J,9,0)</f>
        <v>9200</v>
      </c>
      <c r="H142" s="95">
        <f>SUMIFS('Details local delivery'!K:K,'Details local delivery'!G:G,'RECAP Delivery Plan '!A142)</f>
        <v>6500</v>
      </c>
      <c r="I142" s="96">
        <f>SUMIFS('Details local delivery'!Y:Y,'Details local delivery'!B:B,A:A)</f>
        <v>0</v>
      </c>
      <c r="J142" s="97">
        <f>AVERAGEIFS('Details local delivery'!W:W,'Details local delivery'!B:B,A142)</f>
        <v>1</v>
      </c>
      <c r="K142" s="96">
        <f>_xlfn.MAXIFS('Details local delivery'!Z:Z,'Details local delivery'!B:B,A142)</f>
        <v>0</v>
      </c>
      <c r="L142" s="96">
        <f>_xlfn.MAXIFS('Details local delivery'!AA:AA,'Details local delivery'!B:B,A142)</f>
        <v>0</v>
      </c>
      <c r="M142" s="256">
        <f>IFERROR(_xlfn.MAXIFS('Details local delivery'!AB:AB,'Details local delivery'!B:B,A142),"-")</f>
        <v>0</v>
      </c>
      <c r="N142" s="104">
        <f t="shared" si="24"/>
        <v>1</v>
      </c>
      <c r="O142" s="104">
        <f t="shared" si="25"/>
        <v>0.70652173913043481</v>
      </c>
      <c r="P142" s="99">
        <f t="shared" si="26"/>
        <v>0</v>
      </c>
      <c r="Q142" s="100">
        <f t="shared" si="27"/>
        <v>0</v>
      </c>
      <c r="R142" s="105" t="e">
        <f t="shared" si="28"/>
        <v>#DIV/0!</v>
      </c>
      <c r="S142" s="101">
        <f t="shared" si="29"/>
        <v>1</v>
      </c>
      <c r="T142" s="102"/>
      <c r="U142" s="107"/>
      <c r="V142" s="5"/>
    </row>
    <row r="143" spans="1:22" ht="15.6" hidden="1" x14ac:dyDescent="0.3">
      <c r="A143" s="18" t="s">
        <v>807</v>
      </c>
      <c r="B143" s="92">
        <f>+IFERROR(VLOOKUP(A143,'Details local delivery'!B:C,2,0),"-")</f>
        <v>46041</v>
      </c>
      <c r="C143" s="93">
        <f t="shared" si="23"/>
        <v>46041</v>
      </c>
      <c r="D143" s="94" t="str">
        <f>+IFERROR(VLOOKUP(A143,'Details local delivery'!B:E,4,0),"-")</f>
        <v>4331tu175</v>
      </c>
      <c r="E143" s="94">
        <f>VLOOKUP(A143,'Details local delivery'!B:L,11,0)</f>
        <v>14</v>
      </c>
      <c r="F143" s="94">
        <f>SUMIFS('Details local delivery'!M:M,'Details local delivery'!G:G,'RECAP Delivery Plan '!A143)</f>
        <v>15</v>
      </c>
      <c r="G143" s="94">
        <f>VLOOKUP(A143,'Details local delivery'!B:J,9,0)</f>
        <v>9200</v>
      </c>
      <c r="H143" s="95">
        <f>SUMIFS('Details local delivery'!K:K,'Details local delivery'!G:G,'RECAP Delivery Plan '!A143)</f>
        <v>7836</v>
      </c>
      <c r="I143" s="96">
        <f>SUMIFS('Details local delivery'!Y:Y,'Details local delivery'!B:B,A:A)</f>
        <v>0</v>
      </c>
      <c r="J143" s="97">
        <f>AVERAGEIFS('Details local delivery'!W:W,'Details local delivery'!B:B,A143)</f>
        <v>0.99444444444444446</v>
      </c>
      <c r="K143" s="96">
        <f>_xlfn.MAXIFS('Details local delivery'!Z:Z,'Details local delivery'!B:B,A143)</f>
        <v>0</v>
      </c>
      <c r="L143" s="96">
        <f>_xlfn.MAXIFS('Details local delivery'!AA:AA,'Details local delivery'!B:B,A143)</f>
        <v>0</v>
      </c>
      <c r="M143" s="256">
        <f>IFERROR(_xlfn.MAXIFS('Details local delivery'!AB:AB,'Details local delivery'!B:B,A143),"-")</f>
        <v>0</v>
      </c>
      <c r="N143" s="104">
        <f t="shared" si="24"/>
        <v>1.0714285714285714</v>
      </c>
      <c r="O143" s="104">
        <f t="shared" si="25"/>
        <v>0.85173913043478255</v>
      </c>
      <c r="P143" s="99">
        <f t="shared" si="26"/>
        <v>0</v>
      </c>
      <c r="Q143" s="100">
        <f t="shared" si="27"/>
        <v>0</v>
      </c>
      <c r="R143" s="105" t="e">
        <f t="shared" si="28"/>
        <v>#DIV/0!</v>
      </c>
      <c r="S143" s="101">
        <f t="shared" si="29"/>
        <v>1.0714285714285714</v>
      </c>
      <c r="T143" s="102"/>
      <c r="U143" s="107"/>
      <c r="V143" s="5"/>
    </row>
    <row r="144" spans="1:22" ht="15.6" hidden="1" x14ac:dyDescent="0.3">
      <c r="A144" s="18" t="s">
        <v>808</v>
      </c>
      <c r="B144" s="92">
        <f>+IFERROR(VLOOKUP(A144,'Details local delivery'!B:C,2,0),"-")</f>
        <v>46041</v>
      </c>
      <c r="C144" s="93">
        <f t="shared" si="23"/>
        <v>46041</v>
      </c>
      <c r="D144" s="94" t="str">
        <f>+IFERROR(VLOOKUP(A144,'Details local delivery'!B:E,4,0),"-")</f>
        <v>6502TU247</v>
      </c>
      <c r="E144" s="94">
        <f>VLOOKUP(A144,'Details local delivery'!B:L,11,0)</f>
        <v>14</v>
      </c>
      <c r="F144" s="94">
        <f>SUMIFS('Details local delivery'!M:M,'Details local delivery'!G:G,'RECAP Delivery Plan '!A144)</f>
        <v>9</v>
      </c>
      <c r="G144" s="94">
        <f>VLOOKUP(A144,'Details local delivery'!B:J,9,0)</f>
        <v>8500</v>
      </c>
      <c r="H144" s="95">
        <f>SUMIFS('Details local delivery'!K:K,'Details local delivery'!G:G,'RECAP Delivery Plan '!A144)</f>
        <v>4200</v>
      </c>
      <c r="I144" s="96">
        <f>SUMIFS('Details local delivery'!Y:Y,'Details local delivery'!B:B,A:A)</f>
        <v>0</v>
      </c>
      <c r="J144" s="97">
        <f>AVERAGEIFS('Details local delivery'!W:W,'Details local delivery'!B:B,A144)</f>
        <v>0.8</v>
      </c>
      <c r="K144" s="96">
        <f>_xlfn.MAXIFS('Details local delivery'!Z:Z,'Details local delivery'!B:B,A144)</f>
        <v>0</v>
      </c>
      <c r="L144" s="96">
        <f>_xlfn.MAXIFS('Details local delivery'!AA:AA,'Details local delivery'!B:B,A144)</f>
        <v>0</v>
      </c>
      <c r="M144" s="256">
        <f>IFERROR(_xlfn.MAXIFS('Details local delivery'!AB:AB,'Details local delivery'!B:B,A144),"-")</f>
        <v>0</v>
      </c>
      <c r="N144" s="104">
        <f t="shared" si="24"/>
        <v>0.6428571428571429</v>
      </c>
      <c r="O144" s="104">
        <f t="shared" si="25"/>
        <v>0.49411764705882355</v>
      </c>
      <c r="P144" s="99">
        <f t="shared" si="26"/>
        <v>0</v>
      </c>
      <c r="Q144" s="100">
        <f t="shared" si="27"/>
        <v>0</v>
      </c>
      <c r="R144" s="105" t="e">
        <f t="shared" si="28"/>
        <v>#DIV/0!</v>
      </c>
      <c r="S144" s="101">
        <f t="shared" si="29"/>
        <v>0.6428571428571429</v>
      </c>
      <c r="T144" s="102"/>
      <c r="U144" s="107"/>
      <c r="V144" s="5"/>
    </row>
    <row r="145" spans="1:22" ht="15.6" hidden="1" x14ac:dyDescent="0.3">
      <c r="A145" s="18" t="s">
        <v>809</v>
      </c>
      <c r="B145" s="92">
        <f>+IFERROR(VLOOKUP(A145,'Details local delivery'!B:C,2,0),"-")</f>
        <v>46041</v>
      </c>
      <c r="C145" s="93">
        <f t="shared" si="23"/>
        <v>46041</v>
      </c>
      <c r="D145" s="94" t="str">
        <f>+IFERROR(VLOOKUP(A145,'Details local delivery'!B:E,4,0),"-")</f>
        <v>626tu203</v>
      </c>
      <c r="E145" s="94">
        <f>VLOOKUP(A145,'Details local delivery'!B:L,11,0)</f>
        <v>14</v>
      </c>
      <c r="F145" s="94">
        <f>SUMIFS('Details local delivery'!M:M,'Details local delivery'!G:G,'RECAP Delivery Plan '!A145)</f>
        <v>10</v>
      </c>
      <c r="G145" s="94">
        <f>VLOOKUP(A145,'Details local delivery'!B:J,9,0)</f>
        <v>8500</v>
      </c>
      <c r="H145" s="95">
        <f>SUMIFS('Details local delivery'!K:K,'Details local delivery'!G:G,'RECAP Delivery Plan '!A145)</f>
        <v>6286</v>
      </c>
      <c r="I145" s="96">
        <f>SUMIFS('Details local delivery'!Y:Y,'Details local delivery'!B:B,A:A)</f>
        <v>0</v>
      </c>
      <c r="J145" s="97">
        <f>AVERAGEIFS('Details local delivery'!W:W,'Details local delivery'!B:B,A145)</f>
        <v>1</v>
      </c>
      <c r="K145" s="96">
        <f>_xlfn.MAXIFS('Details local delivery'!Z:Z,'Details local delivery'!B:B,A145)</f>
        <v>0</v>
      </c>
      <c r="L145" s="96">
        <f>_xlfn.MAXIFS('Details local delivery'!AA:AA,'Details local delivery'!B:B,A145)</f>
        <v>0</v>
      </c>
      <c r="M145" s="96">
        <f>_xlfn.MAXIFS('Details local delivery'!AB:AB,'Details local delivery'!B:B,A145)</f>
        <v>0</v>
      </c>
      <c r="N145" s="104">
        <f t="shared" si="24"/>
        <v>0.7142857142857143</v>
      </c>
      <c r="O145" s="104">
        <f t="shared" si="25"/>
        <v>0.73952941176470588</v>
      </c>
      <c r="P145" s="99">
        <f t="shared" si="26"/>
        <v>0</v>
      </c>
      <c r="Q145" s="100">
        <f t="shared" si="27"/>
        <v>0</v>
      </c>
      <c r="R145" s="105" t="e">
        <f t="shared" si="28"/>
        <v>#DIV/0!</v>
      </c>
      <c r="S145" s="101">
        <f t="shared" si="29"/>
        <v>0.73952941176470588</v>
      </c>
      <c r="T145" s="102"/>
      <c r="U145" s="107"/>
      <c r="V145" s="5"/>
    </row>
    <row r="146" spans="1:22" ht="15.6" hidden="1" x14ac:dyDescent="0.3">
      <c r="A146" s="18" t="s">
        <v>810</v>
      </c>
      <c r="B146" s="92">
        <f>+IFERROR(VLOOKUP(A146,'Details local delivery'!B:C,2,0),"-")</f>
        <v>46042</v>
      </c>
      <c r="C146" s="93">
        <f t="shared" si="23"/>
        <v>46042</v>
      </c>
      <c r="D146" s="94" t="str">
        <f>+IFERROR(VLOOKUP(A146,'Details local delivery'!B:E,4,0),"-")</f>
        <v>Location</v>
      </c>
      <c r="E146" s="94">
        <f>VLOOKUP(A146,'Details local delivery'!B:L,11,0)</f>
        <v>0</v>
      </c>
      <c r="F146" s="94">
        <f>SUMIFS('Details local delivery'!M:M,'Details local delivery'!G:G,'RECAP Delivery Plan '!A146)</f>
        <v>27</v>
      </c>
      <c r="G146" s="94">
        <f>VLOOKUP(A146,'Details local delivery'!B:J,9,0)</f>
        <v>0</v>
      </c>
      <c r="H146" s="95">
        <f>SUMIFS('Details local delivery'!K:K,'Details local delivery'!G:G,'RECAP Delivery Plan '!A146)</f>
        <v>0</v>
      </c>
      <c r="I146" s="96">
        <f>SUMIFS('Details local delivery'!Y:Y,'Details local delivery'!B:B,A:A)</f>
        <v>0</v>
      </c>
      <c r="J146" s="97">
        <f>AVERAGEIFS('Details local delivery'!W:W,'Details local delivery'!B:B,A146)</f>
        <v>1</v>
      </c>
      <c r="K146" s="96">
        <f>_xlfn.MAXIFS('Details local delivery'!Z:Z,'Details local delivery'!B:B,A146)</f>
        <v>0</v>
      </c>
      <c r="L146" s="96">
        <f>_xlfn.MAXIFS('Details local delivery'!AA:AA,'Details local delivery'!B:B,A146)</f>
        <v>0</v>
      </c>
      <c r="M146" s="96">
        <f>_xlfn.MAXIFS('Details local delivery'!AB:AB,'Details local delivery'!B:B,A146)</f>
        <v>0</v>
      </c>
      <c r="N146" s="104" t="e">
        <f t="shared" si="24"/>
        <v>#DIV/0!</v>
      </c>
      <c r="O146" s="104" t="e">
        <f t="shared" si="25"/>
        <v>#DIV/0!</v>
      </c>
      <c r="P146" s="99">
        <f t="shared" si="26"/>
        <v>0</v>
      </c>
      <c r="Q146" s="100">
        <f t="shared" si="27"/>
        <v>0</v>
      </c>
      <c r="R146" s="105" t="e">
        <f t="shared" si="28"/>
        <v>#DIV/0!</v>
      </c>
      <c r="S146" s="101" t="e">
        <f t="shared" si="29"/>
        <v>#DIV/0!</v>
      </c>
      <c r="T146" s="102"/>
      <c r="U146" s="107"/>
      <c r="V146" s="5"/>
    </row>
    <row r="147" spans="1:22" ht="15.6" hidden="1" x14ac:dyDescent="0.3">
      <c r="A147" s="18" t="s">
        <v>811</v>
      </c>
      <c r="B147" s="92">
        <f>+IFERROR(VLOOKUP(A147,'Details local delivery'!B:C,2,0),"-")</f>
        <v>46042</v>
      </c>
      <c r="C147" s="93">
        <f t="shared" si="23"/>
        <v>46042</v>
      </c>
      <c r="D147" s="94" t="str">
        <f>+IFERROR(VLOOKUP(A147,'Details local delivery'!B:E,4,0),"-")</f>
        <v>Location</v>
      </c>
      <c r="E147" s="94">
        <f>VLOOKUP(A147,'Details local delivery'!B:L,11,0)</f>
        <v>0</v>
      </c>
      <c r="F147" s="94">
        <f>SUMIFS('Details local delivery'!M:M,'Details local delivery'!G:G,'RECAP Delivery Plan '!A147)</f>
        <v>31</v>
      </c>
      <c r="G147" s="94">
        <f>VLOOKUP(A147,'Details local delivery'!B:J,9,0)</f>
        <v>0</v>
      </c>
      <c r="H147" s="95">
        <f>SUMIFS('Details local delivery'!K:K,'Details local delivery'!G:G,'RECAP Delivery Plan '!A147)</f>
        <v>0</v>
      </c>
      <c r="I147" s="96">
        <f>SUMIFS('Details local delivery'!Y:Y,'Details local delivery'!B:B,A:A)</f>
        <v>0</v>
      </c>
      <c r="J147" s="97">
        <f>AVERAGEIFS('Details local delivery'!W:W,'Details local delivery'!B:B,A147)</f>
        <v>1</v>
      </c>
      <c r="K147" s="96">
        <f>_xlfn.MAXIFS('Details local delivery'!Z:Z,'Details local delivery'!B:B,A147)</f>
        <v>0</v>
      </c>
      <c r="L147" s="96">
        <f>_xlfn.MAXIFS('Details local delivery'!AA:AA,'Details local delivery'!B:B,A147)</f>
        <v>0</v>
      </c>
      <c r="M147" s="256">
        <f>IFERROR(_xlfn.MAXIFS('Details local delivery'!AB:AB,'Details local delivery'!B:B,A147),"-")</f>
        <v>0</v>
      </c>
      <c r="N147" s="104" t="e">
        <f t="shared" si="24"/>
        <v>#DIV/0!</v>
      </c>
      <c r="O147" s="104" t="e">
        <f t="shared" si="25"/>
        <v>#DIV/0!</v>
      </c>
      <c r="P147" s="99">
        <f t="shared" si="26"/>
        <v>0</v>
      </c>
      <c r="Q147" s="100">
        <f t="shared" si="27"/>
        <v>0</v>
      </c>
      <c r="R147" s="105" t="e">
        <f t="shared" si="28"/>
        <v>#DIV/0!</v>
      </c>
      <c r="S147" s="101" t="e">
        <f t="shared" si="29"/>
        <v>#DIV/0!</v>
      </c>
      <c r="T147" s="102"/>
      <c r="U147" s="107"/>
      <c r="V147" s="5"/>
    </row>
    <row r="148" spans="1:22" ht="15.6" hidden="1" x14ac:dyDescent="0.3">
      <c r="A148" s="18" t="s">
        <v>812</v>
      </c>
      <c r="B148" s="92">
        <f>+IFERROR(VLOOKUP(A148,'Details local delivery'!B:C,2,0),"-")</f>
        <v>46042</v>
      </c>
      <c r="C148" s="93">
        <f t="shared" si="23"/>
        <v>46042</v>
      </c>
      <c r="D148" s="94" t="str">
        <f>+IFERROR(VLOOKUP(A148,'Details local delivery'!B:E,4,0),"-")</f>
        <v>9524TU238</v>
      </c>
      <c r="E148" s="94">
        <f>VLOOKUP(A148,'Details local delivery'!B:L,11,0)</f>
        <v>14</v>
      </c>
      <c r="F148" s="94">
        <f>SUMIFS('Details local delivery'!M:M,'Details local delivery'!G:G,'RECAP Delivery Plan '!A148)</f>
        <v>9</v>
      </c>
      <c r="G148" s="94">
        <f>VLOOKUP(A148,'Details local delivery'!B:J,9,0)</f>
        <v>10230</v>
      </c>
      <c r="H148" s="95">
        <f>SUMIFS('Details local delivery'!K:K,'Details local delivery'!G:G,'RECAP Delivery Plan '!A148)</f>
        <v>8500</v>
      </c>
      <c r="I148" s="96">
        <f>SUMIFS('Details local delivery'!Y:Y,'Details local delivery'!B:B,A:A)</f>
        <v>0</v>
      </c>
      <c r="J148" s="97">
        <f>AVERAGEIFS('Details local delivery'!W:W,'Details local delivery'!B:B,A148)</f>
        <v>1</v>
      </c>
      <c r="K148" s="96">
        <f>_xlfn.MAXIFS('Details local delivery'!Z:Z,'Details local delivery'!B:B,A148)</f>
        <v>0</v>
      </c>
      <c r="L148" s="96">
        <f>_xlfn.MAXIFS('Details local delivery'!AA:AA,'Details local delivery'!B:B,A148)</f>
        <v>0</v>
      </c>
      <c r="M148" s="96">
        <f>_xlfn.MAXIFS('Details local delivery'!AB:AB,'Details local delivery'!B:B,A148)</f>
        <v>0</v>
      </c>
      <c r="N148" s="104">
        <f t="shared" si="24"/>
        <v>0.6428571428571429</v>
      </c>
      <c r="O148" s="104">
        <f t="shared" si="25"/>
        <v>0.83088954056695996</v>
      </c>
      <c r="P148" s="99">
        <f t="shared" si="26"/>
        <v>0</v>
      </c>
      <c r="Q148" s="100">
        <f t="shared" si="27"/>
        <v>0</v>
      </c>
      <c r="R148" s="105" t="e">
        <f t="shared" si="28"/>
        <v>#DIV/0!</v>
      </c>
      <c r="S148" s="101">
        <f t="shared" si="29"/>
        <v>0.83088954056695996</v>
      </c>
      <c r="T148" s="102"/>
      <c r="U148" s="107"/>
      <c r="V148" s="5"/>
    </row>
    <row r="149" spans="1:22" ht="15.6" hidden="1" x14ac:dyDescent="0.3">
      <c r="A149" s="18" t="s">
        <v>813</v>
      </c>
      <c r="B149" s="92">
        <f>+IFERROR(VLOOKUP(A149,'Details local delivery'!B:C,2,0),"-")</f>
        <v>46042</v>
      </c>
      <c r="C149" s="93">
        <f t="shared" si="23"/>
        <v>46042</v>
      </c>
      <c r="D149" s="94" t="str">
        <f>+IFERROR(VLOOKUP(A149,'Details local delivery'!B:E,4,0),"-")</f>
        <v>6502TU247</v>
      </c>
      <c r="E149" s="94">
        <f>VLOOKUP(A149,'Details local delivery'!B:L,11,0)</f>
        <v>14</v>
      </c>
      <c r="F149" s="94">
        <f>SUMIFS('Details local delivery'!M:M,'Details local delivery'!G:G,'RECAP Delivery Plan '!A149)</f>
        <v>14</v>
      </c>
      <c r="G149" s="94">
        <f>VLOOKUP(A149,'Details local delivery'!B:J,9,0)</f>
        <v>8500</v>
      </c>
      <c r="H149" s="95">
        <f>SUMIFS('Details local delivery'!K:K,'Details local delivery'!G:G,'RECAP Delivery Plan '!A149)</f>
        <v>4021</v>
      </c>
      <c r="I149" s="96">
        <f>SUMIFS('Details local delivery'!Y:Y,'Details local delivery'!B:B,A:A)</f>
        <v>0</v>
      </c>
      <c r="J149" s="97">
        <f>AVERAGEIFS('Details local delivery'!W:W,'Details local delivery'!B:B,A149)</f>
        <v>1</v>
      </c>
      <c r="K149" s="96">
        <f>_xlfn.MAXIFS('Details local delivery'!Z:Z,'Details local delivery'!B:B,A149)</f>
        <v>0</v>
      </c>
      <c r="L149" s="96">
        <f>_xlfn.MAXIFS('Details local delivery'!AA:AA,'Details local delivery'!B:B,A149)</f>
        <v>0</v>
      </c>
      <c r="M149" s="256">
        <f>IFERROR(_xlfn.MAXIFS('Details local delivery'!AB:AB,'Details local delivery'!B:B,A149),"-")</f>
        <v>0</v>
      </c>
      <c r="N149" s="104">
        <f t="shared" si="24"/>
        <v>1</v>
      </c>
      <c r="O149" s="104">
        <f t="shared" si="25"/>
        <v>0.47305882352941175</v>
      </c>
      <c r="P149" s="99">
        <f t="shared" si="26"/>
        <v>0</v>
      </c>
      <c r="Q149" s="100">
        <f t="shared" si="27"/>
        <v>0</v>
      </c>
      <c r="R149" s="105" t="e">
        <f t="shared" si="28"/>
        <v>#DIV/0!</v>
      </c>
      <c r="S149" s="101">
        <f t="shared" si="29"/>
        <v>1</v>
      </c>
      <c r="T149" s="102"/>
      <c r="U149" s="107"/>
      <c r="V149" s="5"/>
    </row>
    <row r="150" spans="1:22" ht="15.6" hidden="1" x14ac:dyDescent="0.3">
      <c r="A150" s="18" t="s">
        <v>814</v>
      </c>
      <c r="B150" s="92">
        <f>+IFERROR(VLOOKUP(A150,'Details local delivery'!B:C,2,0),"-")</f>
        <v>46042</v>
      </c>
      <c r="C150" s="93">
        <f t="shared" si="23"/>
        <v>46042</v>
      </c>
      <c r="D150" s="94" t="str">
        <f>+IFERROR(VLOOKUP(A150,'Details local delivery'!B:E,4,0),"-")</f>
        <v>6502TU247</v>
      </c>
      <c r="E150" s="94">
        <f>VLOOKUP(A150,'Details local delivery'!B:L,11,0)</f>
        <v>14</v>
      </c>
      <c r="F150" s="94">
        <f>SUMIFS('Details local delivery'!M:M,'Details local delivery'!G:G,'RECAP Delivery Plan '!A150)</f>
        <v>13</v>
      </c>
      <c r="G150" s="94">
        <f>VLOOKUP(A150,'Details local delivery'!B:J,9,0)</f>
        <v>8500</v>
      </c>
      <c r="H150" s="95">
        <f>SUMIFS('Details local delivery'!K:K,'Details local delivery'!G:G,'RECAP Delivery Plan '!A150)</f>
        <v>10000</v>
      </c>
      <c r="I150" s="96">
        <f>SUMIFS('Details local delivery'!Y:Y,'Details local delivery'!B:B,A:A)</f>
        <v>0</v>
      </c>
      <c r="J150" s="97">
        <f>AVERAGEIFS('Details local delivery'!W:W,'Details local delivery'!B:B,A150)</f>
        <v>1</v>
      </c>
      <c r="K150" s="96">
        <f>_xlfn.MAXIFS('Details local delivery'!Z:Z,'Details local delivery'!B:B,A150)</f>
        <v>0</v>
      </c>
      <c r="L150" s="96">
        <f>_xlfn.MAXIFS('Details local delivery'!AA:AA,'Details local delivery'!B:B,A150)</f>
        <v>0</v>
      </c>
      <c r="M150" s="256">
        <f>IFERROR(_xlfn.MAXIFS('Details local delivery'!AB:AB,'Details local delivery'!B:B,A150),"-")</f>
        <v>0</v>
      </c>
      <c r="N150" s="104">
        <f t="shared" si="24"/>
        <v>0.9285714285714286</v>
      </c>
      <c r="O150" s="104">
        <f t="shared" si="25"/>
        <v>1.1764705882352942</v>
      </c>
      <c r="P150" s="99">
        <f t="shared" si="26"/>
        <v>0</v>
      </c>
      <c r="Q150" s="100">
        <f t="shared" si="27"/>
        <v>0</v>
      </c>
      <c r="R150" s="105" t="e">
        <f t="shared" si="28"/>
        <v>#DIV/0!</v>
      </c>
      <c r="S150" s="101">
        <f t="shared" si="29"/>
        <v>1.1764705882352942</v>
      </c>
      <c r="T150" s="102"/>
      <c r="U150" s="107"/>
      <c r="V150" s="5"/>
    </row>
    <row r="151" spans="1:22" ht="15.6" hidden="1" x14ac:dyDescent="0.3">
      <c r="A151" s="18" t="s">
        <v>815</v>
      </c>
      <c r="B151" s="92">
        <f>+IFERROR(VLOOKUP(A151,'Details local delivery'!B:C,2,0),"-")</f>
        <v>46042</v>
      </c>
      <c r="C151" s="93">
        <f t="shared" si="23"/>
        <v>46042</v>
      </c>
      <c r="D151" s="94" t="str">
        <f>+IFERROR(VLOOKUP(A151,'Details local delivery'!B:E,4,0),"-")</f>
        <v>6502TU247</v>
      </c>
      <c r="E151" s="94">
        <f>VLOOKUP(A151,'Details local delivery'!B:L,11,0)</f>
        <v>14</v>
      </c>
      <c r="F151" s="94">
        <f>SUMIFS('Details local delivery'!M:M,'Details local delivery'!G:G,'RECAP Delivery Plan '!A151)</f>
        <v>14</v>
      </c>
      <c r="G151" s="94">
        <f>VLOOKUP(A151,'Details local delivery'!B:J,9,0)</f>
        <v>8500</v>
      </c>
      <c r="H151" s="95">
        <f>SUMIFS('Details local delivery'!K:K,'Details local delivery'!G:G,'RECAP Delivery Plan '!A151)</f>
        <v>8000</v>
      </c>
      <c r="I151" s="96">
        <f>SUMIFS('Details local delivery'!Y:Y,'Details local delivery'!B:B,A:A)</f>
        <v>0</v>
      </c>
      <c r="J151" s="97">
        <f>AVERAGEIFS('Details local delivery'!W:W,'Details local delivery'!B:B,A151)</f>
        <v>1</v>
      </c>
      <c r="K151" s="96">
        <f>_xlfn.MAXIFS('Details local delivery'!Z:Z,'Details local delivery'!B:B,A151)</f>
        <v>0</v>
      </c>
      <c r="L151" s="96">
        <f>_xlfn.MAXIFS('Details local delivery'!AA:AA,'Details local delivery'!B:B,A151)</f>
        <v>0</v>
      </c>
      <c r="M151" s="256">
        <f>IFERROR(_xlfn.MAXIFS('Details local delivery'!AB:AB,'Details local delivery'!B:B,A151),"-")</f>
        <v>0</v>
      </c>
      <c r="N151" s="104">
        <f t="shared" si="24"/>
        <v>1</v>
      </c>
      <c r="O151" s="104">
        <f t="shared" si="25"/>
        <v>0.94117647058823528</v>
      </c>
      <c r="P151" s="99">
        <f t="shared" si="26"/>
        <v>0</v>
      </c>
      <c r="Q151" s="100">
        <f t="shared" si="27"/>
        <v>0</v>
      </c>
      <c r="R151" s="105" t="e">
        <f t="shared" si="28"/>
        <v>#DIV/0!</v>
      </c>
      <c r="S151" s="101">
        <f t="shared" si="29"/>
        <v>1</v>
      </c>
      <c r="T151" s="102"/>
      <c r="U151" s="107"/>
      <c r="V151" s="5"/>
    </row>
    <row r="152" spans="1:22" ht="15.6" hidden="1" x14ac:dyDescent="0.3">
      <c r="A152" s="18" t="s">
        <v>816</v>
      </c>
      <c r="B152" s="92">
        <f>+IFERROR(VLOOKUP(A152,'Details local delivery'!B:C,2,0),"-")</f>
        <v>46042</v>
      </c>
      <c r="C152" s="93">
        <f t="shared" si="23"/>
        <v>46042</v>
      </c>
      <c r="D152" s="94" t="str">
        <f>+IFERROR(VLOOKUP(A152,'Details local delivery'!B:E,4,0),"-")</f>
        <v>REM107627</v>
      </c>
      <c r="E152" s="94">
        <f>VLOOKUP(A152,'Details local delivery'!B:L,11,0)</f>
        <v>27</v>
      </c>
      <c r="F152" s="94">
        <f>SUMIFS('Details local delivery'!M:M,'Details local delivery'!G:G,'RECAP Delivery Plan '!A152)</f>
        <v>26</v>
      </c>
      <c r="G152" s="94">
        <f>VLOOKUP(A152,'Details local delivery'!B:J,9,0)</f>
        <v>24950</v>
      </c>
      <c r="H152" s="95">
        <f>SUMIFS('Details local delivery'!K:K,'Details local delivery'!G:G,'RECAP Delivery Plan '!A152)</f>
        <v>2473.1</v>
      </c>
      <c r="I152" s="96">
        <f>SUMIFS('Details local delivery'!Y:Y,'Details local delivery'!B:B,A:A)</f>
        <v>0</v>
      </c>
      <c r="J152" s="97">
        <f>AVERAGEIFS('Details local delivery'!W:W,'Details local delivery'!B:B,A152)</f>
        <v>1</v>
      </c>
      <c r="K152" s="96">
        <f>_xlfn.MAXIFS('Details local delivery'!Z:Z,'Details local delivery'!B:B,A152)</f>
        <v>0</v>
      </c>
      <c r="L152" s="96">
        <f>_xlfn.MAXIFS('Details local delivery'!AA:AA,'Details local delivery'!B:B,A152)</f>
        <v>0</v>
      </c>
      <c r="M152" s="96">
        <f>_xlfn.MAXIFS('Details local delivery'!AB:AB,'Details local delivery'!B:B,A152)</f>
        <v>0</v>
      </c>
      <c r="N152" s="104">
        <f t="shared" si="24"/>
        <v>0.96296296296296291</v>
      </c>
      <c r="O152" s="104">
        <f t="shared" si="25"/>
        <v>9.9122244488977954E-2</v>
      </c>
      <c r="P152" s="99">
        <f t="shared" si="26"/>
        <v>0</v>
      </c>
      <c r="Q152" s="100">
        <f t="shared" si="27"/>
        <v>0</v>
      </c>
      <c r="R152" s="105" t="e">
        <f t="shared" si="28"/>
        <v>#DIV/0!</v>
      </c>
      <c r="S152" s="101">
        <f t="shared" si="29"/>
        <v>0.96296296296296291</v>
      </c>
      <c r="T152" s="102"/>
      <c r="U152" s="107"/>
      <c r="V152" s="5"/>
    </row>
    <row r="153" spans="1:22" ht="15.6" hidden="1" x14ac:dyDescent="0.3">
      <c r="A153" s="18" t="s">
        <v>817</v>
      </c>
      <c r="B153" s="92">
        <f>+IFERROR(VLOOKUP(A153,'Details local delivery'!B:C,2,0),"-")</f>
        <v>46042</v>
      </c>
      <c r="C153" s="93">
        <f t="shared" si="23"/>
        <v>46042</v>
      </c>
      <c r="D153" s="94" t="str">
        <f>+IFERROR(VLOOKUP(A153,'Details local delivery'!B:E,4,0),"-")</f>
        <v>626tu203</v>
      </c>
      <c r="E153" s="94">
        <f>VLOOKUP(A153,'Details local delivery'!B:L,11,0)</f>
        <v>14</v>
      </c>
      <c r="F153" s="94">
        <f>SUMIFS('Details local delivery'!M:M,'Details local delivery'!G:G,'RECAP Delivery Plan '!A153)</f>
        <v>14</v>
      </c>
      <c r="G153" s="94">
        <f>VLOOKUP(A153,'Details local delivery'!B:J,9,0)</f>
        <v>8500</v>
      </c>
      <c r="H153" s="95">
        <f>SUMIFS('Details local delivery'!K:K,'Details local delivery'!G:G,'RECAP Delivery Plan '!A153)</f>
        <v>12793</v>
      </c>
      <c r="I153" s="96">
        <f>SUMIFS('Details local delivery'!Y:Y,'Details local delivery'!B:B,A:A)</f>
        <v>0</v>
      </c>
      <c r="J153" s="97">
        <f>AVERAGEIFS('Details local delivery'!W:W,'Details local delivery'!B:B,A153)</f>
        <v>1</v>
      </c>
      <c r="K153" s="96">
        <f>_xlfn.MAXIFS('Details local delivery'!Z:Z,'Details local delivery'!B:B,A153)</f>
        <v>0</v>
      </c>
      <c r="L153" s="96">
        <f>_xlfn.MAXIFS('Details local delivery'!AA:AA,'Details local delivery'!B:B,A153)</f>
        <v>0</v>
      </c>
      <c r="M153" s="96">
        <f>_xlfn.MAXIFS('Details local delivery'!AB:AB,'Details local delivery'!B:B,A153)</f>
        <v>0</v>
      </c>
      <c r="N153" s="104">
        <f t="shared" si="24"/>
        <v>1</v>
      </c>
      <c r="O153" s="104">
        <f t="shared" si="25"/>
        <v>1.5050588235294118</v>
      </c>
      <c r="P153" s="99">
        <f t="shared" si="26"/>
        <v>0</v>
      </c>
      <c r="Q153" s="100">
        <f t="shared" si="27"/>
        <v>0</v>
      </c>
      <c r="R153" s="105" t="e">
        <f t="shared" si="28"/>
        <v>#DIV/0!</v>
      </c>
      <c r="S153" s="101">
        <f t="shared" si="29"/>
        <v>1.5050588235294118</v>
      </c>
      <c r="T153" s="102"/>
      <c r="U153" s="107"/>
      <c r="V153" s="5"/>
    </row>
    <row r="154" spans="1:22" ht="15.6" hidden="1" x14ac:dyDescent="0.3">
      <c r="A154" s="18" t="s">
        <v>818</v>
      </c>
      <c r="B154" s="92">
        <f>+IFERROR(VLOOKUP(A154,'Details local delivery'!B:C,2,0),"-")</f>
        <v>46043</v>
      </c>
      <c r="C154" s="93">
        <f t="shared" si="23"/>
        <v>46043</v>
      </c>
      <c r="D154" s="94" t="str">
        <f>+IFERROR(VLOOKUP(A154,'Details local delivery'!B:E,4,0),"-")</f>
        <v>REM107627</v>
      </c>
      <c r="E154" s="94">
        <f>VLOOKUP(A154,'Details local delivery'!B:L,11,0)</f>
        <v>27</v>
      </c>
      <c r="F154" s="94">
        <f>SUMIFS('Details local delivery'!M:M,'Details local delivery'!G:G,'RECAP Delivery Plan '!A154)</f>
        <v>27</v>
      </c>
      <c r="G154" s="94">
        <f>VLOOKUP(A154,'Details local delivery'!B:J,9,0)</f>
        <v>24950</v>
      </c>
      <c r="H154" s="95">
        <f>SUMIFS('Details local delivery'!K:K,'Details local delivery'!G:G,'RECAP Delivery Plan '!A154)</f>
        <v>13200</v>
      </c>
      <c r="I154" s="96">
        <f>SUMIFS('Details local delivery'!Y:Y,'Details local delivery'!B:B,A:A)</f>
        <v>0</v>
      </c>
      <c r="J154" s="97">
        <f>AVERAGEIFS('Details local delivery'!W:W,'Details local delivery'!B:B,A154)</f>
        <v>0.95625000000000004</v>
      </c>
      <c r="K154" s="96">
        <f>_xlfn.MAXIFS('Details local delivery'!Z:Z,'Details local delivery'!B:B,A154)</f>
        <v>0</v>
      </c>
      <c r="L154" s="96">
        <f>_xlfn.MAXIFS('Details local delivery'!AA:AA,'Details local delivery'!B:B,A154)</f>
        <v>0</v>
      </c>
      <c r="M154" s="256">
        <f>IFERROR(_xlfn.MAXIFS('Details local delivery'!AB:AB,'Details local delivery'!B:B,A154),"-")</f>
        <v>0</v>
      </c>
      <c r="N154" s="104">
        <f t="shared" si="24"/>
        <v>1</v>
      </c>
      <c r="O154" s="104">
        <f t="shared" si="25"/>
        <v>0.5290581162324649</v>
      </c>
      <c r="P154" s="99">
        <f t="shared" si="26"/>
        <v>0</v>
      </c>
      <c r="Q154" s="100">
        <f t="shared" si="27"/>
        <v>0</v>
      </c>
      <c r="R154" s="105" t="e">
        <f t="shared" si="28"/>
        <v>#DIV/0!</v>
      </c>
      <c r="S154" s="101">
        <f t="shared" si="29"/>
        <v>1</v>
      </c>
      <c r="T154" s="102"/>
      <c r="U154" s="107"/>
      <c r="V154" s="5"/>
    </row>
    <row r="155" spans="1:22" ht="15.6" hidden="1" x14ac:dyDescent="0.3">
      <c r="A155" s="18" t="s">
        <v>819</v>
      </c>
      <c r="B155" s="92">
        <f>+IFERROR(VLOOKUP(A155,'Details local delivery'!B:C,2,0),"-")</f>
        <v>46043</v>
      </c>
      <c r="C155" s="93">
        <f t="shared" si="23"/>
        <v>46043</v>
      </c>
      <c r="D155" s="94" t="str">
        <f>+IFERROR(VLOOKUP(A155,'Details local delivery'!B:E,4,0),"-")</f>
        <v>REM107627</v>
      </c>
      <c r="E155" s="94">
        <f>VLOOKUP(A155,'Details local delivery'!B:L,11,0)</f>
        <v>27</v>
      </c>
      <c r="F155" s="94">
        <f>SUMIFS('Details local delivery'!M:M,'Details local delivery'!G:G,'RECAP Delivery Plan '!A155)</f>
        <v>25</v>
      </c>
      <c r="G155" s="94">
        <f>VLOOKUP(A155,'Details local delivery'!B:J,9,0)</f>
        <v>24950</v>
      </c>
      <c r="H155" s="95">
        <f>SUMIFS('Details local delivery'!K:K,'Details local delivery'!G:G,'RECAP Delivery Plan '!A155)</f>
        <v>10000</v>
      </c>
      <c r="I155" s="96">
        <f>SUMIFS('Details local delivery'!Y:Y,'Details local delivery'!B:B,A:A)</f>
        <v>0</v>
      </c>
      <c r="J155" s="97">
        <f>AVERAGEIFS('Details local delivery'!W:W,'Details local delivery'!B:B,A155)</f>
        <v>0.92500000000000004</v>
      </c>
      <c r="K155" s="96">
        <f>_xlfn.MAXIFS('Details local delivery'!Z:Z,'Details local delivery'!B:B,A155)</f>
        <v>0</v>
      </c>
      <c r="L155" s="96">
        <f>_xlfn.MAXIFS('Details local delivery'!AA:AA,'Details local delivery'!B:B,A155)</f>
        <v>0</v>
      </c>
      <c r="M155" s="96">
        <f>_xlfn.MAXIFS('Details local delivery'!AB:AB,'Details local delivery'!B:B,A155)</f>
        <v>0</v>
      </c>
      <c r="N155" s="104">
        <f t="shared" si="24"/>
        <v>0.92592592592592593</v>
      </c>
      <c r="O155" s="104">
        <f t="shared" si="25"/>
        <v>0.40080160320641284</v>
      </c>
      <c r="P155" s="99">
        <f t="shared" si="26"/>
        <v>0</v>
      </c>
      <c r="Q155" s="100">
        <f t="shared" si="27"/>
        <v>0</v>
      </c>
      <c r="R155" s="105" t="e">
        <f t="shared" si="28"/>
        <v>#DIV/0!</v>
      </c>
      <c r="S155" s="101">
        <f t="shared" si="29"/>
        <v>0.92592592592592593</v>
      </c>
      <c r="T155" s="102"/>
      <c r="U155" s="107"/>
      <c r="V155" s="5"/>
    </row>
    <row r="156" spans="1:22" ht="15.6" hidden="1" x14ac:dyDescent="0.3">
      <c r="A156" s="18" t="s">
        <v>820</v>
      </c>
      <c r="B156" s="92">
        <f>+IFERROR(VLOOKUP(A156,'Details local delivery'!B:C,2,0),"-")</f>
        <v>46043</v>
      </c>
      <c r="C156" s="93">
        <f t="shared" si="23"/>
        <v>46043</v>
      </c>
      <c r="D156" s="94" t="str">
        <f>+IFERROR(VLOOKUP(A156,'Details local delivery'!B:E,4,0),"-")</f>
        <v>Location</v>
      </c>
      <c r="E156" s="94">
        <f>VLOOKUP(A156,'Details local delivery'!B:L,11,0)</f>
        <v>0</v>
      </c>
      <c r="F156" s="94">
        <f>SUMIFS('Details local delivery'!M:M,'Details local delivery'!G:G,'RECAP Delivery Plan '!A156)</f>
        <v>29</v>
      </c>
      <c r="G156" s="94">
        <f>VLOOKUP(A156,'Details local delivery'!B:J,9,0)</f>
        <v>0</v>
      </c>
      <c r="H156" s="95">
        <f>SUMIFS('Details local delivery'!K:K,'Details local delivery'!G:G,'RECAP Delivery Plan '!A156)</f>
        <v>15200</v>
      </c>
      <c r="I156" s="96">
        <f>SUMIFS('Details local delivery'!Y:Y,'Details local delivery'!B:B,A:A)</f>
        <v>0</v>
      </c>
      <c r="J156" s="97">
        <f>AVERAGEIFS('Details local delivery'!W:W,'Details local delivery'!B:B,A156)</f>
        <v>1</v>
      </c>
      <c r="K156" s="96">
        <f>_xlfn.MAXIFS('Details local delivery'!Z:Z,'Details local delivery'!B:B,A156)</f>
        <v>0</v>
      </c>
      <c r="L156" s="96">
        <f>_xlfn.MAXIFS('Details local delivery'!AA:AA,'Details local delivery'!B:B,A156)</f>
        <v>0</v>
      </c>
      <c r="M156" s="256">
        <f>IFERROR(_xlfn.MAXIFS('Details local delivery'!AB:AB,'Details local delivery'!B:B,A156),"-")</f>
        <v>0</v>
      </c>
      <c r="N156" s="104" t="e">
        <f t="shared" si="24"/>
        <v>#DIV/0!</v>
      </c>
      <c r="O156" s="104" t="e">
        <f t="shared" si="25"/>
        <v>#DIV/0!</v>
      </c>
      <c r="P156" s="99">
        <f t="shared" si="26"/>
        <v>0</v>
      </c>
      <c r="Q156" s="100">
        <f t="shared" si="27"/>
        <v>0</v>
      </c>
      <c r="R156" s="105" t="e">
        <f t="shared" si="28"/>
        <v>#DIV/0!</v>
      </c>
      <c r="S156" s="101" t="e">
        <f t="shared" si="29"/>
        <v>#DIV/0!</v>
      </c>
      <c r="T156" s="102"/>
      <c r="U156" s="107"/>
      <c r="V156" s="5"/>
    </row>
    <row r="157" spans="1:22" ht="15.6" hidden="1" x14ac:dyDescent="0.3">
      <c r="A157" s="18" t="s">
        <v>822</v>
      </c>
      <c r="B157" s="92">
        <f>+IFERROR(VLOOKUP(A157,'Details local delivery'!B:C,2,0),"-")</f>
        <v>46043</v>
      </c>
      <c r="C157" s="93">
        <f t="shared" si="23"/>
        <v>46043</v>
      </c>
      <c r="D157" s="94" t="str">
        <f>+IFERROR(VLOOKUP(A157,'Details local delivery'!B:E,4,0),"-")</f>
        <v>6502TU247</v>
      </c>
      <c r="E157" s="94">
        <f>VLOOKUP(A157,'Details local delivery'!B:L,11,0)</f>
        <v>14</v>
      </c>
      <c r="F157" s="94">
        <f>SUMIFS('Details local delivery'!M:M,'Details local delivery'!G:G,'RECAP Delivery Plan '!A157)</f>
        <v>9</v>
      </c>
      <c r="G157" s="94">
        <f>VLOOKUP(A157,'Details local delivery'!B:J,9,0)</f>
        <v>8500</v>
      </c>
      <c r="H157" s="95">
        <f>SUMIFS('Details local delivery'!K:K,'Details local delivery'!G:G,'RECAP Delivery Plan '!A157)</f>
        <v>4526</v>
      </c>
      <c r="I157" s="96">
        <f>SUMIFS('Details local delivery'!Y:Y,'Details local delivery'!B:B,A:A)</f>
        <v>0</v>
      </c>
      <c r="J157" s="97">
        <f>AVERAGEIFS('Details local delivery'!W:W,'Details local delivery'!B:B,A157)</f>
        <v>1</v>
      </c>
      <c r="K157" s="96">
        <f>_xlfn.MAXIFS('Details local delivery'!Z:Z,'Details local delivery'!B:B,A157)</f>
        <v>0</v>
      </c>
      <c r="L157" s="96">
        <f>_xlfn.MAXIFS('Details local delivery'!AA:AA,'Details local delivery'!B:B,A157)</f>
        <v>0</v>
      </c>
      <c r="M157" s="96">
        <f>_xlfn.MAXIFS('Details local delivery'!AB:AB,'Details local delivery'!B:B,A157)</f>
        <v>0</v>
      </c>
      <c r="N157" s="104">
        <f t="shared" si="24"/>
        <v>0.6428571428571429</v>
      </c>
      <c r="O157" s="104">
        <f t="shared" si="25"/>
        <v>0.53247058823529414</v>
      </c>
      <c r="P157" s="99">
        <f t="shared" si="26"/>
        <v>0</v>
      </c>
      <c r="Q157" s="100">
        <f t="shared" si="27"/>
        <v>0</v>
      </c>
      <c r="R157" s="105" t="e">
        <f t="shared" si="28"/>
        <v>#DIV/0!</v>
      </c>
      <c r="S157" s="101">
        <f t="shared" si="29"/>
        <v>0.6428571428571429</v>
      </c>
      <c r="T157" s="102"/>
      <c r="U157" s="107"/>
      <c r="V157" s="5"/>
    </row>
    <row r="158" spans="1:22" ht="15.6" hidden="1" x14ac:dyDescent="0.3">
      <c r="A158" s="18" t="s">
        <v>823</v>
      </c>
      <c r="B158" s="92">
        <f>+IFERROR(VLOOKUP(A158,'Details local delivery'!B:C,2,0),"-")</f>
        <v>46043</v>
      </c>
      <c r="C158" s="93">
        <f t="shared" si="23"/>
        <v>46043</v>
      </c>
      <c r="D158" s="94" t="str">
        <f>+IFERROR(VLOOKUP(A158,'Details local delivery'!B:E,4,0),"-")</f>
        <v>9524TU238</v>
      </c>
      <c r="E158" s="94">
        <f>VLOOKUP(A158,'Details local delivery'!B:L,11,0)</f>
        <v>14</v>
      </c>
      <c r="F158" s="94">
        <f>SUMIFS('Details local delivery'!M:M,'Details local delivery'!G:G,'RECAP Delivery Plan '!A158)</f>
        <v>14</v>
      </c>
      <c r="G158" s="94">
        <f>VLOOKUP(A158,'Details local delivery'!B:J,9,0)</f>
        <v>10230</v>
      </c>
      <c r="H158" s="95">
        <f>SUMIFS('Details local delivery'!K:K,'Details local delivery'!G:G,'RECAP Delivery Plan '!A158)</f>
        <v>9600</v>
      </c>
      <c r="I158" s="96">
        <f>SUMIFS('Details local delivery'!Y:Y,'Details local delivery'!B:B,A:A)</f>
        <v>0</v>
      </c>
      <c r="J158" s="97">
        <f>AVERAGEIFS('Details local delivery'!W:W,'Details local delivery'!B:B,A158)</f>
        <v>1</v>
      </c>
      <c r="K158" s="96">
        <f>_xlfn.MAXIFS('Details local delivery'!Z:Z,'Details local delivery'!B:B,A158)</f>
        <v>0</v>
      </c>
      <c r="L158" s="96">
        <f>_xlfn.MAXIFS('Details local delivery'!AA:AA,'Details local delivery'!B:B,A158)</f>
        <v>0</v>
      </c>
      <c r="M158" s="96">
        <f>_xlfn.MAXIFS('Details local delivery'!AB:AB,'Details local delivery'!B:B,A158)</f>
        <v>0</v>
      </c>
      <c r="N158" s="104">
        <f t="shared" si="24"/>
        <v>1</v>
      </c>
      <c r="O158" s="104">
        <f t="shared" si="25"/>
        <v>0.93841642228739008</v>
      </c>
      <c r="P158" s="99">
        <f t="shared" si="26"/>
        <v>0</v>
      </c>
      <c r="Q158" s="100">
        <f t="shared" si="27"/>
        <v>0</v>
      </c>
      <c r="R158" s="105" t="e">
        <f t="shared" si="28"/>
        <v>#DIV/0!</v>
      </c>
      <c r="S158" s="101">
        <f t="shared" si="29"/>
        <v>1</v>
      </c>
      <c r="T158" s="102"/>
      <c r="U158" s="107"/>
      <c r="V158" s="5"/>
    </row>
    <row r="159" spans="1:22" ht="15.6" hidden="1" x14ac:dyDescent="0.3">
      <c r="A159" s="18" t="s">
        <v>824</v>
      </c>
      <c r="B159" s="92">
        <f>+IFERROR(VLOOKUP(A159,'Details local delivery'!B:C,2,0),"-")</f>
        <v>46043</v>
      </c>
      <c r="C159" s="93">
        <f t="shared" si="23"/>
        <v>46043</v>
      </c>
      <c r="D159" s="94" t="str">
        <f>+IFERROR(VLOOKUP(A159,'Details local delivery'!B:E,4,0),"-")</f>
        <v>9524TU238</v>
      </c>
      <c r="E159" s="94">
        <f>VLOOKUP(A159,'Details local delivery'!B:L,11,0)</f>
        <v>14</v>
      </c>
      <c r="F159" s="94">
        <f>SUMIFS('Details local delivery'!M:M,'Details local delivery'!G:G,'RECAP Delivery Plan '!A159)</f>
        <v>5</v>
      </c>
      <c r="G159" s="94">
        <f>VLOOKUP(A159,'Details local delivery'!B:J,9,0)</f>
        <v>10230</v>
      </c>
      <c r="H159" s="95">
        <f>SUMIFS('Details local delivery'!K:K,'Details local delivery'!G:G,'RECAP Delivery Plan '!A159)</f>
        <v>6000</v>
      </c>
      <c r="I159" s="96">
        <f>SUMIFS('Details local delivery'!Y:Y,'Details local delivery'!B:B,A:A)</f>
        <v>0</v>
      </c>
      <c r="J159" s="97">
        <f>AVERAGEIFS('Details local delivery'!W:W,'Details local delivery'!B:B,A159)</f>
        <v>1</v>
      </c>
      <c r="K159" s="96">
        <f>_xlfn.MAXIFS('Details local delivery'!Z:Z,'Details local delivery'!B:B,A159)</f>
        <v>0</v>
      </c>
      <c r="L159" s="96">
        <f>_xlfn.MAXIFS('Details local delivery'!AA:AA,'Details local delivery'!B:B,A159)</f>
        <v>0</v>
      </c>
      <c r="M159" s="256">
        <f>IFERROR(_xlfn.MAXIFS('Details local delivery'!AB:AB,'Details local delivery'!B:B,A159),"-")</f>
        <v>0</v>
      </c>
      <c r="N159" s="104">
        <f t="shared" si="24"/>
        <v>0.35714285714285715</v>
      </c>
      <c r="O159" s="104">
        <f t="shared" si="25"/>
        <v>0.5865102639296188</v>
      </c>
      <c r="P159" s="99">
        <f t="shared" si="26"/>
        <v>0</v>
      </c>
      <c r="Q159" s="100">
        <f t="shared" si="27"/>
        <v>0</v>
      </c>
      <c r="R159" s="105" t="e">
        <f t="shared" si="28"/>
        <v>#DIV/0!</v>
      </c>
      <c r="S159" s="101">
        <f t="shared" si="29"/>
        <v>0.5865102639296188</v>
      </c>
      <c r="T159" s="102"/>
      <c r="U159" s="107"/>
      <c r="V159" s="5"/>
    </row>
    <row r="160" spans="1:22" ht="15.6" hidden="1" x14ac:dyDescent="0.3">
      <c r="A160" s="18" t="s">
        <v>825</v>
      </c>
      <c r="B160" s="92">
        <f>+IFERROR(VLOOKUP(A160,'Details local delivery'!B:C,2,0),"-")</f>
        <v>46043</v>
      </c>
      <c r="C160" s="93">
        <f t="shared" si="23"/>
        <v>46043</v>
      </c>
      <c r="D160" s="94" t="str">
        <f>+IFERROR(VLOOKUP(A160,'Details local delivery'!B:E,4,0),"-")</f>
        <v>6502TU247</v>
      </c>
      <c r="E160" s="94">
        <f>VLOOKUP(A160,'Details local delivery'!B:L,11,0)</f>
        <v>14</v>
      </c>
      <c r="F160" s="94">
        <f>SUMIFS('Details local delivery'!M:M,'Details local delivery'!G:G,'RECAP Delivery Plan '!A160)</f>
        <v>7</v>
      </c>
      <c r="G160" s="94">
        <f>VLOOKUP(A160,'Details local delivery'!B:J,9,0)</f>
        <v>8500</v>
      </c>
      <c r="H160" s="95">
        <f>SUMIFS('Details local delivery'!K:K,'Details local delivery'!G:G,'RECAP Delivery Plan '!A160)</f>
        <v>2820</v>
      </c>
      <c r="I160" s="96">
        <f>SUMIFS('Details local delivery'!Y:Y,'Details local delivery'!B:B,A:A)</f>
        <v>0</v>
      </c>
      <c r="J160" s="97">
        <f>AVERAGEIFS('Details local delivery'!W:W,'Details local delivery'!B:B,A160)</f>
        <v>1</v>
      </c>
      <c r="K160" s="96">
        <f>_xlfn.MAXIFS('Details local delivery'!Z:Z,'Details local delivery'!B:B,A160)</f>
        <v>0</v>
      </c>
      <c r="L160" s="96">
        <f>_xlfn.MAXIFS('Details local delivery'!AA:AA,'Details local delivery'!B:B,A160)</f>
        <v>0</v>
      </c>
      <c r="M160" s="256">
        <f>IFERROR(_xlfn.MAXIFS('Details local delivery'!AB:AB,'Details local delivery'!B:B,A160),"-")</f>
        <v>0</v>
      </c>
      <c r="N160" s="104">
        <f t="shared" si="24"/>
        <v>0.5</v>
      </c>
      <c r="O160" s="104">
        <f t="shared" si="25"/>
        <v>0.33176470588235296</v>
      </c>
      <c r="P160" s="99">
        <f t="shared" si="26"/>
        <v>0</v>
      </c>
      <c r="Q160" s="100">
        <f t="shared" si="27"/>
        <v>0</v>
      </c>
      <c r="R160" s="105" t="e">
        <f t="shared" si="28"/>
        <v>#DIV/0!</v>
      </c>
      <c r="S160" s="101">
        <f t="shared" si="29"/>
        <v>0.5</v>
      </c>
      <c r="T160" s="102"/>
      <c r="U160" s="107"/>
      <c r="V160" s="5"/>
    </row>
    <row r="161" spans="1:22" ht="15.6" hidden="1" x14ac:dyDescent="0.3">
      <c r="A161" s="18" t="s">
        <v>826</v>
      </c>
      <c r="B161" s="92">
        <f>+IFERROR(VLOOKUP(A161,'Details local delivery'!B:C,2,0),"-")</f>
        <v>46043</v>
      </c>
      <c r="C161" s="93">
        <f t="shared" si="23"/>
        <v>46043</v>
      </c>
      <c r="D161" s="94" t="str">
        <f>+IFERROR(VLOOKUP(A161,'Details local delivery'!B:E,4,0),"-")</f>
        <v>626tu203</v>
      </c>
      <c r="E161" s="94">
        <f>VLOOKUP(A161,'Details local delivery'!B:L,11,0)</f>
        <v>14</v>
      </c>
      <c r="F161" s="94">
        <f>SUMIFS('Details local delivery'!M:M,'Details local delivery'!G:G,'RECAP Delivery Plan '!A161)</f>
        <v>21</v>
      </c>
      <c r="G161" s="94">
        <f>VLOOKUP(A161,'Details local delivery'!B:J,9,0)</f>
        <v>8500</v>
      </c>
      <c r="H161" s="95">
        <f>SUMIFS('Details local delivery'!K:K,'Details local delivery'!G:G,'RECAP Delivery Plan '!A161)</f>
        <v>14300</v>
      </c>
      <c r="I161" s="96">
        <f>SUMIFS('Details local delivery'!Y:Y,'Details local delivery'!B:B,A:A)</f>
        <v>0</v>
      </c>
      <c r="J161" s="97">
        <f>AVERAGEIFS('Details local delivery'!W:W,'Details local delivery'!B:B,A161)</f>
        <v>1</v>
      </c>
      <c r="K161" s="96">
        <f>_xlfn.MAXIFS('Details local delivery'!Z:Z,'Details local delivery'!B:B,A161)</f>
        <v>0</v>
      </c>
      <c r="L161" s="96">
        <f>_xlfn.MAXIFS('Details local delivery'!AA:AA,'Details local delivery'!B:B,A161)</f>
        <v>0</v>
      </c>
      <c r="M161" s="96">
        <f>_xlfn.MAXIFS('Details local delivery'!AB:AB,'Details local delivery'!B:B,A161)</f>
        <v>0</v>
      </c>
      <c r="N161" s="104">
        <f t="shared" si="24"/>
        <v>1.5</v>
      </c>
      <c r="O161" s="104">
        <f t="shared" si="25"/>
        <v>1.6823529411764706</v>
      </c>
      <c r="P161" s="99">
        <f t="shared" si="26"/>
        <v>0</v>
      </c>
      <c r="Q161" s="100">
        <f t="shared" si="27"/>
        <v>0</v>
      </c>
      <c r="R161" s="105" t="e">
        <f t="shared" si="28"/>
        <v>#DIV/0!</v>
      </c>
      <c r="S161" s="101">
        <f t="shared" si="29"/>
        <v>1.6823529411764706</v>
      </c>
      <c r="T161" s="102"/>
      <c r="U161" s="107"/>
      <c r="V161" s="5"/>
    </row>
    <row r="162" spans="1:22" ht="15.6" hidden="1" x14ac:dyDescent="0.3">
      <c r="A162" s="18" t="s">
        <v>827</v>
      </c>
      <c r="B162" s="92">
        <f>+IFERROR(VLOOKUP(A162,'Details local delivery'!B:C,2,0),"-")</f>
        <v>46043</v>
      </c>
      <c r="C162" s="93">
        <f t="shared" si="23"/>
        <v>46043</v>
      </c>
      <c r="D162" s="94" t="str">
        <f>+IFERROR(VLOOKUP(A162,'Details local delivery'!B:E,4,0),"-")</f>
        <v>4331tu175</v>
      </c>
      <c r="E162" s="94">
        <f>VLOOKUP(A162,'Details local delivery'!B:L,11,0)</f>
        <v>14</v>
      </c>
      <c r="F162" s="94">
        <f>SUMIFS('Details local delivery'!M:M,'Details local delivery'!G:G,'RECAP Delivery Plan '!A162)</f>
        <v>6</v>
      </c>
      <c r="G162" s="94">
        <f>VLOOKUP(A162,'Details local delivery'!B:J,9,0)</f>
        <v>9200</v>
      </c>
      <c r="H162" s="95">
        <f>SUMIFS('Details local delivery'!K:K,'Details local delivery'!G:G,'RECAP Delivery Plan '!A162)</f>
        <v>6500</v>
      </c>
      <c r="I162" s="96">
        <f>SUMIFS('Details local delivery'!Y:Y,'Details local delivery'!B:B,A:A)</f>
        <v>0</v>
      </c>
      <c r="J162" s="97">
        <f>AVERAGEIFS('Details local delivery'!W:W,'Details local delivery'!B:B,A162)</f>
        <v>1</v>
      </c>
      <c r="K162" s="96">
        <f>_xlfn.MAXIFS('Details local delivery'!Z:Z,'Details local delivery'!B:B,A162)</f>
        <v>0</v>
      </c>
      <c r="L162" s="96">
        <f>_xlfn.MAXIFS('Details local delivery'!AA:AA,'Details local delivery'!B:B,A162)</f>
        <v>0</v>
      </c>
      <c r="M162" s="256">
        <f>IFERROR(_xlfn.MAXIFS('Details local delivery'!AB:AB,'Details local delivery'!B:B,A162),"-")</f>
        <v>0</v>
      </c>
      <c r="N162" s="104">
        <f t="shared" si="24"/>
        <v>0.42857142857142855</v>
      </c>
      <c r="O162" s="104">
        <f t="shared" si="25"/>
        <v>0.70652173913043481</v>
      </c>
      <c r="P162" s="99">
        <f t="shared" si="26"/>
        <v>0</v>
      </c>
      <c r="Q162" s="100">
        <f t="shared" si="27"/>
        <v>0</v>
      </c>
      <c r="R162" s="105" t="e">
        <f t="shared" si="28"/>
        <v>#DIV/0!</v>
      </c>
      <c r="S162" s="101">
        <f t="shared" si="29"/>
        <v>0.70652173913043481</v>
      </c>
      <c r="T162" s="102"/>
      <c r="U162" s="107"/>
      <c r="V162" s="5"/>
    </row>
    <row r="163" spans="1:22" ht="15.6" hidden="1" x14ac:dyDescent="0.3">
      <c r="A163" s="18" t="s">
        <v>828</v>
      </c>
      <c r="B163" s="92">
        <f>+IFERROR(VLOOKUP(A163,'Details local delivery'!B:C,2,0),"-")</f>
        <v>46043</v>
      </c>
      <c r="C163" s="93">
        <f t="shared" si="23"/>
        <v>46043</v>
      </c>
      <c r="D163" s="94" t="str">
        <f>+IFERROR(VLOOKUP(A163,'Details local delivery'!B:E,4,0),"-")</f>
        <v>4331tu175</v>
      </c>
      <c r="E163" s="94">
        <f>VLOOKUP(A163,'Details local delivery'!B:L,11,0)</f>
        <v>14</v>
      </c>
      <c r="F163" s="94">
        <f>SUMIFS('Details local delivery'!M:M,'Details local delivery'!G:G,'RECAP Delivery Plan '!A163)</f>
        <v>6</v>
      </c>
      <c r="G163" s="94">
        <f>VLOOKUP(A163,'Details local delivery'!B:J,9,0)</f>
        <v>9200</v>
      </c>
      <c r="H163" s="95">
        <f>SUMIFS('Details local delivery'!K:K,'Details local delivery'!G:G,'RECAP Delivery Plan '!A163)</f>
        <v>4730</v>
      </c>
      <c r="I163" s="96">
        <f>SUMIFS('Details local delivery'!Y:Y,'Details local delivery'!B:B,A:A)</f>
        <v>0</v>
      </c>
      <c r="J163" s="97">
        <f>AVERAGEIFS('Details local delivery'!W:W,'Details local delivery'!B:B,A163)</f>
        <v>1</v>
      </c>
      <c r="K163" s="96">
        <f>_xlfn.MAXIFS('Details local delivery'!Z:Z,'Details local delivery'!B:B,A163)</f>
        <v>0</v>
      </c>
      <c r="L163" s="96">
        <f>_xlfn.MAXIFS('Details local delivery'!AA:AA,'Details local delivery'!B:B,A163)</f>
        <v>0</v>
      </c>
      <c r="M163" s="256">
        <f>IFERROR(_xlfn.MAXIFS('Details local delivery'!AB:AB,'Details local delivery'!B:B,A163),"-")</f>
        <v>0</v>
      </c>
      <c r="N163" s="104">
        <f t="shared" si="24"/>
        <v>0.42857142857142855</v>
      </c>
      <c r="O163" s="104">
        <f t="shared" si="25"/>
        <v>0.51413043478260867</v>
      </c>
      <c r="P163" s="99">
        <f t="shared" si="26"/>
        <v>0</v>
      </c>
      <c r="Q163" s="100">
        <f t="shared" si="27"/>
        <v>0</v>
      </c>
      <c r="R163" s="105" t="e">
        <f t="shared" si="28"/>
        <v>#DIV/0!</v>
      </c>
      <c r="S163" s="101">
        <f t="shared" si="29"/>
        <v>0.51413043478260867</v>
      </c>
      <c r="T163" s="102"/>
      <c r="U163" s="107"/>
      <c r="V163" s="5"/>
    </row>
    <row r="164" spans="1:22" ht="15.6" hidden="1" x14ac:dyDescent="0.3">
      <c r="A164" s="18" t="s">
        <v>829</v>
      </c>
      <c r="B164" s="92">
        <f>+IFERROR(VLOOKUP(A164,'Details local delivery'!B:C,2,0),"-")</f>
        <v>46043</v>
      </c>
      <c r="C164" s="93">
        <f t="shared" si="23"/>
        <v>46043</v>
      </c>
      <c r="D164" s="94" t="str">
        <f>+IFERROR(VLOOKUP(A164,'Details local delivery'!B:E,4,0),"-")</f>
        <v>6502TU247</v>
      </c>
      <c r="E164" s="94">
        <f>VLOOKUP(A164,'Details local delivery'!B:L,11,0)</f>
        <v>14</v>
      </c>
      <c r="F164" s="94">
        <f>SUMIFS('Details local delivery'!M:M,'Details local delivery'!G:G,'RECAP Delivery Plan '!A164)</f>
        <v>10</v>
      </c>
      <c r="G164" s="94">
        <f>VLOOKUP(A164,'Details local delivery'!B:J,9,0)</f>
        <v>8500</v>
      </c>
      <c r="H164" s="95">
        <f>SUMIFS('Details local delivery'!K:K,'Details local delivery'!G:G,'RECAP Delivery Plan '!A164)</f>
        <v>4300</v>
      </c>
      <c r="I164" s="96">
        <f>SUMIFS('Details local delivery'!Y:Y,'Details local delivery'!B:B,A:A)</f>
        <v>0</v>
      </c>
      <c r="J164" s="97">
        <f>AVERAGEIFS('Details local delivery'!W:W,'Details local delivery'!B:B,A164)</f>
        <v>0.63541666666666674</v>
      </c>
      <c r="K164" s="96">
        <f>_xlfn.MAXIFS('Details local delivery'!Z:Z,'Details local delivery'!B:B,A164)</f>
        <v>0</v>
      </c>
      <c r="L164" s="96">
        <f>_xlfn.MAXIFS('Details local delivery'!AA:AA,'Details local delivery'!B:B,A164)</f>
        <v>0</v>
      </c>
      <c r="M164" s="96">
        <f>_xlfn.MAXIFS('Details local delivery'!AB:AB,'Details local delivery'!B:B,A164)</f>
        <v>0</v>
      </c>
      <c r="N164" s="104">
        <f t="shared" si="24"/>
        <v>0.7142857142857143</v>
      </c>
      <c r="O164" s="104">
        <f t="shared" si="25"/>
        <v>0.50588235294117645</v>
      </c>
      <c r="P164" s="99">
        <f t="shared" si="26"/>
        <v>0</v>
      </c>
      <c r="Q164" s="100">
        <f t="shared" si="27"/>
        <v>0</v>
      </c>
      <c r="R164" s="105" t="e">
        <f t="shared" si="28"/>
        <v>#DIV/0!</v>
      </c>
      <c r="S164" s="101">
        <f t="shared" si="29"/>
        <v>0.7142857142857143</v>
      </c>
      <c r="T164" s="102"/>
      <c r="U164" s="107"/>
      <c r="V164" s="5"/>
    </row>
    <row r="165" spans="1:22" ht="15.6" hidden="1" x14ac:dyDescent="0.3">
      <c r="A165" s="18" t="s">
        <v>830</v>
      </c>
      <c r="B165" s="92">
        <f>+IFERROR(VLOOKUP(A165,'Details local delivery'!B:C,2,0),"-")</f>
        <v>46043</v>
      </c>
      <c r="C165" s="93">
        <f t="shared" si="23"/>
        <v>46043</v>
      </c>
      <c r="D165" s="94" t="str">
        <f>+IFERROR(VLOOKUP(A165,'Details local delivery'!B:E,4,0),"-")</f>
        <v>6502TU247</v>
      </c>
      <c r="E165" s="94">
        <f>VLOOKUP(A165,'Details local delivery'!B:L,11,0)</f>
        <v>14</v>
      </c>
      <c r="F165" s="94">
        <f>SUMIFS('Details local delivery'!M:M,'Details local delivery'!G:G,'RECAP Delivery Plan '!A165)</f>
        <v>5</v>
      </c>
      <c r="G165" s="94">
        <f>VLOOKUP(A165,'Details local delivery'!B:J,9,0)</f>
        <v>8500</v>
      </c>
      <c r="H165" s="95">
        <f>SUMIFS('Details local delivery'!K:K,'Details local delivery'!G:G,'RECAP Delivery Plan '!A165)</f>
        <v>6000</v>
      </c>
      <c r="I165" s="96">
        <f>SUMIFS('Details local delivery'!Y:Y,'Details local delivery'!B:B,A:A)</f>
        <v>0</v>
      </c>
      <c r="J165" s="97">
        <f>AVERAGEIFS('Details local delivery'!W:W,'Details local delivery'!B:B,A165)</f>
        <v>1</v>
      </c>
      <c r="K165" s="96">
        <f>_xlfn.MAXIFS('Details local delivery'!Z:Z,'Details local delivery'!B:B,A165)</f>
        <v>0</v>
      </c>
      <c r="L165" s="96">
        <f>_xlfn.MAXIFS('Details local delivery'!AA:AA,'Details local delivery'!B:B,A165)</f>
        <v>0</v>
      </c>
      <c r="M165" s="96">
        <f>_xlfn.MAXIFS('Details local delivery'!AB:AB,'Details local delivery'!B:B,A165)</f>
        <v>0</v>
      </c>
      <c r="N165" s="104">
        <f t="shared" si="24"/>
        <v>0.35714285714285715</v>
      </c>
      <c r="O165" s="104">
        <f t="shared" si="25"/>
        <v>0.70588235294117652</v>
      </c>
      <c r="P165" s="99">
        <f t="shared" si="26"/>
        <v>0</v>
      </c>
      <c r="Q165" s="100">
        <f t="shared" si="27"/>
        <v>0</v>
      </c>
      <c r="R165" s="105" t="e">
        <f t="shared" si="28"/>
        <v>#DIV/0!</v>
      </c>
      <c r="S165" s="101">
        <f t="shared" si="29"/>
        <v>0.70588235294117652</v>
      </c>
      <c r="T165" s="102"/>
      <c r="U165" s="107"/>
      <c r="V165" s="5"/>
    </row>
    <row r="166" spans="1:22" ht="15.6" hidden="1" x14ac:dyDescent="0.3">
      <c r="A166" s="18" t="s">
        <v>831</v>
      </c>
      <c r="B166" s="92">
        <f>+IFERROR(VLOOKUP(A166,'Details local delivery'!B:C,2,0),"-")</f>
        <v>46043</v>
      </c>
      <c r="C166" s="93">
        <f t="shared" si="23"/>
        <v>46043</v>
      </c>
      <c r="D166" s="94" t="str">
        <f>+IFERROR(VLOOKUP(A166,'Details local delivery'!B:E,4,0),"-")</f>
        <v>7797tu218</v>
      </c>
      <c r="E166" s="94">
        <f>VLOOKUP(A166,'Details local delivery'!B:L,11,0)</f>
        <v>3</v>
      </c>
      <c r="F166" s="94">
        <f>SUMIFS('Details local delivery'!M:M,'Details local delivery'!G:G,'RECAP Delivery Plan '!A166)</f>
        <v>1</v>
      </c>
      <c r="G166" s="94">
        <f>VLOOKUP(A166,'Details local delivery'!B:J,9,0)</f>
        <v>927</v>
      </c>
      <c r="H166" s="95">
        <f>SUMIFS('Details local delivery'!K:K,'Details local delivery'!G:G,'RECAP Delivery Plan '!A166)</f>
        <v>200</v>
      </c>
      <c r="I166" s="96">
        <f>SUMIFS('Details local delivery'!Y:Y,'Details local delivery'!B:B,A:A)</f>
        <v>0</v>
      </c>
      <c r="J166" s="97">
        <f>AVERAGEIFS('Details local delivery'!W:W,'Details local delivery'!B:B,A166)</f>
        <v>1</v>
      </c>
      <c r="K166" s="96">
        <f>_xlfn.MAXIFS('Details local delivery'!Z:Z,'Details local delivery'!B:B,A166)</f>
        <v>0</v>
      </c>
      <c r="L166" s="96">
        <f>_xlfn.MAXIFS('Details local delivery'!AA:AA,'Details local delivery'!B:B,A166)</f>
        <v>0</v>
      </c>
      <c r="M166" s="256">
        <f>IFERROR(_xlfn.MAXIFS('Details local delivery'!AB:AB,'Details local delivery'!B:B,A166),"-")</f>
        <v>0</v>
      </c>
      <c r="N166" s="104">
        <f t="shared" si="24"/>
        <v>0.33333333333333331</v>
      </c>
      <c r="O166" s="104">
        <f t="shared" si="25"/>
        <v>0.21574973031283712</v>
      </c>
      <c r="P166" s="99">
        <f t="shared" si="26"/>
        <v>0</v>
      </c>
      <c r="Q166" s="100">
        <f t="shared" si="27"/>
        <v>0</v>
      </c>
      <c r="R166" s="105" t="e">
        <f t="shared" si="28"/>
        <v>#DIV/0!</v>
      </c>
      <c r="S166" s="101">
        <f t="shared" si="29"/>
        <v>0.33333333333333331</v>
      </c>
      <c r="T166" s="102"/>
      <c r="U166" s="107"/>
      <c r="V166" s="5"/>
    </row>
    <row r="167" spans="1:22" ht="15.6" hidden="1" x14ac:dyDescent="0.3">
      <c r="A167" s="18" t="s">
        <v>833</v>
      </c>
      <c r="B167" s="92">
        <f>+IFERROR(VLOOKUP(A167,'Details local delivery'!B:C,2,0),"-")</f>
        <v>46044</v>
      </c>
      <c r="C167" s="93">
        <f t="shared" si="23"/>
        <v>46044</v>
      </c>
      <c r="D167" s="94" t="str">
        <f>+IFERROR(VLOOKUP(A167,'Details local delivery'!B:E,4,0),"-")</f>
        <v>6502TU247</v>
      </c>
      <c r="E167" s="94">
        <f>VLOOKUP(A167,'Details local delivery'!B:L,11,0)</f>
        <v>14</v>
      </c>
      <c r="F167" s="94">
        <f>SUMIFS('Details local delivery'!M:M,'Details local delivery'!G:G,'RECAP Delivery Plan '!A167)</f>
        <v>7</v>
      </c>
      <c r="G167" s="94">
        <f>VLOOKUP(A167,'Details local delivery'!B:J,9,0)</f>
        <v>8500</v>
      </c>
      <c r="H167" s="95">
        <f>SUMIFS('Details local delivery'!K:K,'Details local delivery'!G:G,'RECAP Delivery Plan '!A167)</f>
        <v>2776</v>
      </c>
      <c r="I167" s="96">
        <f>SUMIFS('Details local delivery'!Y:Y,'Details local delivery'!B:B,A:A)</f>
        <v>0</v>
      </c>
      <c r="J167" s="97">
        <f>AVERAGEIFS('Details local delivery'!W:W,'Details local delivery'!B:B,A167)</f>
        <v>1</v>
      </c>
      <c r="K167" s="96">
        <f>_xlfn.MAXIFS('Details local delivery'!Z:Z,'Details local delivery'!B:B,A167)</f>
        <v>0</v>
      </c>
      <c r="L167" s="96">
        <f>_xlfn.MAXIFS('Details local delivery'!AA:AA,'Details local delivery'!B:B,A167)</f>
        <v>0</v>
      </c>
      <c r="M167" s="96">
        <f>_xlfn.MAXIFS('Details local delivery'!AB:AB,'Details local delivery'!B:B,A167)</f>
        <v>0</v>
      </c>
      <c r="N167" s="104">
        <f t="shared" si="24"/>
        <v>0.5</v>
      </c>
      <c r="O167" s="104">
        <f t="shared" si="25"/>
        <v>0.32658823529411762</v>
      </c>
      <c r="P167" s="99">
        <f t="shared" si="26"/>
        <v>0</v>
      </c>
      <c r="Q167" s="100">
        <f t="shared" si="27"/>
        <v>0</v>
      </c>
      <c r="R167" s="105" t="e">
        <f t="shared" si="28"/>
        <v>#DIV/0!</v>
      </c>
      <c r="S167" s="101">
        <f t="shared" si="29"/>
        <v>0.5</v>
      </c>
      <c r="T167" s="102"/>
      <c r="U167" s="107"/>
      <c r="V167" s="5"/>
    </row>
    <row r="168" spans="1:22" ht="15.6" hidden="1" x14ac:dyDescent="0.3">
      <c r="A168" s="18" t="s">
        <v>834</v>
      </c>
      <c r="B168" s="92">
        <f>+IFERROR(VLOOKUP(A168,'Details local delivery'!B:C,2,0),"-")</f>
        <v>46044</v>
      </c>
      <c r="C168" s="93">
        <f t="shared" si="23"/>
        <v>46044</v>
      </c>
      <c r="D168" s="94" t="str">
        <f>+IFERROR(VLOOKUP(A168,'Details local delivery'!B:E,4,0),"-")</f>
        <v>6502TU247</v>
      </c>
      <c r="E168" s="94">
        <f>VLOOKUP(A168,'Details local delivery'!B:L,11,0)</f>
        <v>14</v>
      </c>
      <c r="F168" s="94">
        <f>SUMIFS('Details local delivery'!M:M,'Details local delivery'!G:G,'RECAP Delivery Plan '!A168)</f>
        <v>5</v>
      </c>
      <c r="G168" s="94">
        <f>VLOOKUP(A168,'Details local delivery'!B:J,9,0)</f>
        <v>8500</v>
      </c>
      <c r="H168" s="95">
        <f>SUMIFS('Details local delivery'!K:K,'Details local delivery'!G:G,'RECAP Delivery Plan '!A168)</f>
        <v>4500</v>
      </c>
      <c r="I168" s="96">
        <f>SUMIFS('Details local delivery'!Y:Y,'Details local delivery'!B:B,A:A)</f>
        <v>0</v>
      </c>
      <c r="J168" s="97">
        <f>AVERAGEIFS('Details local delivery'!W:W,'Details local delivery'!B:B,A168)</f>
        <v>1</v>
      </c>
      <c r="K168" s="96">
        <f>_xlfn.MAXIFS('Details local delivery'!Z:Z,'Details local delivery'!B:B,A168)</f>
        <v>0</v>
      </c>
      <c r="L168" s="96">
        <f>_xlfn.MAXIFS('Details local delivery'!AA:AA,'Details local delivery'!B:B,A168)</f>
        <v>0</v>
      </c>
      <c r="M168" s="256">
        <f>IFERROR(_xlfn.MAXIFS('Details local delivery'!AB:AB,'Details local delivery'!B:B,A168),"-")</f>
        <v>0</v>
      </c>
      <c r="N168" s="104">
        <f t="shared" si="24"/>
        <v>0.35714285714285715</v>
      </c>
      <c r="O168" s="104">
        <f t="shared" si="25"/>
        <v>0.52941176470588236</v>
      </c>
      <c r="P168" s="99">
        <f t="shared" si="26"/>
        <v>0</v>
      </c>
      <c r="Q168" s="100">
        <f t="shared" si="27"/>
        <v>0</v>
      </c>
      <c r="R168" s="105" t="e">
        <f t="shared" si="28"/>
        <v>#DIV/0!</v>
      </c>
      <c r="S168" s="253">
        <f t="shared" si="29"/>
        <v>0.52941176470588236</v>
      </c>
      <c r="T168" s="102"/>
      <c r="U168" s="107"/>
      <c r="V168" s="5"/>
    </row>
    <row r="169" spans="1:22" ht="15.6" hidden="1" x14ac:dyDescent="0.3">
      <c r="A169" s="18" t="s">
        <v>835</v>
      </c>
      <c r="B169" s="92">
        <f>+IFERROR(VLOOKUP(A169,'Details local delivery'!B:C,2,0),"-")</f>
        <v>46044</v>
      </c>
      <c r="C169" s="93">
        <f t="shared" si="23"/>
        <v>46044</v>
      </c>
      <c r="D169" s="94" t="str">
        <f>+IFERROR(VLOOKUP(A169,'Details local delivery'!B:E,4,0),"-")</f>
        <v>Location</v>
      </c>
      <c r="E169" s="94">
        <f>VLOOKUP(A169,'Details local delivery'!B:L,11,0)</f>
        <v>0</v>
      </c>
      <c r="F169" s="94">
        <f>SUMIFS('Details local delivery'!M:M,'Details local delivery'!G:G,'RECAP Delivery Plan '!A169)</f>
        <v>40</v>
      </c>
      <c r="G169" s="94">
        <f>VLOOKUP(A169,'Details local delivery'!B:J,9,0)</f>
        <v>0</v>
      </c>
      <c r="H169" s="95">
        <f>SUMIFS('Details local delivery'!K:K,'Details local delivery'!G:G,'RECAP Delivery Plan '!A169)</f>
        <v>0</v>
      </c>
      <c r="I169" s="96">
        <f>SUMIFS('Details local delivery'!Y:Y,'Details local delivery'!B:B,A:A)</f>
        <v>0</v>
      </c>
      <c r="J169" s="97">
        <f>AVERAGEIFS('Details local delivery'!W:W,'Details local delivery'!B:B,A169)</f>
        <v>1</v>
      </c>
      <c r="K169" s="96">
        <f>_xlfn.MAXIFS('Details local delivery'!Z:Z,'Details local delivery'!B:B,A169)</f>
        <v>0</v>
      </c>
      <c r="L169" s="96">
        <f>_xlfn.MAXIFS('Details local delivery'!AA:AA,'Details local delivery'!B:B,A169)</f>
        <v>0</v>
      </c>
      <c r="M169" s="256">
        <f>IFERROR(_xlfn.MAXIFS('Details local delivery'!AB:AB,'Details local delivery'!B:B,A169),"-")</f>
        <v>0</v>
      </c>
      <c r="N169" s="104" t="e">
        <f t="shared" si="24"/>
        <v>#DIV/0!</v>
      </c>
      <c r="O169" s="104" t="e">
        <f t="shared" si="25"/>
        <v>#DIV/0!</v>
      </c>
      <c r="P169" s="99">
        <f t="shared" si="26"/>
        <v>0</v>
      </c>
      <c r="Q169" s="100">
        <f t="shared" si="27"/>
        <v>0</v>
      </c>
      <c r="R169" s="105" t="e">
        <f t="shared" si="28"/>
        <v>#DIV/0!</v>
      </c>
      <c r="S169" s="101" t="e">
        <f t="shared" si="29"/>
        <v>#DIV/0!</v>
      </c>
      <c r="T169" s="102"/>
      <c r="U169" s="107"/>
      <c r="V169" s="5"/>
    </row>
    <row r="170" spans="1:22" ht="15.6" hidden="1" x14ac:dyDescent="0.3">
      <c r="A170" s="18" t="s">
        <v>836</v>
      </c>
      <c r="B170" s="92">
        <f>+IFERROR(VLOOKUP(A170,'Details local delivery'!B:C,2,0),"-")</f>
        <v>46044</v>
      </c>
      <c r="C170" s="93">
        <f t="shared" si="23"/>
        <v>46044</v>
      </c>
      <c r="D170" s="94" t="str">
        <f>+IFERROR(VLOOKUP(A170,'Details local delivery'!B:E,4,0),"-")</f>
        <v>2282tu131</v>
      </c>
      <c r="E170" s="94">
        <f>VLOOKUP(A170,'Details local delivery'!B:L,11,0)</f>
        <v>14</v>
      </c>
      <c r="F170" s="94">
        <f>SUMIFS('Details local delivery'!M:M,'Details local delivery'!G:G,'RECAP Delivery Plan '!A170)</f>
        <v>4</v>
      </c>
      <c r="G170" s="94">
        <f>VLOOKUP(A170,'Details local delivery'!B:J,9,0)</f>
        <v>10200</v>
      </c>
      <c r="H170" s="95">
        <f>SUMIFS('Details local delivery'!K:K,'Details local delivery'!G:G,'RECAP Delivery Plan '!A170)</f>
        <v>5200</v>
      </c>
      <c r="I170" s="96">
        <f>SUMIFS('Details local delivery'!Y:Y,'Details local delivery'!B:B,A:A)</f>
        <v>0</v>
      </c>
      <c r="J170" s="97">
        <f>AVERAGEIFS('Details local delivery'!W:W,'Details local delivery'!B:B,A170)</f>
        <v>1</v>
      </c>
      <c r="K170" s="96">
        <f>_xlfn.MAXIFS('Details local delivery'!Z:Z,'Details local delivery'!B:B,A170)</f>
        <v>0</v>
      </c>
      <c r="L170" s="96">
        <f>_xlfn.MAXIFS('Details local delivery'!AA:AA,'Details local delivery'!B:B,A170)</f>
        <v>0</v>
      </c>
      <c r="M170" s="96">
        <f>_xlfn.MAXIFS('Details local delivery'!AB:AB,'Details local delivery'!B:B,A170)</f>
        <v>0</v>
      </c>
      <c r="N170" s="104">
        <f t="shared" si="24"/>
        <v>0.2857142857142857</v>
      </c>
      <c r="O170" s="104">
        <f t="shared" si="25"/>
        <v>0.50980392156862742</v>
      </c>
      <c r="P170" s="99">
        <f t="shared" si="26"/>
        <v>0</v>
      </c>
      <c r="Q170" s="100">
        <f t="shared" si="27"/>
        <v>0</v>
      </c>
      <c r="R170" s="105" t="e">
        <f t="shared" si="28"/>
        <v>#DIV/0!</v>
      </c>
      <c r="S170" s="101">
        <f t="shared" si="29"/>
        <v>0.50980392156862742</v>
      </c>
      <c r="T170" s="102"/>
      <c r="U170" s="107"/>
      <c r="V170" s="5"/>
    </row>
    <row r="171" spans="1:22" ht="15.6" hidden="1" x14ac:dyDescent="0.3">
      <c r="A171" s="18" t="s">
        <v>837</v>
      </c>
      <c r="B171" s="92">
        <f>+IFERROR(VLOOKUP(A171,'Details local delivery'!B:C,2,0),"-")</f>
        <v>46044</v>
      </c>
      <c r="C171" s="93">
        <f t="shared" si="23"/>
        <v>46044</v>
      </c>
      <c r="D171" s="94" t="str">
        <f>+IFERROR(VLOOKUP(A171,'Details local delivery'!B:E,4,0),"-")</f>
        <v>7797tu218</v>
      </c>
      <c r="E171" s="94">
        <f>VLOOKUP(A171,'Details local delivery'!B:L,11,0)</f>
        <v>3</v>
      </c>
      <c r="F171" s="94">
        <f>SUMIFS('Details local delivery'!M:M,'Details local delivery'!G:G,'RECAP Delivery Plan '!A171)</f>
        <v>4</v>
      </c>
      <c r="G171" s="94">
        <f>VLOOKUP(A171,'Details local delivery'!B:J,9,0)</f>
        <v>927</v>
      </c>
      <c r="H171" s="95">
        <f>SUMIFS('Details local delivery'!K:K,'Details local delivery'!G:G,'RECAP Delivery Plan '!A171)</f>
        <v>1000</v>
      </c>
      <c r="I171" s="96">
        <f>SUMIFS('Details local delivery'!Y:Y,'Details local delivery'!B:B,A:A)</f>
        <v>0</v>
      </c>
      <c r="J171" s="97">
        <f>AVERAGEIFS('Details local delivery'!W:W,'Details local delivery'!B:B,A171)</f>
        <v>1</v>
      </c>
      <c r="K171" s="96">
        <f>_xlfn.MAXIFS('Details local delivery'!Z:Z,'Details local delivery'!B:B,A171)</f>
        <v>0</v>
      </c>
      <c r="L171" s="96">
        <f>_xlfn.MAXIFS('Details local delivery'!AA:AA,'Details local delivery'!B:B,A171)</f>
        <v>0</v>
      </c>
      <c r="M171" s="96">
        <f>_xlfn.MAXIFS('Details local delivery'!AB:AB,'Details local delivery'!B:B,A171)</f>
        <v>0</v>
      </c>
      <c r="N171" s="104">
        <f t="shared" si="24"/>
        <v>1.3333333333333333</v>
      </c>
      <c r="O171" s="104">
        <f t="shared" si="25"/>
        <v>1.0787486515641855</v>
      </c>
      <c r="P171" s="99">
        <f t="shared" si="26"/>
        <v>0</v>
      </c>
      <c r="Q171" s="100">
        <f t="shared" si="27"/>
        <v>0</v>
      </c>
      <c r="R171" s="105" t="e">
        <f t="shared" si="28"/>
        <v>#DIV/0!</v>
      </c>
      <c r="S171" s="101">
        <f t="shared" si="29"/>
        <v>1.3333333333333333</v>
      </c>
      <c r="T171" s="102"/>
      <c r="U171" s="107"/>
      <c r="V171" s="5"/>
    </row>
    <row r="172" spans="1:22" ht="15.6" hidden="1" x14ac:dyDescent="0.3">
      <c r="A172" s="18" t="s">
        <v>838</v>
      </c>
      <c r="B172" s="92">
        <f>+IFERROR(VLOOKUP(A172,'Details local delivery'!B:C,2,0),"-")</f>
        <v>46044</v>
      </c>
      <c r="C172" s="93">
        <f t="shared" si="23"/>
        <v>46044</v>
      </c>
      <c r="D172" s="94" t="str">
        <f>+IFERROR(VLOOKUP(A172,'Details local delivery'!B:E,4,0),"-")</f>
        <v>REM107627</v>
      </c>
      <c r="E172" s="94">
        <f>VLOOKUP(A172,'Details local delivery'!B:L,11,0)</f>
        <v>27</v>
      </c>
      <c r="F172" s="94">
        <f>SUMIFS('Details local delivery'!M:M,'Details local delivery'!G:G,'RECAP Delivery Plan '!A172)</f>
        <v>25</v>
      </c>
      <c r="G172" s="94">
        <f>VLOOKUP(A172,'Details local delivery'!B:J,9,0)</f>
        <v>24950</v>
      </c>
      <c r="H172" s="95">
        <f>SUMIFS('Details local delivery'!K:K,'Details local delivery'!G:G,'RECAP Delivery Plan '!A172)</f>
        <v>24000</v>
      </c>
      <c r="I172" s="96">
        <f>SUMIFS('Details local delivery'!Y:Y,'Details local delivery'!B:B,A:A)</f>
        <v>0</v>
      </c>
      <c r="J172" s="97">
        <f>AVERAGEIFS('Details local delivery'!W:W,'Details local delivery'!B:B,A172)</f>
        <v>1</v>
      </c>
      <c r="K172" s="96">
        <f>_xlfn.MAXIFS('Details local delivery'!Z:Z,'Details local delivery'!B:B,A172)</f>
        <v>0</v>
      </c>
      <c r="L172" s="96">
        <f>_xlfn.MAXIFS('Details local delivery'!AA:AA,'Details local delivery'!B:B,A172)</f>
        <v>0</v>
      </c>
      <c r="M172" s="96">
        <f>_xlfn.MAXIFS('Details local delivery'!AB:AB,'Details local delivery'!B:B,A172)</f>
        <v>0</v>
      </c>
      <c r="N172" s="104">
        <f t="shared" si="24"/>
        <v>0.92592592592592593</v>
      </c>
      <c r="O172" s="104">
        <f t="shared" si="25"/>
        <v>0.96192384769539074</v>
      </c>
      <c r="P172" s="99">
        <f t="shared" si="26"/>
        <v>0</v>
      </c>
      <c r="Q172" s="100">
        <f t="shared" si="27"/>
        <v>0</v>
      </c>
      <c r="R172" s="105" t="e">
        <f t="shared" si="28"/>
        <v>#DIV/0!</v>
      </c>
      <c r="S172" s="101">
        <f t="shared" si="29"/>
        <v>0.96192384769539074</v>
      </c>
      <c r="T172" s="102"/>
      <c r="U172" s="107"/>
      <c r="V172" s="5"/>
    </row>
    <row r="173" spans="1:22" ht="15.6" hidden="1" x14ac:dyDescent="0.3">
      <c r="A173" s="18" t="s">
        <v>839</v>
      </c>
      <c r="B173" s="92">
        <f>+IFERROR(VLOOKUP(A173,'Details local delivery'!B:C,2,0),"-")</f>
        <v>46044</v>
      </c>
      <c r="C173" s="93">
        <f t="shared" si="23"/>
        <v>46044</v>
      </c>
      <c r="D173" s="94" t="str">
        <f>+IFERROR(VLOOKUP(A173,'Details local delivery'!B:E,4,0),"-")</f>
        <v>REM107627</v>
      </c>
      <c r="E173" s="94">
        <f>VLOOKUP(A173,'Details local delivery'!B:L,11,0)</f>
        <v>27</v>
      </c>
      <c r="F173" s="94">
        <f>SUMIFS('Details local delivery'!M:M,'Details local delivery'!G:G,'RECAP Delivery Plan '!A173)</f>
        <v>21</v>
      </c>
      <c r="G173" s="94">
        <f>VLOOKUP(A173,'Details local delivery'!B:J,9,0)</f>
        <v>24950</v>
      </c>
      <c r="H173" s="95">
        <f>SUMIFS('Details local delivery'!K:K,'Details local delivery'!G:G,'RECAP Delivery Plan '!A173)</f>
        <v>9851.6</v>
      </c>
      <c r="I173" s="96">
        <f>SUMIFS('Details local delivery'!Y:Y,'Details local delivery'!B:B,A:A)</f>
        <v>0</v>
      </c>
      <c r="J173" s="97">
        <f>AVERAGEIFS('Details local delivery'!W:W,'Details local delivery'!B:B,A173)</f>
        <v>1</v>
      </c>
      <c r="K173" s="96">
        <f>_xlfn.MAXIFS('Details local delivery'!Z:Z,'Details local delivery'!B:B,A173)</f>
        <v>0</v>
      </c>
      <c r="L173" s="96">
        <f>_xlfn.MAXIFS('Details local delivery'!AA:AA,'Details local delivery'!B:B,A173)</f>
        <v>0</v>
      </c>
      <c r="M173" s="96">
        <f>_xlfn.MAXIFS('Details local delivery'!AB:AB,'Details local delivery'!B:B,A173)</f>
        <v>0</v>
      </c>
      <c r="N173" s="104">
        <f t="shared" si="24"/>
        <v>0.77777777777777779</v>
      </c>
      <c r="O173" s="104">
        <f t="shared" si="25"/>
        <v>0.39485370741482967</v>
      </c>
      <c r="P173" s="99">
        <f t="shared" si="26"/>
        <v>0</v>
      </c>
      <c r="Q173" s="100">
        <f t="shared" si="27"/>
        <v>0</v>
      </c>
      <c r="R173" s="105" t="e">
        <f t="shared" si="28"/>
        <v>#DIV/0!</v>
      </c>
      <c r="S173" s="101">
        <f t="shared" si="29"/>
        <v>0.77777777777777779</v>
      </c>
      <c r="T173" s="102"/>
      <c r="U173" s="107"/>
      <c r="V173" s="5"/>
    </row>
    <row r="174" spans="1:22" ht="15.6" hidden="1" x14ac:dyDescent="0.3">
      <c r="A174" s="18" t="s">
        <v>840</v>
      </c>
      <c r="B174" s="92">
        <f>+IFERROR(VLOOKUP(A174,'Details local delivery'!B:C,2,0),"-")</f>
        <v>46044</v>
      </c>
      <c r="C174" s="93">
        <f t="shared" si="23"/>
        <v>46044</v>
      </c>
      <c r="D174" s="94" t="str">
        <f>+IFERROR(VLOOKUP(A174,'Details local delivery'!B:E,4,0),"-")</f>
        <v>626tu203</v>
      </c>
      <c r="E174" s="94">
        <f>VLOOKUP(A174,'Details local delivery'!B:L,11,0)</f>
        <v>14</v>
      </c>
      <c r="F174" s="94">
        <f>SUMIFS('Details local delivery'!M:M,'Details local delivery'!G:G,'RECAP Delivery Plan '!A174)</f>
        <v>8</v>
      </c>
      <c r="G174" s="94">
        <f>VLOOKUP(A174,'Details local delivery'!B:J,9,0)</f>
        <v>8500</v>
      </c>
      <c r="H174" s="95">
        <f>SUMIFS('Details local delivery'!K:K,'Details local delivery'!G:G,'RECAP Delivery Plan '!A174)</f>
        <v>4600</v>
      </c>
      <c r="I174" s="96">
        <f>SUMIFS('Details local delivery'!Y:Y,'Details local delivery'!B:B,A:A)</f>
        <v>0</v>
      </c>
      <c r="J174" s="97">
        <f>AVERAGEIFS('Details local delivery'!W:W,'Details local delivery'!B:B,A174)</f>
        <v>0.97500000000000009</v>
      </c>
      <c r="K174" s="96">
        <f>_xlfn.MAXIFS('Details local delivery'!Z:Z,'Details local delivery'!B:B,A174)</f>
        <v>0</v>
      </c>
      <c r="L174" s="96">
        <f>_xlfn.MAXIFS('Details local delivery'!AA:AA,'Details local delivery'!B:B,A174)</f>
        <v>0</v>
      </c>
      <c r="M174" s="256">
        <f>IFERROR(_xlfn.MAXIFS('Details local delivery'!AB:AB,'Details local delivery'!B:B,A174),"-")</f>
        <v>0</v>
      </c>
      <c r="N174" s="104">
        <f t="shared" si="24"/>
        <v>0.5714285714285714</v>
      </c>
      <c r="O174" s="104">
        <f t="shared" si="25"/>
        <v>0.54117647058823526</v>
      </c>
      <c r="P174" s="99">
        <f t="shared" si="26"/>
        <v>0</v>
      </c>
      <c r="Q174" s="100">
        <f t="shared" si="27"/>
        <v>0</v>
      </c>
      <c r="R174" s="105" t="e">
        <f t="shared" si="28"/>
        <v>#DIV/0!</v>
      </c>
      <c r="S174" s="101">
        <f t="shared" si="29"/>
        <v>0.5714285714285714</v>
      </c>
      <c r="T174" s="102"/>
      <c r="U174" s="107"/>
      <c r="V174" s="5"/>
    </row>
    <row r="175" spans="1:22" ht="15.6" hidden="1" x14ac:dyDescent="0.3">
      <c r="A175" s="18" t="s">
        <v>841</v>
      </c>
      <c r="B175" s="92">
        <f>+IFERROR(VLOOKUP(A175,'Details local delivery'!B:C,2,0),"-")</f>
        <v>46044</v>
      </c>
      <c r="C175" s="93">
        <f t="shared" si="23"/>
        <v>46044</v>
      </c>
      <c r="D175" s="94" t="str">
        <f>+IFERROR(VLOOKUP(A175,'Details local delivery'!B:E,4,0),"-")</f>
        <v>7797tu218</v>
      </c>
      <c r="E175" s="94">
        <f>VLOOKUP(A175,'Details local delivery'!B:L,11,0)</f>
        <v>3</v>
      </c>
      <c r="F175" s="94">
        <f>SUMIFS('Details local delivery'!M:M,'Details local delivery'!G:G,'RECAP Delivery Plan '!A175)</f>
        <v>8</v>
      </c>
      <c r="G175" s="94">
        <f>VLOOKUP(A175,'Details local delivery'!B:J,9,0)</f>
        <v>927</v>
      </c>
      <c r="H175" s="95">
        <f>SUMIFS('Details local delivery'!K:K,'Details local delivery'!G:G,'RECAP Delivery Plan '!A175)</f>
        <v>2000</v>
      </c>
      <c r="I175" s="96">
        <f>SUMIFS('Details local delivery'!Y:Y,'Details local delivery'!B:B,A:A)</f>
        <v>0</v>
      </c>
      <c r="J175" s="97">
        <f>AVERAGEIFS('Details local delivery'!W:W,'Details local delivery'!B:B,A175)</f>
        <v>0.78125</v>
      </c>
      <c r="K175" s="96">
        <f>_xlfn.MAXIFS('Details local delivery'!Z:Z,'Details local delivery'!B:B,A175)</f>
        <v>0</v>
      </c>
      <c r="L175" s="96">
        <f>_xlfn.MAXIFS('Details local delivery'!AA:AA,'Details local delivery'!B:B,A175)</f>
        <v>0</v>
      </c>
      <c r="M175" s="256">
        <f>IFERROR(_xlfn.MAXIFS('Details local delivery'!AB:AB,'Details local delivery'!B:B,A175),"-")</f>
        <v>0</v>
      </c>
      <c r="N175" s="104">
        <f t="shared" si="24"/>
        <v>2.6666666666666665</v>
      </c>
      <c r="O175" s="104">
        <f t="shared" si="25"/>
        <v>2.1574973031283711</v>
      </c>
      <c r="P175" s="99">
        <f t="shared" si="26"/>
        <v>0</v>
      </c>
      <c r="Q175" s="100">
        <f t="shared" si="27"/>
        <v>0</v>
      </c>
      <c r="R175" s="105" t="e">
        <f t="shared" si="28"/>
        <v>#DIV/0!</v>
      </c>
      <c r="S175" s="101">
        <f t="shared" si="29"/>
        <v>2.6666666666666665</v>
      </c>
      <c r="T175" s="102"/>
      <c r="U175" s="107"/>
      <c r="V175" s="5"/>
    </row>
    <row r="176" spans="1:22" ht="15.6" hidden="1" x14ac:dyDescent="0.3">
      <c r="A176" s="18" t="s">
        <v>843</v>
      </c>
      <c r="B176" s="92">
        <f>+IFERROR(VLOOKUP(A176,'Details local delivery'!B:C,2,0),"-")</f>
        <v>46045</v>
      </c>
      <c r="C176" s="93">
        <f t="shared" si="23"/>
        <v>46045</v>
      </c>
      <c r="D176" s="94" t="str">
        <f>+IFERROR(VLOOKUP(A176,'Details local delivery'!B:E,4,0),"-")</f>
        <v>4331tu175</v>
      </c>
      <c r="E176" s="94">
        <f>VLOOKUP(A176,'Details local delivery'!B:L,11,0)</f>
        <v>14</v>
      </c>
      <c r="F176" s="94">
        <f>SUMIFS('Details local delivery'!M:M,'Details local delivery'!G:G,'RECAP Delivery Plan '!A176)</f>
        <v>11</v>
      </c>
      <c r="G176" s="94">
        <f>VLOOKUP(A176,'Details local delivery'!B:J,9,0)</f>
        <v>9200</v>
      </c>
      <c r="H176" s="95">
        <f>SUMIFS('Details local delivery'!K:K,'Details local delivery'!G:G,'RECAP Delivery Plan '!A176)</f>
        <v>8500</v>
      </c>
      <c r="I176" s="96">
        <f>SUMIFS('Details local delivery'!Y:Y,'Details local delivery'!B:B,A:A)</f>
        <v>0</v>
      </c>
      <c r="J176" s="97">
        <f>AVERAGEIFS('Details local delivery'!W:W,'Details local delivery'!B:B,A176)</f>
        <v>1</v>
      </c>
      <c r="K176" s="96">
        <f>_xlfn.MAXIFS('Details local delivery'!Z:Z,'Details local delivery'!B:B,A176)</f>
        <v>0</v>
      </c>
      <c r="L176" s="96">
        <f>_xlfn.MAXIFS('Details local delivery'!AA:AA,'Details local delivery'!B:B,A176)</f>
        <v>0</v>
      </c>
      <c r="M176" s="96">
        <f>_xlfn.MAXIFS('Details local delivery'!AB:AB,'Details local delivery'!B:B,A176)</f>
        <v>0</v>
      </c>
      <c r="N176" s="104">
        <f t="shared" si="24"/>
        <v>0.7857142857142857</v>
      </c>
      <c r="O176" s="104">
        <f t="shared" si="25"/>
        <v>0.92391304347826086</v>
      </c>
      <c r="P176" s="99">
        <f t="shared" si="26"/>
        <v>0</v>
      </c>
      <c r="Q176" s="100">
        <f t="shared" si="27"/>
        <v>0</v>
      </c>
      <c r="R176" s="105" t="e">
        <f t="shared" si="28"/>
        <v>#DIV/0!</v>
      </c>
      <c r="S176" s="101">
        <f t="shared" si="29"/>
        <v>0.92391304347826086</v>
      </c>
      <c r="T176" s="102"/>
      <c r="U176" s="107"/>
      <c r="V176" s="5"/>
    </row>
    <row r="177" spans="1:22" ht="15.6" hidden="1" x14ac:dyDescent="0.3">
      <c r="A177" s="18" t="s">
        <v>844</v>
      </c>
      <c r="B177" s="92">
        <f>+IFERROR(VLOOKUP(A177,'Details local delivery'!B:C,2,0),"-")</f>
        <v>46045</v>
      </c>
      <c r="C177" s="93">
        <f t="shared" si="23"/>
        <v>46045</v>
      </c>
      <c r="D177" s="94" t="str">
        <f>+IFERROR(VLOOKUP(A177,'Details local delivery'!B:E,4,0),"-")</f>
        <v>REM107627</v>
      </c>
      <c r="E177" s="94">
        <f>VLOOKUP(A177,'Details local delivery'!B:L,11,0)</f>
        <v>27</v>
      </c>
      <c r="F177" s="94">
        <f>SUMIFS('Details local delivery'!M:M,'Details local delivery'!G:G,'RECAP Delivery Plan '!A177)</f>
        <v>26</v>
      </c>
      <c r="G177" s="94">
        <f>VLOOKUP(A177,'Details local delivery'!B:J,9,0)</f>
        <v>24950</v>
      </c>
      <c r="H177" s="95">
        <f>SUMIFS('Details local delivery'!K:K,'Details local delivery'!G:G,'RECAP Delivery Plan '!A177)</f>
        <v>41000</v>
      </c>
      <c r="I177" s="96">
        <f>SUMIFS('Details local delivery'!Y:Y,'Details local delivery'!B:B,A:A)</f>
        <v>0</v>
      </c>
      <c r="J177" s="97">
        <f>AVERAGEIFS('Details local delivery'!W:W,'Details local delivery'!B:B,A177)</f>
        <v>1</v>
      </c>
      <c r="K177" s="96">
        <f>_xlfn.MAXIFS('Details local delivery'!Z:Z,'Details local delivery'!B:B,A177)</f>
        <v>0</v>
      </c>
      <c r="L177" s="96">
        <f>_xlfn.MAXIFS('Details local delivery'!AA:AA,'Details local delivery'!B:B,A177)</f>
        <v>0</v>
      </c>
      <c r="M177" s="96">
        <f>_xlfn.MAXIFS('Details local delivery'!AB:AB,'Details local delivery'!B:B,A177)</f>
        <v>0</v>
      </c>
      <c r="N177" s="104">
        <f t="shared" si="24"/>
        <v>0.96296296296296291</v>
      </c>
      <c r="O177" s="104">
        <f t="shared" si="25"/>
        <v>1.6432865731462927</v>
      </c>
      <c r="P177" s="99">
        <f t="shared" si="26"/>
        <v>0</v>
      </c>
      <c r="Q177" s="100">
        <f t="shared" si="27"/>
        <v>0</v>
      </c>
      <c r="R177" s="105" t="e">
        <f t="shared" si="28"/>
        <v>#DIV/0!</v>
      </c>
      <c r="S177" s="101">
        <f t="shared" si="29"/>
        <v>1.6432865731462927</v>
      </c>
      <c r="T177" s="102"/>
      <c r="U177" s="107"/>
      <c r="V177" s="5"/>
    </row>
    <row r="178" spans="1:22" ht="15.6" hidden="1" x14ac:dyDescent="0.3">
      <c r="A178" s="18" t="s">
        <v>845</v>
      </c>
      <c r="B178" s="92">
        <f>+IFERROR(VLOOKUP(A178,'Details local delivery'!B:C,2,0),"-")</f>
        <v>46045</v>
      </c>
      <c r="C178" s="93">
        <f t="shared" si="23"/>
        <v>46045</v>
      </c>
      <c r="D178" s="94" t="str">
        <f>+IFERROR(VLOOKUP(A178,'Details local delivery'!B:E,4,0),"-")</f>
        <v>626tu203</v>
      </c>
      <c r="E178" s="94">
        <f>VLOOKUP(A178,'Details local delivery'!B:L,11,0)</f>
        <v>14</v>
      </c>
      <c r="F178" s="94">
        <f>SUMIFS('Details local delivery'!M:M,'Details local delivery'!G:G,'RECAP Delivery Plan '!A178)</f>
        <v>5</v>
      </c>
      <c r="G178" s="94">
        <f>VLOOKUP(A178,'Details local delivery'!B:J,9,0)</f>
        <v>8500</v>
      </c>
      <c r="H178" s="95">
        <f>SUMIFS('Details local delivery'!K:K,'Details local delivery'!G:G,'RECAP Delivery Plan '!A178)</f>
        <v>2300</v>
      </c>
      <c r="I178" s="96">
        <f>SUMIFS('Details local delivery'!Y:Y,'Details local delivery'!B:B,A:A)</f>
        <v>0</v>
      </c>
      <c r="J178" s="97">
        <f>AVERAGEIFS('Details local delivery'!W:W,'Details local delivery'!B:B,A178)</f>
        <v>1</v>
      </c>
      <c r="K178" s="96">
        <f>_xlfn.MAXIFS('Details local delivery'!Z:Z,'Details local delivery'!B:B,A178)</f>
        <v>0</v>
      </c>
      <c r="L178" s="96">
        <f>_xlfn.MAXIFS('Details local delivery'!AA:AA,'Details local delivery'!B:B,A178)</f>
        <v>0</v>
      </c>
      <c r="M178" s="256">
        <f>IFERROR(_xlfn.MAXIFS('Details local delivery'!AB:AB,'Details local delivery'!B:B,A178),"-")</f>
        <v>0</v>
      </c>
      <c r="N178" s="104">
        <f t="shared" si="24"/>
        <v>0.35714285714285715</v>
      </c>
      <c r="O178" s="104">
        <f t="shared" si="25"/>
        <v>0.27058823529411763</v>
      </c>
      <c r="P178" s="99">
        <f t="shared" si="26"/>
        <v>0</v>
      </c>
      <c r="Q178" s="100">
        <f t="shared" si="27"/>
        <v>0</v>
      </c>
      <c r="R178" s="105" t="e">
        <f t="shared" si="28"/>
        <v>#DIV/0!</v>
      </c>
      <c r="S178" s="101">
        <f t="shared" si="29"/>
        <v>0.35714285714285715</v>
      </c>
      <c r="T178" s="102"/>
      <c r="U178" s="107"/>
      <c r="V178" s="5"/>
    </row>
    <row r="179" spans="1:22" ht="15.6" hidden="1" x14ac:dyDescent="0.3">
      <c r="A179" s="18" t="s">
        <v>846</v>
      </c>
      <c r="B179" s="92">
        <f>+IFERROR(VLOOKUP(A179,'Details local delivery'!B:C,2,0),"-")</f>
        <v>46045</v>
      </c>
      <c r="C179" s="93">
        <f t="shared" si="23"/>
        <v>46045</v>
      </c>
      <c r="D179" s="94" t="str">
        <f>+IFERROR(VLOOKUP(A179,'Details local delivery'!B:E,4,0),"-")</f>
        <v>626tu203</v>
      </c>
      <c r="E179" s="94">
        <f>VLOOKUP(A179,'Details local delivery'!B:L,11,0)</f>
        <v>14</v>
      </c>
      <c r="F179" s="94">
        <f>SUMIFS('Details local delivery'!M:M,'Details local delivery'!G:G,'RECAP Delivery Plan '!A179)</f>
        <v>23</v>
      </c>
      <c r="G179" s="94">
        <f>VLOOKUP(A179,'Details local delivery'!B:J,9,0)</f>
        <v>8500</v>
      </c>
      <c r="H179" s="95">
        <f>SUMIFS('Details local delivery'!K:K,'Details local delivery'!G:G,'RECAP Delivery Plan '!A179)</f>
        <v>8000</v>
      </c>
      <c r="I179" s="96">
        <f>SUMIFS('Details local delivery'!Y:Y,'Details local delivery'!B:B,A:A)</f>
        <v>0</v>
      </c>
      <c r="J179" s="97">
        <f>AVERAGEIFS('Details local delivery'!W:W,'Details local delivery'!B:B,A179)</f>
        <v>1</v>
      </c>
      <c r="K179" s="96">
        <f>_xlfn.MAXIFS('Details local delivery'!Z:Z,'Details local delivery'!B:B,A179)</f>
        <v>0</v>
      </c>
      <c r="L179" s="96">
        <f>_xlfn.MAXIFS('Details local delivery'!AA:AA,'Details local delivery'!B:B,A179)</f>
        <v>0</v>
      </c>
      <c r="M179" s="96">
        <f>_xlfn.MAXIFS('Details local delivery'!AB:AB,'Details local delivery'!B:B,A179)</f>
        <v>0</v>
      </c>
      <c r="N179" s="104">
        <f t="shared" si="24"/>
        <v>1.6428571428571428</v>
      </c>
      <c r="O179" s="104">
        <f t="shared" si="25"/>
        <v>0.94117647058823528</v>
      </c>
      <c r="P179" s="99">
        <f t="shared" si="26"/>
        <v>0</v>
      </c>
      <c r="Q179" s="100">
        <f t="shared" si="27"/>
        <v>0</v>
      </c>
      <c r="R179" s="105" t="e">
        <f t="shared" si="28"/>
        <v>#DIV/0!</v>
      </c>
      <c r="S179" s="101">
        <f t="shared" si="29"/>
        <v>1.6428571428571428</v>
      </c>
      <c r="T179" s="102"/>
      <c r="U179" s="107"/>
      <c r="V179" s="5"/>
    </row>
    <row r="180" spans="1:22" ht="15.6" hidden="1" x14ac:dyDescent="0.3">
      <c r="A180" s="18" t="s">
        <v>847</v>
      </c>
      <c r="B180" s="92">
        <f>+IFERROR(VLOOKUP(A180,'Details local delivery'!B:C,2,0),"-")</f>
        <v>46045</v>
      </c>
      <c r="C180" s="93">
        <f t="shared" si="23"/>
        <v>46045</v>
      </c>
      <c r="D180" s="94" t="str">
        <f>+IFERROR(VLOOKUP(A180,'Details local delivery'!B:E,4,0),"-")</f>
        <v>6502TU247</v>
      </c>
      <c r="E180" s="94">
        <f>VLOOKUP(A180,'Details local delivery'!B:L,11,0)</f>
        <v>14</v>
      </c>
      <c r="F180" s="94">
        <f>SUMIFS('Details local delivery'!M:M,'Details local delivery'!G:G,'RECAP Delivery Plan '!A180)</f>
        <v>8</v>
      </c>
      <c r="G180" s="94">
        <f>VLOOKUP(A180,'Details local delivery'!B:J,9,0)</f>
        <v>8500</v>
      </c>
      <c r="H180" s="95">
        <f>SUMIFS('Details local delivery'!K:K,'Details local delivery'!G:G,'RECAP Delivery Plan '!A180)</f>
        <v>4500</v>
      </c>
      <c r="I180" s="96">
        <f>SUMIFS('Details local delivery'!Y:Y,'Details local delivery'!B:B,A:A)</f>
        <v>0</v>
      </c>
      <c r="J180" s="97">
        <f>AVERAGEIFS('Details local delivery'!W:W,'Details local delivery'!B:B,A180)</f>
        <v>1</v>
      </c>
      <c r="K180" s="96">
        <f>_xlfn.MAXIFS('Details local delivery'!Z:Z,'Details local delivery'!B:B,A180)</f>
        <v>0</v>
      </c>
      <c r="L180" s="96">
        <f>_xlfn.MAXIFS('Details local delivery'!AA:AA,'Details local delivery'!B:B,A180)</f>
        <v>0</v>
      </c>
      <c r="M180" s="256">
        <f>IFERROR(_xlfn.MAXIFS('Details local delivery'!AB:AB,'Details local delivery'!B:B,A180),"-")</f>
        <v>0</v>
      </c>
      <c r="N180" s="104">
        <f t="shared" si="24"/>
        <v>0.5714285714285714</v>
      </c>
      <c r="O180" s="104">
        <f t="shared" si="25"/>
        <v>0.52941176470588236</v>
      </c>
      <c r="P180" s="99">
        <f t="shared" si="26"/>
        <v>0</v>
      </c>
      <c r="Q180" s="100">
        <f t="shared" si="27"/>
        <v>0</v>
      </c>
      <c r="R180" s="105" t="e">
        <f t="shared" si="28"/>
        <v>#DIV/0!</v>
      </c>
      <c r="S180" s="101">
        <f t="shared" si="29"/>
        <v>0.5714285714285714</v>
      </c>
      <c r="T180" s="102"/>
      <c r="U180" s="107"/>
      <c r="V180" s="5"/>
    </row>
    <row r="181" spans="1:22" ht="15.6" hidden="1" x14ac:dyDescent="0.3">
      <c r="A181" s="18" t="s">
        <v>848</v>
      </c>
      <c r="B181" s="92">
        <f>+IFERROR(VLOOKUP(A181,'Details local delivery'!B:C,2,0),"-")</f>
        <v>46045</v>
      </c>
      <c r="C181" s="93">
        <f t="shared" si="23"/>
        <v>46045</v>
      </c>
      <c r="D181" s="94" t="str">
        <f>+IFERROR(VLOOKUP(A181,'Details local delivery'!B:E,4,0),"-")</f>
        <v>9524TU238</v>
      </c>
      <c r="E181" s="94">
        <f>VLOOKUP(A181,'Details local delivery'!B:L,11,0)</f>
        <v>14</v>
      </c>
      <c r="F181" s="94">
        <f>SUMIFS('Details local delivery'!M:M,'Details local delivery'!G:G,'RECAP Delivery Plan '!A181)</f>
        <v>14</v>
      </c>
      <c r="G181" s="94">
        <f>VLOOKUP(A181,'Details local delivery'!B:J,9,0)</f>
        <v>10230</v>
      </c>
      <c r="H181" s="95">
        <f>SUMIFS('Details local delivery'!K:K,'Details local delivery'!G:G,'RECAP Delivery Plan '!A181)</f>
        <v>8500</v>
      </c>
      <c r="I181" s="96">
        <f>SUMIFS('Details local delivery'!Y:Y,'Details local delivery'!B:B,A:A)</f>
        <v>0</v>
      </c>
      <c r="J181" s="97">
        <f>AVERAGEIFS('Details local delivery'!W:W,'Details local delivery'!B:B,A181)</f>
        <v>1</v>
      </c>
      <c r="K181" s="96">
        <f>_xlfn.MAXIFS('Details local delivery'!Z:Z,'Details local delivery'!B:B,A181)</f>
        <v>0</v>
      </c>
      <c r="L181" s="96">
        <f>_xlfn.MAXIFS('Details local delivery'!AA:AA,'Details local delivery'!B:B,A181)</f>
        <v>0</v>
      </c>
      <c r="M181" s="96">
        <f>_xlfn.MAXIFS('Details local delivery'!AB:AB,'Details local delivery'!B:B,A181)</f>
        <v>0</v>
      </c>
      <c r="N181" s="104">
        <f t="shared" si="24"/>
        <v>1</v>
      </c>
      <c r="O181" s="104">
        <f t="shared" si="25"/>
        <v>0.83088954056695996</v>
      </c>
      <c r="P181" s="99">
        <f t="shared" si="26"/>
        <v>0</v>
      </c>
      <c r="Q181" s="100">
        <f t="shared" si="27"/>
        <v>0</v>
      </c>
      <c r="R181" s="105" t="e">
        <f t="shared" si="28"/>
        <v>#DIV/0!</v>
      </c>
      <c r="S181" s="101">
        <f t="shared" si="29"/>
        <v>1</v>
      </c>
      <c r="T181" s="102"/>
      <c r="U181" s="107"/>
      <c r="V181" s="5"/>
    </row>
    <row r="182" spans="1:22" ht="15.6" hidden="1" x14ac:dyDescent="0.3">
      <c r="A182" s="18" t="s">
        <v>849</v>
      </c>
      <c r="B182" s="92">
        <f>+IFERROR(VLOOKUP(A182,'Details local delivery'!B:C,2,0),"-")</f>
        <v>46045</v>
      </c>
      <c r="C182" s="93">
        <f t="shared" si="23"/>
        <v>46045</v>
      </c>
      <c r="D182" s="94" t="str">
        <f>+IFERROR(VLOOKUP(A182,'Details local delivery'!B:E,4,0),"-")</f>
        <v>7797tu218</v>
      </c>
      <c r="E182" s="94">
        <f>VLOOKUP(A182,'Details local delivery'!B:L,11,0)</f>
        <v>3</v>
      </c>
      <c r="F182" s="94">
        <f>SUMIFS('Details local delivery'!M:M,'Details local delivery'!G:G,'RECAP Delivery Plan '!A182)</f>
        <v>4</v>
      </c>
      <c r="G182" s="94">
        <f>VLOOKUP(A182,'Details local delivery'!B:J,9,0)</f>
        <v>927</v>
      </c>
      <c r="H182" s="95">
        <f>SUMIFS('Details local delivery'!K:K,'Details local delivery'!G:G,'RECAP Delivery Plan '!A182)</f>
        <v>997</v>
      </c>
      <c r="I182" s="96">
        <f>SUMIFS('Details local delivery'!Y:Y,'Details local delivery'!B:B,A:A)</f>
        <v>0</v>
      </c>
      <c r="J182" s="97">
        <f>AVERAGEIFS('Details local delivery'!W:W,'Details local delivery'!B:B,A182)</f>
        <v>1</v>
      </c>
      <c r="K182" s="96">
        <f>_xlfn.MAXIFS('Details local delivery'!Z:Z,'Details local delivery'!B:B,A182)</f>
        <v>0</v>
      </c>
      <c r="L182" s="96">
        <f>_xlfn.MAXIFS('Details local delivery'!AA:AA,'Details local delivery'!B:B,A182)</f>
        <v>0</v>
      </c>
      <c r="M182" s="256">
        <f>IFERROR(_xlfn.MAXIFS('Details local delivery'!AB:AB,'Details local delivery'!B:B,A182),"-")</f>
        <v>0</v>
      </c>
      <c r="N182" s="104">
        <f t="shared" si="24"/>
        <v>1.3333333333333333</v>
      </c>
      <c r="O182" s="104">
        <f t="shared" si="25"/>
        <v>1.0755124056094929</v>
      </c>
      <c r="P182" s="99">
        <f t="shared" si="26"/>
        <v>0</v>
      </c>
      <c r="Q182" s="100">
        <f t="shared" si="27"/>
        <v>0</v>
      </c>
      <c r="R182" s="105" t="e">
        <f t="shared" si="28"/>
        <v>#DIV/0!</v>
      </c>
      <c r="S182" s="101">
        <f t="shared" si="29"/>
        <v>1.3333333333333333</v>
      </c>
      <c r="T182" s="102"/>
      <c r="U182" s="107"/>
      <c r="V182" s="5"/>
    </row>
    <row r="183" spans="1:22" ht="15.6" hidden="1" x14ac:dyDescent="0.3">
      <c r="A183" s="18" t="s">
        <v>850</v>
      </c>
      <c r="B183" s="92">
        <f>+IFERROR(VLOOKUP(A183,'Details local delivery'!B:C,2,0),"-")</f>
        <v>46045</v>
      </c>
      <c r="C183" s="93">
        <f t="shared" si="23"/>
        <v>46045</v>
      </c>
      <c r="D183" s="94" t="str">
        <f>+IFERROR(VLOOKUP(A183,'Details local delivery'!B:E,4,0),"-")</f>
        <v>7797tu218</v>
      </c>
      <c r="E183" s="94">
        <f>VLOOKUP(A183,'Details local delivery'!B:L,11,0)</f>
        <v>3</v>
      </c>
      <c r="F183" s="94">
        <f>SUMIFS('Details local delivery'!M:M,'Details local delivery'!G:G,'RECAP Delivery Plan '!A183)</f>
        <v>3</v>
      </c>
      <c r="G183" s="94">
        <f>VLOOKUP(A183,'Details local delivery'!B:J,9,0)</f>
        <v>927</v>
      </c>
      <c r="H183" s="95">
        <f>SUMIFS('Details local delivery'!K:K,'Details local delivery'!G:G,'RECAP Delivery Plan '!A183)</f>
        <v>797</v>
      </c>
      <c r="I183" s="96">
        <f>SUMIFS('Details local delivery'!Y:Y,'Details local delivery'!B:B,A:A)</f>
        <v>0</v>
      </c>
      <c r="J183" s="97">
        <f>AVERAGEIFS('Details local delivery'!W:W,'Details local delivery'!B:B,A183)</f>
        <v>1</v>
      </c>
      <c r="K183" s="96">
        <f>_xlfn.MAXIFS('Details local delivery'!Z:Z,'Details local delivery'!B:B,A183)</f>
        <v>0</v>
      </c>
      <c r="L183" s="96">
        <f>_xlfn.MAXIFS('Details local delivery'!AA:AA,'Details local delivery'!B:B,A183)</f>
        <v>0</v>
      </c>
      <c r="M183" s="96">
        <f>_xlfn.MAXIFS('Details local delivery'!AB:AB,'Details local delivery'!B:B,A183)</f>
        <v>0</v>
      </c>
      <c r="N183" s="104">
        <f t="shared" si="24"/>
        <v>1</v>
      </c>
      <c r="O183" s="104">
        <f t="shared" si="25"/>
        <v>0.85976267529665584</v>
      </c>
      <c r="P183" s="99">
        <f t="shared" si="26"/>
        <v>0</v>
      </c>
      <c r="Q183" s="100">
        <f t="shared" si="27"/>
        <v>0</v>
      </c>
      <c r="R183" s="105" t="e">
        <f t="shared" si="28"/>
        <v>#DIV/0!</v>
      </c>
      <c r="S183" s="101">
        <f t="shared" si="29"/>
        <v>1</v>
      </c>
      <c r="T183" s="102"/>
      <c r="U183" s="107"/>
      <c r="V183" s="5"/>
    </row>
    <row r="184" spans="1:22" ht="15.6" hidden="1" x14ac:dyDescent="0.3">
      <c r="A184" s="18" t="s">
        <v>851</v>
      </c>
      <c r="B184" s="92">
        <f>+IFERROR(VLOOKUP(A184,'Details local delivery'!B:C,2,0),"-")</f>
        <v>46045</v>
      </c>
      <c r="C184" s="93">
        <f t="shared" si="23"/>
        <v>46045</v>
      </c>
      <c r="D184" s="94" t="str">
        <f>+IFERROR(VLOOKUP(A184,'Details local delivery'!B:E,4,0),"-")</f>
        <v>9524TU238</v>
      </c>
      <c r="E184" s="94">
        <f>VLOOKUP(A184,'Details local delivery'!B:L,11,0)</f>
        <v>14</v>
      </c>
      <c r="F184" s="94">
        <f>SUMIFS('Details local delivery'!M:M,'Details local delivery'!G:G,'RECAP Delivery Plan '!A184)</f>
        <v>14</v>
      </c>
      <c r="G184" s="94">
        <f>VLOOKUP(A184,'Details local delivery'!B:J,9,0)</f>
        <v>10230</v>
      </c>
      <c r="H184" s="95">
        <f>SUMIFS('Details local delivery'!K:K,'Details local delivery'!G:G,'RECAP Delivery Plan '!A184)</f>
        <v>8500</v>
      </c>
      <c r="I184" s="96">
        <f>SUMIFS('Details local delivery'!Y:Y,'Details local delivery'!B:B,A:A)</f>
        <v>0</v>
      </c>
      <c r="J184" s="97">
        <f>AVERAGEIFS('Details local delivery'!W:W,'Details local delivery'!B:B,A184)</f>
        <v>1</v>
      </c>
      <c r="K184" s="96">
        <f>_xlfn.MAXIFS('Details local delivery'!Z:Z,'Details local delivery'!B:B,A184)</f>
        <v>0</v>
      </c>
      <c r="L184" s="96">
        <f>_xlfn.MAXIFS('Details local delivery'!AA:AA,'Details local delivery'!B:B,A184)</f>
        <v>0</v>
      </c>
      <c r="M184" s="256">
        <f>IFERROR(_xlfn.MAXIFS('Details local delivery'!AB:AB,'Details local delivery'!B:B,A184),"-")</f>
        <v>0</v>
      </c>
      <c r="N184" s="104">
        <f t="shared" si="24"/>
        <v>1</v>
      </c>
      <c r="O184" s="104">
        <f t="shared" si="25"/>
        <v>0.83088954056695996</v>
      </c>
      <c r="P184" s="99">
        <f t="shared" si="26"/>
        <v>0</v>
      </c>
      <c r="Q184" s="100">
        <f t="shared" si="27"/>
        <v>0</v>
      </c>
      <c r="R184" s="105" t="e">
        <f t="shared" si="28"/>
        <v>#DIV/0!</v>
      </c>
      <c r="S184" s="101">
        <f t="shared" si="29"/>
        <v>1</v>
      </c>
      <c r="T184" s="102"/>
      <c r="U184" s="107"/>
      <c r="V184" s="5"/>
    </row>
    <row r="185" spans="1:22" ht="15.6" hidden="1" x14ac:dyDescent="0.3">
      <c r="A185" s="18" t="s">
        <v>852</v>
      </c>
      <c r="B185" s="92">
        <f>+IFERROR(VLOOKUP(A185,'Details local delivery'!B:C,2,0),"-")</f>
        <v>46046</v>
      </c>
      <c r="C185" s="93">
        <f t="shared" si="23"/>
        <v>46046</v>
      </c>
      <c r="D185" s="94" t="str">
        <f>+IFERROR(VLOOKUP(A185,'Details local delivery'!B:E,4,0),"-")</f>
        <v>REM107627</v>
      </c>
      <c r="E185" s="94">
        <f>VLOOKUP(A185,'Details local delivery'!B:L,11,0)</f>
        <v>27</v>
      </c>
      <c r="F185" s="94">
        <f>SUMIFS('Details local delivery'!M:M,'Details local delivery'!G:G,'RECAP Delivery Plan '!A185)</f>
        <v>14</v>
      </c>
      <c r="G185" s="94">
        <f>VLOOKUP(A185,'Details local delivery'!B:J,9,0)</f>
        <v>24950</v>
      </c>
      <c r="H185" s="95">
        <f>SUMIFS('Details local delivery'!K:K,'Details local delivery'!G:G,'RECAP Delivery Plan '!A185)</f>
        <v>10200</v>
      </c>
      <c r="I185" s="96">
        <f>SUMIFS('Details local delivery'!Y:Y,'Details local delivery'!B:B,A:A)</f>
        <v>0</v>
      </c>
      <c r="J185" s="97">
        <f>AVERAGEIFS('Details local delivery'!W:W,'Details local delivery'!B:B,A185)</f>
        <v>1</v>
      </c>
      <c r="K185" s="96">
        <f>_xlfn.MAXIFS('Details local delivery'!Z:Z,'Details local delivery'!B:B,A185)</f>
        <v>0</v>
      </c>
      <c r="L185" s="96">
        <f>_xlfn.MAXIFS('Details local delivery'!AA:AA,'Details local delivery'!B:B,A185)</f>
        <v>0</v>
      </c>
      <c r="M185" s="256">
        <f>IFERROR(_xlfn.MAXIFS('Details local delivery'!AB:AB,'Details local delivery'!B:B,A185),"-")</f>
        <v>0</v>
      </c>
      <c r="N185" s="104">
        <f t="shared" si="24"/>
        <v>0.51851851851851849</v>
      </c>
      <c r="O185" s="104">
        <f t="shared" si="25"/>
        <v>0.4088176352705411</v>
      </c>
      <c r="P185" s="99">
        <f t="shared" si="26"/>
        <v>0</v>
      </c>
      <c r="Q185" s="100">
        <f t="shared" si="27"/>
        <v>0</v>
      </c>
      <c r="R185" s="105" t="e">
        <f t="shared" si="28"/>
        <v>#DIV/0!</v>
      </c>
      <c r="S185" s="101">
        <f t="shared" si="29"/>
        <v>0.51851851851851849</v>
      </c>
      <c r="T185" s="102"/>
      <c r="U185" s="107"/>
      <c r="V185" s="5"/>
    </row>
    <row r="186" spans="1:22" ht="15.6" hidden="1" x14ac:dyDescent="0.3">
      <c r="A186" s="18" t="s">
        <v>853</v>
      </c>
      <c r="B186" s="92">
        <f>+IFERROR(VLOOKUP(A186,'Details local delivery'!B:C,2,0),"-")</f>
        <v>46046</v>
      </c>
      <c r="C186" s="93">
        <f t="shared" si="23"/>
        <v>46046</v>
      </c>
      <c r="D186" s="94" t="str">
        <f>+IFERROR(VLOOKUP(A186,'Details local delivery'!B:E,4,0),"-")</f>
        <v>REM107627</v>
      </c>
      <c r="E186" s="94">
        <f>VLOOKUP(A186,'Details local delivery'!B:L,11,0)</f>
        <v>27</v>
      </c>
      <c r="F186" s="94">
        <f>SUMIFS('Details local delivery'!M:M,'Details local delivery'!G:G,'RECAP Delivery Plan '!A186)</f>
        <v>10</v>
      </c>
      <c r="G186" s="94">
        <f>VLOOKUP(A186,'Details local delivery'!B:J,9,0)</f>
        <v>24950</v>
      </c>
      <c r="H186" s="95">
        <f>SUMIFS('Details local delivery'!K:K,'Details local delivery'!G:G,'RECAP Delivery Plan '!A186)</f>
        <v>10200</v>
      </c>
      <c r="I186" s="96">
        <f>SUMIFS('Details local delivery'!Y:Y,'Details local delivery'!B:B,A:A)</f>
        <v>0</v>
      </c>
      <c r="J186" s="97">
        <f>AVERAGEIFS('Details local delivery'!W:W,'Details local delivery'!B:B,A186)</f>
        <v>1</v>
      </c>
      <c r="K186" s="96">
        <f>_xlfn.MAXIFS('Details local delivery'!Z:Z,'Details local delivery'!B:B,A186)</f>
        <v>0</v>
      </c>
      <c r="L186" s="96">
        <f>_xlfn.MAXIFS('Details local delivery'!AA:AA,'Details local delivery'!B:B,A186)</f>
        <v>0</v>
      </c>
      <c r="M186" s="256">
        <f>IFERROR(_xlfn.MAXIFS('Details local delivery'!AB:AB,'Details local delivery'!B:B,A186),"-")</f>
        <v>0</v>
      </c>
      <c r="N186" s="104">
        <f t="shared" si="24"/>
        <v>0.37037037037037035</v>
      </c>
      <c r="O186" s="104">
        <f t="shared" si="25"/>
        <v>0.4088176352705411</v>
      </c>
      <c r="P186" s="99">
        <f t="shared" si="26"/>
        <v>0</v>
      </c>
      <c r="Q186" s="100">
        <f t="shared" si="27"/>
        <v>0</v>
      </c>
      <c r="R186" s="105" t="e">
        <f t="shared" si="28"/>
        <v>#DIV/0!</v>
      </c>
      <c r="S186" s="101">
        <f t="shared" si="29"/>
        <v>0.4088176352705411</v>
      </c>
      <c r="T186" s="102"/>
      <c r="U186" s="107"/>
      <c r="V186" s="5"/>
    </row>
    <row r="187" spans="1:22" ht="15.6" hidden="1" x14ac:dyDescent="0.3">
      <c r="A187" s="18" t="s">
        <v>854</v>
      </c>
      <c r="B187" s="92">
        <f>+IFERROR(VLOOKUP(A187,'Details local delivery'!B:C,2,0),"-")</f>
        <v>46046</v>
      </c>
      <c r="C187" s="93">
        <f t="shared" si="23"/>
        <v>46046</v>
      </c>
      <c r="D187" s="94" t="str">
        <f>+IFERROR(VLOOKUP(A187,'Details local delivery'!B:E,4,0),"-")</f>
        <v>626tu203</v>
      </c>
      <c r="E187" s="94">
        <f>VLOOKUP(A187,'Details local delivery'!B:L,11,0)</f>
        <v>14</v>
      </c>
      <c r="F187" s="94">
        <f>SUMIFS('Details local delivery'!M:M,'Details local delivery'!G:G,'RECAP Delivery Plan '!A187)</f>
        <v>8</v>
      </c>
      <c r="G187" s="94">
        <f>VLOOKUP(A187,'Details local delivery'!B:J,9,0)</f>
        <v>8500</v>
      </c>
      <c r="H187" s="95">
        <f>SUMIFS('Details local delivery'!K:K,'Details local delivery'!G:G,'RECAP Delivery Plan '!A187)</f>
        <v>4500</v>
      </c>
      <c r="I187" s="96">
        <f>SUMIFS('Details local delivery'!Y:Y,'Details local delivery'!B:B,A:A)</f>
        <v>0</v>
      </c>
      <c r="J187" s="97">
        <f>AVERAGEIFS('Details local delivery'!W:W,'Details local delivery'!B:B,A187)</f>
        <v>1</v>
      </c>
      <c r="K187" s="96">
        <f>_xlfn.MAXIFS('Details local delivery'!Z:Z,'Details local delivery'!B:B,A187)</f>
        <v>0</v>
      </c>
      <c r="L187" s="96">
        <f>_xlfn.MAXIFS('Details local delivery'!AA:AA,'Details local delivery'!B:B,A187)</f>
        <v>0</v>
      </c>
      <c r="M187" s="256">
        <f>IFERROR(_xlfn.MAXIFS('Details local delivery'!AB:AB,'Details local delivery'!B:B,A187),"-")</f>
        <v>0</v>
      </c>
      <c r="N187" s="104">
        <f t="shared" si="24"/>
        <v>0.5714285714285714</v>
      </c>
      <c r="O187" s="104">
        <f t="shared" si="25"/>
        <v>0.52941176470588236</v>
      </c>
      <c r="P187" s="99">
        <f t="shared" si="26"/>
        <v>0</v>
      </c>
      <c r="Q187" s="100">
        <f t="shared" si="27"/>
        <v>0</v>
      </c>
      <c r="R187" s="105" t="e">
        <f t="shared" si="28"/>
        <v>#DIV/0!</v>
      </c>
      <c r="S187" s="101">
        <f t="shared" si="29"/>
        <v>0.5714285714285714</v>
      </c>
      <c r="T187" s="102"/>
      <c r="U187" s="107"/>
      <c r="V187" s="5"/>
    </row>
    <row r="188" spans="1:22" ht="15.6" hidden="1" x14ac:dyDescent="0.3">
      <c r="A188" s="18" t="s">
        <v>855</v>
      </c>
      <c r="B188" s="92">
        <f>+IFERROR(VLOOKUP(A188,'Details local delivery'!B:C,2,0),"-")</f>
        <v>46046</v>
      </c>
      <c r="C188" s="93">
        <f t="shared" si="23"/>
        <v>46046</v>
      </c>
      <c r="D188" s="94" t="str">
        <f>+IFERROR(VLOOKUP(A188,'Details local delivery'!B:E,4,0),"-")</f>
        <v>626tu203</v>
      </c>
      <c r="E188" s="94">
        <f>VLOOKUP(A188,'Details local delivery'!B:L,11,0)</f>
        <v>14</v>
      </c>
      <c r="F188" s="94">
        <f>SUMIFS('Details local delivery'!M:M,'Details local delivery'!G:G,'RECAP Delivery Plan '!A188)</f>
        <v>14</v>
      </c>
      <c r="G188" s="94">
        <f>VLOOKUP(A188,'Details local delivery'!B:J,9,0)</f>
        <v>8500</v>
      </c>
      <c r="H188" s="95">
        <f>SUMIFS('Details local delivery'!K:K,'Details local delivery'!G:G,'RECAP Delivery Plan '!A188)</f>
        <v>3200</v>
      </c>
      <c r="I188" s="96">
        <f>SUMIFS('Details local delivery'!Y:Y,'Details local delivery'!B:B,A:A)</f>
        <v>0</v>
      </c>
      <c r="J188" s="97">
        <f>AVERAGEIFS('Details local delivery'!W:W,'Details local delivery'!B:B,A188)</f>
        <v>1</v>
      </c>
      <c r="K188" s="96">
        <f>_xlfn.MAXIFS('Details local delivery'!Z:Z,'Details local delivery'!B:B,A188)</f>
        <v>0</v>
      </c>
      <c r="L188" s="96">
        <f>_xlfn.MAXIFS('Details local delivery'!AA:AA,'Details local delivery'!B:B,A188)</f>
        <v>0</v>
      </c>
      <c r="M188" s="256">
        <f>IFERROR(_xlfn.MAXIFS('Details local delivery'!AB:AB,'Details local delivery'!B:B,A188),"-")</f>
        <v>0</v>
      </c>
      <c r="N188" s="104">
        <f t="shared" si="24"/>
        <v>1</v>
      </c>
      <c r="O188" s="104">
        <f t="shared" si="25"/>
        <v>0.37647058823529411</v>
      </c>
      <c r="P188" s="99">
        <f t="shared" si="26"/>
        <v>0</v>
      </c>
      <c r="Q188" s="100">
        <f t="shared" si="27"/>
        <v>0</v>
      </c>
      <c r="R188" s="105" t="e">
        <f t="shared" si="28"/>
        <v>#DIV/0!</v>
      </c>
      <c r="S188" s="101">
        <f t="shared" si="29"/>
        <v>1</v>
      </c>
      <c r="T188" s="102"/>
      <c r="U188" s="107"/>
      <c r="V188" s="5"/>
    </row>
    <row r="189" spans="1:22" ht="15.6" hidden="1" x14ac:dyDescent="0.3">
      <c r="A189" s="18" t="s">
        <v>856</v>
      </c>
      <c r="B189" s="92">
        <f>+IFERROR(VLOOKUP(A189,'Details local delivery'!B:C,2,0),"-")</f>
        <v>46048</v>
      </c>
      <c r="C189" s="93">
        <f t="shared" si="23"/>
        <v>46048</v>
      </c>
      <c r="D189" s="94" t="str">
        <f>+IFERROR(VLOOKUP(A189,'Details local delivery'!B:E,4,0),"-")</f>
        <v>2282tu131</v>
      </c>
      <c r="E189" s="94">
        <f>VLOOKUP(A189,'Details local delivery'!B:L,11,0)</f>
        <v>14</v>
      </c>
      <c r="F189" s="94">
        <f>SUMIFS('Details local delivery'!M:M,'Details local delivery'!G:G,'RECAP Delivery Plan '!A189)</f>
        <v>5</v>
      </c>
      <c r="G189" s="94">
        <f>VLOOKUP(A189,'Details local delivery'!B:J,9,0)</f>
        <v>10200</v>
      </c>
      <c r="H189" s="95">
        <f>SUMIFS('Details local delivery'!K:K,'Details local delivery'!G:G,'RECAP Delivery Plan '!A189)</f>
        <v>4500</v>
      </c>
      <c r="I189" s="96">
        <f>SUMIFS('Details local delivery'!Y:Y,'Details local delivery'!B:B,A:A)</f>
        <v>0</v>
      </c>
      <c r="J189" s="97">
        <f>AVERAGEIFS('Details local delivery'!W:W,'Details local delivery'!B:B,A189)</f>
        <v>1</v>
      </c>
      <c r="K189" s="96">
        <f>_xlfn.MAXIFS('Details local delivery'!Z:Z,'Details local delivery'!B:B,A189)</f>
        <v>0</v>
      </c>
      <c r="L189" s="96">
        <f>_xlfn.MAXIFS('Details local delivery'!AA:AA,'Details local delivery'!B:B,A189)</f>
        <v>0</v>
      </c>
      <c r="M189" s="256">
        <f>IFERROR(_xlfn.MAXIFS('Details local delivery'!AB:AB,'Details local delivery'!B:B,A189),"-")</f>
        <v>0</v>
      </c>
      <c r="N189" s="104">
        <f t="shared" si="24"/>
        <v>0.35714285714285715</v>
      </c>
      <c r="O189" s="104">
        <f t="shared" si="25"/>
        <v>0.44117647058823528</v>
      </c>
      <c r="P189" s="99">
        <f t="shared" si="26"/>
        <v>0</v>
      </c>
      <c r="Q189" s="100">
        <f t="shared" si="27"/>
        <v>0</v>
      </c>
      <c r="R189" s="105" t="e">
        <f t="shared" si="28"/>
        <v>#DIV/0!</v>
      </c>
      <c r="S189" s="101">
        <f t="shared" si="29"/>
        <v>0.44117647058823528</v>
      </c>
      <c r="T189" s="102"/>
      <c r="U189" s="107"/>
      <c r="V189" s="5"/>
    </row>
    <row r="190" spans="1:22" ht="15.6" hidden="1" x14ac:dyDescent="0.3">
      <c r="A190" s="18" t="s">
        <v>857</v>
      </c>
      <c r="B190" s="92">
        <f>+IFERROR(VLOOKUP(A190,'Details local delivery'!B:C,2,0),"-")</f>
        <v>46048</v>
      </c>
      <c r="C190" s="93">
        <f t="shared" si="23"/>
        <v>46048</v>
      </c>
      <c r="D190" s="94" t="str">
        <f>+IFERROR(VLOOKUP(A190,'Details local delivery'!B:E,4,0),"-")</f>
        <v>7797tu218</v>
      </c>
      <c r="E190" s="94">
        <f>VLOOKUP(A190,'Details local delivery'!B:L,11,0)</f>
        <v>3</v>
      </c>
      <c r="F190" s="94">
        <f>SUMIFS('Details local delivery'!M:M,'Details local delivery'!G:G,'RECAP Delivery Plan '!A190)</f>
        <v>1</v>
      </c>
      <c r="G190" s="94">
        <f>VLOOKUP(A190,'Details local delivery'!B:J,9,0)</f>
        <v>927</v>
      </c>
      <c r="H190" s="95">
        <f>SUMIFS('Details local delivery'!K:K,'Details local delivery'!G:G,'RECAP Delivery Plan '!A190)</f>
        <v>200</v>
      </c>
      <c r="I190" s="96">
        <f>SUMIFS('Details local delivery'!Y:Y,'Details local delivery'!B:B,A:A)</f>
        <v>0</v>
      </c>
      <c r="J190" s="97">
        <f>AVERAGEIFS('Details local delivery'!W:W,'Details local delivery'!B:B,A190)</f>
        <v>1</v>
      </c>
      <c r="K190" s="96">
        <f>_xlfn.MAXIFS('Details local delivery'!Z:Z,'Details local delivery'!B:B,A190)</f>
        <v>0</v>
      </c>
      <c r="L190" s="96">
        <f>_xlfn.MAXIFS('Details local delivery'!AA:AA,'Details local delivery'!B:B,A190)</f>
        <v>0</v>
      </c>
      <c r="M190" s="96">
        <f>_xlfn.MAXIFS('Details local delivery'!AB:AB,'Details local delivery'!B:B,A190)</f>
        <v>0</v>
      </c>
      <c r="N190" s="104">
        <f t="shared" si="24"/>
        <v>0.33333333333333331</v>
      </c>
      <c r="O190" s="104">
        <f t="shared" si="25"/>
        <v>0.21574973031283712</v>
      </c>
      <c r="P190" s="99">
        <f t="shared" si="26"/>
        <v>0</v>
      </c>
      <c r="Q190" s="100">
        <f t="shared" si="27"/>
        <v>0</v>
      </c>
      <c r="R190" s="105" t="e">
        <f t="shared" si="28"/>
        <v>#DIV/0!</v>
      </c>
      <c r="S190" s="101">
        <f t="shared" si="29"/>
        <v>0.33333333333333331</v>
      </c>
      <c r="T190" s="102"/>
      <c r="U190" s="107"/>
      <c r="V190" s="5"/>
    </row>
    <row r="191" spans="1:22" ht="15.6" hidden="1" x14ac:dyDescent="0.3">
      <c r="A191" s="18" t="s">
        <v>858</v>
      </c>
      <c r="B191" s="92">
        <f>+IFERROR(VLOOKUP(A191,'Details local delivery'!B:C,2,0),"-")</f>
        <v>46048</v>
      </c>
      <c r="C191" s="93">
        <f t="shared" si="23"/>
        <v>46048</v>
      </c>
      <c r="D191" s="94" t="str">
        <f>+IFERROR(VLOOKUP(A191,'Details local delivery'!B:E,4,0),"-")</f>
        <v>4331tu175</v>
      </c>
      <c r="E191" s="94">
        <f>VLOOKUP(A191,'Details local delivery'!B:L,11,0)</f>
        <v>14</v>
      </c>
      <c r="F191" s="94">
        <f>SUMIFS('Details local delivery'!M:M,'Details local delivery'!G:G,'RECAP Delivery Plan '!A191)</f>
        <v>8</v>
      </c>
      <c r="G191" s="94">
        <f>VLOOKUP(A191,'Details local delivery'!B:J,9,0)</f>
        <v>9200</v>
      </c>
      <c r="H191" s="95">
        <f>SUMIFS('Details local delivery'!K:K,'Details local delivery'!G:G,'RECAP Delivery Plan '!A191)</f>
        <v>6800</v>
      </c>
      <c r="I191" s="96">
        <f>SUMIFS('Details local delivery'!Y:Y,'Details local delivery'!B:B,A:A)</f>
        <v>0</v>
      </c>
      <c r="J191" s="97">
        <f>AVERAGEIFS('Details local delivery'!W:W,'Details local delivery'!B:B,A191)</f>
        <v>1</v>
      </c>
      <c r="K191" s="96">
        <f>_xlfn.MAXIFS('Details local delivery'!Z:Z,'Details local delivery'!B:B,A191)</f>
        <v>0</v>
      </c>
      <c r="L191" s="96">
        <f>_xlfn.MAXIFS('Details local delivery'!AA:AA,'Details local delivery'!B:B,A191)</f>
        <v>0</v>
      </c>
      <c r="M191" s="96">
        <f>_xlfn.MAXIFS('Details local delivery'!AB:AB,'Details local delivery'!B:B,A191)</f>
        <v>0</v>
      </c>
      <c r="N191" s="104">
        <f t="shared" si="24"/>
        <v>0.5714285714285714</v>
      </c>
      <c r="O191" s="104">
        <f t="shared" si="25"/>
        <v>0.73913043478260865</v>
      </c>
      <c r="P191" s="99">
        <f t="shared" si="26"/>
        <v>0</v>
      </c>
      <c r="Q191" s="100">
        <f t="shared" si="27"/>
        <v>0</v>
      </c>
      <c r="R191" s="105" t="e">
        <f t="shared" si="28"/>
        <v>#DIV/0!</v>
      </c>
      <c r="S191" s="101">
        <f t="shared" si="29"/>
        <v>0.73913043478260865</v>
      </c>
      <c r="T191" s="102"/>
      <c r="U191" s="107"/>
      <c r="V191" s="5"/>
    </row>
    <row r="192" spans="1:22" ht="15.6" hidden="1" x14ac:dyDescent="0.3">
      <c r="A192" s="18" t="s">
        <v>859</v>
      </c>
      <c r="B192" s="92">
        <f>+IFERROR(VLOOKUP(A192,'Details local delivery'!B:C,2,0),"-")</f>
        <v>46048</v>
      </c>
      <c r="C192" s="93">
        <f t="shared" si="23"/>
        <v>46048</v>
      </c>
      <c r="D192" s="94" t="str">
        <f>+IFERROR(VLOOKUP(A192,'Details local delivery'!B:E,4,0),"-")</f>
        <v>626tu203</v>
      </c>
      <c r="E192" s="94">
        <f>VLOOKUP(A192,'Details local delivery'!B:L,11,0)</f>
        <v>14</v>
      </c>
      <c r="F192" s="94">
        <f>SUMIFS('Details local delivery'!M:M,'Details local delivery'!G:G,'RECAP Delivery Plan '!A192)</f>
        <v>7</v>
      </c>
      <c r="G192" s="94">
        <f>VLOOKUP(A192,'Details local delivery'!B:J,9,0)</f>
        <v>8500</v>
      </c>
      <c r="H192" s="95">
        <f>SUMIFS('Details local delivery'!K:K,'Details local delivery'!G:G,'RECAP Delivery Plan '!A192)</f>
        <v>1074</v>
      </c>
      <c r="I192" s="96">
        <f>SUMIFS('Details local delivery'!Y:Y,'Details local delivery'!B:B,A:A)</f>
        <v>0</v>
      </c>
      <c r="J192" s="97">
        <f>AVERAGEIFS('Details local delivery'!W:W,'Details local delivery'!B:B,A192)</f>
        <v>1</v>
      </c>
      <c r="K192" s="96">
        <f>_xlfn.MAXIFS('Details local delivery'!Z:Z,'Details local delivery'!B:B,A192)</f>
        <v>0</v>
      </c>
      <c r="L192" s="96">
        <f>_xlfn.MAXIFS('Details local delivery'!AA:AA,'Details local delivery'!B:B,A192)</f>
        <v>0</v>
      </c>
      <c r="M192" s="96">
        <f>_xlfn.MAXIFS('Details local delivery'!AB:AB,'Details local delivery'!B:B,A192)</f>
        <v>0</v>
      </c>
      <c r="N192" s="104">
        <f t="shared" si="24"/>
        <v>0.5</v>
      </c>
      <c r="O192" s="104">
        <f t="shared" si="25"/>
        <v>0.12635294117647058</v>
      </c>
      <c r="P192" s="99">
        <f t="shared" si="26"/>
        <v>0</v>
      </c>
      <c r="Q192" s="100">
        <f t="shared" si="27"/>
        <v>0</v>
      </c>
      <c r="R192" s="105" t="e">
        <f t="shared" si="28"/>
        <v>#DIV/0!</v>
      </c>
      <c r="S192" s="101">
        <f t="shared" si="29"/>
        <v>0.5</v>
      </c>
      <c r="T192" s="102"/>
      <c r="U192" s="107"/>
      <c r="V192" s="5"/>
    </row>
    <row r="193" spans="1:22" ht="15.6" hidden="1" x14ac:dyDescent="0.3">
      <c r="A193" s="18" t="s">
        <v>860</v>
      </c>
      <c r="B193" s="92">
        <f>+IFERROR(VLOOKUP(A193,'Details local delivery'!B:C,2,0),"-")</f>
        <v>46048</v>
      </c>
      <c r="C193" s="93">
        <f t="shared" si="23"/>
        <v>46048</v>
      </c>
      <c r="D193" s="94" t="str">
        <f>+IFERROR(VLOOKUP(A193,'Details local delivery'!B:E,4,0),"-")</f>
        <v>626tu203</v>
      </c>
      <c r="E193" s="94">
        <f>VLOOKUP(A193,'Details local delivery'!B:L,11,0)</f>
        <v>14</v>
      </c>
      <c r="F193" s="94">
        <f>SUMIFS('Details local delivery'!M:M,'Details local delivery'!G:G,'RECAP Delivery Plan '!A193)</f>
        <v>7</v>
      </c>
      <c r="G193" s="94">
        <f>VLOOKUP(A193,'Details local delivery'!B:J,9,0)</f>
        <v>8500</v>
      </c>
      <c r="H193" s="95">
        <f>SUMIFS('Details local delivery'!K:K,'Details local delivery'!G:G,'RECAP Delivery Plan '!A193)</f>
        <v>1074</v>
      </c>
      <c r="I193" s="96">
        <f>SUMIFS('Details local delivery'!Y:Y,'Details local delivery'!B:B,A:A)</f>
        <v>0</v>
      </c>
      <c r="J193" s="97">
        <f>AVERAGEIFS('Details local delivery'!W:W,'Details local delivery'!B:B,A193)</f>
        <v>1</v>
      </c>
      <c r="K193" s="96">
        <f>_xlfn.MAXIFS('Details local delivery'!Z:Z,'Details local delivery'!B:B,A193)</f>
        <v>0</v>
      </c>
      <c r="L193" s="96">
        <f>_xlfn.MAXIFS('Details local delivery'!AA:AA,'Details local delivery'!B:B,A193)</f>
        <v>0</v>
      </c>
      <c r="M193" s="96">
        <f>_xlfn.MAXIFS('Details local delivery'!AB:AB,'Details local delivery'!B:B,A193)</f>
        <v>0</v>
      </c>
      <c r="N193" s="104">
        <f t="shared" si="24"/>
        <v>0.5</v>
      </c>
      <c r="O193" s="104">
        <f t="shared" si="25"/>
        <v>0.12635294117647058</v>
      </c>
      <c r="P193" s="99">
        <f t="shared" si="26"/>
        <v>0</v>
      </c>
      <c r="Q193" s="100">
        <f t="shared" si="27"/>
        <v>0</v>
      </c>
      <c r="R193" s="105" t="e">
        <f t="shared" si="28"/>
        <v>#DIV/0!</v>
      </c>
      <c r="S193" s="101">
        <f t="shared" si="29"/>
        <v>0.5</v>
      </c>
      <c r="T193" s="102"/>
      <c r="U193" s="107"/>
      <c r="V193" s="5"/>
    </row>
    <row r="194" spans="1:22" ht="15.6" hidden="1" x14ac:dyDescent="0.3">
      <c r="A194" s="18" t="s">
        <v>861</v>
      </c>
      <c r="B194" s="92">
        <f>+IFERROR(VLOOKUP(A194,'Details local delivery'!B:C,2,0),"-")</f>
        <v>46048</v>
      </c>
      <c r="C194" s="93">
        <f t="shared" si="23"/>
        <v>46048</v>
      </c>
      <c r="D194" s="94" t="str">
        <f>+IFERROR(VLOOKUP(A194,'Details local delivery'!B:E,4,0),"-")</f>
        <v>REM107627</v>
      </c>
      <c r="E194" s="94">
        <f>VLOOKUP(A194,'Details local delivery'!B:L,11,0)</f>
        <v>27</v>
      </c>
      <c r="F194" s="94">
        <f>SUMIFS('Details local delivery'!M:M,'Details local delivery'!G:G,'RECAP Delivery Plan '!A194)</f>
        <v>27</v>
      </c>
      <c r="G194" s="94">
        <f>VLOOKUP(A194,'Details local delivery'!B:J,9,0)</f>
        <v>24950</v>
      </c>
      <c r="H194" s="95">
        <f>SUMIFS('Details local delivery'!K:K,'Details local delivery'!G:G,'RECAP Delivery Plan '!A194)</f>
        <v>22000</v>
      </c>
      <c r="I194" s="96">
        <f>SUMIFS('Details local delivery'!Y:Y,'Details local delivery'!B:B,A:A)</f>
        <v>0</v>
      </c>
      <c r="J194" s="97">
        <f>AVERAGEIFS('Details local delivery'!W:W,'Details local delivery'!B:B,A194)</f>
        <v>1</v>
      </c>
      <c r="K194" s="96">
        <f>_xlfn.MAXIFS('Details local delivery'!Z:Z,'Details local delivery'!B:B,A194)</f>
        <v>0</v>
      </c>
      <c r="L194" s="96">
        <f>_xlfn.MAXIFS('Details local delivery'!AA:AA,'Details local delivery'!B:B,A194)</f>
        <v>0</v>
      </c>
      <c r="M194" s="256">
        <f>IFERROR(_xlfn.MAXIFS('Details local delivery'!AB:AB,'Details local delivery'!B:B,A194),"-")</f>
        <v>0</v>
      </c>
      <c r="N194" s="104">
        <f t="shared" si="24"/>
        <v>1</v>
      </c>
      <c r="O194" s="104">
        <f t="shared" si="25"/>
        <v>0.88176352705410821</v>
      </c>
      <c r="P194" s="99">
        <f t="shared" si="26"/>
        <v>0</v>
      </c>
      <c r="Q194" s="100">
        <f t="shared" si="27"/>
        <v>0</v>
      </c>
      <c r="R194" s="105" t="e">
        <f t="shared" si="28"/>
        <v>#DIV/0!</v>
      </c>
      <c r="S194" s="101">
        <f t="shared" si="29"/>
        <v>1</v>
      </c>
      <c r="T194" s="102"/>
      <c r="U194" s="107"/>
      <c r="V194" s="5"/>
    </row>
    <row r="195" spans="1:22" ht="15.6" hidden="1" x14ac:dyDescent="0.3">
      <c r="A195" s="18" t="s">
        <v>862</v>
      </c>
      <c r="B195" s="92">
        <f>+IFERROR(VLOOKUP(A195,'Details local delivery'!B:C,2,0),"-")</f>
        <v>46048</v>
      </c>
      <c r="C195" s="93">
        <f t="shared" si="23"/>
        <v>46048</v>
      </c>
      <c r="D195" s="94" t="str">
        <f>+IFERROR(VLOOKUP(A195,'Details local delivery'!B:E,4,0),"-")</f>
        <v>REM107627</v>
      </c>
      <c r="E195" s="94">
        <f>VLOOKUP(A195,'Details local delivery'!B:L,11,0)</f>
        <v>27</v>
      </c>
      <c r="F195" s="94">
        <f>SUMIFS('Details local delivery'!M:M,'Details local delivery'!G:G,'RECAP Delivery Plan '!A195)</f>
        <v>24</v>
      </c>
      <c r="G195" s="94">
        <f>VLOOKUP(A195,'Details local delivery'!B:J,9,0)</f>
        <v>24950</v>
      </c>
      <c r="H195" s="95">
        <f>SUMIFS('Details local delivery'!K:K,'Details local delivery'!G:G,'RECAP Delivery Plan '!A195)</f>
        <v>22000</v>
      </c>
      <c r="I195" s="96">
        <f>SUMIFS('Details local delivery'!Y:Y,'Details local delivery'!B:B,A:A)</f>
        <v>0</v>
      </c>
      <c r="J195" s="97">
        <f>AVERAGEIFS('Details local delivery'!W:W,'Details local delivery'!B:B,A195)</f>
        <v>1</v>
      </c>
      <c r="K195" s="96">
        <f>_xlfn.MAXIFS('Details local delivery'!Z:Z,'Details local delivery'!B:B,A195)</f>
        <v>0</v>
      </c>
      <c r="L195" s="96">
        <f>_xlfn.MAXIFS('Details local delivery'!AA:AA,'Details local delivery'!B:B,A195)</f>
        <v>0</v>
      </c>
      <c r="M195" s="256">
        <f>IFERROR(_xlfn.MAXIFS('Details local delivery'!AB:AB,'Details local delivery'!B:B,A195),"-")</f>
        <v>0</v>
      </c>
      <c r="N195" s="104">
        <f t="shared" si="24"/>
        <v>0.88888888888888884</v>
      </c>
      <c r="O195" s="104">
        <f t="shared" si="25"/>
        <v>0.88176352705410821</v>
      </c>
      <c r="P195" s="99">
        <f t="shared" si="26"/>
        <v>0</v>
      </c>
      <c r="Q195" s="100">
        <f t="shared" si="27"/>
        <v>0</v>
      </c>
      <c r="R195" s="105" t="e">
        <f t="shared" si="28"/>
        <v>#DIV/0!</v>
      </c>
      <c r="S195" s="101">
        <f t="shared" ref="S195:S206" si="30">MAX(N195,O195)</f>
        <v>0.88888888888888884</v>
      </c>
      <c r="T195" s="102"/>
      <c r="U195" s="107"/>
      <c r="V195" s="5"/>
    </row>
    <row r="196" spans="1:22" ht="15.6" hidden="1" x14ac:dyDescent="0.3">
      <c r="A196" s="18" t="s">
        <v>863</v>
      </c>
      <c r="B196" s="92">
        <f>+IFERROR(VLOOKUP(A196,'Details local delivery'!B:C,2,0),"-")</f>
        <v>46048</v>
      </c>
      <c r="C196" s="93">
        <f t="shared" si="23"/>
        <v>46048</v>
      </c>
      <c r="D196" s="94" t="str">
        <f>+IFERROR(VLOOKUP(A196,'Details local delivery'!B:E,4,0),"-")</f>
        <v>Location</v>
      </c>
      <c r="E196" s="94">
        <f>VLOOKUP(A196,'Details local delivery'!B:L,11,0)</f>
        <v>0</v>
      </c>
      <c r="F196" s="94">
        <f>SUMIFS('Details local delivery'!M:M,'Details local delivery'!G:G,'RECAP Delivery Plan '!A196)</f>
        <v>35</v>
      </c>
      <c r="G196" s="94">
        <f>VLOOKUP(A196,'Details local delivery'!B:J,9,0)</f>
        <v>0</v>
      </c>
      <c r="H196" s="95">
        <f>SUMIFS('Details local delivery'!K:K,'Details local delivery'!G:G,'RECAP Delivery Plan '!A196)</f>
        <v>0</v>
      </c>
      <c r="I196" s="96">
        <f>SUMIFS('Details local delivery'!Y:Y,'Details local delivery'!B:B,A:A)</f>
        <v>0</v>
      </c>
      <c r="J196" s="97">
        <f>AVERAGEIFS('Details local delivery'!W:W,'Details local delivery'!B:B,A196)</f>
        <v>1</v>
      </c>
      <c r="K196" s="96">
        <f>_xlfn.MAXIFS('Details local delivery'!Z:Z,'Details local delivery'!B:B,A196)</f>
        <v>0</v>
      </c>
      <c r="L196" s="96">
        <f>_xlfn.MAXIFS('Details local delivery'!AA:AA,'Details local delivery'!B:B,A196)</f>
        <v>0</v>
      </c>
      <c r="M196" s="96">
        <f>_xlfn.MAXIFS('Details local delivery'!AB:AB,'Details local delivery'!B:B,A196)</f>
        <v>0</v>
      </c>
      <c r="N196" s="104" t="e">
        <f t="shared" si="24"/>
        <v>#DIV/0!</v>
      </c>
      <c r="O196" s="104" t="e">
        <f t="shared" si="25"/>
        <v>#DIV/0!</v>
      </c>
      <c r="P196" s="99">
        <f t="shared" si="26"/>
        <v>0</v>
      </c>
      <c r="Q196" s="100">
        <f t="shared" si="27"/>
        <v>0</v>
      </c>
      <c r="R196" s="105" t="e">
        <f t="shared" si="28"/>
        <v>#DIV/0!</v>
      </c>
      <c r="S196" s="101" t="e">
        <f t="shared" si="30"/>
        <v>#DIV/0!</v>
      </c>
      <c r="T196" s="102"/>
      <c r="U196" s="107"/>
      <c r="V196" s="5"/>
    </row>
    <row r="197" spans="1:22" ht="15.6" hidden="1" x14ac:dyDescent="0.3">
      <c r="A197" s="18" t="s">
        <v>864</v>
      </c>
      <c r="B197" s="92">
        <f>+IFERROR(VLOOKUP(A197,'Details local delivery'!B:C,2,0),"-")</f>
        <v>46048</v>
      </c>
      <c r="C197" s="93">
        <f t="shared" si="23"/>
        <v>46048</v>
      </c>
      <c r="D197" s="94" t="str">
        <f>+IFERROR(VLOOKUP(A197,'Details local delivery'!B:E,4,0),"-")</f>
        <v>9524TU238</v>
      </c>
      <c r="E197" s="94">
        <f>VLOOKUP(A197,'Details local delivery'!B:L,11,0)</f>
        <v>14</v>
      </c>
      <c r="F197" s="94">
        <f>SUMIFS('Details local delivery'!M:M,'Details local delivery'!G:G,'RECAP Delivery Plan '!A197)</f>
        <v>14</v>
      </c>
      <c r="G197" s="94">
        <f>VLOOKUP(A197,'Details local delivery'!B:J,9,0)</f>
        <v>10230</v>
      </c>
      <c r="H197" s="95">
        <f>SUMIFS('Details local delivery'!K:K,'Details local delivery'!G:G,'RECAP Delivery Plan '!A197)</f>
        <v>8000</v>
      </c>
      <c r="I197" s="96">
        <f>SUMIFS('Details local delivery'!Y:Y,'Details local delivery'!B:B,A:A)</f>
        <v>0</v>
      </c>
      <c r="J197" s="97">
        <f>AVERAGEIFS('Details local delivery'!W:W,'Details local delivery'!B:B,A197)</f>
        <v>1</v>
      </c>
      <c r="K197" s="96">
        <f>_xlfn.MAXIFS('Details local delivery'!Z:Z,'Details local delivery'!B:B,A197)</f>
        <v>0</v>
      </c>
      <c r="L197" s="96">
        <f>_xlfn.MAXIFS('Details local delivery'!AA:AA,'Details local delivery'!B:B,A197)</f>
        <v>0</v>
      </c>
      <c r="M197" s="256">
        <f>IFERROR(_xlfn.MAXIFS('Details local delivery'!AB:AB,'Details local delivery'!B:B,A197),"-")</f>
        <v>0</v>
      </c>
      <c r="N197" s="104">
        <f t="shared" si="24"/>
        <v>1</v>
      </c>
      <c r="O197" s="104">
        <f t="shared" si="25"/>
        <v>0.78201368523949166</v>
      </c>
      <c r="P197" s="99">
        <f t="shared" si="26"/>
        <v>0</v>
      </c>
      <c r="Q197" s="100">
        <f t="shared" si="27"/>
        <v>0</v>
      </c>
      <c r="R197" s="105" t="e">
        <f t="shared" si="28"/>
        <v>#DIV/0!</v>
      </c>
      <c r="S197" s="101">
        <f t="shared" si="30"/>
        <v>1</v>
      </c>
      <c r="T197" s="102"/>
      <c r="U197" s="107"/>
      <c r="V197" s="5"/>
    </row>
    <row r="198" spans="1:22" ht="15.6" hidden="1" x14ac:dyDescent="0.3">
      <c r="A198" s="18" t="s">
        <v>865</v>
      </c>
      <c r="B198" s="92">
        <f>+IFERROR(VLOOKUP(A198,'Details local delivery'!B:C,2,0),"-")</f>
        <v>46048</v>
      </c>
      <c r="C198" s="93">
        <f t="shared" si="23"/>
        <v>46048</v>
      </c>
      <c r="D198" s="94" t="str">
        <f>+IFERROR(VLOOKUP(A198,'Details local delivery'!B:E,4,0),"-")</f>
        <v>626tu203</v>
      </c>
      <c r="E198" s="94">
        <f>VLOOKUP(A198,'Details local delivery'!B:L,11,0)</f>
        <v>14</v>
      </c>
      <c r="F198" s="94">
        <f>SUMIFS('Details local delivery'!M:M,'Details local delivery'!G:G,'RECAP Delivery Plan '!A198)</f>
        <v>14</v>
      </c>
      <c r="G198" s="94">
        <f>VLOOKUP(A198,'Details local delivery'!B:J,9,0)</f>
        <v>8500</v>
      </c>
      <c r="H198" s="95">
        <f>SUMIFS('Details local delivery'!K:K,'Details local delivery'!G:G,'RECAP Delivery Plan '!A198)</f>
        <v>9984</v>
      </c>
      <c r="I198" s="96">
        <f>SUMIFS('Details local delivery'!Y:Y,'Details local delivery'!B:B,A:A)</f>
        <v>0</v>
      </c>
      <c r="J198" s="97">
        <f>AVERAGEIFS('Details local delivery'!W:W,'Details local delivery'!B:B,A198)</f>
        <v>1</v>
      </c>
      <c r="K198" s="96">
        <f>_xlfn.MAXIFS('Details local delivery'!Z:Z,'Details local delivery'!B:B,A198)</f>
        <v>0</v>
      </c>
      <c r="L198" s="96">
        <f>_xlfn.MAXIFS('Details local delivery'!AA:AA,'Details local delivery'!B:B,A198)</f>
        <v>0</v>
      </c>
      <c r="M198" s="256">
        <f>IFERROR(_xlfn.MAXIFS('Details local delivery'!AB:AB,'Details local delivery'!B:B,A198),"-")</f>
        <v>0</v>
      </c>
      <c r="N198" s="104">
        <f t="shared" si="24"/>
        <v>1</v>
      </c>
      <c r="O198" s="104">
        <f t="shared" si="25"/>
        <v>1.1745882352941177</v>
      </c>
      <c r="P198" s="99">
        <f t="shared" si="26"/>
        <v>0</v>
      </c>
      <c r="Q198" s="100">
        <f t="shared" si="27"/>
        <v>0</v>
      </c>
      <c r="R198" s="105" t="e">
        <f t="shared" si="28"/>
        <v>#DIV/0!</v>
      </c>
      <c r="S198" s="101">
        <f t="shared" si="30"/>
        <v>1.1745882352941177</v>
      </c>
      <c r="T198" s="102"/>
      <c r="U198" s="107"/>
      <c r="V198" s="5"/>
    </row>
    <row r="199" spans="1:22" ht="15.6" hidden="1" x14ac:dyDescent="0.3">
      <c r="A199" s="18" t="s">
        <v>867</v>
      </c>
      <c r="B199" s="92">
        <f>+IFERROR(VLOOKUP(A199,'Details local delivery'!B:C,2,0),"-")</f>
        <v>46049</v>
      </c>
      <c r="C199" s="93">
        <f t="shared" si="23"/>
        <v>46049</v>
      </c>
      <c r="D199" s="94" t="str">
        <f>+IFERROR(VLOOKUP(A199,'Details local delivery'!B:E,4,0),"-")</f>
        <v>626tu203</v>
      </c>
      <c r="E199" s="94">
        <f>VLOOKUP(A199,'Details local delivery'!B:L,11,0)</f>
        <v>14</v>
      </c>
      <c r="F199" s="94">
        <f>SUMIFS('Details local delivery'!M:M,'Details local delivery'!G:G,'RECAP Delivery Plan '!A199)</f>
        <v>13</v>
      </c>
      <c r="G199" s="94">
        <f>VLOOKUP(A199,'Details local delivery'!B:J,9,0)</f>
        <v>8500</v>
      </c>
      <c r="H199" s="95">
        <f>SUMIFS('Details local delivery'!K:K,'Details local delivery'!G:G,'RECAP Delivery Plan '!A199)</f>
        <v>12000</v>
      </c>
      <c r="I199" s="96">
        <f>SUMIFS('Details local delivery'!Y:Y,'Details local delivery'!B:B,A:A)</f>
        <v>0</v>
      </c>
      <c r="J199" s="97">
        <f>AVERAGEIFS('Details local delivery'!W:W,'Details local delivery'!B:B,A199)</f>
        <v>1</v>
      </c>
      <c r="K199" s="96">
        <f>_xlfn.MAXIFS('Details local delivery'!Z:Z,'Details local delivery'!B:B,A199)</f>
        <v>0</v>
      </c>
      <c r="L199" s="96">
        <f>_xlfn.MAXIFS('Details local delivery'!AA:AA,'Details local delivery'!B:B,A199)</f>
        <v>0</v>
      </c>
      <c r="M199" s="256">
        <f>IFERROR(_xlfn.MAXIFS('Details local delivery'!AB:AB,'Details local delivery'!B:B,A199),"-")</f>
        <v>0</v>
      </c>
      <c r="N199" s="104">
        <f t="shared" si="24"/>
        <v>0.9285714285714286</v>
      </c>
      <c r="O199" s="104">
        <f t="shared" si="25"/>
        <v>1.411764705882353</v>
      </c>
      <c r="P199" s="99">
        <f t="shared" si="26"/>
        <v>0</v>
      </c>
      <c r="Q199" s="100">
        <f t="shared" si="27"/>
        <v>0</v>
      </c>
      <c r="R199" s="105" t="e">
        <f t="shared" si="28"/>
        <v>#DIV/0!</v>
      </c>
      <c r="S199" s="101">
        <f t="shared" si="30"/>
        <v>1.411764705882353</v>
      </c>
      <c r="T199" s="102"/>
      <c r="U199" s="107"/>
      <c r="V199" s="5"/>
    </row>
    <row r="200" spans="1:22" ht="15.6" hidden="1" x14ac:dyDescent="0.3">
      <c r="A200" s="18" t="s">
        <v>868</v>
      </c>
      <c r="B200" s="92">
        <f>+IFERROR(VLOOKUP(A200,'Details local delivery'!B:C,2,0),"-")</f>
        <v>46049</v>
      </c>
      <c r="C200" s="93">
        <f t="shared" si="23"/>
        <v>46049</v>
      </c>
      <c r="D200" s="94" t="str">
        <f>+IFERROR(VLOOKUP(A200,'Details local delivery'!B:E,4,0),"-")</f>
        <v>626tu203</v>
      </c>
      <c r="E200" s="94">
        <f>VLOOKUP(A200,'Details local delivery'!B:L,11,0)</f>
        <v>14</v>
      </c>
      <c r="F200" s="94">
        <f>SUMIFS('Details local delivery'!M:M,'Details local delivery'!G:G,'RECAP Delivery Plan '!A200)</f>
        <v>5</v>
      </c>
      <c r="G200" s="94">
        <f>VLOOKUP(A200,'Details local delivery'!B:J,9,0)</f>
        <v>8500</v>
      </c>
      <c r="H200" s="95">
        <f>SUMIFS('Details local delivery'!K:K,'Details local delivery'!G:G,'RECAP Delivery Plan '!A200)</f>
        <v>4200</v>
      </c>
      <c r="I200" s="96">
        <f>SUMIFS('Details local delivery'!Y:Y,'Details local delivery'!B:B,A:A)</f>
        <v>0</v>
      </c>
      <c r="J200" s="97">
        <f>AVERAGEIFS('Details local delivery'!W:W,'Details local delivery'!B:B,A200)</f>
        <v>1</v>
      </c>
      <c r="K200" s="96">
        <f>_xlfn.MAXIFS('Details local delivery'!Z:Z,'Details local delivery'!B:B,A200)</f>
        <v>0</v>
      </c>
      <c r="L200" s="96">
        <f>_xlfn.MAXIFS('Details local delivery'!AA:AA,'Details local delivery'!B:B,A200)</f>
        <v>0</v>
      </c>
      <c r="M200" s="96">
        <f>_xlfn.MAXIFS('Details local delivery'!AB:AB,'Details local delivery'!B:B,A200)</f>
        <v>0</v>
      </c>
      <c r="N200" s="104">
        <f t="shared" si="24"/>
        <v>0.35714285714285715</v>
      </c>
      <c r="O200" s="104">
        <f t="shared" si="25"/>
        <v>0.49411764705882355</v>
      </c>
      <c r="P200" s="99">
        <f t="shared" si="26"/>
        <v>0</v>
      </c>
      <c r="Q200" s="100">
        <f t="shared" si="27"/>
        <v>0</v>
      </c>
      <c r="R200" s="105" t="e">
        <f t="shared" si="28"/>
        <v>#DIV/0!</v>
      </c>
      <c r="S200" s="101">
        <f t="shared" si="30"/>
        <v>0.49411764705882355</v>
      </c>
      <c r="T200" s="102"/>
      <c r="U200" s="107"/>
      <c r="V200" s="5"/>
    </row>
    <row r="201" spans="1:22" ht="15.6" hidden="1" x14ac:dyDescent="0.3">
      <c r="A201" s="18" t="s">
        <v>869</v>
      </c>
      <c r="B201" s="92">
        <f>+IFERROR(VLOOKUP(A201,'Details local delivery'!B:C,2,0),"-")</f>
        <v>46049</v>
      </c>
      <c r="C201" s="93">
        <f t="shared" ref="C201:C233" si="31">B201</f>
        <v>46049</v>
      </c>
      <c r="D201" s="94" t="str">
        <f>+IFERROR(VLOOKUP(A201,'Details local delivery'!B:E,4,0),"-")</f>
        <v>626tu203</v>
      </c>
      <c r="E201" s="94">
        <f>VLOOKUP(A201,'Details local delivery'!B:L,11,0)</f>
        <v>14</v>
      </c>
      <c r="F201" s="94">
        <f>SUMIFS('Details local delivery'!M:M,'Details local delivery'!G:G,'RECAP Delivery Plan '!A201)</f>
        <v>9</v>
      </c>
      <c r="G201" s="94">
        <f>VLOOKUP(A201,'Details local delivery'!B:J,9,0)</f>
        <v>8500</v>
      </c>
      <c r="H201" s="95">
        <f>SUMIFS('Details local delivery'!K:K,'Details local delivery'!G:G,'RECAP Delivery Plan '!A201)</f>
        <v>6486</v>
      </c>
      <c r="I201" s="96">
        <f>SUMIFS('Details local delivery'!Y:Y,'Details local delivery'!B:B,A:A)</f>
        <v>0</v>
      </c>
      <c r="J201" s="97">
        <f>AVERAGEIFS('Details local delivery'!W:W,'Details local delivery'!B:B,A201)</f>
        <v>1</v>
      </c>
      <c r="K201" s="96">
        <f>_xlfn.MAXIFS('Details local delivery'!Z:Z,'Details local delivery'!B:B,A201)</f>
        <v>0</v>
      </c>
      <c r="L201" s="96">
        <f>_xlfn.MAXIFS('Details local delivery'!AA:AA,'Details local delivery'!B:B,A201)</f>
        <v>0</v>
      </c>
      <c r="M201" s="256">
        <f>IFERROR(_xlfn.MAXIFS('Details local delivery'!AB:AB,'Details local delivery'!B:B,A201),"-")</f>
        <v>0</v>
      </c>
      <c r="N201" s="104">
        <f t="shared" ref="N201:N233" si="32">+F201/E201</f>
        <v>0.6428571428571429</v>
      </c>
      <c r="O201" s="104">
        <f t="shared" ref="O201:O233" si="33">+H201/G201</f>
        <v>0.76305882352941179</v>
      </c>
      <c r="P201" s="99">
        <f t="shared" ref="P201:P233" si="34">K201+L201+M201</f>
        <v>0</v>
      </c>
      <c r="Q201" s="100">
        <f t="shared" ref="Q201:Q233" si="35">P201+I201</f>
        <v>0</v>
      </c>
      <c r="R201" s="105" t="e">
        <f t="shared" ref="R201:R233" si="36">Q201/P201</f>
        <v>#DIV/0!</v>
      </c>
      <c r="S201" s="101">
        <f t="shared" si="30"/>
        <v>0.76305882352941179</v>
      </c>
      <c r="T201" s="102"/>
      <c r="U201" s="107"/>
      <c r="V201" s="5"/>
    </row>
    <row r="202" spans="1:22" ht="15.6" hidden="1" x14ac:dyDescent="0.3">
      <c r="A202" s="18" t="s">
        <v>870</v>
      </c>
      <c r="B202" s="92">
        <f>+IFERROR(VLOOKUP(A202,'Details local delivery'!B:C,2,0),"-")</f>
        <v>46049</v>
      </c>
      <c r="C202" s="93">
        <f t="shared" si="31"/>
        <v>46049</v>
      </c>
      <c r="D202" s="94" t="str">
        <f>+IFERROR(VLOOKUP(A202,'Details local delivery'!B:E,4,0),"-")</f>
        <v>4331tu175</v>
      </c>
      <c r="E202" s="94">
        <f>VLOOKUP(A202,'Details local delivery'!B:L,11,0)</f>
        <v>14</v>
      </c>
      <c r="F202" s="94">
        <f>SUMIFS('Details local delivery'!M:M,'Details local delivery'!G:G,'RECAP Delivery Plan '!A202)</f>
        <v>16</v>
      </c>
      <c r="G202" s="94">
        <f>VLOOKUP(A202,'Details local delivery'!B:J,9,0)</f>
        <v>9200</v>
      </c>
      <c r="H202" s="95">
        <f>SUMIFS('Details local delivery'!K:K,'Details local delivery'!G:G,'RECAP Delivery Plan '!A202)</f>
        <v>12500</v>
      </c>
      <c r="I202" s="96">
        <f>SUMIFS('Details local delivery'!Y:Y,'Details local delivery'!B:B,A:A)</f>
        <v>0</v>
      </c>
      <c r="J202" s="97">
        <f>AVERAGEIFS('Details local delivery'!W:W,'Details local delivery'!B:B,A202)</f>
        <v>1</v>
      </c>
      <c r="K202" s="96">
        <f>_xlfn.MAXIFS('Details local delivery'!Z:Z,'Details local delivery'!B:B,A202)</f>
        <v>0</v>
      </c>
      <c r="L202" s="96">
        <f>_xlfn.MAXIFS('Details local delivery'!AA:AA,'Details local delivery'!B:B,A202)</f>
        <v>0</v>
      </c>
      <c r="M202" s="256">
        <f>IFERROR(_xlfn.MAXIFS('Details local delivery'!AB:AB,'Details local delivery'!B:B,A202),"-")</f>
        <v>0</v>
      </c>
      <c r="N202" s="104">
        <f t="shared" si="32"/>
        <v>1.1428571428571428</v>
      </c>
      <c r="O202" s="104">
        <f t="shared" si="33"/>
        <v>1.3586956521739131</v>
      </c>
      <c r="P202" s="99">
        <f t="shared" si="34"/>
        <v>0</v>
      </c>
      <c r="Q202" s="100">
        <f t="shared" si="35"/>
        <v>0</v>
      </c>
      <c r="R202" s="105" t="e">
        <f t="shared" si="36"/>
        <v>#DIV/0!</v>
      </c>
      <c r="S202" s="101">
        <f t="shared" si="30"/>
        <v>1.3586956521739131</v>
      </c>
      <c r="T202" s="102"/>
      <c r="U202" s="107"/>
      <c r="V202" s="5"/>
    </row>
    <row r="203" spans="1:22" ht="15.6" hidden="1" x14ac:dyDescent="0.3">
      <c r="A203" s="18" t="s">
        <v>871</v>
      </c>
      <c r="B203" s="92">
        <f>+IFERROR(VLOOKUP(A203,'Details local delivery'!B:C,2,0),"-")</f>
        <v>46049</v>
      </c>
      <c r="C203" s="93">
        <f t="shared" si="31"/>
        <v>46049</v>
      </c>
      <c r="D203" s="94" t="str">
        <f>+IFERROR(VLOOKUP(A203,'Details local delivery'!B:E,4,0),"-")</f>
        <v>4331tu175</v>
      </c>
      <c r="E203" s="94">
        <f>VLOOKUP(A203,'Details local delivery'!B:L,11,0)</f>
        <v>14</v>
      </c>
      <c r="F203" s="94">
        <f>SUMIFS('Details local delivery'!M:M,'Details local delivery'!G:G,'RECAP Delivery Plan '!A203)</f>
        <v>10</v>
      </c>
      <c r="G203" s="94">
        <f>VLOOKUP(A203,'Details local delivery'!B:J,9,0)</f>
        <v>9200</v>
      </c>
      <c r="H203" s="95">
        <f>SUMIFS('Details local delivery'!K:K,'Details local delivery'!G:G,'RECAP Delivery Plan '!A203)</f>
        <v>11000</v>
      </c>
      <c r="I203" s="96">
        <f>SUMIFS('Details local delivery'!Y:Y,'Details local delivery'!B:B,A:A)</f>
        <v>0</v>
      </c>
      <c r="J203" s="97">
        <f>AVERAGEIFS('Details local delivery'!W:W,'Details local delivery'!B:B,A203)</f>
        <v>1</v>
      </c>
      <c r="K203" s="96">
        <f>_xlfn.MAXIFS('Details local delivery'!Z:Z,'Details local delivery'!B:B,A203)</f>
        <v>0</v>
      </c>
      <c r="L203" s="96">
        <f>_xlfn.MAXIFS('Details local delivery'!AA:AA,'Details local delivery'!B:B,A203)</f>
        <v>0</v>
      </c>
      <c r="M203" s="256">
        <f>IFERROR(_xlfn.MAXIFS('Details local delivery'!AB:AB,'Details local delivery'!B:B,A203),"-")</f>
        <v>0</v>
      </c>
      <c r="N203" s="104">
        <f t="shared" si="32"/>
        <v>0.7142857142857143</v>
      </c>
      <c r="O203" s="104">
        <f t="shared" si="33"/>
        <v>1.1956521739130435</v>
      </c>
      <c r="P203" s="99">
        <f t="shared" si="34"/>
        <v>0</v>
      </c>
      <c r="Q203" s="100">
        <f t="shared" si="35"/>
        <v>0</v>
      </c>
      <c r="R203" s="105" t="e">
        <f t="shared" si="36"/>
        <v>#DIV/0!</v>
      </c>
      <c r="S203" s="101">
        <f t="shared" si="30"/>
        <v>1.1956521739130435</v>
      </c>
      <c r="T203" s="102"/>
      <c r="U203" s="107"/>
      <c r="V203" s="5"/>
    </row>
    <row r="204" spans="1:22" ht="15.6" hidden="1" x14ac:dyDescent="0.3">
      <c r="A204" s="18" t="s">
        <v>872</v>
      </c>
      <c r="B204" s="92">
        <f>+IFERROR(VLOOKUP(A204,'Details local delivery'!B:C,2,0),"-")</f>
        <v>46049</v>
      </c>
      <c r="C204" s="93">
        <f t="shared" si="31"/>
        <v>46049</v>
      </c>
      <c r="D204" s="94" t="str">
        <f>+IFERROR(VLOOKUP(A204,'Details local delivery'!B:E,4,0),"-")</f>
        <v>Location</v>
      </c>
      <c r="E204" s="94">
        <f>VLOOKUP(A204,'Details local delivery'!B:L,11,0)</f>
        <v>0</v>
      </c>
      <c r="F204" s="94">
        <f>SUMIFS('Details local delivery'!M:M,'Details local delivery'!G:G,'RECAP Delivery Plan '!A204)</f>
        <v>27</v>
      </c>
      <c r="G204" s="94">
        <f>VLOOKUP(A204,'Details local delivery'!B:J,9,0)</f>
        <v>0</v>
      </c>
      <c r="H204" s="95">
        <f>SUMIFS('Details local delivery'!K:K,'Details local delivery'!G:G,'RECAP Delivery Plan '!A204)</f>
        <v>9000</v>
      </c>
      <c r="I204" s="96">
        <f>SUMIFS('Details local delivery'!Y:Y,'Details local delivery'!B:B,A:A)</f>
        <v>0</v>
      </c>
      <c r="J204" s="97">
        <f>AVERAGEIFS('Details local delivery'!W:W,'Details local delivery'!B:B,A204)</f>
        <v>1</v>
      </c>
      <c r="K204" s="96">
        <f>_xlfn.MAXIFS('Details local delivery'!Z:Z,'Details local delivery'!B:B,A204)</f>
        <v>0</v>
      </c>
      <c r="L204" s="96">
        <f>_xlfn.MAXIFS('Details local delivery'!AA:AA,'Details local delivery'!B:B,A204)</f>
        <v>0</v>
      </c>
      <c r="M204" s="96">
        <f>_xlfn.MAXIFS('Details local delivery'!AB:AB,'Details local delivery'!B:B,A204)</f>
        <v>0</v>
      </c>
      <c r="N204" s="104" t="e">
        <f t="shared" si="32"/>
        <v>#DIV/0!</v>
      </c>
      <c r="O204" s="104" t="e">
        <f t="shared" si="33"/>
        <v>#DIV/0!</v>
      </c>
      <c r="P204" s="99">
        <f t="shared" si="34"/>
        <v>0</v>
      </c>
      <c r="Q204" s="100">
        <f t="shared" si="35"/>
        <v>0</v>
      </c>
      <c r="R204" s="105" t="e">
        <f t="shared" si="36"/>
        <v>#DIV/0!</v>
      </c>
      <c r="S204" s="101" t="e">
        <f t="shared" si="30"/>
        <v>#DIV/0!</v>
      </c>
      <c r="T204" s="102"/>
      <c r="U204" s="107"/>
      <c r="V204" s="5"/>
    </row>
    <row r="205" spans="1:22" ht="15.6" hidden="1" x14ac:dyDescent="0.3">
      <c r="A205" s="18" t="s">
        <v>873</v>
      </c>
      <c r="B205" s="92">
        <f>+IFERROR(VLOOKUP(A205,'Details local delivery'!B:C,2,0),"-")</f>
        <v>46049</v>
      </c>
      <c r="C205" s="93">
        <f t="shared" si="31"/>
        <v>46049</v>
      </c>
      <c r="D205" s="94" t="str">
        <f>+IFERROR(VLOOKUP(A205,'Details local delivery'!B:E,4,0),"-")</f>
        <v>REM107627</v>
      </c>
      <c r="E205" s="94">
        <f>VLOOKUP(A205,'Details local delivery'!B:L,11,0)</f>
        <v>27</v>
      </c>
      <c r="F205" s="94">
        <f>SUMIFS('Details local delivery'!M:M,'Details local delivery'!G:G,'RECAP Delivery Plan '!A205)</f>
        <v>27</v>
      </c>
      <c r="G205" s="94">
        <f>VLOOKUP(A205,'Details local delivery'!B:J,9,0)</f>
        <v>24950</v>
      </c>
      <c r="H205" s="95">
        <f>SUMIFS('Details local delivery'!K:K,'Details local delivery'!G:G,'RECAP Delivery Plan '!A205)</f>
        <v>13900</v>
      </c>
      <c r="I205" s="96">
        <f>SUMIFS('Details local delivery'!Y:Y,'Details local delivery'!B:B,A:A)</f>
        <v>0</v>
      </c>
      <c r="J205" s="97">
        <f>AVERAGEIFS('Details local delivery'!W:W,'Details local delivery'!B:B,A205)</f>
        <v>1</v>
      </c>
      <c r="K205" s="96">
        <f>_xlfn.MAXIFS('Details local delivery'!Z:Z,'Details local delivery'!B:B,A205)</f>
        <v>0</v>
      </c>
      <c r="L205" s="96">
        <f>_xlfn.MAXIFS('Details local delivery'!AA:AA,'Details local delivery'!B:B,A205)</f>
        <v>0</v>
      </c>
      <c r="M205" s="96">
        <f>_xlfn.MAXIFS('Details local delivery'!AB:AB,'Details local delivery'!B:B,A205)</f>
        <v>0</v>
      </c>
      <c r="N205" s="104">
        <f t="shared" si="32"/>
        <v>1</v>
      </c>
      <c r="O205" s="104">
        <f t="shared" si="33"/>
        <v>0.55711422845691383</v>
      </c>
      <c r="P205" s="99">
        <f t="shared" si="34"/>
        <v>0</v>
      </c>
      <c r="Q205" s="100">
        <f t="shared" si="35"/>
        <v>0</v>
      </c>
      <c r="R205" s="105" t="e">
        <f t="shared" si="36"/>
        <v>#DIV/0!</v>
      </c>
      <c r="S205" s="101">
        <f t="shared" si="30"/>
        <v>1</v>
      </c>
      <c r="T205" s="102"/>
      <c r="U205" s="107"/>
      <c r="V205" s="5"/>
    </row>
    <row r="206" spans="1:22" ht="15.6" hidden="1" x14ac:dyDescent="0.3">
      <c r="A206" s="18" t="s">
        <v>874</v>
      </c>
      <c r="B206" s="92">
        <f>+IFERROR(VLOOKUP(A206,'Details local delivery'!B:C,2,0),"-")</f>
        <v>46049</v>
      </c>
      <c r="C206" s="93">
        <f t="shared" si="31"/>
        <v>46049</v>
      </c>
      <c r="D206" s="94" t="str">
        <f>+IFERROR(VLOOKUP(A206,'Details local delivery'!B:E,4,0),"-")</f>
        <v>7797tu218</v>
      </c>
      <c r="E206" s="94">
        <f>VLOOKUP(A206,'Details local delivery'!B:L,11,0)</f>
        <v>3</v>
      </c>
      <c r="F206" s="94">
        <f>SUMIFS('Details local delivery'!M:M,'Details local delivery'!G:G,'RECAP Delivery Plan '!A206)</f>
        <v>3</v>
      </c>
      <c r="G206" s="94">
        <f>VLOOKUP(A206,'Details local delivery'!B:J,9,0)</f>
        <v>927</v>
      </c>
      <c r="H206" s="95">
        <f>SUMIFS('Details local delivery'!K:K,'Details local delivery'!G:G,'RECAP Delivery Plan '!A206)</f>
        <v>2000</v>
      </c>
      <c r="I206" s="96">
        <f>SUMIFS('Details local delivery'!Y:Y,'Details local delivery'!B:B,A:A)</f>
        <v>0</v>
      </c>
      <c r="J206" s="97">
        <f>AVERAGEIFS('Details local delivery'!W:W,'Details local delivery'!B:B,A206)</f>
        <v>1</v>
      </c>
      <c r="K206" s="96">
        <f>_xlfn.MAXIFS('Details local delivery'!Z:Z,'Details local delivery'!B:B,A206)</f>
        <v>0</v>
      </c>
      <c r="L206" s="96">
        <f>_xlfn.MAXIFS('Details local delivery'!AA:AA,'Details local delivery'!B:B,A206)</f>
        <v>0</v>
      </c>
      <c r="M206" s="96">
        <f>_xlfn.MAXIFS('Details local delivery'!AB:AB,'Details local delivery'!B:B,A206)</f>
        <v>0</v>
      </c>
      <c r="N206" s="104">
        <f t="shared" si="32"/>
        <v>1</v>
      </c>
      <c r="O206" s="104">
        <f t="shared" si="33"/>
        <v>2.1574973031283711</v>
      </c>
      <c r="P206" s="99">
        <f t="shared" si="34"/>
        <v>0</v>
      </c>
      <c r="Q206" s="100">
        <f t="shared" si="35"/>
        <v>0</v>
      </c>
      <c r="R206" s="105" t="e">
        <f t="shared" si="36"/>
        <v>#DIV/0!</v>
      </c>
      <c r="S206" s="101">
        <f t="shared" si="30"/>
        <v>2.1574973031283711</v>
      </c>
      <c r="T206" s="102"/>
      <c r="U206" s="107"/>
      <c r="V206" s="5"/>
    </row>
    <row r="207" spans="1:22" ht="15.6" hidden="1" x14ac:dyDescent="0.3">
      <c r="A207" s="18" t="s">
        <v>875</v>
      </c>
      <c r="B207" s="92">
        <f>+IFERROR(VLOOKUP(A207,'Details local delivery'!B:C,2,0),"-")</f>
        <v>46049</v>
      </c>
      <c r="C207" s="93">
        <f t="shared" si="31"/>
        <v>46049</v>
      </c>
      <c r="D207" s="94" t="str">
        <f>+IFERROR(VLOOKUP(A207,'Details local delivery'!B:E,4,0),"-")</f>
        <v>Location</v>
      </c>
      <c r="E207" s="94">
        <f>VLOOKUP(A207,'Details local delivery'!B:L,11,0)</f>
        <v>0</v>
      </c>
      <c r="F207" s="94">
        <f>SUMIFS('Details local delivery'!M:M,'Details local delivery'!G:G,'RECAP Delivery Plan '!A207)</f>
        <v>33</v>
      </c>
      <c r="G207" s="94">
        <f>VLOOKUP(A207,'Details local delivery'!B:J,9,0)</f>
        <v>0</v>
      </c>
      <c r="H207" s="95">
        <f>SUMIFS('Details local delivery'!K:K,'Details local delivery'!G:G,'RECAP Delivery Plan '!A207)</f>
        <v>13200</v>
      </c>
      <c r="I207" s="96">
        <f>SUMIFS('Details local delivery'!Y:Y,'Details local delivery'!B:B,A:A)</f>
        <v>0</v>
      </c>
      <c r="J207" s="97">
        <f>AVERAGEIFS('Details local delivery'!W:W,'Details local delivery'!B:B,A207)</f>
        <v>1</v>
      </c>
      <c r="K207" s="96">
        <f>_xlfn.MAXIFS('Details local delivery'!Z:Z,'Details local delivery'!B:B,A207)</f>
        <v>0</v>
      </c>
      <c r="L207" s="96">
        <f>_xlfn.MAXIFS('Details local delivery'!AA:AA,'Details local delivery'!B:B,A207)</f>
        <v>0</v>
      </c>
      <c r="M207" s="96">
        <f>_xlfn.MAXIFS('Details local delivery'!AB:AB,'Details local delivery'!B:B,A207)</f>
        <v>0</v>
      </c>
      <c r="N207" s="104" t="e">
        <f t="shared" si="32"/>
        <v>#DIV/0!</v>
      </c>
      <c r="O207" s="104" t="e">
        <f t="shared" si="33"/>
        <v>#DIV/0!</v>
      </c>
      <c r="P207" s="99">
        <f t="shared" si="34"/>
        <v>0</v>
      </c>
      <c r="Q207" s="100">
        <f t="shared" si="35"/>
        <v>0</v>
      </c>
      <c r="R207" s="105" t="e">
        <f t="shared" si="36"/>
        <v>#DIV/0!</v>
      </c>
      <c r="S207" s="101" t="e">
        <f t="shared" ref="S207:S258" si="37">MAX(N207,O207)</f>
        <v>#DIV/0!</v>
      </c>
      <c r="T207" s="102"/>
      <c r="U207" s="107"/>
      <c r="V207" s="5"/>
    </row>
    <row r="208" spans="1:22" ht="15.6" hidden="1" x14ac:dyDescent="0.3">
      <c r="A208" s="18" t="s">
        <v>876</v>
      </c>
      <c r="B208" s="92">
        <f>+IFERROR(VLOOKUP(A208,'Details local delivery'!B:C,2,0),"-")</f>
        <v>46049</v>
      </c>
      <c r="C208" s="93">
        <f t="shared" si="31"/>
        <v>46049</v>
      </c>
      <c r="D208" s="94" t="str">
        <f>+IFERROR(VLOOKUP(A208,'Details local delivery'!B:E,4,0),"-")</f>
        <v>9524TU238</v>
      </c>
      <c r="E208" s="94">
        <f>VLOOKUP(A208,'Details local delivery'!B:L,11,0)</f>
        <v>14</v>
      </c>
      <c r="F208" s="94">
        <f>SUMIFS('Details local delivery'!M:M,'Details local delivery'!G:G,'RECAP Delivery Plan '!A208)</f>
        <v>9</v>
      </c>
      <c r="G208" s="94">
        <f>VLOOKUP(A208,'Details local delivery'!B:J,9,0)</f>
        <v>10230</v>
      </c>
      <c r="H208" s="95">
        <f>SUMIFS('Details local delivery'!K:K,'Details local delivery'!G:G,'RECAP Delivery Plan '!A208)</f>
        <v>8315</v>
      </c>
      <c r="I208" s="96">
        <f>SUMIFS('Details local delivery'!Y:Y,'Details local delivery'!B:B,A:A)</f>
        <v>0</v>
      </c>
      <c r="J208" s="97">
        <f>AVERAGEIFS('Details local delivery'!W:W,'Details local delivery'!B:B,A208)</f>
        <v>1</v>
      </c>
      <c r="K208" s="96">
        <f>_xlfn.MAXIFS('Details local delivery'!Z:Z,'Details local delivery'!B:B,A208)</f>
        <v>0</v>
      </c>
      <c r="L208" s="96">
        <f>_xlfn.MAXIFS('Details local delivery'!AA:AA,'Details local delivery'!B:B,A208)</f>
        <v>0</v>
      </c>
      <c r="M208" s="256">
        <f>IFERROR(_xlfn.MAXIFS('Details local delivery'!AB:AB,'Details local delivery'!B:B,A208),"-")</f>
        <v>0</v>
      </c>
      <c r="N208" s="104">
        <f t="shared" si="32"/>
        <v>0.6428571428571429</v>
      </c>
      <c r="O208" s="104">
        <f t="shared" si="33"/>
        <v>0.81280547409579673</v>
      </c>
      <c r="P208" s="99">
        <f t="shared" si="34"/>
        <v>0</v>
      </c>
      <c r="Q208" s="100">
        <f t="shared" si="35"/>
        <v>0</v>
      </c>
      <c r="R208" s="105" t="e">
        <f t="shared" si="36"/>
        <v>#DIV/0!</v>
      </c>
      <c r="S208" s="101">
        <f t="shared" si="37"/>
        <v>0.81280547409579673</v>
      </c>
      <c r="T208" s="102"/>
      <c r="U208" s="107"/>
      <c r="V208" s="5"/>
    </row>
    <row r="209" spans="1:22" ht="15.6" hidden="1" x14ac:dyDescent="0.3">
      <c r="A209" s="18" t="s">
        <v>877</v>
      </c>
      <c r="B209" s="92">
        <f>+IFERROR(VLOOKUP(A209,'Details local delivery'!B:C,2,0),"-")</f>
        <v>46049</v>
      </c>
      <c r="C209" s="93">
        <f t="shared" si="31"/>
        <v>46049</v>
      </c>
      <c r="D209" s="94" t="str">
        <f>+IFERROR(VLOOKUP(A209,'Details local delivery'!B:E,4,0),"-")</f>
        <v>9524TU238</v>
      </c>
      <c r="E209" s="94">
        <f>VLOOKUP(A209,'Details local delivery'!B:L,11,0)</f>
        <v>14</v>
      </c>
      <c r="F209" s="94">
        <f>SUMIFS('Details local delivery'!M:M,'Details local delivery'!G:G,'RECAP Delivery Plan '!A209)</f>
        <v>14</v>
      </c>
      <c r="G209" s="94">
        <f>VLOOKUP(A209,'Details local delivery'!B:J,9,0)</f>
        <v>10230</v>
      </c>
      <c r="H209" s="95">
        <f>SUMIFS('Details local delivery'!K:K,'Details local delivery'!G:G,'RECAP Delivery Plan '!A209)</f>
        <v>11000</v>
      </c>
      <c r="I209" s="96">
        <f>SUMIFS('Details local delivery'!Y:Y,'Details local delivery'!B:B,A:A)</f>
        <v>0</v>
      </c>
      <c r="J209" s="97">
        <f>AVERAGEIFS('Details local delivery'!W:W,'Details local delivery'!B:B,A209)</f>
        <v>0.5</v>
      </c>
      <c r="K209" s="96">
        <f>_xlfn.MAXIFS('Details local delivery'!Z:Z,'Details local delivery'!B:B,A209)</f>
        <v>0</v>
      </c>
      <c r="L209" s="96">
        <f>_xlfn.MAXIFS('Details local delivery'!AA:AA,'Details local delivery'!B:B,A209)</f>
        <v>0</v>
      </c>
      <c r="M209" s="256">
        <f>IFERROR(_xlfn.MAXIFS('Details local delivery'!AB:AB,'Details local delivery'!B:B,A209),"-")</f>
        <v>0</v>
      </c>
      <c r="N209" s="104">
        <f t="shared" si="32"/>
        <v>1</v>
      </c>
      <c r="O209" s="104">
        <f t="shared" si="33"/>
        <v>1.075268817204301</v>
      </c>
      <c r="P209" s="99">
        <f t="shared" si="34"/>
        <v>0</v>
      </c>
      <c r="Q209" s="100">
        <f t="shared" si="35"/>
        <v>0</v>
      </c>
      <c r="R209" s="105" t="e">
        <f t="shared" si="36"/>
        <v>#DIV/0!</v>
      </c>
      <c r="S209" s="101">
        <f t="shared" si="37"/>
        <v>1.075268817204301</v>
      </c>
      <c r="T209" s="102"/>
      <c r="U209" s="107"/>
      <c r="V209" s="5"/>
    </row>
    <row r="210" spans="1:22" ht="15.6" hidden="1" x14ac:dyDescent="0.3">
      <c r="A210" s="18" t="s">
        <v>878</v>
      </c>
      <c r="B210" s="92">
        <f>+IFERROR(VLOOKUP(A210,'Details local delivery'!B:C,2,0),"-")</f>
        <v>46049</v>
      </c>
      <c r="C210" s="93">
        <f t="shared" si="31"/>
        <v>46049</v>
      </c>
      <c r="D210" s="94" t="str">
        <f>+IFERROR(VLOOKUP(A210,'Details local delivery'!B:E,4,0),"-")</f>
        <v>2282tu131</v>
      </c>
      <c r="E210" s="94">
        <f>VLOOKUP(A210,'Details local delivery'!B:L,11,0)</f>
        <v>14</v>
      </c>
      <c r="F210" s="94">
        <f>SUMIFS('Details local delivery'!M:M,'Details local delivery'!G:G,'RECAP Delivery Plan '!A210)</f>
        <v>10</v>
      </c>
      <c r="G210" s="94">
        <f>VLOOKUP(A210,'Details local delivery'!B:J,9,0)</f>
        <v>10200</v>
      </c>
      <c r="H210" s="95">
        <f>SUMIFS('Details local delivery'!K:K,'Details local delivery'!G:G,'RECAP Delivery Plan '!A210)</f>
        <v>10000</v>
      </c>
      <c r="I210" s="96">
        <f>SUMIFS('Details local delivery'!Y:Y,'Details local delivery'!B:B,A:A)</f>
        <v>0</v>
      </c>
      <c r="J210" s="97">
        <f>AVERAGEIFS('Details local delivery'!W:W,'Details local delivery'!B:B,A210)</f>
        <v>1</v>
      </c>
      <c r="K210" s="96">
        <f>_xlfn.MAXIFS('Details local delivery'!Z:Z,'Details local delivery'!B:B,A210)</f>
        <v>0</v>
      </c>
      <c r="L210" s="96">
        <f>_xlfn.MAXIFS('Details local delivery'!AA:AA,'Details local delivery'!B:B,A210)</f>
        <v>0</v>
      </c>
      <c r="M210" s="256">
        <f>IFERROR(_xlfn.MAXIFS('Details local delivery'!AB:AB,'Details local delivery'!B:B,A210),"-")</f>
        <v>0</v>
      </c>
      <c r="N210" s="104">
        <f t="shared" si="32"/>
        <v>0.7142857142857143</v>
      </c>
      <c r="O210" s="104">
        <f t="shared" si="33"/>
        <v>0.98039215686274506</v>
      </c>
      <c r="P210" s="99">
        <f t="shared" si="34"/>
        <v>0</v>
      </c>
      <c r="Q210" s="100">
        <f t="shared" si="35"/>
        <v>0</v>
      </c>
      <c r="R210" s="105" t="e">
        <f t="shared" si="36"/>
        <v>#DIV/0!</v>
      </c>
      <c r="S210" s="101">
        <f t="shared" si="37"/>
        <v>0.98039215686274506</v>
      </c>
      <c r="T210" s="102"/>
      <c r="U210" s="107"/>
      <c r="V210" s="5"/>
    </row>
    <row r="211" spans="1:22" ht="15.6" hidden="1" x14ac:dyDescent="0.3">
      <c r="A211" s="18" t="s">
        <v>879</v>
      </c>
      <c r="B211" s="92">
        <f>+IFERROR(VLOOKUP(A211,'Details local delivery'!B:C,2,0),"-")</f>
        <v>46049</v>
      </c>
      <c r="C211" s="93">
        <f t="shared" si="31"/>
        <v>46049</v>
      </c>
      <c r="D211" s="94" t="str">
        <f>+IFERROR(VLOOKUP(A211,'Details local delivery'!B:E,4,0),"-")</f>
        <v>6502TU247</v>
      </c>
      <c r="E211" s="94">
        <f>VLOOKUP(A211,'Details local delivery'!B:L,11,0)</f>
        <v>14</v>
      </c>
      <c r="F211" s="94">
        <f>SUMIFS('Details local delivery'!M:M,'Details local delivery'!G:G,'RECAP Delivery Plan '!A211)</f>
        <v>10</v>
      </c>
      <c r="G211" s="94">
        <f>VLOOKUP(A211,'Details local delivery'!B:J,9,0)</f>
        <v>8500</v>
      </c>
      <c r="H211" s="95">
        <f>SUMIFS('Details local delivery'!K:K,'Details local delivery'!G:G,'RECAP Delivery Plan '!A211)</f>
        <v>7200</v>
      </c>
      <c r="I211" s="96">
        <f>SUMIFS('Details local delivery'!Y:Y,'Details local delivery'!B:B,A:A)</f>
        <v>0</v>
      </c>
      <c r="J211" s="97">
        <f>AVERAGEIFS('Details local delivery'!W:W,'Details local delivery'!B:B,A211)</f>
        <v>1</v>
      </c>
      <c r="K211" s="96">
        <f>_xlfn.MAXIFS('Details local delivery'!Z:Z,'Details local delivery'!B:B,A211)</f>
        <v>0</v>
      </c>
      <c r="L211" s="96">
        <f>_xlfn.MAXIFS('Details local delivery'!AA:AA,'Details local delivery'!B:B,A211)</f>
        <v>0</v>
      </c>
      <c r="M211" s="256">
        <f>IFERROR(_xlfn.MAXIFS('Details local delivery'!AB:AB,'Details local delivery'!B:B,A211),"-")</f>
        <v>0</v>
      </c>
      <c r="N211" s="104">
        <f t="shared" si="32"/>
        <v>0.7142857142857143</v>
      </c>
      <c r="O211" s="104">
        <f t="shared" si="33"/>
        <v>0.84705882352941175</v>
      </c>
      <c r="P211" s="99">
        <f t="shared" si="34"/>
        <v>0</v>
      </c>
      <c r="Q211" s="100">
        <f t="shared" si="35"/>
        <v>0</v>
      </c>
      <c r="R211" s="105" t="e">
        <f t="shared" si="36"/>
        <v>#DIV/0!</v>
      </c>
      <c r="S211" s="101">
        <f t="shared" si="37"/>
        <v>0.84705882352941175</v>
      </c>
      <c r="T211" s="102"/>
      <c r="U211" s="107"/>
      <c r="V211" s="5"/>
    </row>
    <row r="212" spans="1:22" ht="15.6" hidden="1" x14ac:dyDescent="0.3">
      <c r="A212" s="18" t="s">
        <v>880</v>
      </c>
      <c r="B212" s="92">
        <f>+IFERROR(VLOOKUP(A212,'Details local delivery'!B:C,2,0),"-")</f>
        <v>46049</v>
      </c>
      <c r="C212" s="93">
        <f t="shared" si="31"/>
        <v>46049</v>
      </c>
      <c r="D212" s="94" t="str">
        <f>+IFERROR(VLOOKUP(A212,'Details local delivery'!B:E,4,0),"-")</f>
        <v>6502TU247</v>
      </c>
      <c r="E212" s="94">
        <f>VLOOKUP(A212,'Details local delivery'!B:L,11,0)</f>
        <v>14</v>
      </c>
      <c r="F212" s="94">
        <f>SUMIFS('Details local delivery'!M:M,'Details local delivery'!G:G,'RECAP Delivery Plan '!A212)</f>
        <v>4</v>
      </c>
      <c r="G212" s="94">
        <f>VLOOKUP(A212,'Details local delivery'!B:J,9,0)</f>
        <v>8500</v>
      </c>
      <c r="H212" s="95">
        <f>SUMIFS('Details local delivery'!K:K,'Details local delivery'!G:G,'RECAP Delivery Plan '!A212)</f>
        <v>2093</v>
      </c>
      <c r="I212" s="96">
        <f>SUMIFS('Details local delivery'!Y:Y,'Details local delivery'!B:B,A:A)</f>
        <v>0</v>
      </c>
      <c r="J212" s="97">
        <f>AVERAGEIFS('Details local delivery'!W:W,'Details local delivery'!B:B,A212)</f>
        <v>0.47638888888888892</v>
      </c>
      <c r="K212" s="96">
        <f>_xlfn.MAXIFS('Details local delivery'!Z:Z,'Details local delivery'!B:B,A212)</f>
        <v>0</v>
      </c>
      <c r="L212" s="96">
        <f>_xlfn.MAXIFS('Details local delivery'!AA:AA,'Details local delivery'!B:B,A212)</f>
        <v>0</v>
      </c>
      <c r="M212" s="96">
        <f>_xlfn.MAXIFS('Details local delivery'!AB:AB,'Details local delivery'!B:B,A212)</f>
        <v>0</v>
      </c>
      <c r="N212" s="104">
        <f t="shared" si="32"/>
        <v>0.2857142857142857</v>
      </c>
      <c r="O212" s="104">
        <f t="shared" si="33"/>
        <v>0.24623529411764705</v>
      </c>
      <c r="P212" s="99">
        <f t="shared" si="34"/>
        <v>0</v>
      </c>
      <c r="Q212" s="100">
        <f t="shared" si="35"/>
        <v>0</v>
      </c>
      <c r="R212" s="105" t="e">
        <f t="shared" si="36"/>
        <v>#DIV/0!</v>
      </c>
      <c r="S212" s="101">
        <f t="shared" si="37"/>
        <v>0.2857142857142857</v>
      </c>
      <c r="T212" s="102"/>
      <c r="U212" s="107"/>
      <c r="V212" s="5"/>
    </row>
    <row r="213" spans="1:22" ht="15.6" hidden="1" x14ac:dyDescent="0.3">
      <c r="A213" s="18" t="s">
        <v>881</v>
      </c>
      <c r="B213" s="92">
        <f>+IFERROR(VLOOKUP(A213,'Details local delivery'!B:C,2,0),"-")</f>
        <v>46050</v>
      </c>
      <c r="C213" s="93">
        <f t="shared" si="31"/>
        <v>46050</v>
      </c>
      <c r="D213" s="94" t="str">
        <f>+IFERROR(VLOOKUP(A213,'Details local delivery'!B:E,4,0),"-")</f>
        <v>REM107627</v>
      </c>
      <c r="E213" s="94">
        <f>VLOOKUP(A213,'Details local delivery'!B:L,11,0)</f>
        <v>27</v>
      </c>
      <c r="F213" s="94">
        <f>SUMIFS('Details local delivery'!M:M,'Details local delivery'!G:G,'RECAP Delivery Plan '!A213)</f>
        <v>39</v>
      </c>
      <c r="G213" s="94">
        <f>VLOOKUP(A213,'Details local delivery'!B:J,9,0)</f>
        <v>24950</v>
      </c>
      <c r="H213" s="95">
        <f>SUMIFS('Details local delivery'!K:K,'Details local delivery'!G:G,'RECAP Delivery Plan '!A213)</f>
        <v>20200</v>
      </c>
      <c r="I213" s="96">
        <f>SUMIFS('Details local delivery'!Y:Y,'Details local delivery'!B:B,A:A)</f>
        <v>0</v>
      </c>
      <c r="J213" s="97">
        <f>AVERAGEIFS('Details local delivery'!W:W,'Details local delivery'!B:B,A213)</f>
        <v>1</v>
      </c>
      <c r="K213" s="96">
        <f>_xlfn.MAXIFS('Details local delivery'!Z:Z,'Details local delivery'!B:B,A213)</f>
        <v>0</v>
      </c>
      <c r="L213" s="96">
        <f>_xlfn.MAXIFS('Details local delivery'!AA:AA,'Details local delivery'!B:B,A213)</f>
        <v>0</v>
      </c>
      <c r="M213" s="96">
        <f>_xlfn.MAXIFS('Details local delivery'!AB:AB,'Details local delivery'!B:B,A213)</f>
        <v>0</v>
      </c>
      <c r="N213" s="104">
        <f t="shared" si="32"/>
        <v>1.4444444444444444</v>
      </c>
      <c r="O213" s="104">
        <f t="shared" si="33"/>
        <v>0.80961923847695394</v>
      </c>
      <c r="P213" s="99">
        <f t="shared" si="34"/>
        <v>0</v>
      </c>
      <c r="Q213" s="100">
        <f t="shared" si="35"/>
        <v>0</v>
      </c>
      <c r="R213" s="105" t="e">
        <f t="shared" si="36"/>
        <v>#DIV/0!</v>
      </c>
      <c r="S213" s="101">
        <f t="shared" si="37"/>
        <v>1.4444444444444444</v>
      </c>
      <c r="T213" s="102"/>
      <c r="U213" s="107"/>
      <c r="V213" s="5"/>
    </row>
    <row r="214" spans="1:22" ht="15.6" hidden="1" x14ac:dyDescent="0.3">
      <c r="A214" s="18" t="s">
        <v>882</v>
      </c>
      <c r="B214" s="92">
        <f>+IFERROR(VLOOKUP(A214,'Details local delivery'!B:C,2,0),"-")</f>
        <v>46050</v>
      </c>
      <c r="C214" s="93">
        <f t="shared" si="31"/>
        <v>46050</v>
      </c>
      <c r="D214" s="94" t="str">
        <f>+IFERROR(VLOOKUP(A214,'Details local delivery'!B:E,4,0),"-")</f>
        <v>Location</v>
      </c>
      <c r="E214" s="94">
        <f>VLOOKUP(A214,'Details local delivery'!B:L,11,0)</f>
        <v>0</v>
      </c>
      <c r="F214" s="94">
        <f>SUMIFS('Details local delivery'!M:M,'Details local delivery'!G:G,'RECAP Delivery Plan '!A214)</f>
        <v>22</v>
      </c>
      <c r="G214" s="94">
        <f>VLOOKUP(A214,'Details local delivery'!B:J,9,0)</f>
        <v>0</v>
      </c>
      <c r="H214" s="95">
        <f>SUMIFS('Details local delivery'!K:K,'Details local delivery'!G:G,'RECAP Delivery Plan '!A214)</f>
        <v>4200</v>
      </c>
      <c r="I214" s="96">
        <f>SUMIFS('Details local delivery'!Y:Y,'Details local delivery'!B:B,A:A)</f>
        <v>0</v>
      </c>
      <c r="J214" s="97">
        <f>AVERAGEIFS('Details local delivery'!W:W,'Details local delivery'!B:B,A214)</f>
        <v>1</v>
      </c>
      <c r="K214" s="96">
        <f>_xlfn.MAXIFS('Details local delivery'!Z:Z,'Details local delivery'!B:B,A214)</f>
        <v>0</v>
      </c>
      <c r="L214" s="96">
        <f>_xlfn.MAXIFS('Details local delivery'!AA:AA,'Details local delivery'!B:B,A214)</f>
        <v>0</v>
      </c>
      <c r="M214" s="256">
        <f>IFERROR(_xlfn.MAXIFS('Details local delivery'!AB:AB,'Details local delivery'!B:B,A214),"-")</f>
        <v>0</v>
      </c>
      <c r="N214" s="104" t="e">
        <f t="shared" si="32"/>
        <v>#DIV/0!</v>
      </c>
      <c r="O214" s="104" t="e">
        <f t="shared" si="33"/>
        <v>#DIV/0!</v>
      </c>
      <c r="P214" s="99">
        <f t="shared" si="34"/>
        <v>0</v>
      </c>
      <c r="Q214" s="100">
        <f t="shared" si="35"/>
        <v>0</v>
      </c>
      <c r="R214" s="105" t="e">
        <f t="shared" si="36"/>
        <v>#DIV/0!</v>
      </c>
      <c r="S214" s="101" t="e">
        <f t="shared" si="37"/>
        <v>#DIV/0!</v>
      </c>
      <c r="T214" s="102"/>
      <c r="U214" s="107"/>
      <c r="V214" s="5"/>
    </row>
    <row r="215" spans="1:22" ht="15.6" hidden="1" x14ac:dyDescent="0.3">
      <c r="A215" s="18" t="s">
        <v>883</v>
      </c>
      <c r="B215" s="92">
        <f>+IFERROR(VLOOKUP(A215,'Details local delivery'!B:C,2,0),"-")</f>
        <v>46050</v>
      </c>
      <c r="C215" s="93">
        <f t="shared" si="31"/>
        <v>46050</v>
      </c>
      <c r="D215" s="94" t="str">
        <f>+IFERROR(VLOOKUP(A215,'Details local delivery'!B:E,4,0),"-")</f>
        <v>Location</v>
      </c>
      <c r="E215" s="94">
        <f>VLOOKUP(A215,'Details local delivery'!B:L,11,0)</f>
        <v>0</v>
      </c>
      <c r="F215" s="94">
        <f>SUMIFS('Details local delivery'!M:M,'Details local delivery'!G:G,'RECAP Delivery Plan '!A215)</f>
        <v>10</v>
      </c>
      <c r="G215" s="94">
        <f>VLOOKUP(A215,'Details local delivery'!B:J,9,0)</f>
        <v>0</v>
      </c>
      <c r="H215" s="95">
        <f>SUMIFS('Details local delivery'!K:K,'Details local delivery'!G:G,'RECAP Delivery Plan '!A215)</f>
        <v>0</v>
      </c>
      <c r="I215" s="96">
        <f>SUMIFS('Details local delivery'!Y:Y,'Details local delivery'!B:B,A:A)</f>
        <v>0</v>
      </c>
      <c r="J215" s="97">
        <f>AVERAGEIFS('Details local delivery'!W:W,'Details local delivery'!B:B,A215)</f>
        <v>1</v>
      </c>
      <c r="K215" s="96">
        <f>_xlfn.MAXIFS('Details local delivery'!Z:Z,'Details local delivery'!B:B,A215)</f>
        <v>0</v>
      </c>
      <c r="L215" s="96">
        <f>_xlfn.MAXIFS('Details local delivery'!AA:AA,'Details local delivery'!B:B,A215)</f>
        <v>0</v>
      </c>
      <c r="M215" s="256">
        <f>IFERROR(_xlfn.MAXIFS('Details local delivery'!AB:AB,'Details local delivery'!B:B,A215),"-")</f>
        <v>0</v>
      </c>
      <c r="N215" s="104" t="e">
        <f t="shared" si="32"/>
        <v>#DIV/0!</v>
      </c>
      <c r="O215" s="104" t="e">
        <f t="shared" si="33"/>
        <v>#DIV/0!</v>
      </c>
      <c r="P215" s="99">
        <f t="shared" si="34"/>
        <v>0</v>
      </c>
      <c r="Q215" s="100">
        <f t="shared" si="35"/>
        <v>0</v>
      </c>
      <c r="R215" s="105" t="e">
        <f t="shared" si="36"/>
        <v>#DIV/0!</v>
      </c>
      <c r="S215" s="101" t="e">
        <f t="shared" si="37"/>
        <v>#DIV/0!</v>
      </c>
      <c r="T215" s="102"/>
      <c r="U215" s="107"/>
      <c r="V215" s="5"/>
    </row>
    <row r="216" spans="1:22" ht="15.6" hidden="1" x14ac:dyDescent="0.3">
      <c r="A216" s="18" t="s">
        <v>884</v>
      </c>
      <c r="B216" s="92">
        <f>+IFERROR(VLOOKUP(A216,'Details local delivery'!B:C,2,0),"-")</f>
        <v>46050</v>
      </c>
      <c r="C216" s="93">
        <f t="shared" si="31"/>
        <v>46050</v>
      </c>
      <c r="D216" s="94" t="str">
        <f>+IFERROR(VLOOKUP(A216,'Details local delivery'!B:E,4,0),"-")</f>
        <v>626tu203</v>
      </c>
      <c r="E216" s="94">
        <f>VLOOKUP(A216,'Details local delivery'!B:L,11,0)</f>
        <v>14</v>
      </c>
      <c r="F216" s="94">
        <f>SUMIFS('Details local delivery'!M:M,'Details local delivery'!G:G,'RECAP Delivery Plan '!A216)</f>
        <v>6</v>
      </c>
      <c r="G216" s="94">
        <f>VLOOKUP(A216,'Details local delivery'!B:J,9,0)</f>
        <v>8500</v>
      </c>
      <c r="H216" s="95">
        <f>SUMIFS('Details local delivery'!K:K,'Details local delivery'!G:G,'RECAP Delivery Plan '!A216)</f>
        <v>6500</v>
      </c>
      <c r="I216" s="96">
        <f>SUMIFS('Details local delivery'!Y:Y,'Details local delivery'!B:B,A:A)</f>
        <v>0</v>
      </c>
      <c r="J216" s="97">
        <f>AVERAGEIFS('Details local delivery'!W:W,'Details local delivery'!B:B,A216)</f>
        <v>1</v>
      </c>
      <c r="K216" s="96">
        <f>_xlfn.MAXIFS('Details local delivery'!Z:Z,'Details local delivery'!B:B,A216)</f>
        <v>0</v>
      </c>
      <c r="L216" s="96">
        <f>_xlfn.MAXIFS('Details local delivery'!AA:AA,'Details local delivery'!B:B,A216)</f>
        <v>0</v>
      </c>
      <c r="M216" s="96">
        <f>_xlfn.MAXIFS('Details local delivery'!AB:AB,'Details local delivery'!B:B,A216)</f>
        <v>0</v>
      </c>
      <c r="N216" s="104">
        <f t="shared" si="32"/>
        <v>0.42857142857142855</v>
      </c>
      <c r="O216" s="104">
        <f t="shared" si="33"/>
        <v>0.76470588235294112</v>
      </c>
      <c r="P216" s="99">
        <f t="shared" si="34"/>
        <v>0</v>
      </c>
      <c r="Q216" s="100">
        <f t="shared" si="35"/>
        <v>0</v>
      </c>
      <c r="R216" s="105" t="e">
        <f t="shared" si="36"/>
        <v>#DIV/0!</v>
      </c>
      <c r="S216" s="101">
        <f t="shared" si="37"/>
        <v>0.76470588235294112</v>
      </c>
      <c r="T216" s="102"/>
      <c r="U216" s="107"/>
      <c r="V216" s="5"/>
    </row>
    <row r="217" spans="1:22" ht="15.6" hidden="1" x14ac:dyDescent="0.3">
      <c r="A217" s="18" t="s">
        <v>885</v>
      </c>
      <c r="B217" s="92">
        <f>+IFERROR(VLOOKUP(A217,'Details local delivery'!B:C,2,0),"-")</f>
        <v>46050</v>
      </c>
      <c r="C217" s="93">
        <f t="shared" si="31"/>
        <v>46050</v>
      </c>
      <c r="D217" s="94" t="str">
        <f>+IFERROR(VLOOKUP(A217,'Details local delivery'!B:E,4,0),"-")</f>
        <v>626tu203</v>
      </c>
      <c r="E217" s="94">
        <f>VLOOKUP(A217,'Details local delivery'!B:L,11,0)</f>
        <v>14</v>
      </c>
      <c r="F217" s="94">
        <f>SUMIFS('Details local delivery'!M:M,'Details local delivery'!G:G,'RECAP Delivery Plan '!A217)</f>
        <v>14</v>
      </c>
      <c r="G217" s="94">
        <f>VLOOKUP(A217,'Details local delivery'!B:J,9,0)</f>
        <v>8500</v>
      </c>
      <c r="H217" s="95">
        <f>SUMIFS('Details local delivery'!K:K,'Details local delivery'!G:G,'RECAP Delivery Plan '!A217)</f>
        <v>5000</v>
      </c>
      <c r="I217" s="96">
        <f>SUMIFS('Details local delivery'!Y:Y,'Details local delivery'!B:B,A:A)</f>
        <v>0</v>
      </c>
      <c r="J217" s="97">
        <f>AVERAGEIFS('Details local delivery'!W:W,'Details local delivery'!B:B,A217)</f>
        <v>1</v>
      </c>
      <c r="K217" s="96">
        <f>_xlfn.MAXIFS('Details local delivery'!Z:Z,'Details local delivery'!B:B,A217)</f>
        <v>0</v>
      </c>
      <c r="L217" s="96">
        <f>_xlfn.MAXIFS('Details local delivery'!AA:AA,'Details local delivery'!B:B,A217)</f>
        <v>0</v>
      </c>
      <c r="M217" s="96">
        <f>_xlfn.MAXIFS('Details local delivery'!AB:AB,'Details local delivery'!B:B,A217)</f>
        <v>0</v>
      </c>
      <c r="N217" s="104">
        <f t="shared" si="32"/>
        <v>1</v>
      </c>
      <c r="O217" s="104">
        <f t="shared" si="33"/>
        <v>0.58823529411764708</v>
      </c>
      <c r="P217" s="99">
        <f t="shared" si="34"/>
        <v>0</v>
      </c>
      <c r="Q217" s="100">
        <f t="shared" si="35"/>
        <v>0</v>
      </c>
      <c r="R217" s="105" t="e">
        <f t="shared" si="36"/>
        <v>#DIV/0!</v>
      </c>
      <c r="S217" s="101">
        <f t="shared" si="37"/>
        <v>1</v>
      </c>
      <c r="T217" s="102"/>
      <c r="U217" s="107"/>
      <c r="V217" s="5"/>
    </row>
    <row r="218" spans="1:22" ht="15.6" hidden="1" x14ac:dyDescent="0.3">
      <c r="A218" s="18" t="s">
        <v>886</v>
      </c>
      <c r="B218" s="92">
        <f>+IFERROR(VLOOKUP(A218,'Details local delivery'!B:C,2,0),"-")</f>
        <v>46050</v>
      </c>
      <c r="C218" s="93">
        <f t="shared" si="31"/>
        <v>46050</v>
      </c>
      <c r="D218" s="94" t="str">
        <f>+IFERROR(VLOOKUP(A218,'Details local delivery'!B:E,4,0),"-")</f>
        <v>7797tu218</v>
      </c>
      <c r="E218" s="94">
        <f>VLOOKUP(A218,'Details local delivery'!B:L,11,0)</f>
        <v>3</v>
      </c>
      <c r="F218" s="94">
        <f>SUMIFS('Details local delivery'!M:M,'Details local delivery'!G:G,'RECAP Delivery Plan '!A218)</f>
        <v>3</v>
      </c>
      <c r="G218" s="94">
        <f>VLOOKUP(A218,'Details local delivery'!B:J,9,0)</f>
        <v>927</v>
      </c>
      <c r="H218" s="95">
        <f>SUMIFS('Details local delivery'!K:K,'Details local delivery'!G:G,'RECAP Delivery Plan '!A218)</f>
        <v>820</v>
      </c>
      <c r="I218" s="96">
        <f>SUMIFS('Details local delivery'!Y:Y,'Details local delivery'!B:B,A:A)</f>
        <v>0</v>
      </c>
      <c r="J218" s="97">
        <f>AVERAGEIFS('Details local delivery'!W:W,'Details local delivery'!B:B,A218)</f>
        <v>1</v>
      </c>
      <c r="K218" s="96">
        <f>_xlfn.MAXIFS('Details local delivery'!Z:Z,'Details local delivery'!B:B,A218)</f>
        <v>0</v>
      </c>
      <c r="L218" s="96">
        <f>_xlfn.MAXIFS('Details local delivery'!AA:AA,'Details local delivery'!B:B,A218)</f>
        <v>0</v>
      </c>
      <c r="M218" s="96">
        <f>_xlfn.MAXIFS('Details local delivery'!AB:AB,'Details local delivery'!B:B,A218)</f>
        <v>0</v>
      </c>
      <c r="N218" s="104">
        <f t="shared" si="32"/>
        <v>1</v>
      </c>
      <c r="O218" s="104">
        <f t="shared" si="33"/>
        <v>0.88457389428263211</v>
      </c>
      <c r="P218" s="99">
        <f t="shared" si="34"/>
        <v>0</v>
      </c>
      <c r="Q218" s="100">
        <f t="shared" si="35"/>
        <v>0</v>
      </c>
      <c r="R218" s="105" t="e">
        <f t="shared" si="36"/>
        <v>#DIV/0!</v>
      </c>
      <c r="S218" s="101">
        <f t="shared" si="37"/>
        <v>1</v>
      </c>
      <c r="T218" s="102"/>
      <c r="U218" s="107"/>
      <c r="V218" s="5"/>
    </row>
    <row r="219" spans="1:22" ht="15.6" hidden="1" x14ac:dyDescent="0.3">
      <c r="A219" s="18" t="s">
        <v>887</v>
      </c>
      <c r="B219" s="92">
        <f>+IFERROR(VLOOKUP(A219,'Details local delivery'!B:C,2,0),"-")</f>
        <v>46050</v>
      </c>
      <c r="C219" s="93">
        <f t="shared" si="31"/>
        <v>46050</v>
      </c>
      <c r="D219" s="94" t="str">
        <f>+IFERROR(VLOOKUP(A219,'Details local delivery'!B:E,4,0),"-")</f>
        <v>Location</v>
      </c>
      <c r="E219" s="94">
        <f>VLOOKUP(A219,'Details local delivery'!B:L,11,0)</f>
        <v>0</v>
      </c>
      <c r="F219" s="94">
        <f>SUMIFS('Details local delivery'!M:M,'Details local delivery'!G:G,'RECAP Delivery Plan '!A219)</f>
        <v>1</v>
      </c>
      <c r="G219" s="94">
        <f>VLOOKUP(A219,'Details local delivery'!B:J,9,0)</f>
        <v>0</v>
      </c>
      <c r="H219" s="95">
        <f>SUMIFS('Details local delivery'!K:K,'Details local delivery'!G:G,'RECAP Delivery Plan '!A219)</f>
        <v>0</v>
      </c>
      <c r="I219" s="96">
        <f>SUMIFS('Details local delivery'!Y:Y,'Details local delivery'!B:B,A:A)</f>
        <v>0</v>
      </c>
      <c r="J219" s="97">
        <f>AVERAGEIFS('Details local delivery'!W:W,'Details local delivery'!B:B,A219)</f>
        <v>1</v>
      </c>
      <c r="K219" s="96">
        <f>_xlfn.MAXIFS('Details local delivery'!Z:Z,'Details local delivery'!B:B,A219)</f>
        <v>0</v>
      </c>
      <c r="L219" s="96">
        <f>_xlfn.MAXIFS('Details local delivery'!AA:AA,'Details local delivery'!B:B,A219)</f>
        <v>0</v>
      </c>
      <c r="M219" s="96">
        <f>_xlfn.MAXIFS('Details local delivery'!AB:AB,'Details local delivery'!B:B,A219)</f>
        <v>0</v>
      </c>
      <c r="N219" s="104" t="e">
        <f t="shared" si="32"/>
        <v>#DIV/0!</v>
      </c>
      <c r="O219" s="104" t="e">
        <f t="shared" si="33"/>
        <v>#DIV/0!</v>
      </c>
      <c r="P219" s="99">
        <f t="shared" si="34"/>
        <v>0</v>
      </c>
      <c r="Q219" s="100">
        <f t="shared" si="35"/>
        <v>0</v>
      </c>
      <c r="R219" s="105" t="e">
        <f t="shared" si="36"/>
        <v>#DIV/0!</v>
      </c>
      <c r="S219" s="101" t="e">
        <f t="shared" si="37"/>
        <v>#DIV/0!</v>
      </c>
      <c r="T219" s="102"/>
      <c r="U219" s="107"/>
      <c r="V219" s="5"/>
    </row>
    <row r="220" spans="1:22" ht="15.6" hidden="1" x14ac:dyDescent="0.3">
      <c r="A220" s="18" t="s">
        <v>888</v>
      </c>
      <c r="B220" s="92">
        <f>+IFERROR(VLOOKUP(A220,'Details local delivery'!B:C,2,0),"-")</f>
        <v>46050</v>
      </c>
      <c r="C220" s="93">
        <f t="shared" si="31"/>
        <v>46050</v>
      </c>
      <c r="D220" s="94" t="str">
        <f>+IFERROR(VLOOKUP(A220,'Details local delivery'!B:E,4,0),"-")</f>
        <v>9524TU238</v>
      </c>
      <c r="E220" s="94">
        <f>VLOOKUP(A220,'Details local delivery'!B:L,11,0)</f>
        <v>14</v>
      </c>
      <c r="F220" s="94">
        <f>SUMIFS('Details local delivery'!M:M,'Details local delivery'!G:G,'RECAP Delivery Plan '!A220)</f>
        <v>5</v>
      </c>
      <c r="G220" s="94">
        <f>VLOOKUP(A220,'Details local delivery'!B:J,9,0)</f>
        <v>10230</v>
      </c>
      <c r="H220" s="95">
        <f>SUMIFS('Details local delivery'!K:K,'Details local delivery'!G:G,'RECAP Delivery Plan '!A220)</f>
        <v>4434</v>
      </c>
      <c r="I220" s="96">
        <f>SUMIFS('Details local delivery'!Y:Y,'Details local delivery'!B:B,A:A)</f>
        <v>0</v>
      </c>
      <c r="J220" s="97">
        <f>AVERAGEIFS('Details local delivery'!W:W,'Details local delivery'!B:B,A220)</f>
        <v>1</v>
      </c>
      <c r="K220" s="96">
        <f>_xlfn.MAXIFS('Details local delivery'!Z:Z,'Details local delivery'!B:B,A220)</f>
        <v>0</v>
      </c>
      <c r="L220" s="96">
        <f>_xlfn.MAXIFS('Details local delivery'!AA:AA,'Details local delivery'!B:B,A220)</f>
        <v>0</v>
      </c>
      <c r="M220" s="256">
        <f>IFERROR(_xlfn.MAXIFS('Details local delivery'!AB:AB,'Details local delivery'!B:B,A220),"-")</f>
        <v>0</v>
      </c>
      <c r="N220" s="104">
        <f t="shared" si="32"/>
        <v>0.35714285714285715</v>
      </c>
      <c r="O220" s="104">
        <f t="shared" si="33"/>
        <v>0.43343108504398825</v>
      </c>
      <c r="P220" s="99">
        <f t="shared" si="34"/>
        <v>0</v>
      </c>
      <c r="Q220" s="100">
        <f t="shared" si="35"/>
        <v>0</v>
      </c>
      <c r="R220" s="105" t="e">
        <f t="shared" si="36"/>
        <v>#DIV/0!</v>
      </c>
      <c r="S220" s="101">
        <f t="shared" si="37"/>
        <v>0.43343108504398825</v>
      </c>
      <c r="T220" s="102"/>
      <c r="U220" s="107"/>
      <c r="V220" s="5"/>
    </row>
    <row r="221" spans="1:22" ht="15.6" hidden="1" x14ac:dyDescent="0.3">
      <c r="A221" s="18" t="s">
        <v>889</v>
      </c>
      <c r="B221" s="92">
        <f>+IFERROR(VLOOKUP(A221,'Details local delivery'!B:C,2,0),"-")</f>
        <v>46050</v>
      </c>
      <c r="C221" s="93">
        <f t="shared" si="31"/>
        <v>46050</v>
      </c>
      <c r="D221" s="94" t="str">
        <f>+IFERROR(VLOOKUP(A221,'Details local delivery'!B:E,4,0),"-")</f>
        <v>7797tu218</v>
      </c>
      <c r="E221" s="94">
        <f>VLOOKUP(A221,'Details local delivery'!B:L,11,0)</f>
        <v>3</v>
      </c>
      <c r="F221" s="94">
        <f>SUMIFS('Details local delivery'!M:M,'Details local delivery'!G:G,'RECAP Delivery Plan '!A221)</f>
        <v>4</v>
      </c>
      <c r="G221" s="94">
        <f>VLOOKUP(A221,'Details local delivery'!B:J,9,0)</f>
        <v>927</v>
      </c>
      <c r="H221" s="95">
        <f>SUMIFS('Details local delivery'!K:K,'Details local delivery'!G:G,'RECAP Delivery Plan '!A221)</f>
        <v>439</v>
      </c>
      <c r="I221" s="96">
        <f>SUMIFS('Details local delivery'!Y:Y,'Details local delivery'!B:B,A:A)</f>
        <v>0</v>
      </c>
      <c r="J221" s="97">
        <f>AVERAGEIFS('Details local delivery'!W:W,'Details local delivery'!B:B,A221)</f>
        <v>1</v>
      </c>
      <c r="K221" s="96">
        <f>_xlfn.MAXIFS('Details local delivery'!Z:Z,'Details local delivery'!B:B,A221)</f>
        <v>0</v>
      </c>
      <c r="L221" s="96">
        <f>_xlfn.MAXIFS('Details local delivery'!AA:AA,'Details local delivery'!B:B,A221)</f>
        <v>0</v>
      </c>
      <c r="M221" s="256">
        <f>IFERROR(_xlfn.MAXIFS('Details local delivery'!AB:AB,'Details local delivery'!B:B,A221),"-")</f>
        <v>0</v>
      </c>
      <c r="N221" s="104">
        <f t="shared" si="32"/>
        <v>1.3333333333333333</v>
      </c>
      <c r="O221" s="104">
        <f t="shared" si="33"/>
        <v>0.47357065803667747</v>
      </c>
      <c r="P221" s="99">
        <f t="shared" si="34"/>
        <v>0</v>
      </c>
      <c r="Q221" s="100">
        <f t="shared" si="35"/>
        <v>0</v>
      </c>
      <c r="R221" s="105" t="e">
        <f t="shared" si="36"/>
        <v>#DIV/0!</v>
      </c>
      <c r="S221" s="101">
        <f t="shared" si="37"/>
        <v>1.3333333333333333</v>
      </c>
      <c r="T221" s="102"/>
      <c r="U221" s="107"/>
      <c r="V221" s="5"/>
    </row>
    <row r="222" spans="1:22" ht="15.6" hidden="1" x14ac:dyDescent="0.3">
      <c r="A222" s="18" t="s">
        <v>890</v>
      </c>
      <c r="B222" s="92">
        <f>+IFERROR(VLOOKUP(A222,'Details local delivery'!B:C,2,0),"-")</f>
        <v>46050</v>
      </c>
      <c r="C222" s="93">
        <f t="shared" si="31"/>
        <v>46050</v>
      </c>
      <c r="D222" s="94" t="str">
        <f>+IFERROR(VLOOKUP(A222,'Details local delivery'!B:E,4,0),"-")</f>
        <v>626tu203</v>
      </c>
      <c r="E222" s="94">
        <f>VLOOKUP(A222,'Details local delivery'!B:L,11,0)</f>
        <v>14</v>
      </c>
      <c r="F222" s="94">
        <f>SUMIFS('Details local delivery'!M:M,'Details local delivery'!G:G,'RECAP Delivery Plan '!A222)</f>
        <v>15</v>
      </c>
      <c r="G222" s="94">
        <f>VLOOKUP(A222,'Details local delivery'!B:J,9,0)</f>
        <v>8500</v>
      </c>
      <c r="H222" s="95">
        <f>SUMIFS('Details local delivery'!K:K,'Details local delivery'!G:G,'RECAP Delivery Plan '!A222)</f>
        <v>6722</v>
      </c>
      <c r="I222" s="96">
        <f>SUMIFS('Details local delivery'!Y:Y,'Details local delivery'!B:B,A:A)</f>
        <v>0</v>
      </c>
      <c r="J222" s="97">
        <f>AVERAGEIFS('Details local delivery'!W:W,'Details local delivery'!B:B,A222)</f>
        <v>1</v>
      </c>
      <c r="K222" s="96">
        <f>_xlfn.MAXIFS('Details local delivery'!Z:Z,'Details local delivery'!B:B,A222)</f>
        <v>0</v>
      </c>
      <c r="L222" s="96">
        <f>_xlfn.MAXIFS('Details local delivery'!AA:AA,'Details local delivery'!B:B,A222)</f>
        <v>0</v>
      </c>
      <c r="M222" s="256">
        <f>IFERROR(_xlfn.MAXIFS('Details local delivery'!AB:AB,'Details local delivery'!B:B,A222),"-")</f>
        <v>0</v>
      </c>
      <c r="N222" s="104">
        <f t="shared" si="32"/>
        <v>1.0714285714285714</v>
      </c>
      <c r="O222" s="104">
        <f t="shared" si="33"/>
        <v>0.7908235294117647</v>
      </c>
      <c r="P222" s="99">
        <f t="shared" si="34"/>
        <v>0</v>
      </c>
      <c r="Q222" s="100">
        <f t="shared" si="35"/>
        <v>0</v>
      </c>
      <c r="R222" s="105" t="e">
        <f t="shared" si="36"/>
        <v>#DIV/0!</v>
      </c>
      <c r="S222" s="101">
        <f t="shared" si="37"/>
        <v>1.0714285714285714</v>
      </c>
      <c r="T222" s="102"/>
      <c r="U222" s="107"/>
      <c r="V222" s="5"/>
    </row>
    <row r="223" spans="1:22" ht="15.6" hidden="1" x14ac:dyDescent="0.3">
      <c r="A223" s="18" t="s">
        <v>891</v>
      </c>
      <c r="B223" s="92">
        <f>+IFERROR(VLOOKUP(A223,'Details local delivery'!B:C,2,0),"-")</f>
        <v>46050</v>
      </c>
      <c r="C223" s="93">
        <f t="shared" si="31"/>
        <v>46050</v>
      </c>
      <c r="D223" s="94" t="str">
        <f>+IFERROR(VLOOKUP(A223,'Details local delivery'!B:E,4,0),"-")</f>
        <v>6502TU247</v>
      </c>
      <c r="E223" s="94">
        <f>VLOOKUP(A223,'Details local delivery'!B:L,11,0)</f>
        <v>14</v>
      </c>
      <c r="F223" s="94">
        <f>SUMIFS('Details local delivery'!M:M,'Details local delivery'!G:G,'RECAP Delivery Plan '!A223)</f>
        <v>14</v>
      </c>
      <c r="G223" s="94">
        <f>VLOOKUP(A223,'Details local delivery'!B:J,9,0)</f>
        <v>8500</v>
      </c>
      <c r="H223" s="95">
        <f>SUMIFS('Details local delivery'!K:K,'Details local delivery'!G:G,'RECAP Delivery Plan '!A223)</f>
        <v>9680</v>
      </c>
      <c r="I223" s="96">
        <f>SUMIFS('Details local delivery'!Y:Y,'Details local delivery'!B:B,A:A)</f>
        <v>0</v>
      </c>
      <c r="J223" s="97">
        <f>AVERAGEIFS('Details local delivery'!W:W,'Details local delivery'!B:B,A223)</f>
        <v>1</v>
      </c>
      <c r="K223" s="96">
        <f>_xlfn.MAXIFS('Details local delivery'!Z:Z,'Details local delivery'!B:B,A223)</f>
        <v>0</v>
      </c>
      <c r="L223" s="96">
        <f>_xlfn.MAXIFS('Details local delivery'!AA:AA,'Details local delivery'!B:B,A223)</f>
        <v>0</v>
      </c>
      <c r="M223" s="256">
        <f>IFERROR(_xlfn.MAXIFS('Details local delivery'!AB:AB,'Details local delivery'!B:B,A223),"-")</f>
        <v>0</v>
      </c>
      <c r="N223" s="104">
        <f t="shared" si="32"/>
        <v>1</v>
      </c>
      <c r="O223" s="104">
        <f t="shared" si="33"/>
        <v>1.1388235294117648</v>
      </c>
      <c r="P223" s="99">
        <f t="shared" si="34"/>
        <v>0</v>
      </c>
      <c r="Q223" s="100">
        <f t="shared" si="35"/>
        <v>0</v>
      </c>
      <c r="R223" s="105" t="e">
        <f t="shared" si="36"/>
        <v>#DIV/0!</v>
      </c>
      <c r="S223" s="101">
        <f t="shared" si="37"/>
        <v>1.1388235294117648</v>
      </c>
      <c r="T223" s="102"/>
      <c r="U223" s="107"/>
      <c r="V223" s="5"/>
    </row>
    <row r="224" spans="1:22" ht="15.6" hidden="1" x14ac:dyDescent="0.3">
      <c r="A224" s="18" t="s">
        <v>892</v>
      </c>
      <c r="B224" s="92">
        <f>+IFERROR(VLOOKUP(A224,'Details local delivery'!B:C,2,0),"-")</f>
        <v>46050</v>
      </c>
      <c r="C224" s="93">
        <f t="shared" si="31"/>
        <v>46050</v>
      </c>
      <c r="D224" s="94" t="str">
        <f>+IFERROR(VLOOKUP(A224,'Details local delivery'!B:E,4,0),"-")</f>
        <v>7797tu218</v>
      </c>
      <c r="E224" s="94">
        <f>VLOOKUP(A224,'Details local delivery'!B:L,11,0)</f>
        <v>3</v>
      </c>
      <c r="F224" s="94">
        <f>SUMIFS('Details local delivery'!M:M,'Details local delivery'!G:G,'RECAP Delivery Plan '!A224)</f>
        <v>2</v>
      </c>
      <c r="G224" s="94">
        <f>VLOOKUP(A224,'Details local delivery'!B:J,9,0)</f>
        <v>927</v>
      </c>
      <c r="H224" s="95">
        <f>SUMIFS('Details local delivery'!K:K,'Details local delivery'!G:G,'RECAP Delivery Plan '!A224)</f>
        <v>1031</v>
      </c>
      <c r="I224" s="96">
        <f>SUMIFS('Details local delivery'!Y:Y,'Details local delivery'!B:B,A:A)</f>
        <v>0</v>
      </c>
      <c r="J224" s="97">
        <f>AVERAGEIFS('Details local delivery'!W:W,'Details local delivery'!B:B,A224)</f>
        <v>0.46041666666666675</v>
      </c>
      <c r="K224" s="96">
        <f>_xlfn.MAXIFS('Details local delivery'!Z:Z,'Details local delivery'!B:B,A224)</f>
        <v>0</v>
      </c>
      <c r="L224" s="96">
        <f>_xlfn.MAXIFS('Details local delivery'!AA:AA,'Details local delivery'!B:B,A224)</f>
        <v>0</v>
      </c>
      <c r="M224" s="96">
        <f>_xlfn.MAXIFS('Details local delivery'!AB:AB,'Details local delivery'!B:B,A224)</f>
        <v>0</v>
      </c>
      <c r="N224" s="104">
        <f t="shared" si="32"/>
        <v>0.66666666666666663</v>
      </c>
      <c r="O224" s="104">
        <f t="shared" si="33"/>
        <v>1.1121898597626754</v>
      </c>
      <c r="P224" s="99">
        <f t="shared" si="34"/>
        <v>0</v>
      </c>
      <c r="Q224" s="100">
        <f t="shared" si="35"/>
        <v>0</v>
      </c>
      <c r="R224" s="105" t="e">
        <f t="shared" si="36"/>
        <v>#DIV/0!</v>
      </c>
      <c r="S224" s="101">
        <f t="shared" si="37"/>
        <v>1.1121898597626754</v>
      </c>
      <c r="T224" s="102"/>
      <c r="U224" s="107"/>
      <c r="V224" s="5"/>
    </row>
    <row r="225" spans="1:22" ht="15.6" hidden="1" x14ac:dyDescent="0.3">
      <c r="A225" s="18" t="s">
        <v>893</v>
      </c>
      <c r="B225" s="92">
        <f>+IFERROR(VLOOKUP(A225,'Details local delivery'!B:C,2,0),"-")</f>
        <v>46050</v>
      </c>
      <c r="C225" s="93">
        <f t="shared" si="31"/>
        <v>46050</v>
      </c>
      <c r="D225" s="94" t="str">
        <f>+IFERROR(VLOOKUP(A225,'Details local delivery'!B:E,4,0),"-")</f>
        <v>9524TU238</v>
      </c>
      <c r="E225" s="94">
        <f>VLOOKUP(A225,'Details local delivery'!B:L,11,0)</f>
        <v>14</v>
      </c>
      <c r="F225" s="94">
        <f>SUMIFS('Details local delivery'!M:M,'Details local delivery'!G:G,'RECAP Delivery Plan '!A225)</f>
        <v>4</v>
      </c>
      <c r="G225" s="94">
        <f>VLOOKUP(A225,'Details local delivery'!B:J,9,0)</f>
        <v>10230</v>
      </c>
      <c r="H225" s="95">
        <f>SUMIFS('Details local delivery'!K:K,'Details local delivery'!G:G,'RECAP Delivery Plan '!A225)</f>
        <v>802.2</v>
      </c>
      <c r="I225" s="96">
        <f>SUMIFS('Details local delivery'!Y:Y,'Details local delivery'!B:B,A:A)</f>
        <v>0</v>
      </c>
      <c r="J225" s="97">
        <f>AVERAGEIFS('Details local delivery'!W:W,'Details local delivery'!B:B,A225)</f>
        <v>0.69895833333333335</v>
      </c>
      <c r="K225" s="96">
        <f>_xlfn.MAXIFS('Details local delivery'!Z:Z,'Details local delivery'!B:B,A225)</f>
        <v>0</v>
      </c>
      <c r="L225" s="96">
        <f>_xlfn.MAXIFS('Details local delivery'!AA:AA,'Details local delivery'!B:B,A225)</f>
        <v>0</v>
      </c>
      <c r="M225" s="96">
        <f>_xlfn.MAXIFS('Details local delivery'!AB:AB,'Details local delivery'!B:B,A225)</f>
        <v>0</v>
      </c>
      <c r="N225" s="104">
        <f t="shared" si="32"/>
        <v>0.2857142857142857</v>
      </c>
      <c r="O225" s="104">
        <f t="shared" si="33"/>
        <v>7.8416422287390028E-2</v>
      </c>
      <c r="P225" s="99">
        <f t="shared" si="34"/>
        <v>0</v>
      </c>
      <c r="Q225" s="100">
        <f t="shared" si="35"/>
        <v>0</v>
      </c>
      <c r="R225" s="105" t="e">
        <f t="shared" si="36"/>
        <v>#DIV/0!</v>
      </c>
      <c r="S225" s="101">
        <f t="shared" si="37"/>
        <v>0.2857142857142857</v>
      </c>
      <c r="T225" s="102"/>
      <c r="U225" s="107"/>
      <c r="V225" s="5"/>
    </row>
    <row r="226" spans="1:22" ht="15.6" hidden="1" x14ac:dyDescent="0.3">
      <c r="A226" s="18" t="s">
        <v>894</v>
      </c>
      <c r="B226" s="92">
        <f>+IFERROR(VLOOKUP(A226,'Details local delivery'!B:C,2,0),"-")</f>
        <v>46051</v>
      </c>
      <c r="C226" s="93">
        <f t="shared" si="31"/>
        <v>46051</v>
      </c>
      <c r="D226" s="94" t="str">
        <f>+IFERROR(VLOOKUP(A226,'Details local delivery'!B:E,4,0),"-")</f>
        <v>626tu203</v>
      </c>
      <c r="E226" s="94">
        <f>VLOOKUP(A226,'Details local delivery'!B:L,11,0)</f>
        <v>14</v>
      </c>
      <c r="F226" s="94">
        <f>SUMIFS('Details local delivery'!M:M,'Details local delivery'!G:G,'RECAP Delivery Plan '!A226)</f>
        <v>24</v>
      </c>
      <c r="G226" s="94">
        <f>VLOOKUP(A226,'Details local delivery'!B:J,9,0)</f>
        <v>8500</v>
      </c>
      <c r="H226" s="95">
        <f>SUMIFS('Details local delivery'!K:K,'Details local delivery'!G:G,'RECAP Delivery Plan '!A226)</f>
        <v>5868</v>
      </c>
      <c r="I226" s="96">
        <f>SUMIFS('Details local delivery'!Y:Y,'Details local delivery'!B:B,A:A)</f>
        <v>0</v>
      </c>
      <c r="J226" s="97">
        <f>AVERAGEIFS('Details local delivery'!W:W,'Details local delivery'!B:B,A226)</f>
        <v>1</v>
      </c>
      <c r="K226" s="96">
        <f>_xlfn.MAXIFS('Details local delivery'!Z:Z,'Details local delivery'!B:B,A226)</f>
        <v>0</v>
      </c>
      <c r="L226" s="96">
        <f>_xlfn.MAXIFS('Details local delivery'!AA:AA,'Details local delivery'!B:B,A226)</f>
        <v>0</v>
      </c>
      <c r="M226" s="256">
        <f>IFERROR(_xlfn.MAXIFS('Details local delivery'!AB:AB,'Details local delivery'!B:B,A226),"-")</f>
        <v>0</v>
      </c>
      <c r="N226" s="104">
        <f t="shared" si="32"/>
        <v>1.7142857142857142</v>
      </c>
      <c r="O226" s="104">
        <f t="shared" si="33"/>
        <v>0.69035294117647061</v>
      </c>
      <c r="P226" s="99">
        <f t="shared" si="34"/>
        <v>0</v>
      </c>
      <c r="Q226" s="100">
        <f t="shared" si="35"/>
        <v>0</v>
      </c>
      <c r="R226" s="105" t="e">
        <f t="shared" si="36"/>
        <v>#DIV/0!</v>
      </c>
      <c r="S226" s="101">
        <f t="shared" si="37"/>
        <v>1.7142857142857142</v>
      </c>
      <c r="T226" s="102"/>
      <c r="U226" s="107"/>
      <c r="V226" s="5"/>
    </row>
    <row r="227" spans="1:22" ht="15.6" hidden="1" x14ac:dyDescent="0.3">
      <c r="A227" s="18" t="s">
        <v>895</v>
      </c>
      <c r="B227" s="92">
        <f>+IFERROR(VLOOKUP(A227,'Details local delivery'!B:C,2,0),"-")</f>
        <v>46051</v>
      </c>
      <c r="C227" s="93">
        <f t="shared" si="31"/>
        <v>46051</v>
      </c>
      <c r="D227" s="94" t="str">
        <f>+IFERROR(VLOOKUP(A227,'Details local delivery'!B:E,4,0),"-")</f>
        <v>4331tu175</v>
      </c>
      <c r="E227" s="94">
        <f>VLOOKUP(A227,'Details local delivery'!B:L,11,0)</f>
        <v>14</v>
      </c>
      <c r="F227" s="94">
        <f>SUMIFS('Details local delivery'!M:M,'Details local delivery'!G:G,'RECAP Delivery Plan '!A227)</f>
        <v>7</v>
      </c>
      <c r="G227" s="94">
        <f>VLOOKUP(A227,'Details local delivery'!B:J,9,0)</f>
        <v>9200</v>
      </c>
      <c r="H227" s="95">
        <f>SUMIFS('Details local delivery'!K:K,'Details local delivery'!G:G,'RECAP Delivery Plan '!A227)</f>
        <v>2400</v>
      </c>
      <c r="I227" s="96">
        <f>SUMIFS('Details local delivery'!Y:Y,'Details local delivery'!B:B,A:A)</f>
        <v>0</v>
      </c>
      <c r="J227" s="97">
        <f>AVERAGEIFS('Details local delivery'!W:W,'Details local delivery'!B:B,A227)</f>
        <v>1</v>
      </c>
      <c r="K227" s="96">
        <f>_xlfn.MAXIFS('Details local delivery'!Z:Z,'Details local delivery'!B:B,A227)</f>
        <v>0</v>
      </c>
      <c r="L227" s="96">
        <f>_xlfn.MAXIFS('Details local delivery'!AA:AA,'Details local delivery'!B:B,A227)</f>
        <v>0</v>
      </c>
      <c r="M227" s="96">
        <f>_xlfn.MAXIFS('Details local delivery'!AB:AB,'Details local delivery'!B:B,A227)</f>
        <v>0</v>
      </c>
      <c r="N227" s="104">
        <f t="shared" si="32"/>
        <v>0.5</v>
      </c>
      <c r="O227" s="104">
        <f t="shared" si="33"/>
        <v>0.2608695652173913</v>
      </c>
      <c r="P227" s="99">
        <f t="shared" si="34"/>
        <v>0</v>
      </c>
      <c r="Q227" s="100">
        <f t="shared" si="35"/>
        <v>0</v>
      </c>
      <c r="R227" s="105" t="e">
        <f t="shared" si="36"/>
        <v>#DIV/0!</v>
      </c>
      <c r="S227" s="101">
        <f t="shared" si="37"/>
        <v>0.5</v>
      </c>
      <c r="T227" s="102"/>
      <c r="U227" s="107"/>
      <c r="V227" s="5"/>
    </row>
    <row r="228" spans="1:22" ht="15.6" hidden="1" x14ac:dyDescent="0.3">
      <c r="A228" s="18" t="s">
        <v>896</v>
      </c>
      <c r="B228" s="92">
        <f>+IFERROR(VLOOKUP(A228,'Details local delivery'!B:C,2,0),"-")</f>
        <v>46051</v>
      </c>
      <c r="C228" s="93">
        <f t="shared" si="31"/>
        <v>46051</v>
      </c>
      <c r="D228" s="94" t="str">
        <f>+IFERROR(VLOOKUP(A228,'Details local delivery'!B:E,4,0),"-")</f>
        <v>4331tu175</v>
      </c>
      <c r="E228" s="94">
        <f>VLOOKUP(A228,'Details local delivery'!B:L,11,0)</f>
        <v>14</v>
      </c>
      <c r="F228" s="94">
        <f>SUMIFS('Details local delivery'!M:M,'Details local delivery'!G:G,'RECAP Delivery Plan '!A228)</f>
        <v>11</v>
      </c>
      <c r="G228" s="94">
        <f>VLOOKUP(A228,'Details local delivery'!B:J,9,0)</f>
        <v>9200</v>
      </c>
      <c r="H228" s="95">
        <f>SUMIFS('Details local delivery'!K:K,'Details local delivery'!G:G,'RECAP Delivery Plan '!A228)</f>
        <v>18102</v>
      </c>
      <c r="I228" s="96">
        <f>SUMIFS('Details local delivery'!Y:Y,'Details local delivery'!B:B,A:A)</f>
        <v>0</v>
      </c>
      <c r="J228" s="97">
        <f>AVERAGEIFS('Details local delivery'!W:W,'Details local delivery'!B:B,A228)</f>
        <v>1</v>
      </c>
      <c r="K228" s="96">
        <f>_xlfn.MAXIFS('Details local delivery'!Z:Z,'Details local delivery'!B:B,A228)</f>
        <v>0</v>
      </c>
      <c r="L228" s="96">
        <f>_xlfn.MAXIFS('Details local delivery'!AA:AA,'Details local delivery'!B:B,A228)</f>
        <v>0</v>
      </c>
      <c r="M228" s="256">
        <f>IFERROR(_xlfn.MAXIFS('Details local delivery'!AB:AB,'Details local delivery'!B:B,A228),"-")</f>
        <v>0</v>
      </c>
      <c r="N228" s="104">
        <f t="shared" si="32"/>
        <v>0.7857142857142857</v>
      </c>
      <c r="O228" s="104">
        <f t="shared" si="33"/>
        <v>1.9676086956521739</v>
      </c>
      <c r="P228" s="99">
        <f t="shared" si="34"/>
        <v>0</v>
      </c>
      <c r="Q228" s="100">
        <f t="shared" si="35"/>
        <v>0</v>
      </c>
      <c r="R228" s="105" t="e">
        <f t="shared" si="36"/>
        <v>#DIV/0!</v>
      </c>
      <c r="S228" s="101">
        <f t="shared" si="37"/>
        <v>1.9676086956521739</v>
      </c>
      <c r="T228" s="102"/>
      <c r="U228" s="107"/>
      <c r="V228" s="5"/>
    </row>
    <row r="229" spans="1:22" ht="15.6" hidden="1" x14ac:dyDescent="0.3">
      <c r="A229" s="18" t="s">
        <v>897</v>
      </c>
      <c r="B229" s="92">
        <f>+IFERROR(VLOOKUP(A229,'Details local delivery'!B:C,2,0),"-")</f>
        <v>46051</v>
      </c>
      <c r="C229" s="93">
        <f t="shared" si="31"/>
        <v>46051</v>
      </c>
      <c r="D229" s="94" t="str">
        <f>+IFERROR(VLOOKUP(A229,'Details local delivery'!B:E,4,0),"-")</f>
        <v>REM107627</v>
      </c>
      <c r="E229" s="94">
        <f>VLOOKUP(A229,'Details local delivery'!B:L,11,0)</f>
        <v>27</v>
      </c>
      <c r="F229" s="94">
        <f>SUMIFS('Details local delivery'!M:M,'Details local delivery'!G:G,'RECAP Delivery Plan '!A229)</f>
        <v>23</v>
      </c>
      <c r="G229" s="94">
        <f>VLOOKUP(A229,'Details local delivery'!B:J,9,0)</f>
        <v>24950</v>
      </c>
      <c r="H229" s="95">
        <f>SUMIFS('Details local delivery'!K:K,'Details local delivery'!G:G,'RECAP Delivery Plan '!A229)</f>
        <v>4600</v>
      </c>
      <c r="I229" s="96">
        <f>SUMIFS('Details local delivery'!Y:Y,'Details local delivery'!B:B,A:A)</f>
        <v>0</v>
      </c>
      <c r="J229" s="97">
        <f>AVERAGEIFS('Details local delivery'!W:W,'Details local delivery'!B:B,A229)</f>
        <v>1</v>
      </c>
      <c r="K229" s="96">
        <f>_xlfn.MAXIFS('Details local delivery'!Z:Z,'Details local delivery'!B:B,A229)</f>
        <v>0</v>
      </c>
      <c r="L229" s="96">
        <f>_xlfn.MAXIFS('Details local delivery'!AA:AA,'Details local delivery'!B:B,A229)</f>
        <v>0</v>
      </c>
      <c r="M229" s="96">
        <f>_xlfn.MAXIFS('Details local delivery'!AB:AB,'Details local delivery'!B:B,A229)</f>
        <v>0</v>
      </c>
      <c r="N229" s="104">
        <f t="shared" si="32"/>
        <v>0.85185185185185186</v>
      </c>
      <c r="O229" s="104">
        <f t="shared" si="33"/>
        <v>0.18436873747494989</v>
      </c>
      <c r="P229" s="99">
        <f t="shared" si="34"/>
        <v>0</v>
      </c>
      <c r="Q229" s="100">
        <f t="shared" si="35"/>
        <v>0</v>
      </c>
      <c r="R229" s="105" t="e">
        <f t="shared" si="36"/>
        <v>#DIV/0!</v>
      </c>
      <c r="S229" s="101">
        <f t="shared" si="37"/>
        <v>0.85185185185185186</v>
      </c>
      <c r="T229" s="102"/>
      <c r="U229" s="107"/>
      <c r="V229" s="5"/>
    </row>
    <row r="230" spans="1:22" ht="15.6" hidden="1" x14ac:dyDescent="0.3">
      <c r="A230" s="18" t="s">
        <v>898</v>
      </c>
      <c r="B230" s="92">
        <f>+IFERROR(VLOOKUP(A230,'Details local delivery'!B:C,2,0),"-")</f>
        <v>46051</v>
      </c>
      <c r="C230" s="93">
        <f t="shared" si="31"/>
        <v>46051</v>
      </c>
      <c r="D230" s="94" t="str">
        <f>+IFERROR(VLOOKUP(A230,'Details local delivery'!B:E,4,0),"-")</f>
        <v>REM107627</v>
      </c>
      <c r="E230" s="94">
        <f>VLOOKUP(A230,'Details local delivery'!B:L,11,0)</f>
        <v>27</v>
      </c>
      <c r="F230" s="94">
        <f>SUMIFS('Details local delivery'!M:M,'Details local delivery'!G:G,'RECAP Delivery Plan '!A230)</f>
        <v>20</v>
      </c>
      <c r="G230" s="94">
        <f>VLOOKUP(A230,'Details local delivery'!B:J,9,0)</f>
        <v>24950</v>
      </c>
      <c r="H230" s="95">
        <f>SUMIFS('Details local delivery'!K:K,'Details local delivery'!G:G,'RECAP Delivery Plan '!A230)</f>
        <v>11230</v>
      </c>
      <c r="I230" s="96">
        <f>SUMIFS('Details local delivery'!Y:Y,'Details local delivery'!B:B,A:A)</f>
        <v>0</v>
      </c>
      <c r="J230" s="97">
        <f>AVERAGEIFS('Details local delivery'!W:W,'Details local delivery'!B:B,A230)</f>
        <v>0.6958333333333333</v>
      </c>
      <c r="K230" s="96">
        <f>_xlfn.MAXIFS('Details local delivery'!Z:Z,'Details local delivery'!B:B,A230)</f>
        <v>0</v>
      </c>
      <c r="L230" s="96">
        <f>_xlfn.MAXIFS('Details local delivery'!AA:AA,'Details local delivery'!B:B,A230)</f>
        <v>0</v>
      </c>
      <c r="M230" s="256">
        <f>IFERROR(_xlfn.MAXIFS('Details local delivery'!AB:AB,'Details local delivery'!B:B,A230),"-")</f>
        <v>0</v>
      </c>
      <c r="N230" s="104">
        <f t="shared" si="32"/>
        <v>0.7407407407407407</v>
      </c>
      <c r="O230" s="104">
        <f t="shared" si="33"/>
        <v>0.45010020040080162</v>
      </c>
      <c r="P230" s="99">
        <f t="shared" si="34"/>
        <v>0</v>
      </c>
      <c r="Q230" s="100">
        <f t="shared" si="35"/>
        <v>0</v>
      </c>
      <c r="R230" s="105" t="e">
        <f t="shared" si="36"/>
        <v>#DIV/0!</v>
      </c>
      <c r="S230" s="101">
        <f t="shared" si="37"/>
        <v>0.7407407407407407</v>
      </c>
      <c r="T230" s="102"/>
      <c r="U230" s="107"/>
      <c r="V230" s="5"/>
    </row>
    <row r="231" spans="1:22" ht="15.6" hidden="1" x14ac:dyDescent="0.3">
      <c r="A231" s="18" t="s">
        <v>899</v>
      </c>
      <c r="B231" s="92">
        <f>+IFERROR(VLOOKUP(A231,'Details local delivery'!B:C,2,0),"-")</f>
        <v>46051</v>
      </c>
      <c r="C231" s="93">
        <f t="shared" si="31"/>
        <v>46051</v>
      </c>
      <c r="D231" s="94" t="str">
        <f>+IFERROR(VLOOKUP(A231,'Details local delivery'!B:E,4,0),"-")</f>
        <v>7797tu218</v>
      </c>
      <c r="E231" s="94">
        <f>VLOOKUP(A231,'Details local delivery'!B:L,11,0)</f>
        <v>3</v>
      </c>
      <c r="F231" s="94">
        <f>SUMIFS('Details local delivery'!M:M,'Details local delivery'!G:G,'RECAP Delivery Plan '!A231)</f>
        <v>2</v>
      </c>
      <c r="G231" s="94">
        <f>VLOOKUP(A231,'Details local delivery'!B:J,9,0)</f>
        <v>927</v>
      </c>
      <c r="H231" s="95">
        <f>SUMIFS('Details local delivery'!K:K,'Details local delivery'!G:G,'RECAP Delivery Plan '!A231)</f>
        <v>589</v>
      </c>
      <c r="I231" s="96">
        <f>SUMIFS('Details local delivery'!Y:Y,'Details local delivery'!B:B,A:A)</f>
        <v>0</v>
      </c>
      <c r="J231" s="97">
        <f>AVERAGEIFS('Details local delivery'!W:W,'Details local delivery'!B:B,A231)</f>
        <v>1</v>
      </c>
      <c r="K231" s="96">
        <f>_xlfn.MAXIFS('Details local delivery'!Z:Z,'Details local delivery'!B:B,A231)</f>
        <v>0</v>
      </c>
      <c r="L231" s="96">
        <f>_xlfn.MAXIFS('Details local delivery'!AA:AA,'Details local delivery'!B:B,A231)</f>
        <v>0</v>
      </c>
      <c r="M231" s="96">
        <f>_xlfn.MAXIFS('Details local delivery'!AB:AB,'Details local delivery'!B:B,A231)</f>
        <v>0</v>
      </c>
      <c r="N231" s="104">
        <f t="shared" si="32"/>
        <v>0.66666666666666663</v>
      </c>
      <c r="O231" s="104">
        <f t="shared" si="33"/>
        <v>0.63538295577130532</v>
      </c>
      <c r="P231" s="99">
        <f t="shared" si="34"/>
        <v>0</v>
      </c>
      <c r="Q231" s="100">
        <f t="shared" si="35"/>
        <v>0</v>
      </c>
      <c r="R231" s="105" t="e">
        <f t="shared" si="36"/>
        <v>#DIV/0!</v>
      </c>
      <c r="S231" s="101">
        <f t="shared" si="37"/>
        <v>0.66666666666666663</v>
      </c>
      <c r="T231" s="102"/>
      <c r="U231" s="107"/>
      <c r="V231" s="5"/>
    </row>
    <row r="232" spans="1:22" ht="15.6" hidden="1" x14ac:dyDescent="0.3">
      <c r="A232" s="18" t="s">
        <v>900</v>
      </c>
      <c r="B232" s="92">
        <f>+IFERROR(VLOOKUP(A232,'Details local delivery'!B:C,2,0),"-")</f>
        <v>46051</v>
      </c>
      <c r="C232" s="93">
        <f t="shared" si="31"/>
        <v>46051</v>
      </c>
      <c r="D232" s="94" t="str">
        <f>+IFERROR(VLOOKUP(A232,'Details local delivery'!B:E,4,0),"-")</f>
        <v>7797tu218</v>
      </c>
      <c r="E232" s="94">
        <f>VLOOKUP(A232,'Details local delivery'!B:L,11,0)</f>
        <v>3</v>
      </c>
      <c r="F232" s="94">
        <f>SUMIFS('Details local delivery'!M:M,'Details local delivery'!G:G,'RECAP Delivery Plan '!A232)</f>
        <v>3</v>
      </c>
      <c r="G232" s="94">
        <f>VLOOKUP(A232,'Details local delivery'!B:J,9,0)</f>
        <v>927</v>
      </c>
      <c r="H232" s="95">
        <f>SUMIFS('Details local delivery'!K:K,'Details local delivery'!G:G,'RECAP Delivery Plan '!A232)</f>
        <v>620</v>
      </c>
      <c r="I232" s="96">
        <f>SUMIFS('Details local delivery'!Y:Y,'Details local delivery'!B:B,A:A)</f>
        <v>0</v>
      </c>
      <c r="J232" s="97">
        <f>AVERAGEIFS('Details local delivery'!W:W,'Details local delivery'!B:B,A232)</f>
        <v>1</v>
      </c>
      <c r="K232" s="96">
        <f>_xlfn.MAXIFS('Details local delivery'!Z:Z,'Details local delivery'!B:B,A232)</f>
        <v>0</v>
      </c>
      <c r="L232" s="96">
        <f>_xlfn.MAXIFS('Details local delivery'!AA:AA,'Details local delivery'!B:B,A232)</f>
        <v>0</v>
      </c>
      <c r="M232" s="256">
        <f>IFERROR(_xlfn.MAXIFS('Details local delivery'!AB:AB,'Details local delivery'!B:B,A232),"-")</f>
        <v>0</v>
      </c>
      <c r="N232" s="104">
        <f t="shared" si="32"/>
        <v>1</v>
      </c>
      <c r="O232" s="104">
        <f t="shared" si="33"/>
        <v>0.66882416396979505</v>
      </c>
      <c r="P232" s="99">
        <f t="shared" si="34"/>
        <v>0</v>
      </c>
      <c r="Q232" s="100">
        <f t="shared" si="35"/>
        <v>0</v>
      </c>
      <c r="R232" s="105" t="e">
        <f t="shared" si="36"/>
        <v>#DIV/0!</v>
      </c>
      <c r="S232" s="101">
        <f t="shared" si="37"/>
        <v>1</v>
      </c>
      <c r="T232" s="102"/>
      <c r="U232" s="107"/>
      <c r="V232" s="5"/>
    </row>
    <row r="233" spans="1:22" ht="15.6" hidden="1" x14ac:dyDescent="0.3">
      <c r="A233" s="18" t="s">
        <v>901</v>
      </c>
      <c r="B233" s="92">
        <f>+IFERROR(VLOOKUP(A233,'Details local delivery'!B:C,2,0),"-")</f>
        <v>46051</v>
      </c>
      <c r="C233" s="93">
        <f t="shared" si="31"/>
        <v>46051</v>
      </c>
      <c r="D233" s="94" t="str">
        <f>+IFERROR(VLOOKUP(A233,'Details local delivery'!B:E,4,0),"-")</f>
        <v>6502TU247</v>
      </c>
      <c r="E233" s="94">
        <f>VLOOKUP(A233,'Details local delivery'!B:L,11,0)</f>
        <v>14</v>
      </c>
      <c r="F233" s="94">
        <f>SUMIFS('Details local delivery'!M:M,'Details local delivery'!G:G,'RECAP Delivery Plan '!A233)</f>
        <v>2</v>
      </c>
      <c r="G233" s="94">
        <f>VLOOKUP(A233,'Details local delivery'!B:J,9,0)</f>
        <v>8500</v>
      </c>
      <c r="H233" s="95">
        <f>SUMIFS('Details local delivery'!K:K,'Details local delivery'!G:G,'RECAP Delivery Plan '!A233)</f>
        <v>958</v>
      </c>
      <c r="I233" s="96">
        <f>SUMIFS('Details local delivery'!Y:Y,'Details local delivery'!B:B,A:A)</f>
        <v>0</v>
      </c>
      <c r="J233" s="97">
        <f>AVERAGEIFS('Details local delivery'!W:W,'Details local delivery'!B:B,A233)</f>
        <v>1</v>
      </c>
      <c r="K233" s="96">
        <f>_xlfn.MAXIFS('Details local delivery'!Z:Z,'Details local delivery'!B:B,A233)</f>
        <v>0</v>
      </c>
      <c r="L233" s="96">
        <f>_xlfn.MAXIFS('Details local delivery'!AA:AA,'Details local delivery'!B:B,A233)</f>
        <v>0</v>
      </c>
      <c r="M233" s="256">
        <f>IFERROR(_xlfn.MAXIFS('Details local delivery'!AB:AB,'Details local delivery'!B:B,A233),"-")</f>
        <v>0</v>
      </c>
      <c r="N233" s="104">
        <f t="shared" si="32"/>
        <v>0.14285714285714285</v>
      </c>
      <c r="O233" s="104">
        <f t="shared" si="33"/>
        <v>0.11270588235294117</v>
      </c>
      <c r="P233" s="99">
        <f t="shared" si="34"/>
        <v>0</v>
      </c>
      <c r="Q233" s="100">
        <f t="shared" si="35"/>
        <v>0</v>
      </c>
      <c r="R233" s="105" t="e">
        <f t="shared" si="36"/>
        <v>#DIV/0!</v>
      </c>
      <c r="S233" s="101">
        <f t="shared" si="37"/>
        <v>0.14285714285714285</v>
      </c>
      <c r="T233" s="102"/>
      <c r="U233" s="107"/>
      <c r="V233" s="5"/>
    </row>
    <row r="234" spans="1:22" ht="15.6" hidden="1" x14ac:dyDescent="0.3">
      <c r="A234" s="18" t="s">
        <v>902</v>
      </c>
      <c r="B234" s="92">
        <f>+IFERROR(VLOOKUP(A234,'Details local delivery'!B:C,2,0),"-")</f>
        <v>46051</v>
      </c>
      <c r="C234" s="93">
        <f t="shared" ref="C234:C259" si="38">B234</f>
        <v>46051</v>
      </c>
      <c r="D234" s="94" t="str">
        <f>+IFERROR(VLOOKUP(A234,'Details local delivery'!B:E,4,0),"-")</f>
        <v>6502TU247</v>
      </c>
      <c r="E234" s="94">
        <f>VLOOKUP(A234,'Details local delivery'!B:L,11,0)</f>
        <v>14</v>
      </c>
      <c r="F234" s="94">
        <f>SUMIFS('Details local delivery'!M:M,'Details local delivery'!G:G,'RECAP Delivery Plan '!A234)</f>
        <v>12</v>
      </c>
      <c r="G234" s="94">
        <f>VLOOKUP(A234,'Details local delivery'!B:J,9,0)</f>
        <v>8500</v>
      </c>
      <c r="H234" s="95">
        <f>SUMIFS('Details local delivery'!K:K,'Details local delivery'!G:G,'RECAP Delivery Plan '!A234)</f>
        <v>10000</v>
      </c>
      <c r="I234" s="96">
        <f>SUMIFS('Details local delivery'!Y:Y,'Details local delivery'!B:B,A:A)</f>
        <v>0</v>
      </c>
      <c r="J234" s="97">
        <f>AVERAGEIFS('Details local delivery'!W:W,'Details local delivery'!B:B,A234)</f>
        <v>0.93333333333333335</v>
      </c>
      <c r="K234" s="96">
        <f>_xlfn.MAXIFS('Details local delivery'!Z:Z,'Details local delivery'!B:B,A234)</f>
        <v>0</v>
      </c>
      <c r="L234" s="96">
        <f>_xlfn.MAXIFS('Details local delivery'!AA:AA,'Details local delivery'!B:B,A234)</f>
        <v>0</v>
      </c>
      <c r="M234" s="96">
        <f>_xlfn.MAXIFS('Details local delivery'!AB:AB,'Details local delivery'!B:B,A234)</f>
        <v>0</v>
      </c>
      <c r="N234" s="104">
        <f t="shared" ref="N234:N259" si="39">+F234/E234</f>
        <v>0.8571428571428571</v>
      </c>
      <c r="O234" s="104">
        <f t="shared" ref="O234:O259" si="40">+H234/G234</f>
        <v>1.1764705882352942</v>
      </c>
      <c r="P234" s="99">
        <f t="shared" ref="P234:P259" si="41">K234+L234+M234</f>
        <v>0</v>
      </c>
      <c r="Q234" s="100">
        <f t="shared" ref="Q234:Q259" si="42">P234+I234</f>
        <v>0</v>
      </c>
      <c r="R234" s="105" t="e">
        <f t="shared" ref="R234:R259" si="43">Q234/P234</f>
        <v>#DIV/0!</v>
      </c>
      <c r="S234" s="101">
        <f t="shared" si="37"/>
        <v>1.1764705882352942</v>
      </c>
      <c r="T234" s="102"/>
      <c r="U234" s="107"/>
      <c r="V234" s="5"/>
    </row>
    <row r="235" spans="1:22" ht="15.6" hidden="1" x14ac:dyDescent="0.3">
      <c r="A235" s="18" t="s">
        <v>903</v>
      </c>
      <c r="B235" s="92">
        <f>+IFERROR(VLOOKUP(A235,'Details local delivery'!B:C,2,0),"-")</f>
        <v>46051</v>
      </c>
      <c r="C235" s="93">
        <f t="shared" si="38"/>
        <v>46051</v>
      </c>
      <c r="D235" s="94" t="str">
        <f>+IFERROR(VLOOKUP(A235,'Details local delivery'!B:E,4,0),"-")</f>
        <v>9524TU238</v>
      </c>
      <c r="E235" s="94">
        <f>VLOOKUP(A235,'Details local delivery'!B:L,11,0)</f>
        <v>14</v>
      </c>
      <c r="F235" s="94">
        <f>SUMIFS('Details local delivery'!M:M,'Details local delivery'!G:G,'RECAP Delivery Plan '!A235)</f>
        <v>27</v>
      </c>
      <c r="G235" s="94">
        <f>VLOOKUP(A235,'Details local delivery'!B:J,9,0)</f>
        <v>10230</v>
      </c>
      <c r="H235" s="95">
        <f>SUMIFS('Details local delivery'!K:K,'Details local delivery'!G:G,'RECAP Delivery Plan '!A235)</f>
        <v>6954</v>
      </c>
      <c r="I235" s="96">
        <f>SUMIFS('Details local delivery'!Y:Y,'Details local delivery'!B:B,A:A)</f>
        <v>0</v>
      </c>
      <c r="J235" s="97">
        <f>AVERAGEIFS('Details local delivery'!W:W,'Details local delivery'!B:B,A235)</f>
        <v>0.62083333333333335</v>
      </c>
      <c r="K235" s="96">
        <f>_xlfn.MAXIFS('Details local delivery'!Z:Z,'Details local delivery'!B:B,A235)</f>
        <v>0</v>
      </c>
      <c r="L235" s="96">
        <f>_xlfn.MAXIFS('Details local delivery'!AA:AA,'Details local delivery'!B:B,A235)</f>
        <v>0</v>
      </c>
      <c r="M235" s="256">
        <f>IFERROR(_xlfn.MAXIFS('Details local delivery'!AB:AB,'Details local delivery'!B:B,A235),"-")</f>
        <v>0</v>
      </c>
      <c r="N235" s="104">
        <f t="shared" si="39"/>
        <v>1.9285714285714286</v>
      </c>
      <c r="O235" s="104">
        <f t="shared" si="40"/>
        <v>0.67976539589442819</v>
      </c>
      <c r="P235" s="99">
        <f t="shared" si="41"/>
        <v>0</v>
      </c>
      <c r="Q235" s="100">
        <f t="shared" si="42"/>
        <v>0</v>
      </c>
      <c r="R235" s="105" t="e">
        <f t="shared" si="43"/>
        <v>#DIV/0!</v>
      </c>
      <c r="S235" s="101">
        <f t="shared" si="37"/>
        <v>1.9285714285714286</v>
      </c>
      <c r="T235" s="102"/>
      <c r="U235" s="107"/>
      <c r="V235" s="5"/>
    </row>
    <row r="236" spans="1:22" ht="15.6" hidden="1" x14ac:dyDescent="0.3">
      <c r="A236" s="18" t="s">
        <v>904</v>
      </c>
      <c r="B236" s="92">
        <f>+IFERROR(VLOOKUP(A236,'Details local delivery'!B:C,2,0),"-")</f>
        <v>46051</v>
      </c>
      <c r="C236" s="93">
        <f t="shared" si="38"/>
        <v>46051</v>
      </c>
      <c r="D236" s="94" t="str">
        <f>+IFERROR(VLOOKUP(A236,'Details local delivery'!B:E,4,0),"-")</f>
        <v>626tu203</v>
      </c>
      <c r="E236" s="94">
        <f>VLOOKUP(A236,'Details local delivery'!B:L,11,0)</f>
        <v>14</v>
      </c>
      <c r="F236" s="94">
        <f>SUMIFS('Details local delivery'!M:M,'Details local delivery'!G:G,'RECAP Delivery Plan '!A236)</f>
        <v>4</v>
      </c>
      <c r="G236" s="94">
        <f>VLOOKUP(A236,'Details local delivery'!B:J,9,0)</f>
        <v>8500</v>
      </c>
      <c r="H236" s="95">
        <f>SUMIFS('Details local delivery'!K:K,'Details local delivery'!G:G,'RECAP Delivery Plan '!A236)</f>
        <v>808.5</v>
      </c>
      <c r="I236" s="96">
        <f>SUMIFS('Details local delivery'!Y:Y,'Details local delivery'!B:B,A:A)</f>
        <v>0</v>
      </c>
      <c r="J236" s="97">
        <f>AVERAGEIFS('Details local delivery'!W:W,'Details local delivery'!B:B,A236)</f>
        <v>0.40833333333333333</v>
      </c>
      <c r="K236" s="96">
        <f>_xlfn.MAXIFS('Details local delivery'!Z:Z,'Details local delivery'!B:B,A236)</f>
        <v>0</v>
      </c>
      <c r="L236" s="96">
        <f>_xlfn.MAXIFS('Details local delivery'!AA:AA,'Details local delivery'!B:B,A236)</f>
        <v>0</v>
      </c>
      <c r="M236" s="256">
        <f>IFERROR(_xlfn.MAXIFS('Details local delivery'!AB:AB,'Details local delivery'!B:B,A236),"-")</f>
        <v>0</v>
      </c>
      <c r="N236" s="104">
        <f t="shared" si="39"/>
        <v>0.2857142857142857</v>
      </c>
      <c r="O236" s="104">
        <f t="shared" si="40"/>
        <v>9.5117647058823529E-2</v>
      </c>
      <c r="P236" s="99">
        <f t="shared" si="41"/>
        <v>0</v>
      </c>
      <c r="Q236" s="100">
        <f t="shared" si="42"/>
        <v>0</v>
      </c>
      <c r="R236" s="105" t="e">
        <f t="shared" si="43"/>
        <v>#DIV/0!</v>
      </c>
      <c r="S236" s="101">
        <f t="shared" si="37"/>
        <v>0.2857142857142857</v>
      </c>
      <c r="T236" s="102"/>
      <c r="U236" s="107"/>
      <c r="V236" s="5"/>
    </row>
    <row r="237" spans="1:22" ht="15.6" hidden="1" x14ac:dyDescent="0.3">
      <c r="A237" s="18" t="s">
        <v>905</v>
      </c>
      <c r="B237" s="92">
        <f>+IFERROR(VLOOKUP(A237,'Details local delivery'!B:C,2,0),"-")</f>
        <v>46051</v>
      </c>
      <c r="C237" s="93">
        <f t="shared" si="38"/>
        <v>46051</v>
      </c>
      <c r="D237" s="94" t="str">
        <f>+IFERROR(VLOOKUP(A237,'Details local delivery'!B:E,4,0),"-")</f>
        <v>6502TU247</v>
      </c>
      <c r="E237" s="94">
        <f>VLOOKUP(A237,'Details local delivery'!B:L,11,0)</f>
        <v>14</v>
      </c>
      <c r="F237" s="94">
        <f>SUMIFS('Details local delivery'!M:M,'Details local delivery'!G:G,'RECAP Delivery Plan '!A237)</f>
        <v>10</v>
      </c>
      <c r="G237" s="94">
        <f>VLOOKUP(A237,'Details local delivery'!B:J,9,0)</f>
        <v>8500</v>
      </c>
      <c r="H237" s="95">
        <f>SUMIFS('Details local delivery'!K:K,'Details local delivery'!G:G,'RECAP Delivery Plan '!A237)</f>
        <v>6000</v>
      </c>
      <c r="I237" s="96">
        <f>SUMIFS('Details local delivery'!Y:Y,'Details local delivery'!B:B,A:A)</f>
        <v>0</v>
      </c>
      <c r="J237" s="97">
        <f>AVERAGEIFS('Details local delivery'!W:W,'Details local delivery'!B:B,A237)</f>
        <v>1</v>
      </c>
      <c r="K237" s="96">
        <f>_xlfn.MAXIFS('Details local delivery'!Z:Z,'Details local delivery'!B:B,A237)</f>
        <v>0</v>
      </c>
      <c r="L237" s="96">
        <f>_xlfn.MAXIFS('Details local delivery'!AA:AA,'Details local delivery'!B:B,A237)</f>
        <v>0</v>
      </c>
      <c r="M237" s="256">
        <f>IFERROR(_xlfn.MAXIFS('Details local delivery'!AB:AB,'Details local delivery'!B:B,A237),"-")</f>
        <v>0</v>
      </c>
      <c r="N237" s="104">
        <f t="shared" si="39"/>
        <v>0.7142857142857143</v>
      </c>
      <c r="O237" s="104">
        <f t="shared" si="40"/>
        <v>0.70588235294117652</v>
      </c>
      <c r="P237" s="99">
        <f t="shared" si="41"/>
        <v>0</v>
      </c>
      <c r="Q237" s="100">
        <f t="shared" si="42"/>
        <v>0</v>
      </c>
      <c r="R237" s="105" t="e">
        <f t="shared" si="43"/>
        <v>#DIV/0!</v>
      </c>
      <c r="S237" s="101">
        <f t="shared" si="37"/>
        <v>0.7142857142857143</v>
      </c>
      <c r="T237" s="102"/>
      <c r="U237" s="107"/>
      <c r="V237" s="5"/>
    </row>
    <row r="238" spans="1:22" ht="15.6" hidden="1" x14ac:dyDescent="0.3">
      <c r="A238" s="18" t="s">
        <v>906</v>
      </c>
      <c r="B238" s="92">
        <f>+IFERROR(VLOOKUP(A238,'Details local delivery'!B:C,2,0),"-")</f>
        <v>46052</v>
      </c>
      <c r="C238" s="93">
        <f t="shared" si="38"/>
        <v>46052</v>
      </c>
      <c r="D238" s="94" t="str">
        <f>+IFERROR(VLOOKUP(A238,'Details local delivery'!B:E,4,0),"-")</f>
        <v>6502TU247</v>
      </c>
      <c r="E238" s="94">
        <f>VLOOKUP(A238,'Details local delivery'!B:L,11,0)</f>
        <v>14</v>
      </c>
      <c r="F238" s="94">
        <f>SUMIFS('Details local delivery'!M:M,'Details local delivery'!G:G,'RECAP Delivery Plan '!A238)</f>
        <v>14</v>
      </c>
      <c r="G238" s="94">
        <f>VLOOKUP(A238,'Details local delivery'!B:J,9,0)</f>
        <v>8500</v>
      </c>
      <c r="H238" s="95">
        <f>SUMIFS('Details local delivery'!K:K,'Details local delivery'!G:G,'RECAP Delivery Plan '!A238)</f>
        <v>7800</v>
      </c>
      <c r="I238" s="96">
        <f>SUMIFS('Details local delivery'!Y:Y,'Details local delivery'!B:B,A:A)</f>
        <v>0</v>
      </c>
      <c r="J238" s="97">
        <f>AVERAGEIFS('Details local delivery'!W:W,'Details local delivery'!B:B,A238)</f>
        <v>1</v>
      </c>
      <c r="K238" s="96">
        <f>_xlfn.MAXIFS('Details local delivery'!Z:Z,'Details local delivery'!B:B,A238)</f>
        <v>0</v>
      </c>
      <c r="L238" s="96">
        <f>_xlfn.MAXIFS('Details local delivery'!AA:AA,'Details local delivery'!B:B,A238)</f>
        <v>0</v>
      </c>
      <c r="M238" s="256">
        <f>IFERROR(_xlfn.MAXIFS('Details local delivery'!AB:AB,'Details local delivery'!B:B,A238),"-")</f>
        <v>0</v>
      </c>
      <c r="N238" s="104">
        <f t="shared" si="39"/>
        <v>1</v>
      </c>
      <c r="O238" s="104">
        <f t="shared" si="40"/>
        <v>0.91764705882352937</v>
      </c>
      <c r="P238" s="99">
        <f t="shared" si="41"/>
        <v>0</v>
      </c>
      <c r="Q238" s="100">
        <f t="shared" si="42"/>
        <v>0</v>
      </c>
      <c r="R238" s="105" t="e">
        <f t="shared" si="43"/>
        <v>#DIV/0!</v>
      </c>
      <c r="S238" s="101">
        <f t="shared" si="37"/>
        <v>1</v>
      </c>
      <c r="T238" s="102"/>
      <c r="U238" s="107"/>
      <c r="V238" s="5"/>
    </row>
    <row r="239" spans="1:22" ht="15.6" hidden="1" x14ac:dyDescent="0.3">
      <c r="A239" s="18" t="s">
        <v>907</v>
      </c>
      <c r="B239" s="92">
        <f>+IFERROR(VLOOKUP(A239,'Details local delivery'!B:C,2,0),"-")</f>
        <v>46052</v>
      </c>
      <c r="C239" s="93">
        <f t="shared" si="38"/>
        <v>46052</v>
      </c>
      <c r="D239" s="94" t="str">
        <f>+IFERROR(VLOOKUP(A239,'Details local delivery'!B:E,4,0),"-")</f>
        <v>REM107627</v>
      </c>
      <c r="E239" s="94">
        <f>VLOOKUP(A239,'Details local delivery'!B:L,11,0)</f>
        <v>27</v>
      </c>
      <c r="F239" s="94">
        <f>SUMIFS('Details local delivery'!M:M,'Details local delivery'!G:G,'RECAP Delivery Plan '!A239)</f>
        <v>27</v>
      </c>
      <c r="G239" s="94">
        <f>VLOOKUP(A239,'Details local delivery'!B:J,9,0)</f>
        <v>24950</v>
      </c>
      <c r="H239" s="95">
        <f>SUMIFS('Details local delivery'!K:K,'Details local delivery'!G:G,'RECAP Delivery Plan '!A239)</f>
        <v>26400</v>
      </c>
      <c r="I239" s="96">
        <f>SUMIFS('Details local delivery'!Y:Y,'Details local delivery'!B:B,A:A)</f>
        <v>0</v>
      </c>
      <c r="J239" s="97">
        <f>AVERAGEIFS('Details local delivery'!W:W,'Details local delivery'!B:B,A239)</f>
        <v>1</v>
      </c>
      <c r="K239" s="96">
        <f>_xlfn.MAXIFS('Details local delivery'!Z:Z,'Details local delivery'!B:B,A239)</f>
        <v>0</v>
      </c>
      <c r="L239" s="96">
        <f>_xlfn.MAXIFS('Details local delivery'!AA:AA,'Details local delivery'!B:B,A239)</f>
        <v>0</v>
      </c>
      <c r="M239" s="96">
        <f>_xlfn.MAXIFS('Details local delivery'!AB:AB,'Details local delivery'!B:B,A239)</f>
        <v>0</v>
      </c>
      <c r="N239" s="104">
        <f t="shared" si="39"/>
        <v>1</v>
      </c>
      <c r="O239" s="104">
        <f t="shared" si="40"/>
        <v>1.0581162324649298</v>
      </c>
      <c r="P239" s="99">
        <f t="shared" si="41"/>
        <v>0</v>
      </c>
      <c r="Q239" s="100">
        <f t="shared" si="42"/>
        <v>0</v>
      </c>
      <c r="R239" s="105" t="e">
        <f t="shared" si="43"/>
        <v>#DIV/0!</v>
      </c>
      <c r="S239" s="101">
        <f t="shared" si="37"/>
        <v>1.0581162324649298</v>
      </c>
      <c r="T239" s="102"/>
      <c r="U239" s="107"/>
      <c r="V239" s="5"/>
    </row>
    <row r="240" spans="1:22" ht="15.6" hidden="1" x14ac:dyDescent="0.3">
      <c r="A240" s="18" t="s">
        <v>908</v>
      </c>
      <c r="B240" s="92">
        <f>+IFERROR(VLOOKUP(A240,'Details local delivery'!B:C,2,0),"-")</f>
        <v>46052</v>
      </c>
      <c r="C240" s="93">
        <f t="shared" si="38"/>
        <v>46052</v>
      </c>
      <c r="D240" s="94" t="str">
        <f>+IFERROR(VLOOKUP(A240,'Details local delivery'!B:E,4,0),"-")</f>
        <v>REM107627</v>
      </c>
      <c r="E240" s="94">
        <f>VLOOKUP(A240,'Details local delivery'!B:L,11,0)</f>
        <v>27</v>
      </c>
      <c r="F240" s="94">
        <f>SUMIFS('Details local delivery'!M:M,'Details local delivery'!G:G,'RECAP Delivery Plan '!A240)</f>
        <v>19</v>
      </c>
      <c r="G240" s="94">
        <f>VLOOKUP(A240,'Details local delivery'!B:J,9,0)</f>
        <v>24950</v>
      </c>
      <c r="H240" s="95">
        <f>SUMIFS('Details local delivery'!K:K,'Details local delivery'!G:G,'RECAP Delivery Plan '!A240)</f>
        <v>8610.6</v>
      </c>
      <c r="I240" s="96">
        <f>SUMIFS('Details local delivery'!Y:Y,'Details local delivery'!B:B,A:A)</f>
        <v>0</v>
      </c>
      <c r="J240" s="97">
        <f>AVERAGEIFS('Details local delivery'!W:W,'Details local delivery'!B:B,A240)</f>
        <v>0.98333333333333339</v>
      </c>
      <c r="K240" s="96">
        <f>_xlfn.MAXIFS('Details local delivery'!Z:Z,'Details local delivery'!B:B,A240)</f>
        <v>0</v>
      </c>
      <c r="L240" s="96">
        <f>_xlfn.MAXIFS('Details local delivery'!AA:AA,'Details local delivery'!B:B,A240)</f>
        <v>0</v>
      </c>
      <c r="M240" s="96">
        <f>_xlfn.MAXIFS('Details local delivery'!AB:AB,'Details local delivery'!B:B,A240)</f>
        <v>0</v>
      </c>
      <c r="N240" s="104">
        <f t="shared" si="39"/>
        <v>0.70370370370370372</v>
      </c>
      <c r="O240" s="104">
        <f t="shared" si="40"/>
        <v>0.34511422845691386</v>
      </c>
      <c r="P240" s="99">
        <f t="shared" si="41"/>
        <v>0</v>
      </c>
      <c r="Q240" s="100">
        <f t="shared" si="42"/>
        <v>0</v>
      </c>
      <c r="R240" s="105" t="e">
        <f t="shared" si="43"/>
        <v>#DIV/0!</v>
      </c>
      <c r="S240" s="101">
        <f t="shared" si="37"/>
        <v>0.70370370370370372</v>
      </c>
      <c r="T240" s="102"/>
      <c r="U240" s="107"/>
      <c r="V240" s="5"/>
    </row>
    <row r="241" spans="1:22" ht="15.6" hidden="1" x14ac:dyDescent="0.3">
      <c r="A241" s="18" t="s">
        <v>909</v>
      </c>
      <c r="B241" s="92">
        <f>+IFERROR(VLOOKUP(A241,'Details local delivery'!B:C,2,0),"-")</f>
        <v>46052</v>
      </c>
      <c r="C241" s="93">
        <f t="shared" si="38"/>
        <v>46052</v>
      </c>
      <c r="D241" s="94" t="str">
        <f>+IFERROR(VLOOKUP(A241,'Details local delivery'!B:E,4,0),"-")</f>
        <v>7797tu218</v>
      </c>
      <c r="E241" s="94">
        <f>VLOOKUP(A241,'Details local delivery'!B:L,11,0)</f>
        <v>3</v>
      </c>
      <c r="F241" s="94">
        <f>SUMIFS('Details local delivery'!M:M,'Details local delivery'!G:G,'RECAP Delivery Plan '!A241)</f>
        <v>1</v>
      </c>
      <c r="G241" s="94">
        <f>VLOOKUP(A241,'Details local delivery'!B:J,9,0)</f>
        <v>927</v>
      </c>
      <c r="H241" s="95">
        <f>SUMIFS('Details local delivery'!K:K,'Details local delivery'!G:G,'RECAP Delivery Plan '!A241)</f>
        <v>147.5</v>
      </c>
      <c r="I241" s="96">
        <f>SUMIFS('Details local delivery'!Y:Y,'Details local delivery'!B:B,A:A)</f>
        <v>0</v>
      </c>
      <c r="J241" s="97">
        <f>AVERAGEIFS('Details local delivery'!W:W,'Details local delivery'!B:B,A241)</f>
        <v>1</v>
      </c>
      <c r="K241" s="96">
        <f>_xlfn.MAXIFS('Details local delivery'!Z:Z,'Details local delivery'!B:B,A241)</f>
        <v>0</v>
      </c>
      <c r="L241" s="96">
        <f>_xlfn.MAXIFS('Details local delivery'!AA:AA,'Details local delivery'!B:B,A241)</f>
        <v>0</v>
      </c>
      <c r="M241" s="256">
        <f>IFERROR(_xlfn.MAXIFS('Details local delivery'!AB:AB,'Details local delivery'!B:B,A241),"-")</f>
        <v>0</v>
      </c>
      <c r="N241" s="104">
        <f t="shared" si="39"/>
        <v>0.33333333333333331</v>
      </c>
      <c r="O241" s="104">
        <f t="shared" si="40"/>
        <v>0.15911542610571736</v>
      </c>
      <c r="P241" s="99">
        <f t="shared" si="41"/>
        <v>0</v>
      </c>
      <c r="Q241" s="100">
        <f t="shared" si="42"/>
        <v>0</v>
      </c>
      <c r="R241" s="105" t="e">
        <f t="shared" si="43"/>
        <v>#DIV/0!</v>
      </c>
      <c r="S241" s="101">
        <f t="shared" si="37"/>
        <v>0.33333333333333331</v>
      </c>
      <c r="T241" s="102"/>
      <c r="U241" s="107"/>
      <c r="V241" s="5"/>
    </row>
    <row r="242" spans="1:22" ht="15.6" hidden="1" x14ac:dyDescent="0.3">
      <c r="A242" s="18" t="s">
        <v>910</v>
      </c>
      <c r="B242" s="92">
        <f>+IFERROR(VLOOKUP(A242,'Details local delivery'!B:C,2,0),"-")</f>
        <v>46052</v>
      </c>
      <c r="C242" s="93">
        <f t="shared" si="38"/>
        <v>46052</v>
      </c>
      <c r="D242" s="94" t="str">
        <f>+IFERROR(VLOOKUP(A242,'Details local delivery'!B:E,4,0),"-")</f>
        <v>4331tu175</v>
      </c>
      <c r="E242" s="94">
        <f>VLOOKUP(A242,'Details local delivery'!B:L,11,0)</f>
        <v>14</v>
      </c>
      <c r="F242" s="94">
        <f>SUMIFS('Details local delivery'!M:M,'Details local delivery'!G:G,'RECAP Delivery Plan '!A242)</f>
        <v>14</v>
      </c>
      <c r="G242" s="94">
        <f>VLOOKUP(A242,'Details local delivery'!B:J,9,0)</f>
        <v>9200</v>
      </c>
      <c r="H242" s="95">
        <f>SUMIFS('Details local delivery'!K:K,'Details local delivery'!G:G,'RECAP Delivery Plan '!A242)</f>
        <v>10200</v>
      </c>
      <c r="I242" s="96">
        <f>SUMIFS('Details local delivery'!Y:Y,'Details local delivery'!B:B,A:A)</f>
        <v>0</v>
      </c>
      <c r="J242" s="97">
        <f>AVERAGEIFS('Details local delivery'!W:W,'Details local delivery'!B:B,A242)</f>
        <v>1</v>
      </c>
      <c r="K242" s="96">
        <f>_xlfn.MAXIFS('Details local delivery'!Z:Z,'Details local delivery'!B:B,A242)</f>
        <v>0</v>
      </c>
      <c r="L242" s="96">
        <f>_xlfn.MAXIFS('Details local delivery'!AA:AA,'Details local delivery'!B:B,A242)</f>
        <v>0</v>
      </c>
      <c r="M242" s="256">
        <f>IFERROR(_xlfn.MAXIFS('Details local delivery'!AB:AB,'Details local delivery'!B:B,A242),"-")</f>
        <v>0</v>
      </c>
      <c r="N242" s="104">
        <f t="shared" si="39"/>
        <v>1</v>
      </c>
      <c r="O242" s="104">
        <f t="shared" si="40"/>
        <v>1.1086956521739131</v>
      </c>
      <c r="P242" s="99">
        <f t="shared" si="41"/>
        <v>0</v>
      </c>
      <c r="Q242" s="100">
        <f t="shared" si="42"/>
        <v>0</v>
      </c>
      <c r="R242" s="105" t="e">
        <f t="shared" si="43"/>
        <v>#DIV/0!</v>
      </c>
      <c r="S242" s="101">
        <f t="shared" si="37"/>
        <v>1.1086956521739131</v>
      </c>
      <c r="T242" s="102"/>
      <c r="U242" s="107"/>
      <c r="V242" s="5"/>
    </row>
    <row r="243" spans="1:22" ht="15.6" hidden="1" x14ac:dyDescent="0.3">
      <c r="A243" s="18" t="s">
        <v>911</v>
      </c>
      <c r="B243" s="92">
        <f>+IFERROR(VLOOKUP(A243,'Details local delivery'!B:C,2,0),"-")</f>
        <v>46052</v>
      </c>
      <c r="C243" s="93">
        <f t="shared" si="38"/>
        <v>46052</v>
      </c>
      <c r="D243" s="94" t="str">
        <f>+IFERROR(VLOOKUP(A243,'Details local delivery'!B:E,4,0),"-")</f>
        <v>4331tu175</v>
      </c>
      <c r="E243" s="94">
        <f>VLOOKUP(A243,'Details local delivery'!B:L,11,0)</f>
        <v>14</v>
      </c>
      <c r="F243" s="94">
        <f>SUMIFS('Details local delivery'!M:M,'Details local delivery'!G:G,'RECAP Delivery Plan '!A243)</f>
        <v>2</v>
      </c>
      <c r="G243" s="94">
        <f>VLOOKUP(A243,'Details local delivery'!B:J,9,0)</f>
        <v>9200</v>
      </c>
      <c r="H243" s="95">
        <f>SUMIFS('Details local delivery'!K:K,'Details local delivery'!G:G,'RECAP Delivery Plan '!A243)</f>
        <v>230</v>
      </c>
      <c r="I243" s="96">
        <f>SUMIFS('Details local delivery'!Y:Y,'Details local delivery'!B:B,A:A)</f>
        <v>0</v>
      </c>
      <c r="J243" s="97">
        <f>AVERAGEIFS('Details local delivery'!W:W,'Details local delivery'!B:B,A243)</f>
        <v>1</v>
      </c>
      <c r="K243" s="96">
        <f>_xlfn.MAXIFS('Details local delivery'!Z:Z,'Details local delivery'!B:B,A243)</f>
        <v>0</v>
      </c>
      <c r="L243" s="96">
        <f>_xlfn.MAXIFS('Details local delivery'!AA:AA,'Details local delivery'!B:B,A243)</f>
        <v>0</v>
      </c>
      <c r="M243" s="96">
        <f>_xlfn.MAXIFS('Details local delivery'!AB:AB,'Details local delivery'!B:B,A243)</f>
        <v>0</v>
      </c>
      <c r="N243" s="104">
        <f t="shared" si="39"/>
        <v>0.14285714285714285</v>
      </c>
      <c r="O243" s="104">
        <f t="shared" si="40"/>
        <v>2.5000000000000001E-2</v>
      </c>
      <c r="P243" s="99">
        <f t="shared" si="41"/>
        <v>0</v>
      </c>
      <c r="Q243" s="100">
        <f t="shared" si="42"/>
        <v>0</v>
      </c>
      <c r="R243" s="105" t="e">
        <f t="shared" si="43"/>
        <v>#DIV/0!</v>
      </c>
      <c r="S243" s="101">
        <f t="shared" si="37"/>
        <v>0.14285714285714285</v>
      </c>
      <c r="T243" s="102"/>
      <c r="U243" s="107"/>
      <c r="V243" s="5"/>
    </row>
    <row r="244" spans="1:22" ht="15.6" hidden="1" x14ac:dyDescent="0.3">
      <c r="A244" s="18" t="s">
        <v>912</v>
      </c>
      <c r="B244" s="92">
        <f>+IFERROR(VLOOKUP(A244,'Details local delivery'!B:C,2,0),"-")</f>
        <v>46052</v>
      </c>
      <c r="C244" s="93">
        <f t="shared" si="38"/>
        <v>46052</v>
      </c>
      <c r="D244" s="94" t="str">
        <f>+IFERROR(VLOOKUP(A244,'Details local delivery'!B:E,4,0),"-")</f>
        <v>626tu203</v>
      </c>
      <c r="E244" s="94">
        <f>VLOOKUP(A244,'Details local delivery'!B:L,11,0)</f>
        <v>14</v>
      </c>
      <c r="F244" s="94">
        <f>SUMIFS('Details local delivery'!M:M,'Details local delivery'!G:G,'RECAP Delivery Plan '!A244)</f>
        <v>4</v>
      </c>
      <c r="G244" s="94">
        <f>VLOOKUP(A244,'Details local delivery'!B:J,9,0)</f>
        <v>8500</v>
      </c>
      <c r="H244" s="95">
        <f>SUMIFS('Details local delivery'!K:K,'Details local delivery'!G:G,'RECAP Delivery Plan '!A244)</f>
        <v>457.5</v>
      </c>
      <c r="I244" s="96">
        <f>SUMIFS('Details local delivery'!Y:Y,'Details local delivery'!B:B,A:A)</f>
        <v>0</v>
      </c>
      <c r="J244" s="97">
        <f>AVERAGEIFS('Details local delivery'!W:W,'Details local delivery'!B:B,A244)</f>
        <v>1</v>
      </c>
      <c r="K244" s="96">
        <f>_xlfn.MAXIFS('Details local delivery'!Z:Z,'Details local delivery'!B:B,A244)</f>
        <v>0</v>
      </c>
      <c r="L244" s="96">
        <f>_xlfn.MAXIFS('Details local delivery'!AA:AA,'Details local delivery'!B:B,A244)</f>
        <v>0</v>
      </c>
      <c r="M244" s="96">
        <f>_xlfn.MAXIFS('Details local delivery'!AB:AB,'Details local delivery'!B:B,A244)</f>
        <v>0</v>
      </c>
      <c r="N244" s="104">
        <f t="shared" si="39"/>
        <v>0.2857142857142857</v>
      </c>
      <c r="O244" s="104">
        <f t="shared" si="40"/>
        <v>5.3823529411764708E-2</v>
      </c>
      <c r="P244" s="99">
        <f t="shared" si="41"/>
        <v>0</v>
      </c>
      <c r="Q244" s="100">
        <f t="shared" si="42"/>
        <v>0</v>
      </c>
      <c r="R244" s="105" t="e">
        <f t="shared" si="43"/>
        <v>#DIV/0!</v>
      </c>
      <c r="S244" s="101">
        <f t="shared" si="37"/>
        <v>0.2857142857142857</v>
      </c>
      <c r="T244" s="102"/>
      <c r="U244" s="107"/>
      <c r="V244" s="5"/>
    </row>
    <row r="245" spans="1:22" ht="15.6" hidden="1" x14ac:dyDescent="0.3">
      <c r="A245" s="18" t="s">
        <v>913</v>
      </c>
      <c r="B245" s="92">
        <f>+IFERROR(VLOOKUP(A245,'Details local delivery'!B:C,2,0),"-")</f>
        <v>46052</v>
      </c>
      <c r="C245" s="93">
        <f t="shared" si="38"/>
        <v>46052</v>
      </c>
      <c r="D245" s="94" t="str">
        <f>+IFERROR(VLOOKUP(A245,'Details local delivery'!B:E,4,0),"-")</f>
        <v>7797tu218</v>
      </c>
      <c r="E245" s="94">
        <f>VLOOKUP(A245,'Details local delivery'!B:L,11,0)</f>
        <v>3</v>
      </c>
      <c r="F245" s="94">
        <f>SUMIFS('Details local delivery'!M:M,'Details local delivery'!G:G,'RECAP Delivery Plan '!A245)</f>
        <v>1</v>
      </c>
      <c r="G245" s="94">
        <f>VLOOKUP(A245,'Details local delivery'!B:J,9,0)</f>
        <v>927</v>
      </c>
      <c r="H245" s="95">
        <f>SUMIFS('Details local delivery'!K:K,'Details local delivery'!G:G,'RECAP Delivery Plan '!A245)</f>
        <v>539</v>
      </c>
      <c r="I245" s="96">
        <f>SUMIFS('Details local delivery'!Y:Y,'Details local delivery'!B:B,A:A)</f>
        <v>0</v>
      </c>
      <c r="J245" s="97">
        <f>AVERAGEIFS('Details local delivery'!W:W,'Details local delivery'!B:B,A245)</f>
        <v>1</v>
      </c>
      <c r="K245" s="96">
        <f>_xlfn.MAXIFS('Details local delivery'!Z:Z,'Details local delivery'!B:B,A245)</f>
        <v>0</v>
      </c>
      <c r="L245" s="96">
        <f>_xlfn.MAXIFS('Details local delivery'!AA:AA,'Details local delivery'!B:B,A245)</f>
        <v>0</v>
      </c>
      <c r="M245" s="256">
        <f>IFERROR(_xlfn.MAXIFS('Details local delivery'!AB:AB,'Details local delivery'!B:B,A245),"-")</f>
        <v>0</v>
      </c>
      <c r="N245" s="104">
        <f t="shared" si="39"/>
        <v>0.33333333333333331</v>
      </c>
      <c r="O245" s="104">
        <f t="shared" si="40"/>
        <v>0.58144552319309606</v>
      </c>
      <c r="P245" s="99">
        <f t="shared" si="41"/>
        <v>0</v>
      </c>
      <c r="Q245" s="100">
        <f t="shared" si="42"/>
        <v>0</v>
      </c>
      <c r="R245" s="105" t="e">
        <f t="shared" si="43"/>
        <v>#DIV/0!</v>
      </c>
      <c r="S245" s="101">
        <f t="shared" si="37"/>
        <v>0.58144552319309606</v>
      </c>
      <c r="T245" s="102"/>
      <c r="U245" s="107"/>
      <c r="V245" s="5"/>
    </row>
    <row r="246" spans="1:22" ht="15.6" hidden="1" x14ac:dyDescent="0.3">
      <c r="A246" s="18" t="s">
        <v>914</v>
      </c>
      <c r="B246" s="92">
        <f>+IFERROR(VLOOKUP(A246,'Details local delivery'!B:C,2,0),"-")</f>
        <v>46052</v>
      </c>
      <c r="C246" s="93">
        <f t="shared" si="38"/>
        <v>46052</v>
      </c>
      <c r="D246" s="94" t="str">
        <f>+IFERROR(VLOOKUP(A246,'Details local delivery'!B:E,4,0),"-")</f>
        <v>9524TU238</v>
      </c>
      <c r="E246" s="94">
        <f>VLOOKUP(A246,'Details local delivery'!B:L,11,0)</f>
        <v>14</v>
      </c>
      <c r="F246" s="94">
        <f>SUMIFS('Details local delivery'!M:M,'Details local delivery'!G:G,'RECAP Delivery Plan '!A246)</f>
        <v>1</v>
      </c>
      <c r="G246" s="94">
        <f>VLOOKUP(A246,'Details local delivery'!B:J,9,0)</f>
        <v>10230</v>
      </c>
      <c r="H246" s="95">
        <f>SUMIFS('Details local delivery'!K:K,'Details local delivery'!G:G,'RECAP Delivery Plan '!A246)</f>
        <v>1200</v>
      </c>
      <c r="I246" s="96">
        <f>SUMIFS('Details local delivery'!Y:Y,'Details local delivery'!B:B,A:A)</f>
        <v>0</v>
      </c>
      <c r="J246" s="97">
        <f>AVERAGEIFS('Details local delivery'!W:W,'Details local delivery'!B:B,A246)</f>
        <v>1</v>
      </c>
      <c r="K246" s="96">
        <f>_xlfn.MAXIFS('Details local delivery'!Z:Z,'Details local delivery'!B:B,A246)</f>
        <v>0</v>
      </c>
      <c r="L246" s="96">
        <f>_xlfn.MAXIFS('Details local delivery'!AA:AA,'Details local delivery'!B:B,A246)</f>
        <v>0</v>
      </c>
      <c r="M246" s="256">
        <f>IFERROR(_xlfn.MAXIFS('Details local delivery'!AB:AB,'Details local delivery'!B:B,A246),"-")</f>
        <v>0</v>
      </c>
      <c r="N246" s="104">
        <f t="shared" si="39"/>
        <v>7.1428571428571425E-2</v>
      </c>
      <c r="O246" s="104">
        <f t="shared" si="40"/>
        <v>0.11730205278592376</v>
      </c>
      <c r="P246" s="99">
        <f t="shared" si="41"/>
        <v>0</v>
      </c>
      <c r="Q246" s="100">
        <f t="shared" si="42"/>
        <v>0</v>
      </c>
      <c r="R246" s="105" t="e">
        <f t="shared" si="43"/>
        <v>#DIV/0!</v>
      </c>
      <c r="S246" s="101">
        <f t="shared" si="37"/>
        <v>0.11730205278592376</v>
      </c>
      <c r="T246" s="102"/>
      <c r="U246" s="107"/>
      <c r="V246" s="5"/>
    </row>
    <row r="247" spans="1:22" ht="15.6" hidden="1" x14ac:dyDescent="0.3">
      <c r="A247" s="18" t="s">
        <v>915</v>
      </c>
      <c r="B247" s="92">
        <f>+IFERROR(VLOOKUP(A247,'Details local delivery'!B:C,2,0),"-")</f>
        <v>46052</v>
      </c>
      <c r="C247" s="93">
        <f t="shared" si="38"/>
        <v>46052</v>
      </c>
      <c r="D247" s="94" t="str">
        <f>+IFERROR(VLOOKUP(A247,'Details local delivery'!B:E,4,0),"-")</f>
        <v>9524TU238</v>
      </c>
      <c r="E247" s="94">
        <f>VLOOKUP(A247,'Details local delivery'!B:L,11,0)</f>
        <v>14</v>
      </c>
      <c r="F247" s="94">
        <f>SUMIFS('Details local delivery'!M:M,'Details local delivery'!G:G,'RECAP Delivery Plan '!A247)</f>
        <v>6</v>
      </c>
      <c r="G247" s="94">
        <f>VLOOKUP(A247,'Details local delivery'!B:J,9,0)</f>
        <v>10230</v>
      </c>
      <c r="H247" s="95">
        <f>SUMIFS('Details local delivery'!K:K,'Details local delivery'!G:G,'RECAP Delivery Plan '!A247)</f>
        <v>10847</v>
      </c>
      <c r="I247" s="96">
        <f>SUMIFS('Details local delivery'!Y:Y,'Details local delivery'!B:B,A:A)</f>
        <v>0</v>
      </c>
      <c r="J247" s="97">
        <f>AVERAGEIFS('Details local delivery'!W:W,'Details local delivery'!B:B,A247)</f>
        <v>1</v>
      </c>
      <c r="K247" s="96">
        <f>_xlfn.MAXIFS('Details local delivery'!Z:Z,'Details local delivery'!B:B,A247)</f>
        <v>0</v>
      </c>
      <c r="L247" s="96">
        <f>_xlfn.MAXIFS('Details local delivery'!AA:AA,'Details local delivery'!B:B,A247)</f>
        <v>0</v>
      </c>
      <c r="M247" s="96">
        <f>_xlfn.MAXIFS('Details local delivery'!AB:AB,'Details local delivery'!B:B,A247)</f>
        <v>0</v>
      </c>
      <c r="N247" s="104">
        <f t="shared" si="39"/>
        <v>0.42857142857142855</v>
      </c>
      <c r="O247" s="104">
        <f t="shared" si="40"/>
        <v>1.0603128054740958</v>
      </c>
      <c r="P247" s="99">
        <f t="shared" si="41"/>
        <v>0</v>
      </c>
      <c r="Q247" s="100">
        <f t="shared" si="42"/>
        <v>0</v>
      </c>
      <c r="R247" s="105" t="e">
        <f t="shared" si="43"/>
        <v>#DIV/0!</v>
      </c>
      <c r="S247" s="101">
        <f t="shared" si="37"/>
        <v>1.0603128054740958</v>
      </c>
      <c r="T247" s="102"/>
      <c r="U247" s="107"/>
      <c r="V247" s="5"/>
    </row>
    <row r="248" spans="1:22" ht="15.6" hidden="1" x14ac:dyDescent="0.3">
      <c r="A248" s="18" t="s">
        <v>916</v>
      </c>
      <c r="B248" s="92">
        <f>+IFERROR(VLOOKUP(A248,'Details local delivery'!B:C,2,0),"-")</f>
        <v>46052</v>
      </c>
      <c r="C248" s="93">
        <f t="shared" si="38"/>
        <v>46052</v>
      </c>
      <c r="D248" s="94" t="str">
        <f>+IFERROR(VLOOKUP(A248,'Details local delivery'!B:E,4,0),"-")</f>
        <v>7797tu218</v>
      </c>
      <c r="E248" s="94">
        <f>VLOOKUP(A248,'Details local delivery'!B:L,11,0)</f>
        <v>3</v>
      </c>
      <c r="F248" s="94">
        <f>SUMIFS('Details local delivery'!M:M,'Details local delivery'!G:G,'RECAP Delivery Plan '!A248)</f>
        <v>3</v>
      </c>
      <c r="G248" s="94">
        <f>VLOOKUP(A248,'Details local delivery'!B:J,9,0)</f>
        <v>927</v>
      </c>
      <c r="H248" s="95">
        <f>SUMIFS('Details local delivery'!K:K,'Details local delivery'!G:G,'RECAP Delivery Plan '!A248)</f>
        <v>700</v>
      </c>
      <c r="I248" s="96">
        <f>SUMIFS('Details local delivery'!Y:Y,'Details local delivery'!B:B,A:A)</f>
        <v>0</v>
      </c>
      <c r="J248" s="97">
        <f>AVERAGEIFS('Details local delivery'!W:W,'Details local delivery'!B:B,A248)</f>
        <v>0.61249999999999993</v>
      </c>
      <c r="K248" s="96">
        <f>_xlfn.MAXIFS('Details local delivery'!Z:Z,'Details local delivery'!B:B,A248)</f>
        <v>0</v>
      </c>
      <c r="L248" s="96">
        <f>_xlfn.MAXIFS('Details local delivery'!AA:AA,'Details local delivery'!B:B,A248)</f>
        <v>0</v>
      </c>
      <c r="M248" s="256">
        <f>IFERROR(_xlfn.MAXIFS('Details local delivery'!AB:AB,'Details local delivery'!B:B,A248),"-")</f>
        <v>0</v>
      </c>
      <c r="N248" s="104">
        <f t="shared" si="39"/>
        <v>1</v>
      </c>
      <c r="O248" s="104">
        <f t="shared" si="40"/>
        <v>0.75512405609492983</v>
      </c>
      <c r="P248" s="99">
        <f t="shared" si="41"/>
        <v>0</v>
      </c>
      <c r="Q248" s="100">
        <f t="shared" si="42"/>
        <v>0</v>
      </c>
      <c r="R248" s="105" t="e">
        <f t="shared" si="43"/>
        <v>#DIV/0!</v>
      </c>
      <c r="S248" s="101">
        <f t="shared" si="37"/>
        <v>1</v>
      </c>
      <c r="T248" s="102"/>
      <c r="U248" s="107"/>
      <c r="V248" s="5"/>
    </row>
    <row r="249" spans="1:22" ht="15.6" hidden="1" x14ac:dyDescent="0.3">
      <c r="A249" s="18" t="s">
        <v>917</v>
      </c>
      <c r="B249" s="92">
        <f>+IFERROR(VLOOKUP(A249,'Details local delivery'!B:C,2,0),"-")</f>
        <v>46053</v>
      </c>
      <c r="C249" s="93">
        <f t="shared" si="38"/>
        <v>46053</v>
      </c>
      <c r="D249" s="94" t="str">
        <f>+IFERROR(VLOOKUP(A249,'Details local delivery'!B:E,4,0),"-")</f>
        <v>9524TU238</v>
      </c>
      <c r="E249" s="94">
        <f>VLOOKUP(A249,'Details local delivery'!B:L,11,0)</f>
        <v>14</v>
      </c>
      <c r="F249" s="94">
        <f>SUMIFS('Details local delivery'!M:M,'Details local delivery'!G:G,'RECAP Delivery Plan '!A249)</f>
        <v>11</v>
      </c>
      <c r="G249" s="94">
        <f>VLOOKUP(A249,'Details local delivery'!B:J,9,0)</f>
        <v>10230</v>
      </c>
      <c r="H249" s="95">
        <f>SUMIFS('Details local delivery'!K:K,'Details local delivery'!G:G,'RECAP Delivery Plan '!A249)</f>
        <v>4500</v>
      </c>
      <c r="I249" s="96">
        <f>SUMIFS('Details local delivery'!Y:Y,'Details local delivery'!B:B,A:A)</f>
        <v>0</v>
      </c>
      <c r="J249" s="97">
        <f>AVERAGEIFS('Details local delivery'!W:W,'Details local delivery'!B:B,A249)</f>
        <v>1</v>
      </c>
      <c r="K249" s="96">
        <f>_xlfn.MAXIFS('Details local delivery'!Z:Z,'Details local delivery'!B:B,A249)</f>
        <v>0</v>
      </c>
      <c r="L249" s="96">
        <f>_xlfn.MAXIFS('Details local delivery'!AA:AA,'Details local delivery'!B:B,A249)</f>
        <v>0</v>
      </c>
      <c r="M249" s="256">
        <f>IFERROR(_xlfn.MAXIFS('Details local delivery'!AB:AB,'Details local delivery'!B:B,A249),"-")</f>
        <v>0</v>
      </c>
      <c r="N249" s="104">
        <f t="shared" si="39"/>
        <v>0.7857142857142857</v>
      </c>
      <c r="O249" s="104">
        <f t="shared" si="40"/>
        <v>0.43988269794721407</v>
      </c>
      <c r="P249" s="99">
        <f t="shared" si="41"/>
        <v>0</v>
      </c>
      <c r="Q249" s="100">
        <f t="shared" si="42"/>
        <v>0</v>
      </c>
      <c r="R249" s="105" t="e">
        <f t="shared" si="43"/>
        <v>#DIV/0!</v>
      </c>
      <c r="S249" s="101">
        <f t="shared" si="37"/>
        <v>0.7857142857142857</v>
      </c>
      <c r="T249" s="102"/>
      <c r="U249" s="107"/>
      <c r="V249" s="5"/>
    </row>
    <row r="250" spans="1:22" ht="15.6" hidden="1" x14ac:dyDescent="0.3">
      <c r="A250" s="18" t="s">
        <v>918</v>
      </c>
      <c r="B250" s="92">
        <f>+IFERROR(VLOOKUP(A250,'Details local delivery'!B:C,2,0),"-")</f>
        <v>46053</v>
      </c>
      <c r="C250" s="93">
        <f t="shared" si="38"/>
        <v>46053</v>
      </c>
      <c r="D250" s="94" t="str">
        <f>+IFERROR(VLOOKUP(A250,'Details local delivery'!B:E,4,0),"-")</f>
        <v>626tu203</v>
      </c>
      <c r="E250" s="94">
        <f>VLOOKUP(A250,'Details local delivery'!B:L,11,0)</f>
        <v>14</v>
      </c>
      <c r="F250" s="94">
        <f>SUMIFS('Details local delivery'!M:M,'Details local delivery'!G:G,'RECAP Delivery Plan '!A250)</f>
        <v>10</v>
      </c>
      <c r="G250" s="94">
        <f>VLOOKUP(A250,'Details local delivery'!B:J,9,0)</f>
        <v>8500</v>
      </c>
      <c r="H250" s="95">
        <f>SUMIFS('Details local delivery'!K:K,'Details local delivery'!G:G,'RECAP Delivery Plan '!A250)</f>
        <v>8500</v>
      </c>
      <c r="I250" s="96">
        <f>SUMIFS('Details local delivery'!Y:Y,'Details local delivery'!B:B,A:A)</f>
        <v>0</v>
      </c>
      <c r="J250" s="97">
        <f>AVERAGEIFS('Details local delivery'!W:W,'Details local delivery'!B:B,A250)</f>
        <v>1</v>
      </c>
      <c r="K250" s="96">
        <f>_xlfn.MAXIFS('Details local delivery'!Z:Z,'Details local delivery'!B:B,A250)</f>
        <v>0</v>
      </c>
      <c r="L250" s="96">
        <f>_xlfn.MAXIFS('Details local delivery'!AA:AA,'Details local delivery'!B:B,A250)</f>
        <v>0</v>
      </c>
      <c r="M250" s="256">
        <f>IFERROR(_xlfn.MAXIFS('Details local delivery'!AB:AB,'Details local delivery'!B:B,A250),"-")</f>
        <v>0</v>
      </c>
      <c r="N250" s="104">
        <f t="shared" si="39"/>
        <v>0.7142857142857143</v>
      </c>
      <c r="O250" s="104">
        <f t="shared" si="40"/>
        <v>1</v>
      </c>
      <c r="P250" s="99">
        <f t="shared" si="41"/>
        <v>0</v>
      </c>
      <c r="Q250" s="100">
        <f t="shared" si="42"/>
        <v>0</v>
      </c>
      <c r="R250" s="105" t="e">
        <f t="shared" si="43"/>
        <v>#DIV/0!</v>
      </c>
      <c r="S250" s="101">
        <f t="shared" si="37"/>
        <v>1</v>
      </c>
      <c r="T250" s="102"/>
      <c r="U250" s="107"/>
      <c r="V250" s="5"/>
    </row>
    <row r="251" spans="1:22" ht="15.6" hidden="1" x14ac:dyDescent="0.3">
      <c r="A251" s="18" t="s">
        <v>919</v>
      </c>
      <c r="B251" s="92">
        <f>+IFERROR(VLOOKUP(A251,'Details local delivery'!B:C,2,0),"-")</f>
        <v>46053</v>
      </c>
      <c r="C251" s="93">
        <f t="shared" si="38"/>
        <v>46053</v>
      </c>
      <c r="D251" s="94" t="str">
        <f>+IFERROR(VLOOKUP(A251,'Details local delivery'!B:E,4,0),"-")</f>
        <v>626tu203</v>
      </c>
      <c r="E251" s="94">
        <f>VLOOKUP(A251,'Details local delivery'!B:L,11,0)</f>
        <v>14</v>
      </c>
      <c r="F251" s="94">
        <f>SUMIFS('Details local delivery'!M:M,'Details local delivery'!G:G,'RECAP Delivery Plan '!A251)</f>
        <v>11</v>
      </c>
      <c r="G251" s="94">
        <f>VLOOKUP(A251,'Details local delivery'!B:J,9,0)</f>
        <v>8500</v>
      </c>
      <c r="H251" s="95">
        <v>400</v>
      </c>
      <c r="I251" s="96">
        <f>SUMIFS('Details local delivery'!Y:Y,'Details local delivery'!B:B,A:A)</f>
        <v>0</v>
      </c>
      <c r="J251" s="97">
        <f>AVERAGEIFS('Details local delivery'!W:W,'Details local delivery'!B:B,A251)</f>
        <v>1</v>
      </c>
      <c r="K251" s="96">
        <f>_xlfn.MAXIFS('Details local delivery'!Z:Z,'Details local delivery'!B:B,A251)</f>
        <v>0</v>
      </c>
      <c r="L251" s="96">
        <f>_xlfn.MAXIFS('Details local delivery'!AA:AA,'Details local delivery'!B:B,A251)</f>
        <v>0</v>
      </c>
      <c r="M251" s="96">
        <f>_xlfn.MAXIFS('Details local delivery'!AB:AB,'Details local delivery'!B:B,A251)</f>
        <v>0</v>
      </c>
      <c r="N251" s="104">
        <f t="shared" si="39"/>
        <v>0.7857142857142857</v>
      </c>
      <c r="O251" s="104">
        <f t="shared" si="40"/>
        <v>4.7058823529411764E-2</v>
      </c>
      <c r="P251" s="99">
        <f t="shared" si="41"/>
        <v>0</v>
      </c>
      <c r="Q251" s="100">
        <f t="shared" si="42"/>
        <v>0</v>
      </c>
      <c r="R251" s="105" t="e">
        <f t="shared" si="43"/>
        <v>#DIV/0!</v>
      </c>
      <c r="S251" s="101">
        <f t="shared" si="37"/>
        <v>0.7857142857142857</v>
      </c>
      <c r="T251" s="102"/>
      <c r="U251" s="107"/>
      <c r="V251" s="5"/>
    </row>
    <row r="252" spans="1:22" ht="15.6" hidden="1" x14ac:dyDescent="0.3">
      <c r="A252" s="18" t="s">
        <v>920</v>
      </c>
      <c r="B252" s="92">
        <f>+IFERROR(VLOOKUP(A252,'Details local delivery'!B:C,2,0),"-")</f>
        <v>46053</v>
      </c>
      <c r="C252" s="93">
        <f t="shared" si="38"/>
        <v>46053</v>
      </c>
      <c r="D252" s="94" t="str">
        <f>+IFERROR(VLOOKUP(A252,'Details local delivery'!B:E,4,0),"-")</f>
        <v>4331tu175</v>
      </c>
      <c r="E252" s="94">
        <f>VLOOKUP(A252,'Details local delivery'!B:L,11,0)</f>
        <v>14</v>
      </c>
      <c r="F252" s="94">
        <f>SUMIFS('Details local delivery'!M:M,'Details local delivery'!G:G,'RECAP Delivery Plan '!A252)</f>
        <v>8</v>
      </c>
      <c r="G252" s="94">
        <f>VLOOKUP(A252,'Details local delivery'!B:J,9,0)</f>
        <v>9200</v>
      </c>
      <c r="H252" s="95">
        <f>SUMIFS('Details local delivery'!K:K,'Details local delivery'!G:G,'RECAP Delivery Plan '!A252)</f>
        <v>4500</v>
      </c>
      <c r="I252" s="96">
        <f>SUMIFS('Details local delivery'!Y:Y,'Details local delivery'!B:B,A:A)</f>
        <v>0</v>
      </c>
      <c r="J252" s="97">
        <f>AVERAGEIFS('Details local delivery'!W:W,'Details local delivery'!B:B,A252)</f>
        <v>1</v>
      </c>
      <c r="K252" s="96">
        <f>_xlfn.MAXIFS('Details local delivery'!Z:Z,'Details local delivery'!B:B,A252)</f>
        <v>0</v>
      </c>
      <c r="L252" s="96">
        <f>_xlfn.MAXIFS('Details local delivery'!AA:AA,'Details local delivery'!B:B,A252)</f>
        <v>0</v>
      </c>
      <c r="M252" s="256">
        <f>IFERROR(_xlfn.MAXIFS('Details local delivery'!AB:AB,'Details local delivery'!B:B,A252),"-")</f>
        <v>0</v>
      </c>
      <c r="N252" s="104">
        <f t="shared" si="39"/>
        <v>0.5714285714285714</v>
      </c>
      <c r="O252" s="104">
        <f t="shared" si="40"/>
        <v>0.4891304347826087</v>
      </c>
      <c r="P252" s="99">
        <f t="shared" si="41"/>
        <v>0</v>
      </c>
      <c r="Q252" s="100">
        <f t="shared" si="42"/>
        <v>0</v>
      </c>
      <c r="R252" s="105" t="e">
        <f t="shared" si="43"/>
        <v>#DIV/0!</v>
      </c>
      <c r="S252" s="101">
        <f t="shared" si="37"/>
        <v>0.5714285714285714</v>
      </c>
      <c r="T252" s="102"/>
      <c r="U252" s="107"/>
      <c r="V252" s="5"/>
    </row>
    <row r="253" spans="1:22" ht="15.6" hidden="1" x14ac:dyDescent="0.3">
      <c r="A253" s="18" t="s">
        <v>921</v>
      </c>
      <c r="B253" s="92">
        <f>+IFERROR(VLOOKUP(A253,'Details local delivery'!B:C,2,0),"-")</f>
        <v>46053</v>
      </c>
      <c r="C253" s="93">
        <f t="shared" si="38"/>
        <v>46053</v>
      </c>
      <c r="D253" s="94" t="str">
        <f>+IFERROR(VLOOKUP(A253,'Details local delivery'!B:E,4,0),"-")</f>
        <v>4331tu175</v>
      </c>
      <c r="E253" s="94">
        <f>VLOOKUP(A253,'Details local delivery'!B:L,11,0)</f>
        <v>14</v>
      </c>
      <c r="F253" s="94">
        <f>SUMIFS('Details local delivery'!M:M,'Details local delivery'!G:G,'RECAP Delivery Plan '!A253)</f>
        <v>10</v>
      </c>
      <c r="G253" s="94">
        <f>VLOOKUP(A253,'Details local delivery'!B:J,9,0)</f>
        <v>9200</v>
      </c>
      <c r="H253" s="95">
        <f>SUMIFS('Details local delivery'!K:K,'Details local delivery'!G:G,'RECAP Delivery Plan '!A253)</f>
        <v>6000</v>
      </c>
      <c r="I253" s="96">
        <f>SUMIFS('Details local delivery'!Y:Y,'Details local delivery'!B:B,A:A)</f>
        <v>0</v>
      </c>
      <c r="J253" s="97">
        <f>AVERAGEIFS('Details local delivery'!W:W,'Details local delivery'!B:B,A253)</f>
        <v>1</v>
      </c>
      <c r="K253" s="96">
        <f>_xlfn.MAXIFS('Details local delivery'!Z:Z,'Details local delivery'!B:B,A253)</f>
        <v>0</v>
      </c>
      <c r="L253" s="96">
        <f>_xlfn.MAXIFS('Details local delivery'!AA:AA,'Details local delivery'!B:B,A253)</f>
        <v>0</v>
      </c>
      <c r="M253" s="96">
        <f>_xlfn.MAXIFS('Details local delivery'!AB:AB,'Details local delivery'!B:B,A253)</f>
        <v>0</v>
      </c>
      <c r="N253" s="104">
        <f t="shared" si="39"/>
        <v>0.7142857142857143</v>
      </c>
      <c r="O253" s="104">
        <f t="shared" si="40"/>
        <v>0.65217391304347827</v>
      </c>
      <c r="P253" s="99">
        <f t="shared" si="41"/>
        <v>0</v>
      </c>
      <c r="Q253" s="100">
        <f t="shared" si="42"/>
        <v>0</v>
      </c>
      <c r="R253" s="105" t="e">
        <f t="shared" si="43"/>
        <v>#DIV/0!</v>
      </c>
      <c r="S253" s="101">
        <f t="shared" si="37"/>
        <v>0.7142857142857143</v>
      </c>
      <c r="T253" s="102"/>
      <c r="U253" s="107"/>
      <c r="V253" s="5"/>
    </row>
    <row r="254" spans="1:22" ht="15.6" hidden="1" x14ac:dyDescent="0.3">
      <c r="A254" s="18" t="s">
        <v>922</v>
      </c>
      <c r="B254" s="92">
        <f>+IFERROR(VLOOKUP(A254,'Details local delivery'!B:C,2,0),"-")</f>
        <v>46053</v>
      </c>
      <c r="C254" s="93">
        <f t="shared" si="38"/>
        <v>46053</v>
      </c>
      <c r="D254" s="94" t="str">
        <f>+IFERROR(VLOOKUP(A254,'Details local delivery'!B:E,4,0),"-")</f>
        <v>REM107627</v>
      </c>
      <c r="E254" s="94">
        <f>VLOOKUP(A254,'Details local delivery'!B:L,11,0)</f>
        <v>27</v>
      </c>
      <c r="F254" s="94">
        <f>SUMIFS('Details local delivery'!M:M,'Details local delivery'!G:G,'RECAP Delivery Plan '!A254)</f>
        <v>10</v>
      </c>
      <c r="G254" s="94">
        <f>VLOOKUP(A254,'Details local delivery'!B:J,9,0)</f>
        <v>24950</v>
      </c>
      <c r="H254" s="95">
        <f>SUMIFS('Details local delivery'!K:K,'Details local delivery'!G:G,'RECAP Delivery Plan '!A254)</f>
        <v>5830</v>
      </c>
      <c r="I254" s="96">
        <f>SUMIFS('Details local delivery'!Y:Y,'Details local delivery'!B:B,A:A)</f>
        <v>0</v>
      </c>
      <c r="J254" s="97">
        <f>AVERAGEIFS('Details local delivery'!W:W,'Details local delivery'!B:B,A254)</f>
        <v>1</v>
      </c>
      <c r="K254" s="96">
        <f>_xlfn.MAXIFS('Details local delivery'!Z:Z,'Details local delivery'!B:B,A254)</f>
        <v>0</v>
      </c>
      <c r="L254" s="96">
        <f>_xlfn.MAXIFS('Details local delivery'!AA:AA,'Details local delivery'!B:B,A254)</f>
        <v>0</v>
      </c>
      <c r="M254" s="96">
        <f>_xlfn.MAXIFS('Details local delivery'!AB:AB,'Details local delivery'!B:B,A254)</f>
        <v>0</v>
      </c>
      <c r="N254" s="104">
        <f t="shared" si="39"/>
        <v>0.37037037037037035</v>
      </c>
      <c r="O254" s="104">
        <f t="shared" si="40"/>
        <v>0.23366733466933867</v>
      </c>
      <c r="P254" s="99">
        <f t="shared" si="41"/>
        <v>0</v>
      </c>
      <c r="Q254" s="100">
        <f t="shared" si="42"/>
        <v>0</v>
      </c>
      <c r="R254" s="105" t="e">
        <f t="shared" si="43"/>
        <v>#DIV/0!</v>
      </c>
      <c r="S254" s="101">
        <f t="shared" si="37"/>
        <v>0.37037037037037035</v>
      </c>
      <c r="T254" s="102"/>
      <c r="U254" s="107"/>
      <c r="V254" s="5"/>
    </row>
    <row r="255" spans="1:22" ht="15.6" hidden="1" x14ac:dyDescent="0.3">
      <c r="A255" s="18" t="s">
        <v>924</v>
      </c>
      <c r="B255" s="92">
        <f>+IFERROR(VLOOKUP(A255,'Details local delivery'!B:C,2,0),"-")</f>
        <v>46055</v>
      </c>
      <c r="C255" s="93">
        <f t="shared" si="38"/>
        <v>46055</v>
      </c>
      <c r="D255" s="94" t="str">
        <f>+IFERROR(VLOOKUP(A255,'Details local delivery'!B:E,4,0),"-")</f>
        <v>REM107627</v>
      </c>
      <c r="E255" s="94">
        <f>VLOOKUP(A255,'Details local delivery'!B:L,11,0)</f>
        <v>27</v>
      </c>
      <c r="F255" s="94">
        <f>SUMIFS('Details local delivery'!M:M,'Details local delivery'!G:G,'RECAP Delivery Plan '!A255)</f>
        <v>29</v>
      </c>
      <c r="G255" s="94">
        <f>VLOOKUP(A255,'Details local delivery'!B:J,9,0)</f>
        <v>24950</v>
      </c>
      <c r="H255" s="95">
        <f>SUMIFS('Details local delivery'!K:K,'Details local delivery'!G:G,'RECAP Delivery Plan '!A255)</f>
        <v>22460</v>
      </c>
      <c r="I255" s="96">
        <f>SUMIFS('Details local delivery'!Y:Y,'Details local delivery'!B:B,A:A)</f>
        <v>0</v>
      </c>
      <c r="J255" s="97">
        <f>AVERAGEIFS('Details local delivery'!W:W,'Details local delivery'!B:B,A255)</f>
        <v>1</v>
      </c>
      <c r="K255" s="96">
        <f>_xlfn.MAXIFS('Details local delivery'!Z:Z,'Details local delivery'!B:B,A255)</f>
        <v>0</v>
      </c>
      <c r="L255" s="96">
        <f>_xlfn.MAXIFS('Details local delivery'!AA:AA,'Details local delivery'!B:B,A255)</f>
        <v>0</v>
      </c>
      <c r="M255" s="96">
        <f>_xlfn.MAXIFS('Details local delivery'!AB:AB,'Details local delivery'!B:B,A255)</f>
        <v>0</v>
      </c>
      <c r="N255" s="104">
        <f t="shared" si="39"/>
        <v>1.0740740740740742</v>
      </c>
      <c r="O255" s="104">
        <f t="shared" si="40"/>
        <v>0.90020040080160324</v>
      </c>
      <c r="P255" s="99">
        <f t="shared" si="41"/>
        <v>0</v>
      </c>
      <c r="Q255" s="100">
        <f t="shared" si="42"/>
        <v>0</v>
      </c>
      <c r="R255" s="105" t="e">
        <f t="shared" si="43"/>
        <v>#DIV/0!</v>
      </c>
      <c r="S255" s="101">
        <f t="shared" si="37"/>
        <v>1.0740740740740742</v>
      </c>
      <c r="T255" s="102"/>
      <c r="U255" s="107"/>
      <c r="V255" s="5"/>
    </row>
    <row r="256" spans="1:22" ht="15.6" hidden="1" x14ac:dyDescent="0.3">
      <c r="A256" s="18" t="s">
        <v>925</v>
      </c>
      <c r="B256" s="92">
        <f>+IFERROR(VLOOKUP(A256,'Details local delivery'!B:C,2,0),"-")</f>
        <v>46055</v>
      </c>
      <c r="C256" s="93">
        <f t="shared" si="38"/>
        <v>46055</v>
      </c>
      <c r="D256" s="94" t="str">
        <f>+IFERROR(VLOOKUP(A256,'Details local delivery'!B:E,4,0),"-")</f>
        <v>2282tu131</v>
      </c>
      <c r="E256" s="94">
        <f>VLOOKUP(A256,'Details local delivery'!B:L,11,0)</f>
        <v>14</v>
      </c>
      <c r="F256" s="94">
        <f>SUMIFS('Details local delivery'!M:M,'Details local delivery'!G:G,'RECAP Delivery Plan '!A256)</f>
        <v>5</v>
      </c>
      <c r="G256" s="94">
        <f>VLOOKUP(A256,'Details local delivery'!B:J,9,0)</f>
        <v>10200</v>
      </c>
      <c r="H256" s="95">
        <f>SUMIFS('Details local delivery'!K:K,'Details local delivery'!G:G,'RECAP Delivery Plan '!A256)</f>
        <v>4200</v>
      </c>
      <c r="I256" s="96">
        <f>SUMIFS('Details local delivery'!Y:Y,'Details local delivery'!B:B,A:A)</f>
        <v>0</v>
      </c>
      <c r="J256" s="97">
        <f>AVERAGEIFS('Details local delivery'!W:W,'Details local delivery'!B:B,A256)</f>
        <v>1</v>
      </c>
      <c r="K256" s="96">
        <f>_xlfn.MAXIFS('Details local delivery'!Z:Z,'Details local delivery'!B:B,A256)</f>
        <v>0</v>
      </c>
      <c r="L256" s="96">
        <f>_xlfn.MAXIFS('Details local delivery'!AA:AA,'Details local delivery'!B:B,A256)</f>
        <v>0</v>
      </c>
      <c r="M256" s="256">
        <f>IFERROR(_xlfn.MAXIFS('Details local delivery'!AB:AB,'Details local delivery'!B:B,A256),"-")</f>
        <v>0</v>
      </c>
      <c r="N256" s="104">
        <f t="shared" si="39"/>
        <v>0.35714285714285715</v>
      </c>
      <c r="O256" s="104">
        <f t="shared" si="40"/>
        <v>0.41176470588235292</v>
      </c>
      <c r="P256" s="99">
        <f t="shared" si="41"/>
        <v>0</v>
      </c>
      <c r="Q256" s="100">
        <f t="shared" si="42"/>
        <v>0</v>
      </c>
      <c r="R256" s="105" t="e">
        <f t="shared" si="43"/>
        <v>#DIV/0!</v>
      </c>
      <c r="S256" s="101">
        <f t="shared" si="37"/>
        <v>0.41176470588235292</v>
      </c>
      <c r="T256" s="102"/>
      <c r="U256" s="107"/>
      <c r="V256" s="5"/>
    </row>
    <row r="257" spans="1:22" ht="15.6" hidden="1" x14ac:dyDescent="0.3">
      <c r="A257" s="18" t="s">
        <v>926</v>
      </c>
      <c r="B257" s="92">
        <f>+IFERROR(VLOOKUP(A257,'Details local delivery'!B:C,2,0),"-")</f>
        <v>46055</v>
      </c>
      <c r="C257" s="93">
        <f t="shared" si="38"/>
        <v>46055</v>
      </c>
      <c r="D257" s="94" t="str">
        <f>+IFERROR(VLOOKUP(A257,'Details local delivery'!B:E,4,0),"-")</f>
        <v>7797tu218</v>
      </c>
      <c r="E257" s="94">
        <f>VLOOKUP(A257,'Details local delivery'!B:L,11,0)</f>
        <v>3</v>
      </c>
      <c r="F257" s="94">
        <f>SUMIFS('Details local delivery'!M:M,'Details local delivery'!G:G,'RECAP Delivery Plan '!A257)</f>
        <v>1</v>
      </c>
      <c r="G257" s="94">
        <f>VLOOKUP(A257,'Details local delivery'!B:J,9,0)</f>
        <v>927</v>
      </c>
      <c r="H257" s="95">
        <f>SUMIFS('Details local delivery'!K:K,'Details local delivery'!G:G,'RECAP Delivery Plan '!A257)</f>
        <v>200</v>
      </c>
      <c r="I257" s="96">
        <f>SUMIFS('Details local delivery'!Y:Y,'Details local delivery'!B:B,A:A)</f>
        <v>0</v>
      </c>
      <c r="J257" s="97">
        <f>AVERAGEIFS('Details local delivery'!W:W,'Details local delivery'!B:B,A257)</f>
        <v>1</v>
      </c>
      <c r="K257" s="96">
        <f>_xlfn.MAXIFS('Details local delivery'!Z:Z,'Details local delivery'!B:B,A257)</f>
        <v>0</v>
      </c>
      <c r="L257" s="96">
        <f>_xlfn.MAXIFS('Details local delivery'!AA:AA,'Details local delivery'!B:B,A257)</f>
        <v>0</v>
      </c>
      <c r="M257" s="256">
        <f>IFERROR(_xlfn.MAXIFS('Details local delivery'!AB:AB,'Details local delivery'!B:B,A257),"-")</f>
        <v>0</v>
      </c>
      <c r="N257" s="104">
        <f t="shared" si="39"/>
        <v>0.33333333333333331</v>
      </c>
      <c r="O257" s="104">
        <f t="shared" si="40"/>
        <v>0.21574973031283712</v>
      </c>
      <c r="P257" s="99">
        <f t="shared" si="41"/>
        <v>0</v>
      </c>
      <c r="Q257" s="100">
        <f t="shared" si="42"/>
        <v>0</v>
      </c>
      <c r="R257" s="105" t="e">
        <f t="shared" si="43"/>
        <v>#DIV/0!</v>
      </c>
      <c r="S257" s="101">
        <f t="shared" si="37"/>
        <v>0.33333333333333331</v>
      </c>
      <c r="T257" s="102"/>
      <c r="U257" s="107"/>
      <c r="V257" s="5"/>
    </row>
    <row r="258" spans="1:22" ht="15.6" hidden="1" x14ac:dyDescent="0.3">
      <c r="A258" s="18" t="s">
        <v>927</v>
      </c>
      <c r="B258" s="92">
        <f>+IFERROR(VLOOKUP(A258,'Details local delivery'!B:C,2,0),"-")</f>
        <v>46055</v>
      </c>
      <c r="C258" s="93">
        <f t="shared" si="38"/>
        <v>46055</v>
      </c>
      <c r="D258" s="94" t="str">
        <f>+IFERROR(VLOOKUP(A258,'Details local delivery'!B:E,4,0),"-")</f>
        <v>6502TU247</v>
      </c>
      <c r="E258" s="94">
        <f>VLOOKUP(A258,'Details local delivery'!B:L,11,0)</f>
        <v>14</v>
      </c>
      <c r="F258" s="94">
        <f>SUMIFS('Details local delivery'!M:M,'Details local delivery'!G:G,'RECAP Delivery Plan '!A258)</f>
        <v>13</v>
      </c>
      <c r="G258" s="94">
        <f>VLOOKUP(A258,'Details local delivery'!B:J,9,0)</f>
        <v>8500</v>
      </c>
      <c r="H258" s="95">
        <f>SUMIFS('Details local delivery'!K:K,'Details local delivery'!G:G,'RECAP Delivery Plan '!A258)</f>
        <v>7950</v>
      </c>
      <c r="I258" s="96">
        <f>SUMIFS('Details local delivery'!Y:Y,'Details local delivery'!B:B,A:A)</f>
        <v>0</v>
      </c>
      <c r="J258" s="97">
        <f>AVERAGEIFS('Details local delivery'!W:W,'Details local delivery'!B:B,A258)</f>
        <v>1</v>
      </c>
      <c r="K258" s="96">
        <f>_xlfn.MAXIFS('Details local delivery'!Z:Z,'Details local delivery'!B:B,A258)</f>
        <v>0</v>
      </c>
      <c r="L258" s="96">
        <f>_xlfn.MAXIFS('Details local delivery'!AA:AA,'Details local delivery'!B:B,A258)</f>
        <v>0</v>
      </c>
      <c r="M258" s="256">
        <f>IFERROR(_xlfn.MAXIFS('Details local delivery'!AB:AB,'Details local delivery'!B:B,A258),"-")</f>
        <v>0</v>
      </c>
      <c r="N258" s="104">
        <f t="shared" si="39"/>
        <v>0.9285714285714286</v>
      </c>
      <c r="O258" s="104">
        <f t="shared" si="40"/>
        <v>0.93529411764705883</v>
      </c>
      <c r="P258" s="99">
        <f t="shared" si="41"/>
        <v>0</v>
      </c>
      <c r="Q258" s="100">
        <f t="shared" si="42"/>
        <v>0</v>
      </c>
      <c r="R258" s="105" t="e">
        <f t="shared" si="43"/>
        <v>#DIV/0!</v>
      </c>
      <c r="S258" s="101">
        <f t="shared" si="37"/>
        <v>0.93529411764705883</v>
      </c>
      <c r="T258" s="102"/>
      <c r="U258" s="107"/>
      <c r="V258" s="5"/>
    </row>
    <row r="259" spans="1:22" ht="15.6" hidden="1" x14ac:dyDescent="0.3">
      <c r="A259" s="18" t="s">
        <v>928</v>
      </c>
      <c r="B259" s="92">
        <f>+IFERROR(VLOOKUP(A259,'Details local delivery'!B:C,2,0),"-")</f>
        <v>46055</v>
      </c>
      <c r="C259" s="93">
        <f t="shared" si="38"/>
        <v>46055</v>
      </c>
      <c r="D259" s="94" t="str">
        <f>+IFERROR(VLOOKUP(A259,'Details local delivery'!B:E,4,0),"-")</f>
        <v>6502TU247</v>
      </c>
      <c r="E259" s="94">
        <f>VLOOKUP(A259,'Details local delivery'!B:L,11,0)</f>
        <v>14</v>
      </c>
      <c r="F259" s="94">
        <f>SUMIFS('Details local delivery'!M:M,'Details local delivery'!G:G,'RECAP Delivery Plan '!A259)</f>
        <v>11</v>
      </c>
      <c r="G259" s="94">
        <f>VLOOKUP(A259,'Details local delivery'!B:J,9,0)</f>
        <v>8500</v>
      </c>
      <c r="H259" s="95">
        <f>SUMIFS('Details local delivery'!K:K,'Details local delivery'!G:G,'RECAP Delivery Plan '!A259)</f>
        <v>7000</v>
      </c>
      <c r="I259" s="96">
        <f>SUMIFS('Details local delivery'!Y:Y,'Details local delivery'!B:B,A:A)</f>
        <v>0</v>
      </c>
      <c r="J259" s="97">
        <f>AVERAGEIFS('Details local delivery'!W:W,'Details local delivery'!B:B,A259)</f>
        <v>1</v>
      </c>
      <c r="K259" s="96">
        <f>_xlfn.MAXIFS('Details local delivery'!Z:Z,'Details local delivery'!B:B,A259)</f>
        <v>0</v>
      </c>
      <c r="L259" s="96">
        <f>_xlfn.MAXIFS('Details local delivery'!AA:AA,'Details local delivery'!B:B,A259)</f>
        <v>0</v>
      </c>
      <c r="M259" s="256">
        <f>IFERROR(_xlfn.MAXIFS('Details local delivery'!AB:AB,'Details local delivery'!B:B,A259),"-")</f>
        <v>0</v>
      </c>
      <c r="N259" s="104">
        <f t="shared" si="39"/>
        <v>0.7857142857142857</v>
      </c>
      <c r="O259" s="104">
        <f t="shared" si="40"/>
        <v>0.82352941176470584</v>
      </c>
      <c r="P259" s="99">
        <f t="shared" si="41"/>
        <v>0</v>
      </c>
      <c r="Q259" s="100">
        <f t="shared" si="42"/>
        <v>0</v>
      </c>
      <c r="R259" s="105" t="e">
        <f t="shared" si="43"/>
        <v>#DIV/0!</v>
      </c>
      <c r="S259" s="101">
        <f t="shared" ref="S259:S308" si="44">MAX(N259,O259)</f>
        <v>0.82352941176470584</v>
      </c>
      <c r="T259" s="102"/>
      <c r="U259" s="107"/>
      <c r="V259" s="5"/>
    </row>
    <row r="260" spans="1:22" ht="15.6" hidden="1" x14ac:dyDescent="0.3">
      <c r="A260" s="18" t="s">
        <v>929</v>
      </c>
      <c r="B260" s="92">
        <f>+IFERROR(VLOOKUP(A260,'Details local delivery'!B:C,2,0),"-")</f>
        <v>46055</v>
      </c>
      <c r="C260" s="93">
        <f t="shared" ref="C260:C292" si="45">B260</f>
        <v>46055</v>
      </c>
      <c r="D260" s="94" t="str">
        <f>+IFERROR(VLOOKUP(A260,'Details local delivery'!B:E,4,0),"-")</f>
        <v>4331tu175</v>
      </c>
      <c r="E260" s="94">
        <f>VLOOKUP(A260,'Details local delivery'!B:L,11,0)</f>
        <v>14</v>
      </c>
      <c r="F260" s="94">
        <f>SUMIFS('Details local delivery'!M:M,'Details local delivery'!G:G,'RECAP Delivery Plan '!A260)</f>
        <v>5</v>
      </c>
      <c r="G260" s="94">
        <f>VLOOKUP(A260,'Details local delivery'!B:J,9,0)</f>
        <v>9200</v>
      </c>
      <c r="H260" s="95">
        <f>SUMIFS('Details local delivery'!K:K,'Details local delivery'!G:G,'RECAP Delivery Plan '!A260)</f>
        <v>2100</v>
      </c>
      <c r="I260" s="96">
        <f>SUMIFS('Details local delivery'!Y:Y,'Details local delivery'!B:B,A:A)</f>
        <v>0</v>
      </c>
      <c r="J260" s="97">
        <f>AVERAGEIFS('Details local delivery'!W:W,'Details local delivery'!B:B,A260)</f>
        <v>1</v>
      </c>
      <c r="K260" s="96">
        <f>_xlfn.MAXIFS('Details local delivery'!Z:Z,'Details local delivery'!B:B,A260)</f>
        <v>0</v>
      </c>
      <c r="L260" s="96">
        <f>_xlfn.MAXIFS('Details local delivery'!AA:AA,'Details local delivery'!B:B,A260)</f>
        <v>0</v>
      </c>
      <c r="M260" s="256">
        <f>IFERROR(_xlfn.MAXIFS('Details local delivery'!AB:AB,'Details local delivery'!B:B,A260),"-")</f>
        <v>0</v>
      </c>
      <c r="N260" s="104">
        <f t="shared" ref="N260:N292" si="46">+F260/E260</f>
        <v>0.35714285714285715</v>
      </c>
      <c r="O260" s="104">
        <f t="shared" ref="O260:O292" si="47">+H260/G260</f>
        <v>0.22826086956521738</v>
      </c>
      <c r="P260" s="99">
        <f t="shared" ref="P260:P292" si="48">K260+L260+M260</f>
        <v>0</v>
      </c>
      <c r="Q260" s="100">
        <f t="shared" ref="Q260:Q292" si="49">P260+I260</f>
        <v>0</v>
      </c>
      <c r="R260" s="105" t="e">
        <f t="shared" ref="R260:R292" si="50">Q260/P260</f>
        <v>#DIV/0!</v>
      </c>
      <c r="S260" s="101">
        <f t="shared" si="44"/>
        <v>0.35714285714285715</v>
      </c>
      <c r="T260" s="102"/>
      <c r="U260" s="107"/>
      <c r="V260" s="5"/>
    </row>
    <row r="261" spans="1:22" ht="15.6" hidden="1" x14ac:dyDescent="0.3">
      <c r="A261" s="18" t="s">
        <v>930</v>
      </c>
      <c r="B261" s="92">
        <f>+IFERROR(VLOOKUP(A261,'Details local delivery'!B:C,2,0),"-")</f>
        <v>46055</v>
      </c>
      <c r="C261" s="93">
        <f t="shared" si="45"/>
        <v>46055</v>
      </c>
      <c r="D261" s="94" t="str">
        <f>+IFERROR(VLOOKUP(A261,'Details local delivery'!B:E,4,0),"-")</f>
        <v>9524TU238</v>
      </c>
      <c r="E261" s="94">
        <f>VLOOKUP(A261,'Details local delivery'!B:L,11,0)</f>
        <v>14</v>
      </c>
      <c r="F261" s="94">
        <f>SUMIFS('Details local delivery'!M:M,'Details local delivery'!G:G,'RECAP Delivery Plan '!A261)</f>
        <v>8</v>
      </c>
      <c r="G261" s="94">
        <f>VLOOKUP(A261,'Details local delivery'!B:J,9,0)</f>
        <v>10230</v>
      </c>
      <c r="H261" s="95">
        <f>SUMIFS('Details local delivery'!K:K,'Details local delivery'!G:G,'RECAP Delivery Plan '!A261)</f>
        <v>936</v>
      </c>
      <c r="I261" s="96">
        <f>SUMIFS('Details local delivery'!Y:Y,'Details local delivery'!B:B,A:A)</f>
        <v>0</v>
      </c>
      <c r="J261" s="97">
        <f>AVERAGEIFS('Details local delivery'!W:W,'Details local delivery'!B:B,A261)</f>
        <v>1</v>
      </c>
      <c r="K261" s="96">
        <f>_xlfn.MAXIFS('Details local delivery'!Z:Z,'Details local delivery'!B:B,A261)</f>
        <v>0</v>
      </c>
      <c r="L261" s="96">
        <f>_xlfn.MAXIFS('Details local delivery'!AA:AA,'Details local delivery'!B:B,A261)</f>
        <v>0</v>
      </c>
      <c r="M261" s="96">
        <f>_xlfn.MAXIFS('Details local delivery'!AB:AB,'Details local delivery'!B:B,A261)</f>
        <v>0</v>
      </c>
      <c r="N261" s="104">
        <f t="shared" si="46"/>
        <v>0.5714285714285714</v>
      </c>
      <c r="O261" s="104">
        <f t="shared" si="47"/>
        <v>9.1495601173020524E-2</v>
      </c>
      <c r="P261" s="99">
        <f t="shared" si="48"/>
        <v>0</v>
      </c>
      <c r="Q261" s="100">
        <f t="shared" si="49"/>
        <v>0</v>
      </c>
      <c r="R261" s="105" t="e">
        <f t="shared" si="50"/>
        <v>#DIV/0!</v>
      </c>
      <c r="S261" s="101">
        <f t="shared" si="44"/>
        <v>0.5714285714285714</v>
      </c>
      <c r="T261" s="102"/>
      <c r="U261" s="107"/>
      <c r="V261" s="5"/>
    </row>
    <row r="262" spans="1:22" ht="15.6" hidden="1" x14ac:dyDescent="0.3">
      <c r="A262" s="18" t="s">
        <v>931</v>
      </c>
      <c r="B262" s="92">
        <f>+IFERROR(VLOOKUP(A262,'Details local delivery'!B:C,2,0),"-")</f>
        <v>46055</v>
      </c>
      <c r="C262" s="93">
        <f t="shared" si="45"/>
        <v>46055</v>
      </c>
      <c r="D262" s="94" t="str">
        <f>+IFERROR(VLOOKUP(A262,'Details local delivery'!B:E,4,0),"-")</f>
        <v>Location</v>
      </c>
      <c r="E262" s="94">
        <f>VLOOKUP(A262,'Details local delivery'!B:L,11,0)</f>
        <v>0</v>
      </c>
      <c r="F262" s="94">
        <f>SUMIFS('Details local delivery'!M:M,'Details local delivery'!G:G,'RECAP Delivery Plan '!A262)</f>
        <v>27</v>
      </c>
      <c r="G262" s="94">
        <f>VLOOKUP(A262,'Details local delivery'!B:J,9,0)</f>
        <v>24950</v>
      </c>
      <c r="H262" s="95">
        <f>SUMIFS('Details local delivery'!K:K,'Details local delivery'!G:G,'RECAP Delivery Plan '!A262)</f>
        <v>22303</v>
      </c>
      <c r="I262" s="96">
        <f>SUMIFS('Details local delivery'!Y:Y,'Details local delivery'!B:B,A:A)</f>
        <v>0</v>
      </c>
      <c r="J262" s="97">
        <f>AVERAGEIFS('Details local delivery'!W:W,'Details local delivery'!B:B,A262)</f>
        <v>1</v>
      </c>
      <c r="K262" s="96">
        <f>_xlfn.MAXIFS('Details local delivery'!Z:Z,'Details local delivery'!B:B,A262)</f>
        <v>0</v>
      </c>
      <c r="L262" s="96">
        <f>_xlfn.MAXIFS('Details local delivery'!AA:AA,'Details local delivery'!B:B,A262)</f>
        <v>0</v>
      </c>
      <c r="M262" s="96">
        <f>_xlfn.MAXIFS('Details local delivery'!AB:AB,'Details local delivery'!B:B,A262)</f>
        <v>0</v>
      </c>
      <c r="N262" s="104" t="e">
        <f t="shared" si="46"/>
        <v>#DIV/0!</v>
      </c>
      <c r="O262" s="104">
        <f t="shared" si="47"/>
        <v>0.89390781563126254</v>
      </c>
      <c r="P262" s="99">
        <f t="shared" si="48"/>
        <v>0</v>
      </c>
      <c r="Q262" s="100">
        <f t="shared" si="49"/>
        <v>0</v>
      </c>
      <c r="R262" s="105" t="e">
        <f t="shared" si="50"/>
        <v>#DIV/0!</v>
      </c>
      <c r="S262" s="101" t="e">
        <f t="shared" si="44"/>
        <v>#DIV/0!</v>
      </c>
      <c r="T262" s="102"/>
      <c r="U262" s="107"/>
      <c r="V262" s="5"/>
    </row>
    <row r="263" spans="1:22" ht="15.6" hidden="1" x14ac:dyDescent="0.3">
      <c r="A263" s="18" t="s">
        <v>932</v>
      </c>
      <c r="B263" s="92">
        <f>+IFERROR(VLOOKUP(A263,'Details local delivery'!B:C,2,0),"-")</f>
        <v>46055</v>
      </c>
      <c r="C263" s="93">
        <f t="shared" si="45"/>
        <v>46055</v>
      </c>
      <c r="D263" s="94" t="str">
        <f>+IFERROR(VLOOKUP(A263,'Details local delivery'!B:E,4,0),"-")</f>
        <v>Location</v>
      </c>
      <c r="E263" s="94">
        <f>VLOOKUP(A263,'Details local delivery'!B:L,11,0)</f>
        <v>0</v>
      </c>
      <c r="F263" s="94">
        <f>SUMIFS('Details local delivery'!M:M,'Details local delivery'!G:G,'RECAP Delivery Plan '!A263)</f>
        <v>0</v>
      </c>
      <c r="G263" s="94">
        <f>VLOOKUP(A263,'Details local delivery'!B:J,9,0)</f>
        <v>24950</v>
      </c>
      <c r="H263" s="95">
        <f>SUMIFS('Details local delivery'!K:K,'Details local delivery'!G:G,'RECAP Delivery Plan '!A263)</f>
        <v>0</v>
      </c>
      <c r="I263" s="96">
        <f>SUMIFS('Details local delivery'!Y:Y,'Details local delivery'!B:B,A:A)</f>
        <v>0</v>
      </c>
      <c r="J263" s="97">
        <f>AVERAGEIFS('Details local delivery'!W:W,'Details local delivery'!B:B,A263)</f>
        <v>1</v>
      </c>
      <c r="K263" s="96">
        <f>_xlfn.MAXIFS('Details local delivery'!Z:Z,'Details local delivery'!B:B,A263)</f>
        <v>0</v>
      </c>
      <c r="L263" s="96">
        <f>_xlfn.MAXIFS('Details local delivery'!AA:AA,'Details local delivery'!B:B,A263)</f>
        <v>0</v>
      </c>
      <c r="M263" s="96">
        <f>_xlfn.MAXIFS('Details local delivery'!AB:AB,'Details local delivery'!B:B,A263)</f>
        <v>0</v>
      </c>
      <c r="N263" s="104" t="e">
        <f t="shared" si="46"/>
        <v>#DIV/0!</v>
      </c>
      <c r="O263" s="104">
        <f t="shared" si="47"/>
        <v>0</v>
      </c>
      <c r="P263" s="99">
        <f t="shared" si="48"/>
        <v>0</v>
      </c>
      <c r="Q263" s="100">
        <f t="shared" si="49"/>
        <v>0</v>
      </c>
      <c r="R263" s="105" t="e">
        <f t="shared" si="50"/>
        <v>#DIV/0!</v>
      </c>
      <c r="S263" s="101" t="e">
        <f t="shared" si="44"/>
        <v>#DIV/0!</v>
      </c>
      <c r="T263" s="102"/>
      <c r="U263" s="107"/>
      <c r="V263" s="5"/>
    </row>
    <row r="264" spans="1:22" ht="15.6" hidden="1" x14ac:dyDescent="0.3">
      <c r="A264" s="18" t="s">
        <v>933</v>
      </c>
      <c r="B264" s="92">
        <f>+IFERROR(VLOOKUP(A264,'Details local delivery'!B:C,2,0),"-")</f>
        <v>46055</v>
      </c>
      <c r="C264" s="93">
        <f t="shared" si="45"/>
        <v>46055</v>
      </c>
      <c r="D264" s="94" t="str">
        <f>+IFERROR(VLOOKUP(A264,'Details local delivery'!B:E,4,0),"-")</f>
        <v>626tu203</v>
      </c>
      <c r="E264" s="94">
        <f>VLOOKUP(A264,'Details local delivery'!B:L,11,0)</f>
        <v>14</v>
      </c>
      <c r="F264" s="94">
        <f>SUMIFS('Details local delivery'!M:M,'Details local delivery'!G:G,'RECAP Delivery Plan '!A264)</f>
        <v>14</v>
      </c>
      <c r="G264" s="94">
        <f>VLOOKUP(A264,'Details local delivery'!B:J,9,0)</f>
        <v>8500</v>
      </c>
      <c r="H264" s="95">
        <f>SUMIFS('Details local delivery'!K:K,'Details local delivery'!G:G,'RECAP Delivery Plan '!A264)</f>
        <v>7777</v>
      </c>
      <c r="I264" s="96">
        <f>SUMIFS('Details local delivery'!Y:Y,'Details local delivery'!B:B,A:A)</f>
        <v>0</v>
      </c>
      <c r="J264" s="97">
        <f>AVERAGEIFS('Details local delivery'!W:W,'Details local delivery'!B:B,A264)</f>
        <v>1</v>
      </c>
      <c r="K264" s="96">
        <f>_xlfn.MAXIFS('Details local delivery'!Z:Z,'Details local delivery'!B:B,A264)</f>
        <v>0</v>
      </c>
      <c r="L264" s="96">
        <f>_xlfn.MAXIFS('Details local delivery'!AA:AA,'Details local delivery'!B:B,A264)</f>
        <v>0</v>
      </c>
      <c r="M264" s="256">
        <f>IFERROR(_xlfn.MAXIFS('Details local delivery'!AB:AB,'Details local delivery'!B:B,A264),"-")</f>
        <v>0</v>
      </c>
      <c r="N264" s="104">
        <f t="shared" si="46"/>
        <v>1</v>
      </c>
      <c r="O264" s="104">
        <f t="shared" si="47"/>
        <v>0.91494117647058826</v>
      </c>
      <c r="P264" s="99">
        <f t="shared" si="48"/>
        <v>0</v>
      </c>
      <c r="Q264" s="100">
        <f t="shared" si="49"/>
        <v>0</v>
      </c>
      <c r="R264" s="105" t="e">
        <f t="shared" si="50"/>
        <v>#DIV/0!</v>
      </c>
      <c r="S264" s="101">
        <f t="shared" si="44"/>
        <v>1</v>
      </c>
      <c r="T264" s="102"/>
      <c r="U264" s="107"/>
      <c r="V264" s="5"/>
    </row>
    <row r="265" spans="1:22" ht="15.6" hidden="1" x14ac:dyDescent="0.3">
      <c r="A265" s="18" t="s">
        <v>934</v>
      </c>
      <c r="B265" s="92">
        <f>+IFERROR(VLOOKUP(A265,'Details local delivery'!B:C,2,0),"-")</f>
        <v>46055</v>
      </c>
      <c r="C265" s="93">
        <f t="shared" si="45"/>
        <v>46055</v>
      </c>
      <c r="D265" s="94" t="str">
        <f>+IFERROR(VLOOKUP(A265,'Details local delivery'!B:E,4,0),"-")</f>
        <v>626tu203</v>
      </c>
      <c r="E265" s="94">
        <f>VLOOKUP(A265,'Details local delivery'!B:L,11,0)</f>
        <v>14</v>
      </c>
      <c r="F265" s="94">
        <f>SUMIFS('Details local delivery'!M:M,'Details local delivery'!G:G,'RECAP Delivery Plan '!A265)</f>
        <v>14</v>
      </c>
      <c r="G265" s="94">
        <f>VLOOKUP(A265,'Details local delivery'!B:J,9,0)</f>
        <v>8500</v>
      </c>
      <c r="H265" s="95">
        <f>SUMIFS('Details local delivery'!K:K,'Details local delivery'!G:G,'RECAP Delivery Plan '!A265)</f>
        <v>6105</v>
      </c>
      <c r="I265" s="96">
        <f>SUMIFS('Details local delivery'!Y:Y,'Details local delivery'!B:B,A:A)</f>
        <v>0</v>
      </c>
      <c r="J265" s="97">
        <f>AVERAGEIFS('Details local delivery'!W:W,'Details local delivery'!B:B,A265)</f>
        <v>1</v>
      </c>
      <c r="K265" s="96">
        <f>_xlfn.MAXIFS('Details local delivery'!Z:Z,'Details local delivery'!B:B,A265)</f>
        <v>0</v>
      </c>
      <c r="L265" s="96">
        <f>_xlfn.MAXIFS('Details local delivery'!AA:AA,'Details local delivery'!B:B,A265)</f>
        <v>0</v>
      </c>
      <c r="M265" s="256">
        <f>IFERROR(_xlfn.MAXIFS('Details local delivery'!AB:AB,'Details local delivery'!B:B,A265),"-")</f>
        <v>0</v>
      </c>
      <c r="N265" s="104">
        <f t="shared" si="46"/>
        <v>1</v>
      </c>
      <c r="O265" s="104">
        <f t="shared" si="47"/>
        <v>0.71823529411764708</v>
      </c>
      <c r="P265" s="99">
        <f t="shared" si="48"/>
        <v>0</v>
      </c>
      <c r="Q265" s="100">
        <f t="shared" si="49"/>
        <v>0</v>
      </c>
      <c r="R265" s="105" t="e">
        <f t="shared" si="50"/>
        <v>#DIV/0!</v>
      </c>
      <c r="S265" s="101">
        <f t="shared" si="44"/>
        <v>1</v>
      </c>
      <c r="T265" s="102"/>
      <c r="U265" s="107"/>
      <c r="V265" s="5"/>
    </row>
    <row r="266" spans="1:22" ht="15.6" hidden="1" x14ac:dyDescent="0.3">
      <c r="A266" s="18" t="s">
        <v>935</v>
      </c>
      <c r="B266" s="92">
        <f>+IFERROR(VLOOKUP(A266,'Details local delivery'!B:C,2,0),"-")</f>
        <v>46055</v>
      </c>
      <c r="C266" s="93">
        <f t="shared" si="45"/>
        <v>46055</v>
      </c>
      <c r="D266" s="94" t="str">
        <f>+IFERROR(VLOOKUP(A266,'Details local delivery'!B:E,4,0),"-")</f>
        <v>7797tu218</v>
      </c>
      <c r="E266" s="94">
        <f>VLOOKUP(A266,'Details local delivery'!B:L,11,0)</f>
        <v>3</v>
      </c>
      <c r="F266" s="94">
        <f>SUMIFS('Details local delivery'!M:M,'Details local delivery'!G:G,'RECAP Delivery Plan '!A266)</f>
        <v>2</v>
      </c>
      <c r="G266" s="94">
        <f>VLOOKUP(A266,'Details local delivery'!B:J,9,0)</f>
        <v>927</v>
      </c>
      <c r="H266" s="95">
        <f>SUMIFS('Details local delivery'!K:K,'Details local delivery'!G:G,'RECAP Delivery Plan '!A266)</f>
        <v>200</v>
      </c>
      <c r="I266" s="96">
        <f>SUMIFS('Details local delivery'!Y:Y,'Details local delivery'!B:B,A:A)</f>
        <v>0</v>
      </c>
      <c r="J266" s="97">
        <f>AVERAGEIFS('Details local delivery'!W:W,'Details local delivery'!B:B,A266)</f>
        <v>0.52499999999999991</v>
      </c>
      <c r="K266" s="96">
        <f>_xlfn.MAXIFS('Details local delivery'!Z:Z,'Details local delivery'!B:B,A266)</f>
        <v>0</v>
      </c>
      <c r="L266" s="96">
        <f>_xlfn.MAXIFS('Details local delivery'!AA:AA,'Details local delivery'!B:B,A266)</f>
        <v>0</v>
      </c>
      <c r="M266" s="96">
        <f>_xlfn.MAXIFS('Details local delivery'!AB:AB,'Details local delivery'!B:B,A266)</f>
        <v>0</v>
      </c>
      <c r="N266" s="104">
        <f t="shared" si="46"/>
        <v>0.66666666666666663</v>
      </c>
      <c r="O266" s="104">
        <f t="shared" si="47"/>
        <v>0.21574973031283712</v>
      </c>
      <c r="P266" s="99">
        <f t="shared" si="48"/>
        <v>0</v>
      </c>
      <c r="Q266" s="100">
        <f t="shared" si="49"/>
        <v>0</v>
      </c>
      <c r="R266" s="105" t="e">
        <f t="shared" si="50"/>
        <v>#DIV/0!</v>
      </c>
      <c r="S266" s="101">
        <f t="shared" si="44"/>
        <v>0.66666666666666663</v>
      </c>
      <c r="T266" s="102"/>
      <c r="U266" s="107" t="s">
        <v>228</v>
      </c>
      <c r="V266" s="5"/>
    </row>
    <row r="267" spans="1:22" ht="15.6" hidden="1" x14ac:dyDescent="0.3">
      <c r="A267" s="18" t="s">
        <v>936</v>
      </c>
      <c r="B267" s="92">
        <f>+IFERROR(VLOOKUP(A267,'Details local delivery'!B:C,2,0),"-")</f>
        <v>46055</v>
      </c>
      <c r="C267" s="93">
        <f t="shared" si="45"/>
        <v>46055</v>
      </c>
      <c r="D267" s="94" t="str">
        <f>+IFERROR(VLOOKUP(A267,'Details local delivery'!B:E,4,0),"-")</f>
        <v>4331tu175</v>
      </c>
      <c r="E267" s="94">
        <f>VLOOKUP(A267,'Details local delivery'!B:L,11,0)</f>
        <v>14</v>
      </c>
      <c r="F267" s="94">
        <f>SUMIFS('Details local delivery'!M:M,'Details local delivery'!G:G,'RECAP Delivery Plan '!A267)</f>
        <v>6</v>
      </c>
      <c r="G267" s="94">
        <f>VLOOKUP(A267,'Details local delivery'!B:J,9,0)</f>
        <v>9200</v>
      </c>
      <c r="H267" s="95">
        <f>SUMIFS('Details local delivery'!K:K,'Details local delivery'!G:G,'RECAP Delivery Plan '!A267)</f>
        <v>4484</v>
      </c>
      <c r="I267" s="96">
        <f>SUMIFS('Details local delivery'!Y:Y,'Details local delivery'!B:B,A:A)</f>
        <v>0</v>
      </c>
      <c r="J267" s="97">
        <f>AVERAGEIFS('Details local delivery'!W:W,'Details local delivery'!B:B,A267)</f>
        <v>0.40833333333333338</v>
      </c>
      <c r="K267" s="96">
        <f>_xlfn.MAXIFS('Details local delivery'!Z:Z,'Details local delivery'!B:B,A267)</f>
        <v>0</v>
      </c>
      <c r="L267" s="96">
        <f>_xlfn.MAXIFS('Details local delivery'!AA:AA,'Details local delivery'!B:B,A267)</f>
        <v>0</v>
      </c>
      <c r="M267" s="256">
        <f>IFERROR(_xlfn.MAXIFS('Details local delivery'!AB:AB,'Details local delivery'!B:B,A267),"-")</f>
        <v>0</v>
      </c>
      <c r="N267" s="104">
        <f t="shared" si="46"/>
        <v>0.42857142857142855</v>
      </c>
      <c r="O267" s="104">
        <f t="shared" si="47"/>
        <v>0.48739130434782607</v>
      </c>
      <c r="P267" s="99">
        <f t="shared" si="48"/>
        <v>0</v>
      </c>
      <c r="Q267" s="100">
        <f t="shared" si="49"/>
        <v>0</v>
      </c>
      <c r="R267" s="105" t="e">
        <f t="shared" si="50"/>
        <v>#DIV/0!</v>
      </c>
      <c r="S267" s="101">
        <f t="shared" si="44"/>
        <v>0.48739130434782607</v>
      </c>
      <c r="T267" s="102"/>
      <c r="U267" s="107" t="s">
        <v>228</v>
      </c>
      <c r="V267" s="5"/>
    </row>
    <row r="268" spans="1:22" ht="15.6" hidden="1" x14ac:dyDescent="0.3">
      <c r="A268" s="18" t="s">
        <v>939</v>
      </c>
      <c r="B268" s="92">
        <f>+IFERROR(VLOOKUP(A268,'Details local delivery'!B:C,2,0),"-")</f>
        <v>46056</v>
      </c>
      <c r="C268" s="93">
        <f t="shared" si="45"/>
        <v>46056</v>
      </c>
      <c r="D268" s="94" t="str">
        <f>+IFERROR(VLOOKUP(A268,'Details local delivery'!B:E,4,0),"-")</f>
        <v>9524TU238</v>
      </c>
      <c r="E268" s="94">
        <f>VLOOKUP(A268,'Details local delivery'!B:L,11,0)</f>
        <v>14</v>
      </c>
      <c r="F268" s="94">
        <f>SUMIFS('Details local delivery'!M:M,'Details local delivery'!G:G,'RECAP Delivery Plan '!A268)</f>
        <v>13</v>
      </c>
      <c r="G268" s="94">
        <f>VLOOKUP(A268,'Details local delivery'!B:J,9,0)</f>
        <v>10230</v>
      </c>
      <c r="H268" s="95">
        <f>SUMIFS('Details local delivery'!K:K,'Details local delivery'!G:G,'RECAP Delivery Plan '!A268)</f>
        <v>12000</v>
      </c>
      <c r="I268" s="96">
        <f>SUMIFS('Details local delivery'!Y:Y,'Details local delivery'!B:B,A:A)</f>
        <v>0</v>
      </c>
      <c r="J268" s="97">
        <f>AVERAGEIFS('Details local delivery'!W:W,'Details local delivery'!B:B,A268)</f>
        <v>1</v>
      </c>
      <c r="K268" s="96">
        <f>_xlfn.MAXIFS('Details local delivery'!Z:Z,'Details local delivery'!B:B,A268)</f>
        <v>0</v>
      </c>
      <c r="L268" s="96">
        <f>_xlfn.MAXIFS('Details local delivery'!AA:AA,'Details local delivery'!B:B,A268)</f>
        <v>0</v>
      </c>
      <c r="M268" s="96">
        <f>_xlfn.MAXIFS('Details local delivery'!AB:AB,'Details local delivery'!B:B,A268)</f>
        <v>0</v>
      </c>
      <c r="N268" s="104">
        <f t="shared" si="46"/>
        <v>0.9285714285714286</v>
      </c>
      <c r="O268" s="104">
        <f t="shared" si="47"/>
        <v>1.1730205278592376</v>
      </c>
      <c r="P268" s="99">
        <f t="shared" si="48"/>
        <v>0</v>
      </c>
      <c r="Q268" s="100">
        <f t="shared" si="49"/>
        <v>0</v>
      </c>
      <c r="R268" s="105" t="e">
        <f t="shared" si="50"/>
        <v>#DIV/0!</v>
      </c>
      <c r="S268" s="101">
        <f t="shared" si="44"/>
        <v>1.1730205278592376</v>
      </c>
      <c r="T268" s="102"/>
      <c r="U268" s="107"/>
      <c r="V268" s="5"/>
    </row>
    <row r="269" spans="1:22" ht="15.6" hidden="1" x14ac:dyDescent="0.3">
      <c r="A269" s="18" t="s">
        <v>940</v>
      </c>
      <c r="B269" s="92">
        <f>+IFERROR(VLOOKUP(A269,'Details local delivery'!B:C,2,0),"-")</f>
        <v>46056</v>
      </c>
      <c r="C269" s="93">
        <f t="shared" si="45"/>
        <v>46056</v>
      </c>
      <c r="D269" s="94" t="str">
        <f>+IFERROR(VLOOKUP(A269,'Details local delivery'!B:E,4,0),"-")</f>
        <v>9524TU238</v>
      </c>
      <c r="E269" s="94">
        <f>VLOOKUP(A269,'Details local delivery'!B:L,11,0)</f>
        <v>14</v>
      </c>
      <c r="F269" s="94">
        <f>SUMIFS('Details local delivery'!M:M,'Details local delivery'!G:G,'RECAP Delivery Plan '!A269)</f>
        <v>7</v>
      </c>
      <c r="G269" s="94">
        <f>VLOOKUP(A269,'Details local delivery'!B:J,9,0)</f>
        <v>10230</v>
      </c>
      <c r="H269" s="95">
        <f>SUMIFS('Details local delivery'!K:K,'Details local delivery'!G:G,'RECAP Delivery Plan '!A269)</f>
        <v>8500</v>
      </c>
      <c r="I269" s="96">
        <f>SUMIFS('Details local delivery'!Y:Y,'Details local delivery'!B:B,A:A)</f>
        <v>0</v>
      </c>
      <c r="J269" s="97">
        <f>AVERAGEIFS('Details local delivery'!W:W,'Details local delivery'!B:B,A269)</f>
        <v>1</v>
      </c>
      <c r="K269" s="96">
        <f>_xlfn.MAXIFS('Details local delivery'!Z:Z,'Details local delivery'!B:B,A269)</f>
        <v>0</v>
      </c>
      <c r="L269" s="96">
        <f>_xlfn.MAXIFS('Details local delivery'!AA:AA,'Details local delivery'!B:B,A269)</f>
        <v>0</v>
      </c>
      <c r="M269" s="96">
        <f>_xlfn.MAXIFS('Details local delivery'!AB:AB,'Details local delivery'!B:B,A269)</f>
        <v>0</v>
      </c>
      <c r="N269" s="104">
        <f t="shared" si="46"/>
        <v>0.5</v>
      </c>
      <c r="O269" s="104">
        <f t="shared" si="47"/>
        <v>0.83088954056695996</v>
      </c>
      <c r="P269" s="99">
        <f t="shared" si="48"/>
        <v>0</v>
      </c>
      <c r="Q269" s="100">
        <f t="shared" si="49"/>
        <v>0</v>
      </c>
      <c r="R269" s="105" t="e">
        <f t="shared" si="50"/>
        <v>#DIV/0!</v>
      </c>
      <c r="S269" s="101">
        <f t="shared" si="44"/>
        <v>0.83088954056695996</v>
      </c>
      <c r="T269" s="102"/>
      <c r="U269" s="107"/>
      <c r="V269" s="5"/>
    </row>
    <row r="270" spans="1:22" ht="15.6" hidden="1" x14ac:dyDescent="0.3">
      <c r="A270" s="18" t="s">
        <v>941</v>
      </c>
      <c r="B270" s="92">
        <f>+IFERROR(VLOOKUP(A270,'Details local delivery'!B:C,2,0),"-")</f>
        <v>46056</v>
      </c>
      <c r="C270" s="93">
        <f t="shared" si="45"/>
        <v>46056</v>
      </c>
      <c r="D270" s="94" t="str">
        <f>+IFERROR(VLOOKUP(A270,'Details local delivery'!B:E,4,0),"-")</f>
        <v>9524TU238</v>
      </c>
      <c r="E270" s="94">
        <f>VLOOKUP(A270,'Details local delivery'!B:L,11,0)</f>
        <v>14</v>
      </c>
      <c r="F270" s="94">
        <f>SUMIFS('Details local delivery'!M:M,'Details local delivery'!G:G,'RECAP Delivery Plan '!A270)</f>
        <v>14</v>
      </c>
      <c r="G270" s="94">
        <f>VLOOKUP(A270,'Details local delivery'!B:J,9,0)</f>
        <v>10230</v>
      </c>
      <c r="H270" s="95">
        <f>SUMIFS('Details local delivery'!K:K,'Details local delivery'!G:G,'RECAP Delivery Plan '!A270)</f>
        <v>11000</v>
      </c>
      <c r="I270" s="96">
        <f>SUMIFS('Details local delivery'!Y:Y,'Details local delivery'!B:B,A:A)</f>
        <v>0</v>
      </c>
      <c r="J270" s="97">
        <f>AVERAGEIFS('Details local delivery'!W:W,'Details local delivery'!B:B,A270)</f>
        <v>0.67500000000000004</v>
      </c>
      <c r="K270" s="96">
        <f>_xlfn.MAXIFS('Details local delivery'!Z:Z,'Details local delivery'!B:B,A270)</f>
        <v>0</v>
      </c>
      <c r="L270" s="96">
        <f>_xlfn.MAXIFS('Details local delivery'!AA:AA,'Details local delivery'!B:B,A270)</f>
        <v>0</v>
      </c>
      <c r="M270" s="96">
        <f>_xlfn.MAXIFS('Details local delivery'!AB:AB,'Details local delivery'!B:B,A270)</f>
        <v>0</v>
      </c>
      <c r="N270" s="104">
        <f t="shared" si="46"/>
        <v>1</v>
      </c>
      <c r="O270" s="104">
        <f t="shared" si="47"/>
        <v>1.075268817204301</v>
      </c>
      <c r="P270" s="99">
        <f t="shared" si="48"/>
        <v>0</v>
      </c>
      <c r="Q270" s="100">
        <f t="shared" si="49"/>
        <v>0</v>
      </c>
      <c r="R270" s="105" t="e">
        <f t="shared" si="50"/>
        <v>#DIV/0!</v>
      </c>
      <c r="S270" s="101">
        <f t="shared" si="44"/>
        <v>1.075268817204301</v>
      </c>
      <c r="T270" s="102"/>
      <c r="U270" s="107" t="s">
        <v>228</v>
      </c>
      <c r="V270" s="5"/>
    </row>
    <row r="271" spans="1:22" ht="15.6" hidden="1" x14ac:dyDescent="0.3">
      <c r="A271" s="18" t="s">
        <v>942</v>
      </c>
      <c r="B271" s="92">
        <f>+IFERROR(VLOOKUP(A271,'Details local delivery'!B:C,2,0),"-")</f>
        <v>46056</v>
      </c>
      <c r="C271" s="93">
        <f t="shared" si="45"/>
        <v>46056</v>
      </c>
      <c r="D271" s="94" t="str">
        <f>+IFERROR(VLOOKUP(A271,'Details local delivery'!B:E,4,0),"-")</f>
        <v>Location</v>
      </c>
      <c r="E271" s="94">
        <f>VLOOKUP(A271,'Details local delivery'!B:L,11,0)</f>
        <v>0</v>
      </c>
      <c r="F271" s="94">
        <f>SUMIFS('Details local delivery'!M:M,'Details local delivery'!G:G,'RECAP Delivery Plan '!A271)</f>
        <v>32</v>
      </c>
      <c r="G271" s="94">
        <f>VLOOKUP(A271,'Details local delivery'!B:J,9,0)</f>
        <v>24950</v>
      </c>
      <c r="H271" s="95">
        <f>SUMIFS('Details local delivery'!K:K,'Details local delivery'!G:G,'RECAP Delivery Plan '!A271)</f>
        <v>24400</v>
      </c>
      <c r="I271" s="96">
        <f>SUMIFS('Details local delivery'!Y:Y,'Details local delivery'!B:B,A:A)</f>
        <v>0</v>
      </c>
      <c r="J271" s="97">
        <f>AVERAGEIFS('Details local delivery'!W:W,'Details local delivery'!B:B,A271)</f>
        <v>1</v>
      </c>
      <c r="K271" s="96">
        <f>_xlfn.MAXIFS('Details local delivery'!Z:Z,'Details local delivery'!B:B,A271)</f>
        <v>0</v>
      </c>
      <c r="L271" s="96">
        <f>_xlfn.MAXIFS('Details local delivery'!AA:AA,'Details local delivery'!B:B,A271)</f>
        <v>0</v>
      </c>
      <c r="M271" s="96">
        <f>_xlfn.MAXIFS('Details local delivery'!AB:AB,'Details local delivery'!B:B,A271)</f>
        <v>0</v>
      </c>
      <c r="N271" s="104" t="e">
        <f t="shared" si="46"/>
        <v>#DIV/0!</v>
      </c>
      <c r="O271" s="104">
        <f t="shared" si="47"/>
        <v>0.97795591182364727</v>
      </c>
      <c r="P271" s="99">
        <f t="shared" si="48"/>
        <v>0</v>
      </c>
      <c r="Q271" s="100">
        <f t="shared" si="49"/>
        <v>0</v>
      </c>
      <c r="R271" s="105" t="e">
        <f t="shared" si="50"/>
        <v>#DIV/0!</v>
      </c>
      <c r="S271" s="253" t="e">
        <f t="shared" si="44"/>
        <v>#DIV/0!</v>
      </c>
      <c r="T271" s="102"/>
      <c r="U271" s="107"/>
      <c r="V271" s="5"/>
    </row>
    <row r="272" spans="1:22" ht="15.6" hidden="1" x14ac:dyDescent="0.3">
      <c r="A272" s="18" t="s">
        <v>943</v>
      </c>
      <c r="B272" s="92">
        <f>+IFERROR(VLOOKUP(A272,'Details local delivery'!B:C,2,0),"-")</f>
        <v>46056</v>
      </c>
      <c r="C272" s="93">
        <f t="shared" si="45"/>
        <v>46056</v>
      </c>
      <c r="D272" s="94" t="str">
        <f>+IFERROR(VLOOKUP(A272,'Details local delivery'!B:E,4,0),"-")</f>
        <v>Location</v>
      </c>
      <c r="E272" s="94">
        <f>VLOOKUP(A272,'Details local delivery'!B:L,11,0)</f>
        <v>0</v>
      </c>
      <c r="F272" s="94">
        <f>SUMIFS('Details local delivery'!M:M,'Details local delivery'!G:G,'RECAP Delivery Plan '!A272)</f>
        <v>44</v>
      </c>
      <c r="G272" s="94">
        <f>VLOOKUP(A272,'Details local delivery'!B:J,9,0)</f>
        <v>24950</v>
      </c>
      <c r="H272" s="95">
        <f>SUMIFS('Details local delivery'!K:K,'Details local delivery'!G:G,'RECAP Delivery Plan '!A272)</f>
        <v>9013.2219999999998</v>
      </c>
      <c r="I272" s="96">
        <f>SUMIFS('Details local delivery'!Y:Y,'Details local delivery'!B:B,A:A)</f>
        <v>0</v>
      </c>
      <c r="J272" s="97">
        <f>AVERAGEIFS('Details local delivery'!W:W,'Details local delivery'!B:B,A272)</f>
        <v>1</v>
      </c>
      <c r="K272" s="96">
        <f>_xlfn.MAXIFS('Details local delivery'!Z:Z,'Details local delivery'!B:B,A272)</f>
        <v>0</v>
      </c>
      <c r="L272" s="96">
        <f>_xlfn.MAXIFS('Details local delivery'!AA:AA,'Details local delivery'!B:B,A272)</f>
        <v>0</v>
      </c>
      <c r="M272" s="256">
        <f>IFERROR(_xlfn.MAXIFS('Details local delivery'!AB:AB,'Details local delivery'!B:B,A272),"-")</f>
        <v>0</v>
      </c>
      <c r="N272" s="104" t="e">
        <f t="shared" si="46"/>
        <v>#DIV/0!</v>
      </c>
      <c r="O272" s="104">
        <f t="shared" si="47"/>
        <v>0.36125138276553104</v>
      </c>
      <c r="P272" s="99">
        <f t="shared" si="48"/>
        <v>0</v>
      </c>
      <c r="Q272" s="100">
        <f t="shared" si="49"/>
        <v>0</v>
      </c>
      <c r="R272" s="105" t="e">
        <f t="shared" si="50"/>
        <v>#DIV/0!</v>
      </c>
      <c r="S272" s="101" t="e">
        <f t="shared" si="44"/>
        <v>#DIV/0!</v>
      </c>
      <c r="T272" s="102"/>
      <c r="U272" s="107"/>
      <c r="V272" s="5"/>
    </row>
    <row r="273" spans="1:22" ht="15.6" hidden="1" x14ac:dyDescent="0.3">
      <c r="A273" s="18" t="s">
        <v>944</v>
      </c>
      <c r="B273" s="92">
        <f>+IFERROR(VLOOKUP(A273,'Details local delivery'!B:C,2,0),"-")</f>
        <v>46056</v>
      </c>
      <c r="C273" s="93">
        <f t="shared" si="45"/>
        <v>46056</v>
      </c>
      <c r="D273" s="94" t="str">
        <f>+IFERROR(VLOOKUP(A273,'Details local delivery'!B:E,4,0),"-")</f>
        <v>4331tu175</v>
      </c>
      <c r="E273" s="94">
        <f>VLOOKUP(A273,'Details local delivery'!B:L,11,0)</f>
        <v>14</v>
      </c>
      <c r="F273" s="94">
        <f>SUMIFS('Details local delivery'!M:M,'Details local delivery'!G:G,'RECAP Delivery Plan '!A273)</f>
        <v>4</v>
      </c>
      <c r="G273" s="94">
        <f>VLOOKUP(A273,'Details local delivery'!B:J,9,0)</f>
        <v>9200</v>
      </c>
      <c r="H273" s="95">
        <f>SUMIFS('Details local delivery'!K:K,'Details local delivery'!G:G,'RECAP Delivery Plan '!A273)</f>
        <v>6486</v>
      </c>
      <c r="I273" s="96">
        <f>SUMIFS('Details local delivery'!Y:Y,'Details local delivery'!B:B,A:A)</f>
        <v>0</v>
      </c>
      <c r="J273" s="97">
        <f>AVERAGEIFS('Details local delivery'!W:W,'Details local delivery'!B:B,A273)</f>
        <v>1</v>
      </c>
      <c r="K273" s="96">
        <f>_xlfn.MAXIFS('Details local delivery'!Z:Z,'Details local delivery'!B:B,A273)</f>
        <v>0</v>
      </c>
      <c r="L273" s="96">
        <f>_xlfn.MAXIFS('Details local delivery'!AA:AA,'Details local delivery'!B:B,A273)</f>
        <v>0</v>
      </c>
      <c r="M273" s="256">
        <f>IFERROR(_xlfn.MAXIFS('Details local delivery'!AB:AB,'Details local delivery'!B:B,A273),"-")</f>
        <v>0</v>
      </c>
      <c r="N273" s="104">
        <f t="shared" si="46"/>
        <v>0.2857142857142857</v>
      </c>
      <c r="O273" s="104">
        <f t="shared" si="47"/>
        <v>0.70499999999999996</v>
      </c>
      <c r="P273" s="99">
        <f t="shared" si="48"/>
        <v>0</v>
      </c>
      <c r="Q273" s="100">
        <f t="shared" si="49"/>
        <v>0</v>
      </c>
      <c r="R273" s="105" t="e">
        <f t="shared" si="50"/>
        <v>#DIV/0!</v>
      </c>
      <c r="S273" s="253">
        <f t="shared" si="44"/>
        <v>0.70499999999999996</v>
      </c>
      <c r="T273" s="102"/>
      <c r="U273" s="107"/>
      <c r="V273" s="5"/>
    </row>
    <row r="274" spans="1:22" ht="15.6" hidden="1" x14ac:dyDescent="0.3">
      <c r="A274" s="18" t="s">
        <v>945</v>
      </c>
      <c r="B274" s="92">
        <f>+IFERROR(VLOOKUP(A274,'Details local delivery'!B:C,2,0),"-")</f>
        <v>46056</v>
      </c>
      <c r="C274" s="93">
        <f t="shared" si="45"/>
        <v>46056</v>
      </c>
      <c r="D274" s="94" t="str">
        <f>+IFERROR(VLOOKUP(A274,'Details local delivery'!B:E,4,0),"-")</f>
        <v>4331tu175</v>
      </c>
      <c r="E274" s="94">
        <f>VLOOKUP(A274,'Details local delivery'!B:L,11,0)</f>
        <v>14</v>
      </c>
      <c r="F274" s="94">
        <f>SUMIFS('Details local delivery'!M:M,'Details local delivery'!G:G,'RECAP Delivery Plan '!A274)</f>
        <v>4</v>
      </c>
      <c r="G274" s="94">
        <f>VLOOKUP(A274,'Details local delivery'!B:J,9,0)</f>
        <v>9200</v>
      </c>
      <c r="H274" s="95">
        <f>SUMIFS('Details local delivery'!K:K,'Details local delivery'!G:G,'RECAP Delivery Plan '!A274)</f>
        <v>6486</v>
      </c>
      <c r="I274" s="96">
        <f>SUMIFS('Details local delivery'!Y:Y,'Details local delivery'!B:B,A:A)</f>
        <v>0</v>
      </c>
      <c r="J274" s="97">
        <f>AVERAGEIFS('Details local delivery'!W:W,'Details local delivery'!B:B,A274)</f>
        <v>1</v>
      </c>
      <c r="K274" s="96">
        <f>_xlfn.MAXIFS('Details local delivery'!Z:Z,'Details local delivery'!B:B,A274)</f>
        <v>0</v>
      </c>
      <c r="L274" s="96">
        <f>_xlfn.MAXIFS('Details local delivery'!AA:AA,'Details local delivery'!B:B,A274)</f>
        <v>0</v>
      </c>
      <c r="M274" s="256">
        <f>IFERROR(_xlfn.MAXIFS('Details local delivery'!AB:AB,'Details local delivery'!B:B,A274),"-")</f>
        <v>0</v>
      </c>
      <c r="N274" s="104">
        <f t="shared" si="46"/>
        <v>0.2857142857142857</v>
      </c>
      <c r="O274" s="104">
        <f t="shared" si="47"/>
        <v>0.70499999999999996</v>
      </c>
      <c r="P274" s="99">
        <f t="shared" si="48"/>
        <v>0</v>
      </c>
      <c r="Q274" s="100">
        <f t="shared" si="49"/>
        <v>0</v>
      </c>
      <c r="R274" s="105" t="e">
        <f t="shared" si="50"/>
        <v>#DIV/0!</v>
      </c>
      <c r="S274" s="101">
        <f t="shared" si="44"/>
        <v>0.70499999999999996</v>
      </c>
      <c r="T274" s="102"/>
      <c r="U274" s="107"/>
      <c r="V274" s="5"/>
    </row>
    <row r="275" spans="1:22" ht="15.6" hidden="1" x14ac:dyDescent="0.3">
      <c r="A275" s="18" t="s">
        <v>946</v>
      </c>
      <c r="B275" s="92">
        <f>+IFERROR(VLOOKUP(A275,'Details local delivery'!B:C,2,0),"-")</f>
        <v>46056</v>
      </c>
      <c r="C275" s="93">
        <f t="shared" si="45"/>
        <v>46056</v>
      </c>
      <c r="D275" s="94" t="str">
        <f>+IFERROR(VLOOKUP(A275,'Details local delivery'!B:E,4,0),"-")</f>
        <v>7797tu218</v>
      </c>
      <c r="E275" s="94">
        <f>VLOOKUP(A275,'Details local delivery'!B:L,11,0)</f>
        <v>3</v>
      </c>
      <c r="F275" s="94">
        <f>SUMIFS('Details local delivery'!M:M,'Details local delivery'!G:G,'RECAP Delivery Plan '!A275)</f>
        <v>2</v>
      </c>
      <c r="G275" s="94">
        <f>VLOOKUP(A275,'Details local delivery'!B:J,9,0)</f>
        <v>927</v>
      </c>
      <c r="H275" s="95">
        <f>SUMIFS('Details local delivery'!K:K,'Details local delivery'!G:G,'RECAP Delivery Plan '!A275)</f>
        <v>900</v>
      </c>
      <c r="I275" s="96">
        <f>SUMIFS('Details local delivery'!Y:Y,'Details local delivery'!B:B,A:A)</f>
        <v>0</v>
      </c>
      <c r="J275" s="97">
        <f>AVERAGEIFS('Details local delivery'!W:W,'Details local delivery'!B:B,A275)</f>
        <v>0.75</v>
      </c>
      <c r="K275" s="96">
        <f>_xlfn.MAXIFS('Details local delivery'!Z:Z,'Details local delivery'!B:B,A275)</f>
        <v>0</v>
      </c>
      <c r="L275" s="96">
        <f>_xlfn.MAXIFS('Details local delivery'!AA:AA,'Details local delivery'!B:B,A275)</f>
        <v>0</v>
      </c>
      <c r="M275" s="256">
        <f>IFERROR(_xlfn.MAXIFS('Details local delivery'!AB:AB,'Details local delivery'!B:B,A275),"-")</f>
        <v>0</v>
      </c>
      <c r="N275" s="104">
        <f t="shared" si="46"/>
        <v>0.66666666666666663</v>
      </c>
      <c r="O275" s="104">
        <f t="shared" si="47"/>
        <v>0.970873786407767</v>
      </c>
      <c r="P275" s="99">
        <f t="shared" si="48"/>
        <v>0</v>
      </c>
      <c r="Q275" s="100">
        <f t="shared" si="49"/>
        <v>0</v>
      </c>
      <c r="R275" s="105" t="e">
        <f t="shared" si="50"/>
        <v>#DIV/0!</v>
      </c>
      <c r="S275" s="101">
        <f t="shared" si="44"/>
        <v>0.970873786407767</v>
      </c>
      <c r="T275" s="102"/>
      <c r="U275" s="107" t="s">
        <v>228</v>
      </c>
      <c r="V275" s="5"/>
    </row>
    <row r="276" spans="1:22" ht="15.6" hidden="1" x14ac:dyDescent="0.3">
      <c r="A276" s="18" t="s">
        <v>947</v>
      </c>
      <c r="B276" s="92">
        <f>+IFERROR(VLOOKUP(A276,'Details local delivery'!B:C,2,0),"-")</f>
        <v>46056</v>
      </c>
      <c r="C276" s="93">
        <f t="shared" si="45"/>
        <v>46056</v>
      </c>
      <c r="D276" s="94" t="str">
        <f>+IFERROR(VLOOKUP(A276,'Details local delivery'!B:E,4,0),"-")</f>
        <v>626tu203</v>
      </c>
      <c r="E276" s="94">
        <f>VLOOKUP(A276,'Details local delivery'!B:L,11,0)</f>
        <v>14</v>
      </c>
      <c r="F276" s="94">
        <f>SUMIFS('Details local delivery'!M:M,'Details local delivery'!G:G,'RECAP Delivery Plan '!A276)</f>
        <v>9</v>
      </c>
      <c r="G276" s="94">
        <f>VLOOKUP(A276,'Details local delivery'!B:J,9,0)</f>
        <v>8500</v>
      </c>
      <c r="H276" s="95">
        <f>SUMIFS('Details local delivery'!K:K,'Details local delivery'!G:G,'RECAP Delivery Plan '!A276)</f>
        <v>8315</v>
      </c>
      <c r="I276" s="96">
        <f>SUMIFS('Details local delivery'!Y:Y,'Details local delivery'!B:B,A:A)</f>
        <v>0</v>
      </c>
      <c r="J276" s="97">
        <f>AVERAGEIFS('Details local delivery'!W:W,'Details local delivery'!B:B,A276)</f>
        <v>1</v>
      </c>
      <c r="K276" s="96">
        <f>_xlfn.MAXIFS('Details local delivery'!Z:Z,'Details local delivery'!B:B,A276)</f>
        <v>0</v>
      </c>
      <c r="L276" s="96">
        <f>_xlfn.MAXIFS('Details local delivery'!AA:AA,'Details local delivery'!B:B,A276)</f>
        <v>0</v>
      </c>
      <c r="M276" s="256">
        <f>IFERROR(_xlfn.MAXIFS('Details local delivery'!AB:AB,'Details local delivery'!B:B,A276),"-")</f>
        <v>0</v>
      </c>
      <c r="N276" s="104">
        <f t="shared" si="46"/>
        <v>0.6428571428571429</v>
      </c>
      <c r="O276" s="104">
        <f t="shared" si="47"/>
        <v>0.97823529411764709</v>
      </c>
      <c r="P276" s="99">
        <f t="shared" si="48"/>
        <v>0</v>
      </c>
      <c r="Q276" s="100">
        <f t="shared" si="49"/>
        <v>0</v>
      </c>
      <c r="R276" s="105" t="e">
        <f t="shared" si="50"/>
        <v>#DIV/0!</v>
      </c>
      <c r="S276" s="101">
        <f t="shared" si="44"/>
        <v>0.97823529411764709</v>
      </c>
      <c r="T276" s="102"/>
      <c r="U276" s="107"/>
      <c r="V276" s="5"/>
    </row>
    <row r="277" spans="1:22" ht="15.6" hidden="1" x14ac:dyDescent="0.3">
      <c r="A277" s="18" t="s">
        <v>948</v>
      </c>
      <c r="B277" s="92">
        <f>+IFERROR(VLOOKUP(A277,'Details local delivery'!B:C,2,0),"-")</f>
        <v>46056</v>
      </c>
      <c r="C277" s="93">
        <f t="shared" si="45"/>
        <v>46056</v>
      </c>
      <c r="D277" s="94" t="str">
        <f>+IFERROR(VLOOKUP(A277,'Details local delivery'!B:E,4,0),"-")</f>
        <v>626tu203</v>
      </c>
      <c r="E277" s="94">
        <f>VLOOKUP(A277,'Details local delivery'!B:L,11,0)</f>
        <v>14</v>
      </c>
      <c r="F277" s="94">
        <f>SUMIFS('Details local delivery'!M:M,'Details local delivery'!G:G,'RECAP Delivery Plan '!A277)</f>
        <v>10</v>
      </c>
      <c r="G277" s="94">
        <f>VLOOKUP(A277,'Details local delivery'!B:J,9,0)</f>
        <v>8500</v>
      </c>
      <c r="H277" s="95">
        <f>SUMIFS('Details local delivery'!K:K,'Details local delivery'!G:G,'RECAP Delivery Plan '!A277)</f>
        <v>8000</v>
      </c>
      <c r="I277" s="96">
        <f>SUMIFS('Details local delivery'!Y:Y,'Details local delivery'!B:B,A:A)</f>
        <v>0</v>
      </c>
      <c r="J277" s="97">
        <f>AVERAGEIFS('Details local delivery'!W:W,'Details local delivery'!B:B,A277)</f>
        <v>1</v>
      </c>
      <c r="K277" s="96">
        <f>_xlfn.MAXIFS('Details local delivery'!Z:Z,'Details local delivery'!B:B,A277)</f>
        <v>0</v>
      </c>
      <c r="L277" s="96">
        <f>_xlfn.MAXIFS('Details local delivery'!AA:AA,'Details local delivery'!B:B,A277)</f>
        <v>0</v>
      </c>
      <c r="M277" s="96">
        <f>_xlfn.MAXIFS('Details local delivery'!AB:AB,'Details local delivery'!B:B,A277)</f>
        <v>0</v>
      </c>
      <c r="N277" s="104">
        <f t="shared" si="46"/>
        <v>0.7142857142857143</v>
      </c>
      <c r="O277" s="104">
        <f t="shared" si="47"/>
        <v>0.94117647058823528</v>
      </c>
      <c r="P277" s="99">
        <f t="shared" si="48"/>
        <v>0</v>
      </c>
      <c r="Q277" s="100">
        <f t="shared" si="49"/>
        <v>0</v>
      </c>
      <c r="R277" s="105" t="e">
        <f t="shared" si="50"/>
        <v>#DIV/0!</v>
      </c>
      <c r="S277" s="101">
        <f t="shared" si="44"/>
        <v>0.94117647058823528</v>
      </c>
      <c r="T277" s="102"/>
      <c r="U277" s="107"/>
      <c r="V277" s="5"/>
    </row>
    <row r="278" spans="1:22" ht="15.6" hidden="1" x14ac:dyDescent="0.3">
      <c r="A278" s="18" t="s">
        <v>949</v>
      </c>
      <c r="B278" s="92">
        <f>+IFERROR(VLOOKUP(A278,'Details local delivery'!B:C,2,0),"-")</f>
        <v>46056</v>
      </c>
      <c r="C278" s="93">
        <f t="shared" si="45"/>
        <v>46056</v>
      </c>
      <c r="D278" s="94" t="str">
        <f>+IFERROR(VLOOKUP(A278,'Details local delivery'!B:E,4,0),"-")</f>
        <v>626tu203</v>
      </c>
      <c r="E278" s="94">
        <f>VLOOKUP(A278,'Details local delivery'!B:L,11,0)</f>
        <v>14</v>
      </c>
      <c r="F278" s="94">
        <f>SUMIFS('Details local delivery'!M:M,'Details local delivery'!G:G,'RECAP Delivery Plan '!A278)</f>
        <v>14</v>
      </c>
      <c r="G278" s="94">
        <f>VLOOKUP(A278,'Details local delivery'!B:J,9,0)</f>
        <v>8500</v>
      </c>
      <c r="H278" s="95">
        <f>SUMIFS('Details local delivery'!K:K,'Details local delivery'!G:G,'RECAP Delivery Plan '!A278)</f>
        <v>6388</v>
      </c>
      <c r="I278" s="96">
        <f>SUMIFS('Details local delivery'!Y:Y,'Details local delivery'!B:B,A:A)</f>
        <v>0</v>
      </c>
      <c r="J278" s="97">
        <f>AVERAGEIFS('Details local delivery'!W:W,'Details local delivery'!B:B,A278)</f>
        <v>1</v>
      </c>
      <c r="K278" s="96">
        <f>_xlfn.MAXIFS('Details local delivery'!Z:Z,'Details local delivery'!B:B,A278)</f>
        <v>0</v>
      </c>
      <c r="L278" s="96">
        <f>_xlfn.MAXIFS('Details local delivery'!AA:AA,'Details local delivery'!B:B,A278)</f>
        <v>0</v>
      </c>
      <c r="M278" s="256">
        <f>IFERROR(_xlfn.MAXIFS('Details local delivery'!AB:AB,'Details local delivery'!B:B,A278),"-")</f>
        <v>0</v>
      </c>
      <c r="N278" s="104">
        <f t="shared" si="46"/>
        <v>1</v>
      </c>
      <c r="O278" s="104">
        <f t="shared" si="47"/>
        <v>0.75152941176470589</v>
      </c>
      <c r="P278" s="99">
        <f t="shared" si="48"/>
        <v>0</v>
      </c>
      <c r="Q278" s="100">
        <f t="shared" si="49"/>
        <v>0</v>
      </c>
      <c r="R278" s="105" t="e">
        <f t="shared" si="50"/>
        <v>#DIV/0!</v>
      </c>
      <c r="S278" s="101">
        <f t="shared" si="44"/>
        <v>1</v>
      </c>
      <c r="T278" s="102"/>
      <c r="U278" s="107"/>
      <c r="V278" s="5"/>
    </row>
    <row r="279" spans="1:22" ht="15.6" hidden="1" x14ac:dyDescent="0.3">
      <c r="A279" s="18" t="s">
        <v>950</v>
      </c>
      <c r="B279" s="92">
        <f>+IFERROR(VLOOKUP(A279,'Details local delivery'!B:C,2,0),"-")</f>
        <v>46056</v>
      </c>
      <c r="C279" s="93">
        <f t="shared" si="45"/>
        <v>46056</v>
      </c>
      <c r="D279" s="94" t="str">
        <f>+IFERROR(VLOOKUP(A279,'Details local delivery'!B:E,4,0),"-")</f>
        <v>REM107627</v>
      </c>
      <c r="E279" s="94">
        <f>VLOOKUP(A279,'Details local delivery'!B:L,11,0)</f>
        <v>27</v>
      </c>
      <c r="F279" s="94">
        <f>SUMIFS('Details local delivery'!M:M,'Details local delivery'!G:G,'RECAP Delivery Plan '!A279)</f>
        <v>29</v>
      </c>
      <c r="G279" s="94">
        <f>VLOOKUP(A279,'Details local delivery'!B:J,9,0)</f>
        <v>24950</v>
      </c>
      <c r="H279" s="95">
        <f>SUMIFS('Details local delivery'!K:K,'Details local delivery'!G:G,'RECAP Delivery Plan '!A279)</f>
        <v>15900</v>
      </c>
      <c r="I279" s="96">
        <f>SUMIFS('Details local delivery'!Y:Y,'Details local delivery'!B:B,A:A)</f>
        <v>0</v>
      </c>
      <c r="J279" s="97">
        <f>AVERAGEIFS('Details local delivery'!W:W,'Details local delivery'!B:B,A279)</f>
        <v>1</v>
      </c>
      <c r="K279" s="96">
        <f>_xlfn.MAXIFS('Details local delivery'!Z:Z,'Details local delivery'!B:B,A279)</f>
        <v>0</v>
      </c>
      <c r="L279" s="96">
        <f>_xlfn.MAXIFS('Details local delivery'!AA:AA,'Details local delivery'!B:B,A279)</f>
        <v>0</v>
      </c>
      <c r="M279" s="256">
        <f>IFERROR(_xlfn.MAXIFS('Details local delivery'!AB:AB,'Details local delivery'!B:B,A279),"-")</f>
        <v>0</v>
      </c>
      <c r="N279" s="104">
        <f t="shared" si="46"/>
        <v>1.0740740740740742</v>
      </c>
      <c r="O279" s="104">
        <f t="shared" si="47"/>
        <v>0.63727454909819636</v>
      </c>
      <c r="P279" s="99">
        <f t="shared" si="48"/>
        <v>0</v>
      </c>
      <c r="Q279" s="100">
        <f t="shared" si="49"/>
        <v>0</v>
      </c>
      <c r="R279" s="105" t="e">
        <f t="shared" si="50"/>
        <v>#DIV/0!</v>
      </c>
      <c r="S279" s="101">
        <f t="shared" si="44"/>
        <v>1.0740740740740742</v>
      </c>
      <c r="T279" s="102"/>
      <c r="U279" s="107"/>
      <c r="V279" s="5"/>
    </row>
    <row r="280" spans="1:22" ht="15.6" hidden="1" x14ac:dyDescent="0.3">
      <c r="A280" s="18" t="s">
        <v>951</v>
      </c>
      <c r="B280" s="92">
        <f>+IFERROR(VLOOKUP(A280,'Details local delivery'!B:C,2,0),"-")</f>
        <v>46056</v>
      </c>
      <c r="C280" s="93">
        <f t="shared" si="45"/>
        <v>46056</v>
      </c>
      <c r="D280" s="94" t="str">
        <f>+IFERROR(VLOOKUP(A280,'Details local delivery'!B:E,4,0),"-")</f>
        <v>6502TU247</v>
      </c>
      <c r="E280" s="94">
        <f>VLOOKUP(A280,'Details local delivery'!B:L,11,0)</f>
        <v>14</v>
      </c>
      <c r="F280" s="94">
        <f>SUMIFS('Details local delivery'!M:M,'Details local delivery'!G:G,'RECAP Delivery Plan '!A280)</f>
        <v>5</v>
      </c>
      <c r="G280" s="94">
        <f>VLOOKUP(A280,'Details local delivery'!B:J,9,0)</f>
        <v>8500</v>
      </c>
      <c r="H280" s="95">
        <f>SUMIFS('Details local delivery'!K:K,'Details local delivery'!G:G,'RECAP Delivery Plan '!A280)</f>
        <v>5000</v>
      </c>
      <c r="I280" s="96">
        <f>SUMIFS('Details local delivery'!Y:Y,'Details local delivery'!B:B,A:A)</f>
        <v>0</v>
      </c>
      <c r="J280" s="97">
        <f>AVERAGEIFS('Details local delivery'!W:W,'Details local delivery'!B:B,A280)</f>
        <v>1</v>
      </c>
      <c r="K280" s="96">
        <f>_xlfn.MAXIFS('Details local delivery'!Z:Z,'Details local delivery'!B:B,A280)</f>
        <v>0</v>
      </c>
      <c r="L280" s="96">
        <f>_xlfn.MAXIFS('Details local delivery'!AA:AA,'Details local delivery'!B:B,A280)</f>
        <v>0</v>
      </c>
      <c r="M280" s="256">
        <f>IFERROR(_xlfn.MAXIFS('Details local delivery'!AB:AB,'Details local delivery'!B:B,A280),"-")</f>
        <v>0</v>
      </c>
      <c r="N280" s="104">
        <f t="shared" si="46"/>
        <v>0.35714285714285715</v>
      </c>
      <c r="O280" s="104">
        <f t="shared" si="47"/>
        <v>0.58823529411764708</v>
      </c>
      <c r="P280" s="99">
        <f t="shared" si="48"/>
        <v>0</v>
      </c>
      <c r="Q280" s="100">
        <f t="shared" si="49"/>
        <v>0</v>
      </c>
      <c r="R280" s="105" t="e">
        <f t="shared" si="50"/>
        <v>#DIV/0!</v>
      </c>
      <c r="S280" s="253">
        <f t="shared" si="44"/>
        <v>0.58823529411764708</v>
      </c>
      <c r="T280" s="102"/>
      <c r="U280" s="107"/>
      <c r="V280" s="5"/>
    </row>
    <row r="281" spans="1:22" ht="15.6" hidden="1" x14ac:dyDescent="0.3">
      <c r="A281" s="18" t="s">
        <v>952</v>
      </c>
      <c r="B281" s="92">
        <f>+IFERROR(VLOOKUP(A281,'Details local delivery'!B:C,2,0),"-")</f>
        <v>46056</v>
      </c>
      <c r="C281" s="93">
        <f t="shared" si="45"/>
        <v>46056</v>
      </c>
      <c r="D281" s="94" t="str">
        <f>+IFERROR(VLOOKUP(A281,'Details local delivery'!B:E,4,0),"-")</f>
        <v>6502TU247</v>
      </c>
      <c r="E281" s="94">
        <f>VLOOKUP(A281,'Details local delivery'!B:L,11,0)</f>
        <v>14</v>
      </c>
      <c r="F281" s="94">
        <f>SUMIFS('Details local delivery'!M:M,'Details local delivery'!G:G,'RECAP Delivery Plan '!A281)</f>
        <v>9</v>
      </c>
      <c r="G281" s="94">
        <f>VLOOKUP(A281,'Details local delivery'!B:J,9,0)</f>
        <v>8500</v>
      </c>
      <c r="H281" s="95">
        <f>SUMIFS('Details local delivery'!K:K,'Details local delivery'!G:G,'RECAP Delivery Plan '!A281)</f>
        <v>6000</v>
      </c>
      <c r="I281" s="96">
        <f>SUMIFS('Details local delivery'!Y:Y,'Details local delivery'!B:B,A:A)</f>
        <v>0</v>
      </c>
      <c r="J281" s="97">
        <f>AVERAGEIFS('Details local delivery'!W:W,'Details local delivery'!B:B,A281)</f>
        <v>1</v>
      </c>
      <c r="K281" s="96">
        <f>_xlfn.MAXIFS('Details local delivery'!Z:Z,'Details local delivery'!B:B,A281)</f>
        <v>0</v>
      </c>
      <c r="L281" s="96">
        <f>_xlfn.MAXIFS('Details local delivery'!AA:AA,'Details local delivery'!B:B,A281)</f>
        <v>0</v>
      </c>
      <c r="M281" s="256">
        <f>IFERROR(_xlfn.MAXIFS('Details local delivery'!AB:AB,'Details local delivery'!B:B,A281),"-")</f>
        <v>0</v>
      </c>
      <c r="N281" s="104">
        <f t="shared" si="46"/>
        <v>0.6428571428571429</v>
      </c>
      <c r="O281" s="104">
        <f t="shared" si="47"/>
        <v>0.70588235294117652</v>
      </c>
      <c r="P281" s="99">
        <f t="shared" si="48"/>
        <v>0</v>
      </c>
      <c r="Q281" s="100">
        <f t="shared" si="49"/>
        <v>0</v>
      </c>
      <c r="R281" s="105" t="e">
        <f t="shared" si="50"/>
        <v>#DIV/0!</v>
      </c>
      <c r="S281" s="101">
        <f t="shared" si="44"/>
        <v>0.70588235294117652</v>
      </c>
      <c r="T281" s="102"/>
      <c r="U281" s="107"/>
      <c r="V281" s="5"/>
    </row>
    <row r="282" spans="1:22" ht="15.6" hidden="1" x14ac:dyDescent="0.3">
      <c r="A282" s="18" t="s">
        <v>953</v>
      </c>
      <c r="B282" s="92">
        <f>+IFERROR(VLOOKUP(A282,'Details local delivery'!B:C,2,0),"-")</f>
        <v>46056</v>
      </c>
      <c r="C282" s="93">
        <f t="shared" si="45"/>
        <v>46056</v>
      </c>
      <c r="D282" s="94" t="str">
        <f>+IFERROR(VLOOKUP(A282,'Details local delivery'!B:E,4,0),"-")</f>
        <v>7797tu218</v>
      </c>
      <c r="E282" s="94">
        <f>VLOOKUP(A282,'Details local delivery'!B:L,11,0)</f>
        <v>3</v>
      </c>
      <c r="F282" s="94">
        <f>SUMIFS('Details local delivery'!M:M,'Details local delivery'!G:G,'RECAP Delivery Plan '!A282)</f>
        <v>2</v>
      </c>
      <c r="G282" s="94">
        <f>VLOOKUP(A282,'Details local delivery'!B:J,9,0)</f>
        <v>927</v>
      </c>
      <c r="H282" s="95">
        <f>SUMIFS('Details local delivery'!K:K,'Details local delivery'!G:G,'RECAP Delivery Plan '!A282)</f>
        <v>540</v>
      </c>
      <c r="I282" s="96">
        <f>SUMIFS('Details local delivery'!Y:Y,'Details local delivery'!B:B,A:A)</f>
        <v>0</v>
      </c>
      <c r="J282" s="97">
        <f>AVERAGEIFS('Details local delivery'!W:W,'Details local delivery'!B:B,A282)</f>
        <v>1</v>
      </c>
      <c r="K282" s="96">
        <f>_xlfn.MAXIFS('Details local delivery'!Z:Z,'Details local delivery'!B:B,A282)</f>
        <v>0</v>
      </c>
      <c r="L282" s="96">
        <f>_xlfn.MAXIFS('Details local delivery'!AA:AA,'Details local delivery'!B:B,A282)</f>
        <v>0</v>
      </c>
      <c r="M282" s="96">
        <f>_xlfn.MAXIFS('Details local delivery'!AB:AB,'Details local delivery'!B:B,A282)</f>
        <v>0</v>
      </c>
      <c r="N282" s="104">
        <f t="shared" si="46"/>
        <v>0.66666666666666663</v>
      </c>
      <c r="O282" s="104">
        <f t="shared" si="47"/>
        <v>0.58252427184466016</v>
      </c>
      <c r="P282" s="99">
        <f t="shared" si="48"/>
        <v>0</v>
      </c>
      <c r="Q282" s="100">
        <f t="shared" si="49"/>
        <v>0</v>
      </c>
      <c r="R282" s="105" t="e">
        <f t="shared" si="50"/>
        <v>#DIV/0!</v>
      </c>
      <c r="S282" s="101">
        <f t="shared" si="44"/>
        <v>0.66666666666666663</v>
      </c>
      <c r="T282" s="102"/>
      <c r="U282" s="107"/>
      <c r="V282" s="5"/>
    </row>
    <row r="283" spans="1:22" ht="15.6" hidden="1" x14ac:dyDescent="0.3">
      <c r="A283" s="18" t="s">
        <v>954</v>
      </c>
      <c r="B283" s="92">
        <f>+IFERROR(VLOOKUP(A283,'Details local delivery'!B:C,2,0),"-")</f>
        <v>46056</v>
      </c>
      <c r="C283" s="93">
        <f t="shared" si="45"/>
        <v>46056</v>
      </c>
      <c r="D283" s="94" t="str">
        <f>+IFERROR(VLOOKUP(A283,'Details local delivery'!B:E,4,0),"-")</f>
        <v>6502TU247</v>
      </c>
      <c r="E283" s="94">
        <f>VLOOKUP(A283,'Details local delivery'!B:L,11,0)</f>
        <v>14</v>
      </c>
      <c r="F283" s="94">
        <f>SUMIFS('Details local delivery'!M:M,'Details local delivery'!G:G,'RECAP Delivery Plan '!A283)</f>
        <v>6</v>
      </c>
      <c r="G283" s="94">
        <f>VLOOKUP(A283,'Details local delivery'!B:J,9,0)</f>
        <v>8500</v>
      </c>
      <c r="H283" s="95">
        <f>SUMIFS('Details local delivery'!K:K,'Details local delivery'!G:G,'RECAP Delivery Plan '!A283)</f>
        <v>3000</v>
      </c>
      <c r="I283" s="96">
        <f>SUMIFS('Details local delivery'!Y:Y,'Details local delivery'!B:B,A:A)</f>
        <v>0</v>
      </c>
      <c r="J283" s="97">
        <f>AVERAGEIFS('Details local delivery'!W:W,'Details local delivery'!B:B,A283)</f>
        <v>0.20833333333139312</v>
      </c>
      <c r="K283" s="96">
        <f>_xlfn.MAXIFS('Details local delivery'!Z:Z,'Details local delivery'!B:B,A283)</f>
        <v>0</v>
      </c>
      <c r="L283" s="96">
        <f>_xlfn.MAXIFS('Details local delivery'!AA:AA,'Details local delivery'!B:B,A283)</f>
        <v>0</v>
      </c>
      <c r="M283" s="256">
        <f>IFERROR(_xlfn.MAXIFS('Details local delivery'!AB:AB,'Details local delivery'!B:B,A283),"-")</f>
        <v>0</v>
      </c>
      <c r="N283" s="104">
        <f t="shared" si="46"/>
        <v>0.42857142857142855</v>
      </c>
      <c r="O283" s="104">
        <f t="shared" si="47"/>
        <v>0.35294117647058826</v>
      </c>
      <c r="P283" s="99">
        <f t="shared" si="48"/>
        <v>0</v>
      </c>
      <c r="Q283" s="100">
        <f t="shared" si="49"/>
        <v>0</v>
      </c>
      <c r="R283" s="105" t="e">
        <f t="shared" si="50"/>
        <v>#DIV/0!</v>
      </c>
      <c r="S283" s="101">
        <f t="shared" si="44"/>
        <v>0.42857142857142855</v>
      </c>
      <c r="T283" s="102"/>
      <c r="U283" s="107" t="s">
        <v>228</v>
      </c>
      <c r="V283" s="5"/>
    </row>
    <row r="284" spans="1:22" ht="15.6" hidden="1" x14ac:dyDescent="0.3">
      <c r="A284" s="18" t="s">
        <v>956</v>
      </c>
      <c r="B284" s="92">
        <f>+IFERROR(VLOOKUP(A284,'Details local delivery'!B:C,2,0),"-")</f>
        <v>46057</v>
      </c>
      <c r="C284" s="93">
        <f t="shared" si="45"/>
        <v>46057</v>
      </c>
      <c r="D284" s="94" t="str">
        <f>+IFERROR(VLOOKUP(A284,'Details local delivery'!B:E,4,0),"-")</f>
        <v>REM107627</v>
      </c>
      <c r="E284" s="94">
        <f>VLOOKUP(A284,'Details local delivery'!B:L,11,0)</f>
        <v>27</v>
      </c>
      <c r="F284" s="94">
        <f>SUMIFS('Details local delivery'!M:M,'Details local delivery'!G:G,'RECAP Delivery Plan '!A284)</f>
        <v>14</v>
      </c>
      <c r="G284" s="94">
        <f>VLOOKUP(A284,'Details local delivery'!B:J,9,0)</f>
        <v>24950</v>
      </c>
      <c r="H284" s="95">
        <f>SUMIFS('Details local delivery'!K:K,'Details local delivery'!G:G,'RECAP Delivery Plan '!A284)</f>
        <v>13200</v>
      </c>
      <c r="I284" s="96">
        <f>SUMIFS('Details local delivery'!Y:Y,'Details local delivery'!B:B,A:A)</f>
        <v>0</v>
      </c>
      <c r="J284" s="97">
        <f>AVERAGEIFS('Details local delivery'!W:W,'Details local delivery'!B:B,A284)</f>
        <v>1</v>
      </c>
      <c r="K284" s="96">
        <f>_xlfn.MAXIFS('Details local delivery'!Z:Z,'Details local delivery'!B:B,A284)</f>
        <v>0</v>
      </c>
      <c r="L284" s="96">
        <f>_xlfn.MAXIFS('Details local delivery'!AA:AA,'Details local delivery'!B:B,A284)</f>
        <v>0</v>
      </c>
      <c r="M284" s="256">
        <f>IFERROR(_xlfn.MAXIFS('Details local delivery'!AB:AB,'Details local delivery'!B:B,A284),"-")</f>
        <v>0</v>
      </c>
      <c r="N284" s="104">
        <f t="shared" si="46"/>
        <v>0.51851851851851849</v>
      </c>
      <c r="O284" s="104">
        <f t="shared" si="47"/>
        <v>0.5290581162324649</v>
      </c>
      <c r="P284" s="99">
        <f t="shared" si="48"/>
        <v>0</v>
      </c>
      <c r="Q284" s="100">
        <f t="shared" si="49"/>
        <v>0</v>
      </c>
      <c r="R284" s="105" t="e">
        <f t="shared" si="50"/>
        <v>#DIV/0!</v>
      </c>
      <c r="S284" s="101">
        <f t="shared" si="44"/>
        <v>0.5290581162324649</v>
      </c>
      <c r="T284" s="102"/>
      <c r="U284" s="107"/>
      <c r="V284" s="5"/>
    </row>
    <row r="285" spans="1:22" ht="15.6" hidden="1" x14ac:dyDescent="0.3">
      <c r="A285" s="18" t="s">
        <v>957</v>
      </c>
      <c r="B285" s="92">
        <f>+IFERROR(VLOOKUP(A285,'Details local delivery'!B:C,2,0),"-")</f>
        <v>46057</v>
      </c>
      <c r="C285" s="93">
        <f t="shared" si="45"/>
        <v>46057</v>
      </c>
      <c r="D285" s="94" t="str">
        <f>+IFERROR(VLOOKUP(A285,'Details local delivery'!B:E,4,0),"-")</f>
        <v>Location</v>
      </c>
      <c r="E285" s="94">
        <f>VLOOKUP(A285,'Details local delivery'!B:L,11,0)</f>
        <v>0</v>
      </c>
      <c r="F285" s="94">
        <f>SUMIFS('Details local delivery'!M:M,'Details local delivery'!G:G,'RECAP Delivery Plan '!A285)</f>
        <v>32</v>
      </c>
      <c r="G285" s="94">
        <f>VLOOKUP(A285,'Details local delivery'!B:J,9,0)</f>
        <v>24950</v>
      </c>
      <c r="H285" s="95">
        <f>SUMIFS('Details local delivery'!K:K,'Details local delivery'!G:G,'RECAP Delivery Plan '!A285)</f>
        <v>21700</v>
      </c>
      <c r="I285" s="96">
        <f>SUMIFS('Details local delivery'!Y:Y,'Details local delivery'!B:B,A:A)</f>
        <v>0</v>
      </c>
      <c r="J285" s="97">
        <f>AVERAGEIFS('Details local delivery'!W:W,'Details local delivery'!B:B,A285)</f>
        <v>1</v>
      </c>
      <c r="K285" s="96">
        <f>_xlfn.MAXIFS('Details local delivery'!Z:Z,'Details local delivery'!B:B,A285)</f>
        <v>0</v>
      </c>
      <c r="L285" s="96">
        <f>_xlfn.MAXIFS('Details local delivery'!AA:AA,'Details local delivery'!B:B,A285)</f>
        <v>0</v>
      </c>
      <c r="M285" s="256">
        <f>IFERROR(_xlfn.MAXIFS('Details local delivery'!AB:AB,'Details local delivery'!B:B,A285),"-")</f>
        <v>0</v>
      </c>
      <c r="N285" s="104" t="e">
        <f t="shared" si="46"/>
        <v>#DIV/0!</v>
      </c>
      <c r="O285" s="104">
        <f t="shared" si="47"/>
        <v>0.86973947895791581</v>
      </c>
      <c r="P285" s="99">
        <f t="shared" si="48"/>
        <v>0</v>
      </c>
      <c r="Q285" s="100">
        <f t="shared" si="49"/>
        <v>0</v>
      </c>
      <c r="R285" s="105" t="e">
        <f t="shared" si="50"/>
        <v>#DIV/0!</v>
      </c>
      <c r="S285" s="101" t="e">
        <f t="shared" si="44"/>
        <v>#DIV/0!</v>
      </c>
      <c r="T285" s="102"/>
      <c r="U285" s="107"/>
      <c r="V285" s="5"/>
    </row>
    <row r="286" spans="1:22" ht="15.6" hidden="1" x14ac:dyDescent="0.3">
      <c r="A286" s="18" t="s">
        <v>958</v>
      </c>
      <c r="B286" s="92">
        <f>+IFERROR(VLOOKUP(A286,'Details local delivery'!B:C,2,0),"-")</f>
        <v>46057</v>
      </c>
      <c r="C286" s="93">
        <f t="shared" si="45"/>
        <v>46057</v>
      </c>
      <c r="D286" s="94" t="str">
        <f>+IFERROR(VLOOKUP(A286,'Details local delivery'!B:E,4,0),"-")</f>
        <v>2282tu131</v>
      </c>
      <c r="E286" s="94">
        <f>VLOOKUP(A286,'Details local delivery'!B:L,11,0)</f>
        <v>14</v>
      </c>
      <c r="F286" s="94">
        <f>SUMIFS('Details local delivery'!M:M,'Details local delivery'!G:G,'RECAP Delivery Plan '!A286)</f>
        <v>10</v>
      </c>
      <c r="G286" s="94">
        <f>VLOOKUP(A286,'Details local delivery'!B:J,9,0)</f>
        <v>10200</v>
      </c>
      <c r="H286" s="95">
        <f>SUMIFS('Details local delivery'!K:K,'Details local delivery'!G:G,'RECAP Delivery Plan '!A286)</f>
        <v>6500</v>
      </c>
      <c r="I286" s="96">
        <f>SUMIFS('Details local delivery'!Y:Y,'Details local delivery'!B:B,A:A)</f>
        <v>0</v>
      </c>
      <c r="J286" s="97">
        <f>AVERAGEIFS('Details local delivery'!W:W,'Details local delivery'!B:B,A286)</f>
        <v>1</v>
      </c>
      <c r="K286" s="96">
        <f>_xlfn.MAXIFS('Details local delivery'!Z:Z,'Details local delivery'!B:B,A286)</f>
        <v>0</v>
      </c>
      <c r="L286" s="96">
        <f>_xlfn.MAXIFS('Details local delivery'!AA:AA,'Details local delivery'!B:B,A286)</f>
        <v>0</v>
      </c>
      <c r="M286" s="256">
        <f>IFERROR(_xlfn.MAXIFS('Details local delivery'!AB:AB,'Details local delivery'!B:B,A286),"-")</f>
        <v>0</v>
      </c>
      <c r="N286" s="104">
        <f t="shared" si="46"/>
        <v>0.7142857142857143</v>
      </c>
      <c r="O286" s="104">
        <f t="shared" si="47"/>
        <v>0.63725490196078427</v>
      </c>
      <c r="P286" s="99">
        <f t="shared" si="48"/>
        <v>0</v>
      </c>
      <c r="Q286" s="100">
        <f t="shared" si="49"/>
        <v>0</v>
      </c>
      <c r="R286" s="105" t="e">
        <f t="shared" si="50"/>
        <v>#DIV/0!</v>
      </c>
      <c r="S286" s="101">
        <f t="shared" si="44"/>
        <v>0.7142857142857143</v>
      </c>
      <c r="T286" s="102"/>
      <c r="U286" s="107"/>
      <c r="V286" s="5"/>
    </row>
    <row r="287" spans="1:22" ht="15.6" hidden="1" x14ac:dyDescent="0.3">
      <c r="A287" s="18" t="s">
        <v>959</v>
      </c>
      <c r="B287" s="92">
        <f>+IFERROR(VLOOKUP(A287,'Details local delivery'!B:C,2,0),"-")</f>
        <v>46057</v>
      </c>
      <c r="C287" s="93">
        <f t="shared" si="45"/>
        <v>46057</v>
      </c>
      <c r="D287" s="94" t="str">
        <f>+IFERROR(VLOOKUP(A287,'Details local delivery'!B:E,4,0),"-")</f>
        <v>9524TU238</v>
      </c>
      <c r="E287" s="94">
        <f>VLOOKUP(A287,'Details local delivery'!B:L,11,0)</f>
        <v>14</v>
      </c>
      <c r="F287" s="94">
        <f>SUMIFS('Details local delivery'!M:M,'Details local delivery'!G:G,'RECAP Delivery Plan '!A287)</f>
        <v>14</v>
      </c>
      <c r="G287" s="94">
        <f>VLOOKUP(A287,'Details local delivery'!B:J,9,0)</f>
        <v>10230</v>
      </c>
      <c r="H287" s="95">
        <f>SUMIFS('Details local delivery'!K:K,'Details local delivery'!G:G,'RECAP Delivery Plan '!A287)</f>
        <v>9600</v>
      </c>
      <c r="I287" s="96">
        <f>SUMIFS('Details local delivery'!Y:Y,'Details local delivery'!B:B,A:A)</f>
        <v>0</v>
      </c>
      <c r="J287" s="97">
        <f>AVERAGEIFS('Details local delivery'!W:W,'Details local delivery'!B:B,A287)</f>
        <v>1</v>
      </c>
      <c r="K287" s="96">
        <f>_xlfn.MAXIFS('Details local delivery'!Z:Z,'Details local delivery'!B:B,A287)</f>
        <v>0</v>
      </c>
      <c r="L287" s="96">
        <f>_xlfn.MAXIFS('Details local delivery'!AA:AA,'Details local delivery'!B:B,A287)</f>
        <v>0</v>
      </c>
      <c r="M287" s="96">
        <f>_xlfn.MAXIFS('Details local delivery'!AB:AB,'Details local delivery'!B:B,A287)</f>
        <v>0</v>
      </c>
      <c r="N287" s="104">
        <f t="shared" si="46"/>
        <v>1</v>
      </c>
      <c r="O287" s="104">
        <f t="shared" si="47"/>
        <v>0.93841642228739008</v>
      </c>
      <c r="P287" s="99">
        <f t="shared" si="48"/>
        <v>0</v>
      </c>
      <c r="Q287" s="100">
        <f t="shared" si="49"/>
        <v>0</v>
      </c>
      <c r="R287" s="105" t="e">
        <f t="shared" si="50"/>
        <v>#DIV/0!</v>
      </c>
      <c r="S287" s="101">
        <f t="shared" si="44"/>
        <v>1</v>
      </c>
      <c r="T287" s="102"/>
      <c r="U287" s="107"/>
      <c r="V287" s="5"/>
    </row>
    <row r="288" spans="1:22" ht="15.6" hidden="1" x14ac:dyDescent="0.3">
      <c r="A288" s="18" t="s">
        <v>960</v>
      </c>
      <c r="B288" s="92">
        <f>+IFERROR(VLOOKUP(A288,'Details local delivery'!B:C,2,0),"-")</f>
        <v>46057</v>
      </c>
      <c r="C288" s="93">
        <f t="shared" si="45"/>
        <v>46057</v>
      </c>
      <c r="D288" s="94" t="str">
        <f>+IFERROR(VLOOKUP(A288,'Details local delivery'!B:E,4,0),"-")</f>
        <v>Location</v>
      </c>
      <c r="E288" s="94">
        <f>VLOOKUP(A288,'Details local delivery'!B:L,11,0)</f>
        <v>0</v>
      </c>
      <c r="F288" s="94">
        <f>SUMIFS('Details local delivery'!M:M,'Details local delivery'!G:G,'RECAP Delivery Plan '!A288)</f>
        <v>0</v>
      </c>
      <c r="G288" s="94">
        <f>VLOOKUP(A288,'Details local delivery'!B:J,9,0)</f>
        <v>24950</v>
      </c>
      <c r="H288" s="95">
        <f>SUMIFS('Details local delivery'!K:K,'Details local delivery'!G:G,'RECAP Delivery Plan '!A288)</f>
        <v>1200</v>
      </c>
      <c r="I288" s="96">
        <f>SUMIFS('Details local delivery'!Y:Y,'Details local delivery'!B:B,A:A)</f>
        <v>0</v>
      </c>
      <c r="J288" s="97">
        <f>AVERAGEIFS('Details local delivery'!W:W,'Details local delivery'!B:B,A288)</f>
        <v>1</v>
      </c>
      <c r="K288" s="96">
        <f>_xlfn.MAXIFS('Details local delivery'!Z:Z,'Details local delivery'!B:B,A288)</f>
        <v>0</v>
      </c>
      <c r="L288" s="96">
        <f>_xlfn.MAXIFS('Details local delivery'!AA:AA,'Details local delivery'!B:B,A288)</f>
        <v>0</v>
      </c>
      <c r="M288" s="96">
        <f>_xlfn.MAXIFS('Details local delivery'!AB:AB,'Details local delivery'!B:B,A288)</f>
        <v>0</v>
      </c>
      <c r="N288" s="104" t="e">
        <f t="shared" si="46"/>
        <v>#DIV/0!</v>
      </c>
      <c r="O288" s="104">
        <f t="shared" si="47"/>
        <v>4.8096192384769539E-2</v>
      </c>
      <c r="P288" s="99">
        <f t="shared" si="48"/>
        <v>0</v>
      </c>
      <c r="Q288" s="100">
        <f t="shared" si="49"/>
        <v>0</v>
      </c>
      <c r="R288" s="105" t="e">
        <f t="shared" si="50"/>
        <v>#DIV/0!</v>
      </c>
      <c r="S288" s="101" t="e">
        <f t="shared" si="44"/>
        <v>#DIV/0!</v>
      </c>
      <c r="T288" s="102"/>
      <c r="U288" s="107"/>
      <c r="V288" s="5"/>
    </row>
    <row r="289" spans="1:22" ht="15.6" hidden="1" x14ac:dyDescent="0.3">
      <c r="A289" s="18" t="s">
        <v>961</v>
      </c>
      <c r="B289" s="92">
        <f>+IFERROR(VLOOKUP(A289,'Details local delivery'!B:C,2,0),"-")</f>
        <v>46057</v>
      </c>
      <c r="C289" s="93">
        <f t="shared" si="45"/>
        <v>46057</v>
      </c>
      <c r="D289" s="94" t="str">
        <f>+IFERROR(VLOOKUP(A289,'Details local delivery'!B:E,4,0),"-")</f>
        <v>626tu203</v>
      </c>
      <c r="E289" s="94">
        <f>VLOOKUP(A289,'Details local delivery'!B:L,11,0)</f>
        <v>14</v>
      </c>
      <c r="F289" s="94">
        <f>SUMIFS('Details local delivery'!M:M,'Details local delivery'!G:G,'RECAP Delivery Plan '!A289)</f>
        <v>14</v>
      </c>
      <c r="G289" s="94">
        <f>VLOOKUP(A289,'Details local delivery'!B:J,9,0)</f>
        <v>8500</v>
      </c>
      <c r="H289" s="95">
        <f>SUMIFS('Details local delivery'!K:K,'Details local delivery'!G:G,'RECAP Delivery Plan '!A289)</f>
        <v>6000</v>
      </c>
      <c r="I289" s="96">
        <f>SUMIFS('Details local delivery'!Y:Y,'Details local delivery'!B:B,A:A)</f>
        <v>0</v>
      </c>
      <c r="J289" s="97">
        <f>AVERAGEIFS('Details local delivery'!W:W,'Details local delivery'!B:B,A289)</f>
        <v>1</v>
      </c>
      <c r="K289" s="96">
        <f>_xlfn.MAXIFS('Details local delivery'!Z:Z,'Details local delivery'!B:B,A289)</f>
        <v>0</v>
      </c>
      <c r="L289" s="96">
        <f>_xlfn.MAXIFS('Details local delivery'!AA:AA,'Details local delivery'!B:B,A289)</f>
        <v>0</v>
      </c>
      <c r="M289" s="256">
        <f>IFERROR(_xlfn.MAXIFS('Details local delivery'!AB:AB,'Details local delivery'!B:B,A289),"-")</f>
        <v>0</v>
      </c>
      <c r="N289" s="104">
        <f t="shared" si="46"/>
        <v>1</v>
      </c>
      <c r="O289" s="104">
        <f t="shared" si="47"/>
        <v>0.70588235294117652</v>
      </c>
      <c r="P289" s="99">
        <f t="shared" si="48"/>
        <v>0</v>
      </c>
      <c r="Q289" s="100">
        <f t="shared" si="49"/>
        <v>0</v>
      </c>
      <c r="R289" s="105" t="e">
        <f t="shared" si="50"/>
        <v>#DIV/0!</v>
      </c>
      <c r="S289" s="101">
        <f t="shared" si="44"/>
        <v>1</v>
      </c>
      <c r="T289" s="102"/>
      <c r="U289" s="107"/>
      <c r="V289" s="5"/>
    </row>
    <row r="290" spans="1:22" ht="15.6" hidden="1" x14ac:dyDescent="0.3">
      <c r="A290" s="18" t="s">
        <v>962</v>
      </c>
      <c r="B290" s="92">
        <f>+IFERROR(VLOOKUP(A290,'Details local delivery'!B:C,2,0),"-")</f>
        <v>46057</v>
      </c>
      <c r="C290" s="93">
        <f t="shared" si="45"/>
        <v>46057</v>
      </c>
      <c r="D290" s="94" t="str">
        <f>+IFERROR(VLOOKUP(A290,'Details local delivery'!B:E,4,0),"-")</f>
        <v>4331tu175</v>
      </c>
      <c r="E290" s="94">
        <f>VLOOKUP(A290,'Details local delivery'!B:L,11,0)</f>
        <v>14</v>
      </c>
      <c r="F290" s="94">
        <f>SUMIFS('Details local delivery'!M:M,'Details local delivery'!G:G,'RECAP Delivery Plan '!A290)</f>
        <v>5</v>
      </c>
      <c r="G290" s="94">
        <f>VLOOKUP(A290,'Details local delivery'!B:J,9,0)</f>
        <v>9200</v>
      </c>
      <c r="H290" s="95">
        <f>SUMIFS('Details local delivery'!K:K,'Details local delivery'!G:G,'RECAP Delivery Plan '!A290)</f>
        <v>4500</v>
      </c>
      <c r="I290" s="96">
        <f>SUMIFS('Details local delivery'!Y:Y,'Details local delivery'!B:B,A:A)</f>
        <v>0</v>
      </c>
      <c r="J290" s="97">
        <f>AVERAGEIFS('Details local delivery'!W:W,'Details local delivery'!B:B,A290)</f>
        <v>1</v>
      </c>
      <c r="K290" s="96">
        <f>_xlfn.MAXIFS('Details local delivery'!Z:Z,'Details local delivery'!B:B,A290)</f>
        <v>0</v>
      </c>
      <c r="L290" s="96">
        <f>_xlfn.MAXIFS('Details local delivery'!AA:AA,'Details local delivery'!B:B,A290)</f>
        <v>0</v>
      </c>
      <c r="M290" s="256">
        <f>IFERROR(_xlfn.MAXIFS('Details local delivery'!AB:AB,'Details local delivery'!B:B,A290),"-")</f>
        <v>0</v>
      </c>
      <c r="N290" s="104">
        <f t="shared" si="46"/>
        <v>0.35714285714285715</v>
      </c>
      <c r="O290" s="104">
        <f t="shared" si="47"/>
        <v>0.4891304347826087</v>
      </c>
      <c r="P290" s="99">
        <f t="shared" si="48"/>
        <v>0</v>
      </c>
      <c r="Q290" s="100">
        <f t="shared" si="49"/>
        <v>0</v>
      </c>
      <c r="R290" s="105" t="e">
        <f t="shared" si="50"/>
        <v>#DIV/0!</v>
      </c>
      <c r="S290" s="101">
        <f t="shared" si="44"/>
        <v>0.4891304347826087</v>
      </c>
      <c r="T290" s="102"/>
      <c r="U290" s="107"/>
      <c r="V290" s="5"/>
    </row>
    <row r="291" spans="1:22" ht="15.6" hidden="1" x14ac:dyDescent="0.3">
      <c r="A291" s="18" t="s">
        <v>963</v>
      </c>
      <c r="B291" s="92">
        <f>+IFERROR(VLOOKUP(A291,'Details local delivery'!B:C,2,0),"-")</f>
        <v>46057</v>
      </c>
      <c r="C291" s="93">
        <f t="shared" si="45"/>
        <v>46057</v>
      </c>
      <c r="D291" s="94" t="str">
        <f>+IFERROR(VLOOKUP(A291,'Details local delivery'!B:E,4,0),"-")</f>
        <v>6502TU247</v>
      </c>
      <c r="E291" s="94">
        <f>VLOOKUP(A291,'Details local delivery'!B:L,11,0)</f>
        <v>14</v>
      </c>
      <c r="F291" s="94">
        <f>SUMIFS('Details local delivery'!M:M,'Details local delivery'!G:G,'RECAP Delivery Plan '!A291)</f>
        <v>14</v>
      </c>
      <c r="G291" s="94">
        <f>VLOOKUP(A291,'Details local delivery'!B:J,9,0)</f>
        <v>8500</v>
      </c>
      <c r="H291" s="95">
        <f>SUMIFS('Details local delivery'!K:K,'Details local delivery'!G:G,'RECAP Delivery Plan '!A291)</f>
        <v>8000</v>
      </c>
      <c r="I291" s="96">
        <f>SUMIFS('Details local delivery'!Y:Y,'Details local delivery'!B:B,A:A)</f>
        <v>0</v>
      </c>
      <c r="J291" s="97">
        <f>AVERAGEIFS('Details local delivery'!W:W,'Details local delivery'!B:B,A291)</f>
        <v>0.57500000000000007</v>
      </c>
      <c r="K291" s="96">
        <f>_xlfn.MAXIFS('Details local delivery'!Z:Z,'Details local delivery'!B:B,A291)</f>
        <v>0</v>
      </c>
      <c r="L291" s="96">
        <f>_xlfn.MAXIFS('Details local delivery'!AA:AA,'Details local delivery'!B:B,A291)</f>
        <v>0</v>
      </c>
      <c r="M291" s="256">
        <f>IFERROR(_xlfn.MAXIFS('Details local delivery'!AB:AB,'Details local delivery'!B:B,A291),"-")</f>
        <v>0</v>
      </c>
      <c r="N291" s="104">
        <f t="shared" si="46"/>
        <v>1</v>
      </c>
      <c r="O291" s="104">
        <f t="shared" si="47"/>
        <v>0.94117647058823528</v>
      </c>
      <c r="P291" s="99">
        <f t="shared" si="48"/>
        <v>0</v>
      </c>
      <c r="Q291" s="100">
        <f t="shared" si="49"/>
        <v>0</v>
      </c>
      <c r="R291" s="105" t="e">
        <f t="shared" si="50"/>
        <v>#DIV/0!</v>
      </c>
      <c r="S291" s="101">
        <f t="shared" si="44"/>
        <v>1</v>
      </c>
      <c r="T291" s="102"/>
      <c r="U291" s="107" t="s">
        <v>228</v>
      </c>
      <c r="V291" s="5"/>
    </row>
    <row r="292" spans="1:22" ht="15.6" hidden="1" x14ac:dyDescent="0.3">
      <c r="A292" s="18" t="s">
        <v>964</v>
      </c>
      <c r="B292" s="92">
        <f>+IFERROR(VLOOKUP(A292,'Details local delivery'!B:C,2,0),"-")</f>
        <v>46057</v>
      </c>
      <c r="C292" s="93">
        <f t="shared" si="45"/>
        <v>46057</v>
      </c>
      <c r="D292" s="94" t="str">
        <f>+IFERROR(VLOOKUP(A292,'Details local delivery'!B:E,4,0),"-")</f>
        <v>9524TU238</v>
      </c>
      <c r="E292" s="94">
        <f>VLOOKUP(A292,'Details local delivery'!B:L,11,0)</f>
        <v>14</v>
      </c>
      <c r="F292" s="94">
        <f>SUMIFS('Details local delivery'!M:M,'Details local delivery'!G:G,'RECAP Delivery Plan '!A292)</f>
        <v>3</v>
      </c>
      <c r="G292" s="94">
        <f>VLOOKUP(A292,'Details local delivery'!B:J,9,0)</f>
        <v>10230</v>
      </c>
      <c r="H292" s="95">
        <f>SUMIFS('Details local delivery'!K:K,'Details local delivery'!G:G,'RECAP Delivery Plan '!A292)</f>
        <v>600</v>
      </c>
      <c r="I292" s="96">
        <f>SUMIFS('Details local delivery'!Y:Y,'Details local delivery'!B:B,A:A)</f>
        <v>0</v>
      </c>
      <c r="J292" s="97">
        <f>AVERAGEIFS('Details local delivery'!W:W,'Details local delivery'!B:B,A292)</f>
        <v>0.40833333333333338</v>
      </c>
      <c r="K292" s="96">
        <f>_xlfn.MAXIFS('Details local delivery'!Z:Z,'Details local delivery'!B:B,A292)</f>
        <v>0</v>
      </c>
      <c r="L292" s="96">
        <f>_xlfn.MAXIFS('Details local delivery'!AA:AA,'Details local delivery'!B:B,A292)</f>
        <v>0</v>
      </c>
      <c r="M292" s="96">
        <f>_xlfn.MAXIFS('Details local delivery'!AB:AB,'Details local delivery'!B:B,A292)</f>
        <v>0</v>
      </c>
      <c r="N292" s="104">
        <f t="shared" si="46"/>
        <v>0.21428571428571427</v>
      </c>
      <c r="O292" s="104">
        <f t="shared" si="47"/>
        <v>5.865102639296188E-2</v>
      </c>
      <c r="P292" s="99">
        <f t="shared" si="48"/>
        <v>0</v>
      </c>
      <c r="Q292" s="100">
        <f t="shared" si="49"/>
        <v>0</v>
      </c>
      <c r="R292" s="105" t="e">
        <f t="shared" si="50"/>
        <v>#DIV/0!</v>
      </c>
      <c r="S292" s="101">
        <f t="shared" si="44"/>
        <v>0.21428571428571427</v>
      </c>
      <c r="T292" s="102"/>
      <c r="U292" s="107" t="s">
        <v>228</v>
      </c>
      <c r="V292" s="5"/>
    </row>
    <row r="293" spans="1:22" ht="15.6" hidden="1" x14ac:dyDescent="0.3">
      <c r="A293" s="18" t="s">
        <v>965</v>
      </c>
      <c r="B293" s="92">
        <f>+IFERROR(VLOOKUP(A293,'Details local delivery'!B:C,2,0),"-")</f>
        <v>46058</v>
      </c>
      <c r="C293" s="93">
        <f t="shared" ref="C293:C307" si="51">B293</f>
        <v>46058</v>
      </c>
      <c r="D293" s="94" t="str">
        <f>+IFERROR(VLOOKUP(A293,'Details local delivery'!B:E,4,0),"-")</f>
        <v>REM107627</v>
      </c>
      <c r="E293" s="94">
        <f>VLOOKUP(A293,'Details local delivery'!B:L,11,0)</f>
        <v>27</v>
      </c>
      <c r="F293" s="94">
        <f>SUMIFS('Details local delivery'!M:M,'Details local delivery'!G:G,'RECAP Delivery Plan '!A293)</f>
        <v>20</v>
      </c>
      <c r="G293" s="94">
        <f>VLOOKUP(A293,'Details local delivery'!B:J,9,0)</f>
        <v>24950</v>
      </c>
      <c r="H293" s="95">
        <f>SUMIFS('Details local delivery'!K:K,'Details local delivery'!G:G,'RECAP Delivery Plan '!A293)</f>
        <v>11500</v>
      </c>
      <c r="I293" s="96">
        <f>SUMIFS('Details local delivery'!Y:Y,'Details local delivery'!B:B,A:A)</f>
        <v>0</v>
      </c>
      <c r="J293" s="97">
        <f>AVERAGEIFS('Details local delivery'!W:W,'Details local delivery'!B:B,A293)</f>
        <v>1</v>
      </c>
      <c r="K293" s="96">
        <f>_xlfn.MAXIFS('Details local delivery'!Z:Z,'Details local delivery'!B:B,A293)</f>
        <v>0</v>
      </c>
      <c r="L293" s="96">
        <f>_xlfn.MAXIFS('Details local delivery'!AA:AA,'Details local delivery'!B:B,A293)</f>
        <v>0</v>
      </c>
      <c r="M293" s="256">
        <f>IFERROR(_xlfn.MAXIFS('Details local delivery'!AB:AB,'Details local delivery'!B:B,A293),"-")</f>
        <v>0</v>
      </c>
      <c r="N293" s="104">
        <f t="shared" ref="N293:N307" si="52">+F293/E293</f>
        <v>0.7407407407407407</v>
      </c>
      <c r="O293" s="104">
        <f t="shared" ref="O293:O307" si="53">+H293/G293</f>
        <v>0.46092184368737477</v>
      </c>
      <c r="P293" s="99">
        <f t="shared" ref="P293:P307" si="54">K293+L293+M293</f>
        <v>0</v>
      </c>
      <c r="Q293" s="100">
        <f t="shared" ref="Q293:Q307" si="55">P293+I293</f>
        <v>0</v>
      </c>
      <c r="R293" s="105" t="e">
        <f t="shared" ref="R293:R307" si="56">Q293/P293</f>
        <v>#DIV/0!</v>
      </c>
      <c r="S293" s="101">
        <f t="shared" si="44"/>
        <v>0.7407407407407407</v>
      </c>
      <c r="T293" s="102"/>
      <c r="U293" s="107"/>
      <c r="V293" s="5"/>
    </row>
    <row r="294" spans="1:22" ht="15.6" hidden="1" x14ac:dyDescent="0.3">
      <c r="A294" s="18" t="s">
        <v>966</v>
      </c>
      <c r="B294" s="92">
        <f>+IFERROR(VLOOKUP(A294,'Details local delivery'!B:C,2,0),"-")</f>
        <v>46058</v>
      </c>
      <c r="C294" s="93">
        <f t="shared" si="51"/>
        <v>46058</v>
      </c>
      <c r="D294" s="94" t="str">
        <f>+IFERROR(VLOOKUP(A294,'Details local delivery'!B:E,4,0),"-")</f>
        <v>9524TU238</v>
      </c>
      <c r="E294" s="94">
        <f>VLOOKUP(A294,'Details local delivery'!B:L,11,0)</f>
        <v>14</v>
      </c>
      <c r="F294" s="94">
        <f>SUMIFS('Details local delivery'!M:M,'Details local delivery'!G:G,'RECAP Delivery Plan '!A294)</f>
        <v>15</v>
      </c>
      <c r="G294" s="94">
        <f>VLOOKUP(A294,'Details local delivery'!B:J,9,0)</f>
        <v>10230</v>
      </c>
      <c r="H294" s="95">
        <f>SUMIFS('Details local delivery'!K:K,'Details local delivery'!G:G,'RECAP Delivery Plan '!A294)</f>
        <v>8700</v>
      </c>
      <c r="I294" s="96">
        <f>SUMIFS('Details local delivery'!Y:Y,'Details local delivery'!B:B,A:A)</f>
        <v>0</v>
      </c>
      <c r="J294" s="97">
        <f>AVERAGEIFS('Details local delivery'!W:W,'Details local delivery'!B:B,A294)</f>
        <v>1</v>
      </c>
      <c r="K294" s="96">
        <f>_xlfn.MAXIFS('Details local delivery'!Z:Z,'Details local delivery'!B:B,A294)</f>
        <v>0</v>
      </c>
      <c r="L294" s="96">
        <f>_xlfn.MAXIFS('Details local delivery'!AA:AA,'Details local delivery'!B:B,A294)</f>
        <v>0</v>
      </c>
      <c r="M294" s="96">
        <f>_xlfn.MAXIFS('Details local delivery'!AB:AB,'Details local delivery'!B:B,A294)</f>
        <v>0</v>
      </c>
      <c r="N294" s="104">
        <f t="shared" si="52"/>
        <v>1.0714285714285714</v>
      </c>
      <c r="O294" s="104">
        <f t="shared" si="53"/>
        <v>0.85043988269794724</v>
      </c>
      <c r="P294" s="99">
        <f t="shared" si="54"/>
        <v>0</v>
      </c>
      <c r="Q294" s="100">
        <f t="shared" si="55"/>
        <v>0</v>
      </c>
      <c r="R294" s="105" t="e">
        <f t="shared" si="56"/>
        <v>#DIV/0!</v>
      </c>
      <c r="S294" s="101">
        <f t="shared" si="44"/>
        <v>1.0714285714285714</v>
      </c>
      <c r="T294" s="102"/>
      <c r="U294" s="107"/>
      <c r="V294" s="5"/>
    </row>
    <row r="295" spans="1:22" ht="15.6" hidden="1" x14ac:dyDescent="0.3">
      <c r="A295" s="18" t="s">
        <v>967</v>
      </c>
      <c r="B295" s="92">
        <f>+IFERROR(VLOOKUP(A295,'Details local delivery'!B:C,2,0),"-")</f>
        <v>46058</v>
      </c>
      <c r="C295" s="93">
        <f t="shared" si="51"/>
        <v>46058</v>
      </c>
      <c r="D295" s="94" t="str">
        <f>+IFERROR(VLOOKUP(A295,'Details local delivery'!B:E,4,0),"-")</f>
        <v>4331tu175</v>
      </c>
      <c r="E295" s="94">
        <f>VLOOKUP(A295,'Details local delivery'!B:L,11,0)</f>
        <v>14</v>
      </c>
      <c r="F295" s="94">
        <f>SUMIFS('Details local delivery'!M:M,'Details local delivery'!G:G,'RECAP Delivery Plan '!A295)</f>
        <v>27</v>
      </c>
      <c r="G295" s="94">
        <f>VLOOKUP(A295,'Details local delivery'!B:J,9,0)</f>
        <v>9200</v>
      </c>
      <c r="H295" s="95">
        <f>SUMIFS('Details local delivery'!K:K,'Details local delivery'!G:G,'RECAP Delivery Plan '!A295)</f>
        <v>14600</v>
      </c>
      <c r="I295" s="96">
        <f>SUMIFS('Details local delivery'!Y:Y,'Details local delivery'!B:B,A:A)</f>
        <v>0</v>
      </c>
      <c r="J295" s="97">
        <f>AVERAGEIFS('Details local delivery'!W:W,'Details local delivery'!B:B,A295)</f>
        <v>1</v>
      </c>
      <c r="K295" s="96">
        <f>_xlfn.MAXIFS('Details local delivery'!Z:Z,'Details local delivery'!B:B,A295)</f>
        <v>0</v>
      </c>
      <c r="L295" s="96">
        <f>_xlfn.MAXIFS('Details local delivery'!AA:AA,'Details local delivery'!B:B,A295)</f>
        <v>0</v>
      </c>
      <c r="M295" s="256">
        <f>IFERROR(_xlfn.MAXIFS('Details local delivery'!AB:AB,'Details local delivery'!B:B,A295),"-")</f>
        <v>0</v>
      </c>
      <c r="N295" s="104">
        <f t="shared" si="52"/>
        <v>1.9285714285714286</v>
      </c>
      <c r="O295" s="104">
        <f t="shared" si="53"/>
        <v>1.5869565217391304</v>
      </c>
      <c r="P295" s="99">
        <f t="shared" si="54"/>
        <v>0</v>
      </c>
      <c r="Q295" s="100">
        <f t="shared" si="55"/>
        <v>0</v>
      </c>
      <c r="R295" s="105" t="e">
        <f t="shared" si="56"/>
        <v>#DIV/0!</v>
      </c>
      <c r="S295" s="101">
        <f t="shared" si="44"/>
        <v>1.9285714285714286</v>
      </c>
      <c r="T295" s="102"/>
      <c r="U295" s="107"/>
      <c r="V295" s="5"/>
    </row>
    <row r="296" spans="1:22" ht="15.6" hidden="1" x14ac:dyDescent="0.3">
      <c r="A296" s="18" t="s">
        <v>968</v>
      </c>
      <c r="B296" s="92">
        <f>+IFERROR(VLOOKUP(A296,'Details local delivery'!B:C,2,0),"-")</f>
        <v>46058</v>
      </c>
      <c r="C296" s="93">
        <f t="shared" si="51"/>
        <v>46058</v>
      </c>
      <c r="D296" s="94" t="str">
        <f>+IFERROR(VLOOKUP(A296,'Details local delivery'!B:E,4,0),"-")</f>
        <v>626tu203</v>
      </c>
      <c r="E296" s="94">
        <f>VLOOKUP(A296,'Details local delivery'!B:L,11,0)</f>
        <v>14</v>
      </c>
      <c r="F296" s="94">
        <f>SUMIFS('Details local delivery'!M:M,'Details local delivery'!G:G,'RECAP Delivery Plan '!A296)</f>
        <v>7</v>
      </c>
      <c r="G296" s="94">
        <f>VLOOKUP(A296,'Details local delivery'!B:J,9,0)</f>
        <v>8500</v>
      </c>
      <c r="H296" s="95">
        <f>SUMIFS('Details local delivery'!K:K,'Details local delivery'!G:G,'RECAP Delivery Plan '!A296)</f>
        <v>2400</v>
      </c>
      <c r="I296" s="96">
        <f>SUMIFS('Details local delivery'!Y:Y,'Details local delivery'!B:B,A:A)</f>
        <v>0</v>
      </c>
      <c r="J296" s="97">
        <f>AVERAGEIFS('Details local delivery'!W:W,'Details local delivery'!B:B,A296)</f>
        <v>1</v>
      </c>
      <c r="K296" s="96">
        <f>_xlfn.MAXIFS('Details local delivery'!Z:Z,'Details local delivery'!B:B,A296)</f>
        <v>0</v>
      </c>
      <c r="L296" s="96">
        <f>_xlfn.MAXIFS('Details local delivery'!AA:AA,'Details local delivery'!B:B,A296)</f>
        <v>0</v>
      </c>
      <c r="M296" s="96">
        <f>_xlfn.MAXIFS('Details local delivery'!AB:AB,'Details local delivery'!B:B,A296)</f>
        <v>0</v>
      </c>
      <c r="N296" s="104">
        <f t="shared" si="52"/>
        <v>0.5</v>
      </c>
      <c r="O296" s="104">
        <f t="shared" si="53"/>
        <v>0.28235294117647058</v>
      </c>
      <c r="P296" s="99">
        <f t="shared" si="54"/>
        <v>0</v>
      </c>
      <c r="Q296" s="100">
        <f t="shared" si="55"/>
        <v>0</v>
      </c>
      <c r="R296" s="105" t="e">
        <f t="shared" si="56"/>
        <v>#DIV/0!</v>
      </c>
      <c r="S296" s="101">
        <f t="shared" si="44"/>
        <v>0.5</v>
      </c>
      <c r="T296" s="102"/>
      <c r="U296" s="107"/>
      <c r="V296" s="5"/>
    </row>
    <row r="297" spans="1:22" ht="15.6" hidden="1" x14ac:dyDescent="0.3">
      <c r="A297" s="18" t="s">
        <v>969</v>
      </c>
      <c r="B297" s="92">
        <f>+IFERROR(VLOOKUP(A297,'Details local delivery'!B:C,2,0),"-")</f>
        <v>46058</v>
      </c>
      <c r="C297" s="93">
        <f t="shared" si="51"/>
        <v>46058</v>
      </c>
      <c r="D297" s="94" t="str">
        <f>+IFERROR(VLOOKUP(A297,'Details local delivery'!B:E,4,0),"-")</f>
        <v>626tu203</v>
      </c>
      <c r="E297" s="94">
        <f>VLOOKUP(A297,'Details local delivery'!B:L,11,0)</f>
        <v>14</v>
      </c>
      <c r="F297" s="94">
        <f>SUMIFS('Details local delivery'!M:M,'Details local delivery'!G:G,'RECAP Delivery Plan '!A297)</f>
        <v>11</v>
      </c>
      <c r="G297" s="94">
        <f>VLOOKUP(A297,'Details local delivery'!B:J,9,0)</f>
        <v>8500</v>
      </c>
      <c r="H297" s="95">
        <f>SUMIFS('Details local delivery'!K:K,'Details local delivery'!G:G,'RECAP Delivery Plan '!A297)</f>
        <v>6100</v>
      </c>
      <c r="I297" s="96">
        <f>SUMIFS('Details local delivery'!Y:Y,'Details local delivery'!B:B,A:A)</f>
        <v>0</v>
      </c>
      <c r="J297" s="97">
        <f>AVERAGEIFS('Details local delivery'!W:W,'Details local delivery'!B:B,A297)</f>
        <v>1</v>
      </c>
      <c r="K297" s="96">
        <f>_xlfn.MAXIFS('Details local delivery'!Z:Z,'Details local delivery'!B:B,A297)</f>
        <v>0</v>
      </c>
      <c r="L297" s="96">
        <f>_xlfn.MAXIFS('Details local delivery'!AA:AA,'Details local delivery'!B:B,A297)</f>
        <v>0</v>
      </c>
      <c r="M297" s="256">
        <f>IFERROR(_xlfn.MAXIFS('Details local delivery'!AB:AB,'Details local delivery'!B:B,A297),"-")</f>
        <v>0</v>
      </c>
      <c r="N297" s="104">
        <f t="shared" si="52"/>
        <v>0.7857142857142857</v>
      </c>
      <c r="O297" s="104">
        <f t="shared" si="53"/>
        <v>0.71764705882352942</v>
      </c>
      <c r="P297" s="99">
        <f t="shared" si="54"/>
        <v>0</v>
      </c>
      <c r="Q297" s="100">
        <f t="shared" si="55"/>
        <v>0</v>
      </c>
      <c r="R297" s="105" t="e">
        <f t="shared" si="56"/>
        <v>#DIV/0!</v>
      </c>
      <c r="S297" s="101">
        <f t="shared" si="44"/>
        <v>0.7857142857142857</v>
      </c>
      <c r="T297" s="102"/>
      <c r="U297" s="107"/>
      <c r="V297" s="5"/>
    </row>
    <row r="298" spans="1:22" ht="15.6" hidden="1" x14ac:dyDescent="0.3">
      <c r="A298" s="18" t="s">
        <v>970</v>
      </c>
      <c r="B298" s="92">
        <f>+IFERROR(VLOOKUP(A298,'Details local delivery'!B:C,2,0),"-")</f>
        <v>46058</v>
      </c>
      <c r="C298" s="93">
        <f t="shared" si="51"/>
        <v>46058</v>
      </c>
      <c r="D298" s="94" t="str">
        <f>+IFERROR(VLOOKUP(A298,'Details local delivery'!B:E,4,0),"-")</f>
        <v>6502TU247</v>
      </c>
      <c r="E298" s="94">
        <f>VLOOKUP(A298,'Details local delivery'!B:L,11,0)</f>
        <v>14</v>
      </c>
      <c r="F298" s="94">
        <f>SUMIFS('Details local delivery'!M:M,'Details local delivery'!G:G,'RECAP Delivery Plan '!A298)</f>
        <v>14</v>
      </c>
      <c r="G298" s="94">
        <f>VLOOKUP(A298,'Details local delivery'!B:J,9,0)</f>
        <v>8500</v>
      </c>
      <c r="H298" s="95">
        <f>SUMIFS('Details local delivery'!K:K,'Details local delivery'!G:G,'RECAP Delivery Plan '!A298)</f>
        <v>11000</v>
      </c>
      <c r="I298" s="96">
        <f>SUMIFS('Details local delivery'!Y:Y,'Details local delivery'!B:B,A:A)</f>
        <v>0</v>
      </c>
      <c r="J298" s="97">
        <f>AVERAGEIFS('Details local delivery'!W:W,'Details local delivery'!B:B,A298)</f>
        <v>1</v>
      </c>
      <c r="K298" s="96">
        <f>_xlfn.MAXIFS('Details local delivery'!Z:Z,'Details local delivery'!B:B,A298)</f>
        <v>0</v>
      </c>
      <c r="L298" s="96">
        <f>_xlfn.MAXIFS('Details local delivery'!AA:AA,'Details local delivery'!B:B,A298)</f>
        <v>0</v>
      </c>
      <c r="M298" s="256">
        <f>IFERROR(_xlfn.MAXIFS('Details local delivery'!AB:AB,'Details local delivery'!B:B,A298),"-")</f>
        <v>0</v>
      </c>
      <c r="N298" s="104">
        <f t="shared" si="52"/>
        <v>1</v>
      </c>
      <c r="O298" s="104">
        <f t="shared" si="53"/>
        <v>1.2941176470588236</v>
      </c>
      <c r="P298" s="99">
        <f t="shared" si="54"/>
        <v>0</v>
      </c>
      <c r="Q298" s="100">
        <f t="shared" si="55"/>
        <v>0</v>
      </c>
      <c r="R298" s="105" t="e">
        <f t="shared" si="56"/>
        <v>#DIV/0!</v>
      </c>
      <c r="S298" s="101">
        <f t="shared" si="44"/>
        <v>1.2941176470588236</v>
      </c>
      <c r="T298" s="102"/>
      <c r="U298" s="107"/>
      <c r="V298" s="5"/>
    </row>
    <row r="299" spans="1:22" ht="15.6" hidden="1" x14ac:dyDescent="0.3">
      <c r="A299" s="18" t="s">
        <v>971</v>
      </c>
      <c r="B299" s="92">
        <f>+IFERROR(VLOOKUP(A299,'Details local delivery'!B:C,2,0),"-")</f>
        <v>46058</v>
      </c>
      <c r="C299" s="93">
        <f t="shared" si="51"/>
        <v>46058</v>
      </c>
      <c r="D299" s="94" t="str">
        <f>+IFERROR(VLOOKUP(A299,'Details local delivery'!B:E,4,0),"-")</f>
        <v>626tu203</v>
      </c>
      <c r="E299" s="94">
        <f>VLOOKUP(A299,'Details local delivery'!B:L,11,0)</f>
        <v>14</v>
      </c>
      <c r="F299" s="94">
        <f>SUMIFS('Details local delivery'!M:M,'Details local delivery'!G:G,'RECAP Delivery Plan '!A299)</f>
        <v>3</v>
      </c>
      <c r="G299" s="94">
        <f>VLOOKUP(A299,'Details local delivery'!B:J,9,0)</f>
        <v>8500</v>
      </c>
      <c r="H299" s="95">
        <f>SUMIFS('Details local delivery'!K:K,'Details local delivery'!G:G,'RECAP Delivery Plan '!A299)</f>
        <v>4500</v>
      </c>
      <c r="I299" s="96">
        <f>SUMIFS('Details local delivery'!Y:Y,'Details local delivery'!B:B,A:A)</f>
        <v>0</v>
      </c>
      <c r="J299" s="97">
        <f>AVERAGEIFS('Details local delivery'!W:W,'Details local delivery'!B:B,A299)</f>
        <v>1</v>
      </c>
      <c r="K299" s="96">
        <f>_xlfn.MAXIFS('Details local delivery'!Z:Z,'Details local delivery'!B:B,A299)</f>
        <v>0</v>
      </c>
      <c r="L299" s="96">
        <f>_xlfn.MAXIFS('Details local delivery'!AA:AA,'Details local delivery'!B:B,A299)</f>
        <v>0</v>
      </c>
      <c r="M299" s="96">
        <f>_xlfn.MAXIFS('Details local delivery'!AB:AB,'Details local delivery'!B:B,A299)</f>
        <v>0</v>
      </c>
      <c r="N299" s="104">
        <f t="shared" si="52"/>
        <v>0.21428571428571427</v>
      </c>
      <c r="O299" s="104">
        <f t="shared" si="53"/>
        <v>0.52941176470588236</v>
      </c>
      <c r="P299" s="99">
        <f t="shared" si="54"/>
        <v>0</v>
      </c>
      <c r="Q299" s="100">
        <f t="shared" si="55"/>
        <v>0</v>
      </c>
      <c r="R299" s="105" t="e">
        <f t="shared" si="56"/>
        <v>#DIV/0!</v>
      </c>
      <c r="S299" s="101">
        <f t="shared" si="44"/>
        <v>0.52941176470588236</v>
      </c>
      <c r="T299" s="102"/>
      <c r="U299" s="107"/>
      <c r="V299" s="5"/>
    </row>
    <row r="300" spans="1:22" ht="15.6" hidden="1" x14ac:dyDescent="0.3">
      <c r="A300" s="18" t="s">
        <v>972</v>
      </c>
      <c r="B300" s="92">
        <f>+IFERROR(VLOOKUP(A300,'Details local delivery'!B:C,2,0),"-")</f>
        <v>46058</v>
      </c>
      <c r="C300" s="93">
        <f t="shared" si="51"/>
        <v>46058</v>
      </c>
      <c r="D300" s="94" t="str">
        <f>+IFERROR(VLOOKUP(A300,'Details local delivery'!B:E,4,0),"-")</f>
        <v>vehicule</v>
      </c>
      <c r="E300" s="94">
        <f>VLOOKUP(A300,'Details local delivery'!B:L,11,0)</f>
        <v>0</v>
      </c>
      <c r="F300" s="94">
        <f>SUMIFS('Details local delivery'!M:M,'Details local delivery'!G:G,'RECAP Delivery Plan '!A300)</f>
        <v>2</v>
      </c>
      <c r="G300" s="94">
        <f>VLOOKUP(A300,'Details local delivery'!B:J,9,0)</f>
        <v>24950</v>
      </c>
      <c r="H300" s="95">
        <f>SUMIFS('Details local delivery'!K:K,'Details local delivery'!G:G,'RECAP Delivery Plan '!A300)</f>
        <v>200</v>
      </c>
      <c r="I300" s="96">
        <f>SUMIFS('Details local delivery'!Y:Y,'Details local delivery'!B:B,A:A)</f>
        <v>0</v>
      </c>
      <c r="J300" s="97">
        <f>AVERAGEIFS('Details local delivery'!W:W,'Details local delivery'!B:B,A300)</f>
        <v>0.72500000000000009</v>
      </c>
      <c r="K300" s="96">
        <f>_xlfn.MAXIFS('Details local delivery'!Z:Z,'Details local delivery'!B:B,A300)</f>
        <v>0</v>
      </c>
      <c r="L300" s="96">
        <f>_xlfn.MAXIFS('Details local delivery'!AA:AA,'Details local delivery'!B:B,A300)</f>
        <v>0</v>
      </c>
      <c r="M300" s="96">
        <f>_xlfn.MAXIFS('Details local delivery'!AB:AB,'Details local delivery'!B:B,A300)</f>
        <v>0</v>
      </c>
      <c r="N300" s="104" t="e">
        <f t="shared" si="52"/>
        <v>#DIV/0!</v>
      </c>
      <c r="O300" s="104">
        <f t="shared" si="53"/>
        <v>8.0160320641282558E-3</v>
      </c>
      <c r="P300" s="99">
        <f t="shared" si="54"/>
        <v>0</v>
      </c>
      <c r="Q300" s="100">
        <f t="shared" si="55"/>
        <v>0</v>
      </c>
      <c r="R300" s="105" t="e">
        <f t="shared" si="56"/>
        <v>#DIV/0!</v>
      </c>
      <c r="S300" s="101" t="e">
        <f t="shared" si="44"/>
        <v>#DIV/0!</v>
      </c>
      <c r="T300" s="102"/>
      <c r="U300" s="107"/>
      <c r="V300" s="5"/>
    </row>
    <row r="301" spans="1:22" ht="15.6" hidden="1" x14ac:dyDescent="0.3">
      <c r="A301" s="18" t="s">
        <v>973</v>
      </c>
      <c r="B301" s="92">
        <f>+IFERROR(VLOOKUP(A301,'Details local delivery'!B:C,2,0),"-")</f>
        <v>46058</v>
      </c>
      <c r="C301" s="93">
        <f t="shared" si="51"/>
        <v>46058</v>
      </c>
      <c r="D301" s="94" t="str">
        <f>+IFERROR(VLOOKUP(A301,'Details local delivery'!B:E,4,0),"-")</f>
        <v>7797tu218</v>
      </c>
      <c r="E301" s="94">
        <f>VLOOKUP(A301,'Details local delivery'!B:L,11,0)</f>
        <v>3</v>
      </c>
      <c r="F301" s="94">
        <f>SUMIFS('Details local delivery'!M:M,'Details local delivery'!G:G,'RECAP Delivery Plan '!A301)</f>
        <v>3</v>
      </c>
      <c r="G301" s="94">
        <f>VLOOKUP(A301,'Details local delivery'!B:J,9,0)</f>
        <v>927</v>
      </c>
      <c r="H301" s="95">
        <f>SUMIFS('Details local delivery'!K:K,'Details local delivery'!G:G,'RECAP Delivery Plan '!A301)</f>
        <v>856</v>
      </c>
      <c r="I301" s="96">
        <f>SUMIFS('Details local delivery'!Y:Y,'Details local delivery'!B:B,A:A)</f>
        <v>0</v>
      </c>
      <c r="J301" s="97">
        <f>AVERAGEIFS('Details local delivery'!W:W,'Details local delivery'!B:B,A301)</f>
        <v>0.32500000000000001</v>
      </c>
      <c r="K301" s="96">
        <f>_xlfn.MAXIFS('Details local delivery'!Z:Z,'Details local delivery'!B:B,A301)</f>
        <v>0</v>
      </c>
      <c r="L301" s="96">
        <f>_xlfn.MAXIFS('Details local delivery'!AA:AA,'Details local delivery'!B:B,A301)</f>
        <v>0</v>
      </c>
      <c r="M301" s="96">
        <f>_xlfn.MAXIFS('Details local delivery'!AB:AB,'Details local delivery'!B:B,A301)</f>
        <v>0</v>
      </c>
      <c r="N301" s="104">
        <f t="shared" si="52"/>
        <v>1</v>
      </c>
      <c r="O301" s="104">
        <f t="shared" si="53"/>
        <v>0.92340884573894277</v>
      </c>
      <c r="P301" s="99">
        <f t="shared" si="54"/>
        <v>0</v>
      </c>
      <c r="Q301" s="100">
        <f t="shared" si="55"/>
        <v>0</v>
      </c>
      <c r="R301" s="105" t="e">
        <f t="shared" si="56"/>
        <v>#DIV/0!</v>
      </c>
      <c r="S301" s="101">
        <f t="shared" si="44"/>
        <v>1</v>
      </c>
      <c r="T301" s="102"/>
      <c r="U301" s="107" t="s">
        <v>228</v>
      </c>
      <c r="V301" s="5"/>
    </row>
    <row r="302" spans="1:22" ht="15.6" hidden="1" x14ac:dyDescent="0.3">
      <c r="A302" s="18" t="s">
        <v>977</v>
      </c>
      <c r="B302" s="92">
        <f>+IFERROR(VLOOKUP(A302,'Details local delivery'!B:C,2,0),"-")</f>
        <v>46059</v>
      </c>
      <c r="C302" s="93">
        <f t="shared" si="51"/>
        <v>46059</v>
      </c>
      <c r="D302" s="94" t="str">
        <f>+IFERROR(VLOOKUP(A302,'Details local delivery'!B:E,4,0),"-")</f>
        <v>REM107627</v>
      </c>
      <c r="E302" s="94">
        <f>VLOOKUP(A302,'Details local delivery'!B:L,11,0)</f>
        <v>27</v>
      </c>
      <c r="F302" s="94">
        <f>SUMIFS('Details local delivery'!M:M,'Details local delivery'!G:G,'RECAP Delivery Plan '!A302)</f>
        <v>22</v>
      </c>
      <c r="G302" s="94">
        <f>VLOOKUP(A302,'Details local delivery'!B:J,9,0)</f>
        <v>24950</v>
      </c>
      <c r="H302" s="95">
        <f>SUMIFS('Details local delivery'!K:K,'Details local delivery'!G:G,'RECAP Delivery Plan '!A302)</f>
        <v>13300</v>
      </c>
      <c r="I302" s="96">
        <f>SUMIFS('Details local delivery'!Y:Y,'Details local delivery'!B:B,A:A)</f>
        <v>0</v>
      </c>
      <c r="J302" s="97">
        <f>AVERAGEIFS('Details local delivery'!W:W,'Details local delivery'!B:B,A302)</f>
        <v>1</v>
      </c>
      <c r="K302" s="96">
        <f>_xlfn.MAXIFS('Details local delivery'!Z:Z,'Details local delivery'!B:B,A302)</f>
        <v>0</v>
      </c>
      <c r="L302" s="96">
        <f>_xlfn.MAXIFS('Details local delivery'!AA:AA,'Details local delivery'!B:B,A302)</f>
        <v>0</v>
      </c>
      <c r="M302" s="96">
        <f>_xlfn.MAXIFS('Details local delivery'!AB:AB,'Details local delivery'!B:B,A302)</f>
        <v>0</v>
      </c>
      <c r="N302" s="104">
        <f t="shared" si="52"/>
        <v>0.81481481481481477</v>
      </c>
      <c r="O302" s="104">
        <f t="shared" si="53"/>
        <v>0.53306613226452904</v>
      </c>
      <c r="P302" s="99">
        <f t="shared" si="54"/>
        <v>0</v>
      </c>
      <c r="Q302" s="100">
        <f t="shared" si="55"/>
        <v>0</v>
      </c>
      <c r="R302" s="105" t="e">
        <f t="shared" si="56"/>
        <v>#DIV/0!</v>
      </c>
      <c r="S302" s="101">
        <f t="shared" si="44"/>
        <v>0.81481481481481477</v>
      </c>
      <c r="T302" s="102"/>
      <c r="U302" s="107"/>
      <c r="V302" s="5"/>
    </row>
    <row r="303" spans="1:22" ht="15.6" hidden="1" x14ac:dyDescent="0.3">
      <c r="A303" s="18" t="s">
        <v>978</v>
      </c>
      <c r="B303" s="92">
        <f>+IFERROR(VLOOKUP(A303,'Details local delivery'!B:C,2,0),"-")</f>
        <v>46059</v>
      </c>
      <c r="C303" s="93">
        <f t="shared" si="51"/>
        <v>46059</v>
      </c>
      <c r="D303" s="94" t="str">
        <f>+IFERROR(VLOOKUP(A303,'Details local delivery'!B:E,4,0),"-")</f>
        <v>Location</v>
      </c>
      <c r="E303" s="94">
        <f>VLOOKUP(A303,'Details local delivery'!B:L,11,0)</f>
        <v>0</v>
      </c>
      <c r="F303" s="94">
        <f>SUMIFS('Details local delivery'!M:M,'Details local delivery'!G:G,'RECAP Delivery Plan '!A303)</f>
        <v>27</v>
      </c>
      <c r="G303" s="94">
        <f>VLOOKUP(A303,'Details local delivery'!B:J,9,0)</f>
        <v>0</v>
      </c>
      <c r="H303" s="95">
        <f>SUMIFS('Details local delivery'!K:K,'Details local delivery'!G:G,'RECAP Delivery Plan '!A303)</f>
        <v>19320</v>
      </c>
      <c r="I303" s="96">
        <f>SUMIFS('Details local delivery'!Y:Y,'Details local delivery'!B:B,A:A)</f>
        <v>0</v>
      </c>
      <c r="J303" s="97">
        <f>AVERAGEIFS('Details local delivery'!W:W,'Details local delivery'!B:B,A303)</f>
        <v>1</v>
      </c>
      <c r="K303" s="96">
        <f>_xlfn.MAXIFS('Details local delivery'!Z:Z,'Details local delivery'!B:B,A303)</f>
        <v>0</v>
      </c>
      <c r="L303" s="96">
        <f>_xlfn.MAXIFS('Details local delivery'!AA:AA,'Details local delivery'!B:B,A303)</f>
        <v>0</v>
      </c>
      <c r="M303" s="256">
        <f>IFERROR(_xlfn.MAXIFS('Details local delivery'!AB:AB,'Details local delivery'!B:B,A303),"-")</f>
        <v>0</v>
      </c>
      <c r="N303" s="104" t="e">
        <f t="shared" si="52"/>
        <v>#DIV/0!</v>
      </c>
      <c r="O303" s="104" t="e">
        <f t="shared" si="53"/>
        <v>#DIV/0!</v>
      </c>
      <c r="P303" s="99">
        <f t="shared" si="54"/>
        <v>0</v>
      </c>
      <c r="Q303" s="100">
        <f t="shared" si="55"/>
        <v>0</v>
      </c>
      <c r="R303" s="105" t="e">
        <f t="shared" si="56"/>
        <v>#DIV/0!</v>
      </c>
      <c r="S303" s="101" t="e">
        <f t="shared" si="44"/>
        <v>#DIV/0!</v>
      </c>
      <c r="T303" s="102"/>
      <c r="U303" s="107"/>
      <c r="V303" s="5"/>
    </row>
    <row r="304" spans="1:22" ht="15.6" hidden="1" x14ac:dyDescent="0.3">
      <c r="A304" s="18" t="s">
        <v>979</v>
      </c>
      <c r="B304" s="92">
        <f>+IFERROR(VLOOKUP(A304,'Details local delivery'!B:C,2,0),"-")</f>
        <v>46059</v>
      </c>
      <c r="C304" s="93">
        <f t="shared" si="51"/>
        <v>46059</v>
      </c>
      <c r="D304" s="94" t="str">
        <f>+IFERROR(VLOOKUP(A304,'Details local delivery'!B:E,4,0),"-")</f>
        <v>4331tu175</v>
      </c>
      <c r="E304" s="94">
        <f>VLOOKUP(A304,'Details local delivery'!B:L,11,0)</f>
        <v>14</v>
      </c>
      <c r="F304" s="94">
        <f>SUMIFS('Details local delivery'!M:M,'Details local delivery'!G:G,'RECAP Delivery Plan '!A304)</f>
        <v>3</v>
      </c>
      <c r="G304" s="94">
        <f>VLOOKUP(A304,'Details local delivery'!B:J,9,0)</f>
        <v>9200</v>
      </c>
      <c r="H304" s="95">
        <f>SUMIFS('Details local delivery'!K:K,'Details local delivery'!G:G,'RECAP Delivery Plan '!A304)</f>
        <v>460</v>
      </c>
      <c r="I304" s="96">
        <f>SUMIFS('Details local delivery'!Y:Y,'Details local delivery'!B:B,A:A)</f>
        <v>0</v>
      </c>
      <c r="J304" s="97">
        <f>AVERAGEIFS('Details local delivery'!W:W,'Details local delivery'!B:B,A304)</f>
        <v>1</v>
      </c>
      <c r="K304" s="96">
        <f>_xlfn.MAXIFS('Details local delivery'!Z:Z,'Details local delivery'!B:B,A304)</f>
        <v>0</v>
      </c>
      <c r="L304" s="96">
        <f>_xlfn.MAXIFS('Details local delivery'!AA:AA,'Details local delivery'!B:B,A304)</f>
        <v>0</v>
      </c>
      <c r="M304" s="96">
        <f>_xlfn.MAXIFS('Details local delivery'!AB:AB,'Details local delivery'!B:B,A304)</f>
        <v>0</v>
      </c>
      <c r="N304" s="104">
        <f t="shared" si="52"/>
        <v>0.21428571428571427</v>
      </c>
      <c r="O304" s="104">
        <f t="shared" si="53"/>
        <v>0.05</v>
      </c>
      <c r="P304" s="99">
        <f t="shared" si="54"/>
        <v>0</v>
      </c>
      <c r="Q304" s="100">
        <f t="shared" si="55"/>
        <v>0</v>
      </c>
      <c r="R304" s="105" t="e">
        <f t="shared" si="56"/>
        <v>#DIV/0!</v>
      </c>
      <c r="S304" s="101">
        <f t="shared" si="44"/>
        <v>0.21428571428571427</v>
      </c>
      <c r="T304" s="102"/>
      <c r="U304" s="107"/>
      <c r="V304" s="5"/>
    </row>
    <row r="305" spans="1:22" ht="15.6" hidden="1" x14ac:dyDescent="0.3">
      <c r="A305" s="18" t="s">
        <v>980</v>
      </c>
      <c r="B305" s="92">
        <f>+IFERROR(VLOOKUP(A305,'Details local delivery'!B:C,2,0),"-")</f>
        <v>46059</v>
      </c>
      <c r="C305" s="93">
        <f t="shared" si="51"/>
        <v>46059</v>
      </c>
      <c r="D305" s="94" t="str">
        <f>+IFERROR(VLOOKUP(A305,'Details local delivery'!B:E,4,0),"-")</f>
        <v>4331tu175</v>
      </c>
      <c r="E305" s="94">
        <f>VLOOKUP(A305,'Details local delivery'!B:L,11,0)</f>
        <v>14</v>
      </c>
      <c r="F305" s="94">
        <f>SUMIFS('Details local delivery'!M:M,'Details local delivery'!G:G,'RECAP Delivery Plan '!A305)</f>
        <v>14</v>
      </c>
      <c r="G305" s="94">
        <f>VLOOKUP(A305,'Details local delivery'!B:J,9,0)</f>
        <v>9200</v>
      </c>
      <c r="H305" s="95">
        <f>SUMIFS('Details local delivery'!K:K,'Details local delivery'!G:G,'RECAP Delivery Plan '!A305)</f>
        <v>10230</v>
      </c>
      <c r="I305" s="96">
        <f>SUMIFS('Details local delivery'!Y:Y,'Details local delivery'!B:B,A:A)</f>
        <v>0</v>
      </c>
      <c r="J305" s="97">
        <f>AVERAGEIFS('Details local delivery'!W:W,'Details local delivery'!B:B,A305)</f>
        <v>1</v>
      </c>
      <c r="K305" s="96">
        <f>_xlfn.MAXIFS('Details local delivery'!Z:Z,'Details local delivery'!B:B,A305)</f>
        <v>0</v>
      </c>
      <c r="L305" s="96">
        <f>_xlfn.MAXIFS('Details local delivery'!AA:AA,'Details local delivery'!B:B,A305)</f>
        <v>0</v>
      </c>
      <c r="M305" s="96">
        <f>_xlfn.MAXIFS('Details local delivery'!AB:AB,'Details local delivery'!B:B,A305)</f>
        <v>0</v>
      </c>
      <c r="N305" s="104">
        <f t="shared" si="52"/>
        <v>1</v>
      </c>
      <c r="O305" s="104">
        <f t="shared" si="53"/>
        <v>1.1119565217391305</v>
      </c>
      <c r="P305" s="99">
        <f t="shared" si="54"/>
        <v>0</v>
      </c>
      <c r="Q305" s="100">
        <f t="shared" si="55"/>
        <v>0</v>
      </c>
      <c r="R305" s="105" t="e">
        <f t="shared" si="56"/>
        <v>#DIV/0!</v>
      </c>
      <c r="S305" s="253">
        <f t="shared" si="44"/>
        <v>1.1119565217391305</v>
      </c>
      <c r="T305" s="102"/>
      <c r="U305" s="107"/>
      <c r="V305" s="5"/>
    </row>
    <row r="306" spans="1:22" ht="15.6" hidden="1" x14ac:dyDescent="0.3">
      <c r="A306" s="18" t="s">
        <v>981</v>
      </c>
      <c r="B306" s="92">
        <f>+IFERROR(VLOOKUP(A306,'Details local delivery'!B:C,2,0),"-")</f>
        <v>46059</v>
      </c>
      <c r="C306" s="93">
        <f t="shared" si="51"/>
        <v>46059</v>
      </c>
      <c r="D306" s="94" t="str">
        <f>+IFERROR(VLOOKUP(A306,'Details local delivery'!B:E,4,0),"-")</f>
        <v>7797tu218</v>
      </c>
      <c r="E306" s="94">
        <f>VLOOKUP(A306,'Details local delivery'!B:L,11,0)</f>
        <v>3</v>
      </c>
      <c r="F306" s="94">
        <f>SUMIFS('Details local delivery'!M:M,'Details local delivery'!G:G,'RECAP Delivery Plan '!A306)</f>
        <v>6</v>
      </c>
      <c r="G306" s="94">
        <f>VLOOKUP(A306,'Details local delivery'!B:J,9,0)</f>
        <v>927</v>
      </c>
      <c r="H306" s="95">
        <f>SUMIFS('Details local delivery'!K:K,'Details local delivery'!G:G,'RECAP Delivery Plan '!A306)</f>
        <v>1026</v>
      </c>
      <c r="I306" s="96">
        <f>SUMIFS('Details local delivery'!Y:Y,'Details local delivery'!B:B,A:A)</f>
        <v>0</v>
      </c>
      <c r="J306" s="97">
        <f>AVERAGEIFS('Details local delivery'!W:W,'Details local delivery'!B:B,A306)</f>
        <v>0.42083333333333339</v>
      </c>
      <c r="K306" s="96">
        <f>_xlfn.MAXIFS('Details local delivery'!Z:Z,'Details local delivery'!B:B,A306)</f>
        <v>0</v>
      </c>
      <c r="L306" s="96">
        <f>_xlfn.MAXIFS('Details local delivery'!AA:AA,'Details local delivery'!B:B,A306)</f>
        <v>0</v>
      </c>
      <c r="M306" s="256">
        <f>IFERROR(_xlfn.MAXIFS('Details local delivery'!AB:AB,'Details local delivery'!B:B,A306),"-")</f>
        <v>0</v>
      </c>
      <c r="N306" s="104">
        <f t="shared" si="52"/>
        <v>2</v>
      </c>
      <c r="O306" s="104">
        <f t="shared" si="53"/>
        <v>1.1067961165048543</v>
      </c>
      <c r="P306" s="99">
        <f t="shared" si="54"/>
        <v>0</v>
      </c>
      <c r="Q306" s="100">
        <f t="shared" si="55"/>
        <v>0</v>
      </c>
      <c r="R306" s="105" t="e">
        <f t="shared" si="56"/>
        <v>#DIV/0!</v>
      </c>
      <c r="S306" s="101">
        <f t="shared" si="44"/>
        <v>2</v>
      </c>
      <c r="T306" s="102"/>
      <c r="U306" s="107" t="s">
        <v>228</v>
      </c>
      <c r="V306" s="5"/>
    </row>
    <row r="307" spans="1:22" ht="15.6" hidden="1" x14ac:dyDescent="0.3">
      <c r="A307" s="18" t="s">
        <v>982</v>
      </c>
      <c r="B307" s="92">
        <f>+IFERROR(VLOOKUP(A307,'Details local delivery'!B:C,2,0),"-")</f>
        <v>46059</v>
      </c>
      <c r="C307" s="93">
        <f t="shared" si="51"/>
        <v>46059</v>
      </c>
      <c r="D307" s="94" t="str">
        <f>+IFERROR(VLOOKUP(A307,'Details local delivery'!B:E,4,0),"-")</f>
        <v>7797tu218</v>
      </c>
      <c r="E307" s="94">
        <f>VLOOKUP(A307,'Details local delivery'!B:L,11,0)</f>
        <v>3</v>
      </c>
      <c r="F307" s="94">
        <f>SUMIFS('Details local delivery'!M:M,'Details local delivery'!G:G,'RECAP Delivery Plan '!A307)</f>
        <v>2</v>
      </c>
      <c r="G307" s="94">
        <f>VLOOKUP(A307,'Details local delivery'!B:J,9,0)</f>
        <v>927</v>
      </c>
      <c r="H307" s="95">
        <f>SUMIFS('Details local delivery'!K:K,'Details local delivery'!G:G,'RECAP Delivery Plan '!A307)</f>
        <v>230</v>
      </c>
      <c r="I307" s="96">
        <f>SUMIFS('Details local delivery'!Y:Y,'Details local delivery'!B:B,A:A)</f>
        <v>0</v>
      </c>
      <c r="J307" s="97">
        <f>AVERAGEIFS('Details local delivery'!W:W,'Details local delivery'!B:B,A307)</f>
        <v>1</v>
      </c>
      <c r="K307" s="96">
        <f>_xlfn.MAXIFS('Details local delivery'!Z:Z,'Details local delivery'!B:B,A307)</f>
        <v>0</v>
      </c>
      <c r="L307" s="96">
        <f>_xlfn.MAXIFS('Details local delivery'!AA:AA,'Details local delivery'!B:B,A307)</f>
        <v>0</v>
      </c>
      <c r="M307" s="256">
        <f>IFERROR(_xlfn.MAXIFS('Details local delivery'!AB:AB,'Details local delivery'!B:B,A307),"-")</f>
        <v>0</v>
      </c>
      <c r="N307" s="104">
        <f t="shared" si="52"/>
        <v>0.66666666666666663</v>
      </c>
      <c r="O307" s="104">
        <f t="shared" si="53"/>
        <v>0.24811218985976269</v>
      </c>
      <c r="P307" s="99">
        <f t="shared" si="54"/>
        <v>0</v>
      </c>
      <c r="Q307" s="100">
        <f t="shared" si="55"/>
        <v>0</v>
      </c>
      <c r="R307" s="105" t="e">
        <f t="shared" si="56"/>
        <v>#DIV/0!</v>
      </c>
      <c r="S307" s="101">
        <f t="shared" si="44"/>
        <v>0.66666666666666663</v>
      </c>
      <c r="T307" s="102"/>
      <c r="U307" s="107"/>
      <c r="V307" s="5"/>
    </row>
    <row r="308" spans="1:22" ht="15.6" hidden="1" x14ac:dyDescent="0.3">
      <c r="A308" s="18" t="s">
        <v>983</v>
      </c>
      <c r="B308" s="92">
        <f>+IFERROR(VLOOKUP(A308,'Details local delivery'!B:C,2,0),"-")</f>
        <v>46059</v>
      </c>
      <c r="C308" s="93">
        <f t="shared" ref="C308:C324" si="57">B308</f>
        <v>46059</v>
      </c>
      <c r="D308" s="94" t="str">
        <f>+IFERROR(VLOOKUP(A308,'Details local delivery'!B:E,4,0),"-")</f>
        <v>6502TU247</v>
      </c>
      <c r="E308" s="94">
        <f>VLOOKUP(A308,'Details local delivery'!B:L,11,0)</f>
        <v>14</v>
      </c>
      <c r="F308" s="94">
        <f>SUMIFS('Details local delivery'!M:M,'Details local delivery'!G:G,'RECAP Delivery Plan '!A308)</f>
        <v>4</v>
      </c>
      <c r="G308" s="94">
        <f>VLOOKUP(A308,'Details local delivery'!B:J,9,0)</f>
        <v>8500</v>
      </c>
      <c r="H308" s="95">
        <f>SUMIFS('Details local delivery'!K:K,'Details local delivery'!G:G,'RECAP Delivery Plan '!A308)</f>
        <v>4000</v>
      </c>
      <c r="I308" s="96">
        <f>SUMIFS('Details local delivery'!Y:Y,'Details local delivery'!B:B,A:A)</f>
        <v>0</v>
      </c>
      <c r="J308" s="97">
        <f>AVERAGEIFS('Details local delivery'!W:W,'Details local delivery'!B:B,A308)</f>
        <v>1</v>
      </c>
      <c r="K308" s="96">
        <f>_xlfn.MAXIFS('Details local delivery'!Z:Z,'Details local delivery'!B:B,A308)</f>
        <v>0</v>
      </c>
      <c r="L308" s="96">
        <f>_xlfn.MAXIFS('Details local delivery'!AA:AA,'Details local delivery'!B:B,A308)</f>
        <v>0</v>
      </c>
      <c r="M308" s="256">
        <f>IFERROR(_xlfn.MAXIFS('Details local delivery'!AB:AB,'Details local delivery'!B:B,A308),"-")</f>
        <v>0</v>
      </c>
      <c r="N308" s="104">
        <f t="shared" ref="N308:N324" si="58">+F308/E308</f>
        <v>0.2857142857142857</v>
      </c>
      <c r="O308" s="104">
        <f t="shared" ref="O308:O324" si="59">+H308/G308</f>
        <v>0.47058823529411764</v>
      </c>
      <c r="P308" s="99">
        <f t="shared" ref="P308:P324" si="60">K308+L308+M308</f>
        <v>0</v>
      </c>
      <c r="Q308" s="100">
        <f t="shared" ref="Q308:Q324" si="61">P308+I308</f>
        <v>0</v>
      </c>
      <c r="R308" s="105" t="e">
        <f t="shared" ref="R308:R324" si="62">Q308/P308</f>
        <v>#DIV/0!</v>
      </c>
      <c r="S308" s="101">
        <f t="shared" si="44"/>
        <v>0.47058823529411764</v>
      </c>
      <c r="T308" s="102"/>
      <c r="U308" s="107"/>
      <c r="V308" s="5"/>
    </row>
    <row r="309" spans="1:22" ht="15.6" hidden="1" x14ac:dyDescent="0.3">
      <c r="A309" s="18" t="s">
        <v>984</v>
      </c>
      <c r="B309" s="92">
        <f>+IFERROR(VLOOKUP(A309,'Details local delivery'!B:C,2,0),"-")</f>
        <v>46059</v>
      </c>
      <c r="C309" s="93">
        <f t="shared" si="57"/>
        <v>46059</v>
      </c>
      <c r="D309" s="94" t="str">
        <f>+IFERROR(VLOOKUP(A309,'Details local delivery'!B:E,4,0),"-")</f>
        <v>9524TU238</v>
      </c>
      <c r="E309" s="94">
        <f>VLOOKUP(A309,'Details local delivery'!B:L,11,0)</f>
        <v>14</v>
      </c>
      <c r="F309" s="94">
        <f>SUMIFS('Details local delivery'!M:M,'Details local delivery'!G:G,'RECAP Delivery Plan '!A309)</f>
        <v>7</v>
      </c>
      <c r="G309" s="94">
        <f>VLOOKUP(A309,'Details local delivery'!B:J,9,0)</f>
        <v>10230</v>
      </c>
      <c r="H309" s="95">
        <f>SUMIFS('Details local delivery'!K:K,'Details local delivery'!G:G,'RECAP Delivery Plan '!A309)</f>
        <v>4500</v>
      </c>
      <c r="I309" s="96">
        <f>SUMIFS('Details local delivery'!Y:Y,'Details local delivery'!B:B,A:A)</f>
        <v>0</v>
      </c>
      <c r="J309" s="97">
        <f>AVERAGEIFS('Details local delivery'!W:W,'Details local delivery'!B:B,A309)</f>
        <v>1</v>
      </c>
      <c r="K309" s="96">
        <f>_xlfn.MAXIFS('Details local delivery'!Z:Z,'Details local delivery'!B:B,A309)</f>
        <v>0</v>
      </c>
      <c r="L309" s="96">
        <f>_xlfn.MAXIFS('Details local delivery'!AA:AA,'Details local delivery'!B:B,A309)</f>
        <v>0</v>
      </c>
      <c r="M309" s="96">
        <f>_xlfn.MAXIFS('Details local delivery'!AB:AB,'Details local delivery'!B:B,A309)</f>
        <v>0</v>
      </c>
      <c r="N309" s="104">
        <f t="shared" si="58"/>
        <v>0.5</v>
      </c>
      <c r="O309" s="104">
        <f t="shared" si="59"/>
        <v>0.43988269794721407</v>
      </c>
      <c r="P309" s="99">
        <f t="shared" si="60"/>
        <v>0</v>
      </c>
      <c r="Q309" s="100">
        <f t="shared" si="61"/>
        <v>0</v>
      </c>
      <c r="R309" s="105" t="e">
        <f t="shared" si="62"/>
        <v>#DIV/0!</v>
      </c>
      <c r="S309" s="101">
        <f t="shared" ref="S309:S322" si="63">MAX(N309,O309)</f>
        <v>0.5</v>
      </c>
      <c r="T309" s="102"/>
      <c r="U309" s="107"/>
      <c r="V309" s="5"/>
    </row>
    <row r="310" spans="1:22" ht="15.6" hidden="1" x14ac:dyDescent="0.3">
      <c r="A310" s="18" t="s">
        <v>985</v>
      </c>
      <c r="B310" s="92">
        <f>+IFERROR(VLOOKUP(A310,'Details local delivery'!B:C,2,0),"-")</f>
        <v>46059</v>
      </c>
      <c r="C310" s="93">
        <f t="shared" si="57"/>
        <v>46059</v>
      </c>
      <c r="D310" s="94" t="str">
        <f>+IFERROR(VLOOKUP(A310,'Details local delivery'!B:E,4,0),"-")</f>
        <v>9524TU238</v>
      </c>
      <c r="E310" s="94">
        <f>VLOOKUP(A310,'Details local delivery'!B:L,11,0)</f>
        <v>14</v>
      </c>
      <c r="F310" s="94">
        <f>SUMIFS('Details local delivery'!M:M,'Details local delivery'!G:G,'RECAP Delivery Plan '!A310)</f>
        <v>10</v>
      </c>
      <c r="G310" s="94">
        <f>VLOOKUP(A310,'Details local delivery'!B:J,9,0)</f>
        <v>10230</v>
      </c>
      <c r="H310" s="95">
        <f>SUMIFS('Details local delivery'!K:K,'Details local delivery'!G:G,'RECAP Delivery Plan '!A310)</f>
        <v>10200</v>
      </c>
      <c r="I310" s="96">
        <f>SUMIFS('Details local delivery'!Y:Y,'Details local delivery'!B:B,A:A)</f>
        <v>0</v>
      </c>
      <c r="J310" s="97">
        <f>AVERAGEIFS('Details local delivery'!W:W,'Details local delivery'!B:B,A310)</f>
        <v>1</v>
      </c>
      <c r="K310" s="96">
        <f>_xlfn.MAXIFS('Details local delivery'!Z:Z,'Details local delivery'!B:B,A310)</f>
        <v>0</v>
      </c>
      <c r="L310" s="96">
        <f>_xlfn.MAXIFS('Details local delivery'!AA:AA,'Details local delivery'!B:B,A310)</f>
        <v>0</v>
      </c>
      <c r="M310" s="96">
        <f>_xlfn.MAXIFS('Details local delivery'!AB:AB,'Details local delivery'!B:B,A310)</f>
        <v>0</v>
      </c>
      <c r="N310" s="104">
        <f t="shared" si="58"/>
        <v>0.7142857142857143</v>
      </c>
      <c r="O310" s="104">
        <f t="shared" si="59"/>
        <v>0.99706744868035191</v>
      </c>
      <c r="P310" s="99">
        <f t="shared" si="60"/>
        <v>0</v>
      </c>
      <c r="Q310" s="100">
        <f t="shared" si="61"/>
        <v>0</v>
      </c>
      <c r="R310" s="105" t="e">
        <f t="shared" si="62"/>
        <v>#DIV/0!</v>
      </c>
      <c r="S310" s="101">
        <f t="shared" si="63"/>
        <v>0.99706744868035191</v>
      </c>
      <c r="T310" s="102"/>
      <c r="U310" s="107"/>
      <c r="V310" s="5"/>
    </row>
    <row r="311" spans="1:22" ht="15.6" hidden="1" x14ac:dyDescent="0.3">
      <c r="A311" s="18" t="s">
        <v>986</v>
      </c>
      <c r="B311" s="92">
        <f>+IFERROR(VLOOKUP(A311,'Details local delivery'!B:C,2,0),"-")</f>
        <v>46059</v>
      </c>
      <c r="C311" s="93">
        <f t="shared" si="57"/>
        <v>46059</v>
      </c>
      <c r="D311" s="94" t="str">
        <f>+IFERROR(VLOOKUP(A311,'Details local delivery'!B:E,4,0),"-")</f>
        <v>626tu203</v>
      </c>
      <c r="E311" s="94">
        <f>VLOOKUP(A311,'Details local delivery'!B:L,11,0)</f>
        <v>14</v>
      </c>
      <c r="F311" s="94">
        <f>SUMIFS('Details local delivery'!M:M,'Details local delivery'!G:G,'RECAP Delivery Plan '!A311)</f>
        <v>8</v>
      </c>
      <c r="G311" s="94">
        <f>VLOOKUP(A311,'Details local delivery'!B:J,9,0)</f>
        <v>8500</v>
      </c>
      <c r="H311" s="95">
        <f>SUMIFS('Details local delivery'!K:K,'Details local delivery'!G:G,'RECAP Delivery Plan '!A311)</f>
        <v>5600</v>
      </c>
      <c r="I311" s="96">
        <f>SUMIFS('Details local delivery'!Y:Y,'Details local delivery'!B:B,A:A)</f>
        <v>0</v>
      </c>
      <c r="J311" s="97">
        <f>AVERAGEIFS('Details local delivery'!W:W,'Details local delivery'!B:B,A311)</f>
        <v>1</v>
      </c>
      <c r="K311" s="96">
        <f>_xlfn.MAXIFS('Details local delivery'!Z:Z,'Details local delivery'!B:B,A311)</f>
        <v>0</v>
      </c>
      <c r="L311" s="96">
        <f>_xlfn.MAXIFS('Details local delivery'!AA:AA,'Details local delivery'!B:B,A311)</f>
        <v>0</v>
      </c>
      <c r="M311" s="96">
        <f>_xlfn.MAXIFS('Details local delivery'!AB:AB,'Details local delivery'!B:B,A311)</f>
        <v>0</v>
      </c>
      <c r="N311" s="104">
        <f t="shared" si="58"/>
        <v>0.5714285714285714</v>
      </c>
      <c r="O311" s="104">
        <f t="shared" si="59"/>
        <v>0.6588235294117647</v>
      </c>
      <c r="P311" s="99">
        <f t="shared" si="60"/>
        <v>0</v>
      </c>
      <c r="Q311" s="100">
        <f t="shared" si="61"/>
        <v>0</v>
      </c>
      <c r="R311" s="105" t="e">
        <f t="shared" si="62"/>
        <v>#DIV/0!</v>
      </c>
      <c r="S311" s="101">
        <f t="shared" si="63"/>
        <v>0.6588235294117647</v>
      </c>
      <c r="T311" s="102"/>
      <c r="U311" s="107"/>
      <c r="V311" s="5"/>
    </row>
    <row r="312" spans="1:22" ht="15.6" hidden="1" x14ac:dyDescent="0.3">
      <c r="A312" s="18" t="s">
        <v>987</v>
      </c>
      <c r="B312" s="92">
        <f>+IFERROR(VLOOKUP(A312,'Details local delivery'!B:C,2,0),"-")</f>
        <v>46059</v>
      </c>
      <c r="C312" s="93">
        <f t="shared" si="57"/>
        <v>46059</v>
      </c>
      <c r="D312" s="94" t="str">
        <f>+IFERROR(VLOOKUP(A312,'Details local delivery'!B:E,4,0),"-")</f>
        <v>626tu203</v>
      </c>
      <c r="E312" s="94">
        <f>VLOOKUP(A312,'Details local delivery'!B:L,11,0)</f>
        <v>14</v>
      </c>
      <c r="F312" s="94">
        <f>SUMIFS('Details local delivery'!M:M,'Details local delivery'!G:G,'RECAP Delivery Plan '!A312)</f>
        <v>16</v>
      </c>
      <c r="G312" s="94">
        <f>VLOOKUP(A312,'Details local delivery'!B:J,9,0)</f>
        <v>8500</v>
      </c>
      <c r="H312" s="95">
        <f>SUMIFS('Details local delivery'!K:K,'Details local delivery'!G:G,'RECAP Delivery Plan '!A312)</f>
        <v>6830</v>
      </c>
      <c r="I312" s="96">
        <f>SUMIFS('Details local delivery'!Y:Y,'Details local delivery'!B:B,A:A)</f>
        <v>0</v>
      </c>
      <c r="J312" s="97">
        <f>AVERAGEIFS('Details local delivery'!W:W,'Details local delivery'!B:B,A312)</f>
        <v>1</v>
      </c>
      <c r="K312" s="96">
        <f>_xlfn.MAXIFS('Details local delivery'!Z:Z,'Details local delivery'!B:B,A312)</f>
        <v>0</v>
      </c>
      <c r="L312" s="96">
        <f>_xlfn.MAXIFS('Details local delivery'!AA:AA,'Details local delivery'!B:B,A312)</f>
        <v>0</v>
      </c>
      <c r="M312" s="256">
        <f>IFERROR(_xlfn.MAXIFS('Details local delivery'!AB:AB,'Details local delivery'!B:B,A312),"-")</f>
        <v>0</v>
      </c>
      <c r="N312" s="104">
        <f t="shared" si="58"/>
        <v>1.1428571428571428</v>
      </c>
      <c r="O312" s="104">
        <f t="shared" si="59"/>
        <v>0.80352941176470594</v>
      </c>
      <c r="P312" s="99">
        <f t="shared" si="60"/>
        <v>0</v>
      </c>
      <c r="Q312" s="100">
        <f t="shared" si="61"/>
        <v>0</v>
      </c>
      <c r="R312" s="105" t="e">
        <f t="shared" si="62"/>
        <v>#DIV/0!</v>
      </c>
      <c r="S312" s="101">
        <f t="shared" si="63"/>
        <v>1.1428571428571428</v>
      </c>
      <c r="T312" s="102"/>
      <c r="U312" s="107"/>
      <c r="V312" s="5"/>
    </row>
    <row r="313" spans="1:22" ht="15.6" hidden="1" x14ac:dyDescent="0.3">
      <c r="A313" s="18" t="s">
        <v>989</v>
      </c>
      <c r="B313" s="92">
        <f>+IFERROR(VLOOKUP(A313,'Details local delivery'!B:C,2,0),"-")</f>
        <v>46059</v>
      </c>
      <c r="C313" s="93">
        <f t="shared" si="57"/>
        <v>46059</v>
      </c>
      <c r="D313" s="94" t="str">
        <f>+IFERROR(VLOOKUP(A313,'Details local delivery'!B:E,4,0),"-")</f>
        <v>9524TU238</v>
      </c>
      <c r="E313" s="94">
        <f>VLOOKUP(A313,'Details local delivery'!B:L,11,0)</f>
        <v>14</v>
      </c>
      <c r="F313" s="94">
        <f>SUMIFS('Details local delivery'!M:M,'Details local delivery'!G:G,'RECAP Delivery Plan '!A313)</f>
        <v>2</v>
      </c>
      <c r="G313" s="94">
        <f>VLOOKUP(A313,'Details local delivery'!B:J,9,0)</f>
        <v>10230</v>
      </c>
      <c r="H313" s="95">
        <f>SUMIFS('Details local delivery'!K:K,'Details local delivery'!G:G,'RECAP Delivery Plan '!A313)</f>
        <v>10000</v>
      </c>
      <c r="I313" s="96">
        <f>SUMIFS('Details local delivery'!Y:Y,'Details local delivery'!B:B,A:A)</f>
        <v>0</v>
      </c>
      <c r="J313" s="97">
        <f>AVERAGEIFS('Details local delivery'!W:W,'Details local delivery'!B:B,A313)</f>
        <v>0.40833333333333333</v>
      </c>
      <c r="K313" s="96">
        <f>_xlfn.MAXIFS('Details local delivery'!Z:Z,'Details local delivery'!B:B,A313)</f>
        <v>0</v>
      </c>
      <c r="L313" s="96">
        <f>_xlfn.MAXIFS('Details local delivery'!AA:AA,'Details local delivery'!B:B,A313)</f>
        <v>0</v>
      </c>
      <c r="M313" s="96">
        <f>_xlfn.MAXIFS('Details local delivery'!AB:AB,'Details local delivery'!B:B,A313)</f>
        <v>0</v>
      </c>
      <c r="N313" s="104">
        <f t="shared" si="58"/>
        <v>0.14285714285714285</v>
      </c>
      <c r="O313" s="104">
        <f t="shared" si="59"/>
        <v>0.97751710654936463</v>
      </c>
      <c r="P313" s="99">
        <f t="shared" si="60"/>
        <v>0</v>
      </c>
      <c r="Q313" s="100">
        <f t="shared" si="61"/>
        <v>0</v>
      </c>
      <c r="R313" s="105" t="e">
        <f t="shared" si="62"/>
        <v>#DIV/0!</v>
      </c>
      <c r="S313" s="101">
        <f t="shared" si="63"/>
        <v>0.97751710654936463</v>
      </c>
      <c r="T313" s="102"/>
      <c r="U313" s="107" t="s">
        <v>228</v>
      </c>
      <c r="V313" s="5"/>
    </row>
    <row r="314" spans="1:22" ht="15.6" hidden="1" x14ac:dyDescent="0.3">
      <c r="A314" s="18" t="s">
        <v>990</v>
      </c>
      <c r="B314" s="92">
        <f>+IFERROR(VLOOKUP(A314,'Details local delivery'!B:C,2,0),"-")</f>
        <v>46059</v>
      </c>
      <c r="C314" s="93">
        <f t="shared" si="57"/>
        <v>46059</v>
      </c>
      <c r="D314" s="94" t="str">
        <f>+IFERROR(VLOOKUP(A314,'Details local delivery'!B:E,4,0),"-")</f>
        <v>9524TU238</v>
      </c>
      <c r="E314" s="94">
        <f>VLOOKUP(A314,'Details local delivery'!B:L,11,0)</f>
        <v>14</v>
      </c>
      <c r="F314" s="94">
        <f>SUMIFS('Details local delivery'!M:M,'Details local delivery'!G:G,'RECAP Delivery Plan '!A314)</f>
        <v>2</v>
      </c>
      <c r="G314" s="94">
        <f>VLOOKUP(A314,'Details local delivery'!B:J,9,0)</f>
        <v>10230</v>
      </c>
      <c r="H314" s="95">
        <f>SUMIFS('Details local delivery'!K:K,'Details local delivery'!G:G,'RECAP Delivery Plan '!A314)</f>
        <v>10000</v>
      </c>
      <c r="I314" s="96">
        <f>SUMIFS('Details local delivery'!Y:Y,'Details local delivery'!B:B,A:A)</f>
        <v>0</v>
      </c>
      <c r="J314" s="97">
        <f>AVERAGEIFS('Details local delivery'!W:W,'Details local delivery'!B:B,A314)</f>
        <v>0.40416666666666667</v>
      </c>
      <c r="K314" s="96">
        <f>_xlfn.MAXIFS('Details local delivery'!Z:Z,'Details local delivery'!B:B,A314)</f>
        <v>0</v>
      </c>
      <c r="L314" s="96">
        <f>_xlfn.MAXIFS('Details local delivery'!AA:AA,'Details local delivery'!B:B,A314)</f>
        <v>0</v>
      </c>
      <c r="M314" s="256">
        <f>IFERROR(_xlfn.MAXIFS('Details local delivery'!AB:AB,'Details local delivery'!B:B,A314),"-")</f>
        <v>0</v>
      </c>
      <c r="N314" s="104">
        <f t="shared" si="58"/>
        <v>0.14285714285714285</v>
      </c>
      <c r="O314" s="104">
        <f t="shared" si="59"/>
        <v>0.97751710654936463</v>
      </c>
      <c r="P314" s="99">
        <f t="shared" si="60"/>
        <v>0</v>
      </c>
      <c r="Q314" s="100">
        <f t="shared" si="61"/>
        <v>0</v>
      </c>
      <c r="R314" s="105" t="e">
        <f t="shared" si="62"/>
        <v>#DIV/0!</v>
      </c>
      <c r="S314" s="101">
        <f t="shared" si="63"/>
        <v>0.97751710654936463</v>
      </c>
      <c r="T314" s="102"/>
      <c r="U314" s="107" t="s">
        <v>228</v>
      </c>
      <c r="V314" s="5"/>
    </row>
    <row r="315" spans="1:22" ht="15.6" hidden="1" x14ac:dyDescent="0.3">
      <c r="A315" s="18" t="s">
        <v>991</v>
      </c>
      <c r="B315" s="92">
        <f>+IFERROR(VLOOKUP(A315,'Details local delivery'!B:C,2,0),"-")</f>
        <v>46060</v>
      </c>
      <c r="C315" s="93">
        <f t="shared" si="57"/>
        <v>46060</v>
      </c>
      <c r="D315" s="94" t="str">
        <f>+IFERROR(VLOOKUP(A315,'Details local delivery'!B:E,4,0),"-")</f>
        <v>4331tu175</v>
      </c>
      <c r="E315" s="94">
        <f>VLOOKUP(A315,'Details local delivery'!B:L,11,0)</f>
        <v>14</v>
      </c>
      <c r="F315" s="94">
        <f>SUMIFS('Details local delivery'!M:M,'Details local delivery'!G:G,'RECAP Delivery Plan '!A315)</f>
        <v>10</v>
      </c>
      <c r="G315" s="94">
        <f>VLOOKUP(A315,'Details local delivery'!B:J,9,0)</f>
        <v>9200</v>
      </c>
      <c r="H315" s="95">
        <f>SUMIFS('Details local delivery'!K:K,'Details local delivery'!G:G,'RECAP Delivery Plan '!A315)</f>
        <v>8000</v>
      </c>
      <c r="I315" s="96">
        <f>SUMIFS('Details local delivery'!Y:Y,'Details local delivery'!B:B,A:A)</f>
        <v>0</v>
      </c>
      <c r="J315" s="97">
        <f>AVERAGEIFS('Details local delivery'!W:W,'Details local delivery'!B:B,A315)</f>
        <v>1</v>
      </c>
      <c r="K315" s="96">
        <f>_xlfn.MAXIFS('Details local delivery'!Z:Z,'Details local delivery'!B:B,A315)</f>
        <v>0</v>
      </c>
      <c r="L315" s="96">
        <f>_xlfn.MAXIFS('Details local delivery'!AA:AA,'Details local delivery'!B:B,A315)</f>
        <v>0</v>
      </c>
      <c r="M315" s="256">
        <f>IFERROR(_xlfn.MAXIFS('Details local delivery'!AB:AB,'Details local delivery'!B:B,A315),"-")</f>
        <v>0</v>
      </c>
      <c r="N315" s="104">
        <f t="shared" si="58"/>
        <v>0.7142857142857143</v>
      </c>
      <c r="O315" s="104">
        <f t="shared" si="59"/>
        <v>0.86956521739130432</v>
      </c>
      <c r="P315" s="99">
        <f t="shared" si="60"/>
        <v>0</v>
      </c>
      <c r="Q315" s="100">
        <f t="shared" si="61"/>
        <v>0</v>
      </c>
      <c r="R315" s="105" t="e">
        <f t="shared" si="62"/>
        <v>#DIV/0!</v>
      </c>
      <c r="S315" s="101">
        <f t="shared" si="63"/>
        <v>0.86956521739130432</v>
      </c>
      <c r="T315" s="102"/>
      <c r="U315" s="107"/>
      <c r="V315" s="5"/>
    </row>
    <row r="316" spans="1:22" ht="15.6" hidden="1" x14ac:dyDescent="0.3">
      <c r="A316" s="18" t="s">
        <v>992</v>
      </c>
      <c r="B316" s="92">
        <f>+IFERROR(VLOOKUP(A316,'Details local delivery'!B:C,2,0),"-")</f>
        <v>46060</v>
      </c>
      <c r="C316" s="93">
        <f t="shared" si="57"/>
        <v>46060</v>
      </c>
      <c r="D316" s="94" t="str">
        <f>+IFERROR(VLOOKUP(A316,'Details local delivery'!B:E,4,0),"-")</f>
        <v>626tu203</v>
      </c>
      <c r="E316" s="94">
        <f>VLOOKUP(A316,'Details local delivery'!B:L,11,0)</f>
        <v>14</v>
      </c>
      <c r="F316" s="94">
        <f>SUMIFS('Details local delivery'!M:M,'Details local delivery'!G:G,'RECAP Delivery Plan '!A316)</f>
        <v>6</v>
      </c>
      <c r="G316" s="94">
        <f>VLOOKUP(A316,'Details local delivery'!B:J,9,0)</f>
        <v>8500</v>
      </c>
      <c r="H316" s="95">
        <f>SUMIFS('Details local delivery'!K:K,'Details local delivery'!G:G,'RECAP Delivery Plan '!A316)</f>
        <v>6500</v>
      </c>
      <c r="I316" s="96">
        <f>SUMIFS('Details local delivery'!Y:Y,'Details local delivery'!B:B,A:A)</f>
        <v>0</v>
      </c>
      <c r="J316" s="97">
        <f>AVERAGEIFS('Details local delivery'!W:W,'Details local delivery'!B:B,A316)</f>
        <v>1</v>
      </c>
      <c r="K316" s="96">
        <f>_xlfn.MAXIFS('Details local delivery'!Z:Z,'Details local delivery'!B:B,A316)</f>
        <v>0</v>
      </c>
      <c r="L316" s="96">
        <f>_xlfn.MAXIFS('Details local delivery'!AA:AA,'Details local delivery'!B:B,A316)</f>
        <v>0</v>
      </c>
      <c r="M316" s="256">
        <f>IFERROR(_xlfn.MAXIFS('Details local delivery'!AB:AB,'Details local delivery'!B:B,A316),"-")</f>
        <v>0</v>
      </c>
      <c r="N316" s="104">
        <f t="shared" si="58"/>
        <v>0.42857142857142855</v>
      </c>
      <c r="O316" s="104">
        <f t="shared" si="59"/>
        <v>0.76470588235294112</v>
      </c>
      <c r="P316" s="99">
        <f t="shared" si="60"/>
        <v>0</v>
      </c>
      <c r="Q316" s="100">
        <f t="shared" si="61"/>
        <v>0</v>
      </c>
      <c r="R316" s="105" t="e">
        <f t="shared" si="62"/>
        <v>#DIV/0!</v>
      </c>
      <c r="S316" s="101">
        <f t="shared" si="63"/>
        <v>0.76470588235294112</v>
      </c>
      <c r="T316" s="102"/>
      <c r="U316" s="107"/>
      <c r="V316" s="5"/>
    </row>
    <row r="317" spans="1:22" ht="15.6" hidden="1" x14ac:dyDescent="0.3">
      <c r="A317" s="18" t="s">
        <v>993</v>
      </c>
      <c r="B317" s="92">
        <f>+IFERROR(VLOOKUP(A317,'Details local delivery'!B:C,2,0),"-")</f>
        <v>46060</v>
      </c>
      <c r="C317" s="93">
        <f t="shared" si="57"/>
        <v>46060</v>
      </c>
      <c r="D317" s="94" t="str">
        <f>+IFERROR(VLOOKUP(A317,'Details local delivery'!B:E,4,0),"-")</f>
        <v>9524TU238</v>
      </c>
      <c r="E317" s="94">
        <f>VLOOKUP(A317,'Details local delivery'!B:L,11,0)</f>
        <v>14</v>
      </c>
      <c r="F317" s="94">
        <f>SUMIFS('Details local delivery'!M:M,'Details local delivery'!G:G,'RECAP Delivery Plan '!A317)</f>
        <v>10</v>
      </c>
      <c r="G317" s="94">
        <f>VLOOKUP(A317,'Details local delivery'!B:J,9,0)</f>
        <v>10230</v>
      </c>
      <c r="H317" s="95">
        <f>SUMIFS('Details local delivery'!K:K,'Details local delivery'!G:G,'RECAP Delivery Plan '!A317)</f>
        <v>10000</v>
      </c>
      <c r="I317" s="96">
        <f>SUMIFS('Details local delivery'!Y:Y,'Details local delivery'!B:B,A:A)</f>
        <v>0</v>
      </c>
      <c r="J317" s="97">
        <f>AVERAGEIFS('Details local delivery'!W:W,'Details local delivery'!B:B,A317)</f>
        <v>1</v>
      </c>
      <c r="K317" s="96">
        <f>_xlfn.MAXIFS('Details local delivery'!Z:Z,'Details local delivery'!B:B,A317)</f>
        <v>0</v>
      </c>
      <c r="L317" s="96">
        <f>_xlfn.MAXIFS('Details local delivery'!AA:AA,'Details local delivery'!B:B,A317)</f>
        <v>0</v>
      </c>
      <c r="M317" s="96">
        <f>_xlfn.MAXIFS('Details local delivery'!AB:AB,'Details local delivery'!B:B,A317)</f>
        <v>0</v>
      </c>
      <c r="N317" s="104">
        <f t="shared" si="58"/>
        <v>0.7142857142857143</v>
      </c>
      <c r="O317" s="104">
        <f t="shared" si="59"/>
        <v>0.97751710654936463</v>
      </c>
      <c r="P317" s="99">
        <f t="shared" si="60"/>
        <v>0</v>
      </c>
      <c r="Q317" s="100">
        <f t="shared" si="61"/>
        <v>0</v>
      </c>
      <c r="R317" s="105" t="e">
        <f t="shared" si="62"/>
        <v>#DIV/0!</v>
      </c>
      <c r="S317" s="101">
        <f t="shared" si="63"/>
        <v>0.97751710654936463</v>
      </c>
      <c r="T317" s="102"/>
      <c r="U317" s="107"/>
      <c r="V317" s="5"/>
    </row>
    <row r="318" spans="1:22" ht="15.6" hidden="1" x14ac:dyDescent="0.3">
      <c r="A318" s="18" t="s">
        <v>994</v>
      </c>
      <c r="B318" s="92">
        <f>+IFERROR(VLOOKUP(A318,'Details local delivery'!B:C,2,0),"-")</f>
        <v>46060</v>
      </c>
      <c r="C318" s="93">
        <f t="shared" si="57"/>
        <v>46060</v>
      </c>
      <c r="D318" s="94" t="str">
        <f>+IFERROR(VLOOKUP(A318,'Details local delivery'!B:E,4,0),"-")</f>
        <v>4331tu175</v>
      </c>
      <c r="E318" s="94">
        <f>VLOOKUP(A318,'Details local delivery'!B:L,11,0)</f>
        <v>14</v>
      </c>
      <c r="F318" s="94">
        <f>SUMIFS('Details local delivery'!M:M,'Details local delivery'!G:G,'RECAP Delivery Plan '!A318)</f>
        <v>8</v>
      </c>
      <c r="G318" s="94">
        <f>VLOOKUP(A318,'Details local delivery'!B:J,9,0)</f>
        <v>9200</v>
      </c>
      <c r="H318" s="95">
        <f>SUMIFS('Details local delivery'!K:K,'Details local delivery'!G:G,'RECAP Delivery Plan '!A318)</f>
        <v>8000</v>
      </c>
      <c r="I318" s="96">
        <f>SUMIFS('Details local delivery'!Y:Y,'Details local delivery'!B:B,A:A)</f>
        <v>0</v>
      </c>
      <c r="J318" s="97">
        <f>AVERAGEIFS('Details local delivery'!W:W,'Details local delivery'!B:B,A318)</f>
        <v>1</v>
      </c>
      <c r="K318" s="96">
        <f>_xlfn.MAXIFS('Details local delivery'!Z:Z,'Details local delivery'!B:B,A318)</f>
        <v>0</v>
      </c>
      <c r="L318" s="96">
        <f>_xlfn.MAXIFS('Details local delivery'!AA:AA,'Details local delivery'!B:B,A318)</f>
        <v>0</v>
      </c>
      <c r="M318" s="96">
        <f>_xlfn.MAXIFS('Details local delivery'!AB:AB,'Details local delivery'!B:B,A318)</f>
        <v>0</v>
      </c>
      <c r="N318" s="104">
        <f t="shared" si="58"/>
        <v>0.5714285714285714</v>
      </c>
      <c r="O318" s="104">
        <f t="shared" si="59"/>
        <v>0.86956521739130432</v>
      </c>
      <c r="P318" s="99">
        <f t="shared" si="60"/>
        <v>0</v>
      </c>
      <c r="Q318" s="100">
        <f t="shared" si="61"/>
        <v>0</v>
      </c>
      <c r="R318" s="105" t="e">
        <f t="shared" si="62"/>
        <v>#DIV/0!</v>
      </c>
      <c r="S318" s="101">
        <f t="shared" si="63"/>
        <v>0.86956521739130432</v>
      </c>
      <c r="T318" s="102"/>
      <c r="U318" s="107"/>
      <c r="V318" s="5"/>
    </row>
    <row r="319" spans="1:22" ht="15.6" hidden="1" x14ac:dyDescent="0.3">
      <c r="A319" s="18" t="s">
        <v>995</v>
      </c>
      <c r="B319" s="92">
        <f>+IFERROR(VLOOKUP(A319,'Details local delivery'!B:C,2,0),"-")</f>
        <v>46060</v>
      </c>
      <c r="C319" s="93">
        <f t="shared" si="57"/>
        <v>46060</v>
      </c>
      <c r="D319" s="94" t="str">
        <f>+IFERROR(VLOOKUP(A319,'Details local delivery'!B:E,4,0),"-")</f>
        <v>6502TU247</v>
      </c>
      <c r="E319" s="94">
        <f>VLOOKUP(A319,'Details local delivery'!B:L,11,0)</f>
        <v>14</v>
      </c>
      <c r="F319" s="94">
        <f>SUMIFS('Details local delivery'!M:M,'Details local delivery'!G:G,'RECAP Delivery Plan '!A319)</f>
        <v>10</v>
      </c>
      <c r="G319" s="94">
        <f>VLOOKUP(A319,'Details local delivery'!B:J,9,0)</f>
        <v>8500</v>
      </c>
      <c r="H319" s="95">
        <f>SUMIFS('Details local delivery'!K:K,'Details local delivery'!G:G,'RECAP Delivery Plan '!A319)</f>
        <v>4000</v>
      </c>
      <c r="I319" s="96">
        <f>SUMIFS('Details local delivery'!Y:Y,'Details local delivery'!B:B,A:A)</f>
        <v>0</v>
      </c>
      <c r="J319" s="97">
        <f>AVERAGEIFS('Details local delivery'!W:W,'Details local delivery'!B:B,A319)</f>
        <v>1</v>
      </c>
      <c r="K319" s="96">
        <f>_xlfn.MAXIFS('Details local delivery'!Z:Z,'Details local delivery'!B:B,A319)</f>
        <v>0</v>
      </c>
      <c r="L319" s="96">
        <f>_xlfn.MAXIFS('Details local delivery'!AA:AA,'Details local delivery'!B:B,A319)</f>
        <v>0</v>
      </c>
      <c r="M319" s="256">
        <f>IFERROR(_xlfn.MAXIFS('Details local delivery'!AB:AB,'Details local delivery'!B:B,A319),"-")</f>
        <v>0</v>
      </c>
      <c r="N319" s="104">
        <f t="shared" si="58"/>
        <v>0.7142857142857143</v>
      </c>
      <c r="O319" s="104">
        <f t="shared" si="59"/>
        <v>0.47058823529411764</v>
      </c>
      <c r="P319" s="99">
        <f t="shared" si="60"/>
        <v>0</v>
      </c>
      <c r="Q319" s="100">
        <f t="shared" si="61"/>
        <v>0</v>
      </c>
      <c r="R319" s="105" t="e">
        <f t="shared" si="62"/>
        <v>#DIV/0!</v>
      </c>
      <c r="S319" s="101">
        <f t="shared" si="63"/>
        <v>0.7142857142857143</v>
      </c>
      <c r="T319" s="102"/>
      <c r="U319" s="107"/>
      <c r="V319" s="5"/>
    </row>
    <row r="320" spans="1:22" ht="15.6" hidden="1" x14ac:dyDescent="0.3">
      <c r="A320" s="18" t="s">
        <v>996</v>
      </c>
      <c r="B320" s="92">
        <f>+IFERROR(VLOOKUP(A320,'Details local delivery'!B:C,2,0),"-")</f>
        <v>46060</v>
      </c>
      <c r="C320" s="93">
        <f t="shared" si="57"/>
        <v>46060</v>
      </c>
      <c r="D320" s="94" t="str">
        <f>+IFERROR(VLOOKUP(A320,'Details local delivery'!B:E,4,0),"-")</f>
        <v>6502TU247</v>
      </c>
      <c r="E320" s="94">
        <f>VLOOKUP(A320,'Details local delivery'!B:L,11,0)</f>
        <v>14</v>
      </c>
      <c r="F320" s="94">
        <f>SUMIFS('Details local delivery'!M:M,'Details local delivery'!G:G,'RECAP Delivery Plan '!A320)</f>
        <v>7</v>
      </c>
      <c r="G320" s="94">
        <f>VLOOKUP(A320,'Details local delivery'!B:J,9,0)</f>
        <v>8500</v>
      </c>
      <c r="H320" s="95">
        <f>SUMIFS('Details local delivery'!K:K,'Details local delivery'!G:G,'RECAP Delivery Plan '!A320)</f>
        <v>5500</v>
      </c>
      <c r="I320" s="96">
        <f>SUMIFS('Details local delivery'!Y:Y,'Details local delivery'!B:B,A:A)</f>
        <v>0</v>
      </c>
      <c r="J320" s="97">
        <f>AVERAGEIFS('Details local delivery'!W:W,'Details local delivery'!B:B,A320)</f>
        <v>1</v>
      </c>
      <c r="K320" s="96">
        <f>_xlfn.MAXIFS('Details local delivery'!Z:Z,'Details local delivery'!B:B,A320)</f>
        <v>0</v>
      </c>
      <c r="L320" s="96">
        <f>_xlfn.MAXIFS('Details local delivery'!AA:AA,'Details local delivery'!B:B,A320)</f>
        <v>0</v>
      </c>
      <c r="M320" s="96">
        <f>_xlfn.MAXIFS('Details local delivery'!AB:AB,'Details local delivery'!B:B,A320)</f>
        <v>0</v>
      </c>
      <c r="N320" s="104">
        <f t="shared" si="58"/>
        <v>0.5</v>
      </c>
      <c r="O320" s="104">
        <f t="shared" si="59"/>
        <v>0.6470588235294118</v>
      </c>
      <c r="P320" s="99">
        <f t="shared" si="60"/>
        <v>0</v>
      </c>
      <c r="Q320" s="100">
        <f t="shared" si="61"/>
        <v>0</v>
      </c>
      <c r="R320" s="105" t="e">
        <f t="shared" si="62"/>
        <v>#DIV/0!</v>
      </c>
      <c r="S320" s="101">
        <f t="shared" si="63"/>
        <v>0.6470588235294118</v>
      </c>
      <c r="T320" s="102"/>
      <c r="U320" s="107"/>
      <c r="V320" s="5"/>
    </row>
    <row r="321" spans="1:22" ht="15.6" hidden="1" x14ac:dyDescent="0.3">
      <c r="A321" s="18" t="s">
        <v>997</v>
      </c>
      <c r="B321" s="92">
        <f>+IFERROR(VLOOKUP(A321,'Details local delivery'!B:C,2,0),"-")</f>
        <v>46060</v>
      </c>
      <c r="C321" s="93">
        <f t="shared" si="57"/>
        <v>46060</v>
      </c>
      <c r="D321" s="94" t="str">
        <f>+IFERROR(VLOOKUP(A321,'Details local delivery'!B:E,4,0),"-")</f>
        <v>7797tu218</v>
      </c>
      <c r="E321" s="94">
        <f>VLOOKUP(A321,'Details local delivery'!B:L,11,0)</f>
        <v>3</v>
      </c>
      <c r="F321" s="94">
        <f>SUMIFS('Details local delivery'!M:M,'Details local delivery'!G:G,'RECAP Delivery Plan '!A321)</f>
        <v>1</v>
      </c>
      <c r="G321" s="94">
        <f>VLOOKUP(A321,'Details local delivery'!B:J,9,0)</f>
        <v>927</v>
      </c>
      <c r="H321" s="95">
        <f>SUMIFS('Details local delivery'!K:K,'Details local delivery'!G:G,'RECAP Delivery Plan '!A321)</f>
        <v>230</v>
      </c>
      <c r="I321" s="96">
        <f>SUMIFS('Details local delivery'!Y:Y,'Details local delivery'!B:B,A:A)</f>
        <v>0</v>
      </c>
      <c r="J321" s="97">
        <f>AVERAGEIFS('Details local delivery'!W:W,'Details local delivery'!B:B,A321)</f>
        <v>0.52499999999999991</v>
      </c>
      <c r="K321" s="96">
        <f>_xlfn.MAXIFS('Details local delivery'!Z:Z,'Details local delivery'!B:B,A321)</f>
        <v>0</v>
      </c>
      <c r="L321" s="96">
        <f>_xlfn.MAXIFS('Details local delivery'!AA:AA,'Details local delivery'!B:B,A321)</f>
        <v>0</v>
      </c>
      <c r="M321" s="256">
        <f>IFERROR(_xlfn.MAXIFS('Details local delivery'!AB:AB,'Details local delivery'!B:B,A321),"-")</f>
        <v>0</v>
      </c>
      <c r="N321" s="104">
        <f t="shared" si="58"/>
        <v>0.33333333333333331</v>
      </c>
      <c r="O321" s="104">
        <f t="shared" si="59"/>
        <v>0.24811218985976269</v>
      </c>
      <c r="P321" s="99">
        <f t="shared" si="60"/>
        <v>0</v>
      </c>
      <c r="Q321" s="100">
        <f t="shared" si="61"/>
        <v>0</v>
      </c>
      <c r="R321" s="105" t="e">
        <f t="shared" si="62"/>
        <v>#DIV/0!</v>
      </c>
      <c r="S321" s="101">
        <f t="shared" si="63"/>
        <v>0.33333333333333331</v>
      </c>
      <c r="T321" s="102"/>
      <c r="U321" s="107" t="s">
        <v>228</v>
      </c>
      <c r="V321" s="5"/>
    </row>
    <row r="322" spans="1:22" ht="15.6" hidden="1" x14ac:dyDescent="0.3">
      <c r="A322" s="18" t="s">
        <v>1026</v>
      </c>
      <c r="B322" s="92">
        <f>+IFERROR(VLOOKUP(A322,'Details local delivery'!B:C,2,0),"-")</f>
        <v>46062</v>
      </c>
      <c r="C322" s="93">
        <f t="shared" si="57"/>
        <v>46062</v>
      </c>
      <c r="D322" s="94" t="str">
        <f>+IFERROR(VLOOKUP(A322,'Details local delivery'!B:E,4,0),"-")</f>
        <v>REM107627</v>
      </c>
      <c r="E322" s="94">
        <f>VLOOKUP(A322,'Details local delivery'!B:L,11,0)</f>
        <v>27</v>
      </c>
      <c r="F322" s="94">
        <f>SUMIFS('Details local delivery'!M:M,'Details local delivery'!G:G,'RECAP Delivery Plan '!A322)</f>
        <v>24</v>
      </c>
      <c r="G322" s="94">
        <f>VLOOKUP(A322,'Details local delivery'!B:J,9,0)</f>
        <v>24950</v>
      </c>
      <c r="H322" s="95">
        <f>SUMIFS('Details local delivery'!K:K,'Details local delivery'!G:G,'RECAP Delivery Plan '!A322)</f>
        <v>23000</v>
      </c>
      <c r="I322" s="96">
        <f>SUMIFS('Details local delivery'!Y:Y,'Details local delivery'!B:B,A:A)</f>
        <v>0</v>
      </c>
      <c r="J322" s="97">
        <f>AVERAGEIFS('Details local delivery'!W:W,'Details local delivery'!B:B,A322)</f>
        <v>1</v>
      </c>
      <c r="K322" s="96">
        <f>_xlfn.MAXIFS('Details local delivery'!Z:Z,'Details local delivery'!B:B,A322)</f>
        <v>0</v>
      </c>
      <c r="L322" s="96">
        <f>_xlfn.MAXIFS('Details local delivery'!AA:AA,'Details local delivery'!B:B,A322)</f>
        <v>0</v>
      </c>
      <c r="M322" s="96">
        <f>_xlfn.MAXIFS('Details local delivery'!AB:AB,'Details local delivery'!B:B,A322)</f>
        <v>0</v>
      </c>
      <c r="N322" s="104">
        <f t="shared" si="58"/>
        <v>0.88888888888888884</v>
      </c>
      <c r="O322" s="104">
        <f t="shared" si="59"/>
        <v>0.92184368737474953</v>
      </c>
      <c r="P322" s="99">
        <f t="shared" si="60"/>
        <v>0</v>
      </c>
      <c r="Q322" s="100">
        <f t="shared" si="61"/>
        <v>0</v>
      </c>
      <c r="R322" s="105" t="e">
        <f t="shared" si="62"/>
        <v>#DIV/0!</v>
      </c>
      <c r="S322" s="101">
        <f t="shared" si="63"/>
        <v>0.92184368737474953</v>
      </c>
      <c r="T322" s="102"/>
      <c r="U322" s="107"/>
      <c r="V322" s="5"/>
    </row>
    <row r="323" spans="1:22" ht="15.6" hidden="1" x14ac:dyDescent="0.3">
      <c r="A323" s="18" t="s">
        <v>1027</v>
      </c>
      <c r="B323" s="92">
        <f>+IFERROR(VLOOKUP(A323,'Details local delivery'!B:C,2,0),"-")</f>
        <v>46062</v>
      </c>
      <c r="C323" s="93">
        <f t="shared" si="57"/>
        <v>46062</v>
      </c>
      <c r="D323" s="94" t="str">
        <f>+IFERROR(VLOOKUP(A323,'Details local delivery'!B:E,4,0),"-")</f>
        <v>REM107627</v>
      </c>
      <c r="E323" s="94">
        <f>VLOOKUP(A323,'Details local delivery'!B:L,11,0)</f>
        <v>27</v>
      </c>
      <c r="F323" s="94">
        <f>SUMIFS('Details local delivery'!M:M,'Details local delivery'!G:G,'RECAP Delivery Plan '!A323)</f>
        <v>37</v>
      </c>
      <c r="G323" s="94">
        <f>VLOOKUP(A323,'Details local delivery'!B:J,9,0)</f>
        <v>24950</v>
      </c>
      <c r="H323" s="95">
        <f>SUMIFS('Details local delivery'!K:K,'Details local delivery'!G:G,'RECAP Delivery Plan '!A323)</f>
        <v>14754</v>
      </c>
      <c r="I323" s="96">
        <f>SUMIFS('Details local delivery'!Y:Y,'Details local delivery'!B:B,A:A)</f>
        <v>0</v>
      </c>
      <c r="J323" s="97">
        <f>AVERAGEIFS('Details local delivery'!W:W,'Details local delivery'!B:B,A323)</f>
        <v>1</v>
      </c>
      <c r="K323" s="96">
        <f>_xlfn.MAXIFS('Details local delivery'!Z:Z,'Details local delivery'!B:B,A323)</f>
        <v>0</v>
      </c>
      <c r="L323" s="96">
        <f>_xlfn.MAXIFS('Details local delivery'!AA:AA,'Details local delivery'!B:B,A323)</f>
        <v>0</v>
      </c>
      <c r="M323" s="96">
        <f>_xlfn.MAXIFS('Details local delivery'!AB:AB,'Details local delivery'!B:B,A323)</f>
        <v>0</v>
      </c>
      <c r="N323" s="104">
        <f t="shared" si="58"/>
        <v>1.3703703703703705</v>
      </c>
      <c r="O323" s="104">
        <f t="shared" si="59"/>
        <v>0.59134268537074153</v>
      </c>
      <c r="P323" s="99">
        <f t="shared" si="60"/>
        <v>0</v>
      </c>
      <c r="Q323" s="100">
        <f t="shared" si="61"/>
        <v>0</v>
      </c>
      <c r="R323" s="105" t="e">
        <f t="shared" si="62"/>
        <v>#DIV/0!</v>
      </c>
      <c r="S323" s="101">
        <f t="shared" ref="S323:S332" si="64">MAX(N323,O323)</f>
        <v>1.3703703703703705</v>
      </c>
      <c r="T323" s="102"/>
      <c r="U323" s="107"/>
      <c r="V323" s="5"/>
    </row>
    <row r="324" spans="1:22" ht="15.6" hidden="1" x14ac:dyDescent="0.3">
      <c r="A324" s="18" t="s">
        <v>1028</v>
      </c>
      <c r="B324" s="92">
        <f>+IFERROR(VLOOKUP(A324,'Details local delivery'!B:C,2,0),"-")</f>
        <v>46062</v>
      </c>
      <c r="C324" s="93">
        <f t="shared" si="57"/>
        <v>46062</v>
      </c>
      <c r="D324" s="94" t="str">
        <f>+IFERROR(VLOOKUP(A324,'Details local delivery'!B:E,4,0),"-")</f>
        <v>6502TU247</v>
      </c>
      <c r="E324" s="94">
        <f>VLOOKUP(A324,'Details local delivery'!B:L,11,0)</f>
        <v>14</v>
      </c>
      <c r="F324" s="94">
        <f>SUMIFS('Details local delivery'!M:M,'Details local delivery'!G:G,'RECAP Delivery Plan '!A324)</f>
        <v>5</v>
      </c>
      <c r="G324" s="94">
        <f>VLOOKUP(A324,'Details local delivery'!B:J,9,0)</f>
        <v>8500</v>
      </c>
      <c r="H324" s="95">
        <f>SUMIFS('Details local delivery'!K:K,'Details local delivery'!G:G,'RECAP Delivery Plan '!A324)</f>
        <v>4800</v>
      </c>
      <c r="I324" s="96">
        <f>SUMIFS('Details local delivery'!Y:Y,'Details local delivery'!B:B,A:A)</f>
        <v>0</v>
      </c>
      <c r="J324" s="97">
        <f>AVERAGEIFS('Details local delivery'!W:W,'Details local delivery'!B:B,A324)</f>
        <v>1</v>
      </c>
      <c r="K324" s="96">
        <f>_xlfn.MAXIFS('Details local delivery'!Z:Z,'Details local delivery'!B:B,A324)</f>
        <v>0</v>
      </c>
      <c r="L324" s="96">
        <f>_xlfn.MAXIFS('Details local delivery'!AA:AA,'Details local delivery'!B:B,A324)</f>
        <v>0</v>
      </c>
      <c r="M324" s="256">
        <f>IFERROR(_xlfn.MAXIFS('Details local delivery'!AB:AB,'Details local delivery'!B:B,A324),"-")</f>
        <v>0</v>
      </c>
      <c r="N324" s="104">
        <f t="shared" si="58"/>
        <v>0.35714285714285715</v>
      </c>
      <c r="O324" s="104">
        <f t="shared" si="59"/>
        <v>0.56470588235294117</v>
      </c>
      <c r="P324" s="99">
        <f t="shared" si="60"/>
        <v>0</v>
      </c>
      <c r="Q324" s="100">
        <f t="shared" si="61"/>
        <v>0</v>
      </c>
      <c r="R324" s="105" t="e">
        <f t="shared" si="62"/>
        <v>#DIV/0!</v>
      </c>
      <c r="S324" s="101">
        <f t="shared" si="64"/>
        <v>0.56470588235294117</v>
      </c>
      <c r="T324" s="102"/>
      <c r="U324" s="107"/>
      <c r="V324" s="5"/>
    </row>
    <row r="325" spans="1:22" ht="15.6" hidden="1" x14ac:dyDescent="0.3">
      <c r="A325" s="18" t="s">
        <v>1029</v>
      </c>
      <c r="B325" s="92">
        <f>+IFERROR(VLOOKUP(A325,'Details local delivery'!B:C,2,0),"-")</f>
        <v>46062</v>
      </c>
      <c r="C325" s="93">
        <f t="shared" ref="C325:C388" si="65">B325</f>
        <v>46062</v>
      </c>
      <c r="D325" s="94" t="str">
        <f>+IFERROR(VLOOKUP(A325,'Details local delivery'!B:E,4,0),"-")</f>
        <v>6502TU247</v>
      </c>
      <c r="E325" s="94">
        <f>VLOOKUP(A325,'Details local delivery'!B:L,11,0)</f>
        <v>14</v>
      </c>
      <c r="F325" s="94">
        <f>SUMIFS('Details local delivery'!M:M,'Details local delivery'!G:G,'RECAP Delivery Plan '!A325)</f>
        <v>20</v>
      </c>
      <c r="G325" s="94">
        <f>VLOOKUP(A325,'Details local delivery'!B:J,9,0)</f>
        <v>8500</v>
      </c>
      <c r="H325" s="95">
        <f>SUMIFS('Details local delivery'!K:K,'Details local delivery'!G:G,'RECAP Delivery Plan '!A325)</f>
        <v>6544</v>
      </c>
      <c r="I325" s="96">
        <f>SUMIFS('Details local delivery'!Y:Y,'Details local delivery'!B:B,A:A)</f>
        <v>0</v>
      </c>
      <c r="J325" s="97">
        <f>AVERAGEIFS('Details local delivery'!W:W,'Details local delivery'!B:B,A325)</f>
        <v>1</v>
      </c>
      <c r="K325" s="96">
        <f>_xlfn.MAXIFS('Details local delivery'!Z:Z,'Details local delivery'!B:B,A325)</f>
        <v>0</v>
      </c>
      <c r="L325" s="96">
        <f>_xlfn.MAXIFS('Details local delivery'!AA:AA,'Details local delivery'!B:B,A325)</f>
        <v>0</v>
      </c>
      <c r="M325" s="256">
        <f>IFERROR(_xlfn.MAXIFS('Details local delivery'!AB:AB,'Details local delivery'!B:B,A325),"-")</f>
        <v>0</v>
      </c>
      <c r="N325" s="104">
        <f t="shared" ref="N325:N388" si="66">+F325/E325</f>
        <v>1.4285714285714286</v>
      </c>
      <c r="O325" s="104">
        <f t="shared" ref="O325:O388" si="67">+H325/G325</f>
        <v>0.76988235294117646</v>
      </c>
      <c r="P325" s="99">
        <f t="shared" ref="P325:P388" si="68">K325+L325+M325</f>
        <v>0</v>
      </c>
      <c r="Q325" s="100">
        <f t="shared" ref="Q325:Q388" si="69">P325+I325</f>
        <v>0</v>
      </c>
      <c r="R325" s="105" t="e">
        <f t="shared" ref="R325:R388" si="70">Q325/P325</f>
        <v>#DIV/0!</v>
      </c>
      <c r="S325" s="101">
        <f t="shared" si="64"/>
        <v>1.4285714285714286</v>
      </c>
      <c r="T325" s="102"/>
      <c r="U325" s="107"/>
      <c r="V325" s="5"/>
    </row>
    <row r="326" spans="1:22" ht="15.6" hidden="1" x14ac:dyDescent="0.3">
      <c r="A326" s="18" t="s">
        <v>1030</v>
      </c>
      <c r="B326" s="92">
        <f>+IFERROR(VLOOKUP(A326,'Details local delivery'!B:C,2,0),"-")</f>
        <v>46062</v>
      </c>
      <c r="C326" s="93">
        <f t="shared" si="65"/>
        <v>46062</v>
      </c>
      <c r="D326" s="94" t="str">
        <f>+IFERROR(VLOOKUP(A326,'Details local delivery'!B:E,4,0),"-")</f>
        <v>7797tu218</v>
      </c>
      <c r="E326" s="94">
        <f>VLOOKUP(A326,'Details local delivery'!B:L,11,0)</f>
        <v>3</v>
      </c>
      <c r="F326" s="94">
        <f>SUMIFS('Details local delivery'!M:M,'Details local delivery'!G:G,'RECAP Delivery Plan '!A326)</f>
        <v>3</v>
      </c>
      <c r="G326" s="94">
        <f>VLOOKUP(A326,'Details local delivery'!B:J,9,0)</f>
        <v>927</v>
      </c>
      <c r="H326" s="95">
        <f>SUMIFS('Details local delivery'!K:K,'Details local delivery'!G:G,'RECAP Delivery Plan '!A326)</f>
        <v>4500</v>
      </c>
      <c r="I326" s="96">
        <f>SUMIFS('Details local delivery'!Y:Y,'Details local delivery'!B:B,A:A)</f>
        <v>0</v>
      </c>
      <c r="J326" s="97">
        <f>AVERAGEIFS('Details local delivery'!W:W,'Details local delivery'!B:B,A326)</f>
        <v>1</v>
      </c>
      <c r="K326" s="96">
        <f>_xlfn.MAXIFS('Details local delivery'!Z:Z,'Details local delivery'!B:B,A326)</f>
        <v>0</v>
      </c>
      <c r="L326" s="96">
        <f>_xlfn.MAXIFS('Details local delivery'!AA:AA,'Details local delivery'!B:B,A326)</f>
        <v>0</v>
      </c>
      <c r="M326" s="256">
        <f>IFERROR(_xlfn.MAXIFS('Details local delivery'!AB:AB,'Details local delivery'!B:B,A326),"-")</f>
        <v>0</v>
      </c>
      <c r="N326" s="104">
        <f t="shared" si="66"/>
        <v>1</v>
      </c>
      <c r="O326" s="104">
        <f t="shared" si="67"/>
        <v>4.8543689320388346</v>
      </c>
      <c r="P326" s="99">
        <f t="shared" si="68"/>
        <v>0</v>
      </c>
      <c r="Q326" s="100">
        <f t="shared" si="69"/>
        <v>0</v>
      </c>
      <c r="R326" s="105" t="e">
        <f t="shared" si="70"/>
        <v>#DIV/0!</v>
      </c>
      <c r="S326" s="101">
        <f t="shared" si="64"/>
        <v>4.8543689320388346</v>
      </c>
      <c r="T326" s="102"/>
      <c r="U326" s="107"/>
      <c r="V326" s="5"/>
    </row>
    <row r="327" spans="1:22" ht="15.6" hidden="1" x14ac:dyDescent="0.3">
      <c r="A327" s="18" t="s">
        <v>1031</v>
      </c>
      <c r="B327" s="92">
        <f>+IFERROR(VLOOKUP(A327,'Details local delivery'!B:C,2,0),"-")</f>
        <v>46062</v>
      </c>
      <c r="C327" s="93">
        <f t="shared" si="65"/>
        <v>46062</v>
      </c>
      <c r="D327" s="94" t="str">
        <f>+IFERROR(VLOOKUP(A327,'Details local delivery'!B:E,4,0),"-")</f>
        <v>2282tu131</v>
      </c>
      <c r="E327" s="94">
        <f>VLOOKUP(A327,'Details local delivery'!B:L,11,0)</f>
        <v>14</v>
      </c>
      <c r="F327" s="94">
        <f>SUMIFS('Details local delivery'!M:M,'Details local delivery'!G:G,'RECAP Delivery Plan '!A327)</f>
        <v>9</v>
      </c>
      <c r="G327" s="94">
        <f>VLOOKUP(A327,'Details local delivery'!B:J,9,0)</f>
        <v>10200</v>
      </c>
      <c r="H327" s="95">
        <f>SUMIFS('Details local delivery'!K:K,'Details local delivery'!G:G,'RECAP Delivery Plan '!A327)</f>
        <v>8300</v>
      </c>
      <c r="I327" s="96">
        <f>SUMIFS('Details local delivery'!Y:Y,'Details local delivery'!B:B,A:A)</f>
        <v>0</v>
      </c>
      <c r="J327" s="97">
        <f>AVERAGEIFS('Details local delivery'!W:W,'Details local delivery'!B:B,A327)</f>
        <v>1</v>
      </c>
      <c r="K327" s="96">
        <f>_xlfn.MAXIFS('Details local delivery'!Z:Z,'Details local delivery'!B:B,A327)</f>
        <v>0</v>
      </c>
      <c r="L327" s="96">
        <f>_xlfn.MAXIFS('Details local delivery'!AA:AA,'Details local delivery'!B:B,A327)</f>
        <v>0</v>
      </c>
      <c r="M327" s="96">
        <f>_xlfn.MAXIFS('Details local delivery'!AB:AB,'Details local delivery'!B:B,A327)</f>
        <v>0</v>
      </c>
      <c r="N327" s="104">
        <f t="shared" si="66"/>
        <v>0.6428571428571429</v>
      </c>
      <c r="O327" s="104">
        <f t="shared" si="67"/>
        <v>0.81372549019607843</v>
      </c>
      <c r="P327" s="99">
        <f t="shared" si="68"/>
        <v>0</v>
      </c>
      <c r="Q327" s="100">
        <f t="shared" si="69"/>
        <v>0</v>
      </c>
      <c r="R327" s="105" t="e">
        <f t="shared" si="70"/>
        <v>#DIV/0!</v>
      </c>
      <c r="S327" s="101">
        <f t="shared" si="64"/>
        <v>0.81372549019607843</v>
      </c>
      <c r="T327" s="102"/>
      <c r="U327" s="107"/>
      <c r="V327" s="5"/>
    </row>
    <row r="328" spans="1:22" ht="15.6" hidden="1" x14ac:dyDescent="0.3">
      <c r="A328" s="18" t="s">
        <v>1032</v>
      </c>
      <c r="B328" s="92">
        <f>+IFERROR(VLOOKUP(A328,'Details local delivery'!B:C,2,0),"-")</f>
        <v>46062</v>
      </c>
      <c r="C328" s="93">
        <f t="shared" si="65"/>
        <v>46062</v>
      </c>
      <c r="D328" s="94" t="str">
        <f>+IFERROR(VLOOKUP(A328,'Details local delivery'!B:E,4,0),"-")</f>
        <v>Location</v>
      </c>
      <c r="E328" s="94">
        <f>VLOOKUP(A328,'Details local delivery'!B:L,11,0)</f>
        <v>0</v>
      </c>
      <c r="F328" s="94">
        <f>SUMIFS('Details local delivery'!M:M,'Details local delivery'!G:G,'RECAP Delivery Plan '!A328)</f>
        <v>27</v>
      </c>
      <c r="G328" s="94">
        <f>VLOOKUP(A328,'Details local delivery'!B:J,9,0)</f>
        <v>0</v>
      </c>
      <c r="H328" s="95">
        <f>SUMIFS('Details local delivery'!K:K,'Details local delivery'!G:G,'RECAP Delivery Plan '!A328)</f>
        <v>22303</v>
      </c>
      <c r="I328" s="96">
        <f>SUMIFS('Details local delivery'!Y:Y,'Details local delivery'!B:B,A:A)</f>
        <v>0</v>
      </c>
      <c r="J328" s="97">
        <f>AVERAGEIFS('Details local delivery'!W:W,'Details local delivery'!B:B,A328)</f>
        <v>1</v>
      </c>
      <c r="K328" s="96">
        <f>_xlfn.MAXIFS('Details local delivery'!Z:Z,'Details local delivery'!B:B,A328)</f>
        <v>0</v>
      </c>
      <c r="L328" s="96">
        <f>_xlfn.MAXIFS('Details local delivery'!AA:AA,'Details local delivery'!B:B,A328)</f>
        <v>0</v>
      </c>
      <c r="M328" s="96">
        <f>_xlfn.MAXIFS('Details local delivery'!AB:AB,'Details local delivery'!B:B,A328)</f>
        <v>0</v>
      </c>
      <c r="N328" s="104" t="e">
        <f t="shared" si="66"/>
        <v>#DIV/0!</v>
      </c>
      <c r="O328" s="104" t="e">
        <f t="shared" si="67"/>
        <v>#DIV/0!</v>
      </c>
      <c r="P328" s="99">
        <f t="shared" si="68"/>
        <v>0</v>
      </c>
      <c r="Q328" s="100">
        <f t="shared" si="69"/>
        <v>0</v>
      </c>
      <c r="R328" s="105" t="e">
        <f t="shared" si="70"/>
        <v>#DIV/0!</v>
      </c>
      <c r="S328" s="101" t="e">
        <f t="shared" si="64"/>
        <v>#DIV/0!</v>
      </c>
      <c r="T328" s="102"/>
      <c r="U328" s="107"/>
      <c r="V328" s="5"/>
    </row>
    <row r="329" spans="1:22" ht="15.6" hidden="1" x14ac:dyDescent="0.3">
      <c r="A329" s="18" t="s">
        <v>1033</v>
      </c>
      <c r="B329" s="92">
        <f>+IFERROR(VLOOKUP(A329,'Details local delivery'!B:C,2,0),"-")</f>
        <v>46062</v>
      </c>
      <c r="C329" s="93">
        <f t="shared" si="65"/>
        <v>46062</v>
      </c>
      <c r="D329" s="94" t="str">
        <f>+IFERROR(VLOOKUP(A329,'Details local delivery'!B:E,4,0),"-")</f>
        <v>9524TU238</v>
      </c>
      <c r="E329" s="94">
        <f>VLOOKUP(A329,'Details local delivery'!B:L,11,0)</f>
        <v>14</v>
      </c>
      <c r="F329" s="94">
        <f>SUMIFS('Details local delivery'!M:M,'Details local delivery'!G:G,'RECAP Delivery Plan '!A329)</f>
        <v>14</v>
      </c>
      <c r="G329" s="94">
        <f>VLOOKUP(A329,'Details local delivery'!B:J,9,0)</f>
        <v>10230</v>
      </c>
      <c r="H329" s="95">
        <f>SUMIFS('Details local delivery'!K:K,'Details local delivery'!G:G,'RECAP Delivery Plan '!A329)</f>
        <v>7100</v>
      </c>
      <c r="I329" s="96">
        <f>SUMIFS('Details local delivery'!Y:Y,'Details local delivery'!B:B,A:A)</f>
        <v>0</v>
      </c>
      <c r="J329" s="97">
        <f>AVERAGEIFS('Details local delivery'!W:W,'Details local delivery'!B:B,A329)</f>
        <v>1</v>
      </c>
      <c r="K329" s="96">
        <f>_xlfn.MAXIFS('Details local delivery'!Z:Z,'Details local delivery'!B:B,A329)</f>
        <v>0</v>
      </c>
      <c r="L329" s="96">
        <f>_xlfn.MAXIFS('Details local delivery'!AA:AA,'Details local delivery'!B:B,A329)</f>
        <v>0</v>
      </c>
      <c r="M329" s="256">
        <f>IFERROR(_xlfn.MAXIFS('Details local delivery'!AB:AB,'Details local delivery'!B:B,A329),"-")</f>
        <v>0</v>
      </c>
      <c r="N329" s="104">
        <f t="shared" si="66"/>
        <v>1</v>
      </c>
      <c r="O329" s="104">
        <f t="shared" si="67"/>
        <v>0.69403714565004893</v>
      </c>
      <c r="P329" s="99">
        <f t="shared" si="68"/>
        <v>0</v>
      </c>
      <c r="Q329" s="100">
        <f t="shared" si="69"/>
        <v>0</v>
      </c>
      <c r="R329" s="105" t="e">
        <f t="shared" si="70"/>
        <v>#DIV/0!</v>
      </c>
      <c r="S329" s="101">
        <f t="shared" si="64"/>
        <v>1</v>
      </c>
      <c r="T329" s="102"/>
      <c r="U329" s="107"/>
      <c r="V329" s="5"/>
    </row>
    <row r="330" spans="1:22" ht="15.6" hidden="1" x14ac:dyDescent="0.3">
      <c r="A330" s="18" t="s">
        <v>1034</v>
      </c>
      <c r="B330" s="92">
        <f>+IFERROR(VLOOKUP(A330,'Details local delivery'!B:C,2,0),"-")</f>
        <v>46062</v>
      </c>
      <c r="C330" s="93">
        <f t="shared" si="65"/>
        <v>46062</v>
      </c>
      <c r="D330" s="94" t="str">
        <f>+IFERROR(VLOOKUP(A330,'Details local delivery'!B:E,4,0),"-")</f>
        <v>626tu203</v>
      </c>
      <c r="E330" s="94">
        <f>VLOOKUP(A330,'Details local delivery'!B:L,11,0)</f>
        <v>14</v>
      </c>
      <c r="F330" s="94">
        <f>SUMIFS('Details local delivery'!M:M,'Details local delivery'!G:G,'RECAP Delivery Plan '!A330)</f>
        <v>14</v>
      </c>
      <c r="G330" s="94">
        <f>VLOOKUP(A330,'Details local delivery'!B:J,9,0)</f>
        <v>8500</v>
      </c>
      <c r="H330" s="95">
        <f>SUMIFS('Details local delivery'!K:K,'Details local delivery'!G:G,'RECAP Delivery Plan '!A330)</f>
        <v>10325</v>
      </c>
      <c r="I330" s="96">
        <f>SUMIFS('Details local delivery'!Y:Y,'Details local delivery'!B:B,A:A)</f>
        <v>0</v>
      </c>
      <c r="J330" s="97">
        <f>AVERAGEIFS('Details local delivery'!W:W,'Details local delivery'!B:B,A330)</f>
        <v>1</v>
      </c>
      <c r="K330" s="96">
        <f>_xlfn.MAXIFS('Details local delivery'!Z:Z,'Details local delivery'!B:B,A330)</f>
        <v>0</v>
      </c>
      <c r="L330" s="96">
        <f>_xlfn.MAXIFS('Details local delivery'!AA:AA,'Details local delivery'!B:B,A330)</f>
        <v>0</v>
      </c>
      <c r="M330" s="96">
        <f>_xlfn.MAXIFS('Details local delivery'!AB:AB,'Details local delivery'!B:B,A330)</f>
        <v>0</v>
      </c>
      <c r="N330" s="104">
        <f t="shared" si="66"/>
        <v>1</v>
      </c>
      <c r="O330" s="104">
        <f t="shared" si="67"/>
        <v>1.2147058823529411</v>
      </c>
      <c r="P330" s="99">
        <f t="shared" si="68"/>
        <v>0</v>
      </c>
      <c r="Q330" s="100">
        <f t="shared" si="69"/>
        <v>0</v>
      </c>
      <c r="R330" s="105" t="e">
        <f t="shared" si="70"/>
        <v>#DIV/0!</v>
      </c>
      <c r="S330" s="253">
        <f t="shared" si="64"/>
        <v>1.2147058823529411</v>
      </c>
      <c r="T330" s="102"/>
      <c r="U330" s="107"/>
      <c r="V330" s="5"/>
    </row>
    <row r="331" spans="1:22" ht="15.6" hidden="1" x14ac:dyDescent="0.3">
      <c r="A331" s="18" t="s">
        <v>1035</v>
      </c>
      <c r="B331" s="92">
        <f>+IFERROR(VLOOKUP(A331,'Details local delivery'!B:C,2,0),"-")</f>
        <v>46062</v>
      </c>
      <c r="C331" s="93">
        <f t="shared" si="65"/>
        <v>46062</v>
      </c>
      <c r="D331" s="94" t="str">
        <f>+IFERROR(VLOOKUP(A331,'Details local delivery'!B:E,4,0),"-")</f>
        <v>4331tu175</v>
      </c>
      <c r="E331" s="94">
        <f>VLOOKUP(A331,'Details local delivery'!B:L,11,0)</f>
        <v>14</v>
      </c>
      <c r="F331" s="94">
        <f>SUMIFS('Details local delivery'!M:M,'Details local delivery'!G:G,'RECAP Delivery Plan '!A331)</f>
        <v>7</v>
      </c>
      <c r="G331" s="94">
        <f>VLOOKUP(A331,'Details local delivery'!B:J,9,0)</f>
        <v>9200</v>
      </c>
      <c r="H331" s="95">
        <f>SUMIFS('Details local delivery'!K:K,'Details local delivery'!G:G,'RECAP Delivery Plan '!A331)</f>
        <v>3777</v>
      </c>
      <c r="I331" s="96">
        <f>SUMIFS('Details local delivery'!Y:Y,'Details local delivery'!B:B,A:A)</f>
        <v>0</v>
      </c>
      <c r="J331" s="97">
        <f>AVERAGEIFS('Details local delivery'!W:W,'Details local delivery'!B:B,A331)</f>
        <v>1</v>
      </c>
      <c r="K331" s="96">
        <f>_xlfn.MAXIFS('Details local delivery'!Z:Z,'Details local delivery'!B:B,A331)</f>
        <v>0</v>
      </c>
      <c r="L331" s="96">
        <f>_xlfn.MAXIFS('Details local delivery'!AA:AA,'Details local delivery'!B:B,A331)</f>
        <v>0</v>
      </c>
      <c r="M331" s="96">
        <f>_xlfn.MAXIFS('Details local delivery'!AB:AB,'Details local delivery'!B:B,A331)</f>
        <v>0</v>
      </c>
      <c r="N331" s="104">
        <f t="shared" si="66"/>
        <v>0.5</v>
      </c>
      <c r="O331" s="104">
        <f t="shared" si="67"/>
        <v>0.41054347826086957</v>
      </c>
      <c r="P331" s="99">
        <f t="shared" si="68"/>
        <v>0</v>
      </c>
      <c r="Q331" s="100">
        <f t="shared" si="69"/>
        <v>0</v>
      </c>
      <c r="R331" s="105" t="e">
        <f t="shared" si="70"/>
        <v>#DIV/0!</v>
      </c>
      <c r="S331" s="101">
        <f t="shared" si="64"/>
        <v>0.5</v>
      </c>
      <c r="T331" s="102"/>
      <c r="U331" s="107"/>
      <c r="V331" s="5"/>
    </row>
    <row r="332" spans="1:22" ht="15.6" hidden="1" x14ac:dyDescent="0.3">
      <c r="A332" s="18" t="s">
        <v>1036</v>
      </c>
      <c r="B332" s="92">
        <f>+IFERROR(VLOOKUP(A332,'Details local delivery'!B:C,2,0),"-")</f>
        <v>46062</v>
      </c>
      <c r="C332" s="93">
        <f t="shared" si="65"/>
        <v>46062</v>
      </c>
      <c r="D332" s="94" t="str">
        <f>+IFERROR(VLOOKUP(A332,'Details local delivery'!B:E,4,0),"-")</f>
        <v>4331tu175</v>
      </c>
      <c r="E332" s="94">
        <f>VLOOKUP(A332,'Details local delivery'!B:L,11,0)</f>
        <v>14</v>
      </c>
      <c r="F332" s="94">
        <f>SUMIFS('Details local delivery'!M:M,'Details local delivery'!G:G,'RECAP Delivery Plan '!A332)</f>
        <v>14</v>
      </c>
      <c r="G332" s="94">
        <f>VLOOKUP(A332,'Details local delivery'!B:J,9,0)</f>
        <v>9200</v>
      </c>
      <c r="H332" s="95">
        <f>SUMIFS('Details local delivery'!K:K,'Details local delivery'!G:G,'RECAP Delivery Plan '!A332)</f>
        <v>9850</v>
      </c>
      <c r="I332" s="96">
        <f>SUMIFS('Details local delivery'!Y:Y,'Details local delivery'!B:B,A:A)</f>
        <v>0</v>
      </c>
      <c r="J332" s="97">
        <f>AVERAGEIFS('Details local delivery'!W:W,'Details local delivery'!B:B,A332)</f>
        <v>1</v>
      </c>
      <c r="K332" s="96">
        <f>_xlfn.MAXIFS('Details local delivery'!Z:Z,'Details local delivery'!B:B,A332)</f>
        <v>0</v>
      </c>
      <c r="L332" s="96">
        <f>_xlfn.MAXIFS('Details local delivery'!AA:AA,'Details local delivery'!B:B,A332)</f>
        <v>0</v>
      </c>
      <c r="M332" s="256">
        <f>IFERROR(_xlfn.MAXIFS('Details local delivery'!AB:AB,'Details local delivery'!B:B,A332),"-")</f>
        <v>0</v>
      </c>
      <c r="N332" s="104">
        <f t="shared" si="66"/>
        <v>1</v>
      </c>
      <c r="O332" s="104">
        <f t="shared" si="67"/>
        <v>1.0706521739130435</v>
      </c>
      <c r="P332" s="99">
        <f t="shared" si="68"/>
        <v>0</v>
      </c>
      <c r="Q332" s="100">
        <f t="shared" si="69"/>
        <v>0</v>
      </c>
      <c r="R332" s="105" t="e">
        <f t="shared" si="70"/>
        <v>#DIV/0!</v>
      </c>
      <c r="S332" s="101">
        <f t="shared" si="64"/>
        <v>1.0706521739130435</v>
      </c>
      <c r="T332" s="102"/>
      <c r="U332" s="107"/>
      <c r="V332" s="5"/>
    </row>
    <row r="333" spans="1:22" ht="15.6" hidden="1" x14ac:dyDescent="0.3">
      <c r="A333" s="18" t="s">
        <v>1037</v>
      </c>
      <c r="B333" s="92">
        <f>+IFERROR(VLOOKUP(A333,'Details local delivery'!B:C,2,0),"-")</f>
        <v>46062</v>
      </c>
      <c r="C333" s="93">
        <f t="shared" si="65"/>
        <v>46062</v>
      </c>
      <c r="D333" s="94" t="str">
        <f>+IFERROR(VLOOKUP(A333,'Details local delivery'!B:E,4,0),"-")</f>
        <v>Location</v>
      </c>
      <c r="E333" s="94">
        <f>VLOOKUP(A333,'Details local delivery'!B:L,11,0)</f>
        <v>0</v>
      </c>
      <c r="F333" s="94">
        <f>SUMIFS('Details local delivery'!M:M,'Details local delivery'!G:G,'RECAP Delivery Plan '!A333)</f>
        <v>2</v>
      </c>
      <c r="G333" s="94">
        <f>VLOOKUP(A333,'Details local delivery'!B:J,9,0)</f>
        <v>0</v>
      </c>
      <c r="H333" s="95">
        <f>SUMIFS('Details local delivery'!K:K,'Details local delivery'!G:G,'RECAP Delivery Plan '!A333)</f>
        <v>0</v>
      </c>
      <c r="I333" s="96">
        <f>SUMIFS('Details local delivery'!Y:Y,'Details local delivery'!B:B,A:A)</f>
        <v>0</v>
      </c>
      <c r="J333" s="97">
        <f>AVERAGEIFS('Details local delivery'!W:W,'Details local delivery'!B:B,A333)</f>
        <v>1</v>
      </c>
      <c r="K333" s="96">
        <f>_xlfn.MAXIFS('Details local delivery'!Z:Z,'Details local delivery'!B:B,A333)</f>
        <v>0</v>
      </c>
      <c r="L333" s="96">
        <f>_xlfn.MAXIFS('Details local delivery'!AA:AA,'Details local delivery'!B:B,A333)</f>
        <v>0</v>
      </c>
      <c r="M333" s="96">
        <f>_xlfn.MAXIFS('Details local delivery'!AB:AB,'Details local delivery'!B:B,A333)</f>
        <v>0</v>
      </c>
      <c r="N333" s="104" t="e">
        <f t="shared" si="66"/>
        <v>#DIV/0!</v>
      </c>
      <c r="O333" s="104" t="e">
        <f t="shared" si="67"/>
        <v>#DIV/0!</v>
      </c>
      <c r="P333" s="99">
        <f t="shared" si="68"/>
        <v>0</v>
      </c>
      <c r="Q333" s="100">
        <f t="shared" si="69"/>
        <v>0</v>
      </c>
      <c r="R333" s="105" t="e">
        <f t="shared" si="70"/>
        <v>#DIV/0!</v>
      </c>
      <c r="S333" s="101" t="e">
        <f t="shared" ref="S333:S386" si="71">MAX(N333,O333)</f>
        <v>#DIV/0!</v>
      </c>
      <c r="T333" s="102"/>
      <c r="U333" s="107"/>
      <c r="V333" s="5"/>
    </row>
    <row r="334" spans="1:22" ht="15.6" hidden="1" x14ac:dyDescent="0.3">
      <c r="A334" s="18" t="s">
        <v>1038</v>
      </c>
      <c r="B334" s="92">
        <f>+IFERROR(VLOOKUP(A334,'Details local delivery'!B:C,2,0),"-")</f>
        <v>46062</v>
      </c>
      <c r="C334" s="93">
        <f t="shared" si="65"/>
        <v>46062</v>
      </c>
      <c r="D334" s="94" t="str">
        <f>+IFERROR(VLOOKUP(A334,'Details local delivery'!B:E,4,0),"-")</f>
        <v>vehicule</v>
      </c>
      <c r="E334" s="94">
        <f>VLOOKUP(A334,'Details local delivery'!B:L,11,0)</f>
        <v>0</v>
      </c>
      <c r="F334" s="94">
        <f>SUMIFS('Details local delivery'!M:M,'Details local delivery'!G:G,'RECAP Delivery Plan '!A334)</f>
        <v>2</v>
      </c>
      <c r="G334" s="94">
        <f>VLOOKUP(A334,'Details local delivery'!B:J,9,0)</f>
        <v>0</v>
      </c>
      <c r="H334" s="95">
        <f>SUMIFS('Details local delivery'!K:K,'Details local delivery'!G:G,'RECAP Delivery Plan '!A334)</f>
        <v>0</v>
      </c>
      <c r="I334" s="96">
        <f>SUMIFS('Details local delivery'!Y:Y,'Details local delivery'!B:B,A:A)</f>
        <v>0</v>
      </c>
      <c r="J334" s="97">
        <f>AVERAGEIFS('Details local delivery'!W:W,'Details local delivery'!B:B,A334)</f>
        <v>1</v>
      </c>
      <c r="K334" s="96">
        <f>_xlfn.MAXIFS('Details local delivery'!Z:Z,'Details local delivery'!B:B,A334)</f>
        <v>0</v>
      </c>
      <c r="L334" s="96">
        <f>_xlfn.MAXIFS('Details local delivery'!AA:AA,'Details local delivery'!B:B,A334)</f>
        <v>0</v>
      </c>
      <c r="M334" s="256">
        <f>IFERROR(_xlfn.MAXIFS('Details local delivery'!AB:AB,'Details local delivery'!B:B,A334),"-")</f>
        <v>0</v>
      </c>
      <c r="N334" s="104" t="e">
        <f t="shared" si="66"/>
        <v>#DIV/0!</v>
      </c>
      <c r="O334" s="104" t="e">
        <f t="shared" si="67"/>
        <v>#DIV/0!</v>
      </c>
      <c r="P334" s="99">
        <f t="shared" si="68"/>
        <v>0</v>
      </c>
      <c r="Q334" s="100">
        <f t="shared" si="69"/>
        <v>0</v>
      </c>
      <c r="R334" s="105" t="e">
        <f t="shared" si="70"/>
        <v>#DIV/0!</v>
      </c>
      <c r="S334" s="101" t="e">
        <f t="shared" si="71"/>
        <v>#DIV/0!</v>
      </c>
      <c r="T334" s="102"/>
      <c r="U334" s="107"/>
      <c r="V334" s="5"/>
    </row>
    <row r="335" spans="1:22" ht="15.6" hidden="1" x14ac:dyDescent="0.3">
      <c r="A335" s="18" t="s">
        <v>1039</v>
      </c>
      <c r="B335" s="92">
        <f>+IFERROR(VLOOKUP(A335,'Details local delivery'!B:C,2,0),"-")</f>
        <v>46062</v>
      </c>
      <c r="C335" s="93">
        <f t="shared" si="65"/>
        <v>46062</v>
      </c>
      <c r="D335" s="94" t="str">
        <f>+IFERROR(VLOOKUP(A335,'Details local delivery'!B:E,4,0),"-")</f>
        <v>vehicule</v>
      </c>
      <c r="E335" s="94">
        <f>VLOOKUP(A335,'Details local delivery'!B:L,11,0)</f>
        <v>0</v>
      </c>
      <c r="F335" s="94">
        <f>SUMIFS('Details local delivery'!M:M,'Details local delivery'!G:G,'RECAP Delivery Plan '!A335)</f>
        <v>2</v>
      </c>
      <c r="G335" s="94">
        <f>VLOOKUP(A335,'Details local delivery'!B:J,9,0)</f>
        <v>0</v>
      </c>
      <c r="H335" s="95">
        <f>SUMIFS('Details local delivery'!K:K,'Details local delivery'!G:G,'RECAP Delivery Plan '!A335)</f>
        <v>0</v>
      </c>
      <c r="I335" s="96">
        <f>SUMIFS('Details local delivery'!Y:Y,'Details local delivery'!B:B,A:A)</f>
        <v>0</v>
      </c>
      <c r="J335" s="97">
        <f>AVERAGEIFS('Details local delivery'!W:W,'Details local delivery'!B:B,A335)</f>
        <v>1</v>
      </c>
      <c r="K335" s="96">
        <f>_xlfn.MAXIFS('Details local delivery'!Z:Z,'Details local delivery'!B:B,A335)</f>
        <v>0</v>
      </c>
      <c r="L335" s="96">
        <f>_xlfn.MAXIFS('Details local delivery'!AA:AA,'Details local delivery'!B:B,A335)</f>
        <v>0</v>
      </c>
      <c r="M335" s="256">
        <f>IFERROR(_xlfn.MAXIFS('Details local delivery'!AB:AB,'Details local delivery'!B:B,A335),"-")</f>
        <v>0</v>
      </c>
      <c r="N335" s="104" t="e">
        <f t="shared" si="66"/>
        <v>#DIV/0!</v>
      </c>
      <c r="O335" s="104" t="e">
        <f t="shared" si="67"/>
        <v>#DIV/0!</v>
      </c>
      <c r="P335" s="99">
        <f t="shared" si="68"/>
        <v>0</v>
      </c>
      <c r="Q335" s="100">
        <f t="shared" si="69"/>
        <v>0</v>
      </c>
      <c r="R335" s="105" t="e">
        <f t="shared" si="70"/>
        <v>#DIV/0!</v>
      </c>
      <c r="S335" s="101" t="e">
        <f t="shared" si="71"/>
        <v>#DIV/0!</v>
      </c>
      <c r="T335" s="102"/>
      <c r="U335" s="107"/>
      <c r="V335" s="5"/>
    </row>
    <row r="336" spans="1:22" ht="15.6" hidden="1" x14ac:dyDescent="0.3">
      <c r="A336" s="18" t="s">
        <v>1040</v>
      </c>
      <c r="B336" s="92">
        <f>+IFERROR(VLOOKUP(A336,'Details local delivery'!B:C,2,0),"-")</f>
        <v>46062</v>
      </c>
      <c r="C336" s="93">
        <f t="shared" si="65"/>
        <v>46062</v>
      </c>
      <c r="D336" s="94" t="str">
        <f>+IFERROR(VLOOKUP(A336,'Details local delivery'!B:E,4,0),"-")</f>
        <v>626tu203</v>
      </c>
      <c r="E336" s="94">
        <f>VLOOKUP(A336,'Details local delivery'!B:L,11,0)</f>
        <v>14</v>
      </c>
      <c r="F336" s="94">
        <f>SUMIFS('Details local delivery'!M:M,'Details local delivery'!G:G,'RECAP Delivery Plan '!A336)</f>
        <v>4</v>
      </c>
      <c r="G336" s="94">
        <f>VLOOKUP(A336,'Details local delivery'!B:J,9,0)</f>
        <v>8500</v>
      </c>
      <c r="H336" s="95">
        <f>SUMIFS('Details local delivery'!K:K,'Details local delivery'!G:G,'RECAP Delivery Plan '!A336)</f>
        <v>2962</v>
      </c>
      <c r="I336" s="96">
        <f>SUMIFS('Details local delivery'!Y:Y,'Details local delivery'!B:B,A:A)</f>
        <v>0</v>
      </c>
      <c r="J336" s="97">
        <f>AVERAGEIFS('Details local delivery'!W:W,'Details local delivery'!B:B,A336)</f>
        <v>0.3187500000014552</v>
      </c>
      <c r="K336" s="96">
        <f>_xlfn.MAXIFS('Details local delivery'!Z:Z,'Details local delivery'!B:B,A336)</f>
        <v>0</v>
      </c>
      <c r="L336" s="96">
        <f>_xlfn.MAXIFS('Details local delivery'!AA:AA,'Details local delivery'!B:B,A336)</f>
        <v>0</v>
      </c>
      <c r="M336" s="96">
        <f>_xlfn.MAXIFS('Details local delivery'!AB:AB,'Details local delivery'!B:B,A336)</f>
        <v>0</v>
      </c>
      <c r="N336" s="104">
        <f t="shared" si="66"/>
        <v>0.2857142857142857</v>
      </c>
      <c r="O336" s="104">
        <f t="shared" si="67"/>
        <v>0.34847058823529414</v>
      </c>
      <c r="P336" s="99">
        <f t="shared" si="68"/>
        <v>0</v>
      </c>
      <c r="Q336" s="100">
        <f t="shared" si="69"/>
        <v>0</v>
      </c>
      <c r="R336" s="105" t="e">
        <f t="shared" si="70"/>
        <v>#DIV/0!</v>
      </c>
      <c r="S336" s="101">
        <f t="shared" si="71"/>
        <v>0.34847058823529414</v>
      </c>
      <c r="T336" s="102"/>
      <c r="U336" s="107" t="s">
        <v>228</v>
      </c>
      <c r="V336" s="5"/>
    </row>
    <row r="337" spans="1:22" ht="15.6" hidden="1" x14ac:dyDescent="0.3">
      <c r="A337" s="18" t="s">
        <v>1042</v>
      </c>
      <c r="B337" s="92">
        <f>+IFERROR(VLOOKUP(A337,'Details local delivery'!B:C,2,0),"-")</f>
        <v>46063</v>
      </c>
      <c r="C337" s="93">
        <f t="shared" si="65"/>
        <v>46063</v>
      </c>
      <c r="D337" s="94" t="str">
        <f>+IFERROR(VLOOKUP(A337,'Details local delivery'!B:E,4,0),"-")</f>
        <v>6502TU247</v>
      </c>
      <c r="E337" s="94">
        <f>VLOOKUP(A337,'Details local delivery'!B:L,11,0)</f>
        <v>14</v>
      </c>
      <c r="F337" s="94">
        <f>SUMIFS('Details local delivery'!M:M,'Details local delivery'!G:G,'RECAP Delivery Plan '!A337)</f>
        <v>21</v>
      </c>
      <c r="G337" s="94">
        <f>VLOOKUP(A337,'Details local delivery'!B:J,9,0)</f>
        <v>8500</v>
      </c>
      <c r="H337" s="95">
        <f>SUMIFS('Details local delivery'!K:K,'Details local delivery'!G:G,'RECAP Delivery Plan '!A337)</f>
        <v>14200</v>
      </c>
      <c r="I337" s="96">
        <f>SUMIFS('Details local delivery'!Y:Y,'Details local delivery'!B:B,A:A)</f>
        <v>0</v>
      </c>
      <c r="J337" s="97">
        <f>AVERAGEIFS('Details local delivery'!W:W,'Details local delivery'!B:B,A337)</f>
        <v>1</v>
      </c>
      <c r="K337" s="96">
        <f>_xlfn.MAXIFS('Details local delivery'!Z:Z,'Details local delivery'!B:B,A337)</f>
        <v>0</v>
      </c>
      <c r="L337" s="96">
        <f>_xlfn.MAXIFS('Details local delivery'!AA:AA,'Details local delivery'!B:B,A337)</f>
        <v>0</v>
      </c>
      <c r="M337" s="96">
        <f>_xlfn.MAXIFS('Details local delivery'!AB:AB,'Details local delivery'!B:B,A337)</f>
        <v>0</v>
      </c>
      <c r="N337" s="104">
        <f t="shared" si="66"/>
        <v>1.5</v>
      </c>
      <c r="O337" s="104">
        <f t="shared" si="67"/>
        <v>1.6705882352941177</v>
      </c>
      <c r="P337" s="99">
        <f t="shared" si="68"/>
        <v>0</v>
      </c>
      <c r="Q337" s="100">
        <f t="shared" si="69"/>
        <v>0</v>
      </c>
      <c r="R337" s="105" t="e">
        <f t="shared" si="70"/>
        <v>#DIV/0!</v>
      </c>
      <c r="S337" s="101">
        <f t="shared" si="71"/>
        <v>1.6705882352941177</v>
      </c>
      <c r="T337" s="102"/>
      <c r="U337" s="107"/>
      <c r="V337" s="5"/>
    </row>
    <row r="338" spans="1:22" ht="15.6" hidden="1" x14ac:dyDescent="0.3">
      <c r="A338" s="18" t="s">
        <v>1043</v>
      </c>
      <c r="B338" s="92">
        <f>+IFERROR(VLOOKUP(A338,'Details local delivery'!B:C,2,0),"-")</f>
        <v>46063</v>
      </c>
      <c r="C338" s="93">
        <f t="shared" si="65"/>
        <v>46063</v>
      </c>
      <c r="D338" s="94" t="str">
        <f>+IFERROR(VLOOKUP(A338,'Details local delivery'!B:E,4,0),"-")</f>
        <v>4331tu175</v>
      </c>
      <c r="E338" s="94">
        <f>VLOOKUP(A338,'Details local delivery'!B:L,11,0)</f>
        <v>14</v>
      </c>
      <c r="F338" s="94">
        <f>SUMIFS('Details local delivery'!M:M,'Details local delivery'!G:G,'RECAP Delivery Plan '!A338)</f>
        <v>15</v>
      </c>
      <c r="G338" s="94">
        <f>VLOOKUP(A338,'Details local delivery'!B:J,9,0)</f>
        <v>9200</v>
      </c>
      <c r="H338" s="95">
        <f>SUMIFS('Details local delivery'!K:K,'Details local delivery'!G:G,'RECAP Delivery Plan '!A338)</f>
        <v>6141</v>
      </c>
      <c r="I338" s="96">
        <f>SUMIFS('Details local delivery'!Y:Y,'Details local delivery'!B:B,A:A)</f>
        <v>0</v>
      </c>
      <c r="J338" s="97">
        <f>AVERAGEIFS('Details local delivery'!W:W,'Details local delivery'!B:B,A338)</f>
        <v>0.63055555555555554</v>
      </c>
      <c r="K338" s="96">
        <f>_xlfn.MAXIFS('Details local delivery'!Z:Z,'Details local delivery'!B:B,A338)</f>
        <v>0</v>
      </c>
      <c r="L338" s="96">
        <f>_xlfn.MAXIFS('Details local delivery'!AA:AA,'Details local delivery'!B:B,A338)</f>
        <v>0</v>
      </c>
      <c r="M338" s="96">
        <f>_xlfn.MAXIFS('Details local delivery'!AB:AB,'Details local delivery'!B:B,A338)</f>
        <v>0</v>
      </c>
      <c r="N338" s="104">
        <f t="shared" si="66"/>
        <v>1.0714285714285714</v>
      </c>
      <c r="O338" s="104">
        <f t="shared" si="67"/>
        <v>0.66749999999999998</v>
      </c>
      <c r="P338" s="99">
        <f t="shared" si="68"/>
        <v>0</v>
      </c>
      <c r="Q338" s="100">
        <f t="shared" si="69"/>
        <v>0</v>
      </c>
      <c r="R338" s="105" t="e">
        <f t="shared" si="70"/>
        <v>#DIV/0!</v>
      </c>
      <c r="S338" s="101">
        <f t="shared" si="71"/>
        <v>1.0714285714285714</v>
      </c>
      <c r="T338" s="102"/>
      <c r="U338" s="107" t="s">
        <v>228</v>
      </c>
      <c r="V338" s="5"/>
    </row>
    <row r="339" spans="1:22" ht="15.6" hidden="1" x14ac:dyDescent="0.3">
      <c r="A339" s="18" t="s">
        <v>1044</v>
      </c>
      <c r="B339" s="92">
        <f>+IFERROR(VLOOKUP(A339,'Details local delivery'!B:C,2,0),"-")</f>
        <v>46063</v>
      </c>
      <c r="C339" s="93">
        <f t="shared" si="65"/>
        <v>46063</v>
      </c>
      <c r="D339" s="94" t="str">
        <f>+IFERROR(VLOOKUP(A339,'Details local delivery'!B:E,4,0),"-")</f>
        <v>4331tu175</v>
      </c>
      <c r="E339" s="94">
        <f>VLOOKUP(A339,'Details local delivery'!B:L,11,0)</f>
        <v>14</v>
      </c>
      <c r="F339" s="94">
        <f>SUMIFS('Details local delivery'!M:M,'Details local delivery'!G:G,'RECAP Delivery Plan '!A339)</f>
        <v>10</v>
      </c>
      <c r="G339" s="94">
        <f>VLOOKUP(A339,'Details local delivery'!B:J,9,0)</f>
        <v>9200</v>
      </c>
      <c r="H339" s="95">
        <f>SUMIFS('Details local delivery'!K:K,'Details local delivery'!G:G,'RECAP Delivery Plan '!A339)</f>
        <v>8644</v>
      </c>
      <c r="I339" s="96">
        <f>SUMIFS('Details local delivery'!Y:Y,'Details local delivery'!B:B,A:A)</f>
        <v>0</v>
      </c>
      <c r="J339" s="97">
        <f>AVERAGEIFS('Details local delivery'!W:W,'Details local delivery'!B:B,A339)</f>
        <v>1</v>
      </c>
      <c r="K339" s="96">
        <f>_xlfn.MAXIFS('Details local delivery'!Z:Z,'Details local delivery'!B:B,A339)</f>
        <v>0</v>
      </c>
      <c r="L339" s="96">
        <f>_xlfn.MAXIFS('Details local delivery'!AA:AA,'Details local delivery'!B:B,A339)</f>
        <v>0</v>
      </c>
      <c r="M339" s="256">
        <f>IFERROR(_xlfn.MAXIFS('Details local delivery'!AB:AB,'Details local delivery'!B:B,A339),"-")</f>
        <v>0</v>
      </c>
      <c r="N339" s="104">
        <f t="shared" si="66"/>
        <v>0.7142857142857143</v>
      </c>
      <c r="O339" s="104">
        <f t="shared" si="67"/>
        <v>0.93956521739130439</v>
      </c>
      <c r="P339" s="99">
        <f t="shared" si="68"/>
        <v>0</v>
      </c>
      <c r="Q339" s="100">
        <f t="shared" si="69"/>
        <v>0</v>
      </c>
      <c r="R339" s="105" t="e">
        <f t="shared" si="70"/>
        <v>#DIV/0!</v>
      </c>
      <c r="S339" s="101">
        <f t="shared" si="71"/>
        <v>0.93956521739130439</v>
      </c>
      <c r="T339" s="102"/>
      <c r="U339" s="107"/>
      <c r="V339" s="5"/>
    </row>
    <row r="340" spans="1:22" ht="15.6" hidden="1" x14ac:dyDescent="0.3">
      <c r="A340" s="18" t="s">
        <v>1045</v>
      </c>
      <c r="B340" s="92">
        <f>+IFERROR(VLOOKUP(A340,'Details local delivery'!B:C,2,0),"-")</f>
        <v>46063</v>
      </c>
      <c r="C340" s="93">
        <f t="shared" si="65"/>
        <v>46063</v>
      </c>
      <c r="D340" s="94" t="str">
        <f>+IFERROR(VLOOKUP(A340,'Details local delivery'!B:E,4,0),"-")</f>
        <v>Location</v>
      </c>
      <c r="E340" s="94">
        <f>VLOOKUP(A340,'Details local delivery'!B:L,11,0)</f>
        <v>0</v>
      </c>
      <c r="F340" s="94">
        <f>SUMIFS('Details local delivery'!M:M,'Details local delivery'!G:G,'RECAP Delivery Plan '!A340)</f>
        <v>30</v>
      </c>
      <c r="G340" s="94">
        <f>VLOOKUP(A340,'Details local delivery'!B:J,9,0)</f>
        <v>0</v>
      </c>
      <c r="H340" s="95">
        <f>SUMIFS('Details local delivery'!K:K,'Details local delivery'!G:G,'RECAP Delivery Plan '!A340)</f>
        <v>8513.2219999999998</v>
      </c>
      <c r="I340" s="96">
        <f>SUMIFS('Details local delivery'!Y:Y,'Details local delivery'!B:B,A:A)</f>
        <v>0</v>
      </c>
      <c r="J340" s="97">
        <f>AVERAGEIFS('Details local delivery'!W:W,'Details local delivery'!B:B,A340)</f>
        <v>1</v>
      </c>
      <c r="K340" s="96">
        <f>_xlfn.MAXIFS('Details local delivery'!Z:Z,'Details local delivery'!B:B,A340)</f>
        <v>0</v>
      </c>
      <c r="L340" s="96">
        <f>_xlfn.MAXIFS('Details local delivery'!AA:AA,'Details local delivery'!B:B,A340)</f>
        <v>0</v>
      </c>
      <c r="M340" s="256">
        <f>IFERROR(_xlfn.MAXIFS('Details local delivery'!AB:AB,'Details local delivery'!B:B,A340),"-")</f>
        <v>0</v>
      </c>
      <c r="N340" s="104" t="e">
        <f t="shared" si="66"/>
        <v>#DIV/0!</v>
      </c>
      <c r="O340" s="104" t="e">
        <f t="shared" si="67"/>
        <v>#DIV/0!</v>
      </c>
      <c r="P340" s="99">
        <f t="shared" si="68"/>
        <v>0</v>
      </c>
      <c r="Q340" s="100">
        <f t="shared" si="69"/>
        <v>0</v>
      </c>
      <c r="R340" s="105" t="e">
        <f t="shared" si="70"/>
        <v>#DIV/0!</v>
      </c>
      <c r="S340" s="101" t="e">
        <f t="shared" si="71"/>
        <v>#DIV/0!</v>
      </c>
      <c r="T340" s="102"/>
      <c r="U340" s="107"/>
      <c r="V340" s="5"/>
    </row>
    <row r="341" spans="1:22" ht="15.6" hidden="1" x14ac:dyDescent="0.3">
      <c r="A341" s="18" t="s">
        <v>1046</v>
      </c>
      <c r="B341" s="92">
        <f>+IFERROR(VLOOKUP(A341,'Details local delivery'!B:C,2,0),"-")</f>
        <v>46063</v>
      </c>
      <c r="C341" s="93">
        <f t="shared" si="65"/>
        <v>46063</v>
      </c>
      <c r="D341" s="94" t="str">
        <f>+IFERROR(VLOOKUP(A341,'Details local delivery'!B:E,4,0),"-")</f>
        <v>9524TU238</v>
      </c>
      <c r="E341" s="94">
        <f>VLOOKUP(A341,'Details local delivery'!B:L,11,0)</f>
        <v>14</v>
      </c>
      <c r="F341" s="94">
        <f>SUMIFS('Details local delivery'!M:M,'Details local delivery'!G:G,'RECAP Delivery Plan '!A341)</f>
        <v>13</v>
      </c>
      <c r="G341" s="94">
        <f>VLOOKUP(A341,'Details local delivery'!B:J,9,0)</f>
        <v>10230</v>
      </c>
      <c r="H341" s="95">
        <f>SUMIFS('Details local delivery'!K:K,'Details local delivery'!G:G,'RECAP Delivery Plan '!A341)</f>
        <v>12000</v>
      </c>
      <c r="I341" s="96">
        <f>SUMIFS('Details local delivery'!Y:Y,'Details local delivery'!B:B,A:A)</f>
        <v>0</v>
      </c>
      <c r="J341" s="97">
        <f>AVERAGEIFS('Details local delivery'!W:W,'Details local delivery'!B:B,A341)</f>
        <v>1</v>
      </c>
      <c r="K341" s="96">
        <f>_xlfn.MAXIFS('Details local delivery'!Z:Z,'Details local delivery'!B:B,A341)</f>
        <v>0</v>
      </c>
      <c r="L341" s="96">
        <f>_xlfn.MAXIFS('Details local delivery'!AA:AA,'Details local delivery'!B:B,A341)</f>
        <v>0</v>
      </c>
      <c r="M341" s="96">
        <f>_xlfn.MAXIFS('Details local delivery'!AB:AB,'Details local delivery'!B:B,A341)</f>
        <v>0</v>
      </c>
      <c r="N341" s="104">
        <f t="shared" si="66"/>
        <v>0.9285714285714286</v>
      </c>
      <c r="O341" s="104">
        <f t="shared" si="67"/>
        <v>1.1730205278592376</v>
      </c>
      <c r="P341" s="99">
        <f t="shared" si="68"/>
        <v>0</v>
      </c>
      <c r="Q341" s="100">
        <f t="shared" si="69"/>
        <v>0</v>
      </c>
      <c r="R341" s="105" t="e">
        <f t="shared" si="70"/>
        <v>#DIV/0!</v>
      </c>
      <c r="S341" s="101">
        <f t="shared" si="71"/>
        <v>1.1730205278592376</v>
      </c>
      <c r="T341" s="102"/>
      <c r="U341" s="107"/>
      <c r="V341" s="5"/>
    </row>
    <row r="342" spans="1:22" ht="15.6" hidden="1" x14ac:dyDescent="0.3">
      <c r="A342" s="18" t="s">
        <v>1047</v>
      </c>
      <c r="B342" s="92">
        <f>+IFERROR(VLOOKUP(A342,'Details local delivery'!B:C,2,0),"-")</f>
        <v>46063</v>
      </c>
      <c r="C342" s="93">
        <f t="shared" si="65"/>
        <v>46063</v>
      </c>
      <c r="D342" s="94" t="str">
        <f>+IFERROR(VLOOKUP(A342,'Details local delivery'!B:E,4,0),"-")</f>
        <v>REM107627</v>
      </c>
      <c r="E342" s="94">
        <f>VLOOKUP(A342,'Details local delivery'!B:L,11,0)</f>
        <v>27</v>
      </c>
      <c r="F342" s="94">
        <f>SUMIFS('Details local delivery'!M:M,'Details local delivery'!G:G,'RECAP Delivery Plan '!A342)</f>
        <v>24</v>
      </c>
      <c r="G342" s="94">
        <f>VLOOKUP(A342,'Details local delivery'!B:J,9,0)</f>
        <v>24950</v>
      </c>
      <c r="H342" s="95">
        <f>SUMIFS('Details local delivery'!K:K,'Details local delivery'!G:G,'RECAP Delivery Plan '!A342)</f>
        <v>15600</v>
      </c>
      <c r="I342" s="96">
        <f>SUMIFS('Details local delivery'!Y:Y,'Details local delivery'!B:B,A:A)</f>
        <v>0</v>
      </c>
      <c r="J342" s="97">
        <f>AVERAGEIFS('Details local delivery'!W:W,'Details local delivery'!B:B,A342)</f>
        <v>1</v>
      </c>
      <c r="K342" s="96">
        <f>_xlfn.MAXIFS('Details local delivery'!Z:Z,'Details local delivery'!B:B,A342)</f>
        <v>0</v>
      </c>
      <c r="L342" s="96">
        <f>_xlfn.MAXIFS('Details local delivery'!AA:AA,'Details local delivery'!B:B,A342)</f>
        <v>0</v>
      </c>
      <c r="M342" s="256">
        <f>IFERROR(_xlfn.MAXIFS('Details local delivery'!AB:AB,'Details local delivery'!B:B,A342),"-")</f>
        <v>0</v>
      </c>
      <c r="N342" s="104">
        <f t="shared" si="66"/>
        <v>0.88888888888888884</v>
      </c>
      <c r="O342" s="104">
        <f t="shared" si="67"/>
        <v>0.62525050100200397</v>
      </c>
      <c r="P342" s="99">
        <f t="shared" si="68"/>
        <v>0</v>
      </c>
      <c r="Q342" s="100">
        <f t="shared" si="69"/>
        <v>0</v>
      </c>
      <c r="R342" s="105" t="e">
        <f t="shared" si="70"/>
        <v>#DIV/0!</v>
      </c>
      <c r="S342" s="101">
        <f t="shared" si="71"/>
        <v>0.88888888888888884</v>
      </c>
      <c r="T342" s="102"/>
      <c r="U342" s="107"/>
      <c r="V342" s="5"/>
    </row>
    <row r="343" spans="1:22" ht="15.6" hidden="1" x14ac:dyDescent="0.3">
      <c r="A343" s="18" t="s">
        <v>1048</v>
      </c>
      <c r="B343" s="92">
        <f>+IFERROR(VLOOKUP(A343,'Details local delivery'!B:C,2,0),"-")</f>
        <v>46063</v>
      </c>
      <c r="C343" s="93">
        <f t="shared" si="65"/>
        <v>46063</v>
      </c>
      <c r="D343" s="94" t="str">
        <f>+IFERROR(VLOOKUP(A343,'Details local delivery'!B:E,4,0),"-")</f>
        <v>Location</v>
      </c>
      <c r="E343" s="94">
        <f>VLOOKUP(A343,'Details local delivery'!B:L,11,0)</f>
        <v>0</v>
      </c>
      <c r="F343" s="94">
        <f>SUMIFS('Details local delivery'!M:M,'Details local delivery'!G:G,'RECAP Delivery Plan '!A343)</f>
        <v>26</v>
      </c>
      <c r="G343" s="94">
        <f>VLOOKUP(A343,'Details local delivery'!B:J,9,0)</f>
        <v>0</v>
      </c>
      <c r="H343" s="95">
        <f>SUMIFS('Details local delivery'!K:K,'Details local delivery'!G:G,'RECAP Delivery Plan '!A343)</f>
        <v>0</v>
      </c>
      <c r="I343" s="96">
        <f>SUMIFS('Details local delivery'!Y:Y,'Details local delivery'!B:B,A:A)</f>
        <v>0</v>
      </c>
      <c r="J343" s="97">
        <f>AVERAGEIFS('Details local delivery'!W:W,'Details local delivery'!B:B,A343)</f>
        <v>1</v>
      </c>
      <c r="K343" s="96">
        <f>_xlfn.MAXIFS('Details local delivery'!Z:Z,'Details local delivery'!B:B,A343)</f>
        <v>0</v>
      </c>
      <c r="L343" s="96">
        <f>_xlfn.MAXIFS('Details local delivery'!AA:AA,'Details local delivery'!B:B,A343)</f>
        <v>0</v>
      </c>
      <c r="M343" s="96">
        <f>_xlfn.MAXIFS('Details local delivery'!AB:AB,'Details local delivery'!B:B,A343)</f>
        <v>0</v>
      </c>
      <c r="N343" s="104" t="e">
        <f t="shared" si="66"/>
        <v>#DIV/0!</v>
      </c>
      <c r="O343" s="104" t="e">
        <f t="shared" si="67"/>
        <v>#DIV/0!</v>
      </c>
      <c r="P343" s="99">
        <f t="shared" si="68"/>
        <v>0</v>
      </c>
      <c r="Q343" s="100">
        <f t="shared" si="69"/>
        <v>0</v>
      </c>
      <c r="R343" s="105" t="e">
        <f t="shared" si="70"/>
        <v>#DIV/0!</v>
      </c>
      <c r="S343" s="101" t="e">
        <f t="shared" si="71"/>
        <v>#DIV/0!</v>
      </c>
      <c r="T343" s="102"/>
      <c r="U343" s="107"/>
      <c r="V343" s="5"/>
    </row>
    <row r="344" spans="1:22" ht="15.6" hidden="1" x14ac:dyDescent="0.3">
      <c r="A344" s="18" t="s">
        <v>1049</v>
      </c>
      <c r="B344" s="92">
        <f>+IFERROR(VLOOKUP(A344,'Details local delivery'!B:C,2,0),"-")</f>
        <v>46063</v>
      </c>
      <c r="C344" s="93">
        <f t="shared" si="65"/>
        <v>46063</v>
      </c>
      <c r="D344" s="94" t="str">
        <f>+IFERROR(VLOOKUP(A344,'Details local delivery'!B:E,4,0),"-")</f>
        <v>7797tu218</v>
      </c>
      <c r="E344" s="94">
        <f>VLOOKUP(A344,'Details local delivery'!B:L,11,0)</f>
        <v>3</v>
      </c>
      <c r="F344" s="94">
        <f>SUMIFS('Details local delivery'!M:M,'Details local delivery'!G:G,'RECAP Delivery Plan '!A344)</f>
        <v>3</v>
      </c>
      <c r="G344" s="94">
        <f>VLOOKUP(A344,'Details local delivery'!B:J,9,0)</f>
        <v>927</v>
      </c>
      <c r="H344" s="95">
        <f>SUMIFS('Details local delivery'!K:K,'Details local delivery'!G:G,'RECAP Delivery Plan '!A344)</f>
        <v>1700</v>
      </c>
      <c r="I344" s="96">
        <f>SUMIFS('Details local delivery'!Y:Y,'Details local delivery'!B:B,A:A)</f>
        <v>0</v>
      </c>
      <c r="J344" s="97">
        <f>AVERAGEIFS('Details local delivery'!W:W,'Details local delivery'!B:B,A344)</f>
        <v>1</v>
      </c>
      <c r="K344" s="96">
        <f>_xlfn.MAXIFS('Details local delivery'!Z:Z,'Details local delivery'!B:B,A344)</f>
        <v>0</v>
      </c>
      <c r="L344" s="96">
        <f>_xlfn.MAXIFS('Details local delivery'!AA:AA,'Details local delivery'!B:B,A344)</f>
        <v>0</v>
      </c>
      <c r="M344" s="96">
        <f>_xlfn.MAXIFS('Details local delivery'!AB:AB,'Details local delivery'!B:B,A344)</f>
        <v>0</v>
      </c>
      <c r="N344" s="104">
        <f t="shared" si="66"/>
        <v>1</v>
      </c>
      <c r="O344" s="104">
        <f t="shared" si="67"/>
        <v>1.8338727076591155</v>
      </c>
      <c r="P344" s="99">
        <f t="shared" si="68"/>
        <v>0</v>
      </c>
      <c r="Q344" s="100">
        <f t="shared" si="69"/>
        <v>0</v>
      </c>
      <c r="R344" s="105" t="e">
        <f t="shared" si="70"/>
        <v>#DIV/0!</v>
      </c>
      <c r="S344" s="101">
        <f t="shared" si="71"/>
        <v>1.8338727076591155</v>
      </c>
      <c r="T344" s="102"/>
      <c r="U344" s="107"/>
      <c r="V344" s="5"/>
    </row>
    <row r="345" spans="1:22" ht="15.6" hidden="1" x14ac:dyDescent="0.3">
      <c r="A345" s="18" t="s">
        <v>1050</v>
      </c>
      <c r="B345" s="92">
        <f>+IFERROR(VLOOKUP(A345,'Details local delivery'!B:C,2,0),"-")</f>
        <v>46063</v>
      </c>
      <c r="C345" s="93">
        <f t="shared" si="65"/>
        <v>46063</v>
      </c>
      <c r="D345" s="94" t="str">
        <f>+IFERROR(VLOOKUP(A345,'Details local delivery'!B:E,4,0),"-")</f>
        <v>2282tu131</v>
      </c>
      <c r="E345" s="94">
        <f>VLOOKUP(A345,'Details local delivery'!B:L,11,0)</f>
        <v>14</v>
      </c>
      <c r="F345" s="94">
        <f>SUMIFS('Details local delivery'!M:M,'Details local delivery'!G:G,'RECAP Delivery Plan '!A345)</f>
        <v>13</v>
      </c>
      <c r="G345" s="94">
        <f>VLOOKUP(A345,'Details local delivery'!B:J,9,0)</f>
        <v>10200</v>
      </c>
      <c r="H345" s="95">
        <f>SUMIFS('Details local delivery'!K:K,'Details local delivery'!G:G,'RECAP Delivery Plan '!A345)</f>
        <v>15486</v>
      </c>
      <c r="I345" s="96">
        <f>SUMIFS('Details local delivery'!Y:Y,'Details local delivery'!B:B,A:A)</f>
        <v>0</v>
      </c>
      <c r="J345" s="97">
        <f>AVERAGEIFS('Details local delivery'!W:W,'Details local delivery'!B:B,A345)</f>
        <v>1</v>
      </c>
      <c r="K345" s="96">
        <f>_xlfn.MAXIFS('Details local delivery'!Z:Z,'Details local delivery'!B:B,A345)</f>
        <v>0</v>
      </c>
      <c r="L345" s="96">
        <f>_xlfn.MAXIFS('Details local delivery'!AA:AA,'Details local delivery'!B:B,A345)</f>
        <v>0</v>
      </c>
      <c r="M345" s="256">
        <f>IFERROR(_xlfn.MAXIFS('Details local delivery'!AB:AB,'Details local delivery'!B:B,A345),"-")</f>
        <v>0</v>
      </c>
      <c r="N345" s="104">
        <f t="shared" si="66"/>
        <v>0.9285714285714286</v>
      </c>
      <c r="O345" s="104">
        <f t="shared" si="67"/>
        <v>1.5182352941176471</v>
      </c>
      <c r="P345" s="99">
        <f t="shared" si="68"/>
        <v>0</v>
      </c>
      <c r="Q345" s="100">
        <f t="shared" si="69"/>
        <v>0</v>
      </c>
      <c r="R345" s="105" t="e">
        <f t="shared" si="70"/>
        <v>#DIV/0!</v>
      </c>
      <c r="S345" s="101">
        <f t="shared" si="71"/>
        <v>1.5182352941176471</v>
      </c>
      <c r="T345" s="102"/>
      <c r="U345" s="107"/>
      <c r="V345" s="5"/>
    </row>
    <row r="346" spans="1:22" ht="15.6" hidden="1" x14ac:dyDescent="0.3">
      <c r="A346" s="18" t="s">
        <v>1052</v>
      </c>
      <c r="B346" s="92">
        <f>+IFERROR(VLOOKUP(A346,'Details local delivery'!B:C,2,0),"-")</f>
        <v>46064</v>
      </c>
      <c r="C346" s="93">
        <f t="shared" si="65"/>
        <v>46064</v>
      </c>
      <c r="D346" s="94" t="str">
        <f>+IFERROR(VLOOKUP(A346,'Details local delivery'!B:E,4,0),"-")</f>
        <v>Location</v>
      </c>
      <c r="E346" s="94">
        <f>VLOOKUP(A346,'Details local delivery'!B:L,11,0)</f>
        <v>0</v>
      </c>
      <c r="F346" s="94">
        <f>SUMIFS('Details local delivery'!M:M,'Details local delivery'!G:G,'RECAP Delivery Plan '!A346)</f>
        <v>0</v>
      </c>
      <c r="G346" s="94">
        <f>VLOOKUP(A346,'Details local delivery'!B:J,9,0)</f>
        <v>0</v>
      </c>
      <c r="H346" s="95">
        <f>SUMIFS('Details local delivery'!K:K,'Details local delivery'!G:G,'RECAP Delivery Plan '!A346)</f>
        <v>0</v>
      </c>
      <c r="I346" s="96">
        <f>SUMIFS('Details local delivery'!Y:Y,'Details local delivery'!B:B,A:A)</f>
        <v>0</v>
      </c>
      <c r="J346" s="97">
        <f>AVERAGEIFS('Details local delivery'!W:W,'Details local delivery'!B:B,A346)</f>
        <v>1</v>
      </c>
      <c r="K346" s="96">
        <f>_xlfn.MAXIFS('Details local delivery'!Z:Z,'Details local delivery'!B:B,A346)</f>
        <v>0</v>
      </c>
      <c r="L346" s="96">
        <f>_xlfn.MAXIFS('Details local delivery'!AA:AA,'Details local delivery'!B:B,A346)</f>
        <v>0</v>
      </c>
      <c r="M346" s="96">
        <f>_xlfn.MAXIFS('Details local delivery'!AB:AB,'Details local delivery'!B:B,A346)</f>
        <v>0</v>
      </c>
      <c r="N346" s="104" t="e">
        <f t="shared" si="66"/>
        <v>#DIV/0!</v>
      </c>
      <c r="O346" s="104" t="e">
        <f t="shared" si="67"/>
        <v>#DIV/0!</v>
      </c>
      <c r="P346" s="99">
        <f t="shared" si="68"/>
        <v>0</v>
      </c>
      <c r="Q346" s="100">
        <f t="shared" si="69"/>
        <v>0</v>
      </c>
      <c r="R346" s="105" t="e">
        <f t="shared" si="70"/>
        <v>#DIV/0!</v>
      </c>
      <c r="S346" s="101" t="e">
        <f t="shared" si="71"/>
        <v>#DIV/0!</v>
      </c>
      <c r="T346" s="102"/>
      <c r="U346" s="107"/>
      <c r="V346" s="5"/>
    </row>
    <row r="347" spans="1:22" ht="15.6" hidden="1" x14ac:dyDescent="0.3">
      <c r="A347" s="18" t="s">
        <v>1053</v>
      </c>
      <c r="B347" s="92">
        <f>+IFERROR(VLOOKUP(A347,'Details local delivery'!B:C,2,0),"-")</f>
        <v>46064</v>
      </c>
      <c r="C347" s="93">
        <f t="shared" si="65"/>
        <v>46064</v>
      </c>
      <c r="D347" s="94" t="str">
        <f>+IFERROR(VLOOKUP(A347,'Details local delivery'!B:E,4,0),"-")</f>
        <v>Location</v>
      </c>
      <c r="E347" s="94">
        <f>VLOOKUP(A347,'Details local delivery'!B:L,11,0)</f>
        <v>0</v>
      </c>
      <c r="F347" s="94">
        <f>SUMIFS('Details local delivery'!M:M,'Details local delivery'!G:G,'RECAP Delivery Plan '!A347)</f>
        <v>0</v>
      </c>
      <c r="G347" s="94">
        <f>VLOOKUP(A347,'Details local delivery'!B:J,9,0)</f>
        <v>0</v>
      </c>
      <c r="H347" s="95">
        <f>SUMIFS('Details local delivery'!K:K,'Details local delivery'!G:G,'RECAP Delivery Plan '!A347)</f>
        <v>0</v>
      </c>
      <c r="I347" s="96">
        <f>SUMIFS('Details local delivery'!Y:Y,'Details local delivery'!B:B,A:A)</f>
        <v>0</v>
      </c>
      <c r="J347" s="97">
        <f>AVERAGEIFS('Details local delivery'!W:W,'Details local delivery'!B:B,A347)</f>
        <v>1</v>
      </c>
      <c r="K347" s="96">
        <f>_xlfn.MAXIFS('Details local delivery'!Z:Z,'Details local delivery'!B:B,A347)</f>
        <v>0</v>
      </c>
      <c r="L347" s="96">
        <f>_xlfn.MAXIFS('Details local delivery'!AA:AA,'Details local delivery'!B:B,A347)</f>
        <v>0</v>
      </c>
      <c r="M347" s="256">
        <f>IFERROR(_xlfn.MAXIFS('Details local delivery'!AB:AB,'Details local delivery'!B:B,A347),"-")</f>
        <v>0</v>
      </c>
      <c r="N347" s="104" t="e">
        <f t="shared" si="66"/>
        <v>#DIV/0!</v>
      </c>
      <c r="O347" s="104" t="e">
        <f t="shared" si="67"/>
        <v>#DIV/0!</v>
      </c>
      <c r="P347" s="99">
        <f t="shared" si="68"/>
        <v>0</v>
      </c>
      <c r="Q347" s="100">
        <f t="shared" si="69"/>
        <v>0</v>
      </c>
      <c r="R347" s="105" t="e">
        <f t="shared" si="70"/>
        <v>#DIV/0!</v>
      </c>
      <c r="S347" s="101" t="e">
        <f t="shared" si="71"/>
        <v>#DIV/0!</v>
      </c>
      <c r="T347" s="102"/>
      <c r="U347" s="107"/>
      <c r="V347" s="5"/>
    </row>
    <row r="348" spans="1:22" ht="15.6" hidden="1" x14ac:dyDescent="0.3">
      <c r="A348" s="18" t="s">
        <v>1054</v>
      </c>
      <c r="B348" s="92">
        <f>+IFERROR(VLOOKUP(A348,'Details local delivery'!B:C,2,0),"-")</f>
        <v>46064</v>
      </c>
      <c r="C348" s="93">
        <f t="shared" si="65"/>
        <v>46064</v>
      </c>
      <c r="D348" s="94" t="str">
        <f>+IFERROR(VLOOKUP(A348,'Details local delivery'!B:E,4,0),"-")</f>
        <v>4331tu175</v>
      </c>
      <c r="E348" s="94">
        <f>VLOOKUP(A348,'Details local delivery'!B:L,11,0)</f>
        <v>14</v>
      </c>
      <c r="F348" s="94">
        <f>SUMIFS('Details local delivery'!M:M,'Details local delivery'!G:G,'RECAP Delivery Plan '!A348)</f>
        <v>8</v>
      </c>
      <c r="G348" s="94">
        <f>VLOOKUP(A348,'Details local delivery'!B:J,9,0)</f>
        <v>9200</v>
      </c>
      <c r="H348" s="95">
        <f>SUMIFS('Details local delivery'!K:K,'Details local delivery'!G:G,'RECAP Delivery Plan '!A348)</f>
        <v>4800</v>
      </c>
      <c r="I348" s="96">
        <f>SUMIFS('Details local delivery'!Y:Y,'Details local delivery'!B:B,A:A)</f>
        <v>0</v>
      </c>
      <c r="J348" s="97">
        <f>AVERAGEIFS('Details local delivery'!W:W,'Details local delivery'!B:B,A348)</f>
        <v>1</v>
      </c>
      <c r="K348" s="96">
        <f>_xlfn.MAXIFS('Details local delivery'!Z:Z,'Details local delivery'!B:B,A348)</f>
        <v>0</v>
      </c>
      <c r="L348" s="96">
        <f>_xlfn.MAXIFS('Details local delivery'!AA:AA,'Details local delivery'!B:B,A348)</f>
        <v>0</v>
      </c>
      <c r="M348" s="256">
        <f>IFERROR(_xlfn.MAXIFS('Details local delivery'!AB:AB,'Details local delivery'!B:B,A348),"-")</f>
        <v>0</v>
      </c>
      <c r="N348" s="104">
        <f t="shared" si="66"/>
        <v>0.5714285714285714</v>
      </c>
      <c r="O348" s="104">
        <f t="shared" si="67"/>
        <v>0.52173913043478259</v>
      </c>
      <c r="P348" s="99">
        <f t="shared" si="68"/>
        <v>0</v>
      </c>
      <c r="Q348" s="100">
        <f t="shared" si="69"/>
        <v>0</v>
      </c>
      <c r="R348" s="105" t="e">
        <f t="shared" si="70"/>
        <v>#DIV/0!</v>
      </c>
      <c r="S348" s="101">
        <f t="shared" si="71"/>
        <v>0.5714285714285714</v>
      </c>
      <c r="T348" s="102"/>
      <c r="U348" s="107"/>
      <c r="V348" s="5"/>
    </row>
    <row r="349" spans="1:22" ht="15.6" hidden="1" x14ac:dyDescent="0.3">
      <c r="A349" s="18" t="s">
        <v>1055</v>
      </c>
      <c r="B349" s="92">
        <f>+IFERROR(VLOOKUP(A349,'Details local delivery'!B:C,2,0),"-")</f>
        <v>46064</v>
      </c>
      <c r="C349" s="93">
        <f t="shared" si="65"/>
        <v>46064</v>
      </c>
      <c r="D349" s="94" t="str">
        <f>+IFERROR(VLOOKUP(A349,'Details local delivery'!B:E,4,0),"-")</f>
        <v>Location</v>
      </c>
      <c r="E349" s="94">
        <f>VLOOKUP(A349,'Details local delivery'!B:L,11,0)</f>
        <v>0</v>
      </c>
      <c r="F349" s="94">
        <f>SUMIFS('Details local delivery'!M:M,'Details local delivery'!G:G,'RECAP Delivery Plan '!A349)</f>
        <v>0</v>
      </c>
      <c r="G349" s="94">
        <f>VLOOKUP(A349,'Details local delivery'!B:J,9,0)</f>
        <v>0</v>
      </c>
      <c r="H349" s="95">
        <f>SUMIFS('Details local delivery'!K:K,'Details local delivery'!G:G,'RECAP Delivery Plan '!A349)</f>
        <v>0</v>
      </c>
      <c r="I349" s="96">
        <f>SUMIFS('Details local delivery'!Y:Y,'Details local delivery'!B:B,A:A)</f>
        <v>0</v>
      </c>
      <c r="J349" s="97">
        <f>AVERAGEIFS('Details local delivery'!W:W,'Details local delivery'!B:B,A349)</f>
        <v>1</v>
      </c>
      <c r="K349" s="96">
        <f>_xlfn.MAXIFS('Details local delivery'!Z:Z,'Details local delivery'!B:B,A349)</f>
        <v>0</v>
      </c>
      <c r="L349" s="96">
        <f>_xlfn.MAXIFS('Details local delivery'!AA:AA,'Details local delivery'!B:B,A349)</f>
        <v>0</v>
      </c>
      <c r="M349" s="256">
        <f>IFERROR(_xlfn.MAXIFS('Details local delivery'!AB:AB,'Details local delivery'!B:B,A349),"-")</f>
        <v>0</v>
      </c>
      <c r="N349" s="104" t="e">
        <f t="shared" si="66"/>
        <v>#DIV/0!</v>
      </c>
      <c r="O349" s="104" t="e">
        <f t="shared" si="67"/>
        <v>#DIV/0!</v>
      </c>
      <c r="P349" s="99">
        <f t="shared" si="68"/>
        <v>0</v>
      </c>
      <c r="Q349" s="100">
        <f t="shared" si="69"/>
        <v>0</v>
      </c>
      <c r="R349" s="105" t="e">
        <f t="shared" si="70"/>
        <v>#DIV/0!</v>
      </c>
      <c r="S349" s="101" t="e">
        <f t="shared" si="71"/>
        <v>#DIV/0!</v>
      </c>
      <c r="T349" s="102"/>
      <c r="U349" s="107"/>
      <c r="V349" s="5"/>
    </row>
    <row r="350" spans="1:22" ht="15.6" hidden="1" x14ac:dyDescent="0.3">
      <c r="A350" s="18" t="s">
        <v>1056</v>
      </c>
      <c r="B350" s="92">
        <f>+IFERROR(VLOOKUP(A350,'Details local delivery'!B:C,2,0),"-")</f>
        <v>46064</v>
      </c>
      <c r="C350" s="93">
        <f t="shared" si="65"/>
        <v>46064</v>
      </c>
      <c r="D350" s="94" t="str">
        <f>+IFERROR(VLOOKUP(A350,'Details local delivery'!B:E,4,0),"-")</f>
        <v>2282tu131</v>
      </c>
      <c r="E350" s="94">
        <f>VLOOKUP(A350,'Details local delivery'!B:L,11,0)</f>
        <v>14</v>
      </c>
      <c r="F350" s="94">
        <f>SUMIFS('Details local delivery'!M:M,'Details local delivery'!G:G,'RECAP Delivery Plan '!A350)</f>
        <v>5</v>
      </c>
      <c r="G350" s="94">
        <f>VLOOKUP(A350,'Details local delivery'!B:J,9,0)</f>
        <v>10200</v>
      </c>
      <c r="H350" s="95">
        <f>SUMIFS('Details local delivery'!K:K,'Details local delivery'!G:G,'RECAP Delivery Plan '!A350)</f>
        <v>4500</v>
      </c>
      <c r="I350" s="96">
        <f>SUMIFS('Details local delivery'!Y:Y,'Details local delivery'!B:B,A:A)</f>
        <v>0</v>
      </c>
      <c r="J350" s="97">
        <f>AVERAGEIFS('Details local delivery'!W:W,'Details local delivery'!B:B,A350)</f>
        <v>1</v>
      </c>
      <c r="K350" s="96">
        <f>_xlfn.MAXIFS('Details local delivery'!Z:Z,'Details local delivery'!B:B,A350)</f>
        <v>0</v>
      </c>
      <c r="L350" s="96">
        <f>_xlfn.MAXIFS('Details local delivery'!AA:AA,'Details local delivery'!B:B,A350)</f>
        <v>0</v>
      </c>
      <c r="M350" s="96">
        <f>_xlfn.MAXIFS('Details local delivery'!AB:AB,'Details local delivery'!B:B,A350)</f>
        <v>0</v>
      </c>
      <c r="N350" s="104">
        <f t="shared" si="66"/>
        <v>0.35714285714285715</v>
      </c>
      <c r="O350" s="104">
        <f t="shared" si="67"/>
        <v>0.44117647058823528</v>
      </c>
      <c r="P350" s="99">
        <f t="shared" si="68"/>
        <v>0</v>
      </c>
      <c r="Q350" s="100">
        <f t="shared" si="69"/>
        <v>0</v>
      </c>
      <c r="R350" s="105" t="e">
        <f t="shared" si="70"/>
        <v>#DIV/0!</v>
      </c>
      <c r="S350" s="101">
        <f t="shared" si="71"/>
        <v>0.44117647058823528</v>
      </c>
      <c r="T350" s="102"/>
      <c r="U350" s="107"/>
      <c r="V350" s="5"/>
    </row>
    <row r="351" spans="1:22" ht="15.6" hidden="1" x14ac:dyDescent="0.3">
      <c r="A351" s="18" t="s">
        <v>1057</v>
      </c>
      <c r="B351" s="92">
        <f>+IFERROR(VLOOKUP(A351,'Details local delivery'!B:C,2,0),"-")</f>
        <v>46064</v>
      </c>
      <c r="C351" s="93">
        <f t="shared" si="65"/>
        <v>46064</v>
      </c>
      <c r="D351" s="94" t="str">
        <f>+IFERROR(VLOOKUP(A351,'Details local delivery'!B:E,4,0),"-")</f>
        <v>9524TU238</v>
      </c>
      <c r="E351" s="94">
        <f>VLOOKUP(A351,'Details local delivery'!B:L,11,0)</f>
        <v>14</v>
      </c>
      <c r="F351" s="94">
        <f>SUMIFS('Details local delivery'!M:M,'Details local delivery'!G:G,'RECAP Delivery Plan '!A351)</f>
        <v>14</v>
      </c>
      <c r="G351" s="94">
        <f>VLOOKUP(A351,'Details local delivery'!B:J,9,0)</f>
        <v>10230</v>
      </c>
      <c r="H351" s="95">
        <f>SUMIFS('Details local delivery'!K:K,'Details local delivery'!G:G,'RECAP Delivery Plan '!A351)</f>
        <v>9500</v>
      </c>
      <c r="I351" s="96">
        <f>SUMIFS('Details local delivery'!Y:Y,'Details local delivery'!B:B,A:A)</f>
        <v>0</v>
      </c>
      <c r="J351" s="97">
        <f>AVERAGEIFS('Details local delivery'!W:W,'Details local delivery'!B:B,A351)</f>
        <v>1</v>
      </c>
      <c r="K351" s="96">
        <f>_xlfn.MAXIFS('Details local delivery'!Z:Z,'Details local delivery'!B:B,A351)</f>
        <v>0</v>
      </c>
      <c r="L351" s="96">
        <f>_xlfn.MAXIFS('Details local delivery'!AA:AA,'Details local delivery'!B:B,A351)</f>
        <v>0</v>
      </c>
      <c r="M351" s="96">
        <f>_xlfn.MAXIFS('Details local delivery'!AB:AB,'Details local delivery'!B:B,A351)</f>
        <v>0</v>
      </c>
      <c r="N351" s="104">
        <f t="shared" si="66"/>
        <v>1</v>
      </c>
      <c r="O351" s="104">
        <f t="shared" si="67"/>
        <v>0.92864125122189634</v>
      </c>
      <c r="P351" s="99">
        <f t="shared" si="68"/>
        <v>0</v>
      </c>
      <c r="Q351" s="100">
        <f t="shared" si="69"/>
        <v>0</v>
      </c>
      <c r="R351" s="105" t="e">
        <f t="shared" si="70"/>
        <v>#DIV/0!</v>
      </c>
      <c r="S351" s="101">
        <f t="shared" si="71"/>
        <v>1</v>
      </c>
      <c r="T351" s="102"/>
      <c r="U351" s="107"/>
      <c r="V351" s="5"/>
    </row>
    <row r="352" spans="1:22" ht="15.6" hidden="1" x14ac:dyDescent="0.3">
      <c r="A352" s="18" t="s">
        <v>1058</v>
      </c>
      <c r="B352" s="92">
        <f>+IFERROR(VLOOKUP(A352,'Details local delivery'!B:C,2,0),"-")</f>
        <v>46064</v>
      </c>
      <c r="C352" s="93">
        <f t="shared" si="65"/>
        <v>46064</v>
      </c>
      <c r="D352" s="94" t="str">
        <f>+IFERROR(VLOOKUP(A352,'Details local delivery'!B:E,4,0),"-")</f>
        <v>4331tu175</v>
      </c>
      <c r="E352" s="94">
        <f>VLOOKUP(A352,'Details local delivery'!B:L,11,0)</f>
        <v>14</v>
      </c>
      <c r="F352" s="94">
        <f>SUMIFS('Details local delivery'!M:M,'Details local delivery'!G:G,'RECAP Delivery Plan '!A352)</f>
        <v>8</v>
      </c>
      <c r="G352" s="94">
        <f>VLOOKUP(A352,'Details local delivery'!B:J,9,0)</f>
        <v>9200</v>
      </c>
      <c r="H352" s="95">
        <f>SUMIFS('Details local delivery'!K:K,'Details local delivery'!G:G,'RECAP Delivery Plan '!A352)</f>
        <v>5000</v>
      </c>
      <c r="I352" s="96">
        <f>SUMIFS('Details local delivery'!Y:Y,'Details local delivery'!B:B,A:A)</f>
        <v>0</v>
      </c>
      <c r="J352" s="97">
        <f>AVERAGEIFS('Details local delivery'!W:W,'Details local delivery'!B:B,A352)</f>
        <v>1</v>
      </c>
      <c r="K352" s="96">
        <f>_xlfn.MAXIFS('Details local delivery'!Z:Z,'Details local delivery'!B:B,A352)</f>
        <v>0</v>
      </c>
      <c r="L352" s="96">
        <f>_xlfn.MAXIFS('Details local delivery'!AA:AA,'Details local delivery'!B:B,A352)</f>
        <v>0</v>
      </c>
      <c r="M352" s="96">
        <f>_xlfn.MAXIFS('Details local delivery'!AB:AB,'Details local delivery'!B:B,A352)</f>
        <v>0</v>
      </c>
      <c r="N352" s="104">
        <f t="shared" si="66"/>
        <v>0.5714285714285714</v>
      </c>
      <c r="O352" s="104">
        <f t="shared" si="67"/>
        <v>0.54347826086956519</v>
      </c>
      <c r="P352" s="99">
        <f t="shared" si="68"/>
        <v>0</v>
      </c>
      <c r="Q352" s="100">
        <f t="shared" si="69"/>
        <v>0</v>
      </c>
      <c r="R352" s="105" t="e">
        <f t="shared" si="70"/>
        <v>#DIV/0!</v>
      </c>
      <c r="S352" s="101">
        <f t="shared" si="71"/>
        <v>0.5714285714285714</v>
      </c>
      <c r="T352" s="102"/>
      <c r="U352" s="107"/>
      <c r="V352" s="5"/>
    </row>
    <row r="353" spans="1:22" ht="15.6" hidden="1" x14ac:dyDescent="0.3">
      <c r="A353" s="18" t="s">
        <v>1059</v>
      </c>
      <c r="B353" s="92">
        <f>+IFERROR(VLOOKUP(A353,'Details local delivery'!B:C,2,0),"-")</f>
        <v>46064</v>
      </c>
      <c r="C353" s="93">
        <f t="shared" si="65"/>
        <v>46064</v>
      </c>
      <c r="D353" s="94" t="str">
        <f>+IFERROR(VLOOKUP(A353,'Details local delivery'!B:E,4,0),"-")</f>
        <v>626tu203</v>
      </c>
      <c r="E353" s="94">
        <f>VLOOKUP(A353,'Details local delivery'!B:L,11,0)</f>
        <v>14</v>
      </c>
      <c r="F353" s="94">
        <f>SUMIFS('Details local delivery'!M:M,'Details local delivery'!G:G,'RECAP Delivery Plan '!A353)</f>
        <v>10</v>
      </c>
      <c r="G353" s="94">
        <f>VLOOKUP(A353,'Details local delivery'!B:J,9,0)</f>
        <v>8500</v>
      </c>
      <c r="H353" s="95">
        <f>SUMIFS('Details local delivery'!K:K,'Details local delivery'!G:G,'RECAP Delivery Plan '!A353)</f>
        <v>3815</v>
      </c>
      <c r="I353" s="96">
        <f>SUMIFS('Details local delivery'!Y:Y,'Details local delivery'!B:B,A:A)</f>
        <v>0</v>
      </c>
      <c r="J353" s="97">
        <f>AVERAGEIFS('Details local delivery'!W:W,'Details local delivery'!B:B,A353)</f>
        <v>1</v>
      </c>
      <c r="K353" s="96">
        <f>_xlfn.MAXIFS('Details local delivery'!Z:Z,'Details local delivery'!B:B,A353)</f>
        <v>0</v>
      </c>
      <c r="L353" s="96">
        <f>_xlfn.MAXIFS('Details local delivery'!AA:AA,'Details local delivery'!B:B,A353)</f>
        <v>0</v>
      </c>
      <c r="M353" s="96">
        <f>_xlfn.MAXIFS('Details local delivery'!AB:AB,'Details local delivery'!B:B,A353)</f>
        <v>0</v>
      </c>
      <c r="N353" s="104">
        <f t="shared" si="66"/>
        <v>0.7142857142857143</v>
      </c>
      <c r="O353" s="104">
        <f t="shared" si="67"/>
        <v>0.44882352941176473</v>
      </c>
      <c r="P353" s="99">
        <f t="shared" si="68"/>
        <v>0</v>
      </c>
      <c r="Q353" s="100">
        <f t="shared" si="69"/>
        <v>0</v>
      </c>
      <c r="R353" s="105" t="e">
        <f t="shared" si="70"/>
        <v>#DIV/0!</v>
      </c>
      <c r="S353" s="101">
        <f t="shared" si="71"/>
        <v>0.7142857142857143</v>
      </c>
      <c r="T353" s="102"/>
      <c r="U353" s="107"/>
      <c r="V353" s="5"/>
    </row>
    <row r="354" spans="1:22" ht="15.6" hidden="1" x14ac:dyDescent="0.3">
      <c r="A354" s="18" t="s">
        <v>1060</v>
      </c>
      <c r="B354" s="92">
        <f>+IFERROR(VLOOKUP(A354,'Details local delivery'!B:C,2,0),"-")</f>
        <v>46064</v>
      </c>
      <c r="C354" s="93">
        <f t="shared" si="65"/>
        <v>46064</v>
      </c>
      <c r="D354" s="94" t="str">
        <f>+IFERROR(VLOOKUP(A354,'Details local delivery'!B:E,4,0),"-")</f>
        <v>7797tu218</v>
      </c>
      <c r="E354" s="94">
        <f>VLOOKUP(A354,'Details local delivery'!B:L,11,0)</f>
        <v>3</v>
      </c>
      <c r="F354" s="94">
        <f>SUMIFS('Details local delivery'!M:M,'Details local delivery'!G:G,'RECAP Delivery Plan '!A354)</f>
        <v>1</v>
      </c>
      <c r="G354" s="94">
        <f>VLOOKUP(A354,'Details local delivery'!B:J,9,0)</f>
        <v>927</v>
      </c>
      <c r="H354" s="95">
        <f>SUMIFS('Details local delivery'!K:K,'Details local delivery'!G:G,'RECAP Delivery Plan '!A354)</f>
        <v>302</v>
      </c>
      <c r="I354" s="96">
        <f>SUMIFS('Details local delivery'!Y:Y,'Details local delivery'!B:B,A:A)</f>
        <v>0</v>
      </c>
      <c r="J354" s="97">
        <f>AVERAGEIFS('Details local delivery'!W:W,'Details local delivery'!B:B,A354)</f>
        <v>1</v>
      </c>
      <c r="K354" s="96">
        <f>_xlfn.MAXIFS('Details local delivery'!Z:Z,'Details local delivery'!B:B,A354)</f>
        <v>0</v>
      </c>
      <c r="L354" s="96">
        <f>_xlfn.MAXIFS('Details local delivery'!AA:AA,'Details local delivery'!B:B,A354)</f>
        <v>0</v>
      </c>
      <c r="M354" s="96">
        <f>_xlfn.MAXIFS('Details local delivery'!AB:AB,'Details local delivery'!B:B,A354)</f>
        <v>0</v>
      </c>
      <c r="N354" s="104">
        <f t="shared" si="66"/>
        <v>0.33333333333333331</v>
      </c>
      <c r="O354" s="104">
        <f t="shared" si="67"/>
        <v>0.32578209277238401</v>
      </c>
      <c r="P354" s="99">
        <f t="shared" si="68"/>
        <v>0</v>
      </c>
      <c r="Q354" s="100">
        <f t="shared" si="69"/>
        <v>0</v>
      </c>
      <c r="R354" s="105" t="e">
        <f t="shared" si="70"/>
        <v>#DIV/0!</v>
      </c>
      <c r="S354" s="101">
        <f t="shared" si="71"/>
        <v>0.33333333333333331</v>
      </c>
      <c r="T354" s="102"/>
      <c r="U354" s="107"/>
      <c r="V354" s="5"/>
    </row>
    <row r="355" spans="1:22" ht="15.6" hidden="1" x14ac:dyDescent="0.3">
      <c r="A355" s="18" t="s">
        <v>1061</v>
      </c>
      <c r="B355" s="92">
        <f>+IFERROR(VLOOKUP(A355,'Details local delivery'!B:C,2,0),"-")</f>
        <v>46064</v>
      </c>
      <c r="C355" s="93">
        <f t="shared" si="65"/>
        <v>46064</v>
      </c>
      <c r="D355" s="94" t="str">
        <f>+IFERROR(VLOOKUP(A355,'Details local delivery'!B:E,4,0),"-")</f>
        <v>626tu203</v>
      </c>
      <c r="E355" s="94">
        <f>VLOOKUP(A355,'Details local delivery'!B:L,11,0)</f>
        <v>14</v>
      </c>
      <c r="F355" s="94">
        <f>SUMIFS('Details local delivery'!M:M,'Details local delivery'!G:G,'RECAP Delivery Plan '!A355)</f>
        <v>5</v>
      </c>
      <c r="G355" s="94">
        <f>VLOOKUP(A355,'Details local delivery'!B:J,9,0)</f>
        <v>8500</v>
      </c>
      <c r="H355" s="95">
        <f>SUMIFS('Details local delivery'!K:K,'Details local delivery'!G:G,'RECAP Delivery Plan '!A355)</f>
        <v>5372.3</v>
      </c>
      <c r="I355" s="96">
        <f>SUMIFS('Details local delivery'!Y:Y,'Details local delivery'!B:B,A:A)</f>
        <v>0</v>
      </c>
      <c r="J355" s="97">
        <f>AVERAGEIFS('Details local delivery'!W:W,'Details local delivery'!B:B,A355)</f>
        <v>1</v>
      </c>
      <c r="K355" s="96">
        <f>_xlfn.MAXIFS('Details local delivery'!Z:Z,'Details local delivery'!B:B,A355)</f>
        <v>0</v>
      </c>
      <c r="L355" s="96">
        <f>_xlfn.MAXIFS('Details local delivery'!AA:AA,'Details local delivery'!B:B,A355)</f>
        <v>0</v>
      </c>
      <c r="M355" s="256">
        <f>IFERROR(_xlfn.MAXIFS('Details local delivery'!AB:AB,'Details local delivery'!B:B,A355),"-")</f>
        <v>0</v>
      </c>
      <c r="N355" s="104">
        <f t="shared" si="66"/>
        <v>0.35714285714285715</v>
      </c>
      <c r="O355" s="104">
        <f t="shared" si="67"/>
        <v>0.63203529411764703</v>
      </c>
      <c r="P355" s="99">
        <f t="shared" si="68"/>
        <v>0</v>
      </c>
      <c r="Q355" s="100">
        <f t="shared" si="69"/>
        <v>0</v>
      </c>
      <c r="R355" s="105" t="e">
        <f t="shared" si="70"/>
        <v>#DIV/0!</v>
      </c>
      <c r="S355" s="101">
        <f t="shared" si="71"/>
        <v>0.63203529411764703</v>
      </c>
      <c r="T355" s="102"/>
      <c r="U355" s="107"/>
      <c r="V355" s="5"/>
    </row>
    <row r="356" spans="1:22" ht="15.6" hidden="1" x14ac:dyDescent="0.3">
      <c r="A356" s="18" t="s">
        <v>1062</v>
      </c>
      <c r="B356" s="92">
        <f>+IFERROR(VLOOKUP(A356,'Details local delivery'!B:C,2,0),"-")</f>
        <v>46064</v>
      </c>
      <c r="C356" s="93">
        <f t="shared" si="65"/>
        <v>46064</v>
      </c>
      <c r="D356" s="94" t="str">
        <f>+IFERROR(VLOOKUP(A356,'Details local delivery'!B:E,4,0),"-")</f>
        <v>6502TU247</v>
      </c>
      <c r="E356" s="94">
        <f>VLOOKUP(A356,'Details local delivery'!B:L,11,0)</f>
        <v>14</v>
      </c>
      <c r="F356" s="94">
        <f>SUMIFS('Details local delivery'!M:M,'Details local delivery'!G:G,'RECAP Delivery Plan '!A356)</f>
        <v>7</v>
      </c>
      <c r="G356" s="94">
        <f>VLOOKUP(A356,'Details local delivery'!B:J,9,0)</f>
        <v>8500</v>
      </c>
      <c r="H356" s="95">
        <f>SUMIFS('Details local delivery'!K:K,'Details local delivery'!G:G,'RECAP Delivery Plan '!A356)</f>
        <v>11920</v>
      </c>
      <c r="I356" s="96">
        <f>SUMIFS('Details local delivery'!Y:Y,'Details local delivery'!B:B,A:A)</f>
        <v>0</v>
      </c>
      <c r="J356" s="97">
        <f>AVERAGEIFS('Details local delivery'!W:W,'Details local delivery'!B:B,A356)</f>
        <v>1</v>
      </c>
      <c r="K356" s="96">
        <f>_xlfn.MAXIFS('Details local delivery'!Z:Z,'Details local delivery'!B:B,A356)</f>
        <v>0</v>
      </c>
      <c r="L356" s="96">
        <f>_xlfn.MAXIFS('Details local delivery'!AA:AA,'Details local delivery'!B:B,A356)</f>
        <v>0</v>
      </c>
      <c r="M356" s="256">
        <f>IFERROR(_xlfn.MAXIFS('Details local delivery'!AB:AB,'Details local delivery'!B:B,A356),"-")</f>
        <v>0</v>
      </c>
      <c r="N356" s="104">
        <f t="shared" si="66"/>
        <v>0.5</v>
      </c>
      <c r="O356" s="104">
        <f t="shared" si="67"/>
        <v>1.4023529411764706</v>
      </c>
      <c r="P356" s="99">
        <f t="shared" si="68"/>
        <v>0</v>
      </c>
      <c r="Q356" s="100">
        <f t="shared" si="69"/>
        <v>0</v>
      </c>
      <c r="R356" s="105" t="e">
        <f t="shared" si="70"/>
        <v>#DIV/0!</v>
      </c>
      <c r="S356" s="101">
        <f t="shared" si="71"/>
        <v>1.4023529411764706</v>
      </c>
      <c r="T356" s="102"/>
      <c r="U356" s="107"/>
      <c r="V356" s="5"/>
    </row>
    <row r="357" spans="1:22" ht="15.6" hidden="1" x14ac:dyDescent="0.3">
      <c r="A357" s="18" t="s">
        <v>1063</v>
      </c>
      <c r="B357" s="92">
        <f>+IFERROR(VLOOKUP(A357,'Details local delivery'!B:C,2,0),"-")</f>
        <v>46064</v>
      </c>
      <c r="C357" s="93">
        <f t="shared" si="65"/>
        <v>46064</v>
      </c>
      <c r="D357" s="94" t="str">
        <f>+IFERROR(VLOOKUP(A357,'Details local delivery'!B:E,4,0),"-")</f>
        <v>6502TU247</v>
      </c>
      <c r="E357" s="94">
        <f>VLOOKUP(A357,'Details local delivery'!B:L,11,0)</f>
        <v>14</v>
      </c>
      <c r="F357" s="94">
        <f>SUMIFS('Details local delivery'!M:M,'Details local delivery'!G:G,'RECAP Delivery Plan '!A357)</f>
        <v>7</v>
      </c>
      <c r="G357" s="94">
        <f>VLOOKUP(A357,'Details local delivery'!B:J,9,0)</f>
        <v>8500</v>
      </c>
      <c r="H357" s="95">
        <f>SUMIFS('Details local delivery'!K:K,'Details local delivery'!G:G,'RECAP Delivery Plan '!A357)</f>
        <v>5000</v>
      </c>
      <c r="I357" s="96">
        <f>SUMIFS('Details local delivery'!Y:Y,'Details local delivery'!B:B,A:A)</f>
        <v>0</v>
      </c>
      <c r="J357" s="97">
        <f>AVERAGEIFS('Details local delivery'!W:W,'Details local delivery'!B:B,A357)</f>
        <v>1</v>
      </c>
      <c r="K357" s="96">
        <f>_xlfn.MAXIFS('Details local delivery'!Z:Z,'Details local delivery'!B:B,A357)</f>
        <v>0</v>
      </c>
      <c r="L357" s="96">
        <f>_xlfn.MAXIFS('Details local delivery'!AA:AA,'Details local delivery'!B:B,A357)</f>
        <v>0</v>
      </c>
      <c r="M357" s="256">
        <f>IFERROR(_xlfn.MAXIFS('Details local delivery'!AB:AB,'Details local delivery'!B:B,A357),"-")</f>
        <v>0</v>
      </c>
      <c r="N357" s="104">
        <f t="shared" si="66"/>
        <v>0.5</v>
      </c>
      <c r="O357" s="104">
        <f t="shared" si="67"/>
        <v>0.58823529411764708</v>
      </c>
      <c r="P357" s="99">
        <f t="shared" si="68"/>
        <v>0</v>
      </c>
      <c r="Q357" s="100">
        <f t="shared" si="69"/>
        <v>0</v>
      </c>
      <c r="R357" s="105" t="e">
        <f t="shared" si="70"/>
        <v>#DIV/0!</v>
      </c>
      <c r="S357" s="101">
        <f t="shared" si="71"/>
        <v>0.58823529411764708</v>
      </c>
      <c r="T357" s="102"/>
      <c r="U357" s="107"/>
      <c r="V357" s="5"/>
    </row>
    <row r="358" spans="1:22" ht="15.6" hidden="1" x14ac:dyDescent="0.3">
      <c r="A358" s="18" t="s">
        <v>1064</v>
      </c>
      <c r="B358" s="92">
        <f>+IFERROR(VLOOKUP(A358,'Details local delivery'!B:C,2,0),"-")</f>
        <v>46064</v>
      </c>
      <c r="C358" s="93">
        <f t="shared" si="65"/>
        <v>46064</v>
      </c>
      <c r="D358" s="94" t="str">
        <f>+IFERROR(VLOOKUP(A358,'Details local delivery'!B:E,4,0),"-")</f>
        <v>REM107627</v>
      </c>
      <c r="E358" s="94">
        <f>VLOOKUP(A358,'Details local delivery'!B:L,11,0)</f>
        <v>27</v>
      </c>
      <c r="F358" s="94">
        <f>SUMIFS('Details local delivery'!M:M,'Details local delivery'!G:G,'RECAP Delivery Plan '!A358)</f>
        <v>24</v>
      </c>
      <c r="G358" s="94">
        <f>VLOOKUP(A358,'Details local delivery'!B:J,9,0)</f>
        <v>24950</v>
      </c>
      <c r="H358" s="95">
        <f>SUMIFS('Details local delivery'!K:K,'Details local delivery'!G:G,'RECAP Delivery Plan '!A358)</f>
        <v>14024</v>
      </c>
      <c r="I358" s="96">
        <f>SUMIFS('Details local delivery'!Y:Y,'Details local delivery'!B:B,A:A)</f>
        <v>0</v>
      </c>
      <c r="J358" s="97">
        <f>AVERAGEIFS('Details local delivery'!W:W,'Details local delivery'!B:B,A358)</f>
        <v>1</v>
      </c>
      <c r="K358" s="96">
        <f>_xlfn.MAXIFS('Details local delivery'!Z:Z,'Details local delivery'!B:B,A358)</f>
        <v>0</v>
      </c>
      <c r="L358" s="96">
        <f>_xlfn.MAXIFS('Details local delivery'!AA:AA,'Details local delivery'!B:B,A358)</f>
        <v>0</v>
      </c>
      <c r="M358" s="96">
        <f>_xlfn.MAXIFS('Details local delivery'!AB:AB,'Details local delivery'!B:B,A358)</f>
        <v>0</v>
      </c>
      <c r="N358" s="104">
        <f t="shared" si="66"/>
        <v>0.88888888888888884</v>
      </c>
      <c r="O358" s="104">
        <f t="shared" si="67"/>
        <v>0.5620841683366733</v>
      </c>
      <c r="P358" s="99">
        <f t="shared" si="68"/>
        <v>0</v>
      </c>
      <c r="Q358" s="100">
        <f t="shared" si="69"/>
        <v>0</v>
      </c>
      <c r="R358" s="105" t="e">
        <f t="shared" si="70"/>
        <v>#DIV/0!</v>
      </c>
      <c r="S358" s="253">
        <f t="shared" si="71"/>
        <v>0.88888888888888884</v>
      </c>
      <c r="T358" s="102"/>
      <c r="U358" s="107"/>
      <c r="V358" s="5"/>
    </row>
    <row r="359" spans="1:22" ht="15.6" hidden="1" x14ac:dyDescent="0.3">
      <c r="A359" s="18" t="s">
        <v>1065</v>
      </c>
      <c r="B359" s="92">
        <f>+IFERROR(VLOOKUP(A359,'Details local delivery'!B:C,2,0),"-")</f>
        <v>46065</v>
      </c>
      <c r="C359" s="93">
        <f t="shared" si="65"/>
        <v>46065</v>
      </c>
      <c r="D359" s="94" t="str">
        <f>+IFERROR(VLOOKUP(A359,'Details local delivery'!B:E,4,0),"-")</f>
        <v>6502TU247</v>
      </c>
      <c r="E359" s="94">
        <f>VLOOKUP(A359,'Details local delivery'!B:L,11,0)</f>
        <v>14</v>
      </c>
      <c r="F359" s="94">
        <f>SUMIFS('Details local delivery'!M:M,'Details local delivery'!G:G,'RECAP Delivery Plan '!A359)</f>
        <v>7</v>
      </c>
      <c r="G359" s="94">
        <f>VLOOKUP(A359,'Details local delivery'!B:J,9,0)</f>
        <v>8500</v>
      </c>
      <c r="H359" s="95">
        <f>SUMIFS('Details local delivery'!K:K,'Details local delivery'!G:G,'RECAP Delivery Plan '!A359)</f>
        <v>4184</v>
      </c>
      <c r="I359" s="96">
        <f>SUMIFS('Details local delivery'!Y:Y,'Details local delivery'!B:B,A:A)</f>
        <v>0</v>
      </c>
      <c r="J359" s="97">
        <f>AVERAGEIFS('Details local delivery'!W:W,'Details local delivery'!B:B,A359)</f>
        <v>1</v>
      </c>
      <c r="K359" s="96">
        <f>_xlfn.MAXIFS('Details local delivery'!Z:Z,'Details local delivery'!B:B,A359)</f>
        <v>0</v>
      </c>
      <c r="L359" s="96">
        <f>_xlfn.MAXIFS('Details local delivery'!AA:AA,'Details local delivery'!B:B,A359)</f>
        <v>0</v>
      </c>
      <c r="M359" s="256">
        <f>IFERROR(_xlfn.MAXIFS('Details local delivery'!AB:AB,'Details local delivery'!B:B,A359),"-")</f>
        <v>0</v>
      </c>
      <c r="N359" s="104">
        <f t="shared" si="66"/>
        <v>0.5</v>
      </c>
      <c r="O359" s="104">
        <f t="shared" si="67"/>
        <v>0.49223529411764705</v>
      </c>
      <c r="P359" s="99">
        <f t="shared" si="68"/>
        <v>0</v>
      </c>
      <c r="Q359" s="100">
        <f t="shared" si="69"/>
        <v>0</v>
      </c>
      <c r="R359" s="105" t="e">
        <f t="shared" si="70"/>
        <v>#DIV/0!</v>
      </c>
      <c r="S359" s="101">
        <f t="shared" si="71"/>
        <v>0.5</v>
      </c>
      <c r="T359" s="102"/>
      <c r="U359" s="107"/>
      <c r="V359" s="5"/>
    </row>
    <row r="360" spans="1:22" ht="15.6" hidden="1" x14ac:dyDescent="0.3">
      <c r="A360" s="18" t="s">
        <v>1066</v>
      </c>
      <c r="B360" s="92">
        <f>+IFERROR(VLOOKUP(A360,'Details local delivery'!B:C,2,0),"-")</f>
        <v>46065</v>
      </c>
      <c r="C360" s="93">
        <f t="shared" si="65"/>
        <v>46065</v>
      </c>
      <c r="D360" s="94" t="str">
        <f>+IFERROR(VLOOKUP(A360,'Details local delivery'!B:E,4,0),"-")</f>
        <v>6502TU247</v>
      </c>
      <c r="E360" s="94">
        <f>VLOOKUP(A360,'Details local delivery'!B:L,11,0)</f>
        <v>14</v>
      </c>
      <c r="F360" s="94">
        <f>SUMIFS('Details local delivery'!M:M,'Details local delivery'!G:G,'RECAP Delivery Plan '!A360)</f>
        <v>19</v>
      </c>
      <c r="G360" s="94">
        <f>VLOOKUP(A360,'Details local delivery'!B:J,9,0)</f>
        <v>8500</v>
      </c>
      <c r="H360" s="95">
        <f>SUMIFS('Details local delivery'!K:K,'Details local delivery'!G:G,'RECAP Delivery Plan '!A360)</f>
        <v>2721</v>
      </c>
      <c r="I360" s="96">
        <f>SUMIFS('Details local delivery'!Y:Y,'Details local delivery'!B:B,A:A)</f>
        <v>0</v>
      </c>
      <c r="J360" s="97">
        <f>AVERAGEIFS('Details local delivery'!W:W,'Details local delivery'!B:B,A360)</f>
        <v>0.78333333333430344</v>
      </c>
      <c r="K360" s="96">
        <f>_xlfn.MAXIFS('Details local delivery'!Z:Z,'Details local delivery'!B:B,A360)</f>
        <v>0</v>
      </c>
      <c r="L360" s="96">
        <f>_xlfn.MAXIFS('Details local delivery'!AA:AA,'Details local delivery'!B:B,A360)</f>
        <v>0</v>
      </c>
      <c r="M360" s="96">
        <f>_xlfn.MAXIFS('Details local delivery'!AB:AB,'Details local delivery'!B:B,A360)</f>
        <v>0</v>
      </c>
      <c r="N360" s="104">
        <f t="shared" si="66"/>
        <v>1.3571428571428572</v>
      </c>
      <c r="O360" s="104">
        <f t="shared" si="67"/>
        <v>0.32011764705882351</v>
      </c>
      <c r="P360" s="99">
        <f t="shared" si="68"/>
        <v>0</v>
      </c>
      <c r="Q360" s="100">
        <f t="shared" si="69"/>
        <v>0</v>
      </c>
      <c r="R360" s="105" t="e">
        <f t="shared" si="70"/>
        <v>#DIV/0!</v>
      </c>
      <c r="S360" s="101">
        <f t="shared" si="71"/>
        <v>1.3571428571428572</v>
      </c>
      <c r="T360" s="102"/>
      <c r="U360" s="107" t="s">
        <v>228</v>
      </c>
      <c r="V360" s="5"/>
    </row>
    <row r="361" spans="1:22" ht="15.6" hidden="1" x14ac:dyDescent="0.3">
      <c r="A361" s="18" t="s">
        <v>1067</v>
      </c>
      <c r="B361" s="92">
        <f>+IFERROR(VLOOKUP(A361,'Details local delivery'!B:C,2,0),"-")</f>
        <v>46065</v>
      </c>
      <c r="C361" s="93">
        <f t="shared" si="65"/>
        <v>46065</v>
      </c>
      <c r="D361" s="94" t="str">
        <f>+IFERROR(VLOOKUP(A361,'Details local delivery'!B:E,4,0),"-")</f>
        <v>REM107627</v>
      </c>
      <c r="E361" s="94">
        <f>VLOOKUP(A361,'Details local delivery'!B:L,11,0)</f>
        <v>27</v>
      </c>
      <c r="F361" s="94">
        <f>SUMIFS('Details local delivery'!M:M,'Details local delivery'!G:G,'RECAP Delivery Plan '!A361)</f>
        <v>27</v>
      </c>
      <c r="G361" s="94">
        <f>VLOOKUP(A361,'Details local delivery'!B:J,9,0)</f>
        <v>24950</v>
      </c>
      <c r="H361" s="95">
        <f>SUMIFS('Details local delivery'!K:K,'Details local delivery'!G:G,'RECAP Delivery Plan '!A361)</f>
        <v>15566</v>
      </c>
      <c r="I361" s="96">
        <f>SUMIFS('Details local delivery'!Y:Y,'Details local delivery'!B:B,A:A)</f>
        <v>0</v>
      </c>
      <c r="J361" s="97">
        <f>AVERAGEIFS('Details local delivery'!W:W,'Details local delivery'!B:B,A361)</f>
        <v>1</v>
      </c>
      <c r="K361" s="96">
        <f>_xlfn.MAXIFS('Details local delivery'!Z:Z,'Details local delivery'!B:B,A361)</f>
        <v>0</v>
      </c>
      <c r="L361" s="96">
        <f>_xlfn.MAXIFS('Details local delivery'!AA:AA,'Details local delivery'!B:B,A361)</f>
        <v>0</v>
      </c>
      <c r="M361" s="256">
        <f>IFERROR(_xlfn.MAXIFS('Details local delivery'!AB:AB,'Details local delivery'!B:B,A361),"-")</f>
        <v>0</v>
      </c>
      <c r="N361" s="104">
        <f t="shared" si="66"/>
        <v>1</v>
      </c>
      <c r="O361" s="104">
        <f t="shared" si="67"/>
        <v>0.6238877755511022</v>
      </c>
      <c r="P361" s="99">
        <f t="shared" si="68"/>
        <v>0</v>
      </c>
      <c r="Q361" s="100">
        <f t="shared" si="69"/>
        <v>0</v>
      </c>
      <c r="R361" s="105" t="e">
        <f t="shared" si="70"/>
        <v>#DIV/0!</v>
      </c>
      <c r="S361" s="101">
        <f t="shared" si="71"/>
        <v>1</v>
      </c>
      <c r="T361" s="102"/>
      <c r="U361" s="107"/>
      <c r="V361" s="5"/>
    </row>
    <row r="362" spans="1:22" ht="15.6" hidden="1" x14ac:dyDescent="0.3">
      <c r="A362" s="18" t="s">
        <v>1068</v>
      </c>
      <c r="B362" s="92">
        <f>+IFERROR(VLOOKUP(A362,'Details local delivery'!B:C,2,0),"-")</f>
        <v>46065</v>
      </c>
      <c r="C362" s="93">
        <f t="shared" si="65"/>
        <v>46065</v>
      </c>
      <c r="D362" s="94" t="str">
        <f>+IFERROR(VLOOKUP(A362,'Details local delivery'!B:E,4,0),"-")</f>
        <v>2282tu131</v>
      </c>
      <c r="E362" s="94">
        <f>VLOOKUP(A362,'Details local delivery'!B:L,11,0)</f>
        <v>14</v>
      </c>
      <c r="F362" s="94">
        <f>SUMIFS('Details local delivery'!M:M,'Details local delivery'!G:G,'RECAP Delivery Plan '!A362)</f>
        <v>5</v>
      </c>
      <c r="G362" s="94">
        <f>VLOOKUP(A362,'Details local delivery'!B:J,9,0)</f>
        <v>10200</v>
      </c>
      <c r="H362" s="95">
        <f>SUMIFS('Details local delivery'!K:K,'Details local delivery'!G:G,'RECAP Delivery Plan '!A362)</f>
        <v>2400</v>
      </c>
      <c r="I362" s="96">
        <f>SUMIFS('Details local delivery'!Y:Y,'Details local delivery'!B:B,A:A)</f>
        <v>0</v>
      </c>
      <c r="J362" s="97">
        <f>AVERAGEIFS('Details local delivery'!W:W,'Details local delivery'!B:B,A362)</f>
        <v>1</v>
      </c>
      <c r="K362" s="96">
        <f>_xlfn.MAXIFS('Details local delivery'!Z:Z,'Details local delivery'!B:B,A362)</f>
        <v>0</v>
      </c>
      <c r="L362" s="96">
        <f>_xlfn.MAXIFS('Details local delivery'!AA:AA,'Details local delivery'!B:B,A362)</f>
        <v>0</v>
      </c>
      <c r="M362" s="96">
        <f>_xlfn.MAXIFS('Details local delivery'!AB:AB,'Details local delivery'!B:B,A362)</f>
        <v>0</v>
      </c>
      <c r="N362" s="104">
        <f t="shared" si="66"/>
        <v>0.35714285714285715</v>
      </c>
      <c r="O362" s="104">
        <f t="shared" si="67"/>
        <v>0.23529411764705882</v>
      </c>
      <c r="P362" s="99">
        <f t="shared" si="68"/>
        <v>0</v>
      </c>
      <c r="Q362" s="100">
        <f t="shared" si="69"/>
        <v>0</v>
      </c>
      <c r="R362" s="105" t="e">
        <f t="shared" si="70"/>
        <v>#DIV/0!</v>
      </c>
      <c r="S362" s="101">
        <f t="shared" si="71"/>
        <v>0.35714285714285715</v>
      </c>
      <c r="T362" s="102"/>
      <c r="U362" s="107"/>
      <c r="V362" s="5"/>
    </row>
    <row r="363" spans="1:22" ht="15.6" hidden="1" x14ac:dyDescent="0.3">
      <c r="A363" s="18" t="s">
        <v>1069</v>
      </c>
      <c r="B363" s="92">
        <f>+IFERROR(VLOOKUP(A363,'Details local delivery'!B:C,2,0),"-")</f>
        <v>46065</v>
      </c>
      <c r="C363" s="93">
        <f t="shared" si="65"/>
        <v>46065</v>
      </c>
      <c r="D363" s="94" t="str">
        <f>+IFERROR(VLOOKUP(A363,'Details local delivery'!B:E,4,0),"-")</f>
        <v>2282tu131</v>
      </c>
      <c r="E363" s="94">
        <f>VLOOKUP(A363,'Details local delivery'!B:L,11,0)</f>
        <v>14</v>
      </c>
      <c r="F363" s="94">
        <f>SUMIFS('Details local delivery'!M:M,'Details local delivery'!G:G,'RECAP Delivery Plan '!A363)</f>
        <v>15</v>
      </c>
      <c r="G363" s="94">
        <f>VLOOKUP(A363,'Details local delivery'!B:J,9,0)</f>
        <v>10200</v>
      </c>
      <c r="H363" s="95">
        <f>SUMIFS('Details local delivery'!K:K,'Details local delivery'!G:G,'RECAP Delivery Plan '!A363)</f>
        <v>5027</v>
      </c>
      <c r="I363" s="96">
        <f>SUMIFS('Details local delivery'!Y:Y,'Details local delivery'!B:B,A:A)</f>
        <v>0</v>
      </c>
      <c r="J363" s="97">
        <f>AVERAGEIFS('Details local delivery'!W:W,'Details local delivery'!B:B,A363)</f>
        <v>0.97916666666666663</v>
      </c>
      <c r="K363" s="96">
        <f>_xlfn.MAXIFS('Details local delivery'!Z:Z,'Details local delivery'!B:B,A363)</f>
        <v>0</v>
      </c>
      <c r="L363" s="96">
        <f>_xlfn.MAXIFS('Details local delivery'!AA:AA,'Details local delivery'!B:B,A363)</f>
        <v>0</v>
      </c>
      <c r="M363" s="96">
        <f>_xlfn.MAXIFS('Details local delivery'!AB:AB,'Details local delivery'!B:B,A363)</f>
        <v>0</v>
      </c>
      <c r="N363" s="104">
        <f t="shared" si="66"/>
        <v>1.0714285714285714</v>
      </c>
      <c r="O363" s="104">
        <f t="shared" si="67"/>
        <v>0.49284313725490198</v>
      </c>
      <c r="P363" s="99">
        <f t="shared" si="68"/>
        <v>0</v>
      </c>
      <c r="Q363" s="100">
        <f t="shared" si="69"/>
        <v>0</v>
      </c>
      <c r="R363" s="105" t="e">
        <f t="shared" si="70"/>
        <v>#DIV/0!</v>
      </c>
      <c r="S363" s="101">
        <f t="shared" si="71"/>
        <v>1.0714285714285714</v>
      </c>
      <c r="T363" s="102"/>
      <c r="U363" s="107" t="s">
        <v>228</v>
      </c>
      <c r="V363" s="5"/>
    </row>
    <row r="364" spans="1:22" ht="15.6" hidden="1" x14ac:dyDescent="0.3">
      <c r="A364" s="18" t="s">
        <v>1070</v>
      </c>
      <c r="B364" s="92">
        <f>+IFERROR(VLOOKUP(A364,'Details local delivery'!B:C,2,0),"-")</f>
        <v>46065</v>
      </c>
      <c r="C364" s="93">
        <f t="shared" si="65"/>
        <v>46065</v>
      </c>
      <c r="D364" s="94" t="str">
        <f>+IFERROR(VLOOKUP(A364,'Details local delivery'!B:E,4,0),"-")</f>
        <v>2282tu131</v>
      </c>
      <c r="E364" s="94">
        <f>VLOOKUP(A364,'Details local delivery'!B:L,11,0)</f>
        <v>14</v>
      </c>
      <c r="F364" s="94">
        <f>SUMIFS('Details local delivery'!M:M,'Details local delivery'!G:G,'RECAP Delivery Plan '!A364)</f>
        <v>5</v>
      </c>
      <c r="G364" s="94">
        <f>VLOOKUP(A364,'Details local delivery'!B:J,9,0)</f>
        <v>10200</v>
      </c>
      <c r="H364" s="95">
        <f>SUMIFS('Details local delivery'!K:K,'Details local delivery'!G:G,'RECAP Delivery Plan '!A364)</f>
        <v>350</v>
      </c>
      <c r="I364" s="96">
        <f>SUMIFS('Details local delivery'!Y:Y,'Details local delivery'!B:B,A:A)</f>
        <v>0</v>
      </c>
      <c r="J364" s="97">
        <f>AVERAGEIFS('Details local delivery'!W:W,'Details local delivery'!B:B,A364)</f>
        <v>1</v>
      </c>
      <c r="K364" s="96">
        <f>_xlfn.MAXIFS('Details local delivery'!Z:Z,'Details local delivery'!B:B,A364)</f>
        <v>0</v>
      </c>
      <c r="L364" s="96">
        <f>_xlfn.MAXIFS('Details local delivery'!AA:AA,'Details local delivery'!B:B,A364)</f>
        <v>0</v>
      </c>
      <c r="M364" s="256">
        <f>IFERROR(_xlfn.MAXIFS('Details local delivery'!AB:AB,'Details local delivery'!B:B,A364),"-")</f>
        <v>0</v>
      </c>
      <c r="N364" s="104">
        <f t="shared" si="66"/>
        <v>0.35714285714285715</v>
      </c>
      <c r="O364" s="104">
        <f t="shared" si="67"/>
        <v>3.4313725490196081E-2</v>
      </c>
      <c r="P364" s="99">
        <f t="shared" si="68"/>
        <v>0</v>
      </c>
      <c r="Q364" s="100">
        <f t="shared" si="69"/>
        <v>0</v>
      </c>
      <c r="R364" s="105" t="e">
        <f t="shared" si="70"/>
        <v>#DIV/0!</v>
      </c>
      <c r="S364" s="101">
        <f t="shared" si="71"/>
        <v>0.35714285714285715</v>
      </c>
      <c r="T364" s="102"/>
      <c r="U364" s="107"/>
      <c r="V364" s="5"/>
    </row>
    <row r="365" spans="1:22" ht="15.6" hidden="1" x14ac:dyDescent="0.3">
      <c r="A365" s="18" t="s">
        <v>1071</v>
      </c>
      <c r="B365" s="92">
        <f>+IFERROR(VLOOKUP(A365,'Details local delivery'!B:C,2,0),"-")</f>
        <v>46065</v>
      </c>
      <c r="C365" s="93">
        <f t="shared" si="65"/>
        <v>46065</v>
      </c>
      <c r="D365" s="94" t="str">
        <f>+IFERROR(VLOOKUP(A365,'Details local delivery'!B:E,4,0),"-")</f>
        <v>4331tu175</v>
      </c>
      <c r="E365" s="94">
        <f>VLOOKUP(A365,'Details local delivery'!B:L,11,0)</f>
        <v>14</v>
      </c>
      <c r="F365" s="94">
        <f>SUMIFS('Details local delivery'!M:M,'Details local delivery'!G:G,'RECAP Delivery Plan '!A365)</f>
        <v>8</v>
      </c>
      <c r="G365" s="94">
        <f>VLOOKUP(A365,'Details local delivery'!B:J,9,0)</f>
        <v>9200</v>
      </c>
      <c r="H365" s="95">
        <f>SUMIFS('Details local delivery'!K:K,'Details local delivery'!G:G,'RECAP Delivery Plan '!A365)</f>
        <v>4600</v>
      </c>
      <c r="I365" s="96">
        <f>SUMIFS('Details local delivery'!Y:Y,'Details local delivery'!B:B,A:A)</f>
        <v>0</v>
      </c>
      <c r="J365" s="97">
        <f>AVERAGEIFS('Details local delivery'!W:W,'Details local delivery'!B:B,A365)</f>
        <v>1</v>
      </c>
      <c r="K365" s="96">
        <f>_xlfn.MAXIFS('Details local delivery'!Z:Z,'Details local delivery'!B:B,A365)</f>
        <v>0</v>
      </c>
      <c r="L365" s="96">
        <f>_xlfn.MAXIFS('Details local delivery'!AA:AA,'Details local delivery'!B:B,A365)</f>
        <v>0</v>
      </c>
      <c r="M365" s="256">
        <f>IFERROR(_xlfn.MAXIFS('Details local delivery'!AB:AB,'Details local delivery'!B:B,A365),"-")</f>
        <v>0</v>
      </c>
      <c r="N365" s="104">
        <f t="shared" si="66"/>
        <v>0.5714285714285714</v>
      </c>
      <c r="O365" s="104">
        <f t="shared" si="67"/>
        <v>0.5</v>
      </c>
      <c r="P365" s="99">
        <f t="shared" si="68"/>
        <v>0</v>
      </c>
      <c r="Q365" s="100">
        <f t="shared" si="69"/>
        <v>0</v>
      </c>
      <c r="R365" s="105" t="e">
        <f t="shared" si="70"/>
        <v>#DIV/0!</v>
      </c>
      <c r="S365" s="101">
        <f t="shared" si="71"/>
        <v>0.5714285714285714</v>
      </c>
      <c r="T365" s="102"/>
      <c r="U365" s="107"/>
      <c r="V365" s="5"/>
    </row>
    <row r="366" spans="1:22" ht="15.6" hidden="1" x14ac:dyDescent="0.3">
      <c r="A366" s="18" t="s">
        <v>1072</v>
      </c>
      <c r="B366" s="92">
        <f>+IFERROR(VLOOKUP(A366,'Details local delivery'!B:C,2,0),"-")</f>
        <v>46065</v>
      </c>
      <c r="C366" s="93">
        <f t="shared" si="65"/>
        <v>46065</v>
      </c>
      <c r="D366" s="94" t="str">
        <f>+IFERROR(VLOOKUP(A366,'Details local delivery'!B:E,4,0),"-")</f>
        <v>4331tu175</v>
      </c>
      <c r="E366" s="94">
        <f>VLOOKUP(A366,'Details local delivery'!B:L,11,0)</f>
        <v>14</v>
      </c>
      <c r="F366" s="94">
        <f>SUMIFS('Details local delivery'!M:M,'Details local delivery'!G:G,'RECAP Delivery Plan '!A366)</f>
        <v>14</v>
      </c>
      <c r="G366" s="94">
        <f>VLOOKUP(A366,'Details local delivery'!B:J,9,0)</f>
        <v>9200</v>
      </c>
      <c r="H366" s="95">
        <f>SUMIFS('Details local delivery'!K:K,'Details local delivery'!G:G,'RECAP Delivery Plan '!A366)</f>
        <v>11000</v>
      </c>
      <c r="I366" s="96">
        <f>SUMIFS('Details local delivery'!Y:Y,'Details local delivery'!B:B,A:A)</f>
        <v>0</v>
      </c>
      <c r="J366" s="97">
        <f>AVERAGEIFS('Details local delivery'!W:W,'Details local delivery'!B:B,A366)</f>
        <v>1</v>
      </c>
      <c r="K366" s="96">
        <f>_xlfn.MAXIFS('Details local delivery'!Z:Z,'Details local delivery'!B:B,A366)</f>
        <v>0</v>
      </c>
      <c r="L366" s="96">
        <f>_xlfn.MAXIFS('Details local delivery'!AA:AA,'Details local delivery'!B:B,A366)</f>
        <v>0</v>
      </c>
      <c r="M366" s="256">
        <f>IFERROR(_xlfn.MAXIFS('Details local delivery'!AB:AB,'Details local delivery'!B:B,A366),"-")</f>
        <v>0</v>
      </c>
      <c r="N366" s="104">
        <f t="shared" si="66"/>
        <v>1</v>
      </c>
      <c r="O366" s="104">
        <f t="shared" si="67"/>
        <v>1.1956521739130435</v>
      </c>
      <c r="P366" s="99">
        <f t="shared" si="68"/>
        <v>0</v>
      </c>
      <c r="Q366" s="100">
        <f t="shared" si="69"/>
        <v>0</v>
      </c>
      <c r="R366" s="105" t="e">
        <f t="shared" si="70"/>
        <v>#DIV/0!</v>
      </c>
      <c r="S366" s="101">
        <f t="shared" si="71"/>
        <v>1.1956521739130435</v>
      </c>
      <c r="T366" s="102"/>
      <c r="U366" s="107"/>
      <c r="V366" s="5"/>
    </row>
    <row r="367" spans="1:22" ht="15.6" hidden="1" x14ac:dyDescent="0.3">
      <c r="A367" s="18" t="s">
        <v>1073</v>
      </c>
      <c r="B367" s="92">
        <f>+IFERROR(VLOOKUP(A367,'Details local delivery'!B:C,2,0),"-")</f>
        <v>46065</v>
      </c>
      <c r="C367" s="93">
        <f t="shared" si="65"/>
        <v>46065</v>
      </c>
      <c r="D367" s="94" t="str">
        <f>+IFERROR(VLOOKUP(A367,'Details local delivery'!B:E,4,0),"-")</f>
        <v>9524TU238</v>
      </c>
      <c r="E367" s="94">
        <f>VLOOKUP(A367,'Details local delivery'!B:L,11,0)</f>
        <v>14</v>
      </c>
      <c r="F367" s="94">
        <f>SUMIFS('Details local delivery'!M:M,'Details local delivery'!G:G,'RECAP Delivery Plan '!A367)</f>
        <v>12</v>
      </c>
      <c r="G367" s="94">
        <f>VLOOKUP(A367,'Details local delivery'!B:J,9,0)</f>
        <v>10230</v>
      </c>
      <c r="H367" s="95">
        <f>SUMIFS('Details local delivery'!K:K,'Details local delivery'!G:G,'RECAP Delivery Plan '!A367)</f>
        <v>8562</v>
      </c>
      <c r="I367" s="96">
        <f>SUMIFS('Details local delivery'!Y:Y,'Details local delivery'!B:B,A:A)</f>
        <v>0</v>
      </c>
      <c r="J367" s="97">
        <f>AVERAGEIFS('Details local delivery'!W:W,'Details local delivery'!B:B,A367)</f>
        <v>0.91666666666666663</v>
      </c>
      <c r="K367" s="96">
        <f>_xlfn.MAXIFS('Details local delivery'!Z:Z,'Details local delivery'!B:B,A367)</f>
        <v>0</v>
      </c>
      <c r="L367" s="96">
        <f>_xlfn.MAXIFS('Details local delivery'!AA:AA,'Details local delivery'!B:B,A367)</f>
        <v>0</v>
      </c>
      <c r="M367" s="256">
        <f>IFERROR(_xlfn.MAXIFS('Details local delivery'!AB:AB,'Details local delivery'!B:B,A367),"-")</f>
        <v>0</v>
      </c>
      <c r="N367" s="104">
        <f t="shared" si="66"/>
        <v>0.8571428571428571</v>
      </c>
      <c r="O367" s="104">
        <f t="shared" si="67"/>
        <v>0.83695014662756595</v>
      </c>
      <c r="P367" s="99">
        <f t="shared" si="68"/>
        <v>0</v>
      </c>
      <c r="Q367" s="100">
        <f t="shared" si="69"/>
        <v>0</v>
      </c>
      <c r="R367" s="105" t="e">
        <f t="shared" si="70"/>
        <v>#DIV/0!</v>
      </c>
      <c r="S367" s="101">
        <f t="shared" si="71"/>
        <v>0.8571428571428571</v>
      </c>
      <c r="T367" s="102"/>
      <c r="U367" s="107" t="s">
        <v>228</v>
      </c>
      <c r="V367" s="5"/>
    </row>
    <row r="368" spans="1:22" ht="15.6" hidden="1" x14ac:dyDescent="0.3">
      <c r="A368" s="18" t="s">
        <v>1074</v>
      </c>
      <c r="B368" s="92">
        <f>+IFERROR(VLOOKUP(A368,'Details local delivery'!B:C,2,0),"-")</f>
        <v>46065</v>
      </c>
      <c r="C368" s="93">
        <f t="shared" si="65"/>
        <v>46065</v>
      </c>
      <c r="D368" s="94" t="str">
        <f>+IFERROR(VLOOKUP(A368,'Details local delivery'!B:E,4,0),"-")</f>
        <v>9524TU238</v>
      </c>
      <c r="E368" s="94">
        <f>VLOOKUP(A368,'Details local delivery'!B:L,11,0)</f>
        <v>14</v>
      </c>
      <c r="F368" s="94">
        <f>SUMIFS('Details local delivery'!M:M,'Details local delivery'!G:G,'RECAP Delivery Plan '!A368)</f>
        <v>4</v>
      </c>
      <c r="G368" s="94">
        <f>VLOOKUP(A368,'Details local delivery'!B:J,9,0)</f>
        <v>10230</v>
      </c>
      <c r="H368" s="95">
        <f>SUMIFS('Details local delivery'!K:K,'Details local delivery'!G:G,'RECAP Delivery Plan '!A368)</f>
        <v>11563</v>
      </c>
      <c r="I368" s="96">
        <f>SUMIFS('Details local delivery'!Y:Y,'Details local delivery'!B:B,A:A)</f>
        <v>0</v>
      </c>
      <c r="J368" s="97">
        <f>AVERAGEIFS('Details local delivery'!W:W,'Details local delivery'!B:B,A368)</f>
        <v>1</v>
      </c>
      <c r="K368" s="96">
        <f>_xlfn.MAXIFS('Details local delivery'!Z:Z,'Details local delivery'!B:B,A368)</f>
        <v>0</v>
      </c>
      <c r="L368" s="96">
        <f>_xlfn.MAXIFS('Details local delivery'!AA:AA,'Details local delivery'!B:B,A368)</f>
        <v>0</v>
      </c>
      <c r="M368" s="256">
        <f>IFERROR(_xlfn.MAXIFS('Details local delivery'!AB:AB,'Details local delivery'!B:B,A368),"-")</f>
        <v>0</v>
      </c>
      <c r="N368" s="104">
        <f t="shared" si="66"/>
        <v>0.2857142857142857</v>
      </c>
      <c r="O368" s="104">
        <f t="shared" si="67"/>
        <v>1.1303030303030304</v>
      </c>
      <c r="P368" s="99">
        <f t="shared" si="68"/>
        <v>0</v>
      </c>
      <c r="Q368" s="100">
        <f t="shared" si="69"/>
        <v>0</v>
      </c>
      <c r="R368" s="105" t="e">
        <f t="shared" si="70"/>
        <v>#DIV/0!</v>
      </c>
      <c r="S368" s="101">
        <f t="shared" si="71"/>
        <v>1.1303030303030304</v>
      </c>
      <c r="T368" s="102"/>
      <c r="U368" s="107"/>
      <c r="V368" s="5"/>
    </row>
    <row r="369" spans="1:22" ht="15.6" hidden="1" x14ac:dyDescent="0.3">
      <c r="A369" s="18" t="s">
        <v>1075</v>
      </c>
      <c r="B369" s="92">
        <f>+IFERROR(VLOOKUP(A369,'Details local delivery'!B:C,2,0),"-")</f>
        <v>46065</v>
      </c>
      <c r="C369" s="93">
        <f t="shared" si="65"/>
        <v>46065</v>
      </c>
      <c r="D369" s="94" t="str">
        <f>+IFERROR(VLOOKUP(A369,'Details local delivery'!B:E,4,0),"-")</f>
        <v>626tu203</v>
      </c>
      <c r="E369" s="94">
        <f>VLOOKUP(A369,'Details local delivery'!B:L,11,0)</f>
        <v>14</v>
      </c>
      <c r="F369" s="94">
        <f>SUMIFS('Details local delivery'!M:M,'Details local delivery'!G:G,'RECAP Delivery Plan '!A369)</f>
        <v>8</v>
      </c>
      <c r="G369" s="94">
        <f>VLOOKUP(A369,'Details local delivery'!B:J,9,0)</f>
        <v>8500</v>
      </c>
      <c r="H369" s="95">
        <f>SUMIFS('Details local delivery'!K:K,'Details local delivery'!G:G,'RECAP Delivery Plan '!A369)</f>
        <v>9349</v>
      </c>
      <c r="I369" s="96">
        <f>SUMIFS('Details local delivery'!Y:Y,'Details local delivery'!B:B,A:A)</f>
        <v>0</v>
      </c>
      <c r="J369" s="97">
        <f>AVERAGEIFS('Details local delivery'!W:W,'Details local delivery'!B:B,A369)</f>
        <v>1</v>
      </c>
      <c r="K369" s="96">
        <f>_xlfn.MAXIFS('Details local delivery'!Z:Z,'Details local delivery'!B:B,A369)</f>
        <v>0</v>
      </c>
      <c r="L369" s="96">
        <f>_xlfn.MAXIFS('Details local delivery'!AA:AA,'Details local delivery'!B:B,A369)</f>
        <v>0</v>
      </c>
      <c r="M369" s="256">
        <f>IFERROR(_xlfn.MAXIFS('Details local delivery'!AB:AB,'Details local delivery'!B:B,A369),"-")</f>
        <v>0</v>
      </c>
      <c r="N369" s="104">
        <f t="shared" si="66"/>
        <v>0.5714285714285714</v>
      </c>
      <c r="O369" s="104">
        <f t="shared" si="67"/>
        <v>1.0998823529411765</v>
      </c>
      <c r="P369" s="99">
        <f t="shared" si="68"/>
        <v>0</v>
      </c>
      <c r="Q369" s="100">
        <f t="shared" si="69"/>
        <v>0</v>
      </c>
      <c r="R369" s="105" t="e">
        <f t="shared" si="70"/>
        <v>#DIV/0!</v>
      </c>
      <c r="S369" s="101">
        <f t="shared" si="71"/>
        <v>1.0998823529411765</v>
      </c>
      <c r="T369" s="102"/>
      <c r="U369" s="107"/>
      <c r="V369" s="5"/>
    </row>
    <row r="370" spans="1:22" ht="15.6" hidden="1" x14ac:dyDescent="0.3">
      <c r="A370" s="18" t="s">
        <v>1076</v>
      </c>
      <c r="B370" s="92">
        <f>+IFERROR(VLOOKUP(A370,'Details local delivery'!B:C,2,0),"-")</f>
        <v>46065</v>
      </c>
      <c r="C370" s="93">
        <f t="shared" si="65"/>
        <v>46065</v>
      </c>
      <c r="D370" s="94" t="str">
        <f>+IFERROR(VLOOKUP(A370,'Details local delivery'!B:E,4,0),"-")</f>
        <v>626tu203</v>
      </c>
      <c r="E370" s="94">
        <f>VLOOKUP(A370,'Details local delivery'!B:L,11,0)</f>
        <v>14</v>
      </c>
      <c r="F370" s="94">
        <f>SUMIFS('Details local delivery'!M:M,'Details local delivery'!G:G,'RECAP Delivery Plan '!A370)</f>
        <v>24</v>
      </c>
      <c r="G370" s="94">
        <f>VLOOKUP(A370,'Details local delivery'!B:J,9,0)</f>
        <v>8500</v>
      </c>
      <c r="H370" s="95">
        <f>SUMIFS('Details local delivery'!K:K,'Details local delivery'!G:G,'RECAP Delivery Plan '!A370)</f>
        <v>2521.8000000000002</v>
      </c>
      <c r="I370" s="96">
        <f>SUMIFS('Details local delivery'!Y:Y,'Details local delivery'!B:B,A:A)</f>
        <v>0</v>
      </c>
      <c r="J370" s="97">
        <f>AVERAGEIFS('Details local delivery'!W:W,'Details local delivery'!B:B,A370)</f>
        <v>0.41666666666860691</v>
      </c>
      <c r="K370" s="96">
        <f>_xlfn.MAXIFS('Details local delivery'!Z:Z,'Details local delivery'!B:B,A370)</f>
        <v>0</v>
      </c>
      <c r="L370" s="96">
        <f>_xlfn.MAXIFS('Details local delivery'!AA:AA,'Details local delivery'!B:B,A370)</f>
        <v>0</v>
      </c>
      <c r="M370" s="256">
        <f>IFERROR(_xlfn.MAXIFS('Details local delivery'!AB:AB,'Details local delivery'!B:B,A370),"-")</f>
        <v>0</v>
      </c>
      <c r="N370" s="104">
        <f t="shared" si="66"/>
        <v>1.7142857142857142</v>
      </c>
      <c r="O370" s="104">
        <f t="shared" si="67"/>
        <v>0.29668235294117651</v>
      </c>
      <c r="P370" s="99">
        <f t="shared" si="68"/>
        <v>0</v>
      </c>
      <c r="Q370" s="100">
        <f t="shared" si="69"/>
        <v>0</v>
      </c>
      <c r="R370" s="105" t="e">
        <f t="shared" si="70"/>
        <v>#DIV/0!</v>
      </c>
      <c r="S370" s="101">
        <f t="shared" si="71"/>
        <v>1.7142857142857142</v>
      </c>
      <c r="T370" s="102"/>
      <c r="U370" s="107" t="s">
        <v>228</v>
      </c>
      <c r="V370" s="5"/>
    </row>
    <row r="371" spans="1:22" ht="15.6" hidden="1" x14ac:dyDescent="0.3">
      <c r="A371" s="18" t="s">
        <v>1077</v>
      </c>
      <c r="B371" s="92">
        <f>+IFERROR(VLOOKUP(A371,'Details local delivery'!B:C,2,0),"-")</f>
        <v>46065</v>
      </c>
      <c r="C371" s="93">
        <f t="shared" si="65"/>
        <v>46065</v>
      </c>
      <c r="D371" s="94" t="str">
        <f>+IFERROR(VLOOKUP(A371,'Details local delivery'!B:E,4,0),"-")</f>
        <v>626tu203</v>
      </c>
      <c r="E371" s="94">
        <f>VLOOKUP(A371,'Details local delivery'!B:L,11,0)</f>
        <v>14</v>
      </c>
      <c r="F371" s="94">
        <f>SUMIFS('Details local delivery'!M:M,'Details local delivery'!G:G,'RECAP Delivery Plan '!A371)</f>
        <v>16</v>
      </c>
      <c r="G371" s="94">
        <f>VLOOKUP(A371,'Details local delivery'!B:J,9,0)</f>
        <v>8500</v>
      </c>
      <c r="H371" s="95">
        <f>SUMIFS('Details local delivery'!K:K,'Details local delivery'!G:G,'RECAP Delivery Plan '!A371)</f>
        <v>5800</v>
      </c>
      <c r="I371" s="96">
        <f>SUMIFS('Details local delivery'!Y:Y,'Details local delivery'!B:B,A:A)</f>
        <v>0</v>
      </c>
      <c r="J371" s="97">
        <f>AVERAGEIFS('Details local delivery'!W:W,'Details local delivery'!B:B,A371)</f>
        <v>1</v>
      </c>
      <c r="K371" s="96">
        <f>_xlfn.MAXIFS('Details local delivery'!Z:Z,'Details local delivery'!B:B,A371)</f>
        <v>0</v>
      </c>
      <c r="L371" s="96">
        <f>_xlfn.MAXIFS('Details local delivery'!AA:AA,'Details local delivery'!B:B,A371)</f>
        <v>0</v>
      </c>
      <c r="M371" s="96">
        <f>_xlfn.MAXIFS('Details local delivery'!AB:AB,'Details local delivery'!B:B,A371)</f>
        <v>0</v>
      </c>
      <c r="N371" s="104">
        <f t="shared" si="66"/>
        <v>1.1428571428571428</v>
      </c>
      <c r="O371" s="104">
        <f t="shared" si="67"/>
        <v>0.68235294117647061</v>
      </c>
      <c r="P371" s="99">
        <f t="shared" si="68"/>
        <v>0</v>
      </c>
      <c r="Q371" s="100">
        <f t="shared" si="69"/>
        <v>0</v>
      </c>
      <c r="R371" s="105" t="e">
        <f t="shared" si="70"/>
        <v>#DIV/0!</v>
      </c>
      <c r="S371" s="101">
        <f t="shared" si="71"/>
        <v>1.1428571428571428</v>
      </c>
      <c r="T371" s="102"/>
      <c r="U371" s="107"/>
      <c r="V371" s="5"/>
    </row>
    <row r="372" spans="1:22" ht="15.6" hidden="1" x14ac:dyDescent="0.3">
      <c r="A372" s="18" t="s">
        <v>1078</v>
      </c>
      <c r="B372" s="92">
        <f>+IFERROR(VLOOKUP(A372,'Details local delivery'!B:C,2,0),"-")</f>
        <v>46065</v>
      </c>
      <c r="C372" s="93">
        <f t="shared" si="65"/>
        <v>46065</v>
      </c>
      <c r="D372" s="94" t="str">
        <f>+IFERROR(VLOOKUP(A372,'Details local delivery'!B:E,4,0),"-")</f>
        <v>Location</v>
      </c>
      <c r="E372" s="94">
        <f>VLOOKUP(A372,'Details local delivery'!B:L,11,0)</f>
        <v>0</v>
      </c>
      <c r="F372" s="94">
        <f>SUMIFS('Details local delivery'!M:M,'Details local delivery'!G:G,'RECAP Delivery Plan '!A372)</f>
        <v>0</v>
      </c>
      <c r="G372" s="94">
        <f>VLOOKUP(A372,'Details local delivery'!B:J,9,0)</f>
        <v>0</v>
      </c>
      <c r="H372" s="95">
        <f>SUMIFS('Details local delivery'!K:K,'Details local delivery'!G:G,'RECAP Delivery Plan '!A372)</f>
        <v>4410</v>
      </c>
      <c r="I372" s="96">
        <f>SUMIFS('Details local delivery'!Y:Y,'Details local delivery'!B:B,A:A)</f>
        <v>0</v>
      </c>
      <c r="J372" s="97">
        <f>AVERAGEIFS('Details local delivery'!W:W,'Details local delivery'!B:B,A372)</f>
        <v>1</v>
      </c>
      <c r="K372" s="96">
        <f>_xlfn.MAXIFS('Details local delivery'!Z:Z,'Details local delivery'!B:B,A372)</f>
        <v>0</v>
      </c>
      <c r="L372" s="96">
        <f>_xlfn.MAXIFS('Details local delivery'!AA:AA,'Details local delivery'!B:B,A372)</f>
        <v>0</v>
      </c>
      <c r="M372" s="256">
        <f>IFERROR(_xlfn.MAXIFS('Details local delivery'!AB:AB,'Details local delivery'!B:B,A372),"-")</f>
        <v>0</v>
      </c>
      <c r="N372" s="104" t="e">
        <f t="shared" si="66"/>
        <v>#DIV/0!</v>
      </c>
      <c r="O372" s="104" t="e">
        <f t="shared" si="67"/>
        <v>#DIV/0!</v>
      </c>
      <c r="P372" s="99">
        <f t="shared" si="68"/>
        <v>0</v>
      </c>
      <c r="Q372" s="100">
        <f t="shared" si="69"/>
        <v>0</v>
      </c>
      <c r="R372" s="105" t="e">
        <f t="shared" si="70"/>
        <v>#DIV/0!</v>
      </c>
      <c r="S372" s="101" t="e">
        <f t="shared" si="71"/>
        <v>#DIV/0!</v>
      </c>
      <c r="T372" s="102"/>
      <c r="U372" s="107"/>
      <c r="V372" s="5"/>
    </row>
    <row r="373" spans="1:22" ht="15.6" hidden="1" x14ac:dyDescent="0.3">
      <c r="A373" s="18" t="s">
        <v>1079</v>
      </c>
      <c r="B373" s="92">
        <f>+IFERROR(VLOOKUP(A373,'Details local delivery'!B:C,2,0),"-")</f>
        <v>46065</v>
      </c>
      <c r="C373" s="93">
        <f t="shared" si="65"/>
        <v>46065</v>
      </c>
      <c r="D373" s="94" t="str">
        <f>+IFERROR(VLOOKUP(A373,'Details local delivery'!B:E,4,0),"-")</f>
        <v>7797tu218</v>
      </c>
      <c r="E373" s="94">
        <f>VLOOKUP(A373,'Details local delivery'!B:L,11,0)</f>
        <v>3</v>
      </c>
      <c r="F373" s="94">
        <f>SUMIFS('Details local delivery'!M:M,'Details local delivery'!G:G,'RECAP Delivery Plan '!A373)</f>
        <v>2</v>
      </c>
      <c r="G373" s="94">
        <f>VLOOKUP(A373,'Details local delivery'!B:J,9,0)</f>
        <v>927</v>
      </c>
      <c r="H373" s="95">
        <f>SUMIFS('Details local delivery'!K:K,'Details local delivery'!G:G,'RECAP Delivery Plan '!A373)</f>
        <v>446</v>
      </c>
      <c r="I373" s="96">
        <f>SUMIFS('Details local delivery'!Y:Y,'Details local delivery'!B:B,A:A)</f>
        <v>0</v>
      </c>
      <c r="J373" s="97">
        <f>AVERAGEIFS('Details local delivery'!W:W,'Details local delivery'!B:B,A373)</f>
        <v>0.38125000000000003</v>
      </c>
      <c r="K373" s="96">
        <f>_xlfn.MAXIFS('Details local delivery'!Z:Z,'Details local delivery'!B:B,A373)</f>
        <v>0</v>
      </c>
      <c r="L373" s="96">
        <f>_xlfn.MAXIFS('Details local delivery'!AA:AA,'Details local delivery'!B:B,A373)</f>
        <v>0</v>
      </c>
      <c r="M373" s="256">
        <f>IFERROR(_xlfn.MAXIFS('Details local delivery'!AB:AB,'Details local delivery'!B:B,A373),"-")</f>
        <v>0</v>
      </c>
      <c r="N373" s="104">
        <f t="shared" si="66"/>
        <v>0.66666666666666663</v>
      </c>
      <c r="O373" s="104">
        <f t="shared" si="67"/>
        <v>0.48112189859762677</v>
      </c>
      <c r="P373" s="99">
        <f t="shared" si="68"/>
        <v>0</v>
      </c>
      <c r="Q373" s="100">
        <f t="shared" si="69"/>
        <v>0</v>
      </c>
      <c r="R373" s="105" t="e">
        <f t="shared" si="70"/>
        <v>#DIV/0!</v>
      </c>
      <c r="S373" s="101">
        <f t="shared" si="71"/>
        <v>0.66666666666666663</v>
      </c>
      <c r="T373" s="102"/>
      <c r="U373" s="107" t="s">
        <v>228</v>
      </c>
      <c r="V373" s="5"/>
    </row>
    <row r="374" spans="1:22" ht="15.6" hidden="1" x14ac:dyDescent="0.3">
      <c r="A374" s="18" t="s">
        <v>1080</v>
      </c>
      <c r="B374" s="92">
        <f>+IFERROR(VLOOKUP(A374,'Details local delivery'!B:C,2,0),"-")</f>
        <v>46066</v>
      </c>
      <c r="C374" s="93">
        <f t="shared" si="65"/>
        <v>46066</v>
      </c>
      <c r="D374" s="94" t="str">
        <f>+IFERROR(VLOOKUP(A374,'Details local delivery'!B:E,4,0),"-")</f>
        <v>9524TU238</v>
      </c>
      <c r="E374" s="94">
        <f>VLOOKUP(A374,'Details local delivery'!B:L,11,0)</f>
        <v>14</v>
      </c>
      <c r="F374" s="94">
        <f>SUMIFS('Details local delivery'!M:M,'Details local delivery'!G:G,'RECAP Delivery Plan '!A374)</f>
        <v>8</v>
      </c>
      <c r="G374" s="94">
        <f>VLOOKUP(A374,'Details local delivery'!B:J,9,0)</f>
        <v>10230</v>
      </c>
      <c r="H374" s="95">
        <f>SUMIFS('Details local delivery'!K:K,'Details local delivery'!G:G,'RECAP Delivery Plan '!A374)</f>
        <v>8000</v>
      </c>
      <c r="I374" s="96">
        <f>SUMIFS('Details local delivery'!Y:Y,'Details local delivery'!B:B,A:A)</f>
        <v>0</v>
      </c>
      <c r="J374" s="97">
        <f>AVERAGEIFS('Details local delivery'!W:W,'Details local delivery'!B:B,A374)</f>
        <v>1</v>
      </c>
      <c r="K374" s="96">
        <f>_xlfn.MAXIFS('Details local delivery'!Z:Z,'Details local delivery'!B:B,A374)</f>
        <v>0</v>
      </c>
      <c r="L374" s="96">
        <f>_xlfn.MAXIFS('Details local delivery'!AA:AA,'Details local delivery'!B:B,A374)</f>
        <v>0</v>
      </c>
      <c r="M374" s="256">
        <f>IFERROR(_xlfn.MAXIFS('Details local delivery'!AB:AB,'Details local delivery'!B:B,A374),"-")</f>
        <v>0</v>
      </c>
      <c r="N374" s="104">
        <f t="shared" si="66"/>
        <v>0.5714285714285714</v>
      </c>
      <c r="O374" s="104">
        <f t="shared" si="67"/>
        <v>0.78201368523949166</v>
      </c>
      <c r="P374" s="99">
        <f t="shared" si="68"/>
        <v>0</v>
      </c>
      <c r="Q374" s="100">
        <f t="shared" si="69"/>
        <v>0</v>
      </c>
      <c r="R374" s="105" t="e">
        <f t="shared" si="70"/>
        <v>#DIV/0!</v>
      </c>
      <c r="S374" s="101">
        <f t="shared" si="71"/>
        <v>0.78201368523949166</v>
      </c>
      <c r="T374" s="102"/>
      <c r="U374" s="107"/>
      <c r="V374" s="5"/>
    </row>
    <row r="375" spans="1:22" ht="15.6" hidden="1" x14ac:dyDescent="0.3">
      <c r="A375" s="18" t="s">
        <v>1081</v>
      </c>
      <c r="B375" s="92">
        <f>+IFERROR(VLOOKUP(A375,'Details local delivery'!B:C,2,0),"-")</f>
        <v>46066</v>
      </c>
      <c r="C375" s="93">
        <f t="shared" si="65"/>
        <v>46066</v>
      </c>
      <c r="D375" s="94" t="str">
        <f>+IFERROR(VLOOKUP(A375,'Details local delivery'!B:E,4,0),"-")</f>
        <v>7797tu218</v>
      </c>
      <c r="E375" s="94">
        <f>VLOOKUP(A375,'Details local delivery'!B:L,11,0)</f>
        <v>3</v>
      </c>
      <c r="F375" s="94">
        <f>SUMIFS('Details local delivery'!M:M,'Details local delivery'!G:G,'RECAP Delivery Plan '!A375)</f>
        <v>1</v>
      </c>
      <c r="G375" s="94">
        <f>VLOOKUP(A375,'Details local delivery'!B:J,9,0)</f>
        <v>927</v>
      </c>
      <c r="H375" s="95">
        <f>SUMIFS('Details local delivery'!K:K,'Details local delivery'!G:G,'RECAP Delivery Plan '!A375)</f>
        <v>799.5</v>
      </c>
      <c r="I375" s="96">
        <f>SUMIFS('Details local delivery'!Y:Y,'Details local delivery'!B:B,A:A)</f>
        <v>0</v>
      </c>
      <c r="J375" s="97">
        <f>AVERAGEIFS('Details local delivery'!W:W,'Details local delivery'!B:B,A375)</f>
        <v>1</v>
      </c>
      <c r="K375" s="96">
        <f>_xlfn.MAXIFS('Details local delivery'!Z:Z,'Details local delivery'!B:B,A375)</f>
        <v>0</v>
      </c>
      <c r="L375" s="96">
        <f>_xlfn.MAXIFS('Details local delivery'!AA:AA,'Details local delivery'!B:B,A375)</f>
        <v>0</v>
      </c>
      <c r="M375" s="256">
        <f>IFERROR(_xlfn.MAXIFS('Details local delivery'!AB:AB,'Details local delivery'!B:B,A375),"-")</f>
        <v>0</v>
      </c>
      <c r="N375" s="104">
        <f t="shared" si="66"/>
        <v>0.33333333333333331</v>
      </c>
      <c r="O375" s="104">
        <f t="shared" si="67"/>
        <v>0.86245954692556637</v>
      </c>
      <c r="P375" s="99">
        <f t="shared" si="68"/>
        <v>0</v>
      </c>
      <c r="Q375" s="100">
        <f t="shared" si="69"/>
        <v>0</v>
      </c>
      <c r="R375" s="105" t="e">
        <f t="shared" si="70"/>
        <v>#DIV/0!</v>
      </c>
      <c r="S375" s="101">
        <f t="shared" si="71"/>
        <v>0.86245954692556637</v>
      </c>
      <c r="T375" s="102"/>
      <c r="U375" s="107"/>
      <c r="V375" s="5"/>
    </row>
    <row r="376" spans="1:22" ht="15.6" hidden="1" x14ac:dyDescent="0.3">
      <c r="A376" s="18" t="s">
        <v>1082</v>
      </c>
      <c r="B376" s="92">
        <f>+IFERROR(VLOOKUP(A376,'Details local delivery'!B:C,2,0),"-")</f>
        <v>46066</v>
      </c>
      <c r="C376" s="93">
        <f t="shared" si="65"/>
        <v>46066</v>
      </c>
      <c r="D376" s="94" t="str">
        <f>+IFERROR(VLOOKUP(A376,'Details local delivery'!B:E,4,0),"-")</f>
        <v>4331tu175</v>
      </c>
      <c r="E376" s="94">
        <f>VLOOKUP(A376,'Details local delivery'!B:L,11,0)</f>
        <v>14</v>
      </c>
      <c r="F376" s="94">
        <f>SUMIFS('Details local delivery'!M:M,'Details local delivery'!G:G,'RECAP Delivery Plan '!A376)</f>
        <v>4</v>
      </c>
      <c r="G376" s="94">
        <f>VLOOKUP(A376,'Details local delivery'!B:J,9,0)</f>
        <v>9200</v>
      </c>
      <c r="H376" s="95">
        <f>SUMIFS('Details local delivery'!K:K,'Details local delivery'!G:G,'RECAP Delivery Plan '!A376)</f>
        <v>1200</v>
      </c>
      <c r="I376" s="96">
        <f>SUMIFS('Details local delivery'!Y:Y,'Details local delivery'!B:B,A:A)</f>
        <v>0</v>
      </c>
      <c r="J376" s="97">
        <f>AVERAGEIFS('Details local delivery'!W:W,'Details local delivery'!B:B,A376)</f>
        <v>1</v>
      </c>
      <c r="K376" s="96">
        <f>_xlfn.MAXIFS('Details local delivery'!Z:Z,'Details local delivery'!B:B,A376)</f>
        <v>0</v>
      </c>
      <c r="L376" s="96">
        <f>_xlfn.MAXIFS('Details local delivery'!AA:AA,'Details local delivery'!B:B,A376)</f>
        <v>0</v>
      </c>
      <c r="M376" s="256">
        <f>IFERROR(_xlfn.MAXIFS('Details local delivery'!AB:AB,'Details local delivery'!B:B,A376),"-")</f>
        <v>0</v>
      </c>
      <c r="N376" s="104">
        <f t="shared" si="66"/>
        <v>0.2857142857142857</v>
      </c>
      <c r="O376" s="104">
        <f t="shared" si="67"/>
        <v>0.13043478260869565</v>
      </c>
      <c r="P376" s="99">
        <f t="shared" si="68"/>
        <v>0</v>
      </c>
      <c r="Q376" s="100">
        <f t="shared" si="69"/>
        <v>0</v>
      </c>
      <c r="R376" s="105" t="e">
        <f t="shared" si="70"/>
        <v>#DIV/0!</v>
      </c>
      <c r="S376" s="101">
        <f t="shared" si="71"/>
        <v>0.2857142857142857</v>
      </c>
      <c r="T376" s="102"/>
      <c r="U376" s="107"/>
      <c r="V376" s="5"/>
    </row>
    <row r="377" spans="1:22" ht="15.6" hidden="1" x14ac:dyDescent="0.3">
      <c r="A377" s="18" t="s">
        <v>1083</v>
      </c>
      <c r="B377" s="92">
        <f>+IFERROR(VLOOKUP(A377,'Details local delivery'!B:C,2,0),"-")</f>
        <v>46066</v>
      </c>
      <c r="C377" s="93">
        <f t="shared" si="65"/>
        <v>46066</v>
      </c>
      <c r="D377" s="94" t="str">
        <f>+IFERROR(VLOOKUP(A377,'Details local delivery'!B:E,4,0),"-")</f>
        <v>6502TU247</v>
      </c>
      <c r="E377" s="94">
        <f>VLOOKUP(A377,'Details local delivery'!B:L,11,0)</f>
        <v>14</v>
      </c>
      <c r="F377" s="94">
        <f>SUMIFS('Details local delivery'!M:M,'Details local delivery'!G:G,'RECAP Delivery Plan '!A377)</f>
        <v>8</v>
      </c>
      <c r="G377" s="94">
        <f>VLOOKUP(A377,'Details local delivery'!B:J,9,0)</f>
        <v>8500</v>
      </c>
      <c r="H377" s="95">
        <f>SUMIFS('Details local delivery'!K:K,'Details local delivery'!G:G,'RECAP Delivery Plan '!A377)</f>
        <v>6000</v>
      </c>
      <c r="I377" s="96">
        <f>SUMIFS('Details local delivery'!Y:Y,'Details local delivery'!B:B,A:A)</f>
        <v>0</v>
      </c>
      <c r="J377" s="97">
        <f>AVERAGEIFS('Details local delivery'!W:W,'Details local delivery'!B:B,A377)</f>
        <v>1</v>
      </c>
      <c r="K377" s="96">
        <f>_xlfn.MAXIFS('Details local delivery'!Z:Z,'Details local delivery'!B:B,A377)</f>
        <v>0</v>
      </c>
      <c r="L377" s="96">
        <f>_xlfn.MAXIFS('Details local delivery'!AA:AA,'Details local delivery'!B:B,A377)</f>
        <v>0</v>
      </c>
      <c r="M377" s="96">
        <f>_xlfn.MAXIFS('Details local delivery'!AB:AB,'Details local delivery'!B:B,A377)</f>
        <v>0</v>
      </c>
      <c r="N377" s="104">
        <f t="shared" si="66"/>
        <v>0.5714285714285714</v>
      </c>
      <c r="O377" s="104">
        <f t="shared" si="67"/>
        <v>0.70588235294117652</v>
      </c>
      <c r="P377" s="99">
        <f t="shared" si="68"/>
        <v>0</v>
      </c>
      <c r="Q377" s="100">
        <f t="shared" si="69"/>
        <v>0</v>
      </c>
      <c r="R377" s="105" t="e">
        <f t="shared" si="70"/>
        <v>#DIV/0!</v>
      </c>
      <c r="S377" s="101">
        <f t="shared" si="71"/>
        <v>0.70588235294117652</v>
      </c>
      <c r="T377" s="102"/>
      <c r="U377" s="107"/>
      <c r="V377" s="5"/>
    </row>
    <row r="378" spans="1:22" ht="15.6" hidden="1" x14ac:dyDescent="0.3">
      <c r="A378" s="18" t="s">
        <v>1084</v>
      </c>
      <c r="B378" s="92">
        <f>+IFERROR(VLOOKUP(A378,'Details local delivery'!B:C,2,0),"-")</f>
        <v>46066</v>
      </c>
      <c r="C378" s="93">
        <f t="shared" si="65"/>
        <v>46066</v>
      </c>
      <c r="D378" s="94" t="str">
        <f>+IFERROR(VLOOKUP(A378,'Details local delivery'!B:E,4,0),"-")</f>
        <v>Location</v>
      </c>
      <c r="E378" s="94">
        <f>VLOOKUP(A378,'Details local delivery'!B:L,11,0)</f>
        <v>0</v>
      </c>
      <c r="F378" s="94">
        <f>SUMIFS('Details local delivery'!M:M,'Details local delivery'!G:G,'RECAP Delivery Plan '!A378)</f>
        <v>25</v>
      </c>
      <c r="G378" s="94">
        <f>VLOOKUP(A378,'Details local delivery'!B:J,9,0)</f>
        <v>0</v>
      </c>
      <c r="H378" s="95">
        <f>SUMIFS('Details local delivery'!K:K,'Details local delivery'!G:G,'RECAP Delivery Plan '!A378)</f>
        <v>0</v>
      </c>
      <c r="I378" s="96">
        <f>SUMIFS('Details local delivery'!Y:Y,'Details local delivery'!B:B,A:A)</f>
        <v>0</v>
      </c>
      <c r="J378" s="97">
        <f>AVERAGEIFS('Details local delivery'!W:W,'Details local delivery'!B:B,A378)</f>
        <v>1</v>
      </c>
      <c r="K378" s="96">
        <f>_xlfn.MAXIFS('Details local delivery'!Z:Z,'Details local delivery'!B:B,A378)</f>
        <v>0</v>
      </c>
      <c r="L378" s="96">
        <f>_xlfn.MAXIFS('Details local delivery'!AA:AA,'Details local delivery'!B:B,A378)</f>
        <v>0</v>
      </c>
      <c r="M378" s="96">
        <f>_xlfn.MAXIFS('Details local delivery'!AB:AB,'Details local delivery'!B:B,A378)</f>
        <v>0</v>
      </c>
      <c r="N378" s="104" t="e">
        <f t="shared" si="66"/>
        <v>#DIV/0!</v>
      </c>
      <c r="O378" s="104" t="e">
        <f t="shared" si="67"/>
        <v>#DIV/0!</v>
      </c>
      <c r="P378" s="99">
        <f t="shared" si="68"/>
        <v>0</v>
      </c>
      <c r="Q378" s="100">
        <f t="shared" si="69"/>
        <v>0</v>
      </c>
      <c r="R378" s="105" t="e">
        <f t="shared" si="70"/>
        <v>#DIV/0!</v>
      </c>
      <c r="S378" s="101" t="e">
        <f t="shared" si="71"/>
        <v>#DIV/0!</v>
      </c>
      <c r="T378" s="102"/>
      <c r="U378" s="107"/>
      <c r="V378" s="5"/>
    </row>
    <row r="379" spans="1:22" ht="15.6" hidden="1" x14ac:dyDescent="0.3">
      <c r="A379" s="18" t="s">
        <v>1085</v>
      </c>
      <c r="B379" s="92">
        <f>+IFERROR(VLOOKUP(A379,'Details local delivery'!B:C,2,0),"-")</f>
        <v>46066</v>
      </c>
      <c r="C379" s="93">
        <f t="shared" si="65"/>
        <v>46066</v>
      </c>
      <c r="D379" s="94" t="str">
        <f>+IFERROR(VLOOKUP(A379,'Details local delivery'!B:E,4,0),"-")</f>
        <v>Location</v>
      </c>
      <c r="E379" s="94">
        <f>VLOOKUP(A379,'Details local delivery'!B:L,11,0)</f>
        <v>0</v>
      </c>
      <c r="F379" s="94">
        <f>SUMIFS('Details local delivery'!M:M,'Details local delivery'!G:G,'RECAP Delivery Plan '!A379)</f>
        <v>8</v>
      </c>
      <c r="G379" s="94">
        <f>VLOOKUP(A379,'Details local delivery'!B:J,9,0)</f>
        <v>0</v>
      </c>
      <c r="H379" s="95">
        <f>SUMIFS('Details local delivery'!K:K,'Details local delivery'!G:G,'RECAP Delivery Plan '!A379)</f>
        <v>0</v>
      </c>
      <c r="I379" s="96">
        <f>SUMIFS('Details local delivery'!Y:Y,'Details local delivery'!B:B,A:A)</f>
        <v>0</v>
      </c>
      <c r="J379" s="97">
        <f>AVERAGEIFS('Details local delivery'!W:W,'Details local delivery'!B:B,A379)</f>
        <v>1</v>
      </c>
      <c r="K379" s="96">
        <f>_xlfn.MAXIFS('Details local delivery'!Z:Z,'Details local delivery'!B:B,A379)</f>
        <v>0</v>
      </c>
      <c r="L379" s="96">
        <f>_xlfn.MAXIFS('Details local delivery'!AA:AA,'Details local delivery'!B:B,A379)</f>
        <v>0</v>
      </c>
      <c r="M379" s="96">
        <f>_xlfn.MAXIFS('Details local delivery'!AB:AB,'Details local delivery'!B:B,A379)</f>
        <v>0</v>
      </c>
      <c r="N379" s="104" t="e">
        <f t="shared" si="66"/>
        <v>#DIV/0!</v>
      </c>
      <c r="O379" s="104" t="e">
        <f t="shared" si="67"/>
        <v>#DIV/0!</v>
      </c>
      <c r="P379" s="99">
        <f t="shared" si="68"/>
        <v>0</v>
      </c>
      <c r="Q379" s="100">
        <f t="shared" si="69"/>
        <v>0</v>
      </c>
      <c r="R379" s="105" t="e">
        <f t="shared" si="70"/>
        <v>#DIV/0!</v>
      </c>
      <c r="S379" s="101" t="e">
        <f t="shared" si="71"/>
        <v>#DIV/0!</v>
      </c>
      <c r="T379" s="102"/>
      <c r="U379" s="107"/>
      <c r="V379" s="5"/>
    </row>
    <row r="380" spans="1:22" ht="15.6" hidden="1" x14ac:dyDescent="0.3">
      <c r="A380" s="18" t="s">
        <v>1086</v>
      </c>
      <c r="B380" s="92">
        <f>+IFERROR(VLOOKUP(A380,'Details local delivery'!B:C,2,0),"-")</f>
        <v>46066</v>
      </c>
      <c r="C380" s="93">
        <f t="shared" si="65"/>
        <v>46066</v>
      </c>
      <c r="D380" s="94" t="str">
        <f>+IFERROR(VLOOKUP(A380,'Details local delivery'!B:E,4,0),"-")</f>
        <v>REM107627</v>
      </c>
      <c r="E380" s="94">
        <f>VLOOKUP(A380,'Details local delivery'!B:L,11,0)</f>
        <v>27</v>
      </c>
      <c r="F380" s="94">
        <f>SUMIFS('Details local delivery'!M:M,'Details local delivery'!G:G,'RECAP Delivery Plan '!A380)</f>
        <v>19</v>
      </c>
      <c r="G380" s="94">
        <f>VLOOKUP(A380,'Details local delivery'!B:J,9,0)</f>
        <v>24950</v>
      </c>
      <c r="H380" s="95">
        <f>SUMIFS('Details local delivery'!K:K,'Details local delivery'!G:G,'RECAP Delivery Plan '!A380)</f>
        <v>13421.53</v>
      </c>
      <c r="I380" s="96">
        <f>SUMIFS('Details local delivery'!Y:Y,'Details local delivery'!B:B,A:A)</f>
        <v>0</v>
      </c>
      <c r="J380" s="97">
        <f>AVERAGEIFS('Details local delivery'!W:W,'Details local delivery'!B:B,A380)</f>
        <v>1</v>
      </c>
      <c r="K380" s="96">
        <f>_xlfn.MAXIFS('Details local delivery'!Z:Z,'Details local delivery'!B:B,A380)</f>
        <v>0</v>
      </c>
      <c r="L380" s="96">
        <f>_xlfn.MAXIFS('Details local delivery'!AA:AA,'Details local delivery'!B:B,A380)</f>
        <v>0</v>
      </c>
      <c r="M380" s="96">
        <f>_xlfn.MAXIFS('Details local delivery'!AB:AB,'Details local delivery'!B:B,A380)</f>
        <v>0</v>
      </c>
      <c r="N380" s="104">
        <f t="shared" si="66"/>
        <v>0.70370370370370372</v>
      </c>
      <c r="O380" s="104">
        <f t="shared" si="67"/>
        <v>0.53793707414829661</v>
      </c>
      <c r="P380" s="99">
        <f t="shared" si="68"/>
        <v>0</v>
      </c>
      <c r="Q380" s="100">
        <f t="shared" si="69"/>
        <v>0</v>
      </c>
      <c r="R380" s="105" t="e">
        <f t="shared" si="70"/>
        <v>#DIV/0!</v>
      </c>
      <c r="S380" s="101">
        <f t="shared" si="71"/>
        <v>0.70370370370370372</v>
      </c>
      <c r="T380" s="102"/>
      <c r="U380" s="107"/>
      <c r="V380" s="5"/>
    </row>
    <row r="381" spans="1:22" ht="15.6" hidden="1" x14ac:dyDescent="0.3">
      <c r="A381" s="18" t="s">
        <v>1087</v>
      </c>
      <c r="B381" s="92">
        <f>+IFERROR(VLOOKUP(A381,'Details local delivery'!B:C,2,0),"-")</f>
        <v>46066</v>
      </c>
      <c r="C381" s="93">
        <f t="shared" si="65"/>
        <v>46066</v>
      </c>
      <c r="D381" s="94" t="str">
        <f>+IFERROR(VLOOKUP(A381,'Details local delivery'!B:E,4,0),"-")</f>
        <v>4331tu175</v>
      </c>
      <c r="E381" s="94">
        <f>VLOOKUP(A381,'Details local delivery'!B:L,11,0)</f>
        <v>14</v>
      </c>
      <c r="F381" s="94">
        <f>SUMIFS('Details local delivery'!M:M,'Details local delivery'!G:G,'RECAP Delivery Plan '!A381)</f>
        <v>7</v>
      </c>
      <c r="G381" s="94">
        <f>VLOOKUP(A381,'Details local delivery'!B:J,9,0)</f>
        <v>9200</v>
      </c>
      <c r="H381" s="95">
        <f>SUMIFS('Details local delivery'!K:K,'Details local delivery'!G:G,'RECAP Delivery Plan '!A381)</f>
        <v>1900</v>
      </c>
      <c r="I381" s="96">
        <f>SUMIFS('Details local delivery'!Y:Y,'Details local delivery'!B:B,A:A)</f>
        <v>0</v>
      </c>
      <c r="J381" s="97">
        <f>AVERAGEIFS('Details local delivery'!W:W,'Details local delivery'!B:B,A381)</f>
        <v>1</v>
      </c>
      <c r="K381" s="96">
        <f>_xlfn.MAXIFS('Details local delivery'!Z:Z,'Details local delivery'!B:B,A381)</f>
        <v>0</v>
      </c>
      <c r="L381" s="96">
        <f>_xlfn.MAXIFS('Details local delivery'!AA:AA,'Details local delivery'!B:B,A381)</f>
        <v>0</v>
      </c>
      <c r="M381" s="96">
        <f>_xlfn.MAXIFS('Details local delivery'!AB:AB,'Details local delivery'!B:B,A381)</f>
        <v>0</v>
      </c>
      <c r="N381" s="104">
        <f t="shared" si="66"/>
        <v>0.5</v>
      </c>
      <c r="O381" s="104">
        <f t="shared" si="67"/>
        <v>0.20652173913043478</v>
      </c>
      <c r="P381" s="99">
        <f t="shared" si="68"/>
        <v>0</v>
      </c>
      <c r="Q381" s="100">
        <f t="shared" si="69"/>
        <v>0</v>
      </c>
      <c r="R381" s="105" t="e">
        <f t="shared" si="70"/>
        <v>#DIV/0!</v>
      </c>
      <c r="S381" s="101">
        <f t="shared" si="71"/>
        <v>0.5</v>
      </c>
      <c r="T381" s="102"/>
      <c r="U381" s="107"/>
      <c r="V381" s="5"/>
    </row>
    <row r="382" spans="1:22" ht="15.6" hidden="1" x14ac:dyDescent="0.3">
      <c r="A382" s="18" t="s">
        <v>1088</v>
      </c>
      <c r="B382" s="92">
        <f>+IFERROR(VLOOKUP(A382,'Details local delivery'!B:C,2,0),"-")</f>
        <v>46066</v>
      </c>
      <c r="C382" s="93">
        <f t="shared" si="65"/>
        <v>46066</v>
      </c>
      <c r="D382" s="94" t="str">
        <f>+IFERROR(VLOOKUP(A382,'Details local delivery'!B:E,4,0),"-")</f>
        <v>9524TU238</v>
      </c>
      <c r="E382" s="94">
        <f>VLOOKUP(A382,'Details local delivery'!B:L,11,0)</f>
        <v>14</v>
      </c>
      <c r="F382" s="94">
        <f>SUMIFS('Details local delivery'!M:M,'Details local delivery'!G:G,'RECAP Delivery Plan '!A382)</f>
        <v>18</v>
      </c>
      <c r="G382" s="94">
        <f>VLOOKUP(A382,'Details local delivery'!B:J,9,0)</f>
        <v>10230</v>
      </c>
      <c r="H382" s="95">
        <f>SUMIFS('Details local delivery'!K:K,'Details local delivery'!G:G,'RECAP Delivery Plan '!A382)</f>
        <v>12000</v>
      </c>
      <c r="I382" s="96">
        <f>SUMIFS('Details local delivery'!Y:Y,'Details local delivery'!B:B,A:A)</f>
        <v>0</v>
      </c>
      <c r="J382" s="97">
        <f>AVERAGEIFS('Details local delivery'!W:W,'Details local delivery'!B:B,A382)</f>
        <v>1</v>
      </c>
      <c r="K382" s="96">
        <f>_xlfn.MAXIFS('Details local delivery'!Z:Z,'Details local delivery'!B:B,A382)</f>
        <v>0</v>
      </c>
      <c r="L382" s="96">
        <f>_xlfn.MAXIFS('Details local delivery'!AA:AA,'Details local delivery'!B:B,A382)</f>
        <v>0</v>
      </c>
      <c r="M382" s="256">
        <f>IFERROR(_xlfn.MAXIFS('Details local delivery'!AB:AB,'Details local delivery'!B:B,A382),"-")</f>
        <v>0</v>
      </c>
      <c r="N382" s="104">
        <f t="shared" si="66"/>
        <v>1.2857142857142858</v>
      </c>
      <c r="O382" s="104">
        <f t="shared" si="67"/>
        <v>1.1730205278592376</v>
      </c>
      <c r="P382" s="99">
        <f t="shared" si="68"/>
        <v>0</v>
      </c>
      <c r="Q382" s="100">
        <f t="shared" si="69"/>
        <v>0</v>
      </c>
      <c r="R382" s="105" t="e">
        <f t="shared" si="70"/>
        <v>#DIV/0!</v>
      </c>
      <c r="S382" s="101">
        <f t="shared" si="71"/>
        <v>1.2857142857142858</v>
      </c>
      <c r="T382" s="102"/>
      <c r="U382" s="107"/>
      <c r="V382" s="5"/>
    </row>
    <row r="383" spans="1:22" ht="15.6" hidden="1" x14ac:dyDescent="0.3">
      <c r="A383" s="18" t="s">
        <v>1089</v>
      </c>
      <c r="B383" s="92">
        <f>+IFERROR(VLOOKUP(A383,'Details local delivery'!B:C,2,0),"-")</f>
        <v>46066</v>
      </c>
      <c r="C383" s="93">
        <f t="shared" si="65"/>
        <v>46066</v>
      </c>
      <c r="D383" s="94" t="str">
        <f>+IFERROR(VLOOKUP(A383,'Details local delivery'!B:E,4,0),"-")</f>
        <v>7797tu218</v>
      </c>
      <c r="E383" s="94">
        <f>VLOOKUP(A383,'Details local delivery'!B:L,11,0)</f>
        <v>3</v>
      </c>
      <c r="F383" s="94">
        <f>SUMIFS('Details local delivery'!M:M,'Details local delivery'!G:G,'RECAP Delivery Plan '!A383)</f>
        <v>3</v>
      </c>
      <c r="G383" s="94">
        <f>VLOOKUP(A383,'Details local delivery'!B:J,9,0)</f>
        <v>927</v>
      </c>
      <c r="H383" s="95">
        <f>SUMIFS('Details local delivery'!K:K,'Details local delivery'!G:G,'RECAP Delivery Plan '!A383)</f>
        <v>1295.6000000000001</v>
      </c>
      <c r="I383" s="96">
        <f>SUMIFS('Details local delivery'!Y:Y,'Details local delivery'!B:B,A:A)</f>
        <v>0</v>
      </c>
      <c r="J383" s="97">
        <f>AVERAGEIFS('Details local delivery'!W:W,'Details local delivery'!B:B,A383)</f>
        <v>1</v>
      </c>
      <c r="K383" s="96">
        <f>_xlfn.MAXIFS('Details local delivery'!Z:Z,'Details local delivery'!B:B,A383)</f>
        <v>0</v>
      </c>
      <c r="L383" s="96">
        <f>_xlfn.MAXIFS('Details local delivery'!AA:AA,'Details local delivery'!B:B,A383)</f>
        <v>0</v>
      </c>
      <c r="M383" s="256">
        <f>IFERROR(_xlfn.MAXIFS('Details local delivery'!AB:AB,'Details local delivery'!B:B,A383),"-")</f>
        <v>0</v>
      </c>
      <c r="N383" s="104">
        <f t="shared" si="66"/>
        <v>1</v>
      </c>
      <c r="O383" s="104">
        <f t="shared" si="67"/>
        <v>1.3976267529665589</v>
      </c>
      <c r="P383" s="99">
        <f t="shared" si="68"/>
        <v>0</v>
      </c>
      <c r="Q383" s="100">
        <f t="shared" si="69"/>
        <v>0</v>
      </c>
      <c r="R383" s="105" t="e">
        <f t="shared" si="70"/>
        <v>#DIV/0!</v>
      </c>
      <c r="S383" s="101">
        <f t="shared" si="71"/>
        <v>1.3976267529665589</v>
      </c>
      <c r="T383" s="102"/>
      <c r="U383" s="107"/>
      <c r="V383" s="5"/>
    </row>
    <row r="384" spans="1:22" ht="15.6" hidden="1" x14ac:dyDescent="0.3">
      <c r="A384" s="18" t="s">
        <v>1090</v>
      </c>
      <c r="B384" s="92">
        <f>+IFERROR(VLOOKUP(A384,'Details local delivery'!B:C,2,0),"-")</f>
        <v>46066</v>
      </c>
      <c r="C384" s="93">
        <f t="shared" si="65"/>
        <v>46066</v>
      </c>
      <c r="D384" s="94" t="str">
        <f>+IFERROR(VLOOKUP(A384,'Details local delivery'!B:E,4,0),"-")</f>
        <v>SEMI REMORQUE</v>
      </c>
      <c r="E384" s="94">
        <f>VLOOKUP(A384,'Details local delivery'!B:L,11,0)</f>
        <v>0</v>
      </c>
      <c r="F384" s="94">
        <f>SUMIFS('Details local delivery'!M:M,'Details local delivery'!G:G,'RECAP Delivery Plan '!A384)</f>
        <v>2</v>
      </c>
      <c r="G384" s="94">
        <f>VLOOKUP(A384,'Details local delivery'!B:J,9,0)</f>
        <v>0</v>
      </c>
      <c r="H384" s="95">
        <f>SUMIFS('Details local delivery'!K:K,'Details local delivery'!G:G,'RECAP Delivery Plan '!A384)</f>
        <v>4500</v>
      </c>
      <c r="I384" s="96">
        <f>SUMIFS('Details local delivery'!Y:Y,'Details local delivery'!B:B,A:A)</f>
        <v>0</v>
      </c>
      <c r="J384" s="97">
        <f>AVERAGEIFS('Details local delivery'!W:W,'Details local delivery'!B:B,A384)</f>
        <v>1</v>
      </c>
      <c r="K384" s="96">
        <f>_xlfn.MAXIFS('Details local delivery'!Z:Z,'Details local delivery'!B:B,A384)</f>
        <v>0</v>
      </c>
      <c r="L384" s="96">
        <f>_xlfn.MAXIFS('Details local delivery'!AA:AA,'Details local delivery'!B:B,A384)</f>
        <v>0</v>
      </c>
      <c r="M384" s="256">
        <f>IFERROR(_xlfn.MAXIFS('Details local delivery'!AB:AB,'Details local delivery'!B:B,A384),"-")</f>
        <v>0</v>
      </c>
      <c r="N384" s="104" t="e">
        <f t="shared" si="66"/>
        <v>#DIV/0!</v>
      </c>
      <c r="O384" s="104" t="e">
        <f t="shared" si="67"/>
        <v>#DIV/0!</v>
      </c>
      <c r="P384" s="99">
        <f t="shared" si="68"/>
        <v>0</v>
      </c>
      <c r="Q384" s="100">
        <f t="shared" si="69"/>
        <v>0</v>
      </c>
      <c r="R384" s="105" t="e">
        <f t="shared" si="70"/>
        <v>#DIV/0!</v>
      </c>
      <c r="S384" s="101" t="e">
        <f t="shared" si="71"/>
        <v>#DIV/0!</v>
      </c>
      <c r="T384" s="102"/>
      <c r="U384" s="107"/>
      <c r="V384" s="5"/>
    </row>
    <row r="385" spans="1:22" ht="15.6" hidden="1" x14ac:dyDescent="0.3">
      <c r="A385" s="18" t="s">
        <v>1091</v>
      </c>
      <c r="B385" s="92">
        <f>+IFERROR(VLOOKUP(A385,'Details local delivery'!B:C,2,0),"-")</f>
        <v>46067</v>
      </c>
      <c r="C385" s="93">
        <f t="shared" si="65"/>
        <v>46067</v>
      </c>
      <c r="D385" s="94" t="str">
        <f>+IFERROR(VLOOKUP(A385,'Details local delivery'!B:E,4,0),"-")</f>
        <v>626tu203</v>
      </c>
      <c r="E385" s="94">
        <f>VLOOKUP(A385,'Details local delivery'!B:L,11,0)</f>
        <v>14</v>
      </c>
      <c r="F385" s="94">
        <f>SUMIFS('Details local delivery'!M:M,'Details local delivery'!G:G,'RECAP Delivery Plan '!A385)</f>
        <v>14</v>
      </c>
      <c r="G385" s="94">
        <f>VLOOKUP(A385,'Details local delivery'!B:J,9,0)</f>
        <v>8500</v>
      </c>
      <c r="H385" s="95">
        <v>568</v>
      </c>
      <c r="I385" s="96">
        <f>SUMIFS('Details local delivery'!Y:Y,'Details local delivery'!B:B,A:A)</f>
        <v>0</v>
      </c>
      <c r="J385" s="97">
        <f>AVERAGEIFS('Details local delivery'!W:W,'Details local delivery'!B:B,A385)</f>
        <v>1</v>
      </c>
      <c r="K385" s="96">
        <f>_xlfn.MAXIFS('Details local delivery'!Z:Z,'Details local delivery'!B:B,A385)</f>
        <v>0</v>
      </c>
      <c r="L385" s="96">
        <f>_xlfn.MAXIFS('Details local delivery'!AA:AA,'Details local delivery'!B:B,A385)</f>
        <v>0</v>
      </c>
      <c r="M385" s="96">
        <f>_xlfn.MAXIFS('Details local delivery'!AB:AB,'Details local delivery'!B:B,A385)</f>
        <v>0</v>
      </c>
      <c r="N385" s="104">
        <f t="shared" si="66"/>
        <v>1</v>
      </c>
      <c r="O385" s="104">
        <f t="shared" si="67"/>
        <v>6.6823529411764712E-2</v>
      </c>
      <c r="P385" s="99">
        <f t="shared" si="68"/>
        <v>0</v>
      </c>
      <c r="Q385" s="100">
        <f t="shared" si="69"/>
        <v>0</v>
      </c>
      <c r="R385" s="105" t="e">
        <f t="shared" si="70"/>
        <v>#DIV/0!</v>
      </c>
      <c r="S385" s="253">
        <f t="shared" si="71"/>
        <v>1</v>
      </c>
      <c r="T385" s="102"/>
      <c r="U385" s="107"/>
      <c r="V385" s="5"/>
    </row>
    <row r="386" spans="1:22" ht="15.6" hidden="1" x14ac:dyDescent="0.3">
      <c r="A386" s="18" t="s">
        <v>1092</v>
      </c>
      <c r="B386" s="92">
        <f>+IFERROR(VLOOKUP(A386,'Details local delivery'!B:C,2,0),"-")</f>
        <v>46067</v>
      </c>
      <c r="C386" s="93">
        <f t="shared" si="65"/>
        <v>46067</v>
      </c>
      <c r="D386" s="94" t="str">
        <f>+IFERROR(VLOOKUP(A386,'Details local delivery'!B:E,4,0),"-")</f>
        <v>REM107627</v>
      </c>
      <c r="E386" s="94">
        <f>VLOOKUP(A386,'Details local delivery'!B:L,11,0)</f>
        <v>27</v>
      </c>
      <c r="F386" s="94">
        <f>SUMIFS('Details local delivery'!M:M,'Details local delivery'!G:G,'RECAP Delivery Plan '!A386)</f>
        <v>25</v>
      </c>
      <c r="G386" s="94">
        <f>VLOOKUP(A386,'Details local delivery'!B:J,9,0)</f>
        <v>24950</v>
      </c>
      <c r="H386" s="95">
        <f>SUMIFS('Details local delivery'!K:K,'Details local delivery'!G:G,'RECAP Delivery Plan '!A386)</f>
        <v>24473.5</v>
      </c>
      <c r="I386" s="96">
        <f>SUMIFS('Details local delivery'!Y:Y,'Details local delivery'!B:B,A:A)</f>
        <v>0</v>
      </c>
      <c r="J386" s="97">
        <f>AVERAGEIFS('Details local delivery'!W:W,'Details local delivery'!B:B,A386)</f>
        <v>1</v>
      </c>
      <c r="K386" s="96">
        <f>_xlfn.MAXIFS('Details local delivery'!Z:Z,'Details local delivery'!B:B,A386)</f>
        <v>0</v>
      </c>
      <c r="L386" s="96">
        <f>_xlfn.MAXIFS('Details local delivery'!AA:AA,'Details local delivery'!B:B,A386)</f>
        <v>0</v>
      </c>
      <c r="M386" s="256">
        <f>IFERROR(_xlfn.MAXIFS('Details local delivery'!AB:AB,'Details local delivery'!B:B,A386),"-")</f>
        <v>0</v>
      </c>
      <c r="N386" s="104">
        <f t="shared" si="66"/>
        <v>0.92592592592592593</v>
      </c>
      <c r="O386" s="104">
        <f t="shared" si="67"/>
        <v>0.98090180360721446</v>
      </c>
      <c r="P386" s="99">
        <f t="shared" si="68"/>
        <v>0</v>
      </c>
      <c r="Q386" s="100">
        <f t="shared" si="69"/>
        <v>0</v>
      </c>
      <c r="R386" s="105" t="e">
        <f t="shared" si="70"/>
        <v>#DIV/0!</v>
      </c>
      <c r="S386" s="101">
        <f t="shared" si="71"/>
        <v>0.98090180360721446</v>
      </c>
      <c r="T386" s="102"/>
      <c r="U386" s="107"/>
      <c r="V386" s="5"/>
    </row>
    <row r="387" spans="1:22" ht="15.6" hidden="1" x14ac:dyDescent="0.3">
      <c r="A387" s="18" t="s">
        <v>1093</v>
      </c>
      <c r="B387" s="92">
        <f>+IFERROR(VLOOKUP(A387,'Details local delivery'!B:C,2,0),"-")</f>
        <v>46067</v>
      </c>
      <c r="C387" s="93">
        <f t="shared" si="65"/>
        <v>46067</v>
      </c>
      <c r="D387" s="94" t="str">
        <f>+IFERROR(VLOOKUP(A387,'Details local delivery'!B:E,4,0),"-")</f>
        <v>9524TU238</v>
      </c>
      <c r="E387" s="94">
        <f>VLOOKUP(A387,'Details local delivery'!B:L,11,0)</f>
        <v>14</v>
      </c>
      <c r="F387" s="94">
        <f>SUMIFS('Details local delivery'!M:M,'Details local delivery'!G:G,'RECAP Delivery Plan '!A387)</f>
        <v>7</v>
      </c>
      <c r="G387" s="94">
        <f>VLOOKUP(A387,'Details local delivery'!B:J,9,0)</f>
        <v>10230</v>
      </c>
      <c r="H387" s="95">
        <f>SUMIFS('Details local delivery'!K:K,'Details local delivery'!G:G,'RECAP Delivery Plan '!A387)</f>
        <v>4500</v>
      </c>
      <c r="I387" s="96">
        <f>SUMIFS('Details local delivery'!Y:Y,'Details local delivery'!B:B,A:A)</f>
        <v>0</v>
      </c>
      <c r="J387" s="97">
        <f>AVERAGEIFS('Details local delivery'!W:W,'Details local delivery'!B:B,A387)</f>
        <v>1</v>
      </c>
      <c r="K387" s="96">
        <f>_xlfn.MAXIFS('Details local delivery'!Z:Z,'Details local delivery'!B:B,A387)</f>
        <v>0</v>
      </c>
      <c r="L387" s="96">
        <f>_xlfn.MAXIFS('Details local delivery'!AA:AA,'Details local delivery'!B:B,A387)</f>
        <v>0</v>
      </c>
      <c r="M387" s="256">
        <f>IFERROR(_xlfn.MAXIFS('Details local delivery'!AB:AB,'Details local delivery'!B:B,A387),"-")</f>
        <v>0</v>
      </c>
      <c r="N387" s="104">
        <f t="shared" si="66"/>
        <v>0.5</v>
      </c>
      <c r="O387" s="104">
        <f t="shared" si="67"/>
        <v>0.43988269794721407</v>
      </c>
      <c r="P387" s="99">
        <f t="shared" si="68"/>
        <v>0</v>
      </c>
      <c r="Q387" s="100">
        <f t="shared" si="69"/>
        <v>0</v>
      </c>
      <c r="R387" s="105" t="e">
        <f t="shared" si="70"/>
        <v>#DIV/0!</v>
      </c>
      <c r="S387" s="101">
        <f t="shared" ref="S387:S450" si="72">MAX(N387,O387)</f>
        <v>0.5</v>
      </c>
      <c r="T387" s="102"/>
      <c r="U387" s="107"/>
      <c r="V387" s="5"/>
    </row>
    <row r="388" spans="1:22" ht="15.6" hidden="1" x14ac:dyDescent="0.3">
      <c r="A388" s="18" t="s">
        <v>1094</v>
      </c>
      <c r="B388" s="92">
        <f>+IFERROR(VLOOKUP(A388,'Details local delivery'!B:C,2,0),"-")</f>
        <v>46067</v>
      </c>
      <c r="C388" s="93">
        <f t="shared" si="65"/>
        <v>46067</v>
      </c>
      <c r="D388" s="94" t="str">
        <f>+IFERROR(VLOOKUP(A388,'Details local delivery'!B:E,4,0),"-")</f>
        <v>6502TU247</v>
      </c>
      <c r="E388" s="94">
        <f>VLOOKUP(A388,'Details local delivery'!B:L,11,0)</f>
        <v>14</v>
      </c>
      <c r="F388" s="94">
        <f>SUMIFS('Details local delivery'!M:M,'Details local delivery'!G:G,'RECAP Delivery Plan '!A388)</f>
        <v>10</v>
      </c>
      <c r="G388" s="94">
        <f>VLOOKUP(A388,'Details local delivery'!B:J,9,0)</f>
        <v>8500</v>
      </c>
      <c r="H388" s="95">
        <f>SUMIFS('Details local delivery'!K:K,'Details local delivery'!G:G,'RECAP Delivery Plan '!A388)</f>
        <v>7800</v>
      </c>
      <c r="I388" s="96">
        <f>SUMIFS('Details local delivery'!Y:Y,'Details local delivery'!B:B,A:A)</f>
        <v>0</v>
      </c>
      <c r="J388" s="97">
        <f>AVERAGEIFS('Details local delivery'!W:W,'Details local delivery'!B:B,A388)</f>
        <v>1</v>
      </c>
      <c r="K388" s="96">
        <f>_xlfn.MAXIFS('Details local delivery'!Z:Z,'Details local delivery'!B:B,A388)</f>
        <v>0</v>
      </c>
      <c r="L388" s="96">
        <f>_xlfn.MAXIFS('Details local delivery'!AA:AA,'Details local delivery'!B:B,A388)</f>
        <v>0</v>
      </c>
      <c r="M388" s="96">
        <f>_xlfn.MAXIFS('Details local delivery'!AB:AB,'Details local delivery'!B:B,A388)</f>
        <v>0</v>
      </c>
      <c r="N388" s="104">
        <f t="shared" si="66"/>
        <v>0.7142857142857143</v>
      </c>
      <c r="O388" s="104">
        <f t="shared" si="67"/>
        <v>0.91764705882352937</v>
      </c>
      <c r="P388" s="99">
        <f t="shared" si="68"/>
        <v>0</v>
      </c>
      <c r="Q388" s="100">
        <f t="shared" si="69"/>
        <v>0</v>
      </c>
      <c r="R388" s="105" t="e">
        <f t="shared" si="70"/>
        <v>#DIV/0!</v>
      </c>
      <c r="S388" s="101">
        <f t="shared" si="72"/>
        <v>0.91764705882352937</v>
      </c>
      <c r="T388" s="102"/>
      <c r="U388" s="107"/>
      <c r="V388" s="5"/>
    </row>
    <row r="389" spans="1:22" ht="15.6" hidden="1" x14ac:dyDescent="0.3">
      <c r="A389" s="18" t="s">
        <v>1095</v>
      </c>
      <c r="B389" s="92">
        <f>+IFERROR(VLOOKUP(A389,'Details local delivery'!B:C,2,0),"-")</f>
        <v>46068</v>
      </c>
      <c r="C389" s="93">
        <f t="shared" ref="C389:C434" si="73">B389</f>
        <v>46068</v>
      </c>
      <c r="D389" s="94" t="str">
        <f>+IFERROR(VLOOKUP(A389,'Details local delivery'!B:E,4,0),"-")</f>
        <v>626tu203</v>
      </c>
      <c r="E389" s="94">
        <f>VLOOKUP(A389,'Details local delivery'!B:L,11,0)</f>
        <v>14</v>
      </c>
      <c r="F389" s="94">
        <f>SUMIFS('Details local delivery'!M:M,'Details local delivery'!G:G,'RECAP Delivery Plan '!A389)</f>
        <v>2</v>
      </c>
      <c r="G389" s="94">
        <f>VLOOKUP(A389,'Details local delivery'!B:J,9,0)</f>
        <v>8500</v>
      </c>
      <c r="H389" s="95">
        <f>SUMIFS('Details local delivery'!K:K,'Details local delivery'!G:G,'RECAP Delivery Plan '!A389)</f>
        <v>163.4</v>
      </c>
      <c r="I389" s="96">
        <f>SUMIFS('Details local delivery'!Y:Y,'Details local delivery'!B:B,A:A)</f>
        <v>0</v>
      </c>
      <c r="J389" s="97">
        <f>AVERAGEIFS('Details local delivery'!W:W,'Details local delivery'!B:B,A389)</f>
        <v>1</v>
      </c>
      <c r="K389" s="96">
        <f>_xlfn.MAXIFS('Details local delivery'!Z:Z,'Details local delivery'!B:B,A389)</f>
        <v>0</v>
      </c>
      <c r="L389" s="96">
        <f>_xlfn.MAXIFS('Details local delivery'!AA:AA,'Details local delivery'!B:B,A389)</f>
        <v>0</v>
      </c>
      <c r="M389" s="96">
        <f>_xlfn.MAXIFS('Details local delivery'!AB:AB,'Details local delivery'!B:B,A389)</f>
        <v>0</v>
      </c>
      <c r="N389" s="104">
        <f t="shared" ref="N389:N434" si="74">+F389/E389</f>
        <v>0.14285714285714285</v>
      </c>
      <c r="O389" s="104">
        <f t="shared" ref="O389:O434" si="75">+H389/G389</f>
        <v>1.9223529411764705E-2</v>
      </c>
      <c r="P389" s="99">
        <f t="shared" ref="P389:P434" si="76">K389+L389+M389</f>
        <v>0</v>
      </c>
      <c r="Q389" s="100">
        <f t="shared" ref="Q389:Q434" si="77">P389+I389</f>
        <v>0</v>
      </c>
      <c r="R389" s="105" t="e">
        <f t="shared" ref="R389:R434" si="78">Q389/P389</f>
        <v>#DIV/0!</v>
      </c>
      <c r="S389" s="101">
        <f t="shared" si="72"/>
        <v>0.14285714285714285</v>
      </c>
      <c r="T389" s="102"/>
      <c r="U389" s="107"/>
      <c r="V389" s="5"/>
    </row>
    <row r="390" spans="1:22" ht="15.6" hidden="1" x14ac:dyDescent="0.3">
      <c r="A390" s="18" t="s">
        <v>1105</v>
      </c>
      <c r="B390" s="92">
        <f>+IFERROR(VLOOKUP(A390,'Details local delivery'!B:C,2,0),"-")</f>
        <v>46069</v>
      </c>
      <c r="C390" s="93">
        <f t="shared" si="73"/>
        <v>46069</v>
      </c>
      <c r="D390" s="94" t="str">
        <f>+IFERROR(VLOOKUP(A390,'Details local delivery'!B:E,4,0),"-")</f>
        <v>REM107627</v>
      </c>
      <c r="E390" s="94">
        <f>VLOOKUP(A390,'Details local delivery'!B:L,11,0)</f>
        <v>27</v>
      </c>
      <c r="F390" s="94">
        <f>SUMIFS('Details local delivery'!M:M,'Details local delivery'!G:G,'RECAP Delivery Plan '!A390)</f>
        <v>24</v>
      </c>
      <c r="G390" s="94">
        <f>VLOOKUP(A390,'Details local delivery'!B:J,9,0)</f>
        <v>24950</v>
      </c>
      <c r="H390" s="95">
        <f>SUMIFS('Details local delivery'!K:K,'Details local delivery'!G:G,'RECAP Delivery Plan '!A390)</f>
        <v>23000</v>
      </c>
      <c r="I390" s="96">
        <f>SUMIFS('Details local delivery'!Y:Y,'Details local delivery'!B:B,A:A)</f>
        <v>0</v>
      </c>
      <c r="J390" s="97">
        <f>AVERAGEIFS('Details local delivery'!W:W,'Details local delivery'!B:B,A390)</f>
        <v>1</v>
      </c>
      <c r="K390" s="96">
        <f>_xlfn.MAXIFS('Details local delivery'!Z:Z,'Details local delivery'!B:B,A390)</f>
        <v>0</v>
      </c>
      <c r="L390" s="96">
        <f>_xlfn.MAXIFS('Details local delivery'!AA:AA,'Details local delivery'!B:B,A390)</f>
        <v>0</v>
      </c>
      <c r="M390" s="256">
        <f>IFERROR(_xlfn.MAXIFS('Details local delivery'!AB:AB,'Details local delivery'!B:B,A390),"-")</f>
        <v>0</v>
      </c>
      <c r="N390" s="104">
        <f t="shared" si="74"/>
        <v>0.88888888888888884</v>
      </c>
      <c r="O390" s="104">
        <f t="shared" si="75"/>
        <v>0.92184368737474953</v>
      </c>
      <c r="P390" s="99">
        <f t="shared" si="76"/>
        <v>0</v>
      </c>
      <c r="Q390" s="100">
        <f t="shared" si="77"/>
        <v>0</v>
      </c>
      <c r="R390" s="105" t="e">
        <f t="shared" si="78"/>
        <v>#DIV/0!</v>
      </c>
      <c r="S390" s="101">
        <f t="shared" si="72"/>
        <v>0.92184368737474953</v>
      </c>
      <c r="T390" s="102"/>
      <c r="U390" s="107"/>
      <c r="V390" s="5"/>
    </row>
    <row r="391" spans="1:22" ht="15.6" hidden="1" x14ac:dyDescent="0.3">
      <c r="A391" s="18" t="s">
        <v>1106</v>
      </c>
      <c r="B391" s="92">
        <f>+IFERROR(VLOOKUP(A391,'Details local delivery'!B:C,2,0),"-")</f>
        <v>46069</v>
      </c>
      <c r="C391" s="93">
        <f t="shared" si="73"/>
        <v>46069</v>
      </c>
      <c r="D391" s="94" t="str">
        <f>+IFERROR(VLOOKUP(A391,'Details local delivery'!B:E,4,0),"-")</f>
        <v>REM107627</v>
      </c>
      <c r="E391" s="94">
        <f>VLOOKUP(A391,'Details local delivery'!B:L,11,0)</f>
        <v>27</v>
      </c>
      <c r="F391" s="94">
        <f>SUMIFS('Details local delivery'!M:M,'Details local delivery'!G:G,'RECAP Delivery Plan '!A391)</f>
        <v>31</v>
      </c>
      <c r="G391" s="94">
        <f>VLOOKUP(A391,'Details local delivery'!B:J,9,0)</f>
        <v>24950</v>
      </c>
      <c r="H391" s="95">
        <f>SUMIFS('Details local delivery'!K:K,'Details local delivery'!G:G,'RECAP Delivery Plan '!A391)</f>
        <v>12993.2</v>
      </c>
      <c r="I391" s="96">
        <f>SUMIFS('Details local delivery'!Y:Y,'Details local delivery'!B:B,A:A)</f>
        <v>0</v>
      </c>
      <c r="J391" s="97">
        <f>AVERAGEIFS('Details local delivery'!W:W,'Details local delivery'!B:B,A391)</f>
        <v>1</v>
      </c>
      <c r="K391" s="96">
        <f>_xlfn.MAXIFS('Details local delivery'!Z:Z,'Details local delivery'!B:B,A391)</f>
        <v>0</v>
      </c>
      <c r="L391" s="96">
        <f>_xlfn.MAXIFS('Details local delivery'!AA:AA,'Details local delivery'!B:B,A391)</f>
        <v>0</v>
      </c>
      <c r="M391" s="256">
        <f>IFERROR(_xlfn.MAXIFS('Details local delivery'!AB:AB,'Details local delivery'!B:B,A391),"-")</f>
        <v>0</v>
      </c>
      <c r="N391" s="104">
        <f t="shared" si="74"/>
        <v>1.1481481481481481</v>
      </c>
      <c r="O391" s="104">
        <f t="shared" si="75"/>
        <v>0.52076953907815637</v>
      </c>
      <c r="P391" s="99">
        <f t="shared" si="76"/>
        <v>0</v>
      </c>
      <c r="Q391" s="100">
        <f t="shared" si="77"/>
        <v>0</v>
      </c>
      <c r="R391" s="105" t="e">
        <f t="shared" si="78"/>
        <v>#DIV/0!</v>
      </c>
      <c r="S391" s="101">
        <f t="shared" si="72"/>
        <v>1.1481481481481481</v>
      </c>
      <c r="T391" s="102"/>
      <c r="U391" s="107"/>
      <c r="V391" s="5"/>
    </row>
    <row r="392" spans="1:22" ht="15.6" hidden="1" x14ac:dyDescent="0.3">
      <c r="A392" s="18" t="s">
        <v>1107</v>
      </c>
      <c r="B392" s="92">
        <f>+IFERROR(VLOOKUP(A392,'Details local delivery'!B:C,2,0),"-")</f>
        <v>46069</v>
      </c>
      <c r="C392" s="93">
        <f t="shared" si="73"/>
        <v>46069</v>
      </c>
      <c r="D392" s="94" t="str">
        <f>+IFERROR(VLOOKUP(A392,'Details local delivery'!B:E,4,0),"-")</f>
        <v>9524TU238</v>
      </c>
      <c r="E392" s="94">
        <f>VLOOKUP(A392,'Details local delivery'!B:L,11,0)</f>
        <v>14</v>
      </c>
      <c r="F392" s="94">
        <f>SUMIFS('Details local delivery'!M:M,'Details local delivery'!G:G,'RECAP Delivery Plan '!A392)</f>
        <v>5</v>
      </c>
      <c r="G392" s="94">
        <f>VLOOKUP(A392,'Details local delivery'!B:J,9,0)</f>
        <v>10230</v>
      </c>
      <c r="H392" s="95">
        <f>SUMIFS('Details local delivery'!K:K,'Details local delivery'!G:G,'RECAP Delivery Plan '!A392)</f>
        <v>3995</v>
      </c>
      <c r="I392" s="96">
        <f>SUMIFS('Details local delivery'!Y:Y,'Details local delivery'!B:B,A:A)</f>
        <v>0</v>
      </c>
      <c r="J392" s="97">
        <f>AVERAGEIFS('Details local delivery'!W:W,'Details local delivery'!B:B,A392)</f>
        <v>1</v>
      </c>
      <c r="K392" s="96">
        <f>_xlfn.MAXIFS('Details local delivery'!Z:Z,'Details local delivery'!B:B,A392)</f>
        <v>0</v>
      </c>
      <c r="L392" s="96">
        <f>_xlfn.MAXIFS('Details local delivery'!AA:AA,'Details local delivery'!B:B,A392)</f>
        <v>0</v>
      </c>
      <c r="M392" s="96">
        <f>_xlfn.MAXIFS('Details local delivery'!AB:AB,'Details local delivery'!B:B,A392)</f>
        <v>0</v>
      </c>
      <c r="N392" s="104">
        <f t="shared" si="74"/>
        <v>0.35714285714285715</v>
      </c>
      <c r="O392" s="104">
        <f t="shared" si="75"/>
        <v>0.39051808406647115</v>
      </c>
      <c r="P392" s="99">
        <f t="shared" si="76"/>
        <v>0</v>
      </c>
      <c r="Q392" s="100">
        <f t="shared" si="77"/>
        <v>0</v>
      </c>
      <c r="R392" s="105" t="e">
        <f t="shared" si="78"/>
        <v>#DIV/0!</v>
      </c>
      <c r="S392" s="101">
        <f t="shared" si="72"/>
        <v>0.39051808406647115</v>
      </c>
      <c r="T392" s="102"/>
      <c r="U392" s="107"/>
      <c r="V392" s="5"/>
    </row>
    <row r="393" spans="1:22" ht="15.6" hidden="1" x14ac:dyDescent="0.3">
      <c r="A393" s="18" t="s">
        <v>1108</v>
      </c>
      <c r="B393" s="92">
        <f>+IFERROR(VLOOKUP(A393,'Details local delivery'!B:C,2,0),"-")</f>
        <v>46069</v>
      </c>
      <c r="C393" s="93">
        <f t="shared" si="73"/>
        <v>46069</v>
      </c>
      <c r="D393" s="94" t="str">
        <f>+IFERROR(VLOOKUP(A393,'Details local delivery'!B:E,4,0),"-")</f>
        <v>7797tu218</v>
      </c>
      <c r="E393" s="94">
        <f>VLOOKUP(A393,'Details local delivery'!B:L,11,0)</f>
        <v>3</v>
      </c>
      <c r="F393" s="94">
        <f>SUMIFS('Details local delivery'!M:M,'Details local delivery'!G:G,'RECAP Delivery Plan '!A393)</f>
        <v>1</v>
      </c>
      <c r="G393" s="94">
        <f>VLOOKUP(A393,'Details local delivery'!B:J,9,0)</f>
        <v>927</v>
      </c>
      <c r="H393" s="95">
        <f>SUMIFS('Details local delivery'!K:K,'Details local delivery'!G:G,'RECAP Delivery Plan '!A393)</f>
        <v>900</v>
      </c>
      <c r="I393" s="96">
        <f>SUMIFS('Details local delivery'!Y:Y,'Details local delivery'!B:B,A:A)</f>
        <v>0</v>
      </c>
      <c r="J393" s="97">
        <f>AVERAGEIFS('Details local delivery'!W:W,'Details local delivery'!B:B,A393)</f>
        <v>1</v>
      </c>
      <c r="K393" s="96">
        <f>_xlfn.MAXIFS('Details local delivery'!Z:Z,'Details local delivery'!B:B,A393)</f>
        <v>0</v>
      </c>
      <c r="L393" s="96">
        <f>_xlfn.MAXIFS('Details local delivery'!AA:AA,'Details local delivery'!B:B,A393)</f>
        <v>0</v>
      </c>
      <c r="M393" s="256">
        <f>IFERROR(_xlfn.MAXIFS('Details local delivery'!AB:AB,'Details local delivery'!B:B,A393),"-")</f>
        <v>0</v>
      </c>
      <c r="N393" s="104">
        <f t="shared" si="74"/>
        <v>0.33333333333333331</v>
      </c>
      <c r="O393" s="104">
        <f t="shared" si="75"/>
        <v>0.970873786407767</v>
      </c>
      <c r="P393" s="99">
        <f t="shared" si="76"/>
        <v>0</v>
      </c>
      <c r="Q393" s="100">
        <f t="shared" si="77"/>
        <v>0</v>
      </c>
      <c r="R393" s="105" t="e">
        <f t="shared" si="78"/>
        <v>#DIV/0!</v>
      </c>
      <c r="S393" s="101">
        <f t="shared" si="72"/>
        <v>0.970873786407767</v>
      </c>
      <c r="T393" s="102"/>
      <c r="U393" s="107"/>
      <c r="V393" s="5"/>
    </row>
    <row r="394" spans="1:22" ht="15.6" hidden="1" x14ac:dyDescent="0.3">
      <c r="A394" s="18" t="s">
        <v>1109</v>
      </c>
      <c r="B394" s="92">
        <f>+IFERROR(VLOOKUP(A394,'Details local delivery'!B:C,2,0),"-")</f>
        <v>46069</v>
      </c>
      <c r="C394" s="93">
        <f t="shared" si="73"/>
        <v>46069</v>
      </c>
      <c r="D394" s="94" t="str">
        <f>+IFERROR(VLOOKUP(A394,'Details local delivery'!B:E,4,0),"-")</f>
        <v>626tu203</v>
      </c>
      <c r="E394" s="94">
        <f>VLOOKUP(A394,'Details local delivery'!B:L,11,0)</f>
        <v>14</v>
      </c>
      <c r="F394" s="94">
        <f>SUMIFS('Details local delivery'!M:M,'Details local delivery'!G:G,'RECAP Delivery Plan '!A394)</f>
        <v>11</v>
      </c>
      <c r="G394" s="94">
        <f>VLOOKUP(A394,'Details local delivery'!B:J,9,0)</f>
        <v>8500</v>
      </c>
      <c r="H394" s="95">
        <f>SUMIFS('Details local delivery'!K:K,'Details local delivery'!G:G,'RECAP Delivery Plan '!A394)</f>
        <v>4968</v>
      </c>
      <c r="I394" s="96">
        <f>SUMIFS('Details local delivery'!Y:Y,'Details local delivery'!B:B,A:A)</f>
        <v>0</v>
      </c>
      <c r="J394" s="97">
        <f>AVERAGEIFS('Details local delivery'!W:W,'Details local delivery'!B:B,A394)</f>
        <v>1</v>
      </c>
      <c r="K394" s="96">
        <f>_xlfn.MAXIFS('Details local delivery'!Z:Z,'Details local delivery'!B:B,A394)</f>
        <v>0</v>
      </c>
      <c r="L394" s="96">
        <f>_xlfn.MAXIFS('Details local delivery'!AA:AA,'Details local delivery'!B:B,A394)</f>
        <v>0</v>
      </c>
      <c r="M394" s="256">
        <f>IFERROR(_xlfn.MAXIFS('Details local delivery'!AB:AB,'Details local delivery'!B:B,A394),"-")</f>
        <v>0</v>
      </c>
      <c r="N394" s="104">
        <f t="shared" si="74"/>
        <v>0.7857142857142857</v>
      </c>
      <c r="O394" s="104">
        <f t="shared" si="75"/>
        <v>0.58447058823529408</v>
      </c>
      <c r="P394" s="99">
        <f t="shared" si="76"/>
        <v>0</v>
      </c>
      <c r="Q394" s="100">
        <f t="shared" si="77"/>
        <v>0</v>
      </c>
      <c r="R394" s="105" t="e">
        <f t="shared" si="78"/>
        <v>#DIV/0!</v>
      </c>
      <c r="S394" s="101">
        <f t="shared" si="72"/>
        <v>0.7857142857142857</v>
      </c>
      <c r="T394" s="102"/>
      <c r="U394" s="107"/>
      <c r="V394" s="5"/>
    </row>
    <row r="395" spans="1:22" ht="15.6" hidden="1" x14ac:dyDescent="0.3">
      <c r="A395" s="18" t="s">
        <v>1110</v>
      </c>
      <c r="B395" s="92">
        <f>+IFERROR(VLOOKUP(A395,'Details local delivery'!B:C,2,0),"-")</f>
        <v>46069</v>
      </c>
      <c r="C395" s="93">
        <f t="shared" si="73"/>
        <v>46069</v>
      </c>
      <c r="D395" s="94" t="str">
        <f>+IFERROR(VLOOKUP(A395,'Details local delivery'!B:E,4,0),"-")</f>
        <v>Location</v>
      </c>
      <c r="E395" s="94">
        <f>VLOOKUP(A395,'Details local delivery'!B:L,11,0)</f>
        <v>0</v>
      </c>
      <c r="F395" s="94">
        <f>SUMIFS('Details local delivery'!M:M,'Details local delivery'!G:G,'RECAP Delivery Plan '!A395)</f>
        <v>33</v>
      </c>
      <c r="G395" s="94">
        <f>VLOOKUP(A395,'Details local delivery'!B:J,9,0)</f>
        <v>0</v>
      </c>
      <c r="H395" s="95">
        <f>SUMIFS('Details local delivery'!K:K,'Details local delivery'!G:G,'RECAP Delivery Plan '!A395)</f>
        <v>26803</v>
      </c>
      <c r="I395" s="96">
        <f>SUMIFS('Details local delivery'!Y:Y,'Details local delivery'!B:B,A:A)</f>
        <v>0</v>
      </c>
      <c r="J395" s="97">
        <f>AVERAGEIFS('Details local delivery'!W:W,'Details local delivery'!B:B,A395)</f>
        <v>1</v>
      </c>
      <c r="K395" s="96">
        <f>_xlfn.MAXIFS('Details local delivery'!Z:Z,'Details local delivery'!B:B,A395)</f>
        <v>0</v>
      </c>
      <c r="L395" s="96">
        <f>_xlfn.MAXIFS('Details local delivery'!AA:AA,'Details local delivery'!B:B,A395)</f>
        <v>0</v>
      </c>
      <c r="M395" s="256">
        <f>IFERROR(_xlfn.MAXIFS('Details local delivery'!AB:AB,'Details local delivery'!B:B,A395),"-")</f>
        <v>0</v>
      </c>
      <c r="N395" s="104" t="e">
        <f t="shared" si="74"/>
        <v>#DIV/0!</v>
      </c>
      <c r="O395" s="104" t="e">
        <f t="shared" si="75"/>
        <v>#DIV/0!</v>
      </c>
      <c r="P395" s="99">
        <f t="shared" si="76"/>
        <v>0</v>
      </c>
      <c r="Q395" s="100">
        <f t="shared" si="77"/>
        <v>0</v>
      </c>
      <c r="R395" s="105" t="e">
        <f t="shared" si="78"/>
        <v>#DIV/0!</v>
      </c>
      <c r="S395" s="101" t="e">
        <f t="shared" si="72"/>
        <v>#DIV/0!</v>
      </c>
      <c r="T395" s="102"/>
      <c r="U395" s="107"/>
      <c r="V395" s="5"/>
    </row>
    <row r="396" spans="1:22" ht="15.6" hidden="1" x14ac:dyDescent="0.3">
      <c r="A396" s="18" t="s">
        <v>1111</v>
      </c>
      <c r="B396" s="92">
        <f>+IFERROR(VLOOKUP(A396,'Details local delivery'!B:C,2,0),"-")</f>
        <v>46069</v>
      </c>
      <c r="C396" s="93">
        <f t="shared" si="73"/>
        <v>46069</v>
      </c>
      <c r="D396" s="94" t="str">
        <f>+IFERROR(VLOOKUP(A396,'Details local delivery'!B:E,4,0),"-")</f>
        <v>6502TU247</v>
      </c>
      <c r="E396" s="94">
        <f>VLOOKUP(A396,'Details local delivery'!B:L,11,0)</f>
        <v>14</v>
      </c>
      <c r="F396" s="94">
        <f>SUMIFS('Details local delivery'!M:M,'Details local delivery'!G:G,'RECAP Delivery Plan '!A396)</f>
        <v>10</v>
      </c>
      <c r="G396" s="94">
        <f>VLOOKUP(A396,'Details local delivery'!B:J,9,0)</f>
        <v>8500</v>
      </c>
      <c r="H396" s="95">
        <f>SUMIFS('Details local delivery'!K:K,'Details local delivery'!G:G,'RECAP Delivery Plan '!A396)</f>
        <v>10200</v>
      </c>
      <c r="I396" s="96">
        <f>SUMIFS('Details local delivery'!Y:Y,'Details local delivery'!B:B,A:A)</f>
        <v>0</v>
      </c>
      <c r="J396" s="97">
        <f>AVERAGEIFS('Details local delivery'!W:W,'Details local delivery'!B:B,A396)</f>
        <v>1</v>
      </c>
      <c r="K396" s="96">
        <f>_xlfn.MAXIFS('Details local delivery'!Z:Z,'Details local delivery'!B:B,A396)</f>
        <v>0</v>
      </c>
      <c r="L396" s="96">
        <f>_xlfn.MAXIFS('Details local delivery'!AA:AA,'Details local delivery'!B:B,A396)</f>
        <v>0</v>
      </c>
      <c r="M396" s="256">
        <f>IFERROR(_xlfn.MAXIFS('Details local delivery'!AB:AB,'Details local delivery'!B:B,A396),"-")</f>
        <v>0</v>
      </c>
      <c r="N396" s="104">
        <f t="shared" si="74"/>
        <v>0.7142857142857143</v>
      </c>
      <c r="O396" s="104">
        <f t="shared" si="75"/>
        <v>1.2</v>
      </c>
      <c r="P396" s="99">
        <f t="shared" si="76"/>
        <v>0</v>
      </c>
      <c r="Q396" s="100">
        <f t="shared" si="77"/>
        <v>0</v>
      </c>
      <c r="R396" s="105" t="e">
        <f t="shared" si="78"/>
        <v>#DIV/0!</v>
      </c>
      <c r="S396" s="101">
        <f t="shared" si="72"/>
        <v>1.2</v>
      </c>
      <c r="T396" s="102"/>
      <c r="U396" s="107"/>
      <c r="V396" s="5"/>
    </row>
    <row r="397" spans="1:22" ht="15.6" hidden="1" x14ac:dyDescent="0.3">
      <c r="A397" s="18" t="s">
        <v>1112</v>
      </c>
      <c r="B397" s="92">
        <f>+IFERROR(VLOOKUP(A397,'Details local delivery'!B:C,2,0),"-")</f>
        <v>46069</v>
      </c>
      <c r="C397" s="93">
        <f t="shared" si="73"/>
        <v>46069</v>
      </c>
      <c r="D397" s="94" t="str">
        <f>+IFERROR(VLOOKUP(A397,'Details local delivery'!B:E,4,0),"-")</f>
        <v>6502TU247</v>
      </c>
      <c r="E397" s="94">
        <f>VLOOKUP(A397,'Details local delivery'!B:L,11,0)</f>
        <v>14</v>
      </c>
      <c r="F397" s="94">
        <f>SUMIFS('Details local delivery'!M:M,'Details local delivery'!G:G,'RECAP Delivery Plan '!A397)</f>
        <v>14</v>
      </c>
      <c r="G397" s="94">
        <f>VLOOKUP(A397,'Details local delivery'!B:J,9,0)</f>
        <v>8500</v>
      </c>
      <c r="H397" s="95">
        <f>SUMIFS('Details local delivery'!K:K,'Details local delivery'!G:G,'RECAP Delivery Plan '!A397)</f>
        <v>6500</v>
      </c>
      <c r="I397" s="96">
        <f>SUMIFS('Details local delivery'!Y:Y,'Details local delivery'!B:B,A:A)</f>
        <v>0</v>
      </c>
      <c r="J397" s="97">
        <f>AVERAGEIFS('Details local delivery'!W:W,'Details local delivery'!B:B,A397)</f>
        <v>1</v>
      </c>
      <c r="K397" s="96">
        <f>_xlfn.MAXIFS('Details local delivery'!Z:Z,'Details local delivery'!B:B,A397)</f>
        <v>0</v>
      </c>
      <c r="L397" s="96">
        <f>_xlfn.MAXIFS('Details local delivery'!AA:AA,'Details local delivery'!B:B,A397)</f>
        <v>0</v>
      </c>
      <c r="M397" s="256">
        <f>IFERROR(_xlfn.MAXIFS('Details local delivery'!AB:AB,'Details local delivery'!B:B,A397),"-")</f>
        <v>0</v>
      </c>
      <c r="N397" s="104">
        <f t="shared" si="74"/>
        <v>1</v>
      </c>
      <c r="O397" s="104">
        <f t="shared" si="75"/>
        <v>0.76470588235294112</v>
      </c>
      <c r="P397" s="99">
        <f t="shared" si="76"/>
        <v>0</v>
      </c>
      <c r="Q397" s="100">
        <f t="shared" si="77"/>
        <v>0</v>
      </c>
      <c r="R397" s="105" t="e">
        <f t="shared" si="78"/>
        <v>#DIV/0!</v>
      </c>
      <c r="S397" s="101">
        <f t="shared" si="72"/>
        <v>1</v>
      </c>
      <c r="T397" s="102"/>
      <c r="U397" s="107"/>
      <c r="V397" s="5"/>
    </row>
    <row r="398" spans="1:22" ht="15.6" hidden="1" x14ac:dyDescent="0.3">
      <c r="A398" s="18" t="s">
        <v>1113</v>
      </c>
      <c r="B398" s="92">
        <f>+IFERROR(VLOOKUP(A398,'Details local delivery'!B:C,2,0),"-")</f>
        <v>46069</v>
      </c>
      <c r="C398" s="93">
        <f t="shared" si="73"/>
        <v>46069</v>
      </c>
      <c r="D398" s="94" t="str">
        <f>+IFERROR(VLOOKUP(A398,'Details local delivery'!B:E,4,0),"-")</f>
        <v>6502TU247</v>
      </c>
      <c r="E398" s="94">
        <f>VLOOKUP(A398,'Details local delivery'!B:L,11,0)</f>
        <v>14</v>
      </c>
      <c r="F398" s="94">
        <f>SUMIFS('Details local delivery'!M:M,'Details local delivery'!G:G,'RECAP Delivery Plan '!A398)</f>
        <v>10</v>
      </c>
      <c r="G398" s="94">
        <f>VLOOKUP(A398,'Details local delivery'!B:J,9,0)</f>
        <v>8500</v>
      </c>
      <c r="H398" s="95">
        <f>SUMIFS('Details local delivery'!K:K,'Details local delivery'!G:G,'RECAP Delivery Plan '!A398)</f>
        <v>6510</v>
      </c>
      <c r="I398" s="96">
        <f>SUMIFS('Details local delivery'!Y:Y,'Details local delivery'!B:B,A:A)</f>
        <v>0</v>
      </c>
      <c r="J398" s="97">
        <f>AVERAGEIFS('Details local delivery'!W:W,'Details local delivery'!B:B,A398)</f>
        <v>1</v>
      </c>
      <c r="K398" s="96">
        <f>_xlfn.MAXIFS('Details local delivery'!Z:Z,'Details local delivery'!B:B,A398)</f>
        <v>0</v>
      </c>
      <c r="L398" s="96">
        <f>_xlfn.MAXIFS('Details local delivery'!AA:AA,'Details local delivery'!B:B,A398)</f>
        <v>0</v>
      </c>
      <c r="M398" s="256">
        <f>IFERROR(_xlfn.MAXIFS('Details local delivery'!AB:AB,'Details local delivery'!B:B,A398),"-")</f>
        <v>0</v>
      </c>
      <c r="N398" s="104">
        <f t="shared" si="74"/>
        <v>0.7142857142857143</v>
      </c>
      <c r="O398" s="104">
        <f t="shared" si="75"/>
        <v>0.76588235294117646</v>
      </c>
      <c r="P398" s="99">
        <f t="shared" si="76"/>
        <v>0</v>
      </c>
      <c r="Q398" s="100">
        <f t="shared" si="77"/>
        <v>0</v>
      </c>
      <c r="R398" s="105" t="e">
        <f t="shared" si="78"/>
        <v>#DIV/0!</v>
      </c>
      <c r="S398" s="101">
        <f t="shared" si="72"/>
        <v>0.76588235294117646</v>
      </c>
      <c r="T398" s="102"/>
      <c r="U398" s="107"/>
      <c r="V398" s="5"/>
    </row>
    <row r="399" spans="1:22" ht="15.6" hidden="1" x14ac:dyDescent="0.3">
      <c r="A399" s="18" t="s">
        <v>1114</v>
      </c>
      <c r="B399" s="92">
        <f>+IFERROR(VLOOKUP(A399,'Details local delivery'!B:C,2,0),"-")</f>
        <v>46069</v>
      </c>
      <c r="C399" s="93">
        <f t="shared" si="73"/>
        <v>46069</v>
      </c>
      <c r="D399" s="94" t="str">
        <f>+IFERROR(VLOOKUP(A399,'Details local delivery'!B:E,4,0),"-")</f>
        <v>7797tu218</v>
      </c>
      <c r="E399" s="94">
        <f>VLOOKUP(A399,'Details local delivery'!B:L,11,0)</f>
        <v>3</v>
      </c>
      <c r="F399" s="94">
        <f>SUMIFS('Details local delivery'!M:M,'Details local delivery'!G:G,'RECAP Delivery Plan '!A399)</f>
        <v>4</v>
      </c>
      <c r="G399" s="94">
        <f>VLOOKUP(A399,'Details local delivery'!B:J,9,0)</f>
        <v>927</v>
      </c>
      <c r="H399" s="95">
        <f>SUMIFS('Details local delivery'!K:K,'Details local delivery'!G:G,'RECAP Delivery Plan '!A399)</f>
        <v>551</v>
      </c>
      <c r="I399" s="96">
        <f>SUMIFS('Details local delivery'!Y:Y,'Details local delivery'!B:B,A:A)</f>
        <v>0</v>
      </c>
      <c r="J399" s="97">
        <f>AVERAGEIFS('Details local delivery'!W:W,'Details local delivery'!B:B,A399)</f>
        <v>1</v>
      </c>
      <c r="K399" s="96">
        <f>_xlfn.MAXIFS('Details local delivery'!Z:Z,'Details local delivery'!B:B,A399)</f>
        <v>0</v>
      </c>
      <c r="L399" s="96">
        <f>_xlfn.MAXIFS('Details local delivery'!AA:AA,'Details local delivery'!B:B,A399)</f>
        <v>0</v>
      </c>
      <c r="M399" s="256">
        <f>IFERROR(_xlfn.MAXIFS('Details local delivery'!AB:AB,'Details local delivery'!B:B,A399),"-")</f>
        <v>0</v>
      </c>
      <c r="N399" s="104">
        <f t="shared" si="74"/>
        <v>1.3333333333333333</v>
      </c>
      <c r="O399" s="104">
        <f t="shared" si="75"/>
        <v>0.59439050701186624</v>
      </c>
      <c r="P399" s="99">
        <f t="shared" si="76"/>
        <v>0</v>
      </c>
      <c r="Q399" s="100">
        <f t="shared" si="77"/>
        <v>0</v>
      </c>
      <c r="R399" s="105" t="e">
        <f t="shared" si="78"/>
        <v>#DIV/0!</v>
      </c>
      <c r="S399" s="101">
        <f t="shared" si="72"/>
        <v>1.3333333333333333</v>
      </c>
      <c r="T399" s="102"/>
      <c r="U399" s="107"/>
      <c r="V399" s="5"/>
    </row>
    <row r="400" spans="1:22" ht="15.6" hidden="1" x14ac:dyDescent="0.3">
      <c r="A400" s="18" t="s">
        <v>1115</v>
      </c>
      <c r="B400" s="92">
        <f>+IFERROR(VLOOKUP(A400,'Details local delivery'!B:C,2,0),"-")</f>
        <v>46069</v>
      </c>
      <c r="C400" s="93">
        <f t="shared" si="73"/>
        <v>46069</v>
      </c>
      <c r="D400" s="94" t="str">
        <f>+IFERROR(VLOOKUP(A400,'Details local delivery'!B:E,4,0),"-")</f>
        <v>4331tu175</v>
      </c>
      <c r="E400" s="94">
        <f>VLOOKUP(A400,'Details local delivery'!B:L,11,0)</f>
        <v>14</v>
      </c>
      <c r="F400" s="94">
        <f>SUMIFS('Details local delivery'!M:M,'Details local delivery'!G:G,'RECAP Delivery Plan '!A400)</f>
        <v>4</v>
      </c>
      <c r="G400" s="94">
        <f>VLOOKUP(A400,'Details local delivery'!B:J,9,0)</f>
        <v>9200</v>
      </c>
      <c r="H400" s="95">
        <f>SUMIFS('Details local delivery'!K:K,'Details local delivery'!G:G,'RECAP Delivery Plan '!A400)</f>
        <v>2600</v>
      </c>
      <c r="I400" s="96">
        <f>SUMIFS('Details local delivery'!Y:Y,'Details local delivery'!B:B,A:A)</f>
        <v>0</v>
      </c>
      <c r="J400" s="97">
        <f>AVERAGEIFS('Details local delivery'!W:W,'Details local delivery'!B:B,A400)</f>
        <v>0.56666666666666665</v>
      </c>
      <c r="K400" s="96">
        <f>_xlfn.MAXIFS('Details local delivery'!Z:Z,'Details local delivery'!B:B,A400)</f>
        <v>0</v>
      </c>
      <c r="L400" s="96">
        <f>_xlfn.MAXIFS('Details local delivery'!AA:AA,'Details local delivery'!B:B,A400)</f>
        <v>0</v>
      </c>
      <c r="M400" s="256">
        <f>IFERROR(_xlfn.MAXIFS('Details local delivery'!AB:AB,'Details local delivery'!B:B,A400),"-")</f>
        <v>0</v>
      </c>
      <c r="N400" s="104">
        <f t="shared" si="74"/>
        <v>0.2857142857142857</v>
      </c>
      <c r="O400" s="104">
        <f t="shared" si="75"/>
        <v>0.28260869565217389</v>
      </c>
      <c r="P400" s="99">
        <f t="shared" si="76"/>
        <v>0</v>
      </c>
      <c r="Q400" s="100">
        <f t="shared" si="77"/>
        <v>0</v>
      </c>
      <c r="R400" s="105" t="e">
        <f t="shared" si="78"/>
        <v>#DIV/0!</v>
      </c>
      <c r="S400" s="101">
        <f t="shared" si="72"/>
        <v>0.2857142857142857</v>
      </c>
      <c r="T400" s="102"/>
      <c r="U400" s="107" t="s">
        <v>228</v>
      </c>
      <c r="V400" s="5"/>
    </row>
    <row r="401" spans="1:22" ht="15.6" hidden="1" x14ac:dyDescent="0.3">
      <c r="A401" s="18" t="s">
        <v>1116</v>
      </c>
      <c r="B401" s="92">
        <f>+IFERROR(VLOOKUP(A401,'Details local delivery'!B:C,2,0),"-")</f>
        <v>46070</v>
      </c>
      <c r="C401" s="93">
        <f t="shared" si="73"/>
        <v>46070</v>
      </c>
      <c r="D401" s="94" t="str">
        <f>+IFERROR(VLOOKUP(A401,'Details local delivery'!B:E,4,0),"-")</f>
        <v>REM107627</v>
      </c>
      <c r="E401" s="94">
        <f>VLOOKUP(A401,'Details local delivery'!B:L,11,0)</f>
        <v>27</v>
      </c>
      <c r="F401" s="94">
        <f>SUMIFS('Details local delivery'!M:M,'Details local delivery'!G:G,'RECAP Delivery Plan '!A401)</f>
        <v>7</v>
      </c>
      <c r="G401" s="94">
        <f>VLOOKUP(A401,'Details local delivery'!B:J,9,0)</f>
        <v>24950</v>
      </c>
      <c r="H401" s="95">
        <f>SUMIFS('Details local delivery'!K:K,'Details local delivery'!G:G,'RECAP Delivery Plan '!A401)</f>
        <v>12600</v>
      </c>
      <c r="I401" s="96">
        <f>SUMIFS('Details local delivery'!Y:Y,'Details local delivery'!B:B,A:A)</f>
        <v>0</v>
      </c>
      <c r="J401" s="97">
        <f>AVERAGEIFS('Details local delivery'!W:W,'Details local delivery'!B:B,A401)</f>
        <v>1</v>
      </c>
      <c r="K401" s="96">
        <f>_xlfn.MAXIFS('Details local delivery'!Z:Z,'Details local delivery'!B:B,A401)</f>
        <v>0</v>
      </c>
      <c r="L401" s="96">
        <f>_xlfn.MAXIFS('Details local delivery'!AA:AA,'Details local delivery'!B:B,A401)</f>
        <v>0</v>
      </c>
      <c r="M401" s="256">
        <f>IFERROR(_xlfn.MAXIFS('Details local delivery'!AB:AB,'Details local delivery'!B:B,A401),"-")</f>
        <v>0</v>
      </c>
      <c r="N401" s="104">
        <f t="shared" si="74"/>
        <v>0.25925925925925924</v>
      </c>
      <c r="O401" s="104">
        <f t="shared" si="75"/>
        <v>0.50501002004008011</v>
      </c>
      <c r="P401" s="99">
        <f t="shared" si="76"/>
        <v>0</v>
      </c>
      <c r="Q401" s="100">
        <f t="shared" si="77"/>
        <v>0</v>
      </c>
      <c r="R401" s="105" t="e">
        <f t="shared" si="78"/>
        <v>#DIV/0!</v>
      </c>
      <c r="S401" s="101">
        <f t="shared" si="72"/>
        <v>0.50501002004008011</v>
      </c>
      <c r="T401" s="102"/>
      <c r="U401" s="107"/>
      <c r="V401" s="5"/>
    </row>
    <row r="402" spans="1:22" ht="15.6" hidden="1" x14ac:dyDescent="0.3">
      <c r="A402" s="18" t="s">
        <v>1117</v>
      </c>
      <c r="B402" s="92">
        <f>+IFERROR(VLOOKUP(A402,'Details local delivery'!B:C,2,0),"-")</f>
        <v>46070</v>
      </c>
      <c r="C402" s="93">
        <f t="shared" si="73"/>
        <v>46070</v>
      </c>
      <c r="D402" s="94" t="str">
        <f>+IFERROR(VLOOKUP(A402,'Details local delivery'!B:E,4,0),"-")</f>
        <v>REM107627</v>
      </c>
      <c r="E402" s="94">
        <f>VLOOKUP(A402,'Details local delivery'!B:L,11,0)</f>
        <v>27</v>
      </c>
      <c r="F402" s="94">
        <f>SUMIFS('Details local delivery'!M:M,'Details local delivery'!G:G,'RECAP Delivery Plan '!A402)</f>
        <v>19</v>
      </c>
      <c r="G402" s="94">
        <f>VLOOKUP(A402,'Details local delivery'!B:J,9,0)</f>
        <v>24950</v>
      </c>
      <c r="H402" s="95">
        <f>SUMIFS('Details local delivery'!K:K,'Details local delivery'!G:G,'RECAP Delivery Plan '!A402)</f>
        <v>9800</v>
      </c>
      <c r="I402" s="96">
        <f>SUMIFS('Details local delivery'!Y:Y,'Details local delivery'!B:B,A:A)</f>
        <v>0</v>
      </c>
      <c r="J402" s="97">
        <f>AVERAGEIFS('Details local delivery'!W:W,'Details local delivery'!B:B,A402)</f>
        <v>1</v>
      </c>
      <c r="K402" s="96">
        <f>_xlfn.MAXIFS('Details local delivery'!Z:Z,'Details local delivery'!B:B,A402)</f>
        <v>0</v>
      </c>
      <c r="L402" s="96">
        <f>_xlfn.MAXIFS('Details local delivery'!AA:AA,'Details local delivery'!B:B,A402)</f>
        <v>0</v>
      </c>
      <c r="M402" s="256">
        <f>IFERROR(_xlfn.MAXIFS('Details local delivery'!AB:AB,'Details local delivery'!B:B,A402),"-")</f>
        <v>0</v>
      </c>
      <c r="N402" s="104">
        <f t="shared" si="74"/>
        <v>0.70370370370370372</v>
      </c>
      <c r="O402" s="104">
        <f t="shared" si="75"/>
        <v>0.39278557114228457</v>
      </c>
      <c r="P402" s="99">
        <f t="shared" si="76"/>
        <v>0</v>
      </c>
      <c r="Q402" s="100">
        <f t="shared" si="77"/>
        <v>0</v>
      </c>
      <c r="R402" s="105" t="e">
        <f t="shared" si="78"/>
        <v>#DIV/0!</v>
      </c>
      <c r="S402" s="101">
        <f t="shared" si="72"/>
        <v>0.70370370370370372</v>
      </c>
      <c r="T402" s="102"/>
      <c r="U402" s="107"/>
      <c r="V402" s="5"/>
    </row>
    <row r="403" spans="1:22" ht="15.6" hidden="1" x14ac:dyDescent="0.3">
      <c r="A403" s="18" t="s">
        <v>1118</v>
      </c>
      <c r="B403" s="92">
        <f>+IFERROR(VLOOKUP(A403,'Details local delivery'!B:C,2,0),"-")</f>
        <v>46070</v>
      </c>
      <c r="C403" s="93">
        <f t="shared" si="73"/>
        <v>46070</v>
      </c>
      <c r="D403" s="94" t="str">
        <f>+IFERROR(VLOOKUP(A403,'Details local delivery'!B:E,4,0),"-")</f>
        <v>6502TU247</v>
      </c>
      <c r="E403" s="94">
        <f>VLOOKUP(A403,'Details local delivery'!B:L,11,0)</f>
        <v>14</v>
      </c>
      <c r="F403" s="94">
        <f>SUMIFS('Details local delivery'!M:M,'Details local delivery'!G:G,'RECAP Delivery Plan '!A403)</f>
        <v>16</v>
      </c>
      <c r="G403" s="94">
        <f>VLOOKUP(A403,'Details local delivery'!B:J,9,0)</f>
        <v>8500</v>
      </c>
      <c r="H403" s="95">
        <f>SUMIFS('Details local delivery'!K:K,'Details local delivery'!G:G,'RECAP Delivery Plan '!A403)</f>
        <v>1000</v>
      </c>
      <c r="I403" s="96">
        <f>SUMIFS('Details local delivery'!Y:Y,'Details local delivery'!B:B,A:A)</f>
        <v>0</v>
      </c>
      <c r="J403" s="97">
        <f>AVERAGEIFS('Details local delivery'!W:W,'Details local delivery'!B:B,A403)</f>
        <v>1</v>
      </c>
      <c r="K403" s="96">
        <f>_xlfn.MAXIFS('Details local delivery'!Z:Z,'Details local delivery'!B:B,A403)</f>
        <v>0</v>
      </c>
      <c r="L403" s="96">
        <f>_xlfn.MAXIFS('Details local delivery'!AA:AA,'Details local delivery'!B:B,A403)</f>
        <v>0</v>
      </c>
      <c r="M403" s="96">
        <f>_xlfn.MAXIFS('Details local delivery'!AB:AB,'Details local delivery'!B:B,A403)</f>
        <v>0</v>
      </c>
      <c r="N403" s="104">
        <f t="shared" si="74"/>
        <v>1.1428571428571428</v>
      </c>
      <c r="O403" s="104">
        <f t="shared" si="75"/>
        <v>0.11764705882352941</v>
      </c>
      <c r="P403" s="99">
        <f t="shared" si="76"/>
        <v>0</v>
      </c>
      <c r="Q403" s="100">
        <f t="shared" si="77"/>
        <v>0</v>
      </c>
      <c r="R403" s="105" t="e">
        <f t="shared" si="78"/>
        <v>#DIV/0!</v>
      </c>
      <c r="S403" s="101">
        <f t="shared" si="72"/>
        <v>1.1428571428571428</v>
      </c>
      <c r="T403" s="102"/>
      <c r="U403" s="107"/>
      <c r="V403" s="5"/>
    </row>
    <row r="404" spans="1:22" ht="15.6" hidden="1" x14ac:dyDescent="0.3">
      <c r="A404" s="18" t="s">
        <v>1119</v>
      </c>
      <c r="B404" s="92">
        <f>+IFERROR(VLOOKUP(A404,'Details local delivery'!B:C,2,0),"-")</f>
        <v>46070</v>
      </c>
      <c r="C404" s="93">
        <f t="shared" si="73"/>
        <v>46070</v>
      </c>
      <c r="D404" s="94" t="str">
        <f>+IFERROR(VLOOKUP(A404,'Details local delivery'!B:E,4,0),"-")</f>
        <v>6502TU247</v>
      </c>
      <c r="E404" s="94">
        <f>VLOOKUP(A404,'Details local delivery'!B:L,11,0)</f>
        <v>14</v>
      </c>
      <c r="F404" s="94">
        <f>SUMIFS('Details local delivery'!M:M,'Details local delivery'!G:G,'RECAP Delivery Plan '!A404)</f>
        <v>11</v>
      </c>
      <c r="G404" s="94">
        <f>VLOOKUP(A404,'Details local delivery'!B:J,9,0)</f>
        <v>8500</v>
      </c>
      <c r="H404" s="95">
        <f>SUMIFS('Details local delivery'!K:K,'Details local delivery'!G:G,'RECAP Delivery Plan '!A404)</f>
        <v>6000</v>
      </c>
      <c r="I404" s="96">
        <f>SUMIFS('Details local delivery'!Y:Y,'Details local delivery'!B:B,A:A)</f>
        <v>0</v>
      </c>
      <c r="J404" s="97">
        <f>AVERAGEIFS('Details local delivery'!W:W,'Details local delivery'!B:B,A404)</f>
        <v>1</v>
      </c>
      <c r="K404" s="96">
        <f>_xlfn.MAXIFS('Details local delivery'!Z:Z,'Details local delivery'!B:B,A404)</f>
        <v>0</v>
      </c>
      <c r="L404" s="96">
        <f>_xlfn.MAXIFS('Details local delivery'!AA:AA,'Details local delivery'!B:B,A404)</f>
        <v>0</v>
      </c>
      <c r="M404" s="96">
        <f>_xlfn.MAXIFS('Details local delivery'!AB:AB,'Details local delivery'!B:B,A404)</f>
        <v>0</v>
      </c>
      <c r="N404" s="104">
        <f t="shared" si="74"/>
        <v>0.7857142857142857</v>
      </c>
      <c r="O404" s="104">
        <f t="shared" si="75"/>
        <v>0.70588235294117652</v>
      </c>
      <c r="P404" s="99">
        <f t="shared" si="76"/>
        <v>0</v>
      </c>
      <c r="Q404" s="100">
        <f t="shared" si="77"/>
        <v>0</v>
      </c>
      <c r="R404" s="105" t="e">
        <f t="shared" si="78"/>
        <v>#DIV/0!</v>
      </c>
      <c r="S404" s="101">
        <f t="shared" si="72"/>
        <v>0.7857142857142857</v>
      </c>
      <c r="T404" s="102"/>
      <c r="U404" s="107"/>
      <c r="V404" s="5"/>
    </row>
    <row r="405" spans="1:22" ht="15.6" hidden="1" x14ac:dyDescent="0.3">
      <c r="A405" s="18" t="s">
        <v>1120</v>
      </c>
      <c r="B405" s="92">
        <f>+IFERROR(VLOOKUP(A405,'Details local delivery'!B:C,2,0),"-")</f>
        <v>46070</v>
      </c>
      <c r="C405" s="93">
        <f t="shared" si="73"/>
        <v>46070</v>
      </c>
      <c r="D405" s="94" t="str">
        <f>+IFERROR(VLOOKUP(A405,'Details local delivery'!B:E,4,0),"-")</f>
        <v>9524TU238</v>
      </c>
      <c r="E405" s="94">
        <f>VLOOKUP(A405,'Details local delivery'!B:L,11,0)</f>
        <v>14</v>
      </c>
      <c r="F405" s="94">
        <f>SUMIFS('Details local delivery'!M:M,'Details local delivery'!G:G,'RECAP Delivery Plan '!A405)</f>
        <v>13</v>
      </c>
      <c r="G405" s="94">
        <f>VLOOKUP(A405,'Details local delivery'!B:J,9,0)</f>
        <v>10230</v>
      </c>
      <c r="H405" s="95">
        <f>SUMIFS('Details local delivery'!K:K,'Details local delivery'!G:G,'RECAP Delivery Plan '!A405)</f>
        <v>12000</v>
      </c>
      <c r="I405" s="96">
        <f>SUMIFS('Details local delivery'!Y:Y,'Details local delivery'!B:B,A:A)</f>
        <v>0</v>
      </c>
      <c r="J405" s="97">
        <f>AVERAGEIFS('Details local delivery'!W:W,'Details local delivery'!B:B,A405)</f>
        <v>1</v>
      </c>
      <c r="K405" s="96">
        <f>_xlfn.MAXIFS('Details local delivery'!Z:Z,'Details local delivery'!B:B,A405)</f>
        <v>0</v>
      </c>
      <c r="L405" s="96">
        <f>_xlfn.MAXIFS('Details local delivery'!AA:AA,'Details local delivery'!B:B,A405)</f>
        <v>0</v>
      </c>
      <c r="M405" s="96">
        <f>_xlfn.MAXIFS('Details local delivery'!AB:AB,'Details local delivery'!B:B,A405)</f>
        <v>0</v>
      </c>
      <c r="N405" s="104">
        <f t="shared" si="74"/>
        <v>0.9285714285714286</v>
      </c>
      <c r="O405" s="104">
        <f t="shared" si="75"/>
        <v>1.1730205278592376</v>
      </c>
      <c r="P405" s="99">
        <f t="shared" si="76"/>
        <v>0</v>
      </c>
      <c r="Q405" s="100">
        <f t="shared" si="77"/>
        <v>0</v>
      </c>
      <c r="R405" s="105" t="e">
        <f t="shared" si="78"/>
        <v>#DIV/0!</v>
      </c>
      <c r="S405" s="101">
        <f t="shared" si="72"/>
        <v>1.1730205278592376</v>
      </c>
      <c r="T405" s="102"/>
      <c r="U405" s="107"/>
      <c r="V405" s="5"/>
    </row>
    <row r="406" spans="1:22" ht="15.6" hidden="1" x14ac:dyDescent="0.3">
      <c r="A406" s="18" t="s">
        <v>1121</v>
      </c>
      <c r="B406" s="92">
        <f>+IFERROR(VLOOKUP(A406,'Details local delivery'!B:C,2,0),"-")</f>
        <v>46070</v>
      </c>
      <c r="C406" s="93">
        <f t="shared" si="73"/>
        <v>46070</v>
      </c>
      <c r="D406" s="94" t="str">
        <f>+IFERROR(VLOOKUP(A406,'Details local delivery'!B:E,4,0),"-")</f>
        <v>9524TU238</v>
      </c>
      <c r="E406" s="94">
        <f>VLOOKUP(A406,'Details local delivery'!B:L,11,0)</f>
        <v>14</v>
      </c>
      <c r="F406" s="94">
        <f>SUMIFS('Details local delivery'!M:M,'Details local delivery'!G:G,'RECAP Delivery Plan '!A406)</f>
        <v>8</v>
      </c>
      <c r="G406" s="94">
        <f>VLOOKUP(A406,'Details local delivery'!B:J,9,0)</f>
        <v>10230</v>
      </c>
      <c r="H406" s="95">
        <f>SUMIFS('Details local delivery'!K:K,'Details local delivery'!G:G,'RECAP Delivery Plan '!A406)</f>
        <v>4300</v>
      </c>
      <c r="I406" s="96">
        <f>SUMIFS('Details local delivery'!Y:Y,'Details local delivery'!B:B,A:A)</f>
        <v>0</v>
      </c>
      <c r="J406" s="97">
        <f>AVERAGEIFS('Details local delivery'!W:W,'Details local delivery'!B:B,A406)</f>
        <v>1</v>
      </c>
      <c r="K406" s="96">
        <f>_xlfn.MAXIFS('Details local delivery'!Z:Z,'Details local delivery'!B:B,A406)</f>
        <v>0</v>
      </c>
      <c r="L406" s="96">
        <f>_xlfn.MAXIFS('Details local delivery'!AA:AA,'Details local delivery'!B:B,A406)</f>
        <v>0</v>
      </c>
      <c r="M406" s="96">
        <f>_xlfn.MAXIFS('Details local delivery'!AB:AB,'Details local delivery'!B:B,A406)</f>
        <v>0</v>
      </c>
      <c r="N406" s="104">
        <f t="shared" si="74"/>
        <v>0.5714285714285714</v>
      </c>
      <c r="O406" s="104">
        <f t="shared" si="75"/>
        <v>0.4203323558162268</v>
      </c>
      <c r="P406" s="99">
        <f t="shared" si="76"/>
        <v>0</v>
      </c>
      <c r="Q406" s="100">
        <f t="shared" si="77"/>
        <v>0</v>
      </c>
      <c r="R406" s="105" t="e">
        <f t="shared" si="78"/>
        <v>#DIV/0!</v>
      </c>
      <c r="S406" s="101">
        <f t="shared" si="72"/>
        <v>0.5714285714285714</v>
      </c>
      <c r="T406" s="102"/>
      <c r="U406" s="107"/>
      <c r="V406" s="5"/>
    </row>
    <row r="407" spans="1:22" ht="15.6" hidden="1" x14ac:dyDescent="0.3">
      <c r="A407" s="18" t="s">
        <v>1122</v>
      </c>
      <c r="B407" s="92">
        <f>+IFERROR(VLOOKUP(A407,'Details local delivery'!B:C,2,0),"-")</f>
        <v>46070</v>
      </c>
      <c r="C407" s="93">
        <f t="shared" si="73"/>
        <v>46070</v>
      </c>
      <c r="D407" s="94" t="str">
        <f>+IFERROR(VLOOKUP(A407,'Details local delivery'!B:E,4,0),"-")</f>
        <v>4331tu175</v>
      </c>
      <c r="E407" s="94">
        <f>VLOOKUP(A407,'Details local delivery'!B:L,11,0)</f>
        <v>14</v>
      </c>
      <c r="F407" s="94">
        <f>SUMIFS('Details local delivery'!M:M,'Details local delivery'!G:G,'RECAP Delivery Plan '!A407)</f>
        <v>15</v>
      </c>
      <c r="G407" s="94">
        <f>VLOOKUP(A407,'Details local delivery'!B:J,9,0)</f>
        <v>9200</v>
      </c>
      <c r="H407" s="95">
        <f>SUMIFS('Details local delivery'!K:K,'Details local delivery'!G:G,'RECAP Delivery Plan '!A407)</f>
        <v>9509</v>
      </c>
      <c r="I407" s="96">
        <f>SUMIFS('Details local delivery'!Y:Y,'Details local delivery'!B:B,A:A)</f>
        <v>0</v>
      </c>
      <c r="J407" s="97">
        <f>AVERAGEIFS('Details local delivery'!W:W,'Details local delivery'!B:B,A407)</f>
        <v>1</v>
      </c>
      <c r="K407" s="96">
        <f>_xlfn.MAXIFS('Details local delivery'!Z:Z,'Details local delivery'!B:B,A407)</f>
        <v>0</v>
      </c>
      <c r="L407" s="96">
        <f>_xlfn.MAXIFS('Details local delivery'!AA:AA,'Details local delivery'!B:B,A407)</f>
        <v>0</v>
      </c>
      <c r="M407" s="96">
        <f>_xlfn.MAXIFS('Details local delivery'!AB:AB,'Details local delivery'!B:B,A407)</f>
        <v>0</v>
      </c>
      <c r="N407" s="104">
        <f t="shared" si="74"/>
        <v>1.0714285714285714</v>
      </c>
      <c r="O407" s="104">
        <f t="shared" si="75"/>
        <v>1.033586956521739</v>
      </c>
      <c r="P407" s="99">
        <f t="shared" si="76"/>
        <v>0</v>
      </c>
      <c r="Q407" s="100">
        <f t="shared" si="77"/>
        <v>0</v>
      </c>
      <c r="R407" s="105" t="e">
        <f t="shared" si="78"/>
        <v>#DIV/0!</v>
      </c>
      <c r="S407" s="101">
        <f t="shared" si="72"/>
        <v>1.0714285714285714</v>
      </c>
      <c r="T407" s="102"/>
      <c r="U407" s="107"/>
      <c r="V407" s="5"/>
    </row>
    <row r="408" spans="1:22" ht="15.6" hidden="1" x14ac:dyDescent="0.3">
      <c r="A408" s="18" t="s">
        <v>1123</v>
      </c>
      <c r="B408" s="92">
        <f>+IFERROR(VLOOKUP(A408,'Details local delivery'!B:C,2,0),"-")</f>
        <v>46070</v>
      </c>
      <c r="C408" s="93">
        <f t="shared" si="73"/>
        <v>46070</v>
      </c>
      <c r="D408" s="94" t="str">
        <f>+IFERROR(VLOOKUP(A408,'Details local delivery'!B:E,4,0),"-")</f>
        <v>Location</v>
      </c>
      <c r="E408" s="94">
        <f>VLOOKUP(A408,'Details local delivery'!B:L,11,0)</f>
        <v>0</v>
      </c>
      <c r="F408" s="94">
        <f>SUMIFS('Details local delivery'!M:M,'Details local delivery'!G:G,'RECAP Delivery Plan '!A408)</f>
        <v>33</v>
      </c>
      <c r="G408" s="94">
        <f>VLOOKUP(A408,'Details local delivery'!B:J,9,0)</f>
        <v>0</v>
      </c>
      <c r="H408" s="95">
        <f>SUMIFS('Details local delivery'!K:K,'Details local delivery'!G:G,'RECAP Delivery Plan '!A408)</f>
        <v>13.222</v>
      </c>
      <c r="I408" s="96">
        <f>SUMIFS('Details local delivery'!Y:Y,'Details local delivery'!B:B,A:A)</f>
        <v>0</v>
      </c>
      <c r="J408" s="97">
        <f>AVERAGEIFS('Details local delivery'!W:W,'Details local delivery'!B:B,A408)</f>
        <v>1</v>
      </c>
      <c r="K408" s="96">
        <f>_xlfn.MAXIFS('Details local delivery'!Z:Z,'Details local delivery'!B:B,A408)</f>
        <v>0</v>
      </c>
      <c r="L408" s="96">
        <f>_xlfn.MAXIFS('Details local delivery'!AA:AA,'Details local delivery'!B:B,A408)</f>
        <v>0</v>
      </c>
      <c r="M408" s="256">
        <f>IFERROR(_xlfn.MAXIFS('Details local delivery'!AB:AB,'Details local delivery'!B:B,A408),"-")</f>
        <v>0</v>
      </c>
      <c r="N408" s="104" t="e">
        <f t="shared" si="74"/>
        <v>#DIV/0!</v>
      </c>
      <c r="O408" s="104" t="e">
        <f t="shared" si="75"/>
        <v>#DIV/0!</v>
      </c>
      <c r="P408" s="99">
        <f t="shared" si="76"/>
        <v>0</v>
      </c>
      <c r="Q408" s="100">
        <f t="shared" si="77"/>
        <v>0</v>
      </c>
      <c r="R408" s="105" t="e">
        <f t="shared" si="78"/>
        <v>#DIV/0!</v>
      </c>
      <c r="S408" s="101" t="e">
        <f t="shared" si="72"/>
        <v>#DIV/0!</v>
      </c>
      <c r="T408" s="102"/>
      <c r="U408" s="107"/>
      <c r="V408" s="5"/>
    </row>
    <row r="409" spans="1:22" ht="15.6" hidden="1" x14ac:dyDescent="0.3">
      <c r="A409" s="18" t="s">
        <v>1124</v>
      </c>
      <c r="B409" s="92">
        <f>+IFERROR(VLOOKUP(A409,'Details local delivery'!B:C,2,0),"-")</f>
        <v>46070</v>
      </c>
      <c r="C409" s="93">
        <f t="shared" si="73"/>
        <v>46070</v>
      </c>
      <c r="D409" s="94" t="str">
        <f>+IFERROR(VLOOKUP(A409,'Details local delivery'!B:E,4,0),"-")</f>
        <v>626tu203</v>
      </c>
      <c r="E409" s="94">
        <f>VLOOKUP(A409,'Details local delivery'!B:L,11,0)</f>
        <v>14</v>
      </c>
      <c r="F409" s="94">
        <f>SUMIFS('Details local delivery'!M:M,'Details local delivery'!G:G,'RECAP Delivery Plan '!A409)</f>
        <v>14</v>
      </c>
      <c r="G409" s="94">
        <f>VLOOKUP(A409,'Details local delivery'!B:J,9,0)</f>
        <v>8500</v>
      </c>
      <c r="H409" s="95">
        <f>SUMIFS('Details local delivery'!K:K,'Details local delivery'!G:G,'RECAP Delivery Plan '!A409)</f>
        <v>10477</v>
      </c>
      <c r="I409" s="96">
        <f>SUMIFS('Details local delivery'!Y:Y,'Details local delivery'!B:B,A:A)</f>
        <v>0</v>
      </c>
      <c r="J409" s="97">
        <f>AVERAGEIFS('Details local delivery'!W:W,'Details local delivery'!B:B,A409)</f>
        <v>1</v>
      </c>
      <c r="K409" s="96">
        <f>_xlfn.MAXIFS('Details local delivery'!Z:Z,'Details local delivery'!B:B,A409)</f>
        <v>0</v>
      </c>
      <c r="L409" s="96">
        <f>_xlfn.MAXIFS('Details local delivery'!AA:AA,'Details local delivery'!B:B,A409)</f>
        <v>0</v>
      </c>
      <c r="M409" s="256">
        <f>IFERROR(_xlfn.MAXIFS('Details local delivery'!AB:AB,'Details local delivery'!B:B,A409),"-")</f>
        <v>0</v>
      </c>
      <c r="N409" s="104">
        <f t="shared" si="74"/>
        <v>1</v>
      </c>
      <c r="O409" s="104">
        <f t="shared" si="75"/>
        <v>1.2325882352941175</v>
      </c>
      <c r="P409" s="99">
        <f t="shared" si="76"/>
        <v>0</v>
      </c>
      <c r="Q409" s="100">
        <f t="shared" si="77"/>
        <v>0</v>
      </c>
      <c r="R409" s="105" t="e">
        <f t="shared" si="78"/>
        <v>#DIV/0!</v>
      </c>
      <c r="S409" s="101">
        <f t="shared" si="72"/>
        <v>1.2325882352941175</v>
      </c>
      <c r="T409" s="102"/>
      <c r="U409" s="107"/>
      <c r="V409" s="5"/>
    </row>
    <row r="410" spans="1:22" ht="15.6" hidden="1" x14ac:dyDescent="0.3">
      <c r="A410" s="18" t="s">
        <v>1125</v>
      </c>
      <c r="B410" s="92">
        <f>+IFERROR(VLOOKUP(A410,'Details local delivery'!B:C,2,0),"-")</f>
        <v>46070</v>
      </c>
      <c r="C410" s="93">
        <f t="shared" si="73"/>
        <v>46070</v>
      </c>
      <c r="D410" s="94" t="str">
        <f>+IFERROR(VLOOKUP(A410,'Details local delivery'!B:E,4,0),"-")</f>
        <v>626tu203</v>
      </c>
      <c r="E410" s="94">
        <f>VLOOKUP(A410,'Details local delivery'!B:L,11,0)</f>
        <v>14</v>
      </c>
      <c r="F410" s="94">
        <f>SUMIFS('Details local delivery'!M:M,'Details local delivery'!G:G,'RECAP Delivery Plan '!A410)</f>
        <v>14</v>
      </c>
      <c r="G410" s="94">
        <f>VLOOKUP(A410,'Details local delivery'!B:J,9,0)</f>
        <v>8500</v>
      </c>
      <c r="H410" s="95">
        <f>SUMIFS('Details local delivery'!K:K,'Details local delivery'!G:G,'RECAP Delivery Plan '!A410)</f>
        <v>9544</v>
      </c>
      <c r="I410" s="96">
        <f>SUMIFS('Details local delivery'!Y:Y,'Details local delivery'!B:B,A:A)</f>
        <v>0</v>
      </c>
      <c r="J410" s="97">
        <f>AVERAGEIFS('Details local delivery'!W:W,'Details local delivery'!B:B,A410)</f>
        <v>1</v>
      </c>
      <c r="K410" s="96">
        <f>_xlfn.MAXIFS('Details local delivery'!Z:Z,'Details local delivery'!B:B,A410)</f>
        <v>0</v>
      </c>
      <c r="L410" s="96">
        <f>_xlfn.MAXIFS('Details local delivery'!AA:AA,'Details local delivery'!B:B,A410)</f>
        <v>0</v>
      </c>
      <c r="M410" s="96">
        <f>_xlfn.MAXIFS('Details local delivery'!AB:AB,'Details local delivery'!B:B,A410)</f>
        <v>0</v>
      </c>
      <c r="N410" s="104">
        <f t="shared" si="74"/>
        <v>1</v>
      </c>
      <c r="O410" s="104">
        <f t="shared" si="75"/>
        <v>1.1228235294117648</v>
      </c>
      <c r="P410" s="99">
        <f t="shared" si="76"/>
        <v>0</v>
      </c>
      <c r="Q410" s="100">
        <f t="shared" si="77"/>
        <v>0</v>
      </c>
      <c r="R410" s="105" t="e">
        <f t="shared" si="78"/>
        <v>#DIV/0!</v>
      </c>
      <c r="S410" s="101">
        <f t="shared" si="72"/>
        <v>1.1228235294117648</v>
      </c>
      <c r="T410" s="102"/>
      <c r="U410" s="107"/>
      <c r="V410" s="5"/>
    </row>
    <row r="411" spans="1:22" ht="15.6" hidden="1" x14ac:dyDescent="0.3">
      <c r="A411" s="18" t="s">
        <v>1126</v>
      </c>
      <c r="B411" s="92">
        <f>+IFERROR(VLOOKUP(A411,'Details local delivery'!B:C,2,0),"-")</f>
        <v>46070</v>
      </c>
      <c r="C411" s="93">
        <f t="shared" si="73"/>
        <v>46070</v>
      </c>
      <c r="D411" s="94" t="str">
        <f>+IFERROR(VLOOKUP(A411,'Details local delivery'!B:E,4,0),"-")</f>
        <v>6502TU247</v>
      </c>
      <c r="E411" s="94">
        <f>VLOOKUP(A411,'Details local delivery'!B:L,11,0)</f>
        <v>14</v>
      </c>
      <c r="F411" s="94">
        <f>SUMIFS('Details local delivery'!M:M,'Details local delivery'!G:G,'RECAP Delivery Plan '!A411)</f>
        <v>14</v>
      </c>
      <c r="G411" s="94">
        <f>VLOOKUP(A411,'Details local delivery'!B:J,9,0)</f>
        <v>8500</v>
      </c>
      <c r="H411" s="95">
        <f>SUMIFS('Details local delivery'!K:K,'Details local delivery'!G:G,'RECAP Delivery Plan '!A411)</f>
        <v>492</v>
      </c>
      <c r="I411" s="96">
        <f>SUMIFS('Details local delivery'!Y:Y,'Details local delivery'!B:B,A:A)</f>
        <v>0</v>
      </c>
      <c r="J411" s="97">
        <f>AVERAGEIFS('Details local delivery'!W:W,'Details local delivery'!B:B,A411)</f>
        <v>1</v>
      </c>
      <c r="K411" s="96">
        <f>_xlfn.MAXIFS('Details local delivery'!Z:Z,'Details local delivery'!B:B,A411)</f>
        <v>0</v>
      </c>
      <c r="L411" s="96">
        <f>_xlfn.MAXIFS('Details local delivery'!AA:AA,'Details local delivery'!B:B,A411)</f>
        <v>0</v>
      </c>
      <c r="M411" s="96">
        <f>_xlfn.MAXIFS('Details local delivery'!AB:AB,'Details local delivery'!B:B,A411)</f>
        <v>0</v>
      </c>
      <c r="N411" s="104">
        <f t="shared" si="74"/>
        <v>1</v>
      </c>
      <c r="O411" s="104">
        <f t="shared" si="75"/>
        <v>5.7882352941176468E-2</v>
      </c>
      <c r="P411" s="99">
        <f t="shared" si="76"/>
        <v>0</v>
      </c>
      <c r="Q411" s="100">
        <f t="shared" si="77"/>
        <v>0</v>
      </c>
      <c r="R411" s="105" t="e">
        <f t="shared" si="78"/>
        <v>#DIV/0!</v>
      </c>
      <c r="S411" s="101">
        <f t="shared" si="72"/>
        <v>1</v>
      </c>
      <c r="T411" s="102"/>
      <c r="U411" s="107"/>
      <c r="V411" s="5"/>
    </row>
    <row r="412" spans="1:22" ht="15.6" hidden="1" x14ac:dyDescent="0.3">
      <c r="A412" s="18" t="s">
        <v>1127</v>
      </c>
      <c r="B412" s="92">
        <f>+IFERROR(VLOOKUP(A412,'Details local delivery'!B:C,2,0),"-")</f>
        <v>46070</v>
      </c>
      <c r="C412" s="93">
        <f t="shared" si="73"/>
        <v>46070</v>
      </c>
      <c r="D412" s="94" t="str">
        <f>+IFERROR(VLOOKUP(A412,'Details local delivery'!B:E,4,0),"-")</f>
        <v>4331tu175</v>
      </c>
      <c r="E412" s="94">
        <f>VLOOKUP(A412,'Details local delivery'!B:L,11,0)</f>
        <v>14</v>
      </c>
      <c r="F412" s="94">
        <f>SUMIFS('Details local delivery'!M:M,'Details local delivery'!G:G,'RECAP Delivery Plan '!A412)</f>
        <v>4</v>
      </c>
      <c r="G412" s="94">
        <f>VLOOKUP(A412,'Details local delivery'!B:J,9,0)</f>
        <v>9200</v>
      </c>
      <c r="H412" s="95">
        <f>SUMIFS('Details local delivery'!K:K,'Details local delivery'!G:G,'RECAP Delivery Plan '!A412)</f>
        <v>600</v>
      </c>
      <c r="I412" s="96">
        <f>SUMIFS('Details local delivery'!Y:Y,'Details local delivery'!B:B,A:A)</f>
        <v>0</v>
      </c>
      <c r="J412" s="97">
        <f>AVERAGEIFS('Details local delivery'!W:W,'Details local delivery'!B:B,A412)</f>
        <v>0.4291666666666667</v>
      </c>
      <c r="K412" s="96">
        <f>_xlfn.MAXIFS('Details local delivery'!Z:Z,'Details local delivery'!B:B,A412)</f>
        <v>0</v>
      </c>
      <c r="L412" s="96">
        <f>_xlfn.MAXIFS('Details local delivery'!AA:AA,'Details local delivery'!B:B,A412)</f>
        <v>0</v>
      </c>
      <c r="M412" s="256">
        <f>IFERROR(_xlfn.MAXIFS('Details local delivery'!AB:AB,'Details local delivery'!B:B,A412),"-")</f>
        <v>0</v>
      </c>
      <c r="N412" s="104">
        <f t="shared" si="74"/>
        <v>0.2857142857142857</v>
      </c>
      <c r="O412" s="104">
        <f t="shared" si="75"/>
        <v>6.5217391304347824E-2</v>
      </c>
      <c r="P412" s="99">
        <f t="shared" si="76"/>
        <v>0</v>
      </c>
      <c r="Q412" s="100">
        <f t="shared" si="77"/>
        <v>0</v>
      </c>
      <c r="R412" s="105" t="e">
        <f t="shared" si="78"/>
        <v>#DIV/0!</v>
      </c>
      <c r="S412" s="101">
        <f t="shared" si="72"/>
        <v>0.2857142857142857</v>
      </c>
      <c r="T412" s="102"/>
      <c r="U412" s="107" t="s">
        <v>228</v>
      </c>
      <c r="V412" s="5"/>
    </row>
    <row r="413" spans="1:22" ht="15.6" hidden="1" x14ac:dyDescent="0.3">
      <c r="A413" s="18" t="s">
        <v>1128</v>
      </c>
      <c r="B413" s="92">
        <f>+IFERROR(VLOOKUP(A413,'Details local delivery'!B:C,2,0),"-")</f>
        <v>46071</v>
      </c>
      <c r="C413" s="93">
        <f t="shared" si="73"/>
        <v>46071</v>
      </c>
      <c r="D413" s="94" t="str">
        <f>+IFERROR(VLOOKUP(A413,'Details local delivery'!B:E,4,0),"-")</f>
        <v>7797tu218</v>
      </c>
      <c r="E413" s="94">
        <f>VLOOKUP(A413,'Details local delivery'!B:L,11,0)</f>
        <v>3</v>
      </c>
      <c r="F413" s="94">
        <f>SUMIFS('Details local delivery'!M:M,'Details local delivery'!G:G,'RECAP Delivery Plan '!A413)</f>
        <v>2</v>
      </c>
      <c r="G413" s="94">
        <f>VLOOKUP(A413,'Details local delivery'!B:J,9,0)</f>
        <v>927</v>
      </c>
      <c r="H413" s="95">
        <f>SUMIFS('Details local delivery'!K:K,'Details local delivery'!G:G,'RECAP Delivery Plan '!A413)</f>
        <v>2200</v>
      </c>
      <c r="I413" s="96">
        <f>SUMIFS('Details local delivery'!Y:Y,'Details local delivery'!B:B,A:A)</f>
        <v>0</v>
      </c>
      <c r="J413" s="97">
        <f>AVERAGEIFS('Details local delivery'!W:W,'Details local delivery'!B:B,A413)</f>
        <v>1</v>
      </c>
      <c r="K413" s="96">
        <f>_xlfn.MAXIFS('Details local delivery'!Z:Z,'Details local delivery'!B:B,A413)</f>
        <v>0</v>
      </c>
      <c r="L413" s="96">
        <f>_xlfn.MAXIFS('Details local delivery'!AA:AA,'Details local delivery'!B:B,A413)</f>
        <v>0</v>
      </c>
      <c r="M413" s="96">
        <f>_xlfn.MAXIFS('Details local delivery'!AB:AB,'Details local delivery'!B:B,A413)</f>
        <v>0</v>
      </c>
      <c r="N413" s="104">
        <f t="shared" si="74"/>
        <v>0.66666666666666663</v>
      </c>
      <c r="O413" s="104">
        <f t="shared" si="75"/>
        <v>2.3732470334412081</v>
      </c>
      <c r="P413" s="99">
        <f t="shared" si="76"/>
        <v>0</v>
      </c>
      <c r="Q413" s="100">
        <f t="shared" si="77"/>
        <v>0</v>
      </c>
      <c r="R413" s="105" t="e">
        <f t="shared" si="78"/>
        <v>#DIV/0!</v>
      </c>
      <c r="S413" s="101">
        <f t="shared" si="72"/>
        <v>2.3732470334412081</v>
      </c>
      <c r="T413" s="102"/>
      <c r="U413" s="107"/>
      <c r="V413" s="5"/>
    </row>
    <row r="414" spans="1:22" ht="15.6" hidden="1" x14ac:dyDescent="0.3">
      <c r="A414" s="18" t="s">
        <v>1129</v>
      </c>
      <c r="B414" s="92">
        <f>+IFERROR(VLOOKUP(A414,'Details local delivery'!B:C,2,0),"-")</f>
        <v>46071</v>
      </c>
      <c r="C414" s="93">
        <f t="shared" si="73"/>
        <v>46071</v>
      </c>
      <c r="D414" s="94" t="str">
        <f>+IFERROR(VLOOKUP(A414,'Details local delivery'!B:E,4,0),"-")</f>
        <v>9524TU238</v>
      </c>
      <c r="E414" s="94">
        <f>VLOOKUP(A414,'Details local delivery'!B:L,11,0)</f>
        <v>14</v>
      </c>
      <c r="F414" s="94">
        <f>SUMIFS('Details local delivery'!M:M,'Details local delivery'!G:G,'RECAP Delivery Plan '!A414)</f>
        <v>10</v>
      </c>
      <c r="G414" s="94">
        <f>VLOOKUP(A414,'Details local delivery'!B:J,9,0)</f>
        <v>10230</v>
      </c>
      <c r="H414" s="95">
        <f>SUMIFS('Details local delivery'!K:K,'Details local delivery'!G:G,'RECAP Delivery Plan '!A414)</f>
        <v>10000</v>
      </c>
      <c r="I414" s="96">
        <f>SUMIFS('Details local delivery'!Y:Y,'Details local delivery'!B:B,A:A)</f>
        <v>0</v>
      </c>
      <c r="J414" s="97">
        <f>AVERAGEIFS('Details local delivery'!W:W,'Details local delivery'!B:B,A414)</f>
        <v>1</v>
      </c>
      <c r="K414" s="96">
        <f>_xlfn.MAXIFS('Details local delivery'!Z:Z,'Details local delivery'!B:B,A414)</f>
        <v>0</v>
      </c>
      <c r="L414" s="96">
        <f>_xlfn.MAXIFS('Details local delivery'!AA:AA,'Details local delivery'!B:B,A414)</f>
        <v>0</v>
      </c>
      <c r="M414" s="96">
        <f>_xlfn.MAXIFS('Details local delivery'!AB:AB,'Details local delivery'!B:B,A414)</f>
        <v>0</v>
      </c>
      <c r="N414" s="104">
        <f t="shared" si="74"/>
        <v>0.7142857142857143</v>
      </c>
      <c r="O414" s="104">
        <f t="shared" si="75"/>
        <v>0.97751710654936463</v>
      </c>
      <c r="P414" s="99">
        <f t="shared" si="76"/>
        <v>0</v>
      </c>
      <c r="Q414" s="100">
        <f t="shared" si="77"/>
        <v>0</v>
      </c>
      <c r="R414" s="105" t="e">
        <f t="shared" si="78"/>
        <v>#DIV/0!</v>
      </c>
      <c r="S414" s="101">
        <f t="shared" si="72"/>
        <v>0.97751710654936463</v>
      </c>
      <c r="T414" s="102"/>
      <c r="U414" s="107"/>
      <c r="V414" s="5"/>
    </row>
    <row r="415" spans="1:22" ht="15.6" hidden="1" x14ac:dyDescent="0.3">
      <c r="A415" s="18" t="s">
        <v>1130</v>
      </c>
      <c r="B415" s="92">
        <f>+IFERROR(VLOOKUP(A415,'Details local delivery'!B:C,2,0),"-")</f>
        <v>46071</v>
      </c>
      <c r="C415" s="93">
        <f t="shared" si="73"/>
        <v>46071</v>
      </c>
      <c r="D415" s="94" t="str">
        <f>+IFERROR(VLOOKUP(A415,'Details local delivery'!B:E,4,0),"-")</f>
        <v>4331tu175</v>
      </c>
      <c r="E415" s="94">
        <f>VLOOKUP(A415,'Details local delivery'!B:L,11,0)</f>
        <v>14</v>
      </c>
      <c r="F415" s="94">
        <f>SUMIFS('Details local delivery'!M:M,'Details local delivery'!G:G,'RECAP Delivery Plan '!A415)</f>
        <v>6</v>
      </c>
      <c r="G415" s="94">
        <f>VLOOKUP(A415,'Details local delivery'!B:J,9,0)</f>
        <v>9200</v>
      </c>
      <c r="H415" s="95">
        <f>SUMIFS('Details local delivery'!K:K,'Details local delivery'!G:G,'RECAP Delivery Plan '!A415)</f>
        <v>4000</v>
      </c>
      <c r="I415" s="96">
        <f>SUMIFS('Details local delivery'!Y:Y,'Details local delivery'!B:B,A:A)</f>
        <v>0</v>
      </c>
      <c r="J415" s="97">
        <f>AVERAGEIFS('Details local delivery'!W:W,'Details local delivery'!B:B,A415)</f>
        <v>1</v>
      </c>
      <c r="K415" s="96">
        <f>_xlfn.MAXIFS('Details local delivery'!Z:Z,'Details local delivery'!B:B,A415)</f>
        <v>0</v>
      </c>
      <c r="L415" s="96">
        <f>_xlfn.MAXIFS('Details local delivery'!AA:AA,'Details local delivery'!B:B,A415)</f>
        <v>0</v>
      </c>
      <c r="M415" s="256">
        <f>IFERROR(_xlfn.MAXIFS('Details local delivery'!AB:AB,'Details local delivery'!B:B,A415),"-")</f>
        <v>0</v>
      </c>
      <c r="N415" s="104">
        <f t="shared" si="74"/>
        <v>0.42857142857142855</v>
      </c>
      <c r="O415" s="104">
        <f t="shared" si="75"/>
        <v>0.43478260869565216</v>
      </c>
      <c r="P415" s="99">
        <f t="shared" si="76"/>
        <v>0</v>
      </c>
      <c r="Q415" s="100">
        <f t="shared" si="77"/>
        <v>0</v>
      </c>
      <c r="R415" s="105" t="e">
        <f t="shared" si="78"/>
        <v>#DIV/0!</v>
      </c>
      <c r="S415" s="101">
        <f t="shared" si="72"/>
        <v>0.43478260869565216</v>
      </c>
      <c r="T415" s="102"/>
      <c r="U415" s="107"/>
      <c r="V415" s="5"/>
    </row>
    <row r="416" spans="1:22" ht="15.6" hidden="1" x14ac:dyDescent="0.3">
      <c r="A416" s="18" t="s">
        <v>1131</v>
      </c>
      <c r="B416" s="92">
        <f>+IFERROR(VLOOKUP(A416,'Details local delivery'!B:C,2,0),"-")</f>
        <v>46071</v>
      </c>
      <c r="C416" s="93">
        <f t="shared" si="73"/>
        <v>46071</v>
      </c>
      <c r="D416" s="94" t="str">
        <f>+IFERROR(VLOOKUP(A416,'Details local delivery'!B:E,4,0),"-")</f>
        <v>4331tu175</v>
      </c>
      <c r="E416" s="94">
        <f>VLOOKUP(A416,'Details local delivery'!B:L,11,0)</f>
        <v>14</v>
      </c>
      <c r="F416" s="94">
        <f>SUMIFS('Details local delivery'!M:M,'Details local delivery'!G:G,'RECAP Delivery Plan '!A416)</f>
        <v>3</v>
      </c>
      <c r="G416" s="94">
        <f>VLOOKUP(A416,'Details local delivery'!B:J,9,0)</f>
        <v>9200</v>
      </c>
      <c r="H416" s="95">
        <f>SUMIFS('Details local delivery'!K:K,'Details local delivery'!G:G,'RECAP Delivery Plan '!A416)</f>
        <v>1550</v>
      </c>
      <c r="I416" s="96">
        <f>SUMIFS('Details local delivery'!Y:Y,'Details local delivery'!B:B,A:A)</f>
        <v>0</v>
      </c>
      <c r="J416" s="97">
        <f>AVERAGEIFS('Details local delivery'!W:W,'Details local delivery'!B:B,A416)</f>
        <v>1</v>
      </c>
      <c r="K416" s="96">
        <f>_xlfn.MAXIFS('Details local delivery'!Z:Z,'Details local delivery'!B:B,A416)</f>
        <v>0</v>
      </c>
      <c r="L416" s="96">
        <f>_xlfn.MAXIFS('Details local delivery'!AA:AA,'Details local delivery'!B:B,A416)</f>
        <v>0</v>
      </c>
      <c r="M416" s="256">
        <f>IFERROR(_xlfn.MAXIFS('Details local delivery'!AB:AB,'Details local delivery'!B:B,A416),"-")</f>
        <v>0</v>
      </c>
      <c r="N416" s="104">
        <f t="shared" si="74"/>
        <v>0.21428571428571427</v>
      </c>
      <c r="O416" s="104">
        <f t="shared" si="75"/>
        <v>0.16847826086956522</v>
      </c>
      <c r="P416" s="99">
        <f t="shared" si="76"/>
        <v>0</v>
      </c>
      <c r="Q416" s="100">
        <f t="shared" si="77"/>
        <v>0</v>
      </c>
      <c r="R416" s="105" t="e">
        <f t="shared" si="78"/>
        <v>#DIV/0!</v>
      </c>
      <c r="S416" s="101">
        <f t="shared" si="72"/>
        <v>0.21428571428571427</v>
      </c>
      <c r="T416" s="102"/>
      <c r="U416" s="107"/>
      <c r="V416" s="5"/>
    </row>
    <row r="417" spans="1:22" ht="15.6" hidden="1" x14ac:dyDescent="0.3">
      <c r="A417" s="18" t="s">
        <v>1132</v>
      </c>
      <c r="B417" s="92">
        <f>+IFERROR(VLOOKUP(A417,'Details local delivery'!B:C,2,0),"-")</f>
        <v>46071</v>
      </c>
      <c r="C417" s="93">
        <f t="shared" si="73"/>
        <v>46071</v>
      </c>
      <c r="D417" s="94" t="str">
        <f>+IFERROR(VLOOKUP(A417,'Details local delivery'!B:E,4,0),"-")</f>
        <v>Location</v>
      </c>
      <c r="E417" s="94">
        <f>VLOOKUP(A417,'Details local delivery'!B:L,11,0)</f>
        <v>0</v>
      </c>
      <c r="F417" s="94">
        <f>SUMIFS('Details local delivery'!M:M,'Details local delivery'!G:G,'RECAP Delivery Plan '!A417)</f>
        <v>7</v>
      </c>
      <c r="G417" s="94">
        <f>VLOOKUP(A417,'Details local delivery'!B:J,9,0)</f>
        <v>0</v>
      </c>
      <c r="H417" s="95">
        <f>SUMIFS('Details local delivery'!K:K,'Details local delivery'!G:G,'RECAP Delivery Plan '!A417)</f>
        <v>0</v>
      </c>
      <c r="I417" s="96">
        <f>SUMIFS('Details local delivery'!Y:Y,'Details local delivery'!B:B,A:A)</f>
        <v>0</v>
      </c>
      <c r="J417" s="97">
        <f>AVERAGEIFS('Details local delivery'!W:W,'Details local delivery'!B:B,A417)</f>
        <v>1</v>
      </c>
      <c r="K417" s="96">
        <f>_xlfn.MAXIFS('Details local delivery'!Z:Z,'Details local delivery'!B:B,A417)</f>
        <v>0</v>
      </c>
      <c r="L417" s="96">
        <f>_xlfn.MAXIFS('Details local delivery'!AA:AA,'Details local delivery'!B:B,A417)</f>
        <v>0</v>
      </c>
      <c r="M417" s="96">
        <f>_xlfn.MAXIFS('Details local delivery'!AB:AB,'Details local delivery'!B:B,A417)</f>
        <v>0</v>
      </c>
      <c r="N417" s="104" t="e">
        <f t="shared" si="74"/>
        <v>#DIV/0!</v>
      </c>
      <c r="O417" s="104" t="e">
        <f t="shared" si="75"/>
        <v>#DIV/0!</v>
      </c>
      <c r="P417" s="99">
        <f t="shared" si="76"/>
        <v>0</v>
      </c>
      <c r="Q417" s="100">
        <f t="shared" si="77"/>
        <v>0</v>
      </c>
      <c r="R417" s="105" t="e">
        <f t="shared" si="78"/>
        <v>#DIV/0!</v>
      </c>
      <c r="S417" s="101" t="e">
        <f t="shared" si="72"/>
        <v>#DIV/0!</v>
      </c>
      <c r="T417" s="102"/>
      <c r="U417" s="107"/>
      <c r="V417" s="5"/>
    </row>
    <row r="418" spans="1:22" ht="15.6" hidden="1" x14ac:dyDescent="0.3">
      <c r="A418" s="18" t="s">
        <v>1133</v>
      </c>
      <c r="B418" s="92">
        <f>+IFERROR(VLOOKUP(A418,'Details local delivery'!B:C,2,0),"-")</f>
        <v>46071</v>
      </c>
      <c r="C418" s="93">
        <f t="shared" si="73"/>
        <v>46071</v>
      </c>
      <c r="D418" s="94" t="str">
        <f>+IFERROR(VLOOKUP(A418,'Details local delivery'!B:E,4,0),"-")</f>
        <v>Location</v>
      </c>
      <c r="E418" s="94">
        <f>VLOOKUP(A418,'Details local delivery'!B:L,11,0)</f>
        <v>0</v>
      </c>
      <c r="F418" s="94">
        <f>SUMIFS('Details local delivery'!M:M,'Details local delivery'!G:G,'RECAP Delivery Plan '!A418)</f>
        <v>35</v>
      </c>
      <c r="G418" s="94">
        <f>VLOOKUP(A418,'Details local delivery'!B:J,9,0)</f>
        <v>0</v>
      </c>
      <c r="H418" s="95">
        <f>SUMIFS('Details local delivery'!K:K,'Details local delivery'!G:G,'RECAP Delivery Plan '!A418)</f>
        <v>20400</v>
      </c>
      <c r="I418" s="96">
        <f>SUMIFS('Details local delivery'!Y:Y,'Details local delivery'!B:B,A:A)</f>
        <v>0</v>
      </c>
      <c r="J418" s="97">
        <f>AVERAGEIFS('Details local delivery'!W:W,'Details local delivery'!B:B,A418)</f>
        <v>1</v>
      </c>
      <c r="K418" s="96">
        <f>_xlfn.MAXIFS('Details local delivery'!Z:Z,'Details local delivery'!B:B,A418)</f>
        <v>0</v>
      </c>
      <c r="L418" s="96">
        <f>_xlfn.MAXIFS('Details local delivery'!AA:AA,'Details local delivery'!B:B,A418)</f>
        <v>0</v>
      </c>
      <c r="M418" s="256">
        <f>IFERROR(_xlfn.MAXIFS('Details local delivery'!AB:AB,'Details local delivery'!B:B,A418),"-")</f>
        <v>0</v>
      </c>
      <c r="N418" s="104" t="e">
        <f t="shared" si="74"/>
        <v>#DIV/0!</v>
      </c>
      <c r="O418" s="104" t="e">
        <f t="shared" si="75"/>
        <v>#DIV/0!</v>
      </c>
      <c r="P418" s="99">
        <f t="shared" si="76"/>
        <v>0</v>
      </c>
      <c r="Q418" s="100">
        <f t="shared" si="77"/>
        <v>0</v>
      </c>
      <c r="R418" s="105" t="e">
        <f t="shared" si="78"/>
        <v>#DIV/0!</v>
      </c>
      <c r="S418" s="101" t="e">
        <f t="shared" si="72"/>
        <v>#DIV/0!</v>
      </c>
      <c r="T418" s="102"/>
      <c r="U418" s="107"/>
      <c r="V418" s="5"/>
    </row>
    <row r="419" spans="1:22" ht="15.6" hidden="1" x14ac:dyDescent="0.3">
      <c r="A419" s="18" t="s">
        <v>1134</v>
      </c>
      <c r="B419" s="92">
        <f>+IFERROR(VLOOKUP(A419,'Details local delivery'!B:C,2,0),"-")</f>
        <v>46071</v>
      </c>
      <c r="C419" s="93">
        <f t="shared" si="73"/>
        <v>46071</v>
      </c>
      <c r="D419" s="94" t="str">
        <f>+IFERROR(VLOOKUP(A419,'Details local delivery'!B:E,4,0),"-")</f>
        <v>Location</v>
      </c>
      <c r="E419" s="94">
        <f>VLOOKUP(A419,'Details local delivery'!B:L,11,0)</f>
        <v>0</v>
      </c>
      <c r="F419" s="94">
        <f>SUMIFS('Details local delivery'!M:M,'Details local delivery'!G:G,'RECAP Delivery Plan '!A419)</f>
        <v>37</v>
      </c>
      <c r="G419" s="94">
        <f>VLOOKUP(A419,'Details local delivery'!B:J,9,0)</f>
        <v>0</v>
      </c>
      <c r="H419" s="95">
        <f>SUMIFS('Details local delivery'!K:K,'Details local delivery'!G:G,'RECAP Delivery Plan '!A419)</f>
        <v>11200</v>
      </c>
      <c r="I419" s="96">
        <f>SUMIFS('Details local delivery'!Y:Y,'Details local delivery'!B:B,A:A)</f>
        <v>0</v>
      </c>
      <c r="J419" s="97">
        <f>AVERAGEIFS('Details local delivery'!W:W,'Details local delivery'!B:B,A419)</f>
        <v>1</v>
      </c>
      <c r="K419" s="96">
        <f>_xlfn.MAXIFS('Details local delivery'!Z:Z,'Details local delivery'!B:B,A419)</f>
        <v>0</v>
      </c>
      <c r="L419" s="96">
        <f>_xlfn.MAXIFS('Details local delivery'!AA:AA,'Details local delivery'!B:B,A419)</f>
        <v>0</v>
      </c>
      <c r="M419" s="96">
        <f>_xlfn.MAXIFS('Details local delivery'!AB:AB,'Details local delivery'!B:B,A419)</f>
        <v>0</v>
      </c>
      <c r="N419" s="104" t="e">
        <f t="shared" si="74"/>
        <v>#DIV/0!</v>
      </c>
      <c r="O419" s="104" t="e">
        <f t="shared" si="75"/>
        <v>#DIV/0!</v>
      </c>
      <c r="P419" s="99">
        <f t="shared" si="76"/>
        <v>0</v>
      </c>
      <c r="Q419" s="100">
        <f t="shared" si="77"/>
        <v>0</v>
      </c>
      <c r="R419" s="105" t="e">
        <f t="shared" si="78"/>
        <v>#DIV/0!</v>
      </c>
      <c r="S419" s="101" t="e">
        <f t="shared" si="72"/>
        <v>#DIV/0!</v>
      </c>
      <c r="T419" s="102"/>
      <c r="U419" s="107"/>
      <c r="V419" s="5"/>
    </row>
    <row r="420" spans="1:22" ht="15.6" hidden="1" x14ac:dyDescent="0.3">
      <c r="A420" s="18" t="s">
        <v>1135</v>
      </c>
      <c r="B420" s="92">
        <f>+IFERROR(VLOOKUP(A420,'Details local delivery'!B:C,2,0),"-")</f>
        <v>46071</v>
      </c>
      <c r="C420" s="93">
        <f t="shared" si="73"/>
        <v>46071</v>
      </c>
      <c r="D420" s="94" t="str">
        <f>+IFERROR(VLOOKUP(A420,'Details local delivery'!B:E,4,0),"-")</f>
        <v>6502TU247</v>
      </c>
      <c r="E420" s="94">
        <f>VLOOKUP(A420,'Details local delivery'!B:L,11,0)</f>
        <v>14</v>
      </c>
      <c r="F420" s="94">
        <f>SUMIFS('Details local delivery'!M:M,'Details local delivery'!G:G,'RECAP Delivery Plan '!A420)</f>
        <v>11</v>
      </c>
      <c r="G420" s="94">
        <f>VLOOKUP(A420,'Details local delivery'!B:J,9,0)</f>
        <v>8500</v>
      </c>
      <c r="H420" s="95">
        <f>SUMIFS('Details local delivery'!K:K,'Details local delivery'!G:G,'RECAP Delivery Plan '!A420)</f>
        <v>8315</v>
      </c>
      <c r="I420" s="96">
        <f>SUMIFS('Details local delivery'!Y:Y,'Details local delivery'!B:B,A:A)</f>
        <v>0</v>
      </c>
      <c r="J420" s="97">
        <f>AVERAGEIFS('Details local delivery'!W:W,'Details local delivery'!B:B,A420)</f>
        <v>1</v>
      </c>
      <c r="K420" s="96">
        <f>_xlfn.MAXIFS('Details local delivery'!Z:Z,'Details local delivery'!B:B,A420)</f>
        <v>0</v>
      </c>
      <c r="L420" s="96">
        <f>_xlfn.MAXIFS('Details local delivery'!AA:AA,'Details local delivery'!B:B,A420)</f>
        <v>0</v>
      </c>
      <c r="M420" s="96">
        <f>_xlfn.MAXIFS('Details local delivery'!AB:AB,'Details local delivery'!B:B,A420)</f>
        <v>0</v>
      </c>
      <c r="N420" s="104">
        <f t="shared" si="74"/>
        <v>0.7857142857142857</v>
      </c>
      <c r="O420" s="104">
        <f t="shared" si="75"/>
        <v>0.97823529411764709</v>
      </c>
      <c r="P420" s="99">
        <f t="shared" si="76"/>
        <v>0</v>
      </c>
      <c r="Q420" s="100">
        <f t="shared" si="77"/>
        <v>0</v>
      </c>
      <c r="R420" s="105" t="e">
        <f t="shared" si="78"/>
        <v>#DIV/0!</v>
      </c>
      <c r="S420" s="101">
        <f t="shared" si="72"/>
        <v>0.97823529411764709</v>
      </c>
      <c r="T420" s="102"/>
      <c r="U420" s="107"/>
      <c r="V420" s="5"/>
    </row>
    <row r="421" spans="1:22" ht="15.6" hidden="1" x14ac:dyDescent="0.3">
      <c r="A421" s="18" t="s">
        <v>1136</v>
      </c>
      <c r="B421" s="92">
        <f>+IFERROR(VLOOKUP(A421,'Details local delivery'!B:C,2,0),"-")</f>
        <v>46071</v>
      </c>
      <c r="C421" s="93">
        <f t="shared" si="73"/>
        <v>46071</v>
      </c>
      <c r="D421" s="94" t="str">
        <f>+IFERROR(VLOOKUP(A421,'Details local delivery'!B:E,4,0),"-")</f>
        <v>6502TU247</v>
      </c>
      <c r="E421" s="94">
        <f>VLOOKUP(A421,'Details local delivery'!B:L,11,0)</f>
        <v>14</v>
      </c>
      <c r="F421" s="94">
        <f>SUMIFS('Details local delivery'!M:M,'Details local delivery'!G:G,'RECAP Delivery Plan '!A421)</f>
        <v>6</v>
      </c>
      <c r="G421" s="94">
        <f>VLOOKUP(A421,'Details local delivery'!B:J,9,0)</f>
        <v>8500</v>
      </c>
      <c r="H421" s="95">
        <f>SUMIFS('Details local delivery'!K:K,'Details local delivery'!G:G,'RECAP Delivery Plan '!A421)</f>
        <v>11000</v>
      </c>
      <c r="I421" s="96">
        <f>SUMIFS('Details local delivery'!Y:Y,'Details local delivery'!B:B,A:A)</f>
        <v>0</v>
      </c>
      <c r="J421" s="97">
        <f>AVERAGEIFS('Details local delivery'!W:W,'Details local delivery'!B:B,A421)</f>
        <v>1</v>
      </c>
      <c r="K421" s="96">
        <f>_xlfn.MAXIFS('Details local delivery'!Z:Z,'Details local delivery'!B:B,A421)</f>
        <v>0</v>
      </c>
      <c r="L421" s="96">
        <f>_xlfn.MAXIFS('Details local delivery'!AA:AA,'Details local delivery'!B:B,A421)</f>
        <v>0</v>
      </c>
      <c r="M421" s="256">
        <f>IFERROR(_xlfn.MAXIFS('Details local delivery'!AB:AB,'Details local delivery'!B:B,A421),"-")</f>
        <v>0</v>
      </c>
      <c r="N421" s="104">
        <f t="shared" si="74"/>
        <v>0.42857142857142855</v>
      </c>
      <c r="O421" s="104">
        <f t="shared" si="75"/>
        <v>1.2941176470588236</v>
      </c>
      <c r="P421" s="99">
        <f t="shared" si="76"/>
        <v>0</v>
      </c>
      <c r="Q421" s="100">
        <f t="shared" si="77"/>
        <v>0</v>
      </c>
      <c r="R421" s="105" t="e">
        <f t="shared" si="78"/>
        <v>#DIV/0!</v>
      </c>
      <c r="S421" s="101">
        <f t="shared" si="72"/>
        <v>1.2941176470588236</v>
      </c>
      <c r="T421" s="102"/>
      <c r="U421" s="107"/>
      <c r="V421" s="5"/>
    </row>
    <row r="422" spans="1:22" ht="15.6" hidden="1" x14ac:dyDescent="0.3">
      <c r="A422" s="18" t="s">
        <v>1137</v>
      </c>
      <c r="B422" s="92">
        <f>+IFERROR(VLOOKUP(A422,'Details local delivery'!B:C,2,0),"-")</f>
        <v>46071</v>
      </c>
      <c r="C422" s="93">
        <f t="shared" si="73"/>
        <v>46071</v>
      </c>
      <c r="D422" s="94" t="str">
        <f>+IFERROR(VLOOKUP(A422,'Details local delivery'!B:E,4,0),"-")</f>
        <v>626tu203</v>
      </c>
      <c r="E422" s="94">
        <f>VLOOKUP(A422,'Details local delivery'!B:L,11,0)</f>
        <v>14</v>
      </c>
      <c r="F422" s="94">
        <f>SUMIFS('Details local delivery'!M:M,'Details local delivery'!G:G,'RECAP Delivery Plan '!A422)</f>
        <v>14</v>
      </c>
      <c r="G422" s="94">
        <f>VLOOKUP(A422,'Details local delivery'!B:J,9,0)</f>
        <v>8500</v>
      </c>
      <c r="H422" s="95">
        <f>SUMIFS('Details local delivery'!K:K,'Details local delivery'!G:G,'RECAP Delivery Plan '!A422)</f>
        <v>9600</v>
      </c>
      <c r="I422" s="96">
        <f>SUMIFS('Details local delivery'!Y:Y,'Details local delivery'!B:B,A:A)</f>
        <v>0</v>
      </c>
      <c r="J422" s="97">
        <f>AVERAGEIFS('Details local delivery'!W:W,'Details local delivery'!B:B,A422)</f>
        <v>1</v>
      </c>
      <c r="K422" s="96">
        <f>_xlfn.MAXIFS('Details local delivery'!Z:Z,'Details local delivery'!B:B,A422)</f>
        <v>0</v>
      </c>
      <c r="L422" s="96">
        <f>_xlfn.MAXIFS('Details local delivery'!AA:AA,'Details local delivery'!B:B,A422)</f>
        <v>0</v>
      </c>
      <c r="M422" s="256">
        <f>IFERROR(_xlfn.MAXIFS('Details local delivery'!AB:AB,'Details local delivery'!B:B,A422),"-")</f>
        <v>0</v>
      </c>
      <c r="N422" s="104">
        <f t="shared" si="74"/>
        <v>1</v>
      </c>
      <c r="O422" s="104">
        <f t="shared" si="75"/>
        <v>1.1294117647058823</v>
      </c>
      <c r="P422" s="99">
        <f t="shared" si="76"/>
        <v>0</v>
      </c>
      <c r="Q422" s="100">
        <f t="shared" si="77"/>
        <v>0</v>
      </c>
      <c r="R422" s="105" t="e">
        <f t="shared" si="78"/>
        <v>#DIV/0!</v>
      </c>
      <c r="S422" s="101">
        <f t="shared" si="72"/>
        <v>1.1294117647058823</v>
      </c>
      <c r="T422" s="102"/>
      <c r="U422" s="107"/>
      <c r="V422" s="5"/>
    </row>
    <row r="423" spans="1:22" ht="15.6" hidden="1" x14ac:dyDescent="0.3">
      <c r="A423" s="18" t="s">
        <v>1138</v>
      </c>
      <c r="B423" s="92">
        <f>+IFERROR(VLOOKUP(A423,'Details local delivery'!B:C,2,0),"-")</f>
        <v>46071</v>
      </c>
      <c r="C423" s="93">
        <f t="shared" si="73"/>
        <v>46071</v>
      </c>
      <c r="D423" s="94" t="str">
        <f>+IFERROR(VLOOKUP(A423,'Details local delivery'!B:E,4,0),"-")</f>
        <v>626tu203</v>
      </c>
      <c r="E423" s="94">
        <f>VLOOKUP(A423,'Details local delivery'!B:L,11,0)</f>
        <v>14</v>
      </c>
      <c r="F423" s="94">
        <f>SUMIFS('Details local delivery'!M:M,'Details local delivery'!G:G,'RECAP Delivery Plan '!A423)</f>
        <v>10</v>
      </c>
      <c r="G423" s="94">
        <f>VLOOKUP(A423,'Details local delivery'!B:J,9,0)</f>
        <v>8500</v>
      </c>
      <c r="H423" s="95">
        <f>SUMIFS('Details local delivery'!K:K,'Details local delivery'!G:G,'RECAP Delivery Plan '!A423)</f>
        <v>6500</v>
      </c>
      <c r="I423" s="96">
        <f>SUMIFS('Details local delivery'!Y:Y,'Details local delivery'!B:B,A:A)</f>
        <v>0</v>
      </c>
      <c r="J423" s="97">
        <f>AVERAGEIFS('Details local delivery'!W:W,'Details local delivery'!B:B,A423)</f>
        <v>1</v>
      </c>
      <c r="K423" s="96">
        <f>_xlfn.MAXIFS('Details local delivery'!Z:Z,'Details local delivery'!B:B,A423)</f>
        <v>0</v>
      </c>
      <c r="L423" s="96">
        <f>_xlfn.MAXIFS('Details local delivery'!AA:AA,'Details local delivery'!B:B,A423)</f>
        <v>0</v>
      </c>
      <c r="M423" s="96">
        <f>_xlfn.MAXIFS('Details local delivery'!AB:AB,'Details local delivery'!B:B,A423)</f>
        <v>0</v>
      </c>
      <c r="N423" s="104">
        <f t="shared" si="74"/>
        <v>0.7142857142857143</v>
      </c>
      <c r="O423" s="104">
        <f t="shared" si="75"/>
        <v>0.76470588235294112</v>
      </c>
      <c r="P423" s="99">
        <f t="shared" si="76"/>
        <v>0</v>
      </c>
      <c r="Q423" s="100">
        <f t="shared" si="77"/>
        <v>0</v>
      </c>
      <c r="R423" s="105" t="e">
        <f t="shared" si="78"/>
        <v>#DIV/0!</v>
      </c>
      <c r="S423" s="101">
        <f t="shared" si="72"/>
        <v>0.76470588235294112</v>
      </c>
      <c r="T423" s="102"/>
      <c r="U423" s="107"/>
      <c r="V423" s="5"/>
    </row>
    <row r="424" spans="1:22" ht="15.6" hidden="1" x14ac:dyDescent="0.3">
      <c r="A424" s="18" t="s">
        <v>1139</v>
      </c>
      <c r="B424" s="92">
        <f>+IFERROR(VLOOKUP(A424,'Details local delivery'!B:C,2,0),"-")</f>
        <v>46071</v>
      </c>
      <c r="C424" s="93">
        <f t="shared" si="73"/>
        <v>46071</v>
      </c>
      <c r="D424" s="94" t="str">
        <f>+IFERROR(VLOOKUP(A424,'Details local delivery'!B:E,4,0),"-")</f>
        <v>626tu203</v>
      </c>
      <c r="E424" s="94">
        <f>VLOOKUP(A424,'Details local delivery'!B:L,11,0)</f>
        <v>14</v>
      </c>
      <c r="F424" s="94">
        <f>SUMIFS('Details local delivery'!M:M,'Details local delivery'!G:G,'RECAP Delivery Plan '!A424)</f>
        <v>14</v>
      </c>
      <c r="G424" s="94">
        <f>VLOOKUP(A424,'Details local delivery'!B:J,9,0)</f>
        <v>8500</v>
      </c>
      <c r="H424" s="95">
        <f>SUMIFS('Details local delivery'!K:K,'Details local delivery'!G:G,'RECAP Delivery Plan '!A424)</f>
        <v>5570</v>
      </c>
      <c r="I424" s="96">
        <f>SUMIFS('Details local delivery'!Y:Y,'Details local delivery'!B:B,A:A)</f>
        <v>0</v>
      </c>
      <c r="J424" s="97">
        <f>AVERAGEIFS('Details local delivery'!W:W,'Details local delivery'!B:B,A424)</f>
        <v>1</v>
      </c>
      <c r="K424" s="96">
        <f>_xlfn.MAXIFS('Details local delivery'!Z:Z,'Details local delivery'!B:B,A424)</f>
        <v>0</v>
      </c>
      <c r="L424" s="96">
        <f>_xlfn.MAXIFS('Details local delivery'!AA:AA,'Details local delivery'!B:B,A424)</f>
        <v>0</v>
      </c>
      <c r="M424" s="96">
        <f>_xlfn.MAXIFS('Details local delivery'!AB:AB,'Details local delivery'!B:B,A424)</f>
        <v>0</v>
      </c>
      <c r="N424" s="104">
        <f t="shared" si="74"/>
        <v>1</v>
      </c>
      <c r="O424" s="104">
        <f t="shared" si="75"/>
        <v>0.6552941176470588</v>
      </c>
      <c r="P424" s="99">
        <f t="shared" si="76"/>
        <v>0</v>
      </c>
      <c r="Q424" s="100">
        <f t="shared" si="77"/>
        <v>0</v>
      </c>
      <c r="R424" s="105" t="e">
        <f t="shared" si="78"/>
        <v>#DIV/0!</v>
      </c>
      <c r="S424" s="101">
        <f t="shared" si="72"/>
        <v>1</v>
      </c>
      <c r="T424" s="102"/>
      <c r="U424" s="107"/>
      <c r="V424" s="5"/>
    </row>
    <row r="425" spans="1:22" ht="15.6" hidden="1" x14ac:dyDescent="0.3">
      <c r="A425" s="18" t="s">
        <v>1140</v>
      </c>
      <c r="B425" s="92">
        <f>+IFERROR(VLOOKUP(A425,'Details local delivery'!B:C,2,0),"-")</f>
        <v>46071</v>
      </c>
      <c r="C425" s="93">
        <f t="shared" si="73"/>
        <v>46071</v>
      </c>
      <c r="D425" s="94" t="str">
        <f>+IFERROR(VLOOKUP(A425,'Details local delivery'!B:E,4,0),"-")</f>
        <v>9524TU238</v>
      </c>
      <c r="E425" s="94">
        <f>VLOOKUP(A425,'Details local delivery'!B:L,11,0)</f>
        <v>14</v>
      </c>
      <c r="F425" s="94">
        <f>SUMIFS('Details local delivery'!M:M,'Details local delivery'!G:G,'RECAP Delivery Plan '!A425)</f>
        <v>10</v>
      </c>
      <c r="G425" s="94">
        <f>VLOOKUP(A425,'Details local delivery'!B:J,9,0)</f>
        <v>10230</v>
      </c>
      <c r="H425" s="95">
        <f>SUMIFS('Details local delivery'!K:K,'Details local delivery'!G:G,'RECAP Delivery Plan '!A425)</f>
        <v>13900</v>
      </c>
      <c r="I425" s="96">
        <f>SUMIFS('Details local delivery'!Y:Y,'Details local delivery'!B:B,A:A)</f>
        <v>0</v>
      </c>
      <c r="J425" s="97">
        <f>AVERAGEIFS('Details local delivery'!W:W,'Details local delivery'!B:B,A425)</f>
        <v>0.67083333333333339</v>
      </c>
      <c r="K425" s="96">
        <f>_xlfn.MAXIFS('Details local delivery'!Z:Z,'Details local delivery'!B:B,A425)</f>
        <v>0</v>
      </c>
      <c r="L425" s="96">
        <f>_xlfn.MAXIFS('Details local delivery'!AA:AA,'Details local delivery'!B:B,A425)</f>
        <v>0</v>
      </c>
      <c r="M425" s="256">
        <f>IFERROR(_xlfn.MAXIFS('Details local delivery'!AB:AB,'Details local delivery'!B:B,A425),"-")</f>
        <v>0</v>
      </c>
      <c r="N425" s="104">
        <f t="shared" si="74"/>
        <v>0.7142857142857143</v>
      </c>
      <c r="O425" s="104">
        <f t="shared" si="75"/>
        <v>1.3587487781036167</v>
      </c>
      <c r="P425" s="99">
        <f t="shared" si="76"/>
        <v>0</v>
      </c>
      <c r="Q425" s="100">
        <f t="shared" si="77"/>
        <v>0</v>
      </c>
      <c r="R425" s="105" t="e">
        <f t="shared" si="78"/>
        <v>#DIV/0!</v>
      </c>
      <c r="S425" s="101">
        <f t="shared" si="72"/>
        <v>1.3587487781036167</v>
      </c>
      <c r="T425" s="102"/>
      <c r="U425" s="107" t="s">
        <v>228</v>
      </c>
      <c r="V425" s="5"/>
    </row>
    <row r="426" spans="1:22" ht="15.6" hidden="1" x14ac:dyDescent="0.3">
      <c r="A426" s="18" t="s">
        <v>1141</v>
      </c>
      <c r="B426" s="92">
        <f>+IFERROR(VLOOKUP(A426,'Details local delivery'!B:C,2,0),"-")</f>
        <v>46071</v>
      </c>
      <c r="C426" s="93">
        <f t="shared" si="73"/>
        <v>46071</v>
      </c>
      <c r="D426" s="94" t="str">
        <f>+IFERROR(VLOOKUP(A426,'Details local delivery'!B:E,4,0),"-")</f>
        <v>4331tu175</v>
      </c>
      <c r="E426" s="94">
        <f>VLOOKUP(A426,'Details local delivery'!B:L,11,0)</f>
        <v>14</v>
      </c>
      <c r="F426" s="94">
        <f>SUMIFS('Details local delivery'!M:M,'Details local delivery'!G:G,'RECAP Delivery Plan '!A426)</f>
        <v>10</v>
      </c>
      <c r="G426" s="94">
        <f>VLOOKUP(A426,'Details local delivery'!B:J,9,0)</f>
        <v>9200</v>
      </c>
      <c r="H426" s="95">
        <f>SUMIFS('Details local delivery'!K:K,'Details local delivery'!G:G,'RECAP Delivery Plan '!A426)</f>
        <v>3000</v>
      </c>
      <c r="I426" s="96">
        <f>SUMIFS('Details local delivery'!Y:Y,'Details local delivery'!B:B,A:A)</f>
        <v>0</v>
      </c>
      <c r="J426" s="97">
        <f>AVERAGEIFS('Details local delivery'!W:W,'Details local delivery'!B:B,A426)</f>
        <v>1</v>
      </c>
      <c r="K426" s="96">
        <f>_xlfn.MAXIFS('Details local delivery'!Z:Z,'Details local delivery'!B:B,A426)</f>
        <v>0</v>
      </c>
      <c r="L426" s="96">
        <f>_xlfn.MAXIFS('Details local delivery'!AA:AA,'Details local delivery'!B:B,A426)</f>
        <v>0</v>
      </c>
      <c r="M426" s="256">
        <f>IFERROR(_xlfn.MAXIFS('Details local delivery'!AB:AB,'Details local delivery'!B:B,A426),"-")</f>
        <v>0</v>
      </c>
      <c r="N426" s="104">
        <f t="shared" si="74"/>
        <v>0.7142857142857143</v>
      </c>
      <c r="O426" s="104">
        <f t="shared" si="75"/>
        <v>0.32608695652173914</v>
      </c>
      <c r="P426" s="99">
        <f t="shared" si="76"/>
        <v>0</v>
      </c>
      <c r="Q426" s="100">
        <f t="shared" si="77"/>
        <v>0</v>
      </c>
      <c r="R426" s="105" t="e">
        <f t="shared" si="78"/>
        <v>#DIV/0!</v>
      </c>
      <c r="S426" s="101">
        <f t="shared" si="72"/>
        <v>0.7142857142857143</v>
      </c>
      <c r="T426" s="102"/>
      <c r="U426" s="107" t="s">
        <v>227</v>
      </c>
      <c r="V426" s="5"/>
    </row>
    <row r="427" spans="1:22" ht="15.6" hidden="1" x14ac:dyDescent="0.3">
      <c r="A427" s="18" t="s">
        <v>1142</v>
      </c>
      <c r="B427" s="92">
        <f>+IFERROR(VLOOKUP(A427,'Details local delivery'!B:C,2,0),"-")</f>
        <v>46071</v>
      </c>
      <c r="C427" s="93">
        <f t="shared" si="73"/>
        <v>46071</v>
      </c>
      <c r="D427" s="94" t="str">
        <f>+IFERROR(VLOOKUP(A427,'Details local delivery'!B:E,4,0),"-")</f>
        <v>MR SH</v>
      </c>
      <c r="E427" s="94">
        <f>VLOOKUP(A427,'Details local delivery'!B:L,11,0)</f>
        <v>0</v>
      </c>
      <c r="F427" s="94">
        <f>SUMIFS('Details local delivery'!M:M,'Details local delivery'!G:G,'RECAP Delivery Plan '!A427)</f>
        <v>8</v>
      </c>
      <c r="G427" s="94">
        <f>VLOOKUP(A427,'Details local delivery'!B:J,9,0)</f>
        <v>0</v>
      </c>
      <c r="H427" s="95">
        <f>SUMIFS('Details local delivery'!K:K,'Details local delivery'!G:G,'RECAP Delivery Plan '!A427)</f>
        <v>0</v>
      </c>
      <c r="I427" s="96">
        <f>SUMIFS('Details local delivery'!Y:Y,'Details local delivery'!B:B,A:A)</f>
        <v>0</v>
      </c>
      <c r="J427" s="97">
        <f>AVERAGEIFS('Details local delivery'!W:W,'Details local delivery'!B:B,A427)</f>
        <v>1</v>
      </c>
      <c r="K427" s="96">
        <f>_xlfn.MAXIFS('Details local delivery'!Z:Z,'Details local delivery'!B:B,A427)</f>
        <v>0</v>
      </c>
      <c r="L427" s="96">
        <f>_xlfn.MAXIFS('Details local delivery'!AA:AA,'Details local delivery'!B:B,A427)</f>
        <v>0</v>
      </c>
      <c r="M427" s="256">
        <f>IFERROR(_xlfn.MAXIFS('Details local delivery'!AB:AB,'Details local delivery'!B:B,A427),"-")</f>
        <v>0</v>
      </c>
      <c r="N427" s="104" t="e">
        <f t="shared" si="74"/>
        <v>#DIV/0!</v>
      </c>
      <c r="O427" s="104" t="e">
        <f t="shared" si="75"/>
        <v>#DIV/0!</v>
      </c>
      <c r="P427" s="99">
        <f t="shared" si="76"/>
        <v>0</v>
      </c>
      <c r="Q427" s="100">
        <f t="shared" si="77"/>
        <v>0</v>
      </c>
      <c r="R427" s="105" t="e">
        <f t="shared" si="78"/>
        <v>#DIV/0!</v>
      </c>
      <c r="S427" s="101" t="e">
        <f t="shared" si="72"/>
        <v>#DIV/0!</v>
      </c>
      <c r="T427" s="102"/>
      <c r="U427" s="107"/>
      <c r="V427" s="5"/>
    </row>
    <row r="428" spans="1:22" ht="15.6" hidden="1" x14ac:dyDescent="0.3">
      <c r="A428" s="18" t="s">
        <v>1143</v>
      </c>
      <c r="B428" s="92">
        <f>+IFERROR(VLOOKUP(A428,'Details local delivery'!B:C,2,0),"-")</f>
        <v>46072</v>
      </c>
      <c r="C428" s="93">
        <f t="shared" si="73"/>
        <v>46072</v>
      </c>
      <c r="D428" s="94" t="str">
        <f>+IFERROR(VLOOKUP(A428,'Details local delivery'!B:E,4,0),"-")</f>
        <v>Location</v>
      </c>
      <c r="E428" s="94">
        <f>VLOOKUP(A428,'Details local delivery'!B:L,11,0)</f>
        <v>0</v>
      </c>
      <c r="F428" s="94">
        <f>SUMIFS('Details local delivery'!M:M,'Details local delivery'!G:G,'RECAP Delivery Plan '!A428)</f>
        <v>37</v>
      </c>
      <c r="G428" s="94">
        <f>VLOOKUP(A428,'Details local delivery'!B:J,9,0)</f>
        <v>0</v>
      </c>
      <c r="H428" s="95">
        <f>SUMIFS('Details local delivery'!K:K,'Details local delivery'!G:G,'RECAP Delivery Plan '!A428)</f>
        <v>3177</v>
      </c>
      <c r="I428" s="96">
        <f>SUMIFS('Details local delivery'!Y:Y,'Details local delivery'!B:B,A:A)</f>
        <v>0</v>
      </c>
      <c r="J428" s="97">
        <f>AVERAGEIFS('Details local delivery'!W:W,'Details local delivery'!B:B,A428)</f>
        <v>1</v>
      </c>
      <c r="K428" s="96">
        <f>_xlfn.MAXIFS('Details local delivery'!Z:Z,'Details local delivery'!B:B,A428)</f>
        <v>0</v>
      </c>
      <c r="L428" s="96">
        <f>_xlfn.MAXIFS('Details local delivery'!AA:AA,'Details local delivery'!B:B,A428)</f>
        <v>0</v>
      </c>
      <c r="M428" s="256">
        <f>IFERROR(_xlfn.MAXIFS('Details local delivery'!AB:AB,'Details local delivery'!B:B,A428),"-")</f>
        <v>0</v>
      </c>
      <c r="N428" s="104" t="e">
        <f t="shared" si="74"/>
        <v>#DIV/0!</v>
      </c>
      <c r="O428" s="104" t="e">
        <f t="shared" si="75"/>
        <v>#DIV/0!</v>
      </c>
      <c r="P428" s="99">
        <f t="shared" si="76"/>
        <v>0</v>
      </c>
      <c r="Q428" s="100">
        <f t="shared" si="77"/>
        <v>0</v>
      </c>
      <c r="R428" s="105" t="e">
        <f t="shared" si="78"/>
        <v>#DIV/0!</v>
      </c>
      <c r="S428" s="101" t="e">
        <f t="shared" si="72"/>
        <v>#DIV/0!</v>
      </c>
      <c r="T428" s="102"/>
      <c r="U428" s="107"/>
      <c r="V428" s="5"/>
    </row>
    <row r="429" spans="1:22" ht="15.6" hidden="1" x14ac:dyDescent="0.3">
      <c r="A429" s="18" t="s">
        <v>1144</v>
      </c>
      <c r="B429" s="92">
        <f>+IFERROR(VLOOKUP(A429,'Details local delivery'!B:C,2,0),"-")</f>
        <v>46072</v>
      </c>
      <c r="C429" s="93">
        <f t="shared" si="73"/>
        <v>46072</v>
      </c>
      <c r="D429" s="94" t="str">
        <f>+IFERROR(VLOOKUP(A429,'Details local delivery'!B:E,4,0),"-")</f>
        <v>Location</v>
      </c>
      <c r="E429" s="94">
        <f>VLOOKUP(A429,'Details local delivery'!B:L,11,0)</f>
        <v>0</v>
      </c>
      <c r="F429" s="94">
        <f>SUMIFS('Details local delivery'!M:M,'Details local delivery'!G:G,'RECAP Delivery Plan '!A429)</f>
        <v>23</v>
      </c>
      <c r="G429" s="94">
        <f>VLOOKUP(A429,'Details local delivery'!B:J,9,0)</f>
        <v>0</v>
      </c>
      <c r="H429" s="95">
        <f>SUMIFS('Details local delivery'!K:K,'Details local delivery'!G:G,'RECAP Delivery Plan '!A429)</f>
        <v>0</v>
      </c>
      <c r="I429" s="96">
        <f>SUMIFS('Details local delivery'!Y:Y,'Details local delivery'!B:B,A:A)</f>
        <v>0</v>
      </c>
      <c r="J429" s="97">
        <f>AVERAGEIFS('Details local delivery'!W:W,'Details local delivery'!B:B,A429)</f>
        <v>1</v>
      </c>
      <c r="K429" s="96">
        <f>_xlfn.MAXIFS('Details local delivery'!Z:Z,'Details local delivery'!B:B,A429)</f>
        <v>0</v>
      </c>
      <c r="L429" s="96">
        <f>_xlfn.MAXIFS('Details local delivery'!AA:AA,'Details local delivery'!B:B,A429)</f>
        <v>0</v>
      </c>
      <c r="M429" s="96">
        <f>_xlfn.MAXIFS('Details local delivery'!AB:AB,'Details local delivery'!B:B,A429)</f>
        <v>0</v>
      </c>
      <c r="N429" s="104" t="e">
        <f t="shared" si="74"/>
        <v>#DIV/0!</v>
      </c>
      <c r="O429" s="104" t="e">
        <f t="shared" si="75"/>
        <v>#DIV/0!</v>
      </c>
      <c r="P429" s="99">
        <f t="shared" si="76"/>
        <v>0</v>
      </c>
      <c r="Q429" s="100">
        <f t="shared" si="77"/>
        <v>0</v>
      </c>
      <c r="R429" s="105" t="e">
        <f t="shared" si="78"/>
        <v>#DIV/0!</v>
      </c>
      <c r="S429" s="101" t="e">
        <f t="shared" si="72"/>
        <v>#DIV/0!</v>
      </c>
      <c r="T429" s="102"/>
      <c r="U429" s="107"/>
      <c r="V429" s="5"/>
    </row>
    <row r="430" spans="1:22" ht="15.6" hidden="1" x14ac:dyDescent="0.3">
      <c r="A430" s="18" t="s">
        <v>1145</v>
      </c>
      <c r="B430" s="92">
        <f>+IFERROR(VLOOKUP(A430,'Details local delivery'!B:C,2,0),"-")</f>
        <v>46072</v>
      </c>
      <c r="C430" s="93">
        <f t="shared" si="73"/>
        <v>46072</v>
      </c>
      <c r="D430" s="94" t="str">
        <f>+IFERROR(VLOOKUP(A430,'Details local delivery'!B:E,4,0),"-")</f>
        <v>626tu203</v>
      </c>
      <c r="E430" s="94">
        <f>VLOOKUP(A430,'Details local delivery'!B:L,11,0)</f>
        <v>14</v>
      </c>
      <c r="F430" s="94">
        <f>SUMIFS('Details local delivery'!M:M,'Details local delivery'!G:G,'RECAP Delivery Plan '!A430)</f>
        <v>12</v>
      </c>
      <c r="G430" s="94">
        <f>VLOOKUP(A430,'Details local delivery'!B:J,9,0)</f>
        <v>8500</v>
      </c>
      <c r="H430" s="95">
        <f>SUMIFS('Details local delivery'!K:K,'Details local delivery'!G:G,'RECAP Delivery Plan '!A430)</f>
        <v>10000</v>
      </c>
      <c r="I430" s="96">
        <f>SUMIFS('Details local delivery'!Y:Y,'Details local delivery'!B:B,A:A)</f>
        <v>0</v>
      </c>
      <c r="J430" s="97">
        <f>AVERAGEIFS('Details local delivery'!W:W,'Details local delivery'!B:B,A430)</f>
        <v>1</v>
      </c>
      <c r="K430" s="96">
        <f>_xlfn.MAXIFS('Details local delivery'!Z:Z,'Details local delivery'!B:B,A430)</f>
        <v>0</v>
      </c>
      <c r="L430" s="96">
        <f>_xlfn.MAXIFS('Details local delivery'!AA:AA,'Details local delivery'!B:B,A430)</f>
        <v>0</v>
      </c>
      <c r="M430" s="256">
        <f>IFERROR(_xlfn.MAXIFS('Details local delivery'!AB:AB,'Details local delivery'!B:B,A430),"-")</f>
        <v>0</v>
      </c>
      <c r="N430" s="104">
        <f t="shared" si="74"/>
        <v>0.8571428571428571</v>
      </c>
      <c r="O430" s="104">
        <f t="shared" si="75"/>
        <v>1.1764705882352942</v>
      </c>
      <c r="P430" s="99">
        <f t="shared" si="76"/>
        <v>0</v>
      </c>
      <c r="Q430" s="100">
        <f t="shared" si="77"/>
        <v>0</v>
      </c>
      <c r="R430" s="105" t="e">
        <f t="shared" si="78"/>
        <v>#DIV/0!</v>
      </c>
      <c r="S430" s="101">
        <f t="shared" si="72"/>
        <v>1.1764705882352942</v>
      </c>
      <c r="T430" s="102"/>
      <c r="U430" s="107"/>
      <c r="V430" s="5"/>
    </row>
    <row r="431" spans="1:22" ht="15.6" hidden="1" x14ac:dyDescent="0.3">
      <c r="A431" s="18" t="s">
        <v>1146</v>
      </c>
      <c r="B431" s="92">
        <f>+IFERROR(VLOOKUP(A431,'Details local delivery'!B:C,2,0),"-")</f>
        <v>46072</v>
      </c>
      <c r="C431" s="93">
        <f t="shared" si="73"/>
        <v>46072</v>
      </c>
      <c r="D431" s="94" t="str">
        <f>+IFERROR(VLOOKUP(A431,'Details local delivery'!B:E,4,0),"-")</f>
        <v>9524TU238</v>
      </c>
      <c r="E431" s="94">
        <f>VLOOKUP(A431,'Details local delivery'!B:L,11,0)</f>
        <v>14</v>
      </c>
      <c r="F431" s="94">
        <f>SUMIFS('Details local delivery'!M:M,'Details local delivery'!G:G,'RECAP Delivery Plan '!A431)</f>
        <v>5</v>
      </c>
      <c r="G431" s="94">
        <f>VLOOKUP(A431,'Details local delivery'!B:J,9,0)</f>
        <v>10230</v>
      </c>
      <c r="H431" s="95">
        <f>SUMIFS('Details local delivery'!K:K,'Details local delivery'!G:G,'RECAP Delivery Plan '!A431)</f>
        <v>2556</v>
      </c>
      <c r="I431" s="96">
        <f>SUMIFS('Details local delivery'!Y:Y,'Details local delivery'!B:B,A:A)</f>
        <v>0</v>
      </c>
      <c r="J431" s="97">
        <f>AVERAGEIFS('Details local delivery'!W:W,'Details local delivery'!B:B,A431)</f>
        <v>1</v>
      </c>
      <c r="K431" s="96">
        <f>_xlfn.MAXIFS('Details local delivery'!Z:Z,'Details local delivery'!B:B,A431)</f>
        <v>0</v>
      </c>
      <c r="L431" s="96">
        <f>_xlfn.MAXIFS('Details local delivery'!AA:AA,'Details local delivery'!B:B,A431)</f>
        <v>0</v>
      </c>
      <c r="M431" s="96">
        <f>_xlfn.MAXIFS('Details local delivery'!AB:AB,'Details local delivery'!B:B,A431)</f>
        <v>0</v>
      </c>
      <c r="N431" s="104">
        <f t="shared" si="74"/>
        <v>0.35714285714285715</v>
      </c>
      <c r="O431" s="104">
        <f t="shared" si="75"/>
        <v>0.24985337243401759</v>
      </c>
      <c r="P431" s="99">
        <f t="shared" si="76"/>
        <v>0</v>
      </c>
      <c r="Q431" s="100">
        <f t="shared" si="77"/>
        <v>0</v>
      </c>
      <c r="R431" s="105" t="e">
        <f t="shared" si="78"/>
        <v>#DIV/0!</v>
      </c>
      <c r="S431" s="101">
        <f t="shared" si="72"/>
        <v>0.35714285714285715</v>
      </c>
      <c r="T431" s="102"/>
      <c r="U431" s="107"/>
      <c r="V431" s="5"/>
    </row>
    <row r="432" spans="1:22" ht="15.6" hidden="1" x14ac:dyDescent="0.3">
      <c r="A432" s="18" t="s">
        <v>1147</v>
      </c>
      <c r="B432" s="92">
        <f>+IFERROR(VLOOKUP(A432,'Details local delivery'!B:C,2,0),"-")</f>
        <v>46072</v>
      </c>
      <c r="C432" s="93">
        <f t="shared" si="73"/>
        <v>46072</v>
      </c>
      <c r="D432" s="94" t="str">
        <f>+IFERROR(VLOOKUP(A432,'Details local delivery'!B:E,4,0),"-")</f>
        <v>REM107627</v>
      </c>
      <c r="E432" s="94">
        <f>VLOOKUP(A432,'Details local delivery'!B:L,11,0)</f>
        <v>27</v>
      </c>
      <c r="F432" s="94">
        <f>SUMIFS('Details local delivery'!M:M,'Details local delivery'!G:G,'RECAP Delivery Plan '!A432)</f>
        <v>25</v>
      </c>
      <c r="G432" s="94">
        <f>VLOOKUP(A432,'Details local delivery'!B:J,9,0)</f>
        <v>24950</v>
      </c>
      <c r="H432" s="95">
        <f>SUMIFS('Details local delivery'!K:K,'Details local delivery'!G:G,'RECAP Delivery Plan '!A432)</f>
        <v>11600</v>
      </c>
      <c r="I432" s="96">
        <f>SUMIFS('Details local delivery'!Y:Y,'Details local delivery'!B:B,A:A)</f>
        <v>0</v>
      </c>
      <c r="J432" s="97">
        <f>AVERAGEIFS('Details local delivery'!W:W,'Details local delivery'!B:B,A432)</f>
        <v>1</v>
      </c>
      <c r="K432" s="96">
        <f>_xlfn.MAXIFS('Details local delivery'!Z:Z,'Details local delivery'!B:B,A432)</f>
        <v>0</v>
      </c>
      <c r="L432" s="96">
        <f>_xlfn.MAXIFS('Details local delivery'!AA:AA,'Details local delivery'!B:B,A432)</f>
        <v>0</v>
      </c>
      <c r="M432" s="96">
        <f>_xlfn.MAXIFS('Details local delivery'!AB:AB,'Details local delivery'!B:B,A432)</f>
        <v>0</v>
      </c>
      <c r="N432" s="104">
        <f t="shared" si="74"/>
        <v>0.92592592592592593</v>
      </c>
      <c r="O432" s="104">
        <f t="shared" si="75"/>
        <v>0.4649298597194389</v>
      </c>
      <c r="P432" s="99">
        <f t="shared" si="76"/>
        <v>0</v>
      </c>
      <c r="Q432" s="100">
        <f t="shared" si="77"/>
        <v>0</v>
      </c>
      <c r="R432" s="105" t="e">
        <f t="shared" si="78"/>
        <v>#DIV/0!</v>
      </c>
      <c r="S432" s="101">
        <f t="shared" si="72"/>
        <v>0.92592592592592593</v>
      </c>
      <c r="T432" s="102"/>
      <c r="U432" s="107"/>
      <c r="V432" s="5"/>
    </row>
    <row r="433" spans="1:22" ht="15.6" hidden="1" x14ac:dyDescent="0.3">
      <c r="A433" s="18" t="s">
        <v>1148</v>
      </c>
      <c r="B433" s="92">
        <f>+IFERROR(VLOOKUP(A433,'Details local delivery'!B:C,2,0),"-")</f>
        <v>46072</v>
      </c>
      <c r="C433" s="93">
        <f t="shared" si="73"/>
        <v>46072</v>
      </c>
      <c r="D433" s="94" t="str">
        <f>+IFERROR(VLOOKUP(A433,'Details local delivery'!B:E,4,0),"-")</f>
        <v>9524TU238</v>
      </c>
      <c r="E433" s="94">
        <f>VLOOKUP(A433,'Details local delivery'!B:L,11,0)</f>
        <v>14</v>
      </c>
      <c r="F433" s="94">
        <f>SUMIFS('Details local delivery'!M:M,'Details local delivery'!G:G,'RECAP Delivery Plan '!A433)</f>
        <v>7</v>
      </c>
      <c r="G433" s="94">
        <f>VLOOKUP(A433,'Details local delivery'!B:J,9,0)</f>
        <v>10230</v>
      </c>
      <c r="H433" s="95">
        <f>SUMIFS('Details local delivery'!K:K,'Details local delivery'!G:G,'RECAP Delivery Plan '!A433)</f>
        <v>2400</v>
      </c>
      <c r="I433" s="96">
        <f>SUMIFS('Details local delivery'!Y:Y,'Details local delivery'!B:B,A:A)</f>
        <v>0</v>
      </c>
      <c r="J433" s="97">
        <f>AVERAGEIFS('Details local delivery'!W:W,'Details local delivery'!B:B,A433)</f>
        <v>1</v>
      </c>
      <c r="K433" s="96">
        <f>_xlfn.MAXIFS('Details local delivery'!Z:Z,'Details local delivery'!B:B,A433)</f>
        <v>0</v>
      </c>
      <c r="L433" s="96">
        <f>_xlfn.MAXIFS('Details local delivery'!AA:AA,'Details local delivery'!B:B,A433)</f>
        <v>0</v>
      </c>
      <c r="M433" s="256">
        <f>IFERROR(_xlfn.MAXIFS('Details local delivery'!AB:AB,'Details local delivery'!B:B,A433),"-")</f>
        <v>0</v>
      </c>
      <c r="N433" s="104">
        <f t="shared" si="74"/>
        <v>0.5</v>
      </c>
      <c r="O433" s="104">
        <f t="shared" si="75"/>
        <v>0.23460410557184752</v>
      </c>
      <c r="P433" s="99">
        <f t="shared" si="76"/>
        <v>0</v>
      </c>
      <c r="Q433" s="100">
        <f t="shared" si="77"/>
        <v>0</v>
      </c>
      <c r="R433" s="105" t="e">
        <f t="shared" si="78"/>
        <v>#DIV/0!</v>
      </c>
      <c r="S433" s="101">
        <f t="shared" si="72"/>
        <v>0.5</v>
      </c>
      <c r="T433" s="102"/>
      <c r="U433" s="107"/>
      <c r="V433" s="5"/>
    </row>
    <row r="434" spans="1:22" ht="15.6" hidden="1" x14ac:dyDescent="0.3">
      <c r="A434" s="18" t="s">
        <v>1149</v>
      </c>
      <c r="B434" s="92">
        <f>+IFERROR(VLOOKUP(A434,'Details local delivery'!B:C,2,0),"-")</f>
        <v>46072</v>
      </c>
      <c r="C434" s="93">
        <f t="shared" si="73"/>
        <v>46072</v>
      </c>
      <c r="D434" s="94" t="str">
        <f>+IFERROR(VLOOKUP(A434,'Details local delivery'!B:E,4,0),"-")</f>
        <v>4331tu175</v>
      </c>
      <c r="E434" s="94">
        <f>VLOOKUP(A434,'Details local delivery'!B:L,11,0)</f>
        <v>14</v>
      </c>
      <c r="F434" s="94">
        <f>SUMIFS('Details local delivery'!M:M,'Details local delivery'!G:G,'RECAP Delivery Plan '!A434)</f>
        <v>14</v>
      </c>
      <c r="G434" s="94">
        <f>VLOOKUP(A434,'Details local delivery'!B:J,9,0)</f>
        <v>9200</v>
      </c>
      <c r="H434" s="95">
        <f>SUMIFS('Details local delivery'!K:K,'Details local delivery'!G:G,'RECAP Delivery Plan '!A434)</f>
        <v>16000</v>
      </c>
      <c r="I434" s="96">
        <f>SUMIFS('Details local delivery'!Y:Y,'Details local delivery'!B:B,A:A)</f>
        <v>0</v>
      </c>
      <c r="J434" s="97">
        <f>AVERAGEIFS('Details local delivery'!W:W,'Details local delivery'!B:B,A434)</f>
        <v>1</v>
      </c>
      <c r="K434" s="96">
        <f>_xlfn.MAXIFS('Details local delivery'!Z:Z,'Details local delivery'!B:B,A434)</f>
        <v>0</v>
      </c>
      <c r="L434" s="96">
        <f>_xlfn.MAXIFS('Details local delivery'!AA:AA,'Details local delivery'!B:B,A434)</f>
        <v>0</v>
      </c>
      <c r="M434" s="256">
        <f>IFERROR(_xlfn.MAXIFS('Details local delivery'!AB:AB,'Details local delivery'!B:B,A434),"-")</f>
        <v>0</v>
      </c>
      <c r="N434" s="104">
        <f t="shared" si="74"/>
        <v>1</v>
      </c>
      <c r="O434" s="104">
        <f t="shared" si="75"/>
        <v>1.7391304347826086</v>
      </c>
      <c r="P434" s="99">
        <f t="shared" si="76"/>
        <v>0</v>
      </c>
      <c r="Q434" s="100">
        <f t="shared" si="77"/>
        <v>0</v>
      </c>
      <c r="R434" s="105" t="e">
        <f t="shared" si="78"/>
        <v>#DIV/0!</v>
      </c>
      <c r="S434" s="101">
        <f t="shared" si="72"/>
        <v>1.7391304347826086</v>
      </c>
      <c r="T434" s="102"/>
      <c r="U434" s="107"/>
      <c r="V434" s="5"/>
    </row>
    <row r="435" spans="1:22" ht="15.6" hidden="1" x14ac:dyDescent="0.3">
      <c r="A435" s="18" t="s">
        <v>1150</v>
      </c>
      <c r="B435" s="92">
        <f>+IFERROR(VLOOKUP(A435,'Details local delivery'!B:C,2,0),"-")</f>
        <v>46072</v>
      </c>
      <c r="C435" s="93">
        <f t="shared" ref="C435:C445" si="79">B435</f>
        <v>46072</v>
      </c>
      <c r="D435" s="94" t="str">
        <f>+IFERROR(VLOOKUP(A435,'Details local delivery'!B:E,4,0),"-")</f>
        <v>9524TU238</v>
      </c>
      <c r="E435" s="94">
        <f>VLOOKUP(A435,'Details local delivery'!B:L,11,0)</f>
        <v>14</v>
      </c>
      <c r="F435" s="94">
        <f>SUMIFS('Details local delivery'!M:M,'Details local delivery'!G:G,'RECAP Delivery Plan '!A435)</f>
        <v>7</v>
      </c>
      <c r="G435" s="94">
        <f>VLOOKUP(A435,'Details local delivery'!B:J,9,0)</f>
        <v>10230</v>
      </c>
      <c r="H435" s="95">
        <f>SUMIFS('Details local delivery'!K:K,'Details local delivery'!G:G,'RECAP Delivery Plan '!A435)</f>
        <v>3550</v>
      </c>
      <c r="I435" s="96">
        <f>SUMIFS('Details local delivery'!Y:Y,'Details local delivery'!B:B,A:A)</f>
        <v>0</v>
      </c>
      <c r="J435" s="97">
        <f>AVERAGEIFS('Details local delivery'!W:W,'Details local delivery'!B:B,A435)</f>
        <v>0.60624999999999996</v>
      </c>
      <c r="K435" s="96">
        <f>_xlfn.MAXIFS('Details local delivery'!Z:Z,'Details local delivery'!B:B,A435)</f>
        <v>0</v>
      </c>
      <c r="L435" s="96">
        <f>_xlfn.MAXIFS('Details local delivery'!AA:AA,'Details local delivery'!B:B,A435)</f>
        <v>0</v>
      </c>
      <c r="M435" s="96">
        <f>_xlfn.MAXIFS('Details local delivery'!AB:AB,'Details local delivery'!B:B,A435)</f>
        <v>0</v>
      </c>
      <c r="N435" s="104">
        <f t="shared" ref="N435:N445" si="80">+F435/E435</f>
        <v>0.5</v>
      </c>
      <c r="O435" s="104">
        <f t="shared" ref="O435:O445" si="81">+H435/G435</f>
        <v>0.34701857282502446</v>
      </c>
      <c r="P435" s="99">
        <f t="shared" ref="P435:P445" si="82">K435+L435+M435</f>
        <v>0</v>
      </c>
      <c r="Q435" s="100">
        <f t="shared" ref="Q435:Q445" si="83">P435+I435</f>
        <v>0</v>
      </c>
      <c r="R435" s="105" t="e">
        <f t="shared" ref="R435:R445" si="84">Q435/P435</f>
        <v>#DIV/0!</v>
      </c>
      <c r="S435" s="101">
        <f t="shared" si="72"/>
        <v>0.5</v>
      </c>
      <c r="T435" s="102"/>
      <c r="U435" s="107" t="s">
        <v>228</v>
      </c>
      <c r="V435" s="5"/>
    </row>
    <row r="436" spans="1:22" ht="15.6" hidden="1" x14ac:dyDescent="0.3">
      <c r="A436" s="18" t="s">
        <v>1151</v>
      </c>
      <c r="B436" s="92">
        <f>+IFERROR(VLOOKUP(A436,'Details local delivery'!B:C,2,0),"-")</f>
        <v>46072</v>
      </c>
      <c r="C436" s="93">
        <f t="shared" si="79"/>
        <v>46072</v>
      </c>
      <c r="D436" s="94" t="str">
        <f>+IFERROR(VLOOKUP(A436,'Details local delivery'!B:E,4,0),"-")</f>
        <v>626tu203</v>
      </c>
      <c r="E436" s="94">
        <f>VLOOKUP(A436,'Details local delivery'!B:L,11,0)</f>
        <v>14</v>
      </c>
      <c r="F436" s="94">
        <f>SUMIFS('Details local delivery'!M:M,'Details local delivery'!G:G,'RECAP Delivery Plan '!A436)</f>
        <v>1</v>
      </c>
      <c r="G436" s="94">
        <f>VLOOKUP(A436,'Details local delivery'!B:J,9,0)</f>
        <v>8500</v>
      </c>
      <c r="H436" s="95">
        <f>SUMIFS('Details local delivery'!K:K,'Details local delivery'!G:G,'RECAP Delivery Plan '!A436)</f>
        <v>8000</v>
      </c>
      <c r="I436" s="96">
        <f>SUMIFS('Details local delivery'!Y:Y,'Details local delivery'!B:B,A:A)</f>
        <v>0</v>
      </c>
      <c r="J436" s="97">
        <f>AVERAGEIFS('Details local delivery'!W:W,'Details local delivery'!B:B,A436)</f>
        <v>1</v>
      </c>
      <c r="K436" s="96">
        <f>_xlfn.MAXIFS('Details local delivery'!Z:Z,'Details local delivery'!B:B,A436)</f>
        <v>0</v>
      </c>
      <c r="L436" s="96">
        <f>_xlfn.MAXIFS('Details local delivery'!AA:AA,'Details local delivery'!B:B,A436)</f>
        <v>0</v>
      </c>
      <c r="M436" s="256">
        <f>IFERROR(_xlfn.MAXIFS('Details local delivery'!AB:AB,'Details local delivery'!B:B,A436),"-")</f>
        <v>0</v>
      </c>
      <c r="N436" s="104">
        <f t="shared" si="80"/>
        <v>7.1428571428571425E-2</v>
      </c>
      <c r="O436" s="104">
        <f t="shared" si="81"/>
        <v>0.94117647058823528</v>
      </c>
      <c r="P436" s="99">
        <f t="shared" si="82"/>
        <v>0</v>
      </c>
      <c r="Q436" s="100">
        <f t="shared" si="83"/>
        <v>0</v>
      </c>
      <c r="R436" s="105" t="e">
        <f t="shared" si="84"/>
        <v>#DIV/0!</v>
      </c>
      <c r="S436" s="101">
        <f t="shared" si="72"/>
        <v>0.94117647058823528</v>
      </c>
      <c r="T436" s="102"/>
      <c r="U436" s="107"/>
      <c r="V436" s="5"/>
    </row>
    <row r="437" spans="1:22" ht="15.6" hidden="1" x14ac:dyDescent="0.3">
      <c r="A437" s="18" t="s">
        <v>1152</v>
      </c>
      <c r="B437" s="92">
        <f>+IFERROR(VLOOKUP(A437,'Details local delivery'!B:C,2,0),"-")</f>
        <v>46072</v>
      </c>
      <c r="C437" s="93">
        <f t="shared" si="79"/>
        <v>46072</v>
      </c>
      <c r="D437" s="94" t="str">
        <f>+IFERROR(VLOOKUP(A437,'Details local delivery'!B:E,4,0),"-")</f>
        <v>6502TU247</v>
      </c>
      <c r="E437" s="94">
        <f>VLOOKUP(A437,'Details local delivery'!B:L,11,0)</f>
        <v>14</v>
      </c>
      <c r="F437" s="94">
        <f>SUMIFS('Details local delivery'!M:M,'Details local delivery'!G:G,'RECAP Delivery Plan '!A437)</f>
        <v>20</v>
      </c>
      <c r="G437" s="94">
        <f>VLOOKUP(A437,'Details local delivery'!B:J,9,0)</f>
        <v>8500</v>
      </c>
      <c r="H437" s="95">
        <f>SUMIFS('Details local delivery'!K:K,'Details local delivery'!G:G,'RECAP Delivery Plan '!A437)</f>
        <v>11200</v>
      </c>
      <c r="I437" s="96">
        <f>SUMIFS('Details local delivery'!Y:Y,'Details local delivery'!B:B,A:A)</f>
        <v>0</v>
      </c>
      <c r="J437" s="97">
        <f>AVERAGEIFS('Details local delivery'!W:W,'Details local delivery'!B:B,A437)</f>
        <v>0.23750000000291038</v>
      </c>
      <c r="K437" s="96">
        <f>_xlfn.MAXIFS('Details local delivery'!Z:Z,'Details local delivery'!B:B,A437)</f>
        <v>0</v>
      </c>
      <c r="L437" s="96">
        <f>_xlfn.MAXIFS('Details local delivery'!AA:AA,'Details local delivery'!B:B,A437)</f>
        <v>0</v>
      </c>
      <c r="M437" s="256">
        <f>IFERROR(_xlfn.MAXIFS('Details local delivery'!AB:AB,'Details local delivery'!B:B,A437),"-")</f>
        <v>0</v>
      </c>
      <c r="N437" s="104">
        <f t="shared" si="80"/>
        <v>1.4285714285714286</v>
      </c>
      <c r="O437" s="104">
        <f t="shared" si="81"/>
        <v>1.3176470588235294</v>
      </c>
      <c r="P437" s="99">
        <f t="shared" si="82"/>
        <v>0</v>
      </c>
      <c r="Q437" s="100">
        <f t="shared" si="83"/>
        <v>0</v>
      </c>
      <c r="R437" s="105" t="e">
        <f t="shared" si="84"/>
        <v>#DIV/0!</v>
      </c>
      <c r="S437" s="101">
        <f t="shared" si="72"/>
        <v>1.4285714285714286</v>
      </c>
      <c r="T437" s="102"/>
      <c r="U437" s="107" t="s">
        <v>228</v>
      </c>
      <c r="V437" s="5"/>
    </row>
    <row r="438" spans="1:22" ht="15.6" hidden="1" x14ac:dyDescent="0.3">
      <c r="A438" s="18" t="s">
        <v>1153</v>
      </c>
      <c r="B438" s="92">
        <f>+IFERROR(VLOOKUP(A438,'Details local delivery'!B:C,2,0),"-")</f>
        <v>46072</v>
      </c>
      <c r="C438" s="93">
        <f t="shared" si="79"/>
        <v>46072</v>
      </c>
      <c r="D438" s="94" t="str">
        <f>+IFERROR(VLOOKUP(A438,'Details local delivery'!B:E,4,0),"-")</f>
        <v>vehicule</v>
      </c>
      <c r="E438" s="94">
        <f>VLOOKUP(A438,'Details local delivery'!B:L,11,0)</f>
        <v>0</v>
      </c>
      <c r="F438" s="94">
        <f>SUMIFS('Details local delivery'!M:M,'Details local delivery'!G:G,'RECAP Delivery Plan '!A438)</f>
        <v>1</v>
      </c>
      <c r="G438" s="94">
        <f>VLOOKUP(A438,'Details local delivery'!B:J,9,0)</f>
        <v>0</v>
      </c>
      <c r="H438" s="95">
        <f>SUMIFS('Details local delivery'!K:K,'Details local delivery'!G:G,'RECAP Delivery Plan '!A438)</f>
        <v>200</v>
      </c>
      <c r="I438" s="96">
        <f>SUMIFS('Details local delivery'!Y:Y,'Details local delivery'!B:B,A:A)</f>
        <v>0</v>
      </c>
      <c r="J438" s="97">
        <f>AVERAGEIFS('Details local delivery'!W:W,'Details local delivery'!B:B,A438)</f>
        <v>0.44999999999999996</v>
      </c>
      <c r="K438" s="96">
        <f>_xlfn.MAXIFS('Details local delivery'!Z:Z,'Details local delivery'!B:B,A438)</f>
        <v>0</v>
      </c>
      <c r="L438" s="96">
        <f>_xlfn.MAXIFS('Details local delivery'!AA:AA,'Details local delivery'!B:B,A438)</f>
        <v>0</v>
      </c>
      <c r="M438" s="96">
        <f>_xlfn.MAXIFS('Details local delivery'!AB:AB,'Details local delivery'!B:B,A438)</f>
        <v>0</v>
      </c>
      <c r="N438" s="104" t="e">
        <f t="shared" si="80"/>
        <v>#DIV/0!</v>
      </c>
      <c r="O438" s="104" t="e">
        <f t="shared" si="81"/>
        <v>#DIV/0!</v>
      </c>
      <c r="P438" s="99">
        <f t="shared" si="82"/>
        <v>0</v>
      </c>
      <c r="Q438" s="100">
        <f t="shared" si="83"/>
        <v>0</v>
      </c>
      <c r="R438" s="105" t="e">
        <f t="shared" si="84"/>
        <v>#DIV/0!</v>
      </c>
      <c r="S438" s="101" t="e">
        <f t="shared" si="72"/>
        <v>#DIV/0!</v>
      </c>
      <c r="T438" s="102"/>
      <c r="U438" s="107"/>
      <c r="V438" s="5"/>
    </row>
    <row r="439" spans="1:22" ht="15.6" hidden="1" x14ac:dyDescent="0.3">
      <c r="A439" s="18" t="s">
        <v>1154</v>
      </c>
      <c r="B439" s="92">
        <f>+IFERROR(VLOOKUP(A439,'Details local delivery'!B:C,2,0),"-")</f>
        <v>46072</v>
      </c>
      <c r="C439" s="93">
        <f t="shared" si="79"/>
        <v>46072</v>
      </c>
      <c r="D439" s="94" t="str">
        <f>+IFERROR(VLOOKUP(A439,'Details local delivery'!B:E,4,0),"-")</f>
        <v>7797tu218</v>
      </c>
      <c r="E439" s="94">
        <f>VLOOKUP(A439,'Details local delivery'!B:L,11,0)</f>
        <v>3</v>
      </c>
      <c r="F439" s="94">
        <f>SUMIFS('Details local delivery'!M:M,'Details local delivery'!G:G,'RECAP Delivery Plan '!A439)</f>
        <v>3</v>
      </c>
      <c r="G439" s="94">
        <f>VLOOKUP(A439,'Details local delivery'!B:J,9,0)</f>
        <v>927</v>
      </c>
      <c r="H439" s="95">
        <f>SUMIFS('Details local delivery'!K:K,'Details local delivery'!G:G,'RECAP Delivery Plan '!A439)</f>
        <v>600</v>
      </c>
      <c r="I439" s="96">
        <f>SUMIFS('Details local delivery'!Y:Y,'Details local delivery'!B:B,A:A)</f>
        <v>0</v>
      </c>
      <c r="J439" s="97">
        <f>AVERAGEIFS('Details local delivery'!W:W,'Details local delivery'!B:B,A439)</f>
        <v>0.32916666666569655</v>
      </c>
      <c r="K439" s="96">
        <f>_xlfn.MAXIFS('Details local delivery'!Z:Z,'Details local delivery'!B:B,A439)</f>
        <v>0</v>
      </c>
      <c r="L439" s="96">
        <f>_xlfn.MAXIFS('Details local delivery'!AA:AA,'Details local delivery'!B:B,A439)</f>
        <v>0</v>
      </c>
      <c r="M439" s="256">
        <f>IFERROR(_xlfn.MAXIFS('Details local delivery'!AB:AB,'Details local delivery'!B:B,A439),"-")</f>
        <v>0</v>
      </c>
      <c r="N439" s="104">
        <f t="shared" si="80"/>
        <v>1</v>
      </c>
      <c r="O439" s="104">
        <f t="shared" si="81"/>
        <v>0.6472491909385113</v>
      </c>
      <c r="P439" s="99">
        <f t="shared" si="82"/>
        <v>0</v>
      </c>
      <c r="Q439" s="100">
        <f t="shared" si="83"/>
        <v>0</v>
      </c>
      <c r="R439" s="105" t="e">
        <f t="shared" si="84"/>
        <v>#DIV/0!</v>
      </c>
      <c r="S439" s="101">
        <f t="shared" si="72"/>
        <v>1</v>
      </c>
      <c r="T439" s="102"/>
      <c r="U439" s="107" t="s">
        <v>228</v>
      </c>
      <c r="V439" s="5"/>
    </row>
    <row r="440" spans="1:22" ht="15.6" hidden="1" x14ac:dyDescent="0.3">
      <c r="A440" s="18" t="s">
        <v>1159</v>
      </c>
      <c r="B440" s="92">
        <f>+IFERROR(VLOOKUP(A440,'Details local delivery'!B:C,2,0),"-")</f>
        <v>46073</v>
      </c>
      <c r="C440" s="93">
        <f t="shared" si="79"/>
        <v>46073</v>
      </c>
      <c r="D440" s="94" t="str">
        <f>+IFERROR(VLOOKUP(A440,'Details local delivery'!B:E,4,0),"-")</f>
        <v>Location</v>
      </c>
      <c r="E440" s="94">
        <f>VLOOKUP(A440,'Details local delivery'!B:L,11,0)</f>
        <v>0</v>
      </c>
      <c r="F440" s="94">
        <f>SUMIFS('Details local delivery'!M:M,'Details local delivery'!G:G,'RECAP Delivery Plan '!A440)</f>
        <v>22</v>
      </c>
      <c r="G440" s="94">
        <f>VLOOKUP(A440,'Details local delivery'!B:J,9,0)</f>
        <v>0</v>
      </c>
      <c r="H440" s="95">
        <f>SUMIFS('Details local delivery'!K:K,'Details local delivery'!G:G,'RECAP Delivery Plan '!A440)</f>
        <v>0</v>
      </c>
      <c r="I440" s="96">
        <f>SUMIFS('Details local delivery'!Y:Y,'Details local delivery'!B:B,A:A)</f>
        <v>0</v>
      </c>
      <c r="J440" s="97">
        <f>AVERAGEIFS('Details local delivery'!W:W,'Details local delivery'!B:B,A440)</f>
        <v>1</v>
      </c>
      <c r="K440" s="96">
        <f>_xlfn.MAXIFS('Details local delivery'!Z:Z,'Details local delivery'!B:B,A440)</f>
        <v>0</v>
      </c>
      <c r="L440" s="96">
        <f>_xlfn.MAXIFS('Details local delivery'!AA:AA,'Details local delivery'!B:B,A440)</f>
        <v>0</v>
      </c>
      <c r="M440" s="256">
        <f>IFERROR(_xlfn.MAXIFS('Details local delivery'!AB:AB,'Details local delivery'!B:B,A440),"-")</f>
        <v>0</v>
      </c>
      <c r="N440" s="104" t="e">
        <f t="shared" si="80"/>
        <v>#DIV/0!</v>
      </c>
      <c r="O440" s="104" t="e">
        <f t="shared" si="81"/>
        <v>#DIV/0!</v>
      </c>
      <c r="P440" s="99">
        <f t="shared" si="82"/>
        <v>0</v>
      </c>
      <c r="Q440" s="100">
        <f t="shared" si="83"/>
        <v>0</v>
      </c>
      <c r="R440" s="105" t="e">
        <f t="shared" si="84"/>
        <v>#DIV/0!</v>
      </c>
      <c r="S440" s="101" t="e">
        <f t="shared" si="72"/>
        <v>#DIV/0!</v>
      </c>
      <c r="T440" s="102"/>
      <c r="U440" s="107"/>
      <c r="V440" s="5"/>
    </row>
    <row r="441" spans="1:22" ht="15.6" hidden="1" x14ac:dyDescent="0.3">
      <c r="A441" s="18" t="s">
        <v>1160</v>
      </c>
      <c r="B441" s="92">
        <f>+IFERROR(VLOOKUP(A441,'Details local delivery'!B:C,2,0),"-")</f>
        <v>46073</v>
      </c>
      <c r="C441" s="93">
        <f t="shared" si="79"/>
        <v>46073</v>
      </c>
      <c r="D441" s="94" t="str">
        <f>+IFERROR(VLOOKUP(A441,'Details local delivery'!B:E,4,0),"-")</f>
        <v>Location</v>
      </c>
      <c r="E441" s="94">
        <f>VLOOKUP(A441,'Details local delivery'!B:L,11,0)</f>
        <v>0</v>
      </c>
      <c r="F441" s="94">
        <f>SUMIFS('Details local delivery'!M:M,'Details local delivery'!G:G,'RECAP Delivery Plan '!A441)</f>
        <v>35</v>
      </c>
      <c r="G441" s="94">
        <f>VLOOKUP(A441,'Details local delivery'!B:J,9,0)</f>
        <v>0</v>
      </c>
      <c r="H441" s="95">
        <f>SUMIFS('Details local delivery'!K:K,'Details local delivery'!G:G,'RECAP Delivery Plan '!A441)</f>
        <v>0</v>
      </c>
      <c r="I441" s="96">
        <f>SUMIFS('Details local delivery'!Y:Y,'Details local delivery'!B:B,A:A)</f>
        <v>0</v>
      </c>
      <c r="J441" s="97">
        <f>AVERAGEIFS('Details local delivery'!W:W,'Details local delivery'!B:B,A441)</f>
        <v>1</v>
      </c>
      <c r="K441" s="96">
        <f>_xlfn.MAXIFS('Details local delivery'!Z:Z,'Details local delivery'!B:B,A441)</f>
        <v>0</v>
      </c>
      <c r="L441" s="96">
        <f>_xlfn.MAXIFS('Details local delivery'!AA:AA,'Details local delivery'!B:B,A441)</f>
        <v>0</v>
      </c>
      <c r="M441" s="256">
        <f>IFERROR(_xlfn.MAXIFS('Details local delivery'!AB:AB,'Details local delivery'!B:B,A441),"-")</f>
        <v>0</v>
      </c>
      <c r="N441" s="104" t="e">
        <f t="shared" si="80"/>
        <v>#DIV/0!</v>
      </c>
      <c r="O441" s="104" t="e">
        <f t="shared" si="81"/>
        <v>#DIV/0!</v>
      </c>
      <c r="P441" s="99">
        <f t="shared" si="82"/>
        <v>0</v>
      </c>
      <c r="Q441" s="100">
        <f t="shared" si="83"/>
        <v>0</v>
      </c>
      <c r="R441" s="105" t="e">
        <f t="shared" si="84"/>
        <v>#DIV/0!</v>
      </c>
      <c r="S441" s="101" t="e">
        <f t="shared" si="72"/>
        <v>#DIV/0!</v>
      </c>
      <c r="T441" s="102"/>
      <c r="U441" s="107"/>
      <c r="V441" s="5"/>
    </row>
    <row r="442" spans="1:22" ht="15.6" hidden="1" x14ac:dyDescent="0.3">
      <c r="A442" s="18" t="s">
        <v>1161</v>
      </c>
      <c r="B442" s="92">
        <f>+IFERROR(VLOOKUP(A442,'Details local delivery'!B:C,2,0),"-")</f>
        <v>46073</v>
      </c>
      <c r="C442" s="93">
        <f t="shared" si="79"/>
        <v>46073</v>
      </c>
      <c r="D442" s="94" t="str">
        <f>+IFERROR(VLOOKUP(A442,'Details local delivery'!B:E,4,0),"-")</f>
        <v>9524TU238</v>
      </c>
      <c r="E442" s="94">
        <f>VLOOKUP(A442,'Details local delivery'!B:L,11,0)</f>
        <v>14</v>
      </c>
      <c r="F442" s="94">
        <f>SUMIFS('Details local delivery'!M:M,'Details local delivery'!G:G,'RECAP Delivery Plan '!A442)</f>
        <v>5</v>
      </c>
      <c r="G442" s="94">
        <f>VLOOKUP(A442,'Details local delivery'!B:J,9,0)</f>
        <v>10230</v>
      </c>
      <c r="H442" s="95">
        <f>SUMIFS('Details local delivery'!K:K,'Details local delivery'!G:G,'RECAP Delivery Plan '!A442)</f>
        <v>4500</v>
      </c>
      <c r="I442" s="96">
        <f>SUMIFS('Details local delivery'!Y:Y,'Details local delivery'!B:B,A:A)</f>
        <v>0</v>
      </c>
      <c r="J442" s="97">
        <f>AVERAGEIFS('Details local delivery'!W:W,'Details local delivery'!B:B,A442)</f>
        <v>1</v>
      </c>
      <c r="K442" s="96">
        <f>_xlfn.MAXIFS('Details local delivery'!Z:Z,'Details local delivery'!B:B,A442)</f>
        <v>0</v>
      </c>
      <c r="L442" s="96">
        <f>_xlfn.MAXIFS('Details local delivery'!AA:AA,'Details local delivery'!B:B,A442)</f>
        <v>0</v>
      </c>
      <c r="M442" s="256">
        <f>IFERROR(_xlfn.MAXIFS('Details local delivery'!AB:AB,'Details local delivery'!B:B,A442),"-")</f>
        <v>0</v>
      </c>
      <c r="N442" s="104">
        <f t="shared" si="80"/>
        <v>0.35714285714285715</v>
      </c>
      <c r="O442" s="104">
        <f t="shared" si="81"/>
        <v>0.43988269794721407</v>
      </c>
      <c r="P442" s="99">
        <f t="shared" si="82"/>
        <v>0</v>
      </c>
      <c r="Q442" s="100">
        <f t="shared" si="83"/>
        <v>0</v>
      </c>
      <c r="R442" s="105" t="e">
        <f t="shared" si="84"/>
        <v>#DIV/0!</v>
      </c>
      <c r="S442" s="101">
        <f t="shared" si="72"/>
        <v>0.43988269794721407</v>
      </c>
      <c r="T442" s="102"/>
      <c r="U442" s="107"/>
      <c r="V442" s="5"/>
    </row>
    <row r="443" spans="1:22" ht="15.6" hidden="1" x14ac:dyDescent="0.3">
      <c r="A443" s="18" t="s">
        <v>1162</v>
      </c>
      <c r="B443" s="92">
        <f>+IFERROR(VLOOKUP(A443,'Details local delivery'!B:C,2,0),"-")</f>
        <v>46073</v>
      </c>
      <c r="C443" s="93">
        <f t="shared" si="79"/>
        <v>46073</v>
      </c>
      <c r="D443" s="94" t="str">
        <f>+IFERROR(VLOOKUP(A443,'Details local delivery'!B:E,4,0),"-")</f>
        <v>626tu203</v>
      </c>
      <c r="E443" s="94">
        <f>VLOOKUP(A443,'Details local delivery'!B:L,11,0)</f>
        <v>14</v>
      </c>
      <c r="F443" s="94">
        <f>SUMIFS('Details local delivery'!M:M,'Details local delivery'!G:G,'RECAP Delivery Plan '!A443)</f>
        <v>10</v>
      </c>
      <c r="G443" s="94">
        <f>VLOOKUP(A443,'Details local delivery'!B:J,9,0)</f>
        <v>8500</v>
      </c>
      <c r="H443" s="95">
        <f>SUMIFS('Details local delivery'!K:K,'Details local delivery'!G:G,'RECAP Delivery Plan '!A443)</f>
        <v>17000</v>
      </c>
      <c r="I443" s="96">
        <f>SUMIFS('Details local delivery'!Y:Y,'Details local delivery'!B:B,A:A)</f>
        <v>0</v>
      </c>
      <c r="J443" s="97">
        <f>AVERAGEIFS('Details local delivery'!W:W,'Details local delivery'!B:B,A443)</f>
        <v>1</v>
      </c>
      <c r="K443" s="96">
        <f>_xlfn.MAXIFS('Details local delivery'!Z:Z,'Details local delivery'!B:B,A443)</f>
        <v>0</v>
      </c>
      <c r="L443" s="96">
        <f>_xlfn.MAXIFS('Details local delivery'!AA:AA,'Details local delivery'!B:B,A443)</f>
        <v>0</v>
      </c>
      <c r="M443" s="256">
        <f>IFERROR(_xlfn.MAXIFS('Details local delivery'!AB:AB,'Details local delivery'!B:B,A443),"-")</f>
        <v>0</v>
      </c>
      <c r="N443" s="104">
        <f t="shared" si="80"/>
        <v>0.7142857142857143</v>
      </c>
      <c r="O443" s="104">
        <f t="shared" si="81"/>
        <v>2</v>
      </c>
      <c r="P443" s="99">
        <f t="shared" si="82"/>
        <v>0</v>
      </c>
      <c r="Q443" s="100">
        <f t="shared" si="83"/>
        <v>0</v>
      </c>
      <c r="R443" s="105" t="e">
        <f t="shared" si="84"/>
        <v>#DIV/0!</v>
      </c>
      <c r="S443" s="101">
        <f t="shared" si="72"/>
        <v>2</v>
      </c>
      <c r="T443" s="102"/>
      <c r="U443" s="107"/>
      <c r="V443" s="5"/>
    </row>
    <row r="444" spans="1:22" ht="15.6" hidden="1" x14ac:dyDescent="0.3">
      <c r="A444" s="18" t="s">
        <v>1163</v>
      </c>
      <c r="B444" s="92">
        <f>+IFERROR(VLOOKUP(A444,'Details local delivery'!B:C,2,0),"-")</f>
        <v>46073</v>
      </c>
      <c r="C444" s="93">
        <f t="shared" si="79"/>
        <v>46073</v>
      </c>
      <c r="D444" s="94" t="str">
        <f>+IFERROR(VLOOKUP(A444,'Details local delivery'!B:E,4,0),"-")</f>
        <v>4331tu175</v>
      </c>
      <c r="E444" s="94">
        <f>VLOOKUP(A444,'Details local delivery'!B:L,11,0)</f>
        <v>14</v>
      </c>
      <c r="F444" s="94">
        <f>SUMIFS('Details local delivery'!M:M,'Details local delivery'!G:G,'RECAP Delivery Plan '!A444)</f>
        <v>8</v>
      </c>
      <c r="G444" s="94">
        <f>VLOOKUP(A444,'Details local delivery'!B:J,9,0)</f>
        <v>9200</v>
      </c>
      <c r="H444" s="95">
        <f>SUMIFS('Details local delivery'!K:K,'Details local delivery'!G:G,'RECAP Delivery Plan '!A444)</f>
        <v>8000</v>
      </c>
      <c r="I444" s="96">
        <f>SUMIFS('Details local delivery'!Y:Y,'Details local delivery'!B:B,A:A)</f>
        <v>0</v>
      </c>
      <c r="J444" s="97">
        <f>AVERAGEIFS('Details local delivery'!W:W,'Details local delivery'!B:B,A444)</f>
        <v>1</v>
      </c>
      <c r="K444" s="96">
        <f>_xlfn.MAXIFS('Details local delivery'!Z:Z,'Details local delivery'!B:B,A444)</f>
        <v>0</v>
      </c>
      <c r="L444" s="96">
        <f>_xlfn.MAXIFS('Details local delivery'!AA:AA,'Details local delivery'!B:B,A444)</f>
        <v>0</v>
      </c>
      <c r="M444" s="96">
        <f>_xlfn.MAXIFS('Details local delivery'!AB:AB,'Details local delivery'!B:B,A444)</f>
        <v>0</v>
      </c>
      <c r="N444" s="104">
        <f t="shared" si="80"/>
        <v>0.5714285714285714</v>
      </c>
      <c r="O444" s="104">
        <f t="shared" si="81"/>
        <v>0.86956521739130432</v>
      </c>
      <c r="P444" s="99">
        <f t="shared" si="82"/>
        <v>0</v>
      </c>
      <c r="Q444" s="100">
        <f t="shared" si="83"/>
        <v>0</v>
      </c>
      <c r="R444" s="105" t="e">
        <f t="shared" si="84"/>
        <v>#DIV/0!</v>
      </c>
      <c r="S444" s="101">
        <f t="shared" si="72"/>
        <v>0.86956521739130432</v>
      </c>
      <c r="T444" s="102"/>
      <c r="U444" s="107"/>
      <c r="V444" s="5"/>
    </row>
    <row r="445" spans="1:22" ht="15.6" hidden="1" x14ac:dyDescent="0.3">
      <c r="A445" s="18" t="s">
        <v>1164</v>
      </c>
      <c r="B445" s="92">
        <f>+IFERROR(VLOOKUP(A445,'Details local delivery'!B:C,2,0),"-")</f>
        <v>46073</v>
      </c>
      <c r="C445" s="93">
        <f t="shared" si="79"/>
        <v>46073</v>
      </c>
      <c r="D445" s="94" t="str">
        <f>+IFERROR(VLOOKUP(A445,'Details local delivery'!B:E,4,0),"-")</f>
        <v>4331tu175</v>
      </c>
      <c r="E445" s="94">
        <f>VLOOKUP(A445,'Details local delivery'!B:L,11,0)</f>
        <v>14</v>
      </c>
      <c r="F445" s="94">
        <f>SUMIFS('Details local delivery'!M:M,'Details local delivery'!G:G,'RECAP Delivery Plan '!A445)</f>
        <v>9</v>
      </c>
      <c r="G445" s="94">
        <f>VLOOKUP(A445,'Details local delivery'!B:J,9,0)</f>
        <v>9200</v>
      </c>
      <c r="H445" s="95">
        <f>SUMIFS('Details local delivery'!K:K,'Details local delivery'!G:G,'RECAP Delivery Plan '!A445)</f>
        <v>6500</v>
      </c>
      <c r="I445" s="96">
        <f>SUMIFS('Details local delivery'!Y:Y,'Details local delivery'!B:B,A:A)</f>
        <v>0</v>
      </c>
      <c r="J445" s="97">
        <f>AVERAGEIFS('Details local delivery'!W:W,'Details local delivery'!B:B,A445)</f>
        <v>1</v>
      </c>
      <c r="K445" s="96">
        <f>_xlfn.MAXIFS('Details local delivery'!Z:Z,'Details local delivery'!B:B,A445)</f>
        <v>0</v>
      </c>
      <c r="L445" s="96">
        <f>_xlfn.MAXIFS('Details local delivery'!AA:AA,'Details local delivery'!B:B,A445)</f>
        <v>0</v>
      </c>
      <c r="M445" s="96">
        <f>_xlfn.MAXIFS('Details local delivery'!AB:AB,'Details local delivery'!B:B,A445)</f>
        <v>0</v>
      </c>
      <c r="N445" s="104">
        <f t="shared" si="80"/>
        <v>0.6428571428571429</v>
      </c>
      <c r="O445" s="104">
        <f t="shared" si="81"/>
        <v>0.70652173913043481</v>
      </c>
      <c r="P445" s="99">
        <f t="shared" si="82"/>
        <v>0</v>
      </c>
      <c r="Q445" s="100">
        <f t="shared" si="83"/>
        <v>0</v>
      </c>
      <c r="R445" s="105" t="e">
        <f t="shared" si="84"/>
        <v>#DIV/0!</v>
      </c>
      <c r="S445" s="101">
        <f t="shared" si="72"/>
        <v>0.70652173913043481</v>
      </c>
      <c r="T445" s="102"/>
      <c r="U445" s="107"/>
      <c r="V445" s="5"/>
    </row>
    <row r="446" spans="1:22" ht="15.6" hidden="1" x14ac:dyDescent="0.3">
      <c r="A446" s="18" t="s">
        <v>1165</v>
      </c>
      <c r="B446" s="92">
        <f>+IFERROR(VLOOKUP(A446,'Details local delivery'!B:C,2,0),"-")</f>
        <v>46073</v>
      </c>
      <c r="C446" s="93">
        <f t="shared" ref="C446:C460" si="85">B446</f>
        <v>46073</v>
      </c>
      <c r="D446" s="94" t="str">
        <f>+IFERROR(VLOOKUP(A446,'Details local delivery'!B:E,4,0),"-")</f>
        <v>REM107627</v>
      </c>
      <c r="E446" s="94">
        <f>VLOOKUP(A446,'Details local delivery'!B:L,11,0)</f>
        <v>27</v>
      </c>
      <c r="F446" s="94">
        <f>SUMIFS('Details local delivery'!M:M,'Details local delivery'!G:G,'RECAP Delivery Plan '!A446)</f>
        <v>20</v>
      </c>
      <c r="G446" s="94">
        <f>VLOOKUP(A446,'Details local delivery'!B:J,9,0)</f>
        <v>24950</v>
      </c>
      <c r="H446" s="95">
        <f>SUMIFS('Details local delivery'!K:K,'Details local delivery'!G:G,'RECAP Delivery Plan '!A446)</f>
        <v>23142</v>
      </c>
      <c r="I446" s="96">
        <f>SUMIFS('Details local delivery'!Y:Y,'Details local delivery'!B:B,A:A)</f>
        <v>0</v>
      </c>
      <c r="J446" s="97">
        <f>AVERAGEIFS('Details local delivery'!W:W,'Details local delivery'!B:B,A446)</f>
        <v>1</v>
      </c>
      <c r="K446" s="96">
        <f>_xlfn.MAXIFS('Details local delivery'!Z:Z,'Details local delivery'!B:B,A446)</f>
        <v>0</v>
      </c>
      <c r="L446" s="96">
        <f>_xlfn.MAXIFS('Details local delivery'!AA:AA,'Details local delivery'!B:B,A446)</f>
        <v>0</v>
      </c>
      <c r="M446" s="256">
        <f>IFERROR(_xlfn.MAXIFS('Details local delivery'!AB:AB,'Details local delivery'!B:B,A446),"-")</f>
        <v>0</v>
      </c>
      <c r="N446" s="104">
        <f t="shared" ref="N446:N460" si="86">+F446/E446</f>
        <v>0.7407407407407407</v>
      </c>
      <c r="O446" s="104">
        <f t="shared" ref="O446:O460" si="87">+H446/G446</f>
        <v>0.92753507014028058</v>
      </c>
      <c r="P446" s="99">
        <f t="shared" ref="P446:P460" si="88">K446+L446+M446</f>
        <v>0</v>
      </c>
      <c r="Q446" s="100">
        <f t="shared" ref="Q446:Q460" si="89">P446+I446</f>
        <v>0</v>
      </c>
      <c r="R446" s="105" t="e">
        <f t="shared" ref="R446:R460" si="90">Q446/P446</f>
        <v>#DIV/0!</v>
      </c>
      <c r="S446" s="101">
        <f t="shared" si="72"/>
        <v>0.92753507014028058</v>
      </c>
      <c r="T446" s="102"/>
      <c r="U446" s="107"/>
      <c r="V446" s="5"/>
    </row>
    <row r="447" spans="1:22" ht="15.6" hidden="1" x14ac:dyDescent="0.3">
      <c r="A447" s="18" t="s">
        <v>1166</v>
      </c>
      <c r="B447" s="92">
        <f>+IFERROR(VLOOKUP(A447,'Details local delivery'!B:C,2,0),"-")</f>
        <v>46073</v>
      </c>
      <c r="C447" s="93">
        <f t="shared" si="85"/>
        <v>46073</v>
      </c>
      <c r="D447" s="94" t="str">
        <f>+IFERROR(VLOOKUP(A447,'Details local delivery'!B:E,4,0),"-")</f>
        <v>REM107627</v>
      </c>
      <c r="E447" s="94">
        <f>VLOOKUP(A447,'Details local delivery'!B:L,11,0)</f>
        <v>27</v>
      </c>
      <c r="F447" s="94">
        <f>SUMIFS('Details local delivery'!M:M,'Details local delivery'!G:G,'RECAP Delivery Plan '!A447)</f>
        <v>25</v>
      </c>
      <c r="G447" s="94">
        <f>VLOOKUP(A447,'Details local delivery'!B:J,9,0)</f>
        <v>24950</v>
      </c>
      <c r="H447" s="95">
        <f>SUMIFS('Details local delivery'!K:K,'Details local delivery'!G:G,'RECAP Delivery Plan '!A447)</f>
        <v>13200</v>
      </c>
      <c r="I447" s="96">
        <f>SUMIFS('Details local delivery'!Y:Y,'Details local delivery'!B:B,A:A)</f>
        <v>0</v>
      </c>
      <c r="J447" s="97">
        <f>AVERAGEIFS('Details local delivery'!W:W,'Details local delivery'!B:B,A447)</f>
        <v>1</v>
      </c>
      <c r="K447" s="96">
        <f>_xlfn.MAXIFS('Details local delivery'!Z:Z,'Details local delivery'!B:B,A447)</f>
        <v>0</v>
      </c>
      <c r="L447" s="96">
        <f>_xlfn.MAXIFS('Details local delivery'!AA:AA,'Details local delivery'!B:B,A447)</f>
        <v>0</v>
      </c>
      <c r="M447" s="256">
        <f>IFERROR(_xlfn.MAXIFS('Details local delivery'!AB:AB,'Details local delivery'!B:B,A447),"-")</f>
        <v>0</v>
      </c>
      <c r="N447" s="104">
        <f t="shared" si="86"/>
        <v>0.92592592592592593</v>
      </c>
      <c r="O447" s="104">
        <f t="shared" si="87"/>
        <v>0.5290581162324649</v>
      </c>
      <c r="P447" s="99">
        <f t="shared" si="88"/>
        <v>0</v>
      </c>
      <c r="Q447" s="100">
        <f t="shared" si="89"/>
        <v>0</v>
      </c>
      <c r="R447" s="105" t="e">
        <f t="shared" si="90"/>
        <v>#DIV/0!</v>
      </c>
      <c r="S447" s="101">
        <f t="shared" si="72"/>
        <v>0.92592592592592593</v>
      </c>
      <c r="T447" s="102"/>
      <c r="U447" s="107"/>
      <c r="V447" s="5"/>
    </row>
    <row r="448" spans="1:22" ht="15.6" hidden="1" x14ac:dyDescent="0.3">
      <c r="A448" s="18" t="s">
        <v>1167</v>
      </c>
      <c r="B448" s="92">
        <f>+IFERROR(VLOOKUP(A448,'Details local delivery'!B:C,2,0),"-")</f>
        <v>46073</v>
      </c>
      <c r="C448" s="93">
        <f t="shared" si="85"/>
        <v>46073</v>
      </c>
      <c r="D448" s="94" t="str">
        <f>+IFERROR(VLOOKUP(A448,'Details local delivery'!B:E,4,0),"-")</f>
        <v>REM107627</v>
      </c>
      <c r="E448" s="94">
        <f>VLOOKUP(A448,'Details local delivery'!B:L,11,0)</f>
        <v>27</v>
      </c>
      <c r="F448" s="94">
        <f>SUMIFS('Details local delivery'!M:M,'Details local delivery'!G:G,'RECAP Delivery Plan '!A448)</f>
        <v>26</v>
      </c>
      <c r="G448" s="94">
        <f>VLOOKUP(A448,'Details local delivery'!B:J,9,0)</f>
        <v>24950</v>
      </c>
      <c r="H448" s="95">
        <f>SUMIFS('Details local delivery'!K:K,'Details local delivery'!G:G,'RECAP Delivery Plan '!A448)</f>
        <v>17400</v>
      </c>
      <c r="I448" s="96">
        <f>SUMIFS('Details local delivery'!Y:Y,'Details local delivery'!B:B,A:A)</f>
        <v>0</v>
      </c>
      <c r="J448" s="97">
        <f>AVERAGEIFS('Details local delivery'!W:W,'Details local delivery'!B:B,A448)</f>
        <v>1</v>
      </c>
      <c r="K448" s="96">
        <f>_xlfn.MAXIFS('Details local delivery'!Z:Z,'Details local delivery'!B:B,A448)</f>
        <v>0</v>
      </c>
      <c r="L448" s="96">
        <f>_xlfn.MAXIFS('Details local delivery'!AA:AA,'Details local delivery'!B:B,A448)</f>
        <v>0</v>
      </c>
      <c r="M448" s="256">
        <f>IFERROR(_xlfn.MAXIFS('Details local delivery'!AB:AB,'Details local delivery'!B:B,A448),"-")</f>
        <v>0</v>
      </c>
      <c r="N448" s="104">
        <f t="shared" si="86"/>
        <v>0.96296296296296291</v>
      </c>
      <c r="O448" s="104">
        <f t="shared" si="87"/>
        <v>0.69739478957915835</v>
      </c>
      <c r="P448" s="99">
        <f t="shared" si="88"/>
        <v>0</v>
      </c>
      <c r="Q448" s="100">
        <f t="shared" si="89"/>
        <v>0</v>
      </c>
      <c r="R448" s="105" t="e">
        <f t="shared" si="90"/>
        <v>#DIV/0!</v>
      </c>
      <c r="S448" s="101">
        <f t="shared" si="72"/>
        <v>0.96296296296296291</v>
      </c>
      <c r="T448" s="102"/>
      <c r="U448" s="107"/>
      <c r="V448" s="5"/>
    </row>
    <row r="449" spans="1:22" ht="15.6" hidden="1" x14ac:dyDescent="0.3">
      <c r="A449" s="18" t="s">
        <v>1168</v>
      </c>
      <c r="B449" s="92">
        <f>+IFERROR(VLOOKUP(A449,'Details local delivery'!B:C,2,0),"-")</f>
        <v>46073</v>
      </c>
      <c r="C449" s="93">
        <f t="shared" si="85"/>
        <v>46073</v>
      </c>
      <c r="D449" s="94" t="str">
        <f>+IFERROR(VLOOKUP(A449,'Details local delivery'!B:E,4,0),"-")</f>
        <v>626tu203</v>
      </c>
      <c r="E449" s="94">
        <f>VLOOKUP(A449,'Details local delivery'!B:L,11,0)</f>
        <v>14</v>
      </c>
      <c r="F449" s="94">
        <f>SUMIFS('Details local delivery'!M:M,'Details local delivery'!G:G,'RECAP Delivery Plan '!A449)</f>
        <v>14</v>
      </c>
      <c r="G449" s="94">
        <f>VLOOKUP(A449,'Details local delivery'!B:J,9,0)</f>
        <v>8500</v>
      </c>
      <c r="H449" s="95">
        <f>SUMIFS('Details local delivery'!K:K,'Details local delivery'!G:G,'RECAP Delivery Plan '!A449)</f>
        <v>5000</v>
      </c>
      <c r="I449" s="96">
        <f>SUMIFS('Details local delivery'!Y:Y,'Details local delivery'!B:B,A:A)</f>
        <v>0</v>
      </c>
      <c r="J449" s="97">
        <f>AVERAGEIFS('Details local delivery'!W:W,'Details local delivery'!B:B,A449)</f>
        <v>1</v>
      </c>
      <c r="K449" s="96">
        <f>_xlfn.MAXIFS('Details local delivery'!Z:Z,'Details local delivery'!B:B,A449)</f>
        <v>0</v>
      </c>
      <c r="L449" s="96">
        <f>_xlfn.MAXIFS('Details local delivery'!AA:AA,'Details local delivery'!B:B,A449)</f>
        <v>0</v>
      </c>
      <c r="M449" s="96">
        <f>_xlfn.MAXIFS('Details local delivery'!AB:AB,'Details local delivery'!B:B,A449)</f>
        <v>0</v>
      </c>
      <c r="N449" s="104">
        <f t="shared" si="86"/>
        <v>1</v>
      </c>
      <c r="O449" s="104">
        <f t="shared" si="87"/>
        <v>0.58823529411764708</v>
      </c>
      <c r="P449" s="99">
        <f t="shared" si="88"/>
        <v>0</v>
      </c>
      <c r="Q449" s="100">
        <f t="shared" si="89"/>
        <v>0</v>
      </c>
      <c r="R449" s="105" t="e">
        <f t="shared" si="90"/>
        <v>#DIV/0!</v>
      </c>
      <c r="S449" s="101">
        <f t="shared" si="72"/>
        <v>1</v>
      </c>
      <c r="T449" s="102"/>
      <c r="U449" s="107"/>
      <c r="V449" s="5"/>
    </row>
    <row r="450" spans="1:22" ht="15.6" hidden="1" x14ac:dyDescent="0.3">
      <c r="A450" s="18" t="s">
        <v>1169</v>
      </c>
      <c r="B450" s="92">
        <f>+IFERROR(VLOOKUP(A450,'Details local delivery'!B:C,2,0),"-")</f>
        <v>46073</v>
      </c>
      <c r="C450" s="93">
        <f t="shared" si="85"/>
        <v>46073</v>
      </c>
      <c r="D450" s="94" t="str">
        <f>+IFERROR(VLOOKUP(A450,'Details local delivery'!B:E,4,0),"-")</f>
        <v>9524TU238</v>
      </c>
      <c r="E450" s="94">
        <f>VLOOKUP(A450,'Details local delivery'!B:L,11,0)</f>
        <v>14</v>
      </c>
      <c r="F450" s="94">
        <f>SUMIFS('Details local delivery'!M:M,'Details local delivery'!G:G,'RECAP Delivery Plan '!A450)</f>
        <v>8</v>
      </c>
      <c r="G450" s="94">
        <f>VLOOKUP(A450,'Details local delivery'!B:J,9,0)</f>
        <v>10230</v>
      </c>
      <c r="H450" s="95">
        <f>SUMIFS('Details local delivery'!K:K,'Details local delivery'!G:G,'RECAP Delivery Plan '!A450)</f>
        <v>6400</v>
      </c>
      <c r="I450" s="96">
        <f>SUMIFS('Details local delivery'!Y:Y,'Details local delivery'!B:B,A:A)</f>
        <v>0</v>
      </c>
      <c r="J450" s="97">
        <f>AVERAGEIFS('Details local delivery'!W:W,'Details local delivery'!B:B,A450)</f>
        <v>1</v>
      </c>
      <c r="K450" s="96">
        <f>_xlfn.MAXIFS('Details local delivery'!Z:Z,'Details local delivery'!B:B,A450)</f>
        <v>0</v>
      </c>
      <c r="L450" s="96">
        <f>_xlfn.MAXIFS('Details local delivery'!AA:AA,'Details local delivery'!B:B,A450)</f>
        <v>0</v>
      </c>
      <c r="M450" s="96">
        <f>_xlfn.MAXIFS('Details local delivery'!AB:AB,'Details local delivery'!B:B,A450)</f>
        <v>0</v>
      </c>
      <c r="N450" s="104">
        <f t="shared" si="86"/>
        <v>0.5714285714285714</v>
      </c>
      <c r="O450" s="104">
        <f t="shared" si="87"/>
        <v>0.62561094819159335</v>
      </c>
      <c r="P450" s="99">
        <f t="shared" si="88"/>
        <v>0</v>
      </c>
      <c r="Q450" s="100">
        <f t="shared" si="89"/>
        <v>0</v>
      </c>
      <c r="R450" s="105" t="e">
        <f t="shared" si="90"/>
        <v>#DIV/0!</v>
      </c>
      <c r="S450" s="101">
        <f t="shared" si="72"/>
        <v>0.62561094819159335</v>
      </c>
      <c r="T450" s="102"/>
      <c r="U450" s="107"/>
      <c r="V450" s="5"/>
    </row>
    <row r="451" spans="1:22" ht="15.6" hidden="1" x14ac:dyDescent="0.3">
      <c r="A451" s="18" t="s">
        <v>1170</v>
      </c>
      <c r="B451" s="92">
        <f>+IFERROR(VLOOKUP(A451,'Details local delivery'!B:C,2,0),"-")</f>
        <v>46074</v>
      </c>
      <c r="C451" s="93">
        <f t="shared" si="85"/>
        <v>46074</v>
      </c>
      <c r="D451" s="94" t="str">
        <f>+IFERROR(VLOOKUP(A451,'Details local delivery'!B:E,4,0),"-")</f>
        <v>REM107627</v>
      </c>
      <c r="E451" s="94">
        <f>VLOOKUP(A451,'Details local delivery'!B:L,11,0)</f>
        <v>27</v>
      </c>
      <c r="F451" s="94">
        <f>SUMIFS('Details local delivery'!M:M,'Details local delivery'!G:G,'RECAP Delivery Plan '!A451)</f>
        <v>20</v>
      </c>
      <c r="G451" s="94">
        <f>VLOOKUP(A451,'Details local delivery'!B:J,9,0)</f>
        <v>24950</v>
      </c>
      <c r="H451" s="95">
        <f>SUMIFS('Details local delivery'!K:K,'Details local delivery'!G:G,'RECAP Delivery Plan '!A451)</f>
        <v>16000</v>
      </c>
      <c r="I451" s="96">
        <f>SUMIFS('Details local delivery'!Y:Y,'Details local delivery'!B:B,A:A)</f>
        <v>0</v>
      </c>
      <c r="J451" s="97">
        <f>AVERAGEIFS('Details local delivery'!W:W,'Details local delivery'!B:B,A451)</f>
        <v>1</v>
      </c>
      <c r="K451" s="96">
        <f>_xlfn.MAXIFS('Details local delivery'!Z:Z,'Details local delivery'!B:B,A451)</f>
        <v>0</v>
      </c>
      <c r="L451" s="96">
        <f>_xlfn.MAXIFS('Details local delivery'!AA:AA,'Details local delivery'!B:B,A451)</f>
        <v>0</v>
      </c>
      <c r="M451" s="256">
        <f>IFERROR(_xlfn.MAXIFS('Details local delivery'!AB:AB,'Details local delivery'!B:B,A451),"-")</f>
        <v>0</v>
      </c>
      <c r="N451" s="104">
        <f t="shared" si="86"/>
        <v>0.7407407407407407</v>
      </c>
      <c r="O451" s="104">
        <f t="shared" si="87"/>
        <v>0.6412825651302605</v>
      </c>
      <c r="P451" s="99">
        <f t="shared" si="88"/>
        <v>0</v>
      </c>
      <c r="Q451" s="100">
        <f t="shared" si="89"/>
        <v>0</v>
      </c>
      <c r="R451" s="105" t="e">
        <f t="shared" si="90"/>
        <v>#DIV/0!</v>
      </c>
      <c r="S451" s="101">
        <f t="shared" ref="S451:S458" si="91">MAX(N451,O451)</f>
        <v>0.7407407407407407</v>
      </c>
      <c r="T451" s="102"/>
      <c r="U451" s="107"/>
      <c r="V451" s="5"/>
    </row>
    <row r="452" spans="1:22" ht="15.6" hidden="1" x14ac:dyDescent="0.3">
      <c r="A452" s="18" t="s">
        <v>1171</v>
      </c>
      <c r="B452" s="92">
        <f>+IFERROR(VLOOKUP(A452,'Details local delivery'!B:C,2,0),"-")</f>
        <v>46074</v>
      </c>
      <c r="C452" s="93">
        <f t="shared" si="85"/>
        <v>46074</v>
      </c>
      <c r="D452" s="94" t="str">
        <f>+IFERROR(VLOOKUP(A452,'Details local delivery'!B:E,4,0),"-")</f>
        <v>4331tu175</v>
      </c>
      <c r="E452" s="94">
        <f>VLOOKUP(A452,'Details local delivery'!B:L,11,0)</f>
        <v>14</v>
      </c>
      <c r="F452" s="94">
        <f>SUMIFS('Details local delivery'!M:M,'Details local delivery'!G:G,'RECAP Delivery Plan '!A452)</f>
        <v>8</v>
      </c>
      <c r="G452" s="94">
        <f>VLOOKUP(A452,'Details local delivery'!B:J,9,0)</f>
        <v>9200</v>
      </c>
      <c r="H452" s="95">
        <f>SUMIFS('Details local delivery'!K:K,'Details local delivery'!G:G,'RECAP Delivery Plan '!A452)</f>
        <v>8000</v>
      </c>
      <c r="I452" s="96">
        <f>SUMIFS('Details local delivery'!Y:Y,'Details local delivery'!B:B,A:A)</f>
        <v>0</v>
      </c>
      <c r="J452" s="97">
        <f>AVERAGEIFS('Details local delivery'!W:W,'Details local delivery'!B:B,A452)</f>
        <v>1</v>
      </c>
      <c r="K452" s="96">
        <f>_xlfn.MAXIFS('Details local delivery'!Z:Z,'Details local delivery'!B:B,A452)</f>
        <v>0</v>
      </c>
      <c r="L452" s="96">
        <f>_xlfn.MAXIFS('Details local delivery'!AA:AA,'Details local delivery'!B:B,A452)</f>
        <v>0</v>
      </c>
      <c r="M452" s="256">
        <f>IFERROR(_xlfn.MAXIFS('Details local delivery'!AB:AB,'Details local delivery'!B:B,A452),"-")</f>
        <v>0</v>
      </c>
      <c r="N452" s="104">
        <f t="shared" si="86"/>
        <v>0.5714285714285714</v>
      </c>
      <c r="O452" s="104">
        <f t="shared" si="87"/>
        <v>0.86956521739130432</v>
      </c>
      <c r="P452" s="99">
        <f t="shared" si="88"/>
        <v>0</v>
      </c>
      <c r="Q452" s="100">
        <f t="shared" si="89"/>
        <v>0</v>
      </c>
      <c r="R452" s="105" t="e">
        <f t="shared" si="90"/>
        <v>#DIV/0!</v>
      </c>
      <c r="S452" s="101">
        <f t="shared" si="91"/>
        <v>0.86956521739130432</v>
      </c>
      <c r="T452" s="102"/>
      <c r="U452" s="107"/>
      <c r="V452" s="5"/>
    </row>
    <row r="453" spans="1:22" ht="15.6" hidden="1" x14ac:dyDescent="0.3">
      <c r="A453" s="18" t="s">
        <v>1172</v>
      </c>
      <c r="B453" s="92">
        <f>+IFERROR(VLOOKUP(A453,'Details local delivery'!B:C,2,0),"-")</f>
        <v>46074</v>
      </c>
      <c r="C453" s="93">
        <f t="shared" si="85"/>
        <v>46074</v>
      </c>
      <c r="D453" s="94" t="str">
        <f>+IFERROR(VLOOKUP(A453,'Details local delivery'!B:E,4,0),"-")</f>
        <v>6502TU247</v>
      </c>
      <c r="E453" s="94">
        <f>VLOOKUP(A453,'Details local delivery'!B:L,11,0)</f>
        <v>14</v>
      </c>
      <c r="F453" s="94">
        <f>SUMIFS('Details local delivery'!M:M,'Details local delivery'!G:G,'RECAP Delivery Plan '!A453)</f>
        <v>10</v>
      </c>
      <c r="G453" s="94">
        <f>VLOOKUP(A453,'Details local delivery'!B:J,9,0)</f>
        <v>8500</v>
      </c>
      <c r="H453" s="95">
        <f>SUMIFS('Details local delivery'!K:K,'Details local delivery'!G:G,'RECAP Delivery Plan '!A453)</f>
        <v>10000</v>
      </c>
      <c r="I453" s="96">
        <f>SUMIFS('Details local delivery'!Y:Y,'Details local delivery'!B:B,A:A)</f>
        <v>0</v>
      </c>
      <c r="J453" s="97">
        <f>AVERAGEIFS('Details local delivery'!W:W,'Details local delivery'!B:B,A453)</f>
        <v>1</v>
      </c>
      <c r="K453" s="96">
        <f>_xlfn.MAXIFS('Details local delivery'!Z:Z,'Details local delivery'!B:B,A453)</f>
        <v>0</v>
      </c>
      <c r="L453" s="96">
        <f>_xlfn.MAXIFS('Details local delivery'!AA:AA,'Details local delivery'!B:B,A453)</f>
        <v>0</v>
      </c>
      <c r="M453" s="96">
        <f>_xlfn.MAXIFS('Details local delivery'!AB:AB,'Details local delivery'!B:B,A453)</f>
        <v>0</v>
      </c>
      <c r="N453" s="104">
        <f t="shared" si="86"/>
        <v>0.7142857142857143</v>
      </c>
      <c r="O453" s="104">
        <f t="shared" si="87"/>
        <v>1.1764705882352942</v>
      </c>
      <c r="P453" s="99">
        <f t="shared" si="88"/>
        <v>0</v>
      </c>
      <c r="Q453" s="100">
        <f t="shared" si="89"/>
        <v>0</v>
      </c>
      <c r="R453" s="105" t="e">
        <f t="shared" si="90"/>
        <v>#DIV/0!</v>
      </c>
      <c r="S453" s="101">
        <f t="shared" si="91"/>
        <v>1.1764705882352942</v>
      </c>
      <c r="T453" s="102"/>
      <c r="U453" s="107"/>
      <c r="V453" s="5"/>
    </row>
    <row r="454" spans="1:22" ht="15.6" hidden="1" x14ac:dyDescent="0.3">
      <c r="A454" s="18" t="s">
        <v>1173</v>
      </c>
      <c r="B454" s="92">
        <f>+IFERROR(VLOOKUP(A454,'Details local delivery'!B:C,2,0),"-")</f>
        <v>46074</v>
      </c>
      <c r="C454" s="93">
        <f t="shared" si="85"/>
        <v>46074</v>
      </c>
      <c r="D454" s="94" t="str">
        <f>+IFERROR(VLOOKUP(A454,'Details local delivery'!B:E,4,0),"-")</f>
        <v>9524TU238</v>
      </c>
      <c r="E454" s="94">
        <f>VLOOKUP(A454,'Details local delivery'!B:L,11,0)</f>
        <v>14</v>
      </c>
      <c r="F454" s="94">
        <f>SUMIFS('Details local delivery'!M:M,'Details local delivery'!G:G,'RECAP Delivery Plan '!A454)</f>
        <v>14</v>
      </c>
      <c r="G454" s="94">
        <f>VLOOKUP(A454,'Details local delivery'!B:J,9,0)</f>
        <v>10230</v>
      </c>
      <c r="H454" s="95">
        <f>SUMIFS('Details local delivery'!K:K,'Details local delivery'!G:G,'RECAP Delivery Plan '!A454)</f>
        <v>8000</v>
      </c>
      <c r="I454" s="96">
        <f>SUMIFS('Details local delivery'!Y:Y,'Details local delivery'!B:B,A:A)</f>
        <v>0</v>
      </c>
      <c r="J454" s="97">
        <f>AVERAGEIFS('Details local delivery'!W:W,'Details local delivery'!B:B,A454)</f>
        <v>1</v>
      </c>
      <c r="K454" s="96">
        <f>_xlfn.MAXIFS('Details local delivery'!Z:Z,'Details local delivery'!B:B,A454)</f>
        <v>0</v>
      </c>
      <c r="L454" s="96">
        <f>_xlfn.MAXIFS('Details local delivery'!AA:AA,'Details local delivery'!B:B,A454)</f>
        <v>0</v>
      </c>
      <c r="M454" s="96">
        <f>_xlfn.MAXIFS('Details local delivery'!AB:AB,'Details local delivery'!B:B,A454)</f>
        <v>0</v>
      </c>
      <c r="N454" s="104">
        <f t="shared" si="86"/>
        <v>1</v>
      </c>
      <c r="O454" s="104">
        <f t="shared" si="87"/>
        <v>0.78201368523949166</v>
      </c>
      <c r="P454" s="99">
        <f t="shared" si="88"/>
        <v>0</v>
      </c>
      <c r="Q454" s="100">
        <f t="shared" si="89"/>
        <v>0</v>
      </c>
      <c r="R454" s="105" t="e">
        <f t="shared" si="90"/>
        <v>#DIV/0!</v>
      </c>
      <c r="S454" s="101">
        <f t="shared" si="91"/>
        <v>1</v>
      </c>
      <c r="T454" s="102"/>
      <c r="U454" s="107"/>
      <c r="V454" s="5"/>
    </row>
    <row r="455" spans="1:22" ht="15.6" hidden="1" x14ac:dyDescent="0.3">
      <c r="A455" s="18" t="s">
        <v>1174</v>
      </c>
      <c r="B455" s="92">
        <f>+IFERROR(VLOOKUP(A455,'Details local delivery'!B:C,2,0),"-")</f>
        <v>46074</v>
      </c>
      <c r="C455" s="93">
        <f t="shared" si="85"/>
        <v>46074</v>
      </c>
      <c r="D455" s="94" t="str">
        <f>+IFERROR(VLOOKUP(A455,'Details local delivery'!B:E,4,0),"-")</f>
        <v>7797tu218</v>
      </c>
      <c r="E455" s="94">
        <f>VLOOKUP(A455,'Details local delivery'!B:L,11,0)</f>
        <v>3</v>
      </c>
      <c r="F455" s="94">
        <f>SUMIFS('Details local delivery'!M:M,'Details local delivery'!G:G,'RECAP Delivery Plan '!A455)</f>
        <v>1</v>
      </c>
      <c r="G455" s="94">
        <f>VLOOKUP(A455,'Details local delivery'!B:J,9,0)</f>
        <v>927</v>
      </c>
      <c r="H455" s="95">
        <f>SUMIFS('Details local delivery'!K:K,'Details local delivery'!G:G,'RECAP Delivery Plan '!A455)</f>
        <v>100</v>
      </c>
      <c r="I455" s="96">
        <f>SUMIFS('Details local delivery'!Y:Y,'Details local delivery'!B:B,A:A)</f>
        <v>0</v>
      </c>
      <c r="J455" s="97">
        <f>AVERAGEIFS('Details local delivery'!W:W,'Details local delivery'!B:B,A455)</f>
        <v>1</v>
      </c>
      <c r="K455" s="96">
        <f>_xlfn.MAXIFS('Details local delivery'!Z:Z,'Details local delivery'!B:B,A455)</f>
        <v>0</v>
      </c>
      <c r="L455" s="96">
        <f>_xlfn.MAXIFS('Details local delivery'!AA:AA,'Details local delivery'!B:B,A455)</f>
        <v>0</v>
      </c>
      <c r="M455" s="256">
        <f>IFERROR(_xlfn.MAXIFS('Details local delivery'!AB:AB,'Details local delivery'!B:B,A455),"-")</f>
        <v>0</v>
      </c>
      <c r="N455" s="104">
        <f t="shared" si="86"/>
        <v>0.33333333333333331</v>
      </c>
      <c r="O455" s="104">
        <f t="shared" si="87"/>
        <v>0.10787486515641856</v>
      </c>
      <c r="P455" s="99">
        <f t="shared" si="88"/>
        <v>0</v>
      </c>
      <c r="Q455" s="100">
        <f t="shared" si="89"/>
        <v>0</v>
      </c>
      <c r="R455" s="105" t="e">
        <f t="shared" si="90"/>
        <v>#DIV/0!</v>
      </c>
      <c r="S455" s="101">
        <f t="shared" si="91"/>
        <v>0.33333333333333331</v>
      </c>
      <c r="T455" s="102"/>
      <c r="U455" s="107"/>
      <c r="V455" s="5"/>
    </row>
    <row r="456" spans="1:22" ht="15.6" hidden="1" x14ac:dyDescent="0.3">
      <c r="A456" s="18" t="s">
        <v>1175</v>
      </c>
      <c r="B456" s="92">
        <f>+IFERROR(VLOOKUP(A456,'Details local delivery'!B:C,2,0),"-")</f>
        <v>46075</v>
      </c>
      <c r="C456" s="93">
        <f t="shared" si="85"/>
        <v>46075</v>
      </c>
      <c r="D456" s="94" t="str">
        <f>+IFERROR(VLOOKUP(A456,'Details local delivery'!B:E,4,0),"-")</f>
        <v>7797tu218</v>
      </c>
      <c r="E456" s="94">
        <f>VLOOKUP(A456,'Details local delivery'!B:L,11,0)</f>
        <v>3</v>
      </c>
      <c r="F456" s="94">
        <f>SUMIFS('Details local delivery'!M:M,'Details local delivery'!G:G,'RECAP Delivery Plan '!A456)</f>
        <v>2</v>
      </c>
      <c r="G456" s="94">
        <f>VLOOKUP(A456,'Details local delivery'!B:J,9,0)</f>
        <v>927</v>
      </c>
      <c r="H456" s="95">
        <f>SUMIFS('Details local delivery'!K:K,'Details local delivery'!G:G,'RECAP Delivery Plan '!A456)</f>
        <v>2200</v>
      </c>
      <c r="I456" s="96">
        <f>SUMIFS('Details local delivery'!Y:Y,'Details local delivery'!B:B,A:A)</f>
        <v>0</v>
      </c>
      <c r="J456" s="97">
        <f>AVERAGEIFS('Details local delivery'!W:W,'Details local delivery'!B:B,A456)</f>
        <v>1</v>
      </c>
      <c r="K456" s="96">
        <f>_xlfn.MAXIFS('Details local delivery'!Z:Z,'Details local delivery'!B:B,A456)</f>
        <v>0</v>
      </c>
      <c r="L456" s="96">
        <f>_xlfn.MAXIFS('Details local delivery'!AA:AA,'Details local delivery'!B:B,A456)</f>
        <v>0</v>
      </c>
      <c r="M456" s="256">
        <f>IFERROR(_xlfn.MAXIFS('Details local delivery'!AB:AB,'Details local delivery'!B:B,A456),"-")</f>
        <v>0</v>
      </c>
      <c r="N456" s="104">
        <f t="shared" si="86"/>
        <v>0.66666666666666663</v>
      </c>
      <c r="O456" s="104">
        <f t="shared" si="87"/>
        <v>2.3732470334412081</v>
      </c>
      <c r="P456" s="99">
        <f t="shared" si="88"/>
        <v>0</v>
      </c>
      <c r="Q456" s="100">
        <f t="shared" si="89"/>
        <v>0</v>
      </c>
      <c r="R456" s="105" t="e">
        <f t="shared" si="90"/>
        <v>#DIV/0!</v>
      </c>
      <c r="S456" s="101">
        <f t="shared" si="91"/>
        <v>2.3732470334412081</v>
      </c>
      <c r="T456" s="102"/>
      <c r="U456" s="102" t="s">
        <v>228</v>
      </c>
      <c r="V456" s="5"/>
    </row>
    <row r="457" spans="1:22" ht="15.6" hidden="1" x14ac:dyDescent="0.3">
      <c r="A457" s="18" t="s">
        <v>1176</v>
      </c>
      <c r="B457" s="92">
        <f>+IFERROR(VLOOKUP(A457,'Details local delivery'!B:C,2,0),"-")</f>
        <v>46076</v>
      </c>
      <c r="C457" s="93">
        <f t="shared" si="85"/>
        <v>46076</v>
      </c>
      <c r="D457" s="94" t="str">
        <f>+IFERROR(VLOOKUP(A457,'Details local delivery'!B:E,4,0),"-")</f>
        <v>REM107627</v>
      </c>
      <c r="E457" s="94">
        <f>VLOOKUP(A457,'Details local delivery'!B:L,11,0)</f>
        <v>27</v>
      </c>
      <c r="F457" s="94">
        <f>SUMIFS('Details local delivery'!M:M,'Details local delivery'!G:G,'RECAP Delivery Plan '!A457)</f>
        <v>29</v>
      </c>
      <c r="G457" s="94">
        <f>VLOOKUP(A457,'Details local delivery'!B:J,9,0)</f>
        <v>24950</v>
      </c>
      <c r="H457" s="95">
        <f>SUMIFS('Details local delivery'!K:K,'Details local delivery'!G:G,'RECAP Delivery Plan '!A457)</f>
        <v>25668.3</v>
      </c>
      <c r="I457" s="96">
        <f>SUMIFS('Details local delivery'!Y:Y,'Details local delivery'!B:B,A:A)</f>
        <v>0</v>
      </c>
      <c r="J457" s="97">
        <f>AVERAGEIFS('Details local delivery'!W:W,'Details local delivery'!B:B,A457)</f>
        <v>1</v>
      </c>
      <c r="K457" s="96">
        <f>_xlfn.MAXIFS('Details local delivery'!Z:Z,'Details local delivery'!B:B,A457)</f>
        <v>0</v>
      </c>
      <c r="L457" s="96">
        <f>_xlfn.MAXIFS('Details local delivery'!AA:AA,'Details local delivery'!B:B,A457)</f>
        <v>0</v>
      </c>
      <c r="M457" s="96">
        <f>_xlfn.MAXIFS('Details local delivery'!AB:AB,'Details local delivery'!B:B,A457)</f>
        <v>0</v>
      </c>
      <c r="N457" s="104">
        <f t="shared" si="86"/>
        <v>1.0740740740740742</v>
      </c>
      <c r="O457" s="104">
        <f t="shared" si="87"/>
        <v>1.0287895791583166</v>
      </c>
      <c r="P457" s="99">
        <f t="shared" si="88"/>
        <v>0</v>
      </c>
      <c r="Q457" s="100">
        <f t="shared" si="89"/>
        <v>0</v>
      </c>
      <c r="R457" s="105" t="e">
        <f t="shared" si="90"/>
        <v>#DIV/0!</v>
      </c>
      <c r="S457" s="101">
        <f t="shared" si="91"/>
        <v>1.0740740740740742</v>
      </c>
      <c r="T457" s="102"/>
      <c r="U457" s="102" t="s">
        <v>228</v>
      </c>
      <c r="V457" s="5"/>
    </row>
    <row r="458" spans="1:22" ht="15.6" hidden="1" x14ac:dyDescent="0.3">
      <c r="A458" s="18" t="s">
        <v>1177</v>
      </c>
      <c r="B458" s="92">
        <f>+IFERROR(VLOOKUP(A458,'Details local delivery'!B:C,2,0),"-")</f>
        <v>46076</v>
      </c>
      <c r="C458" s="93">
        <f t="shared" si="85"/>
        <v>46076</v>
      </c>
      <c r="D458" s="94" t="str">
        <f>+IFERROR(VLOOKUP(A458,'Details local delivery'!B:E,4,0),"-")</f>
        <v>REM107627</v>
      </c>
      <c r="E458" s="94">
        <f>VLOOKUP(A458,'Details local delivery'!B:L,11,0)</f>
        <v>27</v>
      </c>
      <c r="F458" s="94">
        <f>SUMIFS('Details local delivery'!M:M,'Details local delivery'!G:G,'RECAP Delivery Plan '!A458)</f>
        <v>24</v>
      </c>
      <c r="G458" s="94">
        <f>VLOOKUP(A458,'Details local delivery'!B:J,9,0)</f>
        <v>24950</v>
      </c>
      <c r="H458" s="95">
        <f>SUMIFS('Details local delivery'!K:K,'Details local delivery'!G:G,'RECAP Delivery Plan '!A458)</f>
        <v>23000</v>
      </c>
      <c r="I458" s="96">
        <f>SUMIFS('Details local delivery'!Y:Y,'Details local delivery'!B:B,A:A)</f>
        <v>0</v>
      </c>
      <c r="J458" s="97">
        <f>AVERAGEIFS('Details local delivery'!W:W,'Details local delivery'!B:B,A458)</f>
        <v>0.95000000000000007</v>
      </c>
      <c r="K458" s="96">
        <f>_xlfn.MAXIFS('Details local delivery'!Z:Z,'Details local delivery'!B:B,A458)</f>
        <v>0</v>
      </c>
      <c r="L458" s="96">
        <f>_xlfn.MAXIFS('Details local delivery'!AA:AA,'Details local delivery'!B:B,A458)</f>
        <v>0</v>
      </c>
      <c r="M458" s="96">
        <f>_xlfn.MAXIFS('Details local delivery'!AB:AB,'Details local delivery'!B:B,A458)</f>
        <v>0</v>
      </c>
      <c r="N458" s="104">
        <f t="shared" si="86"/>
        <v>0.88888888888888884</v>
      </c>
      <c r="O458" s="104">
        <f t="shared" si="87"/>
        <v>0.92184368737474953</v>
      </c>
      <c r="P458" s="99">
        <f t="shared" si="88"/>
        <v>0</v>
      </c>
      <c r="Q458" s="100">
        <f t="shared" si="89"/>
        <v>0</v>
      </c>
      <c r="R458" s="105" t="e">
        <f t="shared" si="90"/>
        <v>#DIV/0!</v>
      </c>
      <c r="S458" s="101">
        <f t="shared" si="91"/>
        <v>0.92184368737474953</v>
      </c>
      <c r="T458" s="102"/>
      <c r="U458" s="107" t="s">
        <v>228</v>
      </c>
      <c r="V458" s="5"/>
    </row>
    <row r="459" spans="1:22" ht="15.6" hidden="1" x14ac:dyDescent="0.3">
      <c r="A459" s="18" t="s">
        <v>1178</v>
      </c>
      <c r="B459" s="92">
        <f>+IFERROR(VLOOKUP(A459,'Details local delivery'!B:C,2,0),"-")</f>
        <v>46076</v>
      </c>
      <c r="C459" s="93">
        <f t="shared" si="85"/>
        <v>46076</v>
      </c>
      <c r="D459" s="94" t="str">
        <f>+IFERROR(VLOOKUP(A459,'Details local delivery'!B:E,4,0),"-")</f>
        <v>9524TU238</v>
      </c>
      <c r="E459" s="94">
        <f>VLOOKUP(A459,'Details local delivery'!B:L,11,0)</f>
        <v>14</v>
      </c>
      <c r="F459" s="94">
        <f>SUMIFS('Details local delivery'!M:M,'Details local delivery'!G:G,'RECAP Delivery Plan '!A459)</f>
        <v>4</v>
      </c>
      <c r="G459" s="94">
        <f>VLOOKUP(A459,'Details local delivery'!B:J,9,0)</f>
        <v>10230</v>
      </c>
      <c r="H459" s="95">
        <f>SUMIFS('Details local delivery'!K:K,'Details local delivery'!G:G,'RECAP Delivery Plan '!A459)</f>
        <v>3000</v>
      </c>
      <c r="I459" s="96">
        <f>SUMIFS('Details local delivery'!Y:Y,'Details local delivery'!B:B,A:A)</f>
        <v>0</v>
      </c>
      <c r="J459" s="97">
        <f>AVERAGEIFS('Details local delivery'!W:W,'Details local delivery'!B:B,A459)</f>
        <v>1</v>
      </c>
      <c r="K459" s="96">
        <f>_xlfn.MAXIFS('Details local delivery'!Z:Z,'Details local delivery'!B:B,A459)</f>
        <v>0</v>
      </c>
      <c r="L459" s="96">
        <f>_xlfn.MAXIFS('Details local delivery'!AA:AA,'Details local delivery'!B:B,A459)</f>
        <v>0</v>
      </c>
      <c r="M459" s="96">
        <f>_xlfn.MAXIFS('Details local delivery'!AB:AB,'Details local delivery'!B:B,A459)</f>
        <v>0</v>
      </c>
      <c r="N459" s="104">
        <f t="shared" si="86"/>
        <v>0.2857142857142857</v>
      </c>
      <c r="O459" s="104">
        <f t="shared" si="87"/>
        <v>0.2932551319648094</v>
      </c>
      <c r="P459" s="99">
        <f t="shared" si="88"/>
        <v>0</v>
      </c>
      <c r="Q459" s="100">
        <f t="shared" si="89"/>
        <v>0</v>
      </c>
      <c r="R459" s="105" t="e">
        <f t="shared" si="90"/>
        <v>#DIV/0!</v>
      </c>
      <c r="S459" s="101">
        <f t="shared" ref="S459:S514" si="92">MAX(N459,O459)</f>
        <v>0.2932551319648094</v>
      </c>
      <c r="T459" s="102"/>
      <c r="U459" s="102" t="s">
        <v>228</v>
      </c>
      <c r="V459" s="5"/>
    </row>
    <row r="460" spans="1:22" ht="15.6" hidden="1" x14ac:dyDescent="0.3">
      <c r="A460" s="18" t="s">
        <v>1179</v>
      </c>
      <c r="B460" s="92">
        <f>+IFERROR(VLOOKUP(A460,'Details local delivery'!B:C,2,0),"-")</f>
        <v>46076</v>
      </c>
      <c r="C460" s="93">
        <f t="shared" si="85"/>
        <v>46076</v>
      </c>
      <c r="D460" s="94" t="str">
        <f>+IFERROR(VLOOKUP(A460,'Details local delivery'!B:E,4,0),"-")</f>
        <v>9524TU238</v>
      </c>
      <c r="E460" s="94">
        <f>VLOOKUP(A460,'Details local delivery'!B:L,11,0)</f>
        <v>14</v>
      </c>
      <c r="F460" s="94">
        <f>SUMIFS('Details local delivery'!M:M,'Details local delivery'!G:G,'RECAP Delivery Plan '!A460)</f>
        <v>4</v>
      </c>
      <c r="G460" s="94">
        <f>VLOOKUP(A460,'Details local delivery'!B:J,9,0)</f>
        <v>10230</v>
      </c>
      <c r="H460" s="95">
        <f>SUMIFS('Details local delivery'!K:K,'Details local delivery'!G:G,'RECAP Delivery Plan '!A460)</f>
        <v>200</v>
      </c>
      <c r="I460" s="96">
        <f>SUMIFS('Details local delivery'!Y:Y,'Details local delivery'!B:B,A:A)</f>
        <v>0</v>
      </c>
      <c r="J460" s="97">
        <f>AVERAGEIFS('Details local delivery'!W:W,'Details local delivery'!B:B,A460)</f>
        <v>1</v>
      </c>
      <c r="K460" s="96">
        <f>_xlfn.MAXIFS('Details local delivery'!Z:Z,'Details local delivery'!B:B,A460)</f>
        <v>0</v>
      </c>
      <c r="L460" s="96">
        <f>_xlfn.MAXIFS('Details local delivery'!AA:AA,'Details local delivery'!B:B,A460)</f>
        <v>0</v>
      </c>
      <c r="M460" s="256">
        <f>IFERROR(_xlfn.MAXIFS('Details local delivery'!AB:AB,'Details local delivery'!B:B,A460),"-")</f>
        <v>0</v>
      </c>
      <c r="N460" s="104">
        <f t="shared" si="86"/>
        <v>0.2857142857142857</v>
      </c>
      <c r="O460" s="104">
        <f t="shared" si="87"/>
        <v>1.9550342130987292E-2</v>
      </c>
      <c r="P460" s="99">
        <f t="shared" si="88"/>
        <v>0</v>
      </c>
      <c r="Q460" s="100">
        <f t="shared" si="89"/>
        <v>0</v>
      </c>
      <c r="R460" s="105" t="e">
        <f t="shared" si="90"/>
        <v>#DIV/0!</v>
      </c>
      <c r="S460" s="101">
        <f t="shared" si="92"/>
        <v>0.2857142857142857</v>
      </c>
      <c r="T460" s="102"/>
      <c r="U460" s="102"/>
      <c r="V460" s="5"/>
    </row>
    <row r="461" spans="1:22" ht="15.6" hidden="1" x14ac:dyDescent="0.3">
      <c r="A461" s="18" t="s">
        <v>1180</v>
      </c>
      <c r="B461" s="92">
        <f>+IFERROR(VLOOKUP(A461,'Details local delivery'!B:C,2,0),"-")</f>
        <v>46076</v>
      </c>
      <c r="C461" s="93">
        <f t="shared" ref="C461:C476" si="93">B461</f>
        <v>46076</v>
      </c>
      <c r="D461" s="94" t="str">
        <f>+IFERROR(VLOOKUP(A461,'Details local delivery'!B:E,4,0),"-")</f>
        <v>9524TU238</v>
      </c>
      <c r="E461" s="94">
        <f>VLOOKUP(A461,'Details local delivery'!B:L,11,0)</f>
        <v>14</v>
      </c>
      <c r="F461" s="94">
        <f>SUMIFS('Details local delivery'!M:M,'Details local delivery'!G:G,'RECAP Delivery Plan '!A461)</f>
        <v>11</v>
      </c>
      <c r="G461" s="94">
        <f>VLOOKUP(A461,'Details local delivery'!B:J,9,0)</f>
        <v>10230</v>
      </c>
      <c r="H461" s="95">
        <f>SUMIFS('Details local delivery'!K:K,'Details local delivery'!G:G,'RECAP Delivery Plan '!A461)</f>
        <v>6690</v>
      </c>
      <c r="I461" s="96">
        <f>SUMIFS('Details local delivery'!Y:Y,'Details local delivery'!B:B,A:A)</f>
        <v>0</v>
      </c>
      <c r="J461" s="97">
        <f>AVERAGEIFS('Details local delivery'!W:W,'Details local delivery'!B:B,A461)</f>
        <v>1</v>
      </c>
      <c r="K461" s="96">
        <f>_xlfn.MAXIFS('Details local delivery'!Z:Z,'Details local delivery'!B:B,A461)</f>
        <v>0</v>
      </c>
      <c r="L461" s="96">
        <f>_xlfn.MAXIFS('Details local delivery'!AA:AA,'Details local delivery'!B:B,A461)</f>
        <v>0</v>
      </c>
      <c r="M461" s="256">
        <f>IFERROR(_xlfn.MAXIFS('Details local delivery'!AB:AB,'Details local delivery'!B:B,A461),"-")</f>
        <v>0</v>
      </c>
      <c r="N461" s="104">
        <f t="shared" ref="N461:N476" si="94">+F461/E461</f>
        <v>0.7857142857142857</v>
      </c>
      <c r="O461" s="104">
        <f t="shared" ref="O461:O476" si="95">+H461/G461</f>
        <v>0.6539589442815249</v>
      </c>
      <c r="P461" s="99">
        <f t="shared" ref="P461:P476" si="96">K461+L461+M461</f>
        <v>0</v>
      </c>
      <c r="Q461" s="100">
        <f t="shared" ref="Q461:Q476" si="97">P461+I461</f>
        <v>0</v>
      </c>
      <c r="R461" s="105" t="e">
        <f t="shared" ref="R461:R476" si="98">Q461/P461</f>
        <v>#DIV/0!</v>
      </c>
      <c r="S461" s="101">
        <f t="shared" si="92"/>
        <v>0.7857142857142857</v>
      </c>
      <c r="T461" s="102"/>
      <c r="U461" s="102"/>
      <c r="V461" s="5"/>
    </row>
    <row r="462" spans="1:22" ht="15.6" hidden="1" x14ac:dyDescent="0.3">
      <c r="A462" s="18" t="s">
        <v>1181</v>
      </c>
      <c r="B462" s="92">
        <f>+IFERROR(VLOOKUP(A462,'Details local delivery'!B:C,2,0),"-")</f>
        <v>46076</v>
      </c>
      <c r="C462" s="93">
        <f t="shared" si="93"/>
        <v>46076</v>
      </c>
      <c r="D462" s="94" t="str">
        <f>+IFERROR(VLOOKUP(A462,'Details local delivery'!B:E,4,0),"-")</f>
        <v>6502TU247</v>
      </c>
      <c r="E462" s="94">
        <f>VLOOKUP(A462,'Details local delivery'!B:L,11,0)</f>
        <v>14</v>
      </c>
      <c r="F462" s="94">
        <f>SUMIFS('Details local delivery'!M:M,'Details local delivery'!G:G,'RECAP Delivery Plan '!A462)</f>
        <v>16</v>
      </c>
      <c r="G462" s="94">
        <f>VLOOKUP(A462,'Details local delivery'!B:J,9,0)</f>
        <v>8500</v>
      </c>
      <c r="H462" s="95">
        <f>SUMIFS('Details local delivery'!K:K,'Details local delivery'!G:G,'RECAP Delivery Plan '!A462)</f>
        <v>9200</v>
      </c>
      <c r="I462" s="96">
        <f>SUMIFS('Details local delivery'!Y:Y,'Details local delivery'!B:B,A:A)</f>
        <v>0</v>
      </c>
      <c r="J462" s="97">
        <f>AVERAGEIFS('Details local delivery'!W:W,'Details local delivery'!B:B,A462)</f>
        <v>0.85416666666666663</v>
      </c>
      <c r="K462" s="96">
        <f>_xlfn.MAXIFS('Details local delivery'!Z:Z,'Details local delivery'!B:B,A462)</f>
        <v>0</v>
      </c>
      <c r="L462" s="96">
        <f>_xlfn.MAXIFS('Details local delivery'!AA:AA,'Details local delivery'!B:B,A462)</f>
        <v>0</v>
      </c>
      <c r="M462" s="256">
        <f>IFERROR(_xlfn.MAXIFS('Details local delivery'!AB:AB,'Details local delivery'!B:B,A462),"-")</f>
        <v>0</v>
      </c>
      <c r="N462" s="104">
        <f t="shared" si="94"/>
        <v>1.1428571428571428</v>
      </c>
      <c r="O462" s="104">
        <f t="shared" si="95"/>
        <v>1.0823529411764705</v>
      </c>
      <c r="P462" s="99">
        <f t="shared" si="96"/>
        <v>0</v>
      </c>
      <c r="Q462" s="100">
        <f t="shared" si="97"/>
        <v>0</v>
      </c>
      <c r="R462" s="105" t="e">
        <f t="shared" si="98"/>
        <v>#DIV/0!</v>
      </c>
      <c r="S462" s="101">
        <f t="shared" si="92"/>
        <v>1.1428571428571428</v>
      </c>
      <c r="T462" s="102"/>
      <c r="U462" s="107" t="s">
        <v>228</v>
      </c>
      <c r="V462" s="5"/>
    </row>
    <row r="463" spans="1:22" ht="15.6" hidden="1" x14ac:dyDescent="0.3">
      <c r="A463" s="18" t="s">
        <v>1182</v>
      </c>
      <c r="B463" s="92">
        <f>+IFERROR(VLOOKUP(A463,'Details local delivery'!B:C,2,0),"-")</f>
        <v>46076</v>
      </c>
      <c r="C463" s="93">
        <f t="shared" si="93"/>
        <v>46076</v>
      </c>
      <c r="D463" s="94" t="str">
        <f>+IFERROR(VLOOKUP(A463,'Details local delivery'!B:E,4,0),"-")</f>
        <v>Location</v>
      </c>
      <c r="E463" s="94">
        <f>VLOOKUP(A463,'Details local delivery'!B:L,11,0)</f>
        <v>0</v>
      </c>
      <c r="F463" s="94">
        <f>SUMIFS('Details local delivery'!M:M,'Details local delivery'!G:G,'RECAP Delivery Plan '!A463)</f>
        <v>27</v>
      </c>
      <c r="G463" s="94">
        <f>VLOOKUP(A463,'Details local delivery'!B:J,9,0)</f>
        <v>0</v>
      </c>
      <c r="H463" s="95">
        <f>SUMIFS('Details local delivery'!K:K,'Details local delivery'!G:G,'RECAP Delivery Plan '!A463)</f>
        <v>22303</v>
      </c>
      <c r="I463" s="96">
        <f>SUMIFS('Details local delivery'!Y:Y,'Details local delivery'!B:B,A:A)</f>
        <v>0</v>
      </c>
      <c r="J463" s="97">
        <f>AVERAGEIFS('Details local delivery'!W:W,'Details local delivery'!B:B,A463)</f>
        <v>1</v>
      </c>
      <c r="K463" s="96">
        <f>_xlfn.MAXIFS('Details local delivery'!Z:Z,'Details local delivery'!B:B,A463)</f>
        <v>0</v>
      </c>
      <c r="L463" s="96">
        <f>_xlfn.MAXIFS('Details local delivery'!AA:AA,'Details local delivery'!B:B,A463)</f>
        <v>0</v>
      </c>
      <c r="M463" s="256">
        <f>IFERROR(_xlfn.MAXIFS('Details local delivery'!AB:AB,'Details local delivery'!B:B,A463),"-")</f>
        <v>0</v>
      </c>
      <c r="N463" s="104" t="e">
        <f t="shared" si="94"/>
        <v>#DIV/0!</v>
      </c>
      <c r="O463" s="104" t="e">
        <f t="shared" si="95"/>
        <v>#DIV/0!</v>
      </c>
      <c r="P463" s="99">
        <f t="shared" si="96"/>
        <v>0</v>
      </c>
      <c r="Q463" s="100">
        <f t="shared" si="97"/>
        <v>0</v>
      </c>
      <c r="R463" s="105" t="e">
        <f t="shared" si="98"/>
        <v>#DIV/0!</v>
      </c>
      <c r="S463" s="101" t="e">
        <f t="shared" si="92"/>
        <v>#DIV/0!</v>
      </c>
      <c r="T463" s="102"/>
      <c r="U463" s="102"/>
      <c r="V463" s="5"/>
    </row>
    <row r="464" spans="1:22" ht="15.6" hidden="1" x14ac:dyDescent="0.3">
      <c r="A464" s="18" t="s">
        <v>1183</v>
      </c>
      <c r="B464" s="92">
        <f>+IFERROR(VLOOKUP(A464,'Details local delivery'!B:C,2,0),"-")</f>
        <v>46076</v>
      </c>
      <c r="C464" s="93">
        <f t="shared" si="93"/>
        <v>46076</v>
      </c>
      <c r="D464" s="94" t="str">
        <f>+IFERROR(VLOOKUP(A464,'Details local delivery'!B:E,4,0),"-")</f>
        <v>626tu203</v>
      </c>
      <c r="E464" s="94">
        <f>VLOOKUP(A464,'Details local delivery'!B:L,11,0)</f>
        <v>14</v>
      </c>
      <c r="F464" s="94">
        <f>SUMIFS('Details local delivery'!M:M,'Details local delivery'!G:G,'RECAP Delivery Plan '!A464)</f>
        <v>17</v>
      </c>
      <c r="G464" s="94">
        <f>VLOOKUP(A464,'Details local delivery'!B:J,9,0)</f>
        <v>8500</v>
      </c>
      <c r="H464" s="95">
        <f>SUMIFS('Details local delivery'!K:K,'Details local delivery'!G:G,'RECAP Delivery Plan '!A464)</f>
        <v>5777</v>
      </c>
      <c r="I464" s="96">
        <f>SUMIFS('Details local delivery'!Y:Y,'Details local delivery'!B:B,A:A)</f>
        <v>0</v>
      </c>
      <c r="J464" s="97">
        <f>AVERAGEIFS('Details local delivery'!W:W,'Details local delivery'!B:B,A464)</f>
        <v>1</v>
      </c>
      <c r="K464" s="96">
        <f>_xlfn.MAXIFS('Details local delivery'!Z:Z,'Details local delivery'!B:B,A464)</f>
        <v>0</v>
      </c>
      <c r="L464" s="96">
        <f>_xlfn.MAXIFS('Details local delivery'!AA:AA,'Details local delivery'!B:B,A464)</f>
        <v>0</v>
      </c>
      <c r="M464" s="96">
        <f>_xlfn.MAXIFS('Details local delivery'!AB:AB,'Details local delivery'!B:B,A464)</f>
        <v>0</v>
      </c>
      <c r="N464" s="104">
        <f t="shared" si="94"/>
        <v>1.2142857142857142</v>
      </c>
      <c r="O464" s="104">
        <f t="shared" si="95"/>
        <v>0.67964705882352938</v>
      </c>
      <c r="P464" s="99">
        <f t="shared" si="96"/>
        <v>0</v>
      </c>
      <c r="Q464" s="100">
        <f t="shared" si="97"/>
        <v>0</v>
      </c>
      <c r="R464" s="105" t="e">
        <f t="shared" si="98"/>
        <v>#DIV/0!</v>
      </c>
      <c r="S464" s="101">
        <f t="shared" si="92"/>
        <v>1.2142857142857142</v>
      </c>
      <c r="T464" s="102"/>
      <c r="U464" s="102"/>
      <c r="V464" s="5"/>
    </row>
    <row r="465" spans="1:22" ht="15.6" hidden="1" x14ac:dyDescent="0.3">
      <c r="A465" s="18" t="s">
        <v>1184</v>
      </c>
      <c r="B465" s="92">
        <f>+IFERROR(VLOOKUP(A465,'Details local delivery'!B:C,2,0),"-")</f>
        <v>46076</v>
      </c>
      <c r="C465" s="93">
        <f t="shared" si="93"/>
        <v>46076</v>
      </c>
      <c r="D465" s="94" t="str">
        <f>+IFERROR(VLOOKUP(A465,'Details local delivery'!B:E,4,0),"-")</f>
        <v>7797tu218</v>
      </c>
      <c r="E465" s="94">
        <f>VLOOKUP(A465,'Details local delivery'!B:L,11,0)</f>
        <v>3</v>
      </c>
      <c r="F465" s="94">
        <f>SUMIFS('Details local delivery'!M:M,'Details local delivery'!G:G,'RECAP Delivery Plan '!A465)</f>
        <v>1</v>
      </c>
      <c r="G465" s="94">
        <f>VLOOKUP(A465,'Details local delivery'!B:J,9,0)</f>
        <v>927</v>
      </c>
      <c r="H465" s="95">
        <f>SUMIFS('Details local delivery'!K:K,'Details local delivery'!G:G,'RECAP Delivery Plan '!A465)</f>
        <v>100</v>
      </c>
      <c r="I465" s="96">
        <f>SUMIFS('Details local delivery'!Y:Y,'Details local delivery'!B:B,A:A)</f>
        <v>0</v>
      </c>
      <c r="J465" s="97">
        <f>AVERAGEIFS('Details local delivery'!W:W,'Details local delivery'!B:B,A465)</f>
        <v>0.8125</v>
      </c>
      <c r="K465" s="96">
        <f>_xlfn.MAXIFS('Details local delivery'!Z:Z,'Details local delivery'!B:B,A465)</f>
        <v>0</v>
      </c>
      <c r="L465" s="96">
        <f>_xlfn.MAXIFS('Details local delivery'!AA:AA,'Details local delivery'!B:B,A465)</f>
        <v>0</v>
      </c>
      <c r="M465" s="96">
        <f>_xlfn.MAXIFS('Details local delivery'!AB:AB,'Details local delivery'!B:B,A465)</f>
        <v>0</v>
      </c>
      <c r="N465" s="104">
        <f t="shared" si="94"/>
        <v>0.33333333333333331</v>
      </c>
      <c r="O465" s="104">
        <f t="shared" si="95"/>
        <v>0.10787486515641856</v>
      </c>
      <c r="P465" s="99">
        <f t="shared" si="96"/>
        <v>0</v>
      </c>
      <c r="Q465" s="100">
        <f t="shared" si="97"/>
        <v>0</v>
      </c>
      <c r="R465" s="105" t="e">
        <f t="shared" si="98"/>
        <v>#DIV/0!</v>
      </c>
      <c r="S465" s="101">
        <f t="shared" si="92"/>
        <v>0.33333333333333331</v>
      </c>
      <c r="T465" s="102"/>
      <c r="U465" s="107" t="s">
        <v>228</v>
      </c>
      <c r="V465" s="5"/>
    </row>
    <row r="466" spans="1:22" ht="15.6" hidden="1" x14ac:dyDescent="0.3">
      <c r="A466" s="18" t="s">
        <v>1185</v>
      </c>
      <c r="B466" s="92">
        <f>+IFERROR(VLOOKUP(A466,'Details local delivery'!B:C,2,0),"-")</f>
        <v>46076</v>
      </c>
      <c r="C466" s="93">
        <f t="shared" si="93"/>
        <v>46076</v>
      </c>
      <c r="D466" s="94" t="str">
        <f>+IFERROR(VLOOKUP(A466,'Details local delivery'!B:E,4,0),"-")</f>
        <v>4331tu175</v>
      </c>
      <c r="E466" s="94">
        <f>VLOOKUP(A466,'Details local delivery'!B:L,11,0)</f>
        <v>14</v>
      </c>
      <c r="F466" s="94">
        <f>SUMIFS('Details local delivery'!M:M,'Details local delivery'!G:G,'RECAP Delivery Plan '!A466)</f>
        <v>10</v>
      </c>
      <c r="G466" s="94">
        <f>VLOOKUP(A466,'Details local delivery'!B:J,9,0)</f>
        <v>9200</v>
      </c>
      <c r="H466" s="95">
        <f>SUMIFS('Details local delivery'!K:K,'Details local delivery'!G:G,'RECAP Delivery Plan '!A466)</f>
        <v>8500</v>
      </c>
      <c r="I466" s="96">
        <f>SUMIFS('Details local delivery'!Y:Y,'Details local delivery'!B:B,A:A)</f>
        <v>0</v>
      </c>
      <c r="J466" s="97">
        <f>AVERAGEIFS('Details local delivery'!W:W,'Details local delivery'!B:B,A466)</f>
        <v>1</v>
      </c>
      <c r="K466" s="96">
        <f>_xlfn.MAXIFS('Details local delivery'!Z:Z,'Details local delivery'!B:B,A466)</f>
        <v>0</v>
      </c>
      <c r="L466" s="96">
        <f>_xlfn.MAXIFS('Details local delivery'!AA:AA,'Details local delivery'!B:B,A466)</f>
        <v>0</v>
      </c>
      <c r="M466" s="256">
        <f>IFERROR(_xlfn.MAXIFS('Details local delivery'!AB:AB,'Details local delivery'!B:B,A466),"-")</f>
        <v>0</v>
      </c>
      <c r="N466" s="104">
        <f t="shared" si="94"/>
        <v>0.7142857142857143</v>
      </c>
      <c r="O466" s="104">
        <f t="shared" si="95"/>
        <v>0.92391304347826086</v>
      </c>
      <c r="P466" s="99">
        <f t="shared" si="96"/>
        <v>0</v>
      </c>
      <c r="Q466" s="100">
        <f t="shared" si="97"/>
        <v>0</v>
      </c>
      <c r="R466" s="105" t="e">
        <f t="shared" si="98"/>
        <v>#DIV/0!</v>
      </c>
      <c r="S466" s="101">
        <f t="shared" si="92"/>
        <v>0.92391304347826086</v>
      </c>
      <c r="T466" s="102"/>
      <c r="U466" s="102" t="s">
        <v>228</v>
      </c>
      <c r="V466" s="5"/>
    </row>
    <row r="467" spans="1:22" ht="15.6" hidden="1" x14ac:dyDescent="0.3">
      <c r="A467" s="18" t="s">
        <v>1186</v>
      </c>
      <c r="B467" s="92">
        <f>+IFERROR(VLOOKUP(A467,'Details local delivery'!B:C,2,0),"-")</f>
        <v>46076</v>
      </c>
      <c r="C467" s="93">
        <f t="shared" si="93"/>
        <v>46076</v>
      </c>
      <c r="D467" s="94" t="str">
        <f>+IFERROR(VLOOKUP(A467,'Details local delivery'!B:E,4,0),"-")</f>
        <v>6502TU247</v>
      </c>
      <c r="E467" s="94">
        <f>VLOOKUP(A467,'Details local delivery'!B:L,11,0)</f>
        <v>14</v>
      </c>
      <c r="F467" s="94">
        <f>SUMIFS('Details local delivery'!M:M,'Details local delivery'!G:G,'RECAP Delivery Plan '!A467)</f>
        <v>12</v>
      </c>
      <c r="G467" s="94">
        <f>VLOOKUP(A467,'Details local delivery'!B:J,9,0)</f>
        <v>8500</v>
      </c>
      <c r="H467" s="95">
        <f>SUMIFS('Details local delivery'!K:K,'Details local delivery'!G:G,'RECAP Delivery Plan '!A467)</f>
        <v>4934</v>
      </c>
      <c r="I467" s="96">
        <f>SUMIFS('Details local delivery'!Y:Y,'Details local delivery'!B:B,A:A)</f>
        <v>0</v>
      </c>
      <c r="J467" s="97">
        <f>AVERAGEIFS('Details local delivery'!W:W,'Details local delivery'!B:B,A467)</f>
        <v>1</v>
      </c>
      <c r="K467" s="96">
        <f>_xlfn.MAXIFS('Details local delivery'!Z:Z,'Details local delivery'!B:B,A467)</f>
        <v>0</v>
      </c>
      <c r="L467" s="96">
        <f>_xlfn.MAXIFS('Details local delivery'!AA:AA,'Details local delivery'!B:B,A467)</f>
        <v>0</v>
      </c>
      <c r="M467" s="256">
        <f>IFERROR(_xlfn.MAXIFS('Details local delivery'!AB:AB,'Details local delivery'!B:B,A467),"-")</f>
        <v>0</v>
      </c>
      <c r="N467" s="104">
        <f t="shared" si="94"/>
        <v>0.8571428571428571</v>
      </c>
      <c r="O467" s="104">
        <f t="shared" si="95"/>
        <v>0.58047058823529407</v>
      </c>
      <c r="P467" s="99">
        <f t="shared" si="96"/>
        <v>0</v>
      </c>
      <c r="Q467" s="100">
        <f t="shared" si="97"/>
        <v>0</v>
      </c>
      <c r="R467" s="105" t="e">
        <f t="shared" si="98"/>
        <v>#DIV/0!</v>
      </c>
      <c r="S467" s="101">
        <f t="shared" si="92"/>
        <v>0.8571428571428571</v>
      </c>
      <c r="T467" s="102"/>
      <c r="U467" s="102" t="s">
        <v>228</v>
      </c>
      <c r="V467" s="5"/>
    </row>
    <row r="468" spans="1:22" ht="15.6" hidden="1" x14ac:dyDescent="0.3">
      <c r="A468" s="18" t="s">
        <v>1187</v>
      </c>
      <c r="B468" s="92">
        <f>+IFERROR(VLOOKUP(A468,'Details local delivery'!B:C,2,0),"-")</f>
        <v>46077</v>
      </c>
      <c r="C468" s="93">
        <f t="shared" si="93"/>
        <v>46077</v>
      </c>
      <c r="D468" s="94" t="str">
        <f>+IFERROR(VLOOKUP(A468,'Details local delivery'!B:E,4,0),"-")</f>
        <v>7797tu218</v>
      </c>
      <c r="E468" s="94">
        <f>VLOOKUP(A468,'Details local delivery'!B:L,11,0)</f>
        <v>3</v>
      </c>
      <c r="F468" s="94">
        <f>SUMIFS('Details local delivery'!M:M,'Details local delivery'!G:G,'RECAP Delivery Plan '!A468)</f>
        <v>1</v>
      </c>
      <c r="G468" s="94">
        <f>VLOOKUP(A468,'Details local delivery'!B:J,9,0)</f>
        <v>927</v>
      </c>
      <c r="H468" s="95">
        <f>SUMIFS('Details local delivery'!K:K,'Details local delivery'!G:G,'RECAP Delivery Plan '!A468)</f>
        <v>1700</v>
      </c>
      <c r="I468" s="96">
        <f>SUMIFS('Details local delivery'!Y:Y,'Details local delivery'!B:B,A:A)</f>
        <v>0</v>
      </c>
      <c r="J468" s="97">
        <f>AVERAGEIFS('Details local delivery'!W:W,'Details local delivery'!B:B,A468)</f>
        <v>0.51249999999999996</v>
      </c>
      <c r="K468" s="96">
        <f>_xlfn.MAXIFS('Details local delivery'!Z:Z,'Details local delivery'!B:B,A468)</f>
        <v>0</v>
      </c>
      <c r="L468" s="96">
        <f>_xlfn.MAXIFS('Details local delivery'!AA:AA,'Details local delivery'!B:B,A468)</f>
        <v>0</v>
      </c>
      <c r="M468" s="96">
        <f>_xlfn.MAXIFS('Details local delivery'!AB:AB,'Details local delivery'!B:B,A468)</f>
        <v>0</v>
      </c>
      <c r="N468" s="104">
        <f t="shared" si="94"/>
        <v>0.33333333333333331</v>
      </c>
      <c r="O468" s="104">
        <f t="shared" si="95"/>
        <v>1.8338727076591155</v>
      </c>
      <c r="P468" s="99">
        <f t="shared" si="96"/>
        <v>0</v>
      </c>
      <c r="Q468" s="100">
        <f t="shared" si="97"/>
        <v>0</v>
      </c>
      <c r="R468" s="105" t="e">
        <f t="shared" si="98"/>
        <v>#DIV/0!</v>
      </c>
      <c r="S468" s="101">
        <f t="shared" si="92"/>
        <v>1.8338727076591155</v>
      </c>
      <c r="T468" s="102"/>
      <c r="U468" s="107" t="s">
        <v>228</v>
      </c>
      <c r="V468" s="5"/>
    </row>
    <row r="469" spans="1:22" ht="15.6" hidden="1" x14ac:dyDescent="0.3">
      <c r="A469" s="18" t="s">
        <v>1190</v>
      </c>
      <c r="B469" s="92">
        <f>+IFERROR(VLOOKUP(A469,'Details local delivery'!B:C,2,0),"-")</f>
        <v>46077</v>
      </c>
      <c r="C469" s="93">
        <f t="shared" si="93"/>
        <v>46077</v>
      </c>
      <c r="D469" s="94" t="str">
        <f>+IFERROR(VLOOKUP(A469,'Details local delivery'!B:E,4,0),"-")</f>
        <v>REM107627</v>
      </c>
      <c r="E469" s="94">
        <f>VLOOKUP(A469,'Details local delivery'!B:L,11,0)</f>
        <v>27</v>
      </c>
      <c r="F469" s="94">
        <f>SUMIFS('Details local delivery'!M:M,'Details local delivery'!G:G,'RECAP Delivery Plan '!A469)</f>
        <v>24</v>
      </c>
      <c r="G469" s="94">
        <f>VLOOKUP(A469,'Details local delivery'!B:J,9,0)</f>
        <v>24950</v>
      </c>
      <c r="H469" s="95">
        <f>SUMIFS('Details local delivery'!K:K,'Details local delivery'!G:G,'RECAP Delivery Plan '!A469)</f>
        <v>12458</v>
      </c>
      <c r="I469" s="96">
        <f>SUMIFS('Details local delivery'!Y:Y,'Details local delivery'!B:B,A:A)</f>
        <v>0</v>
      </c>
      <c r="J469" s="97">
        <f>AVERAGEIFS('Details local delivery'!W:W,'Details local delivery'!B:B,A469)</f>
        <v>1</v>
      </c>
      <c r="K469" s="96">
        <f>_xlfn.MAXIFS('Details local delivery'!Z:Z,'Details local delivery'!B:B,A469)</f>
        <v>0</v>
      </c>
      <c r="L469" s="96">
        <f>_xlfn.MAXIFS('Details local delivery'!AA:AA,'Details local delivery'!B:B,A469)</f>
        <v>0</v>
      </c>
      <c r="M469" s="96">
        <f>_xlfn.MAXIFS('Details local delivery'!AB:AB,'Details local delivery'!B:B,A469)</f>
        <v>0</v>
      </c>
      <c r="N469" s="104">
        <f t="shared" si="94"/>
        <v>0.88888888888888884</v>
      </c>
      <c r="O469" s="104">
        <f t="shared" si="95"/>
        <v>0.49931863727454912</v>
      </c>
      <c r="P469" s="99">
        <f t="shared" si="96"/>
        <v>0</v>
      </c>
      <c r="Q469" s="100">
        <f t="shared" si="97"/>
        <v>0</v>
      </c>
      <c r="R469" s="105" t="e">
        <f t="shared" si="98"/>
        <v>#DIV/0!</v>
      </c>
      <c r="S469" s="101">
        <f t="shared" si="92"/>
        <v>0.88888888888888884</v>
      </c>
      <c r="T469" s="102"/>
      <c r="U469" s="102" t="s">
        <v>228</v>
      </c>
      <c r="V469" s="5"/>
    </row>
    <row r="470" spans="1:22" ht="15.6" hidden="1" x14ac:dyDescent="0.3">
      <c r="A470" s="18" t="s">
        <v>1191</v>
      </c>
      <c r="B470" s="92">
        <f>+IFERROR(VLOOKUP(A470,'Details local delivery'!B:C,2,0),"-")</f>
        <v>46077</v>
      </c>
      <c r="C470" s="93">
        <f t="shared" si="93"/>
        <v>46077</v>
      </c>
      <c r="D470" s="94" t="str">
        <f>+IFERROR(VLOOKUP(A470,'Details local delivery'!B:E,4,0),"-")</f>
        <v>626tu203</v>
      </c>
      <c r="E470" s="94">
        <f>VLOOKUP(A470,'Details local delivery'!B:L,11,0)</f>
        <v>14</v>
      </c>
      <c r="F470" s="94">
        <f>SUMIFS('Details local delivery'!M:M,'Details local delivery'!G:G,'RECAP Delivery Plan '!A470)</f>
        <v>9</v>
      </c>
      <c r="G470" s="94">
        <f>VLOOKUP(A470,'Details local delivery'!B:J,9,0)</f>
        <v>8500</v>
      </c>
      <c r="H470" s="95">
        <f>SUMIFS('Details local delivery'!K:K,'Details local delivery'!G:G,'RECAP Delivery Plan '!A470)</f>
        <v>2435</v>
      </c>
      <c r="I470" s="96">
        <f>SUMIFS('Details local delivery'!Y:Y,'Details local delivery'!B:B,A:A)</f>
        <v>0</v>
      </c>
      <c r="J470" s="97">
        <f>AVERAGEIFS('Details local delivery'!W:W,'Details local delivery'!B:B,A470)</f>
        <v>1</v>
      </c>
      <c r="K470" s="96">
        <f>_xlfn.MAXIFS('Details local delivery'!Z:Z,'Details local delivery'!B:B,A470)</f>
        <v>0</v>
      </c>
      <c r="L470" s="96">
        <f>_xlfn.MAXIFS('Details local delivery'!AA:AA,'Details local delivery'!B:B,A470)</f>
        <v>0</v>
      </c>
      <c r="M470" s="256">
        <f>IFERROR(_xlfn.MAXIFS('Details local delivery'!AB:AB,'Details local delivery'!B:B,A470),"-")</f>
        <v>0</v>
      </c>
      <c r="N470" s="104">
        <f t="shared" si="94"/>
        <v>0.6428571428571429</v>
      </c>
      <c r="O470" s="104">
        <f t="shared" si="95"/>
        <v>0.28647058823529414</v>
      </c>
      <c r="P470" s="99">
        <f t="shared" si="96"/>
        <v>0</v>
      </c>
      <c r="Q470" s="100">
        <f t="shared" si="97"/>
        <v>0</v>
      </c>
      <c r="R470" s="105" t="e">
        <f t="shared" si="98"/>
        <v>#DIV/0!</v>
      </c>
      <c r="S470" s="101">
        <f t="shared" si="92"/>
        <v>0.6428571428571429</v>
      </c>
      <c r="T470" s="102"/>
      <c r="U470" s="102" t="s">
        <v>228</v>
      </c>
      <c r="V470" s="5"/>
    </row>
    <row r="471" spans="1:22" ht="15.6" hidden="1" x14ac:dyDescent="0.3">
      <c r="A471" s="18" t="s">
        <v>1192</v>
      </c>
      <c r="B471" s="92">
        <f>+IFERROR(VLOOKUP(A471,'Details local delivery'!B:C,2,0),"-")</f>
        <v>46077</v>
      </c>
      <c r="C471" s="93">
        <f t="shared" si="93"/>
        <v>46077</v>
      </c>
      <c r="D471" s="94" t="str">
        <f>+IFERROR(VLOOKUP(A471,'Details local delivery'!B:E,4,0),"-")</f>
        <v>6502TU247</v>
      </c>
      <c r="E471" s="94">
        <f>VLOOKUP(A471,'Details local delivery'!B:L,11,0)</f>
        <v>14</v>
      </c>
      <c r="F471" s="94">
        <f>SUMIFS('Details local delivery'!M:M,'Details local delivery'!G:G,'RECAP Delivery Plan '!A471)</f>
        <v>13</v>
      </c>
      <c r="G471" s="94">
        <f>VLOOKUP(A471,'Details local delivery'!B:J,9,0)</f>
        <v>8500</v>
      </c>
      <c r="H471" s="95">
        <f>SUMIFS('Details local delivery'!K:K,'Details local delivery'!G:G,'RECAP Delivery Plan '!A471)</f>
        <v>2500</v>
      </c>
      <c r="I471" s="96">
        <f>SUMIFS('Details local delivery'!Y:Y,'Details local delivery'!B:B,A:A)</f>
        <v>0</v>
      </c>
      <c r="J471" s="97">
        <f>AVERAGEIFS('Details local delivery'!W:W,'Details local delivery'!B:B,A471)</f>
        <v>1</v>
      </c>
      <c r="K471" s="96">
        <f>_xlfn.MAXIFS('Details local delivery'!Z:Z,'Details local delivery'!B:B,A471)</f>
        <v>0</v>
      </c>
      <c r="L471" s="96">
        <f>_xlfn.MAXIFS('Details local delivery'!AA:AA,'Details local delivery'!B:B,A471)</f>
        <v>0</v>
      </c>
      <c r="M471" s="256">
        <f>IFERROR(_xlfn.MAXIFS('Details local delivery'!AB:AB,'Details local delivery'!B:B,A471),"-")</f>
        <v>0</v>
      </c>
      <c r="N471" s="104">
        <f t="shared" si="94"/>
        <v>0.9285714285714286</v>
      </c>
      <c r="O471" s="104">
        <f t="shared" si="95"/>
        <v>0.29411764705882354</v>
      </c>
      <c r="P471" s="99">
        <f t="shared" si="96"/>
        <v>0</v>
      </c>
      <c r="Q471" s="100">
        <f t="shared" si="97"/>
        <v>0</v>
      </c>
      <c r="R471" s="105" t="e">
        <f t="shared" si="98"/>
        <v>#DIV/0!</v>
      </c>
      <c r="S471" s="101">
        <f t="shared" si="92"/>
        <v>0.9285714285714286</v>
      </c>
      <c r="T471" s="102"/>
      <c r="U471" s="102"/>
      <c r="V471" s="5"/>
    </row>
    <row r="472" spans="1:22" ht="15.6" hidden="1" x14ac:dyDescent="0.3">
      <c r="A472" s="18" t="s">
        <v>1193</v>
      </c>
      <c r="B472" s="92">
        <f>+IFERROR(VLOOKUP(A472,'Details local delivery'!B:C,2,0),"-")</f>
        <v>46077</v>
      </c>
      <c r="C472" s="93">
        <f t="shared" si="93"/>
        <v>46077</v>
      </c>
      <c r="D472" s="94" t="str">
        <f>+IFERROR(VLOOKUP(A472,'Details local delivery'!B:E,4,0),"-")</f>
        <v>6502TU247</v>
      </c>
      <c r="E472" s="94">
        <f>VLOOKUP(A472,'Details local delivery'!B:L,11,0)</f>
        <v>14</v>
      </c>
      <c r="F472" s="94">
        <f>SUMIFS('Details local delivery'!M:M,'Details local delivery'!G:G,'RECAP Delivery Plan '!A472)</f>
        <v>11</v>
      </c>
      <c r="G472" s="94">
        <f>VLOOKUP(A472,'Details local delivery'!B:J,9,0)</f>
        <v>8500</v>
      </c>
      <c r="H472" s="95">
        <f>SUMIFS('Details local delivery'!K:K,'Details local delivery'!G:G,'RECAP Delivery Plan '!A472)</f>
        <v>4000</v>
      </c>
      <c r="I472" s="96">
        <f>SUMIFS('Details local delivery'!Y:Y,'Details local delivery'!B:B,A:A)</f>
        <v>0</v>
      </c>
      <c r="J472" s="97">
        <f>AVERAGEIFS('Details local delivery'!W:W,'Details local delivery'!B:B,A472)</f>
        <v>1</v>
      </c>
      <c r="K472" s="96">
        <f>_xlfn.MAXIFS('Details local delivery'!Z:Z,'Details local delivery'!B:B,A472)</f>
        <v>0</v>
      </c>
      <c r="L472" s="96">
        <f>_xlfn.MAXIFS('Details local delivery'!AA:AA,'Details local delivery'!B:B,A472)</f>
        <v>0</v>
      </c>
      <c r="M472" s="256">
        <f>IFERROR(_xlfn.MAXIFS('Details local delivery'!AB:AB,'Details local delivery'!B:B,A472),"-")</f>
        <v>0</v>
      </c>
      <c r="N472" s="104">
        <f t="shared" si="94"/>
        <v>0.7857142857142857</v>
      </c>
      <c r="O472" s="104">
        <f t="shared" si="95"/>
        <v>0.47058823529411764</v>
      </c>
      <c r="P472" s="99">
        <f t="shared" si="96"/>
        <v>0</v>
      </c>
      <c r="Q472" s="100">
        <f t="shared" si="97"/>
        <v>0</v>
      </c>
      <c r="R472" s="105" t="e">
        <f t="shared" si="98"/>
        <v>#DIV/0!</v>
      </c>
      <c r="S472" s="101">
        <f t="shared" si="92"/>
        <v>0.7857142857142857</v>
      </c>
      <c r="T472" s="102"/>
      <c r="U472" s="102"/>
      <c r="V472" s="5"/>
    </row>
    <row r="473" spans="1:22" ht="15.6" hidden="1" x14ac:dyDescent="0.3">
      <c r="A473" s="18" t="s">
        <v>1194</v>
      </c>
      <c r="B473" s="92">
        <f>+IFERROR(VLOOKUP(A473,'Details local delivery'!B:C,2,0),"-")</f>
        <v>46077</v>
      </c>
      <c r="C473" s="93">
        <f t="shared" si="93"/>
        <v>46077</v>
      </c>
      <c r="D473" s="94" t="str">
        <f>+IFERROR(VLOOKUP(A473,'Details local delivery'!B:E,4,0),"-")</f>
        <v>4331tu175</v>
      </c>
      <c r="E473" s="94">
        <f>VLOOKUP(A473,'Details local delivery'!B:L,11,0)</f>
        <v>14</v>
      </c>
      <c r="F473" s="94">
        <f>SUMIFS('Details local delivery'!M:M,'Details local delivery'!G:G,'RECAP Delivery Plan '!A473)</f>
        <v>7</v>
      </c>
      <c r="G473" s="94">
        <f>VLOOKUP(A473,'Details local delivery'!B:J,9,0)</f>
        <v>9200</v>
      </c>
      <c r="H473" s="95">
        <f>SUMIFS('Details local delivery'!K:K,'Details local delivery'!G:G,'RECAP Delivery Plan '!A473)</f>
        <v>4279</v>
      </c>
      <c r="I473" s="96">
        <f>SUMIFS('Details local delivery'!Y:Y,'Details local delivery'!B:B,A:A)</f>
        <v>0</v>
      </c>
      <c r="J473" s="97">
        <f>AVERAGEIFS('Details local delivery'!W:W,'Details local delivery'!B:B,A473)</f>
        <v>1</v>
      </c>
      <c r="K473" s="96">
        <f>_xlfn.MAXIFS('Details local delivery'!Z:Z,'Details local delivery'!B:B,A473)</f>
        <v>0</v>
      </c>
      <c r="L473" s="96">
        <f>_xlfn.MAXIFS('Details local delivery'!AA:AA,'Details local delivery'!B:B,A473)</f>
        <v>0</v>
      </c>
      <c r="M473" s="256">
        <f>IFERROR(_xlfn.MAXIFS('Details local delivery'!AB:AB,'Details local delivery'!B:B,A473),"-")</f>
        <v>0</v>
      </c>
      <c r="N473" s="104">
        <f t="shared" si="94"/>
        <v>0.5</v>
      </c>
      <c r="O473" s="104">
        <f t="shared" si="95"/>
        <v>0.46510869565217389</v>
      </c>
      <c r="P473" s="99">
        <f t="shared" si="96"/>
        <v>0</v>
      </c>
      <c r="Q473" s="100">
        <f t="shared" si="97"/>
        <v>0</v>
      </c>
      <c r="R473" s="105" t="e">
        <f t="shared" si="98"/>
        <v>#DIV/0!</v>
      </c>
      <c r="S473" s="101">
        <f t="shared" si="92"/>
        <v>0.5</v>
      </c>
      <c r="T473" s="102"/>
      <c r="U473" s="102"/>
      <c r="V473" s="5"/>
    </row>
    <row r="474" spans="1:22" ht="15.6" hidden="1" x14ac:dyDescent="0.3">
      <c r="A474" s="18" t="s">
        <v>1195</v>
      </c>
      <c r="B474" s="92">
        <f>+IFERROR(VLOOKUP(A474,'Details local delivery'!B:C,2,0),"-")</f>
        <v>46077</v>
      </c>
      <c r="C474" s="93">
        <f t="shared" si="93"/>
        <v>46077</v>
      </c>
      <c r="D474" s="94" t="str">
        <f>+IFERROR(VLOOKUP(A474,'Details local delivery'!B:E,4,0),"-")</f>
        <v>Location</v>
      </c>
      <c r="E474" s="94">
        <f>VLOOKUP(A474,'Details local delivery'!B:L,11,0)</f>
        <v>0</v>
      </c>
      <c r="F474" s="94">
        <f>SUMIFS('Details local delivery'!M:M,'Details local delivery'!G:G,'RECAP Delivery Plan '!A474)</f>
        <v>32</v>
      </c>
      <c r="G474" s="94">
        <f>VLOOKUP(A474,'Details local delivery'!B:J,9,0)</f>
        <v>0</v>
      </c>
      <c r="H474" s="95">
        <f>SUMIFS('Details local delivery'!K:K,'Details local delivery'!G:G,'RECAP Delivery Plan '!A474)</f>
        <v>0</v>
      </c>
      <c r="I474" s="96">
        <f>SUMIFS('Details local delivery'!Y:Y,'Details local delivery'!B:B,A:A)</f>
        <v>0</v>
      </c>
      <c r="J474" s="97">
        <f>AVERAGEIFS('Details local delivery'!W:W,'Details local delivery'!B:B,A474)</f>
        <v>1</v>
      </c>
      <c r="K474" s="96">
        <f>_xlfn.MAXIFS('Details local delivery'!Z:Z,'Details local delivery'!B:B,A474)</f>
        <v>0</v>
      </c>
      <c r="L474" s="96">
        <f>_xlfn.MAXIFS('Details local delivery'!AA:AA,'Details local delivery'!B:B,A474)</f>
        <v>0</v>
      </c>
      <c r="M474" s="256">
        <f>IFERROR(_xlfn.MAXIFS('Details local delivery'!AB:AB,'Details local delivery'!B:B,A474),"-")</f>
        <v>0</v>
      </c>
      <c r="N474" s="104" t="e">
        <f t="shared" si="94"/>
        <v>#DIV/0!</v>
      </c>
      <c r="O474" s="104" t="e">
        <f t="shared" si="95"/>
        <v>#DIV/0!</v>
      </c>
      <c r="P474" s="99">
        <f t="shared" si="96"/>
        <v>0</v>
      </c>
      <c r="Q474" s="100">
        <f t="shared" si="97"/>
        <v>0</v>
      </c>
      <c r="R474" s="105" t="e">
        <f t="shared" si="98"/>
        <v>#DIV/0!</v>
      </c>
      <c r="S474" s="101" t="e">
        <f t="shared" si="92"/>
        <v>#DIV/0!</v>
      </c>
      <c r="T474" s="102"/>
      <c r="U474" s="102"/>
      <c r="V474" s="5"/>
    </row>
    <row r="475" spans="1:22" ht="15.6" hidden="1" x14ac:dyDescent="0.3">
      <c r="A475" s="18" t="s">
        <v>1196</v>
      </c>
      <c r="B475" s="92">
        <f>+IFERROR(VLOOKUP(A475,'Details local delivery'!B:C,2,0),"-")</f>
        <v>46077</v>
      </c>
      <c r="C475" s="93">
        <f t="shared" si="93"/>
        <v>46077</v>
      </c>
      <c r="D475" s="94" t="str">
        <f>+IFERROR(VLOOKUP(A475,'Details local delivery'!B:E,4,0),"-")</f>
        <v>626tu203</v>
      </c>
      <c r="E475" s="94">
        <f>VLOOKUP(A475,'Details local delivery'!B:L,11,0)</f>
        <v>14</v>
      </c>
      <c r="F475" s="94">
        <f>SUMIFS('Details local delivery'!M:M,'Details local delivery'!G:G,'RECAP Delivery Plan '!A475)</f>
        <v>10</v>
      </c>
      <c r="G475" s="94">
        <f>VLOOKUP(A475,'Details local delivery'!B:J,9,0)</f>
        <v>8500</v>
      </c>
      <c r="H475" s="95">
        <f>SUMIFS('Details local delivery'!K:K,'Details local delivery'!G:G,'RECAP Delivery Plan '!A475)</f>
        <v>5890.8</v>
      </c>
      <c r="I475" s="96">
        <f>SUMIFS('Details local delivery'!Y:Y,'Details local delivery'!B:B,A:A)</f>
        <v>0</v>
      </c>
      <c r="J475" s="97">
        <f>AVERAGEIFS('Details local delivery'!W:W,'Details local delivery'!B:B,A475)</f>
        <v>1</v>
      </c>
      <c r="K475" s="96">
        <f>_xlfn.MAXIFS('Details local delivery'!Z:Z,'Details local delivery'!B:B,A475)</f>
        <v>0</v>
      </c>
      <c r="L475" s="96">
        <f>_xlfn.MAXIFS('Details local delivery'!AA:AA,'Details local delivery'!B:B,A475)</f>
        <v>0</v>
      </c>
      <c r="M475" s="96">
        <f>_xlfn.MAXIFS('Details local delivery'!AB:AB,'Details local delivery'!B:B,A475)</f>
        <v>0</v>
      </c>
      <c r="N475" s="104">
        <f t="shared" si="94"/>
        <v>0.7142857142857143</v>
      </c>
      <c r="O475" s="104">
        <f t="shared" si="95"/>
        <v>0.69303529411764708</v>
      </c>
      <c r="P475" s="99">
        <f t="shared" si="96"/>
        <v>0</v>
      </c>
      <c r="Q475" s="100">
        <f t="shared" si="97"/>
        <v>0</v>
      </c>
      <c r="R475" s="105" t="e">
        <f t="shared" si="98"/>
        <v>#DIV/0!</v>
      </c>
      <c r="S475" s="101">
        <f t="shared" si="92"/>
        <v>0.7142857142857143</v>
      </c>
      <c r="T475" s="102"/>
      <c r="U475" s="102"/>
      <c r="V475" s="5"/>
    </row>
    <row r="476" spans="1:22" ht="15.6" hidden="1" x14ac:dyDescent="0.3">
      <c r="A476" s="18" t="s">
        <v>1197</v>
      </c>
      <c r="B476" s="92">
        <f>+IFERROR(VLOOKUP(A476,'Details local delivery'!B:C,2,0),"-")</f>
        <v>46077</v>
      </c>
      <c r="C476" s="93">
        <f t="shared" si="93"/>
        <v>46077</v>
      </c>
      <c r="D476" s="94" t="str">
        <f>+IFERROR(VLOOKUP(A476,'Details local delivery'!B:E,4,0),"-")</f>
        <v>Location</v>
      </c>
      <c r="E476" s="94">
        <f>VLOOKUP(A476,'Details local delivery'!B:L,11,0)</f>
        <v>0</v>
      </c>
      <c r="F476" s="94">
        <f>SUMIFS('Details local delivery'!M:M,'Details local delivery'!G:G,'RECAP Delivery Plan '!A476)</f>
        <v>28</v>
      </c>
      <c r="G476" s="94">
        <f>VLOOKUP(A476,'Details local delivery'!B:J,9,0)</f>
        <v>0</v>
      </c>
      <c r="H476" s="95">
        <f>SUMIFS('Details local delivery'!K:K,'Details local delivery'!G:G,'RECAP Delivery Plan '!A476)</f>
        <v>0</v>
      </c>
      <c r="I476" s="96">
        <f>SUMIFS('Details local delivery'!Y:Y,'Details local delivery'!B:B,A:A)</f>
        <v>0</v>
      </c>
      <c r="J476" s="97">
        <f>AVERAGEIFS('Details local delivery'!W:W,'Details local delivery'!B:B,A476)</f>
        <v>1</v>
      </c>
      <c r="K476" s="96">
        <f>_xlfn.MAXIFS('Details local delivery'!Z:Z,'Details local delivery'!B:B,A476)</f>
        <v>0</v>
      </c>
      <c r="L476" s="96">
        <f>_xlfn.MAXIFS('Details local delivery'!AA:AA,'Details local delivery'!B:B,A476)</f>
        <v>0</v>
      </c>
      <c r="M476" s="96">
        <f>_xlfn.MAXIFS('Details local delivery'!AB:AB,'Details local delivery'!B:B,A476)</f>
        <v>0</v>
      </c>
      <c r="N476" s="104" t="e">
        <f t="shared" si="94"/>
        <v>#DIV/0!</v>
      </c>
      <c r="O476" s="104" t="e">
        <f t="shared" si="95"/>
        <v>#DIV/0!</v>
      </c>
      <c r="P476" s="99">
        <f t="shared" si="96"/>
        <v>0</v>
      </c>
      <c r="Q476" s="100">
        <f t="shared" si="97"/>
        <v>0</v>
      </c>
      <c r="R476" s="105" t="e">
        <f t="shared" si="98"/>
        <v>#DIV/0!</v>
      </c>
      <c r="S476" s="101" t="e">
        <f t="shared" si="92"/>
        <v>#DIV/0!</v>
      </c>
      <c r="T476" s="102"/>
      <c r="U476" s="102"/>
      <c r="V476" s="5"/>
    </row>
    <row r="477" spans="1:22" ht="15.6" hidden="1" x14ac:dyDescent="0.3">
      <c r="A477" s="18" t="s">
        <v>1198</v>
      </c>
      <c r="B477" s="92">
        <f>+IFERROR(VLOOKUP(A477,'Details local delivery'!B:C,2,0),"-")</f>
        <v>46077</v>
      </c>
      <c r="C477" s="93">
        <f t="shared" ref="C477:C485" si="99">B477</f>
        <v>46077</v>
      </c>
      <c r="D477" s="94" t="str">
        <f>+IFERROR(VLOOKUP(A477,'Details local delivery'!B:E,4,0),"-")</f>
        <v>6502TU247</v>
      </c>
      <c r="E477" s="94">
        <f>VLOOKUP(A477,'Details local delivery'!B:L,11,0)</f>
        <v>14</v>
      </c>
      <c r="F477" s="94">
        <f>SUMIFS('Details local delivery'!M:M,'Details local delivery'!G:G,'RECAP Delivery Plan '!A477)</f>
        <v>14</v>
      </c>
      <c r="G477" s="94">
        <f>VLOOKUP(A477,'Details local delivery'!B:J,9,0)</f>
        <v>8500</v>
      </c>
      <c r="H477" s="95">
        <f>SUMIFS('Details local delivery'!K:K,'Details local delivery'!G:G,'RECAP Delivery Plan '!A477)</f>
        <v>5000</v>
      </c>
      <c r="I477" s="96">
        <f>SUMIFS('Details local delivery'!Y:Y,'Details local delivery'!B:B,A:A)</f>
        <v>0</v>
      </c>
      <c r="J477" s="97">
        <f>AVERAGEIFS('Details local delivery'!W:W,'Details local delivery'!B:B,A477)</f>
        <v>1</v>
      </c>
      <c r="K477" s="96">
        <f>_xlfn.MAXIFS('Details local delivery'!Z:Z,'Details local delivery'!B:B,A477)</f>
        <v>0</v>
      </c>
      <c r="L477" s="96">
        <f>_xlfn.MAXIFS('Details local delivery'!AA:AA,'Details local delivery'!B:B,A477)</f>
        <v>0</v>
      </c>
      <c r="M477" s="96">
        <f>_xlfn.MAXIFS('Details local delivery'!AB:AB,'Details local delivery'!B:B,A477)</f>
        <v>0</v>
      </c>
      <c r="N477" s="104">
        <f t="shared" ref="N477:N485" si="100">+F477/E477</f>
        <v>1</v>
      </c>
      <c r="O477" s="104">
        <f t="shared" ref="O477:O485" si="101">+H477/G477</f>
        <v>0.58823529411764708</v>
      </c>
      <c r="P477" s="99">
        <f t="shared" ref="P477:P485" si="102">K477+L477+M477</f>
        <v>0</v>
      </c>
      <c r="Q477" s="100">
        <f t="shared" ref="Q477:Q485" si="103">P477+I477</f>
        <v>0</v>
      </c>
      <c r="R477" s="105" t="e">
        <f t="shared" ref="R477:R485" si="104">Q477/P477</f>
        <v>#DIV/0!</v>
      </c>
      <c r="S477" s="101">
        <f t="shared" si="92"/>
        <v>1</v>
      </c>
      <c r="T477" s="102"/>
      <c r="U477" s="102"/>
      <c r="V477" s="5"/>
    </row>
    <row r="478" spans="1:22" ht="15.6" hidden="1" x14ac:dyDescent="0.3">
      <c r="A478" s="18" t="s">
        <v>1199</v>
      </c>
      <c r="B478" s="92">
        <f>+IFERROR(VLOOKUP(A478,'Details local delivery'!B:C,2,0),"-")</f>
        <v>46077</v>
      </c>
      <c r="C478" s="93">
        <f t="shared" si="99"/>
        <v>46077</v>
      </c>
      <c r="D478" s="94" t="str">
        <f>+IFERROR(VLOOKUP(A478,'Details local delivery'!B:E,4,0),"-")</f>
        <v>7797tu218</v>
      </c>
      <c r="E478" s="94">
        <f>VLOOKUP(A478,'Details local delivery'!B:L,11,0)</f>
        <v>3</v>
      </c>
      <c r="F478" s="94">
        <f>SUMIFS('Details local delivery'!M:M,'Details local delivery'!G:G,'RECAP Delivery Plan '!A478)</f>
        <v>3</v>
      </c>
      <c r="G478" s="94">
        <f>VLOOKUP(A478,'Details local delivery'!B:J,9,0)</f>
        <v>927</v>
      </c>
      <c r="H478" s="95">
        <f>SUMIFS('Details local delivery'!K:K,'Details local delivery'!G:G,'RECAP Delivery Plan '!A478)</f>
        <v>430</v>
      </c>
      <c r="I478" s="96">
        <f>SUMIFS('Details local delivery'!Y:Y,'Details local delivery'!B:B,A:A)</f>
        <v>0</v>
      </c>
      <c r="J478" s="97">
        <f>AVERAGEIFS('Details local delivery'!W:W,'Details local delivery'!B:B,A478)</f>
        <v>0.40694444444444439</v>
      </c>
      <c r="K478" s="96">
        <f>_xlfn.MAXIFS('Details local delivery'!Z:Z,'Details local delivery'!B:B,A478)</f>
        <v>0</v>
      </c>
      <c r="L478" s="96">
        <f>_xlfn.MAXIFS('Details local delivery'!AA:AA,'Details local delivery'!B:B,A478)</f>
        <v>0</v>
      </c>
      <c r="M478" s="256">
        <f>IFERROR(_xlfn.MAXIFS('Details local delivery'!AB:AB,'Details local delivery'!B:B,A478),"-")</f>
        <v>0</v>
      </c>
      <c r="N478" s="104">
        <f t="shared" si="100"/>
        <v>1</v>
      </c>
      <c r="O478" s="104">
        <f t="shared" si="101"/>
        <v>0.46386192017259981</v>
      </c>
      <c r="P478" s="99">
        <f t="shared" si="102"/>
        <v>0</v>
      </c>
      <c r="Q478" s="100">
        <f t="shared" si="103"/>
        <v>0</v>
      </c>
      <c r="R478" s="105" t="e">
        <f t="shared" si="104"/>
        <v>#DIV/0!</v>
      </c>
      <c r="S478" s="253">
        <f t="shared" si="92"/>
        <v>1</v>
      </c>
      <c r="T478" s="102"/>
      <c r="U478" s="107" t="s">
        <v>228</v>
      </c>
      <c r="V478" s="5"/>
    </row>
    <row r="479" spans="1:22" ht="15.6" hidden="1" x14ac:dyDescent="0.3">
      <c r="A479" s="18" t="s">
        <v>1200</v>
      </c>
      <c r="B479" s="92">
        <f>+IFERROR(VLOOKUP(A479,'Details local delivery'!B:C,2,0),"-")</f>
        <v>46077</v>
      </c>
      <c r="C479" s="93">
        <f t="shared" si="99"/>
        <v>46077</v>
      </c>
      <c r="D479" s="94" t="str">
        <f>+IFERROR(VLOOKUP(A479,'Details local delivery'!B:E,4,0),"-")</f>
        <v>9524TU238</v>
      </c>
      <c r="E479" s="94">
        <f>VLOOKUP(A479,'Details local delivery'!B:L,11,0)</f>
        <v>14</v>
      </c>
      <c r="F479" s="94">
        <f>SUMIFS('Details local delivery'!M:M,'Details local delivery'!G:G,'RECAP Delivery Plan '!A479)</f>
        <v>15</v>
      </c>
      <c r="G479" s="94">
        <f>VLOOKUP(A479,'Details local delivery'!B:J,9,0)</f>
        <v>10230</v>
      </c>
      <c r="H479" s="95">
        <f>SUMIFS('Details local delivery'!K:K,'Details local delivery'!G:G,'RECAP Delivery Plan '!A479)</f>
        <v>10841</v>
      </c>
      <c r="I479" s="96">
        <f>SUMIFS('Details local delivery'!Y:Y,'Details local delivery'!B:B,A:A)</f>
        <v>0</v>
      </c>
      <c r="J479" s="97">
        <f>AVERAGEIFS('Details local delivery'!W:W,'Details local delivery'!B:B,A479)</f>
        <v>1</v>
      </c>
      <c r="K479" s="96">
        <f>_xlfn.MAXIFS('Details local delivery'!Z:Z,'Details local delivery'!B:B,A479)</f>
        <v>0</v>
      </c>
      <c r="L479" s="96">
        <f>_xlfn.MAXIFS('Details local delivery'!AA:AA,'Details local delivery'!B:B,A479)</f>
        <v>0</v>
      </c>
      <c r="M479" s="256">
        <f>IFERROR(_xlfn.MAXIFS('Details local delivery'!AB:AB,'Details local delivery'!B:B,A479),"-")</f>
        <v>0</v>
      </c>
      <c r="N479" s="104">
        <f t="shared" si="100"/>
        <v>1.0714285714285714</v>
      </c>
      <c r="O479" s="104">
        <f t="shared" si="101"/>
        <v>1.0597262952101663</v>
      </c>
      <c r="P479" s="99">
        <f t="shared" si="102"/>
        <v>0</v>
      </c>
      <c r="Q479" s="100">
        <f t="shared" si="103"/>
        <v>0</v>
      </c>
      <c r="R479" s="105" t="e">
        <f t="shared" si="104"/>
        <v>#DIV/0!</v>
      </c>
      <c r="S479" s="101">
        <f t="shared" si="92"/>
        <v>1.0714285714285714</v>
      </c>
      <c r="T479" s="102"/>
      <c r="U479" s="102" t="s">
        <v>228</v>
      </c>
      <c r="V479" s="5"/>
    </row>
    <row r="480" spans="1:22" ht="15.6" hidden="1" x14ac:dyDescent="0.3">
      <c r="A480" s="18" t="s">
        <v>1201</v>
      </c>
      <c r="B480" s="92">
        <f>+IFERROR(VLOOKUP(A480,'Details local delivery'!B:C,2,0),"-")</f>
        <v>46077</v>
      </c>
      <c r="C480" s="93">
        <f t="shared" si="99"/>
        <v>46077</v>
      </c>
      <c r="D480" s="94" t="str">
        <f>+IFERROR(VLOOKUP(A480,'Details local delivery'!B:E,4,0),"-")</f>
        <v>4331tu175</v>
      </c>
      <c r="E480" s="94">
        <f>VLOOKUP(A480,'Details local delivery'!B:L,11,0)</f>
        <v>14</v>
      </c>
      <c r="F480" s="94">
        <f>SUMIFS('Details local delivery'!M:M,'Details local delivery'!G:G,'RECAP Delivery Plan '!A480)</f>
        <v>2</v>
      </c>
      <c r="G480" s="94">
        <f>VLOOKUP(A480,'Details local delivery'!B:J,9,0)</f>
        <v>9200</v>
      </c>
      <c r="H480" s="95">
        <f>SUMIFS('Details local delivery'!K:K,'Details local delivery'!G:G,'RECAP Delivery Plan '!A480)</f>
        <v>1200</v>
      </c>
      <c r="I480" s="96">
        <f>SUMIFS('Details local delivery'!Y:Y,'Details local delivery'!B:B,A:A)</f>
        <v>0</v>
      </c>
      <c r="J480" s="97">
        <f>AVERAGEIFS('Details local delivery'!W:W,'Details local delivery'!B:B,A480)</f>
        <v>0.47499999999999998</v>
      </c>
      <c r="K480" s="96">
        <f>_xlfn.MAXIFS('Details local delivery'!Z:Z,'Details local delivery'!B:B,A480)</f>
        <v>0</v>
      </c>
      <c r="L480" s="96">
        <f>_xlfn.MAXIFS('Details local delivery'!AA:AA,'Details local delivery'!B:B,A480)</f>
        <v>0</v>
      </c>
      <c r="M480" s="256">
        <f>IFERROR(_xlfn.MAXIFS('Details local delivery'!AB:AB,'Details local delivery'!B:B,A480),"-")</f>
        <v>0</v>
      </c>
      <c r="N480" s="104">
        <f t="shared" si="100"/>
        <v>0.14285714285714285</v>
      </c>
      <c r="O480" s="104">
        <f t="shared" si="101"/>
        <v>0.13043478260869565</v>
      </c>
      <c r="P480" s="99">
        <f t="shared" si="102"/>
        <v>0</v>
      </c>
      <c r="Q480" s="100">
        <f t="shared" si="103"/>
        <v>0</v>
      </c>
      <c r="R480" s="105" t="e">
        <f t="shared" si="104"/>
        <v>#DIV/0!</v>
      </c>
      <c r="S480" s="101">
        <f t="shared" si="92"/>
        <v>0.14285714285714285</v>
      </c>
      <c r="T480" s="102"/>
      <c r="U480" s="107" t="s">
        <v>228</v>
      </c>
      <c r="V480" s="5"/>
    </row>
    <row r="481" spans="1:22" ht="15.6" hidden="1" x14ac:dyDescent="0.3">
      <c r="A481" s="18" t="s">
        <v>1202</v>
      </c>
      <c r="B481" s="92">
        <f>+IFERROR(VLOOKUP(A481,'Details local delivery'!B:C,2,0),"-")</f>
        <v>46078</v>
      </c>
      <c r="C481" s="93">
        <f t="shared" si="99"/>
        <v>46078</v>
      </c>
      <c r="D481" s="94" t="str">
        <f>+IFERROR(VLOOKUP(A481,'Details local delivery'!B:E,4,0),"-")</f>
        <v>REM107627</v>
      </c>
      <c r="E481" s="94">
        <f>VLOOKUP(A481,'Details local delivery'!B:L,11,0)</f>
        <v>27</v>
      </c>
      <c r="F481" s="94">
        <f>SUMIFS('Details local delivery'!M:M,'Details local delivery'!G:G,'RECAP Delivery Plan '!A481)</f>
        <v>16</v>
      </c>
      <c r="G481" s="94">
        <f>VLOOKUP(A481,'Details local delivery'!B:J,9,0)</f>
        <v>24950</v>
      </c>
      <c r="H481" s="95">
        <f>SUMIFS('Details local delivery'!K:K,'Details local delivery'!G:G,'RECAP Delivery Plan '!A481)</f>
        <v>11200</v>
      </c>
      <c r="I481" s="96">
        <f>SUMIFS('Details local delivery'!Y:Y,'Details local delivery'!B:B,A:A)</f>
        <v>0</v>
      </c>
      <c r="J481" s="97">
        <f>AVERAGEIFS('Details local delivery'!W:W,'Details local delivery'!B:B,A481)</f>
        <v>1</v>
      </c>
      <c r="K481" s="96">
        <f>_xlfn.MAXIFS('Details local delivery'!Z:Z,'Details local delivery'!B:B,A481)</f>
        <v>0</v>
      </c>
      <c r="L481" s="96">
        <f>_xlfn.MAXIFS('Details local delivery'!AA:AA,'Details local delivery'!B:B,A481)</f>
        <v>0</v>
      </c>
      <c r="M481" s="256">
        <f>IFERROR(_xlfn.MAXIFS('Details local delivery'!AB:AB,'Details local delivery'!B:B,A481),"-")</f>
        <v>0</v>
      </c>
      <c r="N481" s="104">
        <f t="shared" si="100"/>
        <v>0.59259259259259256</v>
      </c>
      <c r="O481" s="104">
        <f t="shared" si="101"/>
        <v>0.44889779559118237</v>
      </c>
      <c r="P481" s="99">
        <f t="shared" si="102"/>
        <v>0</v>
      </c>
      <c r="Q481" s="100">
        <f t="shared" si="103"/>
        <v>0</v>
      </c>
      <c r="R481" s="105" t="e">
        <f t="shared" si="104"/>
        <v>#DIV/0!</v>
      </c>
      <c r="S481" s="101">
        <f t="shared" si="92"/>
        <v>0.59259259259259256</v>
      </c>
      <c r="T481" s="102"/>
      <c r="U481" s="107"/>
      <c r="V481" s="5"/>
    </row>
    <row r="482" spans="1:22" ht="15.6" hidden="1" x14ac:dyDescent="0.3">
      <c r="A482" s="18" t="s">
        <v>1203</v>
      </c>
      <c r="B482" s="92">
        <f>+IFERROR(VLOOKUP(A482,'Details local delivery'!B:C,2,0),"-")</f>
        <v>46078</v>
      </c>
      <c r="C482" s="93">
        <f t="shared" si="99"/>
        <v>46078</v>
      </c>
      <c r="D482" s="94" t="str">
        <f>+IFERROR(VLOOKUP(A482,'Details local delivery'!B:E,4,0),"-")</f>
        <v>GTS</v>
      </c>
      <c r="E482" s="94">
        <f>VLOOKUP(A482,'Details local delivery'!B:L,11,0)</f>
        <v>0</v>
      </c>
      <c r="F482" s="94">
        <f>SUMIFS('Details local delivery'!M:M,'Details local delivery'!G:G,'RECAP Delivery Plan '!A482)</f>
        <v>11</v>
      </c>
      <c r="G482" s="94">
        <f>VLOOKUP(A482,'Details local delivery'!B:J,9,0)</f>
        <v>0</v>
      </c>
      <c r="H482" s="95">
        <f>SUMIFS('Details local delivery'!K:K,'Details local delivery'!G:G,'RECAP Delivery Plan '!A482)</f>
        <v>0</v>
      </c>
      <c r="I482" s="96">
        <f>SUMIFS('Details local delivery'!Y:Y,'Details local delivery'!B:B,A:A)</f>
        <v>0</v>
      </c>
      <c r="J482" s="97">
        <f>AVERAGEIFS('Details local delivery'!W:W,'Details local delivery'!B:B,A482)</f>
        <v>1</v>
      </c>
      <c r="K482" s="96">
        <f>_xlfn.MAXIFS('Details local delivery'!Z:Z,'Details local delivery'!B:B,A482)</f>
        <v>0</v>
      </c>
      <c r="L482" s="96">
        <f>_xlfn.MAXIFS('Details local delivery'!AA:AA,'Details local delivery'!B:B,A482)</f>
        <v>0</v>
      </c>
      <c r="M482" s="256">
        <f>IFERROR(_xlfn.MAXIFS('Details local delivery'!AB:AB,'Details local delivery'!B:B,A482),"-")</f>
        <v>0</v>
      </c>
      <c r="N482" s="104" t="e">
        <f t="shared" si="100"/>
        <v>#DIV/0!</v>
      </c>
      <c r="O482" s="104" t="e">
        <f t="shared" si="101"/>
        <v>#DIV/0!</v>
      </c>
      <c r="P482" s="99">
        <f t="shared" si="102"/>
        <v>0</v>
      </c>
      <c r="Q482" s="100">
        <f t="shared" si="103"/>
        <v>0</v>
      </c>
      <c r="R482" s="105" t="e">
        <f t="shared" si="104"/>
        <v>#DIV/0!</v>
      </c>
      <c r="S482" s="101" t="e">
        <f t="shared" si="92"/>
        <v>#DIV/0!</v>
      </c>
      <c r="T482" s="102"/>
      <c r="U482" s="107"/>
      <c r="V482" s="5"/>
    </row>
    <row r="483" spans="1:22" ht="15.6" hidden="1" x14ac:dyDescent="0.3">
      <c r="A483" s="18" t="s">
        <v>1204</v>
      </c>
      <c r="B483" s="92">
        <f>+IFERROR(VLOOKUP(A483,'Details local delivery'!B:C,2,0),"-")</f>
        <v>46078</v>
      </c>
      <c r="C483" s="93">
        <f t="shared" si="99"/>
        <v>46078</v>
      </c>
      <c r="D483" s="94" t="str">
        <f>+IFERROR(VLOOKUP(A483,'Details local delivery'!B:E,4,0),"-")</f>
        <v>626tu203</v>
      </c>
      <c r="E483" s="94">
        <f>VLOOKUP(A483,'Details local delivery'!B:L,11,0)</f>
        <v>14</v>
      </c>
      <c r="F483" s="94">
        <f>SUMIFS('Details local delivery'!M:M,'Details local delivery'!G:G,'RECAP Delivery Plan '!A483)</f>
        <v>12</v>
      </c>
      <c r="G483" s="94">
        <f>VLOOKUP(A483,'Details local delivery'!B:J,9,0)</f>
        <v>8500</v>
      </c>
      <c r="H483" s="95">
        <f>SUMIFS('Details local delivery'!K:K,'Details local delivery'!G:G,'RECAP Delivery Plan '!A483)</f>
        <v>8773</v>
      </c>
      <c r="I483" s="96">
        <f>SUMIFS('Details local delivery'!Y:Y,'Details local delivery'!B:B,A:A)</f>
        <v>0</v>
      </c>
      <c r="J483" s="97">
        <f>AVERAGEIFS('Details local delivery'!W:W,'Details local delivery'!B:B,A483)</f>
        <v>1</v>
      </c>
      <c r="K483" s="96">
        <f>_xlfn.MAXIFS('Details local delivery'!Z:Z,'Details local delivery'!B:B,A483)</f>
        <v>0</v>
      </c>
      <c r="L483" s="96">
        <f>_xlfn.MAXIFS('Details local delivery'!AA:AA,'Details local delivery'!B:B,A483)</f>
        <v>0</v>
      </c>
      <c r="M483" s="96">
        <f>_xlfn.MAXIFS('Details local delivery'!AB:AB,'Details local delivery'!B:B,A483)</f>
        <v>0</v>
      </c>
      <c r="N483" s="104">
        <f t="shared" si="100"/>
        <v>0.8571428571428571</v>
      </c>
      <c r="O483" s="104">
        <f t="shared" si="101"/>
        <v>1.0321176470588236</v>
      </c>
      <c r="P483" s="99">
        <f t="shared" si="102"/>
        <v>0</v>
      </c>
      <c r="Q483" s="100">
        <f t="shared" si="103"/>
        <v>0</v>
      </c>
      <c r="R483" s="105" t="e">
        <f t="shared" si="104"/>
        <v>#DIV/0!</v>
      </c>
      <c r="S483" s="101">
        <f t="shared" si="92"/>
        <v>1.0321176470588236</v>
      </c>
      <c r="T483" s="102"/>
      <c r="U483" s="107"/>
      <c r="V483" s="5"/>
    </row>
    <row r="484" spans="1:22" ht="15.6" hidden="1" x14ac:dyDescent="0.3">
      <c r="A484" s="18" t="s">
        <v>1205</v>
      </c>
      <c r="B484" s="92">
        <f>+IFERROR(VLOOKUP(A484,'Details local delivery'!B:C,2,0),"-")</f>
        <v>46078</v>
      </c>
      <c r="C484" s="93">
        <f t="shared" si="99"/>
        <v>46078</v>
      </c>
      <c r="D484" s="94" t="str">
        <f>+IFERROR(VLOOKUP(A484,'Details local delivery'!B:E,4,0),"-")</f>
        <v>GTS</v>
      </c>
      <c r="E484" s="94">
        <f>VLOOKUP(A484,'Details local delivery'!B:L,11,0)</f>
        <v>0</v>
      </c>
      <c r="F484" s="94">
        <f>SUMIFS('Details local delivery'!M:M,'Details local delivery'!G:G,'RECAP Delivery Plan '!A484)</f>
        <v>0</v>
      </c>
      <c r="G484" s="94">
        <f>VLOOKUP(A484,'Details local delivery'!B:J,9,0)</f>
        <v>0</v>
      </c>
      <c r="H484" s="95">
        <f>SUMIFS('Details local delivery'!K:K,'Details local delivery'!G:G,'RECAP Delivery Plan '!A484)</f>
        <v>0</v>
      </c>
      <c r="I484" s="96">
        <f>SUMIFS('Details local delivery'!Y:Y,'Details local delivery'!B:B,A:A)</f>
        <v>0</v>
      </c>
      <c r="J484" s="97">
        <f>AVERAGEIFS('Details local delivery'!W:W,'Details local delivery'!B:B,A484)</f>
        <v>1</v>
      </c>
      <c r="K484" s="96">
        <f>_xlfn.MAXIFS('Details local delivery'!Z:Z,'Details local delivery'!B:B,A484)</f>
        <v>0</v>
      </c>
      <c r="L484" s="96">
        <f>_xlfn.MAXIFS('Details local delivery'!AA:AA,'Details local delivery'!B:B,A484)</f>
        <v>0</v>
      </c>
      <c r="M484" s="256">
        <f>IFERROR(_xlfn.MAXIFS('Details local delivery'!AB:AB,'Details local delivery'!B:B,A484),"-")</f>
        <v>0</v>
      </c>
      <c r="N484" s="104" t="e">
        <f t="shared" si="100"/>
        <v>#DIV/0!</v>
      </c>
      <c r="O484" s="104" t="e">
        <f t="shared" si="101"/>
        <v>#DIV/0!</v>
      </c>
      <c r="P484" s="99">
        <f t="shared" si="102"/>
        <v>0</v>
      </c>
      <c r="Q484" s="100">
        <f t="shared" si="103"/>
        <v>0</v>
      </c>
      <c r="R484" s="105" t="e">
        <f t="shared" si="104"/>
        <v>#DIV/0!</v>
      </c>
      <c r="S484" s="101" t="e">
        <f t="shared" si="92"/>
        <v>#DIV/0!</v>
      </c>
      <c r="T484" s="102"/>
      <c r="U484" s="107"/>
      <c r="V484" s="5"/>
    </row>
    <row r="485" spans="1:22" ht="15.6" hidden="1" x14ac:dyDescent="0.3">
      <c r="A485" s="18" t="s">
        <v>1206</v>
      </c>
      <c r="B485" s="92">
        <f>+IFERROR(VLOOKUP(A485,'Details local delivery'!B:C,2,0),"-")</f>
        <v>46078</v>
      </c>
      <c r="C485" s="93">
        <f t="shared" si="99"/>
        <v>46078</v>
      </c>
      <c r="D485" s="94" t="str">
        <f>+IFERROR(VLOOKUP(A485,'Details local delivery'!B:E,4,0),"-")</f>
        <v>4331tu175</v>
      </c>
      <c r="E485" s="94">
        <f>VLOOKUP(A485,'Details local delivery'!B:L,11,0)</f>
        <v>14</v>
      </c>
      <c r="F485" s="94">
        <f>SUMIFS('Details local delivery'!M:M,'Details local delivery'!G:G,'RECAP Delivery Plan '!A485)</f>
        <v>3</v>
      </c>
      <c r="G485" s="94">
        <f>VLOOKUP(A485,'Details local delivery'!B:J,9,0)</f>
        <v>9200</v>
      </c>
      <c r="H485" s="95">
        <f>SUMIFS('Details local delivery'!K:K,'Details local delivery'!G:G,'RECAP Delivery Plan '!A485)</f>
        <v>8200</v>
      </c>
      <c r="I485" s="96">
        <f>SUMIFS('Details local delivery'!Y:Y,'Details local delivery'!B:B,A:A)</f>
        <v>0</v>
      </c>
      <c r="J485" s="97">
        <f>AVERAGEIFS('Details local delivery'!W:W,'Details local delivery'!B:B,A485)</f>
        <v>1</v>
      </c>
      <c r="K485" s="96">
        <f>_xlfn.MAXIFS('Details local delivery'!Z:Z,'Details local delivery'!B:B,A485)</f>
        <v>0</v>
      </c>
      <c r="L485" s="96">
        <f>_xlfn.MAXIFS('Details local delivery'!AA:AA,'Details local delivery'!B:B,A485)</f>
        <v>0</v>
      </c>
      <c r="M485" s="256">
        <f>IFERROR(_xlfn.MAXIFS('Details local delivery'!AB:AB,'Details local delivery'!B:B,A485),"-")</f>
        <v>0</v>
      </c>
      <c r="N485" s="104">
        <f t="shared" si="100"/>
        <v>0.21428571428571427</v>
      </c>
      <c r="O485" s="104">
        <f t="shared" si="101"/>
        <v>0.89130434782608692</v>
      </c>
      <c r="P485" s="99">
        <f t="shared" si="102"/>
        <v>0</v>
      </c>
      <c r="Q485" s="100">
        <f t="shared" si="103"/>
        <v>0</v>
      </c>
      <c r="R485" s="105" t="e">
        <f t="shared" si="104"/>
        <v>#DIV/0!</v>
      </c>
      <c r="S485" s="101">
        <f t="shared" si="92"/>
        <v>0.89130434782608692</v>
      </c>
      <c r="T485" s="102"/>
      <c r="U485" s="107"/>
      <c r="V485" s="5"/>
    </row>
    <row r="486" spans="1:22" ht="15.6" hidden="1" x14ac:dyDescent="0.3">
      <c r="A486" s="18" t="s">
        <v>1207</v>
      </c>
      <c r="B486" s="92">
        <f>+IFERROR(VLOOKUP(A486,'Details local delivery'!B:C,2,0),"-")</f>
        <v>46078</v>
      </c>
      <c r="C486" s="93">
        <f t="shared" ref="C486:C509" si="105">B486</f>
        <v>46078</v>
      </c>
      <c r="D486" s="94" t="str">
        <f>+IFERROR(VLOOKUP(A486,'Details local delivery'!B:E,4,0),"-")</f>
        <v>2282tu131</v>
      </c>
      <c r="E486" s="94">
        <f>VLOOKUP(A486,'Details local delivery'!B:L,11,0)</f>
        <v>14</v>
      </c>
      <c r="F486" s="94">
        <f>SUMIFS('Details local delivery'!M:M,'Details local delivery'!G:G,'RECAP Delivery Plan '!A486)</f>
        <v>10</v>
      </c>
      <c r="G486" s="94">
        <f>VLOOKUP(A486,'Details local delivery'!B:J,9,0)</f>
        <v>10200</v>
      </c>
      <c r="H486" s="95">
        <f>SUMIFS('Details local delivery'!K:K,'Details local delivery'!G:G,'RECAP Delivery Plan '!A486)</f>
        <v>6500</v>
      </c>
      <c r="I486" s="96">
        <f>SUMIFS('Details local delivery'!Y:Y,'Details local delivery'!B:B,A:A)</f>
        <v>0</v>
      </c>
      <c r="J486" s="97">
        <f>AVERAGEIFS('Details local delivery'!W:W,'Details local delivery'!B:B,A486)</f>
        <v>1</v>
      </c>
      <c r="K486" s="96">
        <f>_xlfn.MAXIFS('Details local delivery'!Z:Z,'Details local delivery'!B:B,A486)</f>
        <v>0</v>
      </c>
      <c r="L486" s="96">
        <f>_xlfn.MAXIFS('Details local delivery'!AA:AA,'Details local delivery'!B:B,A486)</f>
        <v>0</v>
      </c>
      <c r="M486" s="96">
        <f>_xlfn.MAXIFS('Details local delivery'!AB:AB,'Details local delivery'!B:B,A486)</f>
        <v>0</v>
      </c>
      <c r="N486" s="104">
        <f t="shared" ref="N486:N509" si="106">+F486/E486</f>
        <v>0.7142857142857143</v>
      </c>
      <c r="O486" s="104">
        <f t="shared" ref="O486:O509" si="107">+H486/G486</f>
        <v>0.63725490196078427</v>
      </c>
      <c r="P486" s="99">
        <f t="shared" ref="P486:P509" si="108">K486+L486+M486</f>
        <v>0</v>
      </c>
      <c r="Q486" s="100">
        <f t="shared" ref="Q486:Q509" si="109">P486+I486</f>
        <v>0</v>
      </c>
      <c r="R486" s="105" t="e">
        <f t="shared" ref="R486:R509" si="110">Q486/P486</f>
        <v>#DIV/0!</v>
      </c>
      <c r="S486" s="101">
        <f t="shared" si="92"/>
        <v>0.7142857142857143</v>
      </c>
      <c r="T486" s="102"/>
      <c r="U486" s="107"/>
      <c r="V486" s="5"/>
    </row>
    <row r="487" spans="1:22" ht="15.6" hidden="1" x14ac:dyDescent="0.3">
      <c r="A487" s="18" t="s">
        <v>1208</v>
      </c>
      <c r="B487" s="92">
        <f>+IFERROR(VLOOKUP(A487,'Details local delivery'!B:C,2,0),"-")</f>
        <v>46078</v>
      </c>
      <c r="C487" s="93">
        <f t="shared" si="105"/>
        <v>46078</v>
      </c>
      <c r="D487" s="94" t="str">
        <f>+IFERROR(VLOOKUP(A487,'Details local delivery'!B:E,4,0),"-")</f>
        <v>9524TU238</v>
      </c>
      <c r="E487" s="94">
        <f>VLOOKUP(A487,'Details local delivery'!B:L,11,0)</f>
        <v>14</v>
      </c>
      <c r="F487" s="94">
        <f>SUMIFS('Details local delivery'!M:M,'Details local delivery'!G:G,'RECAP Delivery Plan '!A487)</f>
        <v>15</v>
      </c>
      <c r="G487" s="94">
        <f>VLOOKUP(A487,'Details local delivery'!B:J,9,0)</f>
        <v>10230</v>
      </c>
      <c r="H487" s="95">
        <f>SUMIFS('Details local delivery'!K:K,'Details local delivery'!G:G,'RECAP Delivery Plan '!A487)</f>
        <v>4620</v>
      </c>
      <c r="I487" s="96">
        <f>SUMIFS('Details local delivery'!Y:Y,'Details local delivery'!B:B,A:A)</f>
        <v>0</v>
      </c>
      <c r="J487" s="97">
        <f>AVERAGEIFS('Details local delivery'!W:W,'Details local delivery'!B:B,A487)</f>
        <v>1</v>
      </c>
      <c r="K487" s="96">
        <f>_xlfn.MAXIFS('Details local delivery'!Z:Z,'Details local delivery'!B:B,A487)</f>
        <v>0</v>
      </c>
      <c r="L487" s="96">
        <f>_xlfn.MAXIFS('Details local delivery'!AA:AA,'Details local delivery'!B:B,A487)</f>
        <v>0</v>
      </c>
      <c r="M487" s="256">
        <f>IFERROR(_xlfn.MAXIFS('Details local delivery'!AB:AB,'Details local delivery'!B:B,A487),"-")</f>
        <v>0</v>
      </c>
      <c r="N487" s="104">
        <f t="shared" si="106"/>
        <v>1.0714285714285714</v>
      </c>
      <c r="O487" s="104">
        <f t="shared" si="107"/>
        <v>0.45161290322580644</v>
      </c>
      <c r="P487" s="99">
        <f t="shared" si="108"/>
        <v>0</v>
      </c>
      <c r="Q487" s="100">
        <f t="shared" si="109"/>
        <v>0</v>
      </c>
      <c r="R487" s="105" t="e">
        <f t="shared" si="110"/>
        <v>#DIV/0!</v>
      </c>
      <c r="S487" s="101">
        <f t="shared" si="92"/>
        <v>1.0714285714285714</v>
      </c>
      <c r="T487" s="102"/>
      <c r="U487" s="107"/>
      <c r="V487" s="5"/>
    </row>
    <row r="488" spans="1:22" ht="15.6" hidden="1" x14ac:dyDescent="0.3">
      <c r="A488" s="18" t="s">
        <v>1209</v>
      </c>
      <c r="B488" s="92">
        <f>+IFERROR(VLOOKUP(A488,'Details local delivery'!B:C,2,0),"-")</f>
        <v>46078</v>
      </c>
      <c r="C488" s="93">
        <f t="shared" si="105"/>
        <v>46078</v>
      </c>
      <c r="D488" s="94" t="str">
        <f>+IFERROR(VLOOKUP(A488,'Details local delivery'!B:E,4,0),"-")</f>
        <v>7797tu218</v>
      </c>
      <c r="E488" s="94">
        <f>VLOOKUP(A488,'Details local delivery'!B:L,11,0)</f>
        <v>3</v>
      </c>
      <c r="F488" s="94">
        <f>SUMIFS('Details local delivery'!M:M,'Details local delivery'!G:G,'RECAP Delivery Plan '!A488)</f>
        <v>3</v>
      </c>
      <c r="G488" s="94">
        <f>VLOOKUP(A488,'Details local delivery'!B:J,9,0)</f>
        <v>927</v>
      </c>
      <c r="H488" s="95">
        <f>SUMIFS('Details local delivery'!K:K,'Details local delivery'!G:G,'RECAP Delivery Plan '!A488)</f>
        <v>800</v>
      </c>
      <c r="I488" s="96">
        <f>SUMIFS('Details local delivery'!Y:Y,'Details local delivery'!B:B,A:A)</f>
        <v>0</v>
      </c>
      <c r="J488" s="97">
        <f>AVERAGEIFS('Details local delivery'!W:W,'Details local delivery'!B:B,A488)</f>
        <v>1</v>
      </c>
      <c r="K488" s="96">
        <f>_xlfn.MAXIFS('Details local delivery'!Z:Z,'Details local delivery'!B:B,A488)</f>
        <v>0</v>
      </c>
      <c r="L488" s="96">
        <f>_xlfn.MAXIFS('Details local delivery'!AA:AA,'Details local delivery'!B:B,A488)</f>
        <v>0</v>
      </c>
      <c r="M488" s="256">
        <f>IFERROR(_xlfn.MAXIFS('Details local delivery'!AB:AB,'Details local delivery'!B:B,A488),"-")</f>
        <v>0</v>
      </c>
      <c r="N488" s="104">
        <f t="shared" si="106"/>
        <v>1</v>
      </c>
      <c r="O488" s="104">
        <f t="shared" si="107"/>
        <v>0.86299892125134847</v>
      </c>
      <c r="P488" s="99">
        <f t="shared" si="108"/>
        <v>0</v>
      </c>
      <c r="Q488" s="100">
        <f t="shared" si="109"/>
        <v>0</v>
      </c>
      <c r="R488" s="105" t="e">
        <f t="shared" si="110"/>
        <v>#DIV/0!</v>
      </c>
      <c r="S488" s="101">
        <f t="shared" si="92"/>
        <v>1</v>
      </c>
      <c r="T488" s="102"/>
      <c r="U488" s="107"/>
      <c r="V488" s="5"/>
    </row>
    <row r="489" spans="1:22" ht="15.6" hidden="1" x14ac:dyDescent="0.3">
      <c r="A489" s="18" t="s">
        <v>1210</v>
      </c>
      <c r="B489" s="92">
        <f>+IFERROR(VLOOKUP(A489,'Details local delivery'!B:C,2,0),"-")</f>
        <v>46078</v>
      </c>
      <c r="C489" s="93">
        <f t="shared" si="105"/>
        <v>46078</v>
      </c>
      <c r="D489" s="94" t="str">
        <f>+IFERROR(VLOOKUP(A489,'Details local delivery'!B:E,4,0),"-")</f>
        <v>6502TU247</v>
      </c>
      <c r="E489" s="94">
        <f>VLOOKUP(A489,'Details local delivery'!B:L,11,0)</f>
        <v>14</v>
      </c>
      <c r="F489" s="94">
        <f>SUMIFS('Details local delivery'!M:M,'Details local delivery'!G:G,'RECAP Delivery Plan '!A489)</f>
        <v>11</v>
      </c>
      <c r="G489" s="94">
        <f>VLOOKUP(A489,'Details local delivery'!B:J,9,0)</f>
        <v>8500</v>
      </c>
      <c r="H489" s="95">
        <f>SUMIFS('Details local delivery'!K:K,'Details local delivery'!G:G,'RECAP Delivery Plan '!A489)</f>
        <v>8931</v>
      </c>
      <c r="I489" s="96">
        <f>SUMIFS('Details local delivery'!Y:Y,'Details local delivery'!B:B,A:A)</f>
        <v>0</v>
      </c>
      <c r="J489" s="97">
        <f>AVERAGEIFS('Details local delivery'!W:W,'Details local delivery'!B:B,A489)</f>
        <v>1</v>
      </c>
      <c r="K489" s="96">
        <f>_xlfn.MAXIFS('Details local delivery'!Z:Z,'Details local delivery'!B:B,A489)</f>
        <v>0</v>
      </c>
      <c r="L489" s="96">
        <f>_xlfn.MAXIFS('Details local delivery'!AA:AA,'Details local delivery'!B:B,A489)</f>
        <v>0</v>
      </c>
      <c r="M489" s="256">
        <f>IFERROR(_xlfn.MAXIFS('Details local delivery'!AB:AB,'Details local delivery'!B:B,A489),"-")</f>
        <v>0</v>
      </c>
      <c r="N489" s="104">
        <f t="shared" si="106"/>
        <v>0.7857142857142857</v>
      </c>
      <c r="O489" s="104">
        <f t="shared" si="107"/>
        <v>1.0507058823529412</v>
      </c>
      <c r="P489" s="99">
        <f t="shared" si="108"/>
        <v>0</v>
      </c>
      <c r="Q489" s="100">
        <f t="shared" si="109"/>
        <v>0</v>
      </c>
      <c r="R489" s="105" t="e">
        <f t="shared" si="110"/>
        <v>#DIV/0!</v>
      </c>
      <c r="S489" s="101">
        <f t="shared" si="92"/>
        <v>1.0507058823529412</v>
      </c>
      <c r="T489" s="102"/>
      <c r="U489" s="107"/>
      <c r="V489" s="5"/>
    </row>
    <row r="490" spans="1:22" ht="15.6" hidden="1" x14ac:dyDescent="0.3">
      <c r="A490" s="18" t="s">
        <v>1211</v>
      </c>
      <c r="B490" s="92">
        <f>+IFERROR(VLOOKUP(A490,'Details local delivery'!B:C,2,0),"-")</f>
        <v>46078</v>
      </c>
      <c r="C490" s="93">
        <f t="shared" si="105"/>
        <v>46078</v>
      </c>
      <c r="D490" s="94" t="str">
        <f>+IFERROR(VLOOKUP(A490,'Details local delivery'!B:E,4,0),"-")</f>
        <v>6502TU247</v>
      </c>
      <c r="E490" s="94">
        <f>VLOOKUP(A490,'Details local delivery'!B:L,11,0)</f>
        <v>14</v>
      </c>
      <c r="F490" s="94">
        <f>SUMIFS('Details local delivery'!M:M,'Details local delivery'!G:G,'RECAP Delivery Plan '!A490)</f>
        <v>20</v>
      </c>
      <c r="G490" s="94">
        <f>VLOOKUP(A490,'Details local delivery'!B:J,9,0)</f>
        <v>8500</v>
      </c>
      <c r="H490" s="95">
        <f>SUMIFS('Details local delivery'!K:K,'Details local delivery'!G:G,'RECAP Delivery Plan '!A490)</f>
        <v>19600</v>
      </c>
      <c r="I490" s="96">
        <f>SUMIFS('Details local delivery'!Y:Y,'Details local delivery'!B:B,A:A)</f>
        <v>0</v>
      </c>
      <c r="J490" s="97">
        <f>AVERAGEIFS('Details local delivery'!W:W,'Details local delivery'!B:B,A490)</f>
        <v>0.6</v>
      </c>
      <c r="K490" s="96">
        <f>_xlfn.MAXIFS('Details local delivery'!Z:Z,'Details local delivery'!B:B,A490)</f>
        <v>0</v>
      </c>
      <c r="L490" s="96">
        <f>_xlfn.MAXIFS('Details local delivery'!AA:AA,'Details local delivery'!B:B,A490)</f>
        <v>0</v>
      </c>
      <c r="M490" s="96">
        <f>_xlfn.MAXIFS('Details local delivery'!AB:AB,'Details local delivery'!B:B,A490)</f>
        <v>0</v>
      </c>
      <c r="N490" s="104">
        <f t="shared" si="106"/>
        <v>1.4285714285714286</v>
      </c>
      <c r="O490" s="104">
        <f t="shared" si="107"/>
        <v>2.3058823529411763</v>
      </c>
      <c r="P490" s="99">
        <f t="shared" si="108"/>
        <v>0</v>
      </c>
      <c r="Q490" s="100">
        <f t="shared" si="109"/>
        <v>0</v>
      </c>
      <c r="R490" s="105" t="e">
        <f t="shared" si="110"/>
        <v>#DIV/0!</v>
      </c>
      <c r="S490" s="101">
        <f t="shared" si="92"/>
        <v>2.3058823529411763</v>
      </c>
      <c r="T490" s="102"/>
      <c r="U490" s="107" t="s">
        <v>228</v>
      </c>
      <c r="V490" s="5"/>
    </row>
    <row r="491" spans="1:22" ht="15.6" hidden="1" x14ac:dyDescent="0.3">
      <c r="A491" s="18" t="s">
        <v>1212</v>
      </c>
      <c r="B491" s="92">
        <f>+IFERROR(VLOOKUP(A491,'Details local delivery'!B:C,2,0),"-")</f>
        <v>46078</v>
      </c>
      <c r="C491" s="93">
        <f t="shared" si="105"/>
        <v>46078</v>
      </c>
      <c r="D491" s="94" t="str">
        <f>+IFERROR(VLOOKUP(A491,'Details local delivery'!B:E,4,0),"-")</f>
        <v>4331tu175</v>
      </c>
      <c r="E491" s="94">
        <f>VLOOKUP(A491,'Details local delivery'!B:L,11,0)</f>
        <v>14</v>
      </c>
      <c r="F491" s="94">
        <f>SUMIFS('Details local delivery'!M:M,'Details local delivery'!G:G,'RECAP Delivery Plan '!A491)</f>
        <v>19</v>
      </c>
      <c r="G491" s="94">
        <f>VLOOKUP(A491,'Details local delivery'!B:J,9,0)</f>
        <v>9200</v>
      </c>
      <c r="H491" s="95">
        <f>SUMIFS('Details local delivery'!K:K,'Details local delivery'!G:G,'RECAP Delivery Plan '!A491)</f>
        <v>10450</v>
      </c>
      <c r="I491" s="96">
        <f>SUMIFS('Details local delivery'!Y:Y,'Details local delivery'!B:B,A:A)</f>
        <v>0</v>
      </c>
      <c r="J491" s="97">
        <f>AVERAGEIFS('Details local delivery'!W:W,'Details local delivery'!B:B,A491)</f>
        <v>1</v>
      </c>
      <c r="K491" s="96">
        <f>_xlfn.MAXIFS('Details local delivery'!Z:Z,'Details local delivery'!B:B,A491)</f>
        <v>0</v>
      </c>
      <c r="L491" s="96">
        <f>_xlfn.MAXIFS('Details local delivery'!AA:AA,'Details local delivery'!B:B,A491)</f>
        <v>0</v>
      </c>
      <c r="M491" s="256">
        <f>IFERROR(_xlfn.MAXIFS('Details local delivery'!AB:AB,'Details local delivery'!B:B,A491),"-")</f>
        <v>0</v>
      </c>
      <c r="N491" s="104">
        <f t="shared" si="106"/>
        <v>1.3571428571428572</v>
      </c>
      <c r="O491" s="104">
        <f t="shared" si="107"/>
        <v>1.1358695652173914</v>
      </c>
      <c r="P491" s="99">
        <f t="shared" si="108"/>
        <v>0</v>
      </c>
      <c r="Q491" s="100">
        <f t="shared" si="109"/>
        <v>0</v>
      </c>
      <c r="R491" s="105" t="e">
        <f t="shared" si="110"/>
        <v>#DIV/0!</v>
      </c>
      <c r="S491" s="101">
        <f t="shared" si="92"/>
        <v>1.3571428571428572</v>
      </c>
      <c r="T491" s="102"/>
      <c r="U491" s="107"/>
      <c r="V491" s="5"/>
    </row>
    <row r="492" spans="1:22" ht="15.6" hidden="1" x14ac:dyDescent="0.3">
      <c r="A492" s="18" t="s">
        <v>1213</v>
      </c>
      <c r="B492" s="92">
        <f>+IFERROR(VLOOKUP(A492,'Details local delivery'!B:C,2,0),"-")</f>
        <v>46078</v>
      </c>
      <c r="C492" s="93">
        <f t="shared" si="105"/>
        <v>46078</v>
      </c>
      <c r="D492" s="94" t="str">
        <f>+IFERROR(VLOOKUP(A492,'Details local delivery'!B:E,4,0),"-")</f>
        <v>REM107627</v>
      </c>
      <c r="E492" s="94">
        <f>VLOOKUP(A492,'Details local delivery'!B:L,11,0)</f>
        <v>27</v>
      </c>
      <c r="F492" s="94">
        <f>SUMIFS('Details local delivery'!M:M,'Details local delivery'!G:G,'RECAP Delivery Plan '!A492)</f>
        <v>20</v>
      </c>
      <c r="G492" s="94">
        <f>VLOOKUP(A492,'Details local delivery'!B:J,9,0)</f>
        <v>24950</v>
      </c>
      <c r="H492" s="95">
        <f>SUMIFS('Details local delivery'!K:K,'Details local delivery'!G:G,'RECAP Delivery Plan '!A492)</f>
        <v>7800</v>
      </c>
      <c r="I492" s="96">
        <f>SUMIFS('Details local delivery'!Y:Y,'Details local delivery'!B:B,A:A)</f>
        <v>0</v>
      </c>
      <c r="J492" s="97">
        <f>AVERAGEIFS('Details local delivery'!W:W,'Details local delivery'!B:B,A492)</f>
        <v>1</v>
      </c>
      <c r="K492" s="96">
        <f>_xlfn.MAXIFS('Details local delivery'!Z:Z,'Details local delivery'!B:B,A492)</f>
        <v>0</v>
      </c>
      <c r="L492" s="96">
        <f>_xlfn.MAXIFS('Details local delivery'!AA:AA,'Details local delivery'!B:B,A492)</f>
        <v>0</v>
      </c>
      <c r="M492" s="256">
        <f>IFERROR(_xlfn.MAXIFS('Details local delivery'!AB:AB,'Details local delivery'!B:B,A492),"-")</f>
        <v>0</v>
      </c>
      <c r="N492" s="104">
        <f t="shared" si="106"/>
        <v>0.7407407407407407</v>
      </c>
      <c r="O492" s="104">
        <f t="shared" si="107"/>
        <v>0.31262525050100198</v>
      </c>
      <c r="P492" s="99">
        <f t="shared" si="108"/>
        <v>0</v>
      </c>
      <c r="Q492" s="100">
        <f t="shared" si="109"/>
        <v>0</v>
      </c>
      <c r="R492" s="105" t="e">
        <f t="shared" si="110"/>
        <v>#DIV/0!</v>
      </c>
      <c r="S492" s="101">
        <f t="shared" si="92"/>
        <v>0.7407407407407407</v>
      </c>
      <c r="T492" s="102"/>
      <c r="U492" s="107"/>
      <c r="V492" s="5"/>
    </row>
    <row r="493" spans="1:22" ht="15.6" hidden="1" x14ac:dyDescent="0.3">
      <c r="A493" s="18" t="s">
        <v>1214</v>
      </c>
      <c r="B493" s="92">
        <f>+IFERROR(VLOOKUP(A493,'Details local delivery'!B:C,2,0),"-")</f>
        <v>46079</v>
      </c>
      <c r="C493" s="93">
        <f t="shared" si="105"/>
        <v>46079</v>
      </c>
      <c r="D493" s="94" t="str">
        <f>+IFERROR(VLOOKUP(A493,'Details local delivery'!B:E,4,0),"-")</f>
        <v>6502TU247</v>
      </c>
      <c r="E493" s="94">
        <f>VLOOKUP(A493,'Details local delivery'!B:L,11,0)</f>
        <v>14</v>
      </c>
      <c r="F493" s="94">
        <f>SUMIFS('Details local delivery'!M:M,'Details local delivery'!G:G,'RECAP Delivery Plan '!A493)</f>
        <v>24</v>
      </c>
      <c r="G493" s="94">
        <f>VLOOKUP(A493,'Details local delivery'!B:J,9,0)</f>
        <v>8500</v>
      </c>
      <c r="H493" s="95">
        <f>SUMIFS('Details local delivery'!K:K,'Details local delivery'!G:G,'RECAP Delivery Plan '!A493)</f>
        <v>20000</v>
      </c>
      <c r="I493" s="96">
        <f>SUMIFS('Details local delivery'!Y:Y,'Details local delivery'!B:B,A:A)</f>
        <v>0</v>
      </c>
      <c r="J493" s="97">
        <f>AVERAGEIFS('Details local delivery'!W:W,'Details local delivery'!B:B,A493)</f>
        <v>1</v>
      </c>
      <c r="K493" s="96">
        <f>_xlfn.MAXIFS('Details local delivery'!Z:Z,'Details local delivery'!B:B,A493)</f>
        <v>0</v>
      </c>
      <c r="L493" s="96">
        <f>_xlfn.MAXIFS('Details local delivery'!AA:AA,'Details local delivery'!B:B,A493)</f>
        <v>0</v>
      </c>
      <c r="M493" s="256">
        <f>IFERROR(_xlfn.MAXIFS('Details local delivery'!AB:AB,'Details local delivery'!B:B,A493),"-")</f>
        <v>0</v>
      </c>
      <c r="N493" s="104">
        <f t="shared" si="106"/>
        <v>1.7142857142857142</v>
      </c>
      <c r="O493" s="104">
        <f t="shared" si="107"/>
        <v>2.3529411764705883</v>
      </c>
      <c r="P493" s="99">
        <f t="shared" si="108"/>
        <v>0</v>
      </c>
      <c r="Q493" s="100">
        <f t="shared" si="109"/>
        <v>0</v>
      </c>
      <c r="R493" s="105" t="e">
        <f t="shared" si="110"/>
        <v>#DIV/0!</v>
      </c>
      <c r="S493" s="101">
        <f t="shared" si="92"/>
        <v>2.3529411764705883</v>
      </c>
      <c r="T493" s="102"/>
      <c r="U493" s="107"/>
      <c r="V493" s="5"/>
    </row>
    <row r="494" spans="1:22" ht="15.6" hidden="1" x14ac:dyDescent="0.3">
      <c r="A494" s="18" t="s">
        <v>1215</v>
      </c>
      <c r="B494" s="92">
        <f>+IFERROR(VLOOKUP(A494,'Details local delivery'!B:C,2,0),"-")</f>
        <v>46079</v>
      </c>
      <c r="C494" s="93">
        <f t="shared" si="105"/>
        <v>46079</v>
      </c>
      <c r="D494" s="94" t="str">
        <f>+IFERROR(VLOOKUP(A494,'Details local delivery'!B:E,4,0),"-")</f>
        <v>6502TU247</v>
      </c>
      <c r="E494" s="94">
        <f>VLOOKUP(A494,'Details local delivery'!B:L,11,0)</f>
        <v>14</v>
      </c>
      <c r="F494" s="94">
        <f>SUMIFS('Details local delivery'!M:M,'Details local delivery'!G:G,'RECAP Delivery Plan '!A494)</f>
        <v>12</v>
      </c>
      <c r="G494" s="94">
        <f>VLOOKUP(A494,'Details local delivery'!B:J,9,0)</f>
        <v>8500</v>
      </c>
      <c r="H494" s="95">
        <f>SUMIFS('Details local delivery'!K:K,'Details local delivery'!G:G,'RECAP Delivery Plan '!A494)</f>
        <v>5526</v>
      </c>
      <c r="I494" s="96">
        <f>SUMIFS('Details local delivery'!Y:Y,'Details local delivery'!B:B,A:A)</f>
        <v>0</v>
      </c>
      <c r="J494" s="97">
        <f>AVERAGEIFS('Details local delivery'!W:W,'Details local delivery'!B:B,A494)</f>
        <v>1</v>
      </c>
      <c r="K494" s="96">
        <f>_xlfn.MAXIFS('Details local delivery'!Z:Z,'Details local delivery'!B:B,A494)</f>
        <v>0</v>
      </c>
      <c r="L494" s="96">
        <f>_xlfn.MAXIFS('Details local delivery'!AA:AA,'Details local delivery'!B:B,A494)</f>
        <v>0</v>
      </c>
      <c r="M494" s="256">
        <f>IFERROR(_xlfn.MAXIFS('Details local delivery'!AB:AB,'Details local delivery'!B:B,A494),"-")</f>
        <v>0</v>
      </c>
      <c r="N494" s="104">
        <f t="shared" si="106"/>
        <v>0.8571428571428571</v>
      </c>
      <c r="O494" s="104">
        <f t="shared" si="107"/>
        <v>0.65011764705882358</v>
      </c>
      <c r="P494" s="99">
        <f t="shared" si="108"/>
        <v>0</v>
      </c>
      <c r="Q494" s="100">
        <f t="shared" si="109"/>
        <v>0</v>
      </c>
      <c r="R494" s="105" t="e">
        <f t="shared" si="110"/>
        <v>#DIV/0!</v>
      </c>
      <c r="S494" s="101">
        <f t="shared" si="92"/>
        <v>0.8571428571428571</v>
      </c>
      <c r="T494" s="102"/>
      <c r="U494" s="107"/>
      <c r="V494" s="5"/>
    </row>
    <row r="495" spans="1:22" ht="15.6" hidden="1" x14ac:dyDescent="0.3">
      <c r="A495" s="18" t="s">
        <v>1216</v>
      </c>
      <c r="B495" s="92">
        <f>+IFERROR(VLOOKUP(A495,'Details local delivery'!B:C,2,0),"-")</f>
        <v>46079</v>
      </c>
      <c r="C495" s="93">
        <f t="shared" si="105"/>
        <v>46079</v>
      </c>
      <c r="D495" s="94" t="str">
        <f>+IFERROR(VLOOKUP(A495,'Details local delivery'!B:E,4,0),"-")</f>
        <v>REM107627</v>
      </c>
      <c r="E495" s="94">
        <f>VLOOKUP(A495,'Details local delivery'!B:L,11,0)</f>
        <v>27</v>
      </c>
      <c r="F495" s="94">
        <f>SUMIFS('Details local delivery'!M:M,'Details local delivery'!G:G,'RECAP Delivery Plan '!A495)</f>
        <v>20</v>
      </c>
      <c r="G495" s="94">
        <f>VLOOKUP(A495,'Details local delivery'!B:J,9,0)</f>
        <v>24950</v>
      </c>
      <c r="H495" s="95">
        <f>SUMIFS('Details local delivery'!K:K,'Details local delivery'!G:G,'RECAP Delivery Plan '!A495)</f>
        <v>11161</v>
      </c>
      <c r="I495" s="96">
        <f>SUMIFS('Details local delivery'!Y:Y,'Details local delivery'!B:B,A:A)</f>
        <v>0</v>
      </c>
      <c r="J495" s="97">
        <f>AVERAGEIFS('Details local delivery'!W:W,'Details local delivery'!B:B,A495)</f>
        <v>1</v>
      </c>
      <c r="K495" s="96">
        <f>_xlfn.MAXIFS('Details local delivery'!Z:Z,'Details local delivery'!B:B,A495)</f>
        <v>0</v>
      </c>
      <c r="L495" s="96">
        <f>_xlfn.MAXIFS('Details local delivery'!AA:AA,'Details local delivery'!B:B,A495)</f>
        <v>0</v>
      </c>
      <c r="M495" s="256">
        <f>IFERROR(_xlfn.MAXIFS('Details local delivery'!AB:AB,'Details local delivery'!B:B,A495),"-")</f>
        <v>0</v>
      </c>
      <c r="N495" s="104">
        <f t="shared" si="106"/>
        <v>0.7407407407407407</v>
      </c>
      <c r="O495" s="104">
        <f t="shared" si="107"/>
        <v>0.44733466933867738</v>
      </c>
      <c r="P495" s="99">
        <f t="shared" si="108"/>
        <v>0</v>
      </c>
      <c r="Q495" s="100">
        <f t="shared" si="109"/>
        <v>0</v>
      </c>
      <c r="R495" s="105" t="e">
        <f t="shared" si="110"/>
        <v>#DIV/0!</v>
      </c>
      <c r="S495" s="101">
        <f t="shared" si="92"/>
        <v>0.7407407407407407</v>
      </c>
      <c r="T495" s="102"/>
      <c r="U495" s="107"/>
      <c r="V495" s="5"/>
    </row>
    <row r="496" spans="1:22" ht="15.6" hidden="1" x14ac:dyDescent="0.3">
      <c r="A496" s="18" t="s">
        <v>1217</v>
      </c>
      <c r="B496" s="92">
        <f>+IFERROR(VLOOKUP(A496,'Details local delivery'!B:C,2,0),"-")</f>
        <v>46079</v>
      </c>
      <c r="C496" s="93">
        <f t="shared" si="105"/>
        <v>46079</v>
      </c>
      <c r="D496" s="94" t="str">
        <f>+IFERROR(VLOOKUP(A496,'Details local delivery'!B:E,4,0),"-")</f>
        <v>Location</v>
      </c>
      <c r="E496" s="94">
        <f>VLOOKUP(A496,'Details local delivery'!B:L,11,0)</f>
        <v>0</v>
      </c>
      <c r="F496" s="94">
        <f>SUMIFS('Details local delivery'!M:M,'Details local delivery'!G:G,'RECAP Delivery Plan '!A496)</f>
        <v>25</v>
      </c>
      <c r="G496" s="94">
        <f>VLOOKUP(A496,'Details local delivery'!B:J,9,0)</f>
        <v>0</v>
      </c>
      <c r="H496" s="95">
        <f>SUMIFS('Details local delivery'!K:K,'Details local delivery'!G:G,'RECAP Delivery Plan '!A496)</f>
        <v>11000</v>
      </c>
      <c r="I496" s="96">
        <f>SUMIFS('Details local delivery'!Y:Y,'Details local delivery'!B:B,A:A)</f>
        <v>0</v>
      </c>
      <c r="J496" s="97">
        <f>AVERAGEIFS('Details local delivery'!W:W,'Details local delivery'!B:B,A496)</f>
        <v>1</v>
      </c>
      <c r="K496" s="96">
        <f>_xlfn.MAXIFS('Details local delivery'!Z:Z,'Details local delivery'!B:B,A496)</f>
        <v>0</v>
      </c>
      <c r="L496" s="96">
        <f>_xlfn.MAXIFS('Details local delivery'!AA:AA,'Details local delivery'!B:B,A496)</f>
        <v>0</v>
      </c>
      <c r="M496" s="256">
        <f>IFERROR(_xlfn.MAXIFS('Details local delivery'!AB:AB,'Details local delivery'!B:B,A496),"-")</f>
        <v>0</v>
      </c>
      <c r="N496" s="104" t="e">
        <f t="shared" si="106"/>
        <v>#DIV/0!</v>
      </c>
      <c r="O496" s="104" t="e">
        <f t="shared" si="107"/>
        <v>#DIV/0!</v>
      </c>
      <c r="P496" s="99">
        <f t="shared" si="108"/>
        <v>0</v>
      </c>
      <c r="Q496" s="100">
        <f t="shared" si="109"/>
        <v>0</v>
      </c>
      <c r="R496" s="105" t="e">
        <f t="shared" si="110"/>
        <v>#DIV/0!</v>
      </c>
      <c r="S496" s="101" t="e">
        <f t="shared" si="92"/>
        <v>#DIV/0!</v>
      </c>
      <c r="T496" s="102"/>
      <c r="U496" s="107"/>
      <c r="V496" s="5"/>
    </row>
    <row r="497" spans="1:22" ht="15.6" hidden="1" x14ac:dyDescent="0.3">
      <c r="A497" s="18" t="s">
        <v>1218</v>
      </c>
      <c r="B497" s="92">
        <f>+IFERROR(VLOOKUP(A497,'Details local delivery'!B:C,2,0),"-")</f>
        <v>46079</v>
      </c>
      <c r="C497" s="93">
        <f t="shared" si="105"/>
        <v>46079</v>
      </c>
      <c r="D497" s="94" t="str">
        <f>+IFERROR(VLOOKUP(A497,'Details local delivery'!B:E,4,0),"-")</f>
        <v>Location</v>
      </c>
      <c r="E497" s="94">
        <f>VLOOKUP(A497,'Details local delivery'!B:L,11,0)</f>
        <v>0</v>
      </c>
      <c r="F497" s="94">
        <f>SUMIFS('Details local delivery'!M:M,'Details local delivery'!G:G,'RECAP Delivery Plan '!A497)</f>
        <v>31</v>
      </c>
      <c r="G497" s="94">
        <f>VLOOKUP(A497,'Details local delivery'!B:J,9,0)</f>
        <v>0</v>
      </c>
      <c r="H497" s="95">
        <f>SUMIFS('Details local delivery'!K:K,'Details local delivery'!G:G,'RECAP Delivery Plan '!A497)</f>
        <v>11138</v>
      </c>
      <c r="I497" s="96">
        <f>SUMIFS('Details local delivery'!Y:Y,'Details local delivery'!B:B,A:A)</f>
        <v>0</v>
      </c>
      <c r="J497" s="97">
        <f>AVERAGEIFS('Details local delivery'!W:W,'Details local delivery'!B:B,A497)</f>
        <v>1</v>
      </c>
      <c r="K497" s="96">
        <f>_xlfn.MAXIFS('Details local delivery'!Z:Z,'Details local delivery'!B:B,A497)</f>
        <v>0</v>
      </c>
      <c r="L497" s="96">
        <f>_xlfn.MAXIFS('Details local delivery'!AA:AA,'Details local delivery'!B:B,A497)</f>
        <v>0</v>
      </c>
      <c r="M497" s="96">
        <f>_xlfn.MAXIFS('Details local delivery'!AB:AB,'Details local delivery'!B:B,A497)</f>
        <v>0</v>
      </c>
      <c r="N497" s="104" t="e">
        <f t="shared" si="106"/>
        <v>#DIV/0!</v>
      </c>
      <c r="O497" s="104" t="e">
        <f t="shared" si="107"/>
        <v>#DIV/0!</v>
      </c>
      <c r="P497" s="99">
        <f t="shared" si="108"/>
        <v>0</v>
      </c>
      <c r="Q497" s="100">
        <f t="shared" si="109"/>
        <v>0</v>
      </c>
      <c r="R497" s="105" t="e">
        <f t="shared" si="110"/>
        <v>#DIV/0!</v>
      </c>
      <c r="S497" s="101" t="e">
        <f t="shared" si="92"/>
        <v>#DIV/0!</v>
      </c>
      <c r="T497" s="102"/>
      <c r="U497" s="107"/>
      <c r="V497" s="5"/>
    </row>
    <row r="498" spans="1:22" ht="15.6" hidden="1" x14ac:dyDescent="0.3">
      <c r="A498" s="18" t="s">
        <v>1219</v>
      </c>
      <c r="B498" s="92">
        <f>+IFERROR(VLOOKUP(A498,'Details local delivery'!B:C,2,0),"-")</f>
        <v>46079</v>
      </c>
      <c r="C498" s="93">
        <f t="shared" si="105"/>
        <v>46079</v>
      </c>
      <c r="D498" s="94" t="str">
        <f>+IFERROR(VLOOKUP(A498,'Details local delivery'!B:E,4,0),"-")</f>
        <v>626tu203</v>
      </c>
      <c r="E498" s="94">
        <f>VLOOKUP(A498,'Details local delivery'!B:L,11,0)</f>
        <v>14</v>
      </c>
      <c r="F498" s="94">
        <f>SUMIFS('Details local delivery'!M:M,'Details local delivery'!G:G,'RECAP Delivery Plan '!A498)</f>
        <v>20</v>
      </c>
      <c r="G498" s="94">
        <f>VLOOKUP(A498,'Details local delivery'!B:J,9,0)</f>
        <v>8500</v>
      </c>
      <c r="H498" s="95">
        <f>SUMIFS('Details local delivery'!K:K,'Details local delivery'!G:G,'RECAP Delivery Plan '!A498)</f>
        <v>8184</v>
      </c>
      <c r="I498" s="96">
        <f>SUMIFS('Details local delivery'!Y:Y,'Details local delivery'!B:B,A:A)</f>
        <v>0</v>
      </c>
      <c r="J498" s="97">
        <f>AVERAGEIFS('Details local delivery'!W:W,'Details local delivery'!B:B,A498)</f>
        <v>1</v>
      </c>
      <c r="K498" s="96">
        <f>_xlfn.MAXIFS('Details local delivery'!Z:Z,'Details local delivery'!B:B,A498)</f>
        <v>0</v>
      </c>
      <c r="L498" s="96">
        <f>_xlfn.MAXIFS('Details local delivery'!AA:AA,'Details local delivery'!B:B,A498)</f>
        <v>0</v>
      </c>
      <c r="M498" s="96">
        <f>_xlfn.MAXIFS('Details local delivery'!AB:AB,'Details local delivery'!B:B,A498)</f>
        <v>0</v>
      </c>
      <c r="N498" s="104">
        <f t="shared" si="106"/>
        <v>1.4285714285714286</v>
      </c>
      <c r="O498" s="104">
        <f t="shared" si="107"/>
        <v>0.96282352941176474</v>
      </c>
      <c r="P498" s="99">
        <f t="shared" si="108"/>
        <v>0</v>
      </c>
      <c r="Q498" s="100">
        <f t="shared" si="109"/>
        <v>0</v>
      </c>
      <c r="R498" s="105" t="e">
        <f t="shared" si="110"/>
        <v>#DIV/0!</v>
      </c>
      <c r="S498" s="101">
        <f t="shared" si="92"/>
        <v>1.4285714285714286</v>
      </c>
      <c r="T498" s="102"/>
      <c r="U498" s="107"/>
      <c r="V498" s="5"/>
    </row>
    <row r="499" spans="1:22" ht="15.6" hidden="1" x14ac:dyDescent="0.3">
      <c r="A499" s="18" t="s">
        <v>1220</v>
      </c>
      <c r="B499" s="92">
        <f>+IFERROR(VLOOKUP(A499,'Details local delivery'!B:C,2,0),"-")</f>
        <v>46079</v>
      </c>
      <c r="C499" s="93">
        <f t="shared" si="105"/>
        <v>46079</v>
      </c>
      <c r="D499" s="94" t="str">
        <f>+IFERROR(VLOOKUP(A499,'Details local delivery'!B:E,4,0),"-")</f>
        <v>9524TU238</v>
      </c>
      <c r="E499" s="94">
        <f>VLOOKUP(A499,'Details local delivery'!B:L,11,0)</f>
        <v>14</v>
      </c>
      <c r="F499" s="94">
        <f>SUMIFS('Details local delivery'!M:M,'Details local delivery'!G:G,'RECAP Delivery Plan '!A499)</f>
        <v>10</v>
      </c>
      <c r="G499" s="94">
        <f>VLOOKUP(A499,'Details local delivery'!B:J,9,0)</f>
        <v>10230</v>
      </c>
      <c r="H499" s="95">
        <f>SUMIFS('Details local delivery'!K:K,'Details local delivery'!G:G,'RECAP Delivery Plan '!A499)</f>
        <v>8250</v>
      </c>
      <c r="I499" s="96">
        <f>SUMIFS('Details local delivery'!Y:Y,'Details local delivery'!B:B,A:A)</f>
        <v>0</v>
      </c>
      <c r="J499" s="97">
        <f>AVERAGEIFS('Details local delivery'!W:W,'Details local delivery'!B:B,A499)</f>
        <v>1</v>
      </c>
      <c r="K499" s="96">
        <f>_xlfn.MAXIFS('Details local delivery'!Z:Z,'Details local delivery'!B:B,A499)</f>
        <v>0</v>
      </c>
      <c r="L499" s="96">
        <f>_xlfn.MAXIFS('Details local delivery'!AA:AA,'Details local delivery'!B:B,A499)</f>
        <v>0</v>
      </c>
      <c r="M499" s="256">
        <f>IFERROR(_xlfn.MAXIFS('Details local delivery'!AB:AB,'Details local delivery'!B:B,A499),"-")</f>
        <v>0</v>
      </c>
      <c r="N499" s="104">
        <f t="shared" si="106"/>
        <v>0.7142857142857143</v>
      </c>
      <c r="O499" s="104">
        <f t="shared" si="107"/>
        <v>0.80645161290322576</v>
      </c>
      <c r="P499" s="99">
        <f t="shared" si="108"/>
        <v>0</v>
      </c>
      <c r="Q499" s="100">
        <f t="shared" si="109"/>
        <v>0</v>
      </c>
      <c r="R499" s="105" t="e">
        <f t="shared" si="110"/>
        <v>#DIV/0!</v>
      </c>
      <c r="S499" s="101">
        <f t="shared" si="92"/>
        <v>0.80645161290322576</v>
      </c>
      <c r="T499" s="102"/>
      <c r="U499" s="107"/>
      <c r="V499" s="5"/>
    </row>
    <row r="500" spans="1:22" ht="15.6" hidden="1" x14ac:dyDescent="0.3">
      <c r="A500" s="18" t="s">
        <v>1221</v>
      </c>
      <c r="B500" s="92">
        <f>+IFERROR(VLOOKUP(A500,'Details local delivery'!B:C,2,0),"-")</f>
        <v>46079</v>
      </c>
      <c r="C500" s="93">
        <f t="shared" si="105"/>
        <v>46079</v>
      </c>
      <c r="D500" s="94" t="str">
        <f>+IFERROR(VLOOKUP(A500,'Details local delivery'!B:E,4,0),"-")</f>
        <v>2282tu131</v>
      </c>
      <c r="E500" s="94">
        <f>VLOOKUP(A500,'Details local delivery'!B:L,11,0)</f>
        <v>14</v>
      </c>
      <c r="F500" s="94">
        <f>SUMIFS('Details local delivery'!M:M,'Details local delivery'!G:G,'RECAP Delivery Plan '!A500)</f>
        <v>10</v>
      </c>
      <c r="G500" s="94">
        <f>VLOOKUP(A500,'Details local delivery'!B:J,9,0)</f>
        <v>10200</v>
      </c>
      <c r="H500" s="95">
        <f>SUMIFS('Details local delivery'!K:K,'Details local delivery'!G:G,'RECAP Delivery Plan '!A500)</f>
        <v>10200</v>
      </c>
      <c r="I500" s="96">
        <f>SUMIFS('Details local delivery'!Y:Y,'Details local delivery'!B:B,A:A)</f>
        <v>0</v>
      </c>
      <c r="J500" s="97">
        <f>AVERAGEIFS('Details local delivery'!W:W,'Details local delivery'!B:B,A500)</f>
        <v>1</v>
      </c>
      <c r="K500" s="96">
        <f>_xlfn.MAXIFS('Details local delivery'!Z:Z,'Details local delivery'!B:B,A500)</f>
        <v>0</v>
      </c>
      <c r="L500" s="96">
        <f>_xlfn.MAXIFS('Details local delivery'!AA:AA,'Details local delivery'!B:B,A500)</f>
        <v>0</v>
      </c>
      <c r="M500" s="256">
        <f>IFERROR(_xlfn.MAXIFS('Details local delivery'!AB:AB,'Details local delivery'!B:B,A500),"-")</f>
        <v>0</v>
      </c>
      <c r="N500" s="104">
        <f t="shared" si="106"/>
        <v>0.7142857142857143</v>
      </c>
      <c r="O500" s="104">
        <f t="shared" si="107"/>
        <v>1</v>
      </c>
      <c r="P500" s="99">
        <f t="shared" si="108"/>
        <v>0</v>
      </c>
      <c r="Q500" s="100">
        <f t="shared" si="109"/>
        <v>0</v>
      </c>
      <c r="R500" s="105" t="e">
        <f t="shared" si="110"/>
        <v>#DIV/0!</v>
      </c>
      <c r="S500" s="101">
        <f t="shared" si="92"/>
        <v>1</v>
      </c>
      <c r="T500" s="102"/>
      <c r="U500" s="107"/>
      <c r="V500" s="5"/>
    </row>
    <row r="501" spans="1:22" ht="15.6" hidden="1" x14ac:dyDescent="0.3">
      <c r="A501" s="18" t="s">
        <v>1222</v>
      </c>
      <c r="B501" s="92">
        <f>+IFERROR(VLOOKUP(A501,'Details local delivery'!B:C,2,0),"-")</f>
        <v>46079</v>
      </c>
      <c r="C501" s="93">
        <f t="shared" si="105"/>
        <v>46079</v>
      </c>
      <c r="D501" s="94" t="str">
        <f>+IFERROR(VLOOKUP(A501,'Details local delivery'!B:E,4,0),"-")</f>
        <v>6502TU247</v>
      </c>
      <c r="E501" s="94">
        <f>VLOOKUP(A501,'Details local delivery'!B:L,11,0)</f>
        <v>14</v>
      </c>
      <c r="F501" s="94">
        <f>SUMIFS('Details local delivery'!M:M,'Details local delivery'!G:G,'RECAP Delivery Plan '!A501)</f>
        <v>10</v>
      </c>
      <c r="G501" s="94">
        <f>VLOOKUP(A501,'Details local delivery'!B:J,9,0)</f>
        <v>8500</v>
      </c>
      <c r="H501" s="95">
        <f>SUMIFS('Details local delivery'!K:K,'Details local delivery'!G:G,'RECAP Delivery Plan '!A501)</f>
        <v>10200</v>
      </c>
      <c r="I501" s="96">
        <f>SUMIFS('Details local delivery'!Y:Y,'Details local delivery'!B:B,A:A)</f>
        <v>0</v>
      </c>
      <c r="J501" s="97">
        <f>AVERAGEIFS('Details local delivery'!W:W,'Details local delivery'!B:B,A501)</f>
        <v>1</v>
      </c>
      <c r="K501" s="96">
        <f>_xlfn.MAXIFS('Details local delivery'!Z:Z,'Details local delivery'!B:B,A501)</f>
        <v>0</v>
      </c>
      <c r="L501" s="96">
        <f>_xlfn.MAXIFS('Details local delivery'!AA:AA,'Details local delivery'!B:B,A501)</f>
        <v>0</v>
      </c>
      <c r="M501" s="256">
        <f>IFERROR(_xlfn.MAXIFS('Details local delivery'!AB:AB,'Details local delivery'!B:B,A501),"-")</f>
        <v>0</v>
      </c>
      <c r="N501" s="104">
        <f t="shared" si="106"/>
        <v>0.7142857142857143</v>
      </c>
      <c r="O501" s="104">
        <f t="shared" si="107"/>
        <v>1.2</v>
      </c>
      <c r="P501" s="99">
        <f t="shared" si="108"/>
        <v>0</v>
      </c>
      <c r="Q501" s="100">
        <f t="shared" si="109"/>
        <v>0</v>
      </c>
      <c r="R501" s="105" t="e">
        <f t="shared" si="110"/>
        <v>#DIV/0!</v>
      </c>
      <c r="S501" s="101">
        <f t="shared" si="92"/>
        <v>1.2</v>
      </c>
      <c r="T501" s="102"/>
      <c r="U501" s="107"/>
      <c r="V501" s="5"/>
    </row>
    <row r="502" spans="1:22" ht="15.6" hidden="1" x14ac:dyDescent="0.3">
      <c r="A502" s="18" t="s">
        <v>1223</v>
      </c>
      <c r="B502" s="92">
        <f>+IFERROR(VLOOKUP(A502,'Details local delivery'!B:C,2,0),"-")</f>
        <v>46079</v>
      </c>
      <c r="C502" s="93">
        <f t="shared" si="105"/>
        <v>46079</v>
      </c>
      <c r="D502" s="94" t="str">
        <f>+IFERROR(VLOOKUP(A502,'Details local delivery'!B:E,4,0),"-")</f>
        <v>7797tu218</v>
      </c>
      <c r="E502" s="94">
        <f>VLOOKUP(A502,'Details local delivery'!B:L,11,0)</f>
        <v>3</v>
      </c>
      <c r="F502" s="94">
        <f>SUMIFS('Details local delivery'!M:M,'Details local delivery'!G:G,'RECAP Delivery Plan '!A502)</f>
        <v>4</v>
      </c>
      <c r="G502" s="94">
        <f>VLOOKUP(A502,'Details local delivery'!B:J,9,0)</f>
        <v>927</v>
      </c>
      <c r="H502" s="95">
        <f>SUMIFS('Details local delivery'!K:K,'Details local delivery'!G:G,'RECAP Delivery Plan '!A502)</f>
        <v>1000</v>
      </c>
      <c r="I502" s="96">
        <f>SUMIFS('Details local delivery'!Y:Y,'Details local delivery'!B:B,A:A)</f>
        <v>0</v>
      </c>
      <c r="J502" s="97">
        <f>AVERAGEIFS('Details local delivery'!W:W,'Details local delivery'!B:B,A502)</f>
        <v>0.83958333333333335</v>
      </c>
      <c r="K502" s="96">
        <f>_xlfn.MAXIFS('Details local delivery'!Z:Z,'Details local delivery'!B:B,A502)</f>
        <v>0</v>
      </c>
      <c r="L502" s="96">
        <f>_xlfn.MAXIFS('Details local delivery'!AA:AA,'Details local delivery'!B:B,A502)</f>
        <v>0</v>
      </c>
      <c r="M502" s="96">
        <f>_xlfn.MAXIFS('Details local delivery'!AB:AB,'Details local delivery'!B:B,A502)</f>
        <v>0</v>
      </c>
      <c r="N502" s="104">
        <f t="shared" si="106"/>
        <v>1.3333333333333333</v>
      </c>
      <c r="O502" s="104">
        <f t="shared" si="107"/>
        <v>1.0787486515641855</v>
      </c>
      <c r="P502" s="99">
        <f t="shared" si="108"/>
        <v>0</v>
      </c>
      <c r="Q502" s="100">
        <f t="shared" si="109"/>
        <v>0</v>
      </c>
      <c r="R502" s="105" t="e">
        <f t="shared" si="110"/>
        <v>#DIV/0!</v>
      </c>
      <c r="S502" s="101">
        <f t="shared" si="92"/>
        <v>1.3333333333333333</v>
      </c>
      <c r="T502" s="102"/>
      <c r="U502" s="107" t="s">
        <v>228</v>
      </c>
      <c r="V502" s="5"/>
    </row>
    <row r="503" spans="1:22" ht="15.6" hidden="1" x14ac:dyDescent="0.3">
      <c r="A503" s="18" t="s">
        <v>1224</v>
      </c>
      <c r="B503" s="92">
        <f>+IFERROR(VLOOKUP(A503,'Details local delivery'!B:C,2,0),"-")</f>
        <v>46079</v>
      </c>
      <c r="C503" s="93">
        <f t="shared" si="105"/>
        <v>46079</v>
      </c>
      <c r="D503" s="94" t="str">
        <f>+IFERROR(VLOOKUP(A503,'Details local delivery'!B:E,4,0),"-")</f>
        <v>626tu203</v>
      </c>
      <c r="E503" s="94">
        <f>VLOOKUP(A503,'Details local delivery'!B:L,11,0)</f>
        <v>14</v>
      </c>
      <c r="F503" s="94">
        <f>SUMIFS('Details local delivery'!M:M,'Details local delivery'!G:G,'RECAP Delivery Plan '!A503)</f>
        <v>6</v>
      </c>
      <c r="G503" s="94">
        <f>VLOOKUP(A503,'Details local delivery'!B:J,9,0)</f>
        <v>8500</v>
      </c>
      <c r="H503" s="95">
        <f>SUMIFS('Details local delivery'!K:K,'Details local delivery'!G:G,'RECAP Delivery Plan '!A503)</f>
        <v>2271.8000000000002</v>
      </c>
      <c r="I503" s="96">
        <f>SUMIFS('Details local delivery'!Y:Y,'Details local delivery'!B:B,A:A)</f>
        <v>0</v>
      </c>
      <c r="J503" s="97">
        <f>AVERAGEIFS('Details local delivery'!W:W,'Details local delivery'!B:B,A503)</f>
        <v>0.99305555555555569</v>
      </c>
      <c r="K503" s="96">
        <f>_xlfn.MAXIFS('Details local delivery'!Z:Z,'Details local delivery'!B:B,A503)</f>
        <v>0</v>
      </c>
      <c r="L503" s="96">
        <f>_xlfn.MAXIFS('Details local delivery'!AA:AA,'Details local delivery'!B:B,A503)</f>
        <v>0</v>
      </c>
      <c r="M503" s="256">
        <f>IFERROR(_xlfn.MAXIFS('Details local delivery'!AB:AB,'Details local delivery'!B:B,A503),"-")</f>
        <v>0</v>
      </c>
      <c r="N503" s="104">
        <f t="shared" si="106"/>
        <v>0.42857142857142855</v>
      </c>
      <c r="O503" s="104">
        <f t="shared" si="107"/>
        <v>0.26727058823529415</v>
      </c>
      <c r="P503" s="99">
        <f t="shared" si="108"/>
        <v>0</v>
      </c>
      <c r="Q503" s="100">
        <f t="shared" si="109"/>
        <v>0</v>
      </c>
      <c r="R503" s="105" t="e">
        <f t="shared" si="110"/>
        <v>#DIV/0!</v>
      </c>
      <c r="S503" s="101">
        <f t="shared" si="92"/>
        <v>0.42857142857142855</v>
      </c>
      <c r="T503" s="102"/>
      <c r="U503" s="107" t="s">
        <v>228</v>
      </c>
      <c r="V503" s="5"/>
    </row>
    <row r="504" spans="1:22" ht="15.6" hidden="1" x14ac:dyDescent="0.3">
      <c r="A504" s="18" t="s">
        <v>1225</v>
      </c>
      <c r="B504" s="92">
        <f>+IFERROR(VLOOKUP(A504,'Details local delivery'!B:C,2,0),"-")</f>
        <v>46079</v>
      </c>
      <c r="C504" s="93">
        <f t="shared" si="105"/>
        <v>46079</v>
      </c>
      <c r="D504" s="94" t="str">
        <f>+IFERROR(VLOOKUP(A504,'Details local delivery'!B:E,4,0),"-")</f>
        <v>6502TU247</v>
      </c>
      <c r="E504" s="94">
        <f>VLOOKUP(A504,'Details local delivery'!B:L,11,0)</f>
        <v>14</v>
      </c>
      <c r="F504" s="94">
        <f>SUMIFS('Details local delivery'!M:M,'Details local delivery'!G:G,'RECAP Delivery Plan '!A504)</f>
        <v>23</v>
      </c>
      <c r="G504" s="94">
        <f>VLOOKUP(A504,'Details local delivery'!B:J,9,0)</f>
        <v>8500</v>
      </c>
      <c r="H504" s="95">
        <f>SUMIFS('Details local delivery'!K:K,'Details local delivery'!G:G,'RECAP Delivery Plan '!A504)</f>
        <v>15000</v>
      </c>
      <c r="I504" s="96">
        <f>SUMIFS('Details local delivery'!Y:Y,'Details local delivery'!B:B,A:A)</f>
        <v>0</v>
      </c>
      <c r="J504" s="97">
        <f>AVERAGEIFS('Details local delivery'!W:W,'Details local delivery'!B:B,A504)</f>
        <v>1</v>
      </c>
      <c r="K504" s="96">
        <f>_xlfn.MAXIFS('Details local delivery'!Z:Z,'Details local delivery'!B:B,A504)</f>
        <v>0</v>
      </c>
      <c r="L504" s="96">
        <f>_xlfn.MAXIFS('Details local delivery'!AA:AA,'Details local delivery'!B:B,A504)</f>
        <v>0</v>
      </c>
      <c r="M504" s="256">
        <f>IFERROR(_xlfn.MAXIFS('Details local delivery'!AB:AB,'Details local delivery'!B:B,A504),"-")</f>
        <v>0</v>
      </c>
      <c r="N504" s="104">
        <f t="shared" si="106"/>
        <v>1.6428571428571428</v>
      </c>
      <c r="O504" s="104">
        <f t="shared" si="107"/>
        <v>1.7647058823529411</v>
      </c>
      <c r="P504" s="99">
        <f t="shared" si="108"/>
        <v>0</v>
      </c>
      <c r="Q504" s="100">
        <f t="shared" si="109"/>
        <v>0</v>
      </c>
      <c r="R504" s="105" t="e">
        <f t="shared" si="110"/>
        <v>#DIV/0!</v>
      </c>
      <c r="S504" s="101">
        <f t="shared" si="92"/>
        <v>1.7647058823529411</v>
      </c>
      <c r="T504" s="102"/>
      <c r="U504" s="107"/>
      <c r="V504" s="5"/>
    </row>
    <row r="505" spans="1:22" ht="15.6" hidden="1" x14ac:dyDescent="0.3">
      <c r="A505" s="18" t="s">
        <v>1226</v>
      </c>
      <c r="B505" s="92">
        <f>+IFERROR(VLOOKUP(A505,'Details local delivery'!B:C,2,0),"-")</f>
        <v>46079</v>
      </c>
      <c r="C505" s="93">
        <f t="shared" si="105"/>
        <v>46079</v>
      </c>
      <c r="D505" s="94" t="str">
        <f>+IFERROR(VLOOKUP(A505,'Details local delivery'!B:E,4,0),"-")</f>
        <v>7797tu218</v>
      </c>
      <c r="E505" s="94">
        <f>VLOOKUP(A505,'Details local delivery'!B:L,11,0)</f>
        <v>3</v>
      </c>
      <c r="F505" s="94">
        <f>SUMIFS('Details local delivery'!M:M,'Details local delivery'!G:G,'RECAP Delivery Plan '!A505)</f>
        <v>1</v>
      </c>
      <c r="G505" s="94">
        <f>VLOOKUP(A505,'Details local delivery'!B:J,9,0)</f>
        <v>927</v>
      </c>
      <c r="H505" s="95">
        <f>SUMIFS('Details local delivery'!K:K,'Details local delivery'!G:G,'RECAP Delivery Plan '!A505)</f>
        <v>200</v>
      </c>
      <c r="I505" s="96">
        <f>SUMIFS('Details local delivery'!Y:Y,'Details local delivery'!B:B,A:A)</f>
        <v>0</v>
      </c>
      <c r="J505" s="97">
        <f>AVERAGEIFS('Details local delivery'!W:W,'Details local delivery'!B:B,A505)</f>
        <v>0.67500000000000004</v>
      </c>
      <c r="K505" s="96">
        <f>_xlfn.MAXIFS('Details local delivery'!Z:Z,'Details local delivery'!B:B,A505)</f>
        <v>0</v>
      </c>
      <c r="L505" s="96">
        <f>_xlfn.MAXIFS('Details local delivery'!AA:AA,'Details local delivery'!B:B,A505)</f>
        <v>0</v>
      </c>
      <c r="M505" s="96">
        <f>_xlfn.MAXIFS('Details local delivery'!AB:AB,'Details local delivery'!B:B,A505)</f>
        <v>0</v>
      </c>
      <c r="N505" s="104">
        <f t="shared" si="106"/>
        <v>0.33333333333333331</v>
      </c>
      <c r="O505" s="104">
        <f t="shared" si="107"/>
        <v>0.21574973031283712</v>
      </c>
      <c r="P505" s="99">
        <f t="shared" si="108"/>
        <v>0</v>
      </c>
      <c r="Q505" s="100">
        <f t="shared" si="109"/>
        <v>0</v>
      </c>
      <c r="R505" s="105" t="e">
        <f t="shared" si="110"/>
        <v>#DIV/0!</v>
      </c>
      <c r="S505" s="101">
        <f t="shared" si="92"/>
        <v>0.33333333333333331</v>
      </c>
      <c r="T505" s="102"/>
      <c r="U505" s="107" t="s">
        <v>228</v>
      </c>
      <c r="V505" s="5"/>
    </row>
    <row r="506" spans="1:22" ht="15.6" hidden="1" x14ac:dyDescent="0.3">
      <c r="A506" s="18" t="s">
        <v>1227</v>
      </c>
      <c r="B506" s="92">
        <f>+IFERROR(VLOOKUP(A506,'Details local delivery'!B:C,2,0),"-")</f>
        <v>46080</v>
      </c>
      <c r="C506" s="93">
        <f t="shared" si="105"/>
        <v>46080</v>
      </c>
      <c r="D506" s="94" t="str">
        <f>+IFERROR(VLOOKUP(A506,'Details local delivery'!B:E,4,0),"-")</f>
        <v>4331tu175</v>
      </c>
      <c r="E506" s="94">
        <f>VLOOKUP(A506,'Details local delivery'!B:L,11,0)</f>
        <v>14</v>
      </c>
      <c r="F506" s="94">
        <f>SUMIFS('Details local delivery'!M:M,'Details local delivery'!G:G,'RECAP Delivery Plan '!A506)</f>
        <v>8</v>
      </c>
      <c r="G506" s="94">
        <f>VLOOKUP(A506,'Details local delivery'!B:J,9,0)</f>
        <v>9200</v>
      </c>
      <c r="H506" s="95">
        <f>SUMIFS('Details local delivery'!K:K,'Details local delivery'!G:G,'RECAP Delivery Plan '!A506)</f>
        <v>6500</v>
      </c>
      <c r="I506" s="96">
        <f>SUMIFS('Details local delivery'!Y:Y,'Details local delivery'!B:B,A:A)</f>
        <v>0</v>
      </c>
      <c r="J506" s="97">
        <f>AVERAGEIFS('Details local delivery'!W:W,'Details local delivery'!B:B,A506)</f>
        <v>1</v>
      </c>
      <c r="K506" s="96">
        <f>_xlfn.MAXIFS('Details local delivery'!Z:Z,'Details local delivery'!B:B,A506)</f>
        <v>0</v>
      </c>
      <c r="L506" s="96">
        <f>_xlfn.MAXIFS('Details local delivery'!AA:AA,'Details local delivery'!B:B,A506)</f>
        <v>0</v>
      </c>
      <c r="M506" s="256">
        <f>IFERROR(_xlfn.MAXIFS('Details local delivery'!AB:AB,'Details local delivery'!B:B,A506),"-")</f>
        <v>0</v>
      </c>
      <c r="N506" s="104">
        <f t="shared" si="106"/>
        <v>0.5714285714285714</v>
      </c>
      <c r="O506" s="104">
        <f t="shared" si="107"/>
        <v>0.70652173913043481</v>
      </c>
      <c r="P506" s="99">
        <f t="shared" si="108"/>
        <v>0</v>
      </c>
      <c r="Q506" s="100">
        <f t="shared" si="109"/>
        <v>0</v>
      </c>
      <c r="R506" s="105" t="e">
        <f t="shared" si="110"/>
        <v>#DIV/0!</v>
      </c>
      <c r="S506" s="101">
        <f t="shared" si="92"/>
        <v>0.70652173913043481</v>
      </c>
      <c r="T506" s="102"/>
      <c r="U506" s="107"/>
      <c r="V506" s="5"/>
    </row>
    <row r="507" spans="1:22" ht="15.6" hidden="1" x14ac:dyDescent="0.3">
      <c r="A507" s="18" t="s">
        <v>1228</v>
      </c>
      <c r="B507" s="92">
        <f>+IFERROR(VLOOKUP(A507,'Details local delivery'!B:C,2,0),"-")</f>
        <v>46080</v>
      </c>
      <c r="C507" s="93">
        <f t="shared" si="105"/>
        <v>46080</v>
      </c>
      <c r="D507" s="94" t="str">
        <f>+IFERROR(VLOOKUP(A507,'Details local delivery'!B:E,4,0),"-")</f>
        <v>4331tu175</v>
      </c>
      <c r="E507" s="94">
        <f>VLOOKUP(A507,'Details local delivery'!B:L,11,0)</f>
        <v>14</v>
      </c>
      <c r="F507" s="94">
        <f>SUMIFS('Details local delivery'!M:M,'Details local delivery'!G:G,'RECAP Delivery Plan '!A507)</f>
        <v>16</v>
      </c>
      <c r="G507" s="94">
        <f>VLOOKUP(A507,'Details local delivery'!B:J,9,0)</f>
        <v>9200</v>
      </c>
      <c r="H507" s="95">
        <f>SUMIFS('Details local delivery'!K:K,'Details local delivery'!G:G,'RECAP Delivery Plan '!A507)</f>
        <v>10550</v>
      </c>
      <c r="I507" s="96">
        <f>SUMIFS('Details local delivery'!Y:Y,'Details local delivery'!B:B,A:A)</f>
        <v>0</v>
      </c>
      <c r="J507" s="97">
        <f>AVERAGEIFS('Details local delivery'!W:W,'Details local delivery'!B:B,A507)</f>
        <v>1</v>
      </c>
      <c r="K507" s="96">
        <f>_xlfn.MAXIFS('Details local delivery'!Z:Z,'Details local delivery'!B:B,A507)</f>
        <v>0</v>
      </c>
      <c r="L507" s="96">
        <f>_xlfn.MAXIFS('Details local delivery'!AA:AA,'Details local delivery'!B:B,A507)</f>
        <v>0</v>
      </c>
      <c r="M507" s="256">
        <f>IFERROR(_xlfn.MAXIFS('Details local delivery'!AB:AB,'Details local delivery'!B:B,A507),"-")</f>
        <v>0</v>
      </c>
      <c r="N507" s="104">
        <f t="shared" si="106"/>
        <v>1.1428571428571428</v>
      </c>
      <c r="O507" s="104">
        <f t="shared" si="107"/>
        <v>1.1467391304347827</v>
      </c>
      <c r="P507" s="99">
        <f t="shared" si="108"/>
        <v>0</v>
      </c>
      <c r="Q507" s="100">
        <f t="shared" si="109"/>
        <v>0</v>
      </c>
      <c r="R507" s="105" t="e">
        <f t="shared" si="110"/>
        <v>#DIV/0!</v>
      </c>
      <c r="S507" s="101">
        <f t="shared" si="92"/>
        <v>1.1467391304347827</v>
      </c>
      <c r="T507" s="102"/>
      <c r="U507" s="107"/>
      <c r="V507" s="5"/>
    </row>
    <row r="508" spans="1:22" ht="15.6" hidden="1" x14ac:dyDescent="0.3">
      <c r="A508" s="18" t="s">
        <v>1229</v>
      </c>
      <c r="B508" s="92">
        <f>+IFERROR(VLOOKUP(A508,'Details local delivery'!B:C,2,0),"-")</f>
        <v>46080</v>
      </c>
      <c r="C508" s="93">
        <f t="shared" si="105"/>
        <v>46080</v>
      </c>
      <c r="D508" s="94" t="str">
        <f>+IFERROR(VLOOKUP(A508,'Details local delivery'!B:E,4,0),"-")</f>
        <v>REM107627</v>
      </c>
      <c r="E508" s="94">
        <f>VLOOKUP(A508,'Details local delivery'!B:L,11,0)</f>
        <v>27</v>
      </c>
      <c r="F508" s="94">
        <f>SUMIFS('Details local delivery'!M:M,'Details local delivery'!G:G,'RECAP Delivery Plan '!A508)</f>
        <v>10</v>
      </c>
      <c r="G508" s="94">
        <f>VLOOKUP(A508,'Details local delivery'!B:J,9,0)</f>
        <v>24950</v>
      </c>
      <c r="H508" s="95">
        <f>SUMIFS('Details local delivery'!K:K,'Details local delivery'!G:G,'RECAP Delivery Plan '!A508)</f>
        <v>4994</v>
      </c>
      <c r="I508" s="96">
        <f>SUMIFS('Details local delivery'!Y:Y,'Details local delivery'!B:B,A:A)</f>
        <v>0</v>
      </c>
      <c r="J508" s="97">
        <f>AVERAGEIFS('Details local delivery'!W:W,'Details local delivery'!B:B,A508)</f>
        <v>1</v>
      </c>
      <c r="K508" s="96">
        <f>_xlfn.MAXIFS('Details local delivery'!Z:Z,'Details local delivery'!B:B,A508)</f>
        <v>0</v>
      </c>
      <c r="L508" s="96">
        <f>_xlfn.MAXIFS('Details local delivery'!AA:AA,'Details local delivery'!B:B,A508)</f>
        <v>0</v>
      </c>
      <c r="M508" s="256">
        <f>IFERROR(_xlfn.MAXIFS('Details local delivery'!AB:AB,'Details local delivery'!B:B,A508),"-")</f>
        <v>0</v>
      </c>
      <c r="N508" s="104">
        <f t="shared" si="106"/>
        <v>0.37037037037037035</v>
      </c>
      <c r="O508" s="104">
        <f t="shared" si="107"/>
        <v>0.20016032064128256</v>
      </c>
      <c r="P508" s="99">
        <f t="shared" si="108"/>
        <v>0</v>
      </c>
      <c r="Q508" s="100">
        <f t="shared" si="109"/>
        <v>0</v>
      </c>
      <c r="R508" s="105" t="e">
        <f t="shared" si="110"/>
        <v>#DIV/0!</v>
      </c>
      <c r="S508" s="101">
        <f t="shared" si="92"/>
        <v>0.37037037037037035</v>
      </c>
      <c r="T508" s="102"/>
      <c r="U508" s="107"/>
      <c r="V508" s="5"/>
    </row>
    <row r="509" spans="1:22" ht="15.6" hidden="1" x14ac:dyDescent="0.3">
      <c r="A509" s="18" t="s">
        <v>1230</v>
      </c>
      <c r="B509" s="92">
        <f>+IFERROR(VLOOKUP(A509,'Details local delivery'!B:C,2,0),"-")</f>
        <v>46080</v>
      </c>
      <c r="C509" s="93">
        <f t="shared" si="105"/>
        <v>46080</v>
      </c>
      <c r="D509" s="94" t="str">
        <f>+IFERROR(VLOOKUP(A509,'Details local delivery'!B:E,4,0),"-")</f>
        <v>7797tu218</v>
      </c>
      <c r="E509" s="94">
        <f>VLOOKUP(A509,'Details local delivery'!B:L,11,0)</f>
        <v>3</v>
      </c>
      <c r="F509" s="94">
        <f>SUMIFS('Details local delivery'!M:M,'Details local delivery'!G:G,'RECAP Delivery Plan '!A509)</f>
        <v>1</v>
      </c>
      <c r="G509" s="94">
        <f>VLOOKUP(A509,'Details local delivery'!B:J,9,0)</f>
        <v>927</v>
      </c>
      <c r="H509" s="95">
        <f>SUMIFS('Details local delivery'!K:K,'Details local delivery'!G:G,'RECAP Delivery Plan '!A509)</f>
        <v>429.7</v>
      </c>
      <c r="I509" s="96">
        <f>SUMIFS('Details local delivery'!Y:Y,'Details local delivery'!B:B,A:A)</f>
        <v>0</v>
      </c>
      <c r="J509" s="97">
        <f>AVERAGEIFS('Details local delivery'!W:W,'Details local delivery'!B:B,A509)</f>
        <v>1</v>
      </c>
      <c r="K509" s="96">
        <f>_xlfn.MAXIFS('Details local delivery'!Z:Z,'Details local delivery'!B:B,A509)</f>
        <v>0</v>
      </c>
      <c r="L509" s="96">
        <f>_xlfn.MAXIFS('Details local delivery'!AA:AA,'Details local delivery'!B:B,A509)</f>
        <v>0</v>
      </c>
      <c r="M509" s="96">
        <f>_xlfn.MAXIFS('Details local delivery'!AB:AB,'Details local delivery'!B:B,A509)</f>
        <v>0</v>
      </c>
      <c r="N509" s="104">
        <f t="shared" si="106"/>
        <v>0.33333333333333331</v>
      </c>
      <c r="O509" s="104">
        <f t="shared" si="107"/>
        <v>0.4635382955771305</v>
      </c>
      <c r="P509" s="99">
        <f t="shared" si="108"/>
        <v>0</v>
      </c>
      <c r="Q509" s="100">
        <f t="shared" si="109"/>
        <v>0</v>
      </c>
      <c r="R509" s="105" t="e">
        <f t="shared" si="110"/>
        <v>#DIV/0!</v>
      </c>
      <c r="S509" s="101">
        <f t="shared" si="92"/>
        <v>0.4635382955771305</v>
      </c>
      <c r="T509" s="102"/>
      <c r="U509" s="107"/>
      <c r="V509" s="5"/>
    </row>
    <row r="510" spans="1:22" ht="15.6" hidden="1" x14ac:dyDescent="0.3">
      <c r="A510" s="18" t="s">
        <v>1231</v>
      </c>
      <c r="B510" s="92">
        <f>+IFERROR(VLOOKUP(A510,'Details local delivery'!B:C,2,0),"-")</f>
        <v>46080</v>
      </c>
      <c r="C510" s="93">
        <f t="shared" ref="C510:C540" si="111">B510</f>
        <v>46080</v>
      </c>
      <c r="D510" s="94" t="str">
        <f>+IFERROR(VLOOKUP(A510,'Details local delivery'!B:E,4,0),"-")</f>
        <v>6502TU247</v>
      </c>
      <c r="E510" s="94">
        <f>VLOOKUP(A510,'Details local delivery'!B:L,11,0)</f>
        <v>14</v>
      </c>
      <c r="F510" s="94">
        <f>SUMIFS('Details local delivery'!M:M,'Details local delivery'!G:G,'RECAP Delivery Plan '!A510)</f>
        <v>6</v>
      </c>
      <c r="G510" s="94">
        <f>VLOOKUP(A510,'Details local delivery'!B:J,9,0)</f>
        <v>8500</v>
      </c>
      <c r="H510" s="95">
        <f>SUMIFS('Details local delivery'!K:K,'Details local delivery'!G:G,'RECAP Delivery Plan '!A510)</f>
        <v>3400</v>
      </c>
      <c r="I510" s="96">
        <f>SUMIFS('Details local delivery'!Y:Y,'Details local delivery'!B:B,A:A)</f>
        <v>0</v>
      </c>
      <c r="J510" s="97">
        <f>AVERAGEIFS('Details local delivery'!W:W,'Details local delivery'!B:B,A510)</f>
        <v>1</v>
      </c>
      <c r="K510" s="96">
        <f>_xlfn.MAXIFS('Details local delivery'!Z:Z,'Details local delivery'!B:B,A510)</f>
        <v>0</v>
      </c>
      <c r="L510" s="96">
        <f>_xlfn.MAXIFS('Details local delivery'!AA:AA,'Details local delivery'!B:B,A510)</f>
        <v>0</v>
      </c>
      <c r="M510" s="256">
        <f>IFERROR(_xlfn.MAXIFS('Details local delivery'!AB:AB,'Details local delivery'!B:B,A510),"-")</f>
        <v>0</v>
      </c>
      <c r="N510" s="104">
        <f t="shared" ref="N510:N540" si="112">+F510/E510</f>
        <v>0.42857142857142855</v>
      </c>
      <c r="O510" s="104">
        <f t="shared" ref="O510:O540" si="113">+H510/G510</f>
        <v>0.4</v>
      </c>
      <c r="P510" s="99">
        <f t="shared" ref="P510:P540" si="114">K510+L510+M510</f>
        <v>0</v>
      </c>
      <c r="Q510" s="100">
        <f t="shared" ref="Q510:Q540" si="115">P510+I510</f>
        <v>0</v>
      </c>
      <c r="R510" s="105" t="e">
        <f t="shared" ref="R510:R540" si="116">Q510/P510</f>
        <v>#DIV/0!</v>
      </c>
      <c r="S510" s="101">
        <f t="shared" si="92"/>
        <v>0.42857142857142855</v>
      </c>
      <c r="T510" s="102"/>
      <c r="U510" s="107"/>
      <c r="V510" s="5"/>
    </row>
    <row r="511" spans="1:22" ht="15.6" hidden="1" x14ac:dyDescent="0.3">
      <c r="A511" s="18" t="s">
        <v>1232</v>
      </c>
      <c r="B511" s="92">
        <f>+IFERROR(VLOOKUP(A511,'Details local delivery'!B:C,2,0),"-")</f>
        <v>46080</v>
      </c>
      <c r="C511" s="93">
        <f t="shared" si="111"/>
        <v>46080</v>
      </c>
      <c r="D511" s="94" t="str">
        <f>+IFERROR(VLOOKUP(A511,'Details local delivery'!B:E,4,0),"-")</f>
        <v>9524TU238</v>
      </c>
      <c r="E511" s="94">
        <f>VLOOKUP(A511,'Details local delivery'!B:L,11,0)</f>
        <v>14</v>
      </c>
      <c r="F511" s="94">
        <f>SUMIFS('Details local delivery'!M:M,'Details local delivery'!G:G,'RECAP Delivery Plan '!A511)</f>
        <v>14</v>
      </c>
      <c r="G511" s="94">
        <f>VLOOKUP(A511,'Details local delivery'!B:J,9,0)</f>
        <v>10230</v>
      </c>
      <c r="H511" s="95">
        <f>SUMIFS('Details local delivery'!K:K,'Details local delivery'!G:G,'RECAP Delivery Plan '!A511)</f>
        <v>8500</v>
      </c>
      <c r="I511" s="96">
        <f>SUMIFS('Details local delivery'!Y:Y,'Details local delivery'!B:B,A:A)</f>
        <v>0</v>
      </c>
      <c r="J511" s="97">
        <f>AVERAGEIFS('Details local delivery'!W:W,'Details local delivery'!B:B,A511)</f>
        <v>1</v>
      </c>
      <c r="K511" s="96">
        <f>_xlfn.MAXIFS('Details local delivery'!Z:Z,'Details local delivery'!B:B,A511)</f>
        <v>0</v>
      </c>
      <c r="L511" s="96">
        <f>_xlfn.MAXIFS('Details local delivery'!AA:AA,'Details local delivery'!B:B,A511)</f>
        <v>0</v>
      </c>
      <c r="M511" s="256">
        <f>IFERROR(_xlfn.MAXIFS('Details local delivery'!AB:AB,'Details local delivery'!B:B,A511),"-")</f>
        <v>0</v>
      </c>
      <c r="N511" s="104">
        <f t="shared" si="112"/>
        <v>1</v>
      </c>
      <c r="O511" s="104">
        <f t="shared" si="113"/>
        <v>0.83088954056695996</v>
      </c>
      <c r="P511" s="99">
        <f t="shared" si="114"/>
        <v>0</v>
      </c>
      <c r="Q511" s="100">
        <f t="shared" si="115"/>
        <v>0</v>
      </c>
      <c r="R511" s="105" t="e">
        <f t="shared" si="116"/>
        <v>#DIV/0!</v>
      </c>
      <c r="S511" s="101">
        <f t="shared" si="92"/>
        <v>1</v>
      </c>
      <c r="T511" s="102"/>
      <c r="U511" s="107"/>
      <c r="V511" s="5"/>
    </row>
    <row r="512" spans="1:22" ht="15.6" hidden="1" x14ac:dyDescent="0.3">
      <c r="A512" s="18" t="s">
        <v>1233</v>
      </c>
      <c r="B512" s="92">
        <f>+IFERROR(VLOOKUP(A512,'Details local delivery'!B:C,2,0),"-")</f>
        <v>46080</v>
      </c>
      <c r="C512" s="93">
        <f t="shared" si="111"/>
        <v>46080</v>
      </c>
      <c r="D512" s="94" t="str">
        <f>+IFERROR(VLOOKUP(A512,'Details local delivery'!B:E,4,0),"-")</f>
        <v>626tu203</v>
      </c>
      <c r="E512" s="94">
        <f>VLOOKUP(A512,'Details local delivery'!B:L,11,0)</f>
        <v>14</v>
      </c>
      <c r="F512" s="94">
        <f>SUMIFS('Details local delivery'!M:M,'Details local delivery'!G:G,'RECAP Delivery Plan '!A512)</f>
        <v>10</v>
      </c>
      <c r="G512" s="94">
        <f>VLOOKUP(A512,'Details local delivery'!B:J,9,0)</f>
        <v>8500</v>
      </c>
      <c r="H512" s="95">
        <f>SUMIFS('Details local delivery'!K:K,'Details local delivery'!G:G,'RECAP Delivery Plan '!A512)</f>
        <v>10000</v>
      </c>
      <c r="I512" s="96">
        <f>SUMIFS('Details local delivery'!Y:Y,'Details local delivery'!B:B,A:A)</f>
        <v>0</v>
      </c>
      <c r="J512" s="97">
        <f>AVERAGEIFS('Details local delivery'!W:W,'Details local delivery'!B:B,A512)</f>
        <v>1</v>
      </c>
      <c r="K512" s="96">
        <f>_xlfn.MAXIFS('Details local delivery'!Z:Z,'Details local delivery'!B:B,A512)</f>
        <v>0</v>
      </c>
      <c r="L512" s="96">
        <f>_xlfn.MAXIFS('Details local delivery'!AA:AA,'Details local delivery'!B:B,A512)</f>
        <v>0</v>
      </c>
      <c r="M512" s="96">
        <f>_xlfn.MAXIFS('Details local delivery'!AB:AB,'Details local delivery'!B:B,A512)</f>
        <v>0</v>
      </c>
      <c r="N512" s="104">
        <f t="shared" si="112"/>
        <v>0.7142857142857143</v>
      </c>
      <c r="O512" s="104">
        <f t="shared" si="113"/>
        <v>1.1764705882352942</v>
      </c>
      <c r="P512" s="99">
        <f t="shared" si="114"/>
        <v>0</v>
      </c>
      <c r="Q512" s="100">
        <f t="shared" si="115"/>
        <v>0</v>
      </c>
      <c r="R512" s="105" t="e">
        <f t="shared" si="116"/>
        <v>#DIV/0!</v>
      </c>
      <c r="S512" s="101">
        <f t="shared" si="92"/>
        <v>1.1764705882352942</v>
      </c>
      <c r="T512" s="102"/>
      <c r="U512" s="107"/>
      <c r="V512" s="5"/>
    </row>
    <row r="513" spans="1:22" ht="15.6" hidden="1" x14ac:dyDescent="0.3">
      <c r="A513" s="18" t="s">
        <v>1234</v>
      </c>
      <c r="B513" s="92">
        <f>+IFERROR(VLOOKUP(A513,'Details local delivery'!B:C,2,0),"-")</f>
        <v>46080</v>
      </c>
      <c r="C513" s="93">
        <f t="shared" si="111"/>
        <v>46080</v>
      </c>
      <c r="D513" s="94" t="str">
        <f>+IFERROR(VLOOKUP(A513,'Details local delivery'!B:E,4,0),"-")</f>
        <v>626tu203</v>
      </c>
      <c r="E513" s="94">
        <f>VLOOKUP(A513,'Details local delivery'!B:L,11,0)</f>
        <v>14</v>
      </c>
      <c r="F513" s="94">
        <f>SUMIFS('Details local delivery'!M:M,'Details local delivery'!G:G,'RECAP Delivery Plan '!A513)</f>
        <v>14</v>
      </c>
      <c r="G513" s="94">
        <f>VLOOKUP(A513,'Details local delivery'!B:J,9,0)</f>
        <v>8500</v>
      </c>
      <c r="H513" s="95">
        <f>SUMIFS('Details local delivery'!K:K,'Details local delivery'!G:G,'RECAP Delivery Plan '!A513)</f>
        <v>10230</v>
      </c>
      <c r="I513" s="96">
        <f>SUMIFS('Details local delivery'!Y:Y,'Details local delivery'!B:B,A:A)</f>
        <v>0</v>
      </c>
      <c r="J513" s="97">
        <f>AVERAGEIFS('Details local delivery'!W:W,'Details local delivery'!B:B,A513)</f>
        <v>1</v>
      </c>
      <c r="K513" s="96">
        <f>_xlfn.MAXIFS('Details local delivery'!Z:Z,'Details local delivery'!B:B,A513)</f>
        <v>0</v>
      </c>
      <c r="L513" s="96">
        <f>_xlfn.MAXIFS('Details local delivery'!AA:AA,'Details local delivery'!B:B,A513)</f>
        <v>0</v>
      </c>
      <c r="M513" s="256">
        <f>IFERROR(_xlfn.MAXIFS('Details local delivery'!AB:AB,'Details local delivery'!B:B,A513),"-")</f>
        <v>0</v>
      </c>
      <c r="N513" s="104">
        <f t="shared" si="112"/>
        <v>1</v>
      </c>
      <c r="O513" s="104">
        <f t="shared" si="113"/>
        <v>1.203529411764706</v>
      </c>
      <c r="P513" s="99">
        <f t="shared" si="114"/>
        <v>0</v>
      </c>
      <c r="Q513" s="100">
        <f t="shared" si="115"/>
        <v>0</v>
      </c>
      <c r="R513" s="105" t="e">
        <f t="shared" si="116"/>
        <v>#DIV/0!</v>
      </c>
      <c r="S513" s="101">
        <f t="shared" si="92"/>
        <v>1.203529411764706</v>
      </c>
      <c r="T513" s="102"/>
      <c r="U513" s="107"/>
      <c r="V513" s="5"/>
    </row>
    <row r="514" spans="1:22" ht="15.6" hidden="1" x14ac:dyDescent="0.3">
      <c r="A514" s="18" t="s">
        <v>1235</v>
      </c>
      <c r="B514" s="92">
        <f>+IFERROR(VLOOKUP(A514,'Details local delivery'!B:C,2,0),"-")</f>
        <v>46080</v>
      </c>
      <c r="C514" s="93">
        <f t="shared" si="111"/>
        <v>46080</v>
      </c>
      <c r="D514" s="94" t="str">
        <f>+IFERROR(VLOOKUP(A514,'Details local delivery'!B:E,4,0),"-")</f>
        <v>4331tu175</v>
      </c>
      <c r="E514" s="94">
        <f>VLOOKUP(A514,'Details local delivery'!B:L,11,0)</f>
        <v>14</v>
      </c>
      <c r="F514" s="94">
        <f>SUMIFS('Details local delivery'!M:M,'Details local delivery'!G:G,'RECAP Delivery Plan '!A514)</f>
        <v>11</v>
      </c>
      <c r="G514" s="94">
        <f>VLOOKUP(A514,'Details local delivery'!B:J,9,0)</f>
        <v>9200</v>
      </c>
      <c r="H514" s="95">
        <f>SUMIFS('Details local delivery'!K:K,'Details local delivery'!G:G,'RECAP Delivery Plan '!A514)</f>
        <v>13000</v>
      </c>
      <c r="I514" s="96">
        <f>SUMIFS('Details local delivery'!Y:Y,'Details local delivery'!B:B,A:A)</f>
        <v>0</v>
      </c>
      <c r="J514" s="97">
        <f>AVERAGEIFS('Details local delivery'!W:W,'Details local delivery'!B:B,A514)</f>
        <v>0.5</v>
      </c>
      <c r="K514" s="96">
        <f>_xlfn.MAXIFS('Details local delivery'!Z:Z,'Details local delivery'!B:B,A514)</f>
        <v>0</v>
      </c>
      <c r="L514" s="96">
        <f>_xlfn.MAXIFS('Details local delivery'!AA:AA,'Details local delivery'!B:B,A514)</f>
        <v>0</v>
      </c>
      <c r="M514" s="256">
        <f>IFERROR(_xlfn.MAXIFS('Details local delivery'!AB:AB,'Details local delivery'!B:B,A514),"-")</f>
        <v>0</v>
      </c>
      <c r="N514" s="104">
        <f t="shared" si="112"/>
        <v>0.7857142857142857</v>
      </c>
      <c r="O514" s="104">
        <f t="shared" si="113"/>
        <v>1.4130434782608696</v>
      </c>
      <c r="P514" s="99">
        <f t="shared" si="114"/>
        <v>0</v>
      </c>
      <c r="Q514" s="100">
        <f t="shared" si="115"/>
        <v>0</v>
      </c>
      <c r="R514" s="105" t="e">
        <f t="shared" si="116"/>
        <v>#DIV/0!</v>
      </c>
      <c r="S514" s="101">
        <f t="shared" si="92"/>
        <v>1.4130434782608696</v>
      </c>
      <c r="T514" s="102"/>
      <c r="U514" s="107" t="s">
        <v>228</v>
      </c>
      <c r="V514" s="5"/>
    </row>
    <row r="515" spans="1:22" ht="15.6" hidden="1" x14ac:dyDescent="0.3">
      <c r="A515" s="18" t="s">
        <v>1236</v>
      </c>
      <c r="B515" s="92">
        <f>+IFERROR(VLOOKUP(A515,'Details local delivery'!B:C,2,0),"-")</f>
        <v>46080</v>
      </c>
      <c r="C515" s="93">
        <f t="shared" si="111"/>
        <v>46080</v>
      </c>
      <c r="D515" s="94" t="str">
        <f>+IFERROR(VLOOKUP(A515,'Details local delivery'!B:E,4,0),"-")</f>
        <v>6502TU247</v>
      </c>
      <c r="E515" s="94">
        <f>VLOOKUP(A515,'Details local delivery'!B:L,11,0)</f>
        <v>14</v>
      </c>
      <c r="F515" s="94">
        <f>SUMIFS('Details local delivery'!M:M,'Details local delivery'!G:G,'RECAP Delivery Plan '!A515)</f>
        <v>8</v>
      </c>
      <c r="G515" s="94">
        <f>VLOOKUP(A515,'Details local delivery'!B:J,9,0)</f>
        <v>8500</v>
      </c>
      <c r="H515" s="95">
        <f>SUMIFS('Details local delivery'!K:K,'Details local delivery'!G:G,'RECAP Delivery Plan '!A515)</f>
        <v>4200</v>
      </c>
      <c r="I515" s="96">
        <f>SUMIFS('Details local delivery'!Y:Y,'Details local delivery'!B:B,A:A)</f>
        <v>0</v>
      </c>
      <c r="J515" s="97">
        <f>AVERAGEIFS('Details local delivery'!W:W,'Details local delivery'!B:B,A515)</f>
        <v>1</v>
      </c>
      <c r="K515" s="96">
        <f>_xlfn.MAXIFS('Details local delivery'!Z:Z,'Details local delivery'!B:B,A515)</f>
        <v>0</v>
      </c>
      <c r="L515" s="96">
        <f>_xlfn.MAXIFS('Details local delivery'!AA:AA,'Details local delivery'!B:B,A515)</f>
        <v>0</v>
      </c>
      <c r="M515" s="96">
        <f>_xlfn.MAXIFS('Details local delivery'!AB:AB,'Details local delivery'!B:B,A515)</f>
        <v>0</v>
      </c>
      <c r="N515" s="104">
        <f t="shared" si="112"/>
        <v>0.5714285714285714</v>
      </c>
      <c r="O515" s="104">
        <f t="shared" si="113"/>
        <v>0.49411764705882355</v>
      </c>
      <c r="P515" s="99">
        <f t="shared" si="114"/>
        <v>0</v>
      </c>
      <c r="Q515" s="100">
        <f t="shared" si="115"/>
        <v>0</v>
      </c>
      <c r="R515" s="105" t="e">
        <f t="shared" si="116"/>
        <v>#DIV/0!</v>
      </c>
      <c r="S515" s="253">
        <f>MAX(N515,O515)</f>
        <v>0.5714285714285714</v>
      </c>
      <c r="T515" s="102"/>
      <c r="U515" s="107"/>
      <c r="V515" s="5"/>
    </row>
    <row r="516" spans="1:22" ht="15.6" hidden="1" x14ac:dyDescent="0.3">
      <c r="A516" s="18" t="s">
        <v>1238</v>
      </c>
      <c r="B516" s="92">
        <f>+IFERROR(VLOOKUP(A516,'Details local delivery'!B:C,2,0),"-")</f>
        <v>46080</v>
      </c>
      <c r="C516" s="93">
        <f t="shared" si="111"/>
        <v>46080</v>
      </c>
      <c r="D516" s="94" t="str">
        <f>+IFERROR(VLOOKUP(A516,'Details local delivery'!B:E,4,0),"-")</f>
        <v>9524TU238</v>
      </c>
      <c r="E516" s="94">
        <f>VLOOKUP(A516,'Details local delivery'!B:L,11,0)</f>
        <v>14</v>
      </c>
      <c r="F516" s="94">
        <f>SUMIFS('Details local delivery'!M:M,'Details local delivery'!G:G,'RECAP Delivery Plan '!A516)</f>
        <v>28</v>
      </c>
      <c r="G516" s="94">
        <f>VLOOKUP(A516,'Details local delivery'!B:J,9,0)</f>
        <v>10230</v>
      </c>
      <c r="H516" s="95">
        <f>SUMIFS('Details local delivery'!K:K,'Details local delivery'!G:G,'RECAP Delivery Plan '!A516)</f>
        <v>4000</v>
      </c>
      <c r="I516" s="96">
        <f>SUMIFS('Details local delivery'!Y:Y,'Details local delivery'!B:B,A:A)</f>
        <v>0</v>
      </c>
      <c r="J516" s="97">
        <f>AVERAGEIFS('Details local delivery'!W:W,'Details local delivery'!B:B,A516)</f>
        <v>1</v>
      </c>
      <c r="K516" s="96">
        <f>_xlfn.MAXIFS('Details local delivery'!Z:Z,'Details local delivery'!B:B,A516)</f>
        <v>0</v>
      </c>
      <c r="L516" s="96">
        <f>_xlfn.MAXIFS('Details local delivery'!AA:AA,'Details local delivery'!B:B,A516)</f>
        <v>0</v>
      </c>
      <c r="M516" s="96">
        <f>_xlfn.MAXIFS('Details local delivery'!AB:AB,'Details local delivery'!B:B,A516)</f>
        <v>0</v>
      </c>
      <c r="N516" s="104">
        <f t="shared" si="112"/>
        <v>2</v>
      </c>
      <c r="O516" s="104">
        <f t="shared" si="113"/>
        <v>0.39100684261974583</v>
      </c>
      <c r="P516" s="99">
        <f t="shared" si="114"/>
        <v>0</v>
      </c>
      <c r="Q516" s="100">
        <f t="shared" si="115"/>
        <v>0</v>
      </c>
      <c r="R516" s="105" t="e">
        <f t="shared" si="116"/>
        <v>#DIV/0!</v>
      </c>
      <c r="S516" s="101">
        <f>MAX(N516,O516)</f>
        <v>2</v>
      </c>
      <c r="T516" s="102"/>
      <c r="U516" s="107"/>
      <c r="V516" s="5"/>
    </row>
    <row r="517" spans="1:22" ht="15.6" hidden="1" x14ac:dyDescent="0.3">
      <c r="A517" s="18" t="s">
        <v>1239</v>
      </c>
      <c r="B517" s="92">
        <f>+IFERROR(VLOOKUP(A517,'Details local delivery'!B:C,2,0),"-")</f>
        <v>46081</v>
      </c>
      <c r="C517" s="93">
        <f t="shared" si="111"/>
        <v>46081</v>
      </c>
      <c r="D517" s="94" t="str">
        <f>+IFERROR(VLOOKUP(A517,'Details local delivery'!B:E,4,0),"-")</f>
        <v>Location</v>
      </c>
      <c r="E517" s="94">
        <f>VLOOKUP(A517,'Details local delivery'!B:L,11,0)</f>
        <v>0</v>
      </c>
      <c r="F517" s="94">
        <f>SUMIFS('Details local delivery'!M:M,'Details local delivery'!G:G,'RECAP Delivery Plan '!A517)</f>
        <v>0</v>
      </c>
      <c r="G517" s="94">
        <f>VLOOKUP(A517,'Details local delivery'!B:J,9,0)</f>
        <v>0</v>
      </c>
      <c r="H517" s="95">
        <f>SUMIFS('Details local delivery'!K:K,'Details local delivery'!G:G,'RECAP Delivery Plan '!A517)</f>
        <v>0</v>
      </c>
      <c r="I517" s="96">
        <f>SUMIFS('Details local delivery'!Y:Y,'Details local delivery'!B:B,A:A)</f>
        <v>0</v>
      </c>
      <c r="J517" s="97">
        <f>AVERAGEIFS('Details local delivery'!W:W,'Details local delivery'!B:B,A517)</f>
        <v>1</v>
      </c>
      <c r="K517" s="96">
        <f>_xlfn.MAXIFS('Details local delivery'!Z:Z,'Details local delivery'!B:B,A517)</f>
        <v>0</v>
      </c>
      <c r="L517" s="96">
        <f>_xlfn.MAXIFS('Details local delivery'!AA:AA,'Details local delivery'!B:B,A517)</f>
        <v>0</v>
      </c>
      <c r="M517" s="96">
        <f>_xlfn.MAXIFS('Details local delivery'!AB:AB,'Details local delivery'!B:B,A517)</f>
        <v>0</v>
      </c>
      <c r="N517" s="104" t="e">
        <f t="shared" si="112"/>
        <v>#DIV/0!</v>
      </c>
      <c r="O517" s="104" t="e">
        <f t="shared" si="113"/>
        <v>#DIV/0!</v>
      </c>
      <c r="P517" s="99">
        <f t="shared" si="114"/>
        <v>0</v>
      </c>
      <c r="Q517" s="100">
        <f t="shared" si="115"/>
        <v>0</v>
      </c>
      <c r="R517" s="105" t="e">
        <f t="shared" si="116"/>
        <v>#DIV/0!</v>
      </c>
      <c r="S517" s="101" t="e">
        <f t="shared" ref="S517:S578" si="117">MAX(N517,O517)</f>
        <v>#DIV/0!</v>
      </c>
      <c r="T517" s="102"/>
      <c r="U517" s="107"/>
      <c r="V517" s="5"/>
    </row>
    <row r="518" spans="1:22" ht="15.6" hidden="1" x14ac:dyDescent="0.3">
      <c r="A518" s="18" t="s">
        <v>1240</v>
      </c>
      <c r="B518" s="92">
        <f>+IFERROR(VLOOKUP(A518,'Details local delivery'!B:C,2,0),"-")</f>
        <v>46081</v>
      </c>
      <c r="C518" s="93">
        <f t="shared" si="111"/>
        <v>46081</v>
      </c>
      <c r="D518" s="94" t="str">
        <f>+IFERROR(VLOOKUP(A518,'Details local delivery'!B:E,4,0),"-")</f>
        <v>Location</v>
      </c>
      <c r="E518" s="94">
        <f>VLOOKUP(A518,'Details local delivery'!B:L,11,0)</f>
        <v>0</v>
      </c>
      <c r="F518" s="94">
        <f>SUMIFS('Details local delivery'!M:M,'Details local delivery'!G:G,'RECAP Delivery Plan '!A518)</f>
        <v>7</v>
      </c>
      <c r="G518" s="94">
        <f>VLOOKUP(A518,'Details local delivery'!B:J,9,0)</f>
        <v>0</v>
      </c>
      <c r="H518" s="95">
        <f>SUMIFS('Details local delivery'!K:K,'Details local delivery'!G:G,'RECAP Delivery Plan '!A518)</f>
        <v>4500</v>
      </c>
      <c r="I518" s="96">
        <f>SUMIFS('Details local delivery'!Y:Y,'Details local delivery'!B:B,A:A)</f>
        <v>0</v>
      </c>
      <c r="J518" s="97">
        <f>AVERAGEIFS('Details local delivery'!W:W,'Details local delivery'!B:B,A518)</f>
        <v>1</v>
      </c>
      <c r="K518" s="96">
        <f>_xlfn.MAXIFS('Details local delivery'!Z:Z,'Details local delivery'!B:B,A518)</f>
        <v>0</v>
      </c>
      <c r="L518" s="96">
        <f>_xlfn.MAXIFS('Details local delivery'!AA:AA,'Details local delivery'!B:B,A518)</f>
        <v>0</v>
      </c>
      <c r="M518" s="256">
        <f>IFERROR(_xlfn.MAXIFS('Details local delivery'!AB:AB,'Details local delivery'!B:B,A518),"-")</f>
        <v>0</v>
      </c>
      <c r="N518" s="104" t="e">
        <f t="shared" si="112"/>
        <v>#DIV/0!</v>
      </c>
      <c r="O518" s="104" t="e">
        <f t="shared" si="113"/>
        <v>#DIV/0!</v>
      </c>
      <c r="P518" s="99">
        <f t="shared" si="114"/>
        <v>0</v>
      </c>
      <c r="Q518" s="100">
        <f t="shared" si="115"/>
        <v>0</v>
      </c>
      <c r="R518" s="105" t="e">
        <f t="shared" si="116"/>
        <v>#DIV/0!</v>
      </c>
      <c r="S518" s="101" t="e">
        <f t="shared" si="117"/>
        <v>#DIV/0!</v>
      </c>
      <c r="T518" s="102"/>
      <c r="U518" s="107"/>
      <c r="V518" s="5"/>
    </row>
    <row r="519" spans="1:22" ht="15.6" hidden="1" x14ac:dyDescent="0.3">
      <c r="A519" s="18" t="s">
        <v>1241</v>
      </c>
      <c r="B519" s="92">
        <f>+IFERROR(VLOOKUP(A519,'Details local delivery'!B:C,2,0),"-")</f>
        <v>46081</v>
      </c>
      <c r="C519" s="93">
        <f t="shared" si="111"/>
        <v>46081</v>
      </c>
      <c r="D519" s="94" t="str">
        <f>+IFERROR(VLOOKUP(A519,'Details local delivery'!B:E,4,0),"-")</f>
        <v>2282tu131</v>
      </c>
      <c r="E519" s="94">
        <f>VLOOKUP(A519,'Details local delivery'!B:L,11,0)</f>
        <v>14</v>
      </c>
      <c r="F519" s="94">
        <f>SUMIFS('Details local delivery'!M:M,'Details local delivery'!G:G,'RECAP Delivery Plan '!A519)</f>
        <v>12</v>
      </c>
      <c r="G519" s="94">
        <f>VLOOKUP(A519,'Details local delivery'!B:J,9,0)</f>
        <v>10200</v>
      </c>
      <c r="H519" s="95">
        <f>SUMIFS('Details local delivery'!K:K,'Details local delivery'!G:G,'RECAP Delivery Plan '!A519)</f>
        <v>4500</v>
      </c>
      <c r="I519" s="96">
        <f>SUMIFS('Details local delivery'!Y:Y,'Details local delivery'!B:B,A:A)</f>
        <v>0</v>
      </c>
      <c r="J519" s="97">
        <f>AVERAGEIFS('Details local delivery'!W:W,'Details local delivery'!B:B,A519)</f>
        <v>1</v>
      </c>
      <c r="K519" s="96">
        <f>_xlfn.MAXIFS('Details local delivery'!Z:Z,'Details local delivery'!B:B,A519)</f>
        <v>0</v>
      </c>
      <c r="L519" s="96">
        <f>_xlfn.MAXIFS('Details local delivery'!AA:AA,'Details local delivery'!B:B,A519)</f>
        <v>0</v>
      </c>
      <c r="M519" s="256">
        <f>IFERROR(_xlfn.MAXIFS('Details local delivery'!AB:AB,'Details local delivery'!B:B,A519),"-")</f>
        <v>0</v>
      </c>
      <c r="N519" s="104">
        <f t="shared" si="112"/>
        <v>0.8571428571428571</v>
      </c>
      <c r="O519" s="104">
        <f t="shared" si="113"/>
        <v>0.44117647058823528</v>
      </c>
      <c r="P519" s="99">
        <f t="shared" si="114"/>
        <v>0</v>
      </c>
      <c r="Q519" s="100">
        <f t="shared" si="115"/>
        <v>0</v>
      </c>
      <c r="R519" s="105" t="e">
        <f t="shared" si="116"/>
        <v>#DIV/0!</v>
      </c>
      <c r="S519" s="101">
        <f t="shared" si="117"/>
        <v>0.8571428571428571</v>
      </c>
      <c r="T519" s="102"/>
      <c r="U519" s="107"/>
      <c r="V519" s="5"/>
    </row>
    <row r="520" spans="1:22" ht="15.6" hidden="1" x14ac:dyDescent="0.3">
      <c r="A520" s="18" t="s">
        <v>1242</v>
      </c>
      <c r="B520" s="92">
        <f>+IFERROR(VLOOKUP(A520,'Details local delivery'!B:C,2,0),"-")</f>
        <v>46081</v>
      </c>
      <c r="C520" s="93">
        <f t="shared" si="111"/>
        <v>46081</v>
      </c>
      <c r="D520" s="94" t="str">
        <f>+IFERROR(VLOOKUP(A520,'Details local delivery'!B:E,4,0),"-")</f>
        <v>4331tu175</v>
      </c>
      <c r="E520" s="94">
        <f>VLOOKUP(A520,'Details local delivery'!B:L,11,0)</f>
        <v>14</v>
      </c>
      <c r="F520" s="94">
        <f>SUMIFS('Details local delivery'!M:M,'Details local delivery'!G:G,'RECAP Delivery Plan '!A520)</f>
        <v>10</v>
      </c>
      <c r="G520" s="94">
        <f>VLOOKUP(A520,'Details local delivery'!B:J,9,0)</f>
        <v>9200</v>
      </c>
      <c r="H520" s="95">
        <f>SUMIFS('Details local delivery'!K:K,'Details local delivery'!G:G,'RECAP Delivery Plan '!A520)</f>
        <v>8500</v>
      </c>
      <c r="I520" s="96">
        <f>SUMIFS('Details local delivery'!Y:Y,'Details local delivery'!B:B,A:A)</f>
        <v>0</v>
      </c>
      <c r="J520" s="97">
        <f>AVERAGEIFS('Details local delivery'!W:W,'Details local delivery'!B:B,A520)</f>
        <v>1</v>
      </c>
      <c r="K520" s="96">
        <f>_xlfn.MAXIFS('Details local delivery'!Z:Z,'Details local delivery'!B:B,A520)</f>
        <v>0</v>
      </c>
      <c r="L520" s="96">
        <f>_xlfn.MAXIFS('Details local delivery'!AA:AA,'Details local delivery'!B:B,A520)</f>
        <v>0</v>
      </c>
      <c r="M520" s="96">
        <f>_xlfn.MAXIFS('Details local delivery'!AB:AB,'Details local delivery'!B:B,A520)</f>
        <v>0</v>
      </c>
      <c r="N520" s="104">
        <f t="shared" si="112"/>
        <v>0.7142857142857143</v>
      </c>
      <c r="O520" s="104">
        <f t="shared" si="113"/>
        <v>0.92391304347826086</v>
      </c>
      <c r="P520" s="99">
        <f t="shared" si="114"/>
        <v>0</v>
      </c>
      <c r="Q520" s="100">
        <f t="shared" si="115"/>
        <v>0</v>
      </c>
      <c r="R520" s="105" t="e">
        <f t="shared" si="116"/>
        <v>#DIV/0!</v>
      </c>
      <c r="S520" s="101">
        <f t="shared" si="117"/>
        <v>0.92391304347826086</v>
      </c>
      <c r="T520" s="102"/>
      <c r="U520" s="107"/>
      <c r="V520" s="5"/>
    </row>
    <row r="521" spans="1:22" ht="15.6" hidden="1" x14ac:dyDescent="0.3">
      <c r="A521" s="18" t="s">
        <v>1243</v>
      </c>
      <c r="B521" s="92">
        <f>+IFERROR(VLOOKUP(A521,'Details local delivery'!B:C,2,0),"-")</f>
        <v>46081</v>
      </c>
      <c r="C521" s="93">
        <f t="shared" si="111"/>
        <v>46081</v>
      </c>
      <c r="D521" s="94" t="str">
        <f>+IFERROR(VLOOKUP(A521,'Details local delivery'!B:E,4,0),"-")</f>
        <v>REM107627</v>
      </c>
      <c r="E521" s="94">
        <f>VLOOKUP(A521,'Details local delivery'!B:L,11,0)</f>
        <v>27</v>
      </c>
      <c r="F521" s="94">
        <f>SUMIFS('Details local delivery'!M:M,'Details local delivery'!G:G,'RECAP Delivery Plan '!A521)</f>
        <v>20</v>
      </c>
      <c r="G521" s="94">
        <f>VLOOKUP(A521,'Details local delivery'!B:J,9,0)</f>
        <v>24950</v>
      </c>
      <c r="H521" s="95">
        <f>SUMIFS('Details local delivery'!K:K,'Details local delivery'!G:G,'RECAP Delivery Plan '!A521)</f>
        <v>24500</v>
      </c>
      <c r="I521" s="96">
        <f>SUMIFS('Details local delivery'!Y:Y,'Details local delivery'!B:B,A:A)</f>
        <v>0</v>
      </c>
      <c r="J521" s="97">
        <f>AVERAGEIFS('Details local delivery'!W:W,'Details local delivery'!B:B,A521)</f>
        <v>1</v>
      </c>
      <c r="K521" s="96">
        <f>_xlfn.MAXIFS('Details local delivery'!Z:Z,'Details local delivery'!B:B,A521)</f>
        <v>0</v>
      </c>
      <c r="L521" s="96">
        <f>_xlfn.MAXIFS('Details local delivery'!AA:AA,'Details local delivery'!B:B,A521)</f>
        <v>0</v>
      </c>
      <c r="M521" s="96">
        <f>_xlfn.MAXIFS('Details local delivery'!AB:AB,'Details local delivery'!B:B,A521)</f>
        <v>0</v>
      </c>
      <c r="N521" s="104">
        <f t="shared" si="112"/>
        <v>0.7407407407407407</v>
      </c>
      <c r="O521" s="104">
        <f t="shared" si="113"/>
        <v>0.9819639278557114</v>
      </c>
      <c r="P521" s="99">
        <f t="shared" si="114"/>
        <v>0</v>
      </c>
      <c r="Q521" s="100">
        <f t="shared" si="115"/>
        <v>0</v>
      </c>
      <c r="R521" s="105" t="e">
        <f t="shared" si="116"/>
        <v>#DIV/0!</v>
      </c>
      <c r="S521" s="101">
        <f t="shared" si="117"/>
        <v>0.9819639278557114</v>
      </c>
      <c r="T521" s="102"/>
      <c r="U521" s="107"/>
      <c r="V521" s="5"/>
    </row>
    <row r="522" spans="1:22" ht="15.6" hidden="1" x14ac:dyDescent="0.3">
      <c r="A522" s="18" t="s">
        <v>1244</v>
      </c>
      <c r="B522" s="92">
        <f>+IFERROR(VLOOKUP(A522,'Details local delivery'!B:C,2,0),"-")</f>
        <v>46082</v>
      </c>
      <c r="C522" s="93">
        <f t="shared" si="111"/>
        <v>46082</v>
      </c>
      <c r="D522" s="94" t="str">
        <f>+IFERROR(VLOOKUP(A522,'Details local delivery'!B:E,4,0),"-")</f>
        <v>REM107627</v>
      </c>
      <c r="E522" s="94">
        <f>VLOOKUP(A522,'Details local delivery'!B:L,11,0)</f>
        <v>27</v>
      </c>
      <c r="F522" s="94">
        <f>SUMIFS('Details local delivery'!M:M,'Details local delivery'!G:G,'RECAP Delivery Plan '!A522)</f>
        <v>10</v>
      </c>
      <c r="G522" s="94">
        <f>VLOOKUP(A522,'Details local delivery'!B:J,9,0)</f>
        <v>24950</v>
      </c>
      <c r="H522" s="95">
        <f>SUMIFS('Details local delivery'!K:K,'Details local delivery'!G:G,'RECAP Delivery Plan '!A522)</f>
        <v>10080</v>
      </c>
      <c r="I522" s="96">
        <f>SUMIFS('Details local delivery'!Y:Y,'Details local delivery'!B:B,A:A)</f>
        <v>0</v>
      </c>
      <c r="J522" s="97">
        <f>AVERAGEIFS('Details local delivery'!W:W,'Details local delivery'!B:B,A522)</f>
        <v>0.88749999999999996</v>
      </c>
      <c r="K522" s="96">
        <f>_xlfn.MAXIFS('Details local delivery'!Z:Z,'Details local delivery'!B:B,A522)</f>
        <v>0</v>
      </c>
      <c r="L522" s="96">
        <f>_xlfn.MAXIFS('Details local delivery'!AA:AA,'Details local delivery'!B:B,A522)</f>
        <v>0</v>
      </c>
      <c r="M522" s="256">
        <f>IFERROR(_xlfn.MAXIFS('Details local delivery'!AB:AB,'Details local delivery'!B:B,A522),"-")</f>
        <v>0</v>
      </c>
      <c r="N522" s="104">
        <f t="shared" si="112"/>
        <v>0.37037037037037035</v>
      </c>
      <c r="O522" s="104">
        <f t="shared" si="113"/>
        <v>0.40400801603206415</v>
      </c>
      <c r="P522" s="99">
        <f t="shared" si="114"/>
        <v>0</v>
      </c>
      <c r="Q522" s="100">
        <f t="shared" si="115"/>
        <v>0</v>
      </c>
      <c r="R522" s="105" t="e">
        <f t="shared" si="116"/>
        <v>#DIV/0!</v>
      </c>
      <c r="S522" s="101">
        <f t="shared" si="117"/>
        <v>0.40400801603206415</v>
      </c>
      <c r="T522" s="102"/>
      <c r="U522" s="107"/>
      <c r="V522" s="5"/>
    </row>
    <row r="523" spans="1:22" ht="15.6" hidden="1" x14ac:dyDescent="0.3">
      <c r="A523" s="18" t="s">
        <v>1246</v>
      </c>
      <c r="B523" s="92">
        <f>+IFERROR(VLOOKUP(A523,'Details local delivery'!B:C,2,0),"-")</f>
        <v>46082</v>
      </c>
      <c r="C523" s="93">
        <f t="shared" si="111"/>
        <v>46082</v>
      </c>
      <c r="D523" s="94" t="str">
        <f>+IFERROR(VLOOKUP(A523,'Details local delivery'!B:E,4,0),"-")</f>
        <v>4331tu175</v>
      </c>
      <c r="E523" s="94">
        <f>VLOOKUP(A523,'Details local delivery'!B:L,11,0)</f>
        <v>14</v>
      </c>
      <c r="F523" s="94">
        <f>SUMIFS('Details local delivery'!M:M,'Details local delivery'!G:G,'RECAP Delivery Plan '!A523)</f>
        <v>10</v>
      </c>
      <c r="G523" s="94">
        <f>VLOOKUP(A523,'Details local delivery'!B:J,9,0)</f>
        <v>9200</v>
      </c>
      <c r="H523" s="95">
        <f>SUMIFS('Details local delivery'!K:K,'Details local delivery'!G:G,'RECAP Delivery Plan '!A523)</f>
        <v>5000</v>
      </c>
      <c r="I523" s="96">
        <f>SUMIFS('Details local delivery'!Y:Y,'Details local delivery'!B:B,A:A)</f>
        <v>0</v>
      </c>
      <c r="J523" s="97">
        <f>AVERAGEIFS('Details local delivery'!W:W,'Details local delivery'!B:B,A523)</f>
        <v>0.55000000000000004</v>
      </c>
      <c r="K523" s="96">
        <f>_xlfn.MAXIFS('Details local delivery'!Z:Z,'Details local delivery'!B:B,A523)</f>
        <v>0</v>
      </c>
      <c r="L523" s="96">
        <f>_xlfn.MAXIFS('Details local delivery'!AA:AA,'Details local delivery'!B:B,A523)</f>
        <v>0</v>
      </c>
      <c r="M523" s="256">
        <f>IFERROR(_xlfn.MAXIFS('Details local delivery'!AB:AB,'Details local delivery'!B:B,A523),"-")</f>
        <v>0</v>
      </c>
      <c r="N523" s="104">
        <f t="shared" si="112"/>
        <v>0.7142857142857143</v>
      </c>
      <c r="O523" s="104">
        <f t="shared" si="113"/>
        <v>0.54347826086956519</v>
      </c>
      <c r="P523" s="99">
        <f t="shared" si="114"/>
        <v>0</v>
      </c>
      <c r="Q523" s="100">
        <f t="shared" si="115"/>
        <v>0</v>
      </c>
      <c r="R523" s="105" t="e">
        <f t="shared" si="116"/>
        <v>#DIV/0!</v>
      </c>
      <c r="S523" s="101">
        <f t="shared" si="117"/>
        <v>0.7142857142857143</v>
      </c>
      <c r="T523" s="102"/>
      <c r="U523" s="107"/>
      <c r="V523" s="5"/>
    </row>
    <row r="524" spans="1:22" ht="15.6" hidden="1" x14ac:dyDescent="0.3">
      <c r="A524" s="18" t="s">
        <v>1248</v>
      </c>
      <c r="B524" s="92">
        <f>+IFERROR(VLOOKUP(A524,'Details local delivery'!B:C,2,0),"-")</f>
        <v>46083</v>
      </c>
      <c r="C524" s="93">
        <f t="shared" si="111"/>
        <v>46083</v>
      </c>
      <c r="D524" s="94" t="str">
        <f>+IFERROR(VLOOKUP(A524,'Details local delivery'!B:E,4,0),"-")</f>
        <v>REM107627</v>
      </c>
      <c r="E524" s="94">
        <f>VLOOKUP(A524,'Details local delivery'!B:L,11,0)</f>
        <v>27</v>
      </c>
      <c r="F524" s="94">
        <f>SUMIFS('Details local delivery'!M:M,'Details local delivery'!G:G,'RECAP Delivery Plan '!A524)</f>
        <v>24</v>
      </c>
      <c r="G524" s="94">
        <f>VLOOKUP(A524,'Details local delivery'!B:J,9,0)</f>
        <v>24950</v>
      </c>
      <c r="H524" s="95">
        <f>SUMIFS('Details local delivery'!K:K,'Details local delivery'!G:G,'RECAP Delivery Plan '!A524)</f>
        <v>23120</v>
      </c>
      <c r="I524" s="96">
        <f>SUMIFS('Details local delivery'!Y:Y,'Details local delivery'!B:B,A:A)</f>
        <v>0</v>
      </c>
      <c r="J524" s="97">
        <f>AVERAGEIFS('Details local delivery'!W:W,'Details local delivery'!B:B,A524)</f>
        <v>1</v>
      </c>
      <c r="K524" s="96">
        <f>_xlfn.MAXIFS('Details local delivery'!Z:Z,'Details local delivery'!B:B,A524)</f>
        <v>0</v>
      </c>
      <c r="L524" s="96">
        <f>_xlfn.MAXIFS('Details local delivery'!AA:AA,'Details local delivery'!B:B,A524)</f>
        <v>0</v>
      </c>
      <c r="M524" s="256">
        <f>IFERROR(_xlfn.MAXIFS('Details local delivery'!AB:AB,'Details local delivery'!B:B,A524),"-")</f>
        <v>0</v>
      </c>
      <c r="N524" s="104">
        <f t="shared" si="112"/>
        <v>0.88888888888888884</v>
      </c>
      <c r="O524" s="104">
        <f t="shared" si="113"/>
        <v>0.92665330661322642</v>
      </c>
      <c r="P524" s="99">
        <f t="shared" si="114"/>
        <v>0</v>
      </c>
      <c r="Q524" s="100">
        <f t="shared" si="115"/>
        <v>0</v>
      </c>
      <c r="R524" s="105" t="e">
        <f t="shared" si="116"/>
        <v>#DIV/0!</v>
      </c>
      <c r="S524" s="101">
        <f t="shared" si="117"/>
        <v>0.92665330661322642</v>
      </c>
      <c r="T524" s="102"/>
      <c r="U524" s="107"/>
      <c r="V524" s="5"/>
    </row>
    <row r="525" spans="1:22" ht="15.6" hidden="1" x14ac:dyDescent="0.3">
      <c r="A525" s="18" t="s">
        <v>1249</v>
      </c>
      <c r="B525" s="92">
        <f>+IFERROR(VLOOKUP(A525,'Details local delivery'!B:C,2,0),"-")</f>
        <v>46083</v>
      </c>
      <c r="C525" s="93">
        <f t="shared" si="111"/>
        <v>46083</v>
      </c>
      <c r="D525" s="94" t="str">
        <f>+IFERROR(VLOOKUP(A525,'Details local delivery'!B:E,4,0),"-")</f>
        <v>2282tu131</v>
      </c>
      <c r="E525" s="94">
        <f>VLOOKUP(A525,'Details local delivery'!B:L,11,0)</f>
        <v>14</v>
      </c>
      <c r="F525" s="94">
        <f>SUMIFS('Details local delivery'!M:M,'Details local delivery'!G:G,'RECAP Delivery Plan '!A525)</f>
        <v>4</v>
      </c>
      <c r="G525" s="94">
        <f>VLOOKUP(A525,'Details local delivery'!B:J,9,0)</f>
        <v>10200</v>
      </c>
      <c r="H525" s="95">
        <f>SUMIFS('Details local delivery'!K:K,'Details local delivery'!G:G,'RECAP Delivery Plan '!A525)</f>
        <v>5200</v>
      </c>
      <c r="I525" s="96">
        <f>SUMIFS('Details local delivery'!Y:Y,'Details local delivery'!B:B,A:A)</f>
        <v>0</v>
      </c>
      <c r="J525" s="97">
        <f>AVERAGEIFS('Details local delivery'!W:W,'Details local delivery'!B:B,A525)</f>
        <v>1</v>
      </c>
      <c r="K525" s="96">
        <f>_xlfn.MAXIFS('Details local delivery'!Z:Z,'Details local delivery'!B:B,A525)</f>
        <v>0</v>
      </c>
      <c r="L525" s="96">
        <f>_xlfn.MAXIFS('Details local delivery'!AA:AA,'Details local delivery'!B:B,A525)</f>
        <v>0</v>
      </c>
      <c r="M525" s="96">
        <f>_xlfn.MAXIFS('Details local delivery'!AB:AB,'Details local delivery'!B:B,A525)</f>
        <v>0</v>
      </c>
      <c r="N525" s="104">
        <f t="shared" si="112"/>
        <v>0.2857142857142857</v>
      </c>
      <c r="O525" s="104">
        <f t="shared" si="113"/>
        <v>0.50980392156862742</v>
      </c>
      <c r="P525" s="99">
        <f t="shared" si="114"/>
        <v>0</v>
      </c>
      <c r="Q525" s="100">
        <f t="shared" si="115"/>
        <v>0</v>
      </c>
      <c r="R525" s="105" t="e">
        <f t="shared" si="116"/>
        <v>#DIV/0!</v>
      </c>
      <c r="S525" s="253">
        <f t="shared" si="117"/>
        <v>0.50980392156862742</v>
      </c>
      <c r="T525" s="102"/>
      <c r="U525" s="107"/>
      <c r="V525" s="5"/>
    </row>
    <row r="526" spans="1:22" ht="15.6" hidden="1" x14ac:dyDescent="0.3">
      <c r="A526" s="18" t="s">
        <v>1250</v>
      </c>
      <c r="B526" s="92">
        <f>+IFERROR(VLOOKUP(A526,'Details local delivery'!B:C,2,0),"-")</f>
        <v>46083</v>
      </c>
      <c r="C526" s="93">
        <f t="shared" si="111"/>
        <v>46083</v>
      </c>
      <c r="D526" s="94" t="str">
        <f>+IFERROR(VLOOKUP(A526,'Details local delivery'!B:E,4,0),"-")</f>
        <v>9524TU238</v>
      </c>
      <c r="E526" s="94">
        <f>VLOOKUP(A526,'Details local delivery'!B:L,11,0)</f>
        <v>14</v>
      </c>
      <c r="F526" s="94">
        <f>SUMIFS('Details local delivery'!M:M,'Details local delivery'!G:G,'RECAP Delivery Plan '!A526)</f>
        <v>5</v>
      </c>
      <c r="G526" s="94">
        <f>VLOOKUP(A526,'Details local delivery'!B:J,9,0)</f>
        <v>10230</v>
      </c>
      <c r="H526" s="95">
        <f>SUMIFS('Details local delivery'!K:K,'Details local delivery'!G:G,'RECAP Delivery Plan '!A526)</f>
        <v>4500</v>
      </c>
      <c r="I526" s="96">
        <f>SUMIFS('Details local delivery'!Y:Y,'Details local delivery'!B:B,A:A)</f>
        <v>0</v>
      </c>
      <c r="J526" s="97">
        <f>AVERAGEIFS('Details local delivery'!W:W,'Details local delivery'!B:B,A526)</f>
        <v>1</v>
      </c>
      <c r="K526" s="96">
        <f>_xlfn.MAXIFS('Details local delivery'!Z:Z,'Details local delivery'!B:B,A526)</f>
        <v>0</v>
      </c>
      <c r="L526" s="96">
        <f>_xlfn.MAXIFS('Details local delivery'!AA:AA,'Details local delivery'!B:B,A526)</f>
        <v>0</v>
      </c>
      <c r="M526" s="96">
        <f>_xlfn.MAXIFS('Details local delivery'!AB:AB,'Details local delivery'!B:B,A526)</f>
        <v>0</v>
      </c>
      <c r="N526" s="104">
        <f t="shared" si="112"/>
        <v>0.35714285714285715</v>
      </c>
      <c r="O526" s="104">
        <f t="shared" si="113"/>
        <v>0.43988269794721407</v>
      </c>
      <c r="P526" s="99">
        <f t="shared" si="114"/>
        <v>0</v>
      </c>
      <c r="Q526" s="100">
        <f t="shared" si="115"/>
        <v>0</v>
      </c>
      <c r="R526" s="105" t="e">
        <f t="shared" si="116"/>
        <v>#DIV/0!</v>
      </c>
      <c r="S526" s="101">
        <f t="shared" si="117"/>
        <v>0.43988269794721407</v>
      </c>
      <c r="T526" s="102"/>
      <c r="U526" s="107"/>
      <c r="V526" s="5"/>
    </row>
    <row r="527" spans="1:22" ht="15.6" hidden="1" x14ac:dyDescent="0.3">
      <c r="A527" s="18" t="s">
        <v>1251</v>
      </c>
      <c r="B527" s="92">
        <f>+IFERROR(VLOOKUP(A527,'Details local delivery'!B:C,2,0),"-")</f>
        <v>46083</v>
      </c>
      <c r="C527" s="93">
        <f t="shared" si="111"/>
        <v>46083</v>
      </c>
      <c r="D527" s="94" t="str">
        <f>+IFERROR(VLOOKUP(A527,'Details local delivery'!B:E,4,0),"-")</f>
        <v>6502TU247</v>
      </c>
      <c r="E527" s="94">
        <f>VLOOKUP(A527,'Details local delivery'!B:L,11,0)</f>
        <v>14</v>
      </c>
      <c r="F527" s="94">
        <f>SUMIFS('Details local delivery'!M:M,'Details local delivery'!G:G,'RECAP Delivery Plan '!A527)</f>
        <v>11</v>
      </c>
      <c r="G527" s="94">
        <f>VLOOKUP(A527,'Details local delivery'!B:J,9,0)</f>
        <v>8500</v>
      </c>
      <c r="H527" s="95">
        <f>SUMIFS('Details local delivery'!K:K,'Details local delivery'!G:G,'RECAP Delivery Plan '!A527)</f>
        <v>6500</v>
      </c>
      <c r="I527" s="96">
        <f>SUMIFS('Details local delivery'!Y:Y,'Details local delivery'!B:B,A:A)</f>
        <v>0</v>
      </c>
      <c r="J527" s="97">
        <f>AVERAGEIFS('Details local delivery'!W:W,'Details local delivery'!B:B,A527)</f>
        <v>1</v>
      </c>
      <c r="K527" s="96">
        <f>_xlfn.MAXIFS('Details local delivery'!Z:Z,'Details local delivery'!B:B,A527)</f>
        <v>0</v>
      </c>
      <c r="L527" s="96">
        <f>_xlfn.MAXIFS('Details local delivery'!AA:AA,'Details local delivery'!B:B,A527)</f>
        <v>0</v>
      </c>
      <c r="M527" s="96">
        <f>_xlfn.MAXIFS('Details local delivery'!AB:AB,'Details local delivery'!B:B,A527)</f>
        <v>0</v>
      </c>
      <c r="N527" s="104">
        <f t="shared" si="112"/>
        <v>0.7857142857142857</v>
      </c>
      <c r="O527" s="104">
        <f t="shared" si="113"/>
        <v>0.76470588235294112</v>
      </c>
      <c r="P527" s="99">
        <f t="shared" si="114"/>
        <v>0</v>
      </c>
      <c r="Q527" s="100">
        <f t="shared" si="115"/>
        <v>0</v>
      </c>
      <c r="R527" s="105" t="e">
        <f t="shared" si="116"/>
        <v>#DIV/0!</v>
      </c>
      <c r="S527" s="101">
        <f t="shared" si="117"/>
        <v>0.7857142857142857</v>
      </c>
      <c r="T527" s="102"/>
      <c r="U527" s="107"/>
      <c r="V527" s="5"/>
    </row>
    <row r="528" spans="1:22" ht="15.6" hidden="1" x14ac:dyDescent="0.3">
      <c r="A528" s="18" t="s">
        <v>1252</v>
      </c>
      <c r="B528" s="92">
        <f>+IFERROR(VLOOKUP(A528,'Details local delivery'!B:C,2,0),"-")</f>
        <v>46083</v>
      </c>
      <c r="C528" s="93">
        <f t="shared" si="111"/>
        <v>46083</v>
      </c>
      <c r="D528" s="94" t="str">
        <f>+IFERROR(VLOOKUP(A528,'Details local delivery'!B:E,4,0),"-")</f>
        <v>Location</v>
      </c>
      <c r="E528" s="94">
        <f>VLOOKUP(A528,'Details local delivery'!B:L,11,0)</f>
        <v>0</v>
      </c>
      <c r="F528" s="94">
        <f>SUMIFS('Details local delivery'!M:M,'Details local delivery'!G:G,'RECAP Delivery Plan '!A528)</f>
        <v>27</v>
      </c>
      <c r="G528" s="94">
        <f>VLOOKUP(A528,'Details local delivery'!B:J,9,0)</f>
        <v>0</v>
      </c>
      <c r="H528" s="95">
        <f>SUMIFS('Details local delivery'!K:K,'Details local delivery'!G:G,'RECAP Delivery Plan '!A528)</f>
        <v>0</v>
      </c>
      <c r="I528" s="96">
        <f>SUMIFS('Details local delivery'!Y:Y,'Details local delivery'!B:B,A:A)</f>
        <v>0</v>
      </c>
      <c r="J528" s="97">
        <f>AVERAGEIFS('Details local delivery'!W:W,'Details local delivery'!B:B,A528)</f>
        <v>1</v>
      </c>
      <c r="K528" s="96">
        <f>_xlfn.MAXIFS('Details local delivery'!Z:Z,'Details local delivery'!B:B,A528)</f>
        <v>0</v>
      </c>
      <c r="L528" s="96">
        <f>_xlfn.MAXIFS('Details local delivery'!AA:AA,'Details local delivery'!B:B,A528)</f>
        <v>0</v>
      </c>
      <c r="M528" s="256">
        <f>IFERROR(_xlfn.MAXIFS('Details local delivery'!AB:AB,'Details local delivery'!B:B,A528),"-")</f>
        <v>0</v>
      </c>
      <c r="N528" s="104" t="e">
        <f t="shared" si="112"/>
        <v>#DIV/0!</v>
      </c>
      <c r="O528" s="104" t="e">
        <f t="shared" si="113"/>
        <v>#DIV/0!</v>
      </c>
      <c r="P528" s="99">
        <f t="shared" si="114"/>
        <v>0</v>
      </c>
      <c r="Q528" s="100">
        <f t="shared" si="115"/>
        <v>0</v>
      </c>
      <c r="R528" s="105" t="e">
        <f t="shared" si="116"/>
        <v>#DIV/0!</v>
      </c>
      <c r="S528" s="101" t="e">
        <f t="shared" si="117"/>
        <v>#DIV/0!</v>
      </c>
      <c r="T528" s="102"/>
      <c r="U528" s="107"/>
      <c r="V528" s="5"/>
    </row>
    <row r="529" spans="1:22" ht="15.6" hidden="1" x14ac:dyDescent="0.3">
      <c r="A529" s="18" t="s">
        <v>1253</v>
      </c>
      <c r="B529" s="92">
        <f>+IFERROR(VLOOKUP(A529,'Details local delivery'!B:C,2,0),"-")</f>
        <v>46083</v>
      </c>
      <c r="C529" s="93">
        <f t="shared" si="111"/>
        <v>46083</v>
      </c>
      <c r="D529" s="94" t="str">
        <f>+IFERROR(VLOOKUP(A529,'Details local delivery'!B:E,4,0),"-")</f>
        <v>6502TU247</v>
      </c>
      <c r="E529" s="94">
        <f>VLOOKUP(A529,'Details local delivery'!B:L,11,0)</f>
        <v>14</v>
      </c>
      <c r="F529" s="94">
        <f>SUMIFS('Details local delivery'!M:M,'Details local delivery'!G:G,'RECAP Delivery Plan '!A529)</f>
        <v>15</v>
      </c>
      <c r="G529" s="94">
        <f>VLOOKUP(A529,'Details local delivery'!B:J,9,0)</f>
        <v>8500</v>
      </c>
      <c r="H529" s="95">
        <f>SUMIFS('Details local delivery'!K:K,'Details local delivery'!G:G,'RECAP Delivery Plan '!A529)</f>
        <v>7269</v>
      </c>
      <c r="I529" s="96">
        <f>SUMIFS('Details local delivery'!Y:Y,'Details local delivery'!B:B,A:A)</f>
        <v>0</v>
      </c>
      <c r="J529" s="97">
        <f>AVERAGEIFS('Details local delivery'!W:W,'Details local delivery'!B:B,A529)</f>
        <v>1</v>
      </c>
      <c r="K529" s="96">
        <f>_xlfn.MAXIFS('Details local delivery'!Z:Z,'Details local delivery'!B:B,A529)</f>
        <v>0</v>
      </c>
      <c r="L529" s="96">
        <f>_xlfn.MAXIFS('Details local delivery'!AA:AA,'Details local delivery'!B:B,A529)</f>
        <v>0</v>
      </c>
      <c r="M529" s="96">
        <f>_xlfn.MAXIFS('Details local delivery'!AB:AB,'Details local delivery'!B:B,A529)</f>
        <v>0</v>
      </c>
      <c r="N529" s="104">
        <f t="shared" si="112"/>
        <v>1.0714285714285714</v>
      </c>
      <c r="O529" s="104">
        <f t="shared" si="113"/>
        <v>0.85517647058823532</v>
      </c>
      <c r="P529" s="99">
        <f t="shared" si="114"/>
        <v>0</v>
      </c>
      <c r="Q529" s="100">
        <f t="shared" si="115"/>
        <v>0</v>
      </c>
      <c r="R529" s="105" t="e">
        <f t="shared" si="116"/>
        <v>#DIV/0!</v>
      </c>
      <c r="S529" s="101">
        <f t="shared" si="117"/>
        <v>1.0714285714285714</v>
      </c>
      <c r="T529" s="102"/>
      <c r="U529" s="107"/>
      <c r="V529" s="5"/>
    </row>
    <row r="530" spans="1:22" ht="15.6" hidden="1" x14ac:dyDescent="0.3">
      <c r="A530" s="18" t="s">
        <v>1254</v>
      </c>
      <c r="B530" s="92">
        <f>+IFERROR(VLOOKUP(A530,'Details local delivery'!B:C,2,0),"-")</f>
        <v>46083</v>
      </c>
      <c r="C530" s="93">
        <f t="shared" si="111"/>
        <v>46083</v>
      </c>
      <c r="D530" s="94" t="str">
        <f>+IFERROR(VLOOKUP(A530,'Details local delivery'!B:E,4,0),"-")</f>
        <v>626tu203</v>
      </c>
      <c r="E530" s="94">
        <f>VLOOKUP(A530,'Details local delivery'!B:L,11,0)</f>
        <v>14</v>
      </c>
      <c r="F530" s="94">
        <f>SUMIFS('Details local delivery'!M:M,'Details local delivery'!G:G,'RECAP Delivery Plan '!A530)</f>
        <v>3</v>
      </c>
      <c r="G530" s="94">
        <f>VLOOKUP(A530,'Details local delivery'!B:J,9,0)</f>
        <v>8500</v>
      </c>
      <c r="H530" s="95">
        <f>SUMIFS('Details local delivery'!K:K,'Details local delivery'!G:G,'RECAP Delivery Plan '!A530)</f>
        <v>1200</v>
      </c>
      <c r="I530" s="96">
        <f>SUMIFS('Details local delivery'!Y:Y,'Details local delivery'!B:B,A:A)</f>
        <v>0</v>
      </c>
      <c r="J530" s="97">
        <f>AVERAGEIFS('Details local delivery'!W:W,'Details local delivery'!B:B,A530)</f>
        <v>1</v>
      </c>
      <c r="K530" s="96">
        <f>_xlfn.MAXIFS('Details local delivery'!Z:Z,'Details local delivery'!B:B,A530)</f>
        <v>0</v>
      </c>
      <c r="L530" s="96">
        <f>_xlfn.MAXIFS('Details local delivery'!AA:AA,'Details local delivery'!B:B,A530)</f>
        <v>0</v>
      </c>
      <c r="M530" s="256">
        <f>IFERROR(_xlfn.MAXIFS('Details local delivery'!AB:AB,'Details local delivery'!B:B,A530),"-")</f>
        <v>2.0833333333333315E-2</v>
      </c>
      <c r="N530" s="104">
        <f t="shared" si="112"/>
        <v>0.21428571428571427</v>
      </c>
      <c r="O530" s="104">
        <f t="shared" si="113"/>
        <v>0.14117647058823529</v>
      </c>
      <c r="P530" s="99">
        <f t="shared" si="114"/>
        <v>2.0833333333333315E-2</v>
      </c>
      <c r="Q530" s="100">
        <f t="shared" si="115"/>
        <v>2.0833333333333315E-2</v>
      </c>
      <c r="R530" s="105">
        <f t="shared" si="116"/>
        <v>1</v>
      </c>
      <c r="S530" s="101">
        <f t="shared" si="117"/>
        <v>0.21428571428571427</v>
      </c>
      <c r="T530" s="102"/>
      <c r="U530" s="107"/>
      <c r="V530" s="5"/>
    </row>
    <row r="531" spans="1:22" ht="15.6" hidden="1" x14ac:dyDescent="0.3">
      <c r="A531" s="18" t="s">
        <v>1255</v>
      </c>
      <c r="B531" s="92">
        <f>+IFERROR(VLOOKUP(A531,'Details local delivery'!B:C,2,0),"-")</f>
        <v>46083</v>
      </c>
      <c r="C531" s="93">
        <f t="shared" si="111"/>
        <v>46083</v>
      </c>
      <c r="D531" s="94" t="str">
        <f>+IFERROR(VLOOKUP(A531,'Details local delivery'!B:E,4,0),"-")</f>
        <v>4331tu175</v>
      </c>
      <c r="E531" s="94">
        <f>VLOOKUP(A531,'Details local delivery'!B:L,11,0)</f>
        <v>14</v>
      </c>
      <c r="F531" s="94">
        <f>SUMIFS('Details local delivery'!M:M,'Details local delivery'!G:G,'RECAP Delivery Plan '!A531)</f>
        <v>14</v>
      </c>
      <c r="G531" s="94">
        <f>VLOOKUP(A531,'Details local delivery'!B:J,9,0)</f>
        <v>9200</v>
      </c>
      <c r="H531" s="95">
        <f>SUMIFS('Details local delivery'!K:K,'Details local delivery'!G:G,'RECAP Delivery Plan '!A531)</f>
        <v>11750</v>
      </c>
      <c r="I531" s="96">
        <f>SUMIFS('Details local delivery'!Y:Y,'Details local delivery'!B:B,A:A)</f>
        <v>0</v>
      </c>
      <c r="J531" s="97">
        <f>AVERAGEIFS('Details local delivery'!W:W,'Details local delivery'!B:B,A531)</f>
        <v>1</v>
      </c>
      <c r="K531" s="96">
        <f>_xlfn.MAXIFS('Details local delivery'!Z:Z,'Details local delivery'!B:B,A531)</f>
        <v>0</v>
      </c>
      <c r="L531" s="96">
        <f>_xlfn.MAXIFS('Details local delivery'!AA:AA,'Details local delivery'!B:B,A531)</f>
        <v>0</v>
      </c>
      <c r="M531" s="256">
        <f>IFERROR(_xlfn.MAXIFS('Details local delivery'!AB:AB,'Details local delivery'!B:B,A531),"-")</f>
        <v>0</v>
      </c>
      <c r="N531" s="104">
        <f t="shared" si="112"/>
        <v>1</v>
      </c>
      <c r="O531" s="104">
        <f t="shared" si="113"/>
        <v>1.2771739130434783</v>
      </c>
      <c r="P531" s="99">
        <f t="shared" si="114"/>
        <v>0</v>
      </c>
      <c r="Q531" s="100">
        <f t="shared" si="115"/>
        <v>0</v>
      </c>
      <c r="R531" s="105" t="e">
        <f t="shared" si="116"/>
        <v>#DIV/0!</v>
      </c>
      <c r="S531" s="101">
        <f t="shared" si="117"/>
        <v>1.2771739130434783</v>
      </c>
      <c r="T531" s="102"/>
      <c r="U531" s="107"/>
      <c r="V531" s="5"/>
    </row>
    <row r="532" spans="1:22" ht="15.6" hidden="1" x14ac:dyDescent="0.3">
      <c r="A532" s="18" t="s">
        <v>1256</v>
      </c>
      <c r="B532" s="92">
        <f>+IFERROR(VLOOKUP(A532,'Details local delivery'!B:C,2,0),"-")</f>
        <v>46083</v>
      </c>
      <c r="C532" s="93">
        <f t="shared" si="111"/>
        <v>46083</v>
      </c>
      <c r="D532" s="94" t="str">
        <f>+IFERROR(VLOOKUP(A532,'Details local delivery'!B:E,4,0),"-")</f>
        <v>7797tu218</v>
      </c>
      <c r="E532" s="94">
        <f>VLOOKUP(A532,'Details local delivery'!B:L,11,0)</f>
        <v>3</v>
      </c>
      <c r="F532" s="94">
        <f>SUMIFS('Details local delivery'!M:M,'Details local delivery'!G:G,'RECAP Delivery Plan '!A532)</f>
        <v>5</v>
      </c>
      <c r="G532" s="94">
        <f>VLOOKUP(A532,'Details local delivery'!B:J,9,0)</f>
        <v>927</v>
      </c>
      <c r="H532" s="95">
        <f>SUMIFS('Details local delivery'!K:K,'Details local delivery'!G:G,'RECAP Delivery Plan '!A532)</f>
        <v>583</v>
      </c>
      <c r="I532" s="96">
        <f>SUMIFS('Details local delivery'!Y:Y,'Details local delivery'!B:B,A:A)</f>
        <v>0</v>
      </c>
      <c r="J532" s="97">
        <f>AVERAGEIFS('Details local delivery'!W:W,'Details local delivery'!B:B,A532)</f>
        <v>0.64583333333333348</v>
      </c>
      <c r="K532" s="96">
        <f>_xlfn.MAXIFS('Details local delivery'!Z:Z,'Details local delivery'!B:B,A532)</f>
        <v>0</v>
      </c>
      <c r="L532" s="96">
        <f>_xlfn.MAXIFS('Details local delivery'!AA:AA,'Details local delivery'!B:B,A532)</f>
        <v>0</v>
      </c>
      <c r="M532" s="256">
        <f>IFERROR(_xlfn.MAXIFS('Details local delivery'!AB:AB,'Details local delivery'!B:B,A532),"-")</f>
        <v>0</v>
      </c>
      <c r="N532" s="104">
        <f t="shared" si="112"/>
        <v>1.6666666666666667</v>
      </c>
      <c r="O532" s="104">
        <f t="shared" si="113"/>
        <v>0.62891046386192018</v>
      </c>
      <c r="P532" s="99">
        <f t="shared" si="114"/>
        <v>0</v>
      </c>
      <c r="Q532" s="100">
        <f t="shared" si="115"/>
        <v>0</v>
      </c>
      <c r="R532" s="105" t="e">
        <f t="shared" si="116"/>
        <v>#DIV/0!</v>
      </c>
      <c r="S532" s="101">
        <f t="shared" si="117"/>
        <v>1.6666666666666667</v>
      </c>
      <c r="T532" s="102"/>
      <c r="U532" s="107"/>
      <c r="V532" s="5"/>
    </row>
    <row r="533" spans="1:22" ht="15.6" hidden="1" x14ac:dyDescent="0.3">
      <c r="A533" s="18" t="s">
        <v>1259</v>
      </c>
      <c r="B533" s="92">
        <f>+IFERROR(VLOOKUP(A533,'Details local delivery'!B:C,2,0),"-")</f>
        <v>46084</v>
      </c>
      <c r="C533" s="93">
        <f t="shared" si="111"/>
        <v>46084</v>
      </c>
      <c r="D533" s="94" t="str">
        <f>+IFERROR(VLOOKUP(A533,'Details local delivery'!B:E,4,0),"-")</f>
        <v>REM107627</v>
      </c>
      <c r="E533" s="94">
        <f>VLOOKUP(A533,'Details local delivery'!B:L,11,0)</f>
        <v>27</v>
      </c>
      <c r="F533" s="94">
        <f>SUMIFS('Details local delivery'!M:M,'Details local delivery'!G:G,'RECAP Delivery Plan '!A533)</f>
        <v>24</v>
      </c>
      <c r="G533" s="94">
        <f>VLOOKUP(A533,'Details local delivery'!B:J,9,0)</f>
        <v>24950</v>
      </c>
      <c r="H533" s="95">
        <f>SUMIFS('Details local delivery'!K:K,'Details local delivery'!G:G,'RECAP Delivery Plan '!A533)</f>
        <v>21700</v>
      </c>
      <c r="I533" s="96">
        <f>SUMIFS('Details local delivery'!Y:Y,'Details local delivery'!B:B,A:A)</f>
        <v>0</v>
      </c>
      <c r="J533" s="97">
        <f>AVERAGEIFS('Details local delivery'!W:W,'Details local delivery'!B:B,A533)</f>
        <v>1</v>
      </c>
      <c r="K533" s="96">
        <f>_xlfn.MAXIFS('Details local delivery'!Z:Z,'Details local delivery'!B:B,A533)</f>
        <v>0</v>
      </c>
      <c r="L533" s="96">
        <f>_xlfn.MAXIFS('Details local delivery'!AA:AA,'Details local delivery'!B:B,A533)</f>
        <v>0</v>
      </c>
      <c r="M533" s="256">
        <f>IFERROR(_xlfn.MAXIFS('Details local delivery'!AB:AB,'Details local delivery'!B:B,A533),"-")</f>
        <v>0</v>
      </c>
      <c r="N533" s="104">
        <f t="shared" si="112"/>
        <v>0.88888888888888884</v>
      </c>
      <c r="O533" s="104">
        <f t="shared" si="113"/>
        <v>0.86973947895791581</v>
      </c>
      <c r="P533" s="99">
        <f t="shared" si="114"/>
        <v>0</v>
      </c>
      <c r="Q533" s="100">
        <f t="shared" si="115"/>
        <v>0</v>
      </c>
      <c r="R533" s="105" t="e">
        <f t="shared" si="116"/>
        <v>#DIV/0!</v>
      </c>
      <c r="S533" s="101">
        <f t="shared" si="117"/>
        <v>0.88888888888888884</v>
      </c>
      <c r="T533" s="102"/>
      <c r="U533" s="107"/>
      <c r="V533" s="5"/>
    </row>
    <row r="534" spans="1:22" ht="15.6" hidden="1" x14ac:dyDescent="0.3">
      <c r="A534" s="18" t="s">
        <v>1260</v>
      </c>
      <c r="B534" s="92">
        <f>+IFERROR(VLOOKUP(A534,'Details local delivery'!B:C,2,0),"-")</f>
        <v>46084</v>
      </c>
      <c r="C534" s="93">
        <f t="shared" si="111"/>
        <v>46084</v>
      </c>
      <c r="D534" s="94" t="str">
        <f>+IFERROR(VLOOKUP(A534,'Details local delivery'!B:E,4,0),"-")</f>
        <v>6502TU247</v>
      </c>
      <c r="E534" s="94">
        <f>VLOOKUP(A534,'Details local delivery'!B:L,11,0)</f>
        <v>14</v>
      </c>
      <c r="F534" s="94">
        <f>SUMIFS('Details local delivery'!M:M,'Details local delivery'!G:G,'RECAP Delivery Plan '!A534)</f>
        <v>5</v>
      </c>
      <c r="G534" s="94">
        <f>VLOOKUP(A534,'Details local delivery'!B:J,9,0)</f>
        <v>8500</v>
      </c>
      <c r="H534" s="95">
        <f>SUMIFS('Details local delivery'!K:K,'Details local delivery'!G:G,'RECAP Delivery Plan '!A534)</f>
        <v>1580</v>
      </c>
      <c r="I534" s="96">
        <f>SUMIFS('Details local delivery'!Y:Y,'Details local delivery'!B:B,A:A)</f>
        <v>0</v>
      </c>
      <c r="J534" s="97">
        <f>AVERAGEIFS('Details local delivery'!W:W,'Details local delivery'!B:B,A534)</f>
        <v>1</v>
      </c>
      <c r="K534" s="96">
        <f>_xlfn.MAXIFS('Details local delivery'!Z:Z,'Details local delivery'!B:B,A534)</f>
        <v>0</v>
      </c>
      <c r="L534" s="96">
        <f>_xlfn.MAXIFS('Details local delivery'!AA:AA,'Details local delivery'!B:B,A534)</f>
        <v>0</v>
      </c>
      <c r="M534" s="256">
        <f>IFERROR(_xlfn.MAXIFS('Details local delivery'!AB:AB,'Details local delivery'!B:B,A534),"-")</f>
        <v>0</v>
      </c>
      <c r="N534" s="104">
        <f t="shared" si="112"/>
        <v>0.35714285714285715</v>
      </c>
      <c r="O534" s="104">
        <f t="shared" si="113"/>
        <v>0.18588235294117647</v>
      </c>
      <c r="P534" s="99">
        <f t="shared" si="114"/>
        <v>0</v>
      </c>
      <c r="Q534" s="100">
        <f t="shared" si="115"/>
        <v>0</v>
      </c>
      <c r="R534" s="105" t="e">
        <f t="shared" si="116"/>
        <v>#DIV/0!</v>
      </c>
      <c r="S534" s="101">
        <f t="shared" si="117"/>
        <v>0.35714285714285715</v>
      </c>
      <c r="T534" s="102"/>
      <c r="U534" s="107"/>
      <c r="V534" s="5"/>
    </row>
    <row r="535" spans="1:22" ht="15.6" hidden="1" x14ac:dyDescent="0.3">
      <c r="A535" s="18" t="s">
        <v>1261</v>
      </c>
      <c r="B535" s="92">
        <f>+IFERROR(VLOOKUP(A535,'Details local delivery'!B:C,2,0),"-")</f>
        <v>46084</v>
      </c>
      <c r="C535" s="93">
        <f t="shared" si="111"/>
        <v>46084</v>
      </c>
      <c r="D535" s="94" t="str">
        <f>+IFERROR(VLOOKUP(A535,'Details local delivery'!B:E,4,0),"-")</f>
        <v>626tu203</v>
      </c>
      <c r="E535" s="94">
        <f>VLOOKUP(A535,'Details local delivery'!B:L,11,0)</f>
        <v>14</v>
      </c>
      <c r="F535" s="94">
        <f>SUMIFS('Details local delivery'!M:M,'Details local delivery'!G:G,'RECAP Delivery Plan '!A535)</f>
        <v>10</v>
      </c>
      <c r="G535" s="94">
        <f>VLOOKUP(A535,'Details local delivery'!B:J,9,0)</f>
        <v>8500</v>
      </c>
      <c r="H535" s="95">
        <f>SUMIFS('Details local delivery'!K:K,'Details local delivery'!G:G,'RECAP Delivery Plan '!A535)</f>
        <v>11900</v>
      </c>
      <c r="I535" s="96">
        <f>SUMIFS('Details local delivery'!Y:Y,'Details local delivery'!B:B,A:A)</f>
        <v>0</v>
      </c>
      <c r="J535" s="97">
        <f>AVERAGEIFS('Details local delivery'!W:W,'Details local delivery'!B:B,A535)</f>
        <v>1</v>
      </c>
      <c r="K535" s="96">
        <f>_xlfn.MAXIFS('Details local delivery'!Z:Z,'Details local delivery'!B:B,A535)</f>
        <v>0</v>
      </c>
      <c r="L535" s="96">
        <f>_xlfn.MAXIFS('Details local delivery'!AA:AA,'Details local delivery'!B:B,A535)</f>
        <v>0</v>
      </c>
      <c r="M535" s="256">
        <f>IFERROR(_xlfn.MAXIFS('Details local delivery'!AB:AB,'Details local delivery'!B:B,A535),"-")</f>
        <v>4.166666666666663E-2</v>
      </c>
      <c r="N535" s="104">
        <f t="shared" si="112"/>
        <v>0.7142857142857143</v>
      </c>
      <c r="O535" s="104">
        <f t="shared" si="113"/>
        <v>1.4</v>
      </c>
      <c r="P535" s="99">
        <f t="shared" si="114"/>
        <v>4.166666666666663E-2</v>
      </c>
      <c r="Q535" s="100">
        <f t="shared" si="115"/>
        <v>4.166666666666663E-2</v>
      </c>
      <c r="R535" s="105">
        <f t="shared" si="116"/>
        <v>1</v>
      </c>
      <c r="S535" s="101">
        <f t="shared" si="117"/>
        <v>1.4</v>
      </c>
      <c r="T535" s="102"/>
      <c r="U535" s="107"/>
      <c r="V535" s="5"/>
    </row>
    <row r="536" spans="1:22" ht="15.6" hidden="1" x14ac:dyDescent="0.3">
      <c r="A536" s="18" t="s">
        <v>1262</v>
      </c>
      <c r="B536" s="92">
        <f>+IFERROR(VLOOKUP(A536,'Details local delivery'!B:C,2,0),"-")</f>
        <v>46084</v>
      </c>
      <c r="C536" s="93">
        <f t="shared" si="111"/>
        <v>46084</v>
      </c>
      <c r="D536" s="94" t="str">
        <f>+IFERROR(VLOOKUP(A536,'Details local delivery'!B:E,4,0),"-")</f>
        <v>location</v>
      </c>
      <c r="E536" s="94">
        <f>VLOOKUP(A536,'Details local delivery'!B:L,11,0)</f>
        <v>0</v>
      </c>
      <c r="F536" s="94">
        <f>SUMIFS('Details local delivery'!M:M,'Details local delivery'!G:G,'RECAP Delivery Plan '!A536)</f>
        <v>25</v>
      </c>
      <c r="G536" s="94">
        <f>VLOOKUP(A536,'Details local delivery'!B:J,9,0)</f>
        <v>0</v>
      </c>
      <c r="H536" s="95">
        <f>SUMIFS('Details local delivery'!K:K,'Details local delivery'!G:G,'RECAP Delivery Plan '!A536)</f>
        <v>0</v>
      </c>
      <c r="I536" s="96">
        <f>SUMIFS('Details local delivery'!Y:Y,'Details local delivery'!B:B,A:A)</f>
        <v>0</v>
      </c>
      <c r="J536" s="97">
        <f>AVERAGEIFS('Details local delivery'!W:W,'Details local delivery'!B:B,A536)</f>
        <v>1</v>
      </c>
      <c r="K536" s="96">
        <f>_xlfn.MAXIFS('Details local delivery'!Z:Z,'Details local delivery'!B:B,A536)</f>
        <v>0</v>
      </c>
      <c r="L536" s="96">
        <f>_xlfn.MAXIFS('Details local delivery'!AA:AA,'Details local delivery'!B:B,A536)</f>
        <v>0</v>
      </c>
      <c r="M536" s="256">
        <f>IFERROR(_xlfn.MAXIFS('Details local delivery'!AB:AB,'Details local delivery'!B:B,A536),"-")</f>
        <v>0</v>
      </c>
      <c r="N536" s="104" t="e">
        <f t="shared" si="112"/>
        <v>#DIV/0!</v>
      </c>
      <c r="O536" s="104" t="e">
        <f t="shared" si="113"/>
        <v>#DIV/0!</v>
      </c>
      <c r="P536" s="99">
        <f t="shared" si="114"/>
        <v>0</v>
      </c>
      <c r="Q536" s="100">
        <f t="shared" si="115"/>
        <v>0</v>
      </c>
      <c r="R536" s="105" t="e">
        <f t="shared" si="116"/>
        <v>#DIV/0!</v>
      </c>
      <c r="S536" s="101" t="e">
        <f t="shared" si="117"/>
        <v>#DIV/0!</v>
      </c>
      <c r="T536" s="102"/>
      <c r="U536" s="107"/>
      <c r="V536" s="5"/>
    </row>
    <row r="537" spans="1:22" ht="15.6" hidden="1" x14ac:dyDescent="0.3">
      <c r="A537" s="18" t="s">
        <v>1263</v>
      </c>
      <c r="B537" s="92">
        <f>+IFERROR(VLOOKUP(A537,'Details local delivery'!B:C,2,0),"-")</f>
        <v>46084</v>
      </c>
      <c r="C537" s="93">
        <f t="shared" si="111"/>
        <v>46084</v>
      </c>
      <c r="D537" s="94" t="str">
        <f>+IFERROR(VLOOKUP(A537,'Details local delivery'!B:E,4,0),"-")</f>
        <v>626tu203</v>
      </c>
      <c r="E537" s="94">
        <f>VLOOKUP(A537,'Details local delivery'!B:L,11,0)</f>
        <v>14</v>
      </c>
      <c r="F537" s="94">
        <f>SUMIFS('Details local delivery'!M:M,'Details local delivery'!G:G,'RECAP Delivery Plan '!A537)</f>
        <v>11</v>
      </c>
      <c r="G537" s="94">
        <f>VLOOKUP(A537,'Details local delivery'!B:J,9,0)</f>
        <v>8500</v>
      </c>
      <c r="H537" s="95">
        <f>SUMIFS('Details local delivery'!K:K,'Details local delivery'!G:G,'RECAP Delivery Plan '!A537)</f>
        <v>8522</v>
      </c>
      <c r="I537" s="96">
        <f>SUMIFS('Details local delivery'!Y:Y,'Details local delivery'!B:B,A:A)</f>
        <v>0</v>
      </c>
      <c r="J537" s="97">
        <f>AVERAGEIFS('Details local delivery'!W:W,'Details local delivery'!B:B,A537)</f>
        <v>1</v>
      </c>
      <c r="K537" s="96">
        <f>_xlfn.MAXIFS('Details local delivery'!Z:Z,'Details local delivery'!B:B,A537)</f>
        <v>0</v>
      </c>
      <c r="L537" s="96">
        <f>_xlfn.MAXIFS('Details local delivery'!AA:AA,'Details local delivery'!B:B,A537)</f>
        <v>0</v>
      </c>
      <c r="M537" s="96">
        <f>_xlfn.MAXIFS('Details local delivery'!AB:AB,'Details local delivery'!B:B,A537)</f>
        <v>0</v>
      </c>
      <c r="N537" s="104">
        <f t="shared" si="112"/>
        <v>0.7857142857142857</v>
      </c>
      <c r="O537" s="104">
        <f t="shared" si="113"/>
        <v>1.0025882352941176</v>
      </c>
      <c r="P537" s="99">
        <f t="shared" si="114"/>
        <v>0</v>
      </c>
      <c r="Q537" s="100">
        <f t="shared" si="115"/>
        <v>0</v>
      </c>
      <c r="R537" s="105" t="e">
        <f t="shared" si="116"/>
        <v>#DIV/0!</v>
      </c>
      <c r="S537" s="101">
        <f t="shared" si="117"/>
        <v>1.0025882352941176</v>
      </c>
      <c r="T537" s="102"/>
      <c r="U537" s="107"/>
      <c r="V537" s="5"/>
    </row>
    <row r="538" spans="1:22" ht="15.6" hidden="1" x14ac:dyDescent="0.3">
      <c r="A538" s="18" t="s">
        <v>1264</v>
      </c>
      <c r="B538" s="92">
        <f>+IFERROR(VLOOKUP(A538,'Details local delivery'!B:C,2,0),"-")</f>
        <v>46084</v>
      </c>
      <c r="C538" s="93">
        <f t="shared" si="111"/>
        <v>46084</v>
      </c>
      <c r="D538" s="94" t="str">
        <f>+IFERROR(VLOOKUP(A538,'Details local delivery'!B:E,4,0),"-")</f>
        <v>4331tu175</v>
      </c>
      <c r="E538" s="94">
        <f>VLOOKUP(A538,'Details local delivery'!B:L,11,0)</f>
        <v>14</v>
      </c>
      <c r="F538" s="94">
        <f>SUMIFS('Details local delivery'!M:M,'Details local delivery'!G:G,'RECAP Delivery Plan '!A538)</f>
        <v>13</v>
      </c>
      <c r="G538" s="94">
        <f>VLOOKUP(A538,'Details local delivery'!B:J,9,0)</f>
        <v>9200</v>
      </c>
      <c r="H538" s="95">
        <f>SUMIFS('Details local delivery'!K:K,'Details local delivery'!G:G,'RECAP Delivery Plan '!A538)</f>
        <v>8792</v>
      </c>
      <c r="I538" s="96">
        <f>SUMIFS('Details local delivery'!Y:Y,'Details local delivery'!B:B,A:A)</f>
        <v>0</v>
      </c>
      <c r="J538" s="97">
        <f>AVERAGEIFS('Details local delivery'!W:W,'Details local delivery'!B:B,A538)</f>
        <v>1</v>
      </c>
      <c r="K538" s="96">
        <f>_xlfn.MAXIFS('Details local delivery'!Z:Z,'Details local delivery'!B:B,A538)</f>
        <v>0</v>
      </c>
      <c r="L538" s="96">
        <f>_xlfn.MAXIFS('Details local delivery'!AA:AA,'Details local delivery'!B:B,A538)</f>
        <v>0</v>
      </c>
      <c r="M538" s="96">
        <f>_xlfn.MAXIFS('Details local delivery'!AB:AB,'Details local delivery'!B:B,A538)</f>
        <v>0</v>
      </c>
      <c r="N538" s="104">
        <f t="shared" si="112"/>
        <v>0.9285714285714286</v>
      </c>
      <c r="O538" s="104">
        <f t="shared" si="113"/>
        <v>0.95565217391304347</v>
      </c>
      <c r="P538" s="99">
        <f t="shared" si="114"/>
        <v>0</v>
      </c>
      <c r="Q538" s="100">
        <f t="shared" si="115"/>
        <v>0</v>
      </c>
      <c r="R538" s="105" t="e">
        <f t="shared" si="116"/>
        <v>#DIV/0!</v>
      </c>
      <c r="S538" s="101">
        <f t="shared" si="117"/>
        <v>0.95565217391304347</v>
      </c>
      <c r="T538" s="102"/>
      <c r="U538" s="107"/>
      <c r="V538" s="5"/>
    </row>
    <row r="539" spans="1:22" ht="15.6" hidden="1" x14ac:dyDescent="0.3">
      <c r="A539" s="18" t="s">
        <v>1265</v>
      </c>
      <c r="B539" s="92">
        <f>+IFERROR(VLOOKUP(A539,'Details local delivery'!B:C,2,0),"-")</f>
        <v>46084</v>
      </c>
      <c r="C539" s="93">
        <f t="shared" si="111"/>
        <v>46084</v>
      </c>
      <c r="D539" s="94" t="str">
        <f>+IFERROR(VLOOKUP(A539,'Details local delivery'!B:E,4,0),"-")</f>
        <v>4331tu175</v>
      </c>
      <c r="E539" s="94">
        <f>VLOOKUP(A539,'Details local delivery'!B:L,11,0)</f>
        <v>14</v>
      </c>
      <c r="F539" s="94">
        <f>SUMIFS('Details local delivery'!M:M,'Details local delivery'!G:G,'RECAP Delivery Plan '!A539)</f>
        <v>18</v>
      </c>
      <c r="G539" s="94">
        <f>VLOOKUP(A539,'Details local delivery'!B:J,9,0)</f>
        <v>9200</v>
      </c>
      <c r="H539" s="95">
        <f>SUMIFS('Details local delivery'!K:K,'Details local delivery'!G:G,'RECAP Delivery Plan '!A539)</f>
        <v>10743</v>
      </c>
      <c r="I539" s="96">
        <f>SUMIFS('Details local delivery'!Y:Y,'Details local delivery'!B:B,A:A)</f>
        <v>0</v>
      </c>
      <c r="J539" s="97">
        <f>AVERAGEIFS('Details local delivery'!W:W,'Details local delivery'!B:B,A539)</f>
        <v>1</v>
      </c>
      <c r="K539" s="96">
        <f>_xlfn.MAXIFS('Details local delivery'!Z:Z,'Details local delivery'!B:B,A539)</f>
        <v>0</v>
      </c>
      <c r="L539" s="96">
        <f>_xlfn.MAXIFS('Details local delivery'!AA:AA,'Details local delivery'!B:B,A539)</f>
        <v>0</v>
      </c>
      <c r="M539" s="96">
        <f>_xlfn.MAXIFS('Details local delivery'!AB:AB,'Details local delivery'!B:B,A539)</f>
        <v>0</v>
      </c>
      <c r="N539" s="104">
        <f t="shared" si="112"/>
        <v>1.2857142857142858</v>
      </c>
      <c r="O539" s="104">
        <f t="shared" si="113"/>
        <v>1.1677173913043479</v>
      </c>
      <c r="P539" s="99">
        <f t="shared" si="114"/>
        <v>0</v>
      </c>
      <c r="Q539" s="100">
        <f t="shared" si="115"/>
        <v>0</v>
      </c>
      <c r="R539" s="105" t="e">
        <f t="shared" si="116"/>
        <v>#DIV/0!</v>
      </c>
      <c r="S539" s="101">
        <f t="shared" si="117"/>
        <v>1.2857142857142858</v>
      </c>
      <c r="T539" s="102"/>
      <c r="U539" s="107"/>
      <c r="V539" s="5"/>
    </row>
    <row r="540" spans="1:22" ht="15.6" hidden="1" x14ac:dyDescent="0.3">
      <c r="A540" s="18" t="s">
        <v>1266</v>
      </c>
      <c r="B540" s="92">
        <f>+IFERROR(VLOOKUP(A540,'Details local delivery'!B:C,2,0),"-")</f>
        <v>46084</v>
      </c>
      <c r="C540" s="93">
        <f t="shared" si="111"/>
        <v>46084</v>
      </c>
      <c r="D540" s="94" t="str">
        <f>+IFERROR(VLOOKUP(A540,'Details local delivery'!B:E,4,0),"-")</f>
        <v>2282tu131</v>
      </c>
      <c r="E540" s="94">
        <f>VLOOKUP(A540,'Details local delivery'!B:L,11,0)</f>
        <v>14</v>
      </c>
      <c r="F540" s="94">
        <f>SUMIFS('Details local delivery'!M:M,'Details local delivery'!G:G,'RECAP Delivery Plan '!A540)</f>
        <v>14</v>
      </c>
      <c r="G540" s="94">
        <f>VLOOKUP(A540,'Details local delivery'!B:J,9,0)</f>
        <v>10200</v>
      </c>
      <c r="H540" s="95">
        <f>SUMIFS('Details local delivery'!K:K,'Details local delivery'!G:G,'RECAP Delivery Plan '!A540)</f>
        <v>4500</v>
      </c>
      <c r="I540" s="96">
        <f>SUMIFS('Details local delivery'!Y:Y,'Details local delivery'!B:B,A:A)</f>
        <v>0</v>
      </c>
      <c r="J540" s="97">
        <f>AVERAGEIFS('Details local delivery'!W:W,'Details local delivery'!B:B,A540)</f>
        <v>0.7416666666666667</v>
      </c>
      <c r="K540" s="96">
        <f>_xlfn.MAXIFS('Details local delivery'!Z:Z,'Details local delivery'!B:B,A540)</f>
        <v>0</v>
      </c>
      <c r="L540" s="96">
        <f>_xlfn.MAXIFS('Details local delivery'!AA:AA,'Details local delivery'!B:B,A540)</f>
        <v>0</v>
      </c>
      <c r="M540" s="96">
        <f>_xlfn.MAXIFS('Details local delivery'!AB:AB,'Details local delivery'!B:B,A540)</f>
        <v>0</v>
      </c>
      <c r="N540" s="104">
        <f t="shared" si="112"/>
        <v>1</v>
      </c>
      <c r="O540" s="104">
        <f t="shared" si="113"/>
        <v>0.44117647058823528</v>
      </c>
      <c r="P540" s="99">
        <f t="shared" si="114"/>
        <v>0</v>
      </c>
      <c r="Q540" s="100">
        <f t="shared" si="115"/>
        <v>0</v>
      </c>
      <c r="R540" s="105" t="e">
        <f t="shared" si="116"/>
        <v>#DIV/0!</v>
      </c>
      <c r="S540" s="101">
        <f t="shared" si="117"/>
        <v>1</v>
      </c>
      <c r="T540" s="102"/>
      <c r="U540" s="107"/>
      <c r="V540" s="5"/>
    </row>
    <row r="541" spans="1:22" ht="15.6" hidden="1" x14ac:dyDescent="0.3">
      <c r="A541" s="18" t="s">
        <v>1267</v>
      </c>
      <c r="B541" s="92">
        <f>+IFERROR(VLOOKUP(A541,'Details local delivery'!B:C,2,0),"-")</f>
        <v>46084</v>
      </c>
      <c r="C541" s="93">
        <f t="shared" ref="C541:C604" si="118">B541</f>
        <v>46084</v>
      </c>
      <c r="D541" s="94" t="str">
        <f>+IFERROR(VLOOKUP(A541,'Details local delivery'!B:E,4,0),"-")</f>
        <v>6502TU247</v>
      </c>
      <c r="E541" s="94">
        <f>VLOOKUP(A541,'Details local delivery'!B:L,11,0)</f>
        <v>14</v>
      </c>
      <c r="F541" s="94">
        <f>SUMIFS('Details local delivery'!M:M,'Details local delivery'!G:G,'RECAP Delivery Plan '!A541)</f>
        <v>14</v>
      </c>
      <c r="G541" s="94">
        <f>VLOOKUP(A541,'Details local delivery'!B:J,9,0)</f>
        <v>8500</v>
      </c>
      <c r="H541" s="95">
        <f>SUMIFS('Details local delivery'!K:K,'Details local delivery'!G:G,'RECAP Delivery Plan '!A541)</f>
        <v>7230</v>
      </c>
      <c r="I541" s="96">
        <f>SUMIFS('Details local delivery'!Y:Y,'Details local delivery'!B:B,A:A)</f>
        <v>0</v>
      </c>
      <c r="J541" s="97">
        <f>AVERAGEIFS('Details local delivery'!W:W,'Details local delivery'!B:B,A541)</f>
        <v>0.98333333333333339</v>
      </c>
      <c r="K541" s="96">
        <f>_xlfn.MAXIFS('Details local delivery'!Z:Z,'Details local delivery'!B:B,A541)</f>
        <v>0</v>
      </c>
      <c r="L541" s="96">
        <f>_xlfn.MAXIFS('Details local delivery'!AA:AA,'Details local delivery'!B:B,A541)</f>
        <v>0</v>
      </c>
      <c r="M541" s="256">
        <f>IFERROR(_xlfn.MAXIFS('Details local delivery'!AB:AB,'Details local delivery'!B:B,A541),"-")</f>
        <v>0</v>
      </c>
      <c r="N541" s="104">
        <f t="shared" ref="N541:N604" si="119">+F541/E541</f>
        <v>1</v>
      </c>
      <c r="O541" s="104">
        <f t="shared" ref="O541:O604" si="120">+H541/G541</f>
        <v>0.85058823529411764</v>
      </c>
      <c r="P541" s="99">
        <f t="shared" ref="P541:P604" si="121">K541+L541+M541</f>
        <v>0</v>
      </c>
      <c r="Q541" s="100">
        <f t="shared" ref="Q541:Q604" si="122">P541+I541</f>
        <v>0</v>
      </c>
      <c r="R541" s="105" t="e">
        <f t="shared" ref="R541:R604" si="123">Q541/P541</f>
        <v>#DIV/0!</v>
      </c>
      <c r="S541" s="101">
        <f t="shared" si="117"/>
        <v>1</v>
      </c>
      <c r="T541" s="102"/>
      <c r="U541" s="107"/>
      <c r="V541" s="5"/>
    </row>
    <row r="542" spans="1:22" ht="15.6" hidden="1" x14ac:dyDescent="0.3">
      <c r="A542" s="18" t="s">
        <v>1268</v>
      </c>
      <c r="B542" s="92">
        <f>+IFERROR(VLOOKUP(A542,'Details local delivery'!B:C,2,0),"-")</f>
        <v>46084</v>
      </c>
      <c r="C542" s="93">
        <f t="shared" si="118"/>
        <v>46084</v>
      </c>
      <c r="D542" s="94" t="str">
        <f>+IFERROR(VLOOKUP(A542,'Details local delivery'!B:E,4,0),"-")</f>
        <v>location</v>
      </c>
      <c r="E542" s="94">
        <f>VLOOKUP(A542,'Details local delivery'!B:L,11,0)</f>
        <v>0</v>
      </c>
      <c r="F542" s="94">
        <f>SUMIFS('Details local delivery'!M:M,'Details local delivery'!G:G,'RECAP Delivery Plan '!A542)</f>
        <v>33</v>
      </c>
      <c r="G542" s="94">
        <f>VLOOKUP(A542,'Details local delivery'!B:J,9,0)</f>
        <v>0</v>
      </c>
      <c r="H542" s="95">
        <f>SUMIFS('Details local delivery'!K:K,'Details local delivery'!G:G,'RECAP Delivery Plan '!A542)</f>
        <v>0</v>
      </c>
      <c r="I542" s="96">
        <f>SUMIFS('Details local delivery'!Y:Y,'Details local delivery'!B:B,A:A)</f>
        <v>0</v>
      </c>
      <c r="J542" s="97">
        <f>AVERAGEIFS('Details local delivery'!W:W,'Details local delivery'!B:B,A542)</f>
        <v>1</v>
      </c>
      <c r="K542" s="96">
        <f>_xlfn.MAXIFS('Details local delivery'!Z:Z,'Details local delivery'!B:B,A542)</f>
        <v>0</v>
      </c>
      <c r="L542" s="96">
        <f>_xlfn.MAXIFS('Details local delivery'!AA:AA,'Details local delivery'!B:B,A542)</f>
        <v>0</v>
      </c>
      <c r="M542" s="96">
        <f>_xlfn.MAXIFS('Details local delivery'!AB:AB,'Details local delivery'!B:B,A542)</f>
        <v>0</v>
      </c>
      <c r="N542" s="104" t="e">
        <f t="shared" si="119"/>
        <v>#DIV/0!</v>
      </c>
      <c r="O542" s="104" t="e">
        <f t="shared" si="120"/>
        <v>#DIV/0!</v>
      </c>
      <c r="P542" s="99">
        <f t="shared" si="121"/>
        <v>0</v>
      </c>
      <c r="Q542" s="100">
        <f t="shared" si="122"/>
        <v>0</v>
      </c>
      <c r="R542" s="105" t="e">
        <f t="shared" si="123"/>
        <v>#DIV/0!</v>
      </c>
      <c r="S542" s="101" t="e">
        <f t="shared" si="117"/>
        <v>#DIV/0!</v>
      </c>
      <c r="T542" s="102"/>
      <c r="U542" s="107"/>
      <c r="V542" s="5"/>
    </row>
    <row r="543" spans="1:22" ht="15.6" hidden="1" x14ac:dyDescent="0.3">
      <c r="A543" s="18" t="s">
        <v>1269</v>
      </c>
      <c r="B543" s="92">
        <f>+IFERROR(VLOOKUP(A543,'Details local delivery'!B:C,2,0),"-")</f>
        <v>46084</v>
      </c>
      <c r="C543" s="93">
        <f t="shared" si="118"/>
        <v>46084</v>
      </c>
      <c r="D543" s="94" t="str">
        <f>+IFERROR(VLOOKUP(A543,'Details local delivery'!B:E,4,0),"-")</f>
        <v>4331tu175</v>
      </c>
      <c r="E543" s="94">
        <f>VLOOKUP(A543,'Details local delivery'!B:L,11,0)</f>
        <v>14</v>
      </c>
      <c r="F543" s="94">
        <f>SUMIFS('Details local delivery'!M:M,'Details local delivery'!G:G,'RECAP Delivery Plan '!A543)</f>
        <v>3</v>
      </c>
      <c r="G543" s="94">
        <f>VLOOKUP(A543,'Details local delivery'!B:J,9,0)</f>
        <v>9200</v>
      </c>
      <c r="H543" s="95">
        <f>SUMIFS('Details local delivery'!K:K,'Details local delivery'!G:G,'RECAP Delivery Plan '!A543)</f>
        <v>600</v>
      </c>
      <c r="I543" s="96">
        <f>SUMIFS('Details local delivery'!Y:Y,'Details local delivery'!B:B,A:A)</f>
        <v>0</v>
      </c>
      <c r="J543" s="97">
        <f>AVERAGEIFS('Details local delivery'!W:W,'Details local delivery'!B:B,A543)</f>
        <v>1</v>
      </c>
      <c r="K543" s="96">
        <f>_xlfn.MAXIFS('Details local delivery'!Z:Z,'Details local delivery'!B:B,A543)</f>
        <v>0</v>
      </c>
      <c r="L543" s="96">
        <f>_xlfn.MAXIFS('Details local delivery'!AA:AA,'Details local delivery'!B:B,A543)</f>
        <v>0</v>
      </c>
      <c r="M543" s="256">
        <f>IFERROR(_xlfn.MAXIFS('Details local delivery'!AB:AB,'Details local delivery'!B:B,A543),"-")</f>
        <v>0</v>
      </c>
      <c r="N543" s="104">
        <f t="shared" si="119"/>
        <v>0.21428571428571427</v>
      </c>
      <c r="O543" s="104">
        <f t="shared" si="120"/>
        <v>6.5217391304347824E-2</v>
      </c>
      <c r="P543" s="99">
        <f t="shared" si="121"/>
        <v>0</v>
      </c>
      <c r="Q543" s="100">
        <f t="shared" si="122"/>
        <v>0</v>
      </c>
      <c r="R543" s="105" t="e">
        <f t="shared" si="123"/>
        <v>#DIV/0!</v>
      </c>
      <c r="S543" s="101">
        <f t="shared" si="117"/>
        <v>0.21428571428571427</v>
      </c>
      <c r="T543" s="102"/>
      <c r="U543" s="107"/>
      <c r="V543" s="5"/>
    </row>
    <row r="544" spans="1:22" ht="15.6" hidden="1" x14ac:dyDescent="0.3">
      <c r="A544" s="18" t="s">
        <v>1270</v>
      </c>
      <c r="B544" s="92">
        <f>+IFERROR(VLOOKUP(A544,'Details local delivery'!B:C,2,0),"-")</f>
        <v>46084</v>
      </c>
      <c r="C544" s="93">
        <f t="shared" si="118"/>
        <v>46084</v>
      </c>
      <c r="D544" s="94" t="str">
        <f>+IFERROR(VLOOKUP(A544,'Details local delivery'!B:E,4,0),"-")</f>
        <v>7797tu218</v>
      </c>
      <c r="E544" s="94">
        <f>VLOOKUP(A544,'Details local delivery'!B:L,11,0)</f>
        <v>3</v>
      </c>
      <c r="F544" s="94">
        <f>SUMIFS('Details local delivery'!M:M,'Details local delivery'!G:G,'RECAP Delivery Plan '!A544)</f>
        <v>2</v>
      </c>
      <c r="G544" s="94">
        <f>VLOOKUP(A544,'Details local delivery'!B:J,9,0)</f>
        <v>927</v>
      </c>
      <c r="H544" s="95">
        <f>SUMIFS('Details local delivery'!K:K,'Details local delivery'!G:G,'RECAP Delivery Plan '!A544)</f>
        <v>400</v>
      </c>
      <c r="I544" s="96">
        <f>SUMIFS('Details local delivery'!Y:Y,'Details local delivery'!B:B,A:A)</f>
        <v>0</v>
      </c>
      <c r="J544" s="97">
        <f>AVERAGEIFS('Details local delivery'!W:W,'Details local delivery'!B:B,A544)</f>
        <v>1</v>
      </c>
      <c r="K544" s="96">
        <f>_xlfn.MAXIFS('Details local delivery'!Z:Z,'Details local delivery'!B:B,A544)</f>
        <v>0</v>
      </c>
      <c r="L544" s="96">
        <f>_xlfn.MAXIFS('Details local delivery'!AA:AA,'Details local delivery'!B:B,A544)</f>
        <v>0</v>
      </c>
      <c r="M544" s="256">
        <f>IFERROR(_xlfn.MAXIFS('Details local delivery'!AB:AB,'Details local delivery'!B:B,A544),"-")</f>
        <v>0</v>
      </c>
      <c r="N544" s="104">
        <f t="shared" si="119"/>
        <v>0.66666666666666663</v>
      </c>
      <c r="O544" s="104">
        <f t="shared" si="120"/>
        <v>0.43149946062567424</v>
      </c>
      <c r="P544" s="99">
        <f t="shared" si="121"/>
        <v>0</v>
      </c>
      <c r="Q544" s="100">
        <f t="shared" si="122"/>
        <v>0</v>
      </c>
      <c r="R544" s="105" t="e">
        <f t="shared" si="123"/>
        <v>#DIV/0!</v>
      </c>
      <c r="S544" s="101">
        <f t="shared" si="117"/>
        <v>0.66666666666666663</v>
      </c>
      <c r="T544" s="102"/>
      <c r="U544" s="107"/>
      <c r="V544" s="5"/>
    </row>
    <row r="545" spans="1:22" ht="15.6" hidden="1" x14ac:dyDescent="0.3">
      <c r="A545" s="18" t="s">
        <v>1271</v>
      </c>
      <c r="B545" s="92">
        <f>+IFERROR(VLOOKUP(A545,'Details local delivery'!B:C,2,0),"-")</f>
        <v>46084</v>
      </c>
      <c r="C545" s="93">
        <f t="shared" si="118"/>
        <v>46084</v>
      </c>
      <c r="D545" s="94" t="str">
        <f>+IFERROR(VLOOKUP(A545,'Details local delivery'!B:E,4,0),"-")</f>
        <v>4331tu175</v>
      </c>
      <c r="E545" s="94">
        <f>VLOOKUP(A545,'Details local delivery'!B:L,11,0)</f>
        <v>14</v>
      </c>
      <c r="F545" s="94">
        <f>SUMIFS('Details local delivery'!M:M,'Details local delivery'!G:G,'RECAP Delivery Plan '!A545)</f>
        <v>5</v>
      </c>
      <c r="G545" s="94">
        <f>VLOOKUP(A545,'Details local delivery'!B:J,9,0)</f>
        <v>9200</v>
      </c>
      <c r="H545" s="95">
        <f>SUMIFS('Details local delivery'!K:K,'Details local delivery'!G:G,'RECAP Delivery Plan '!A545)</f>
        <v>5000</v>
      </c>
      <c r="I545" s="96">
        <f>SUMIFS('Details local delivery'!Y:Y,'Details local delivery'!B:B,A:A)</f>
        <v>0</v>
      </c>
      <c r="J545" s="97">
        <f>AVERAGEIFS('Details local delivery'!W:W,'Details local delivery'!B:B,A545)</f>
        <v>1</v>
      </c>
      <c r="K545" s="96">
        <f>_xlfn.MAXIFS('Details local delivery'!Z:Z,'Details local delivery'!B:B,A545)</f>
        <v>0</v>
      </c>
      <c r="L545" s="96">
        <f>_xlfn.MAXIFS('Details local delivery'!AA:AA,'Details local delivery'!B:B,A545)</f>
        <v>0</v>
      </c>
      <c r="M545" s="256">
        <f>IFERROR(_xlfn.MAXIFS('Details local delivery'!AB:AB,'Details local delivery'!B:B,A545),"-")</f>
        <v>0</v>
      </c>
      <c r="N545" s="104">
        <f t="shared" si="119"/>
        <v>0.35714285714285715</v>
      </c>
      <c r="O545" s="104">
        <f t="shared" si="120"/>
        <v>0.54347826086956519</v>
      </c>
      <c r="P545" s="99">
        <f t="shared" si="121"/>
        <v>0</v>
      </c>
      <c r="Q545" s="100">
        <f t="shared" si="122"/>
        <v>0</v>
      </c>
      <c r="R545" s="105" t="e">
        <f t="shared" si="123"/>
        <v>#DIV/0!</v>
      </c>
      <c r="S545" s="101">
        <f t="shared" si="117"/>
        <v>0.54347826086956519</v>
      </c>
      <c r="T545" s="102"/>
      <c r="U545" s="107"/>
      <c r="V545" s="5"/>
    </row>
    <row r="546" spans="1:22" ht="15.6" hidden="1" x14ac:dyDescent="0.3">
      <c r="A546" s="18" t="s">
        <v>1272</v>
      </c>
      <c r="B546" s="92">
        <f>+IFERROR(VLOOKUP(A546,'Details local delivery'!B:C,2,0),"-")</f>
        <v>46085</v>
      </c>
      <c r="C546" s="93">
        <f t="shared" si="118"/>
        <v>46085</v>
      </c>
      <c r="D546" s="94" t="str">
        <f>+IFERROR(VLOOKUP(A546,'Details local delivery'!B:E,4,0),"-")</f>
        <v>location</v>
      </c>
      <c r="E546" s="94">
        <f>VLOOKUP(A546,'Details local delivery'!B:L,11,0)</f>
        <v>0</v>
      </c>
      <c r="F546" s="94">
        <f>SUMIFS('Details local delivery'!M:M,'Details local delivery'!G:G,'RECAP Delivery Plan '!A546)</f>
        <v>23</v>
      </c>
      <c r="G546" s="94">
        <f>VLOOKUP(A546,'Details local delivery'!B:J,9,0)</f>
        <v>0</v>
      </c>
      <c r="H546" s="95">
        <f>SUMIFS('Details local delivery'!K:K,'Details local delivery'!G:G,'RECAP Delivery Plan '!A546)</f>
        <v>0</v>
      </c>
      <c r="I546" s="96">
        <f>SUMIFS('Details local delivery'!Y:Y,'Details local delivery'!B:B,A:A)</f>
        <v>0</v>
      </c>
      <c r="J546" s="97">
        <f>AVERAGEIFS('Details local delivery'!W:W,'Details local delivery'!B:B,A546)</f>
        <v>1</v>
      </c>
      <c r="K546" s="96">
        <f>_xlfn.MAXIFS('Details local delivery'!Z:Z,'Details local delivery'!B:B,A546)</f>
        <v>0</v>
      </c>
      <c r="L546" s="96">
        <f>_xlfn.MAXIFS('Details local delivery'!AA:AA,'Details local delivery'!B:B,A546)</f>
        <v>0</v>
      </c>
      <c r="M546" s="96">
        <f>_xlfn.MAXIFS('Details local delivery'!AB:AB,'Details local delivery'!B:B,A546)</f>
        <v>0</v>
      </c>
      <c r="N546" s="104" t="e">
        <f t="shared" si="119"/>
        <v>#DIV/0!</v>
      </c>
      <c r="O546" s="104" t="e">
        <f t="shared" si="120"/>
        <v>#DIV/0!</v>
      </c>
      <c r="P546" s="99">
        <f t="shared" si="121"/>
        <v>0</v>
      </c>
      <c r="Q546" s="100">
        <f t="shared" si="122"/>
        <v>0</v>
      </c>
      <c r="R546" s="105" t="e">
        <f t="shared" si="123"/>
        <v>#DIV/0!</v>
      </c>
      <c r="S546" s="101" t="e">
        <f t="shared" si="117"/>
        <v>#DIV/0!</v>
      </c>
      <c r="T546" s="102"/>
      <c r="U546" s="107"/>
      <c r="V546" s="5"/>
    </row>
    <row r="547" spans="1:22" ht="15.6" hidden="1" x14ac:dyDescent="0.3">
      <c r="A547" s="18" t="s">
        <v>1273</v>
      </c>
      <c r="B547" s="92">
        <f>+IFERROR(VLOOKUP(A547,'Details local delivery'!B:C,2,0),"-")</f>
        <v>46085</v>
      </c>
      <c r="C547" s="93">
        <f t="shared" si="118"/>
        <v>46085</v>
      </c>
      <c r="D547" s="94" t="str">
        <f>+IFERROR(VLOOKUP(A547,'Details local delivery'!B:E,4,0),"-")</f>
        <v>6502TU247</v>
      </c>
      <c r="E547" s="94">
        <f>VLOOKUP(A547,'Details local delivery'!B:L,11,0)</f>
        <v>14</v>
      </c>
      <c r="F547" s="94">
        <f>SUMIFS('Details local delivery'!M:M,'Details local delivery'!G:G,'RECAP Delivery Plan '!A547)</f>
        <v>13</v>
      </c>
      <c r="G547" s="94">
        <f>VLOOKUP(A547,'Details local delivery'!B:J,9,0)</f>
        <v>8500</v>
      </c>
      <c r="H547" s="95">
        <f>SUMIFS('Details local delivery'!K:K,'Details local delivery'!G:G,'RECAP Delivery Plan '!A547)</f>
        <v>13959</v>
      </c>
      <c r="I547" s="96">
        <f>SUMIFS('Details local delivery'!Y:Y,'Details local delivery'!B:B,A:A)</f>
        <v>0</v>
      </c>
      <c r="J547" s="97">
        <f>AVERAGEIFS('Details local delivery'!W:W,'Details local delivery'!B:B,A547)</f>
        <v>1</v>
      </c>
      <c r="K547" s="96">
        <f>_xlfn.MAXIFS('Details local delivery'!Z:Z,'Details local delivery'!B:B,A547)</f>
        <v>0</v>
      </c>
      <c r="L547" s="96">
        <f>_xlfn.MAXIFS('Details local delivery'!AA:AA,'Details local delivery'!B:B,A547)</f>
        <v>0</v>
      </c>
      <c r="M547" s="96">
        <f>_xlfn.MAXIFS('Details local delivery'!AB:AB,'Details local delivery'!B:B,A547)</f>
        <v>0</v>
      </c>
      <c r="N547" s="104">
        <f t="shared" si="119"/>
        <v>0.9285714285714286</v>
      </c>
      <c r="O547" s="104">
        <f t="shared" si="120"/>
        <v>1.642235294117647</v>
      </c>
      <c r="P547" s="99">
        <f t="shared" si="121"/>
        <v>0</v>
      </c>
      <c r="Q547" s="100">
        <f t="shared" si="122"/>
        <v>0</v>
      </c>
      <c r="R547" s="105" t="e">
        <f t="shared" si="123"/>
        <v>#DIV/0!</v>
      </c>
      <c r="S547" s="101">
        <f t="shared" si="117"/>
        <v>1.642235294117647</v>
      </c>
      <c r="T547" s="102"/>
      <c r="U547" s="107"/>
      <c r="V547" s="5"/>
    </row>
    <row r="548" spans="1:22" ht="15.6" hidden="1" x14ac:dyDescent="0.3">
      <c r="A548" s="18" t="s">
        <v>1274</v>
      </c>
      <c r="B548" s="92">
        <f>+IFERROR(VLOOKUP(A548,'Details local delivery'!B:C,2,0),"-")</f>
        <v>46085</v>
      </c>
      <c r="C548" s="93">
        <f t="shared" si="118"/>
        <v>46085</v>
      </c>
      <c r="D548" s="94" t="str">
        <f>+IFERROR(VLOOKUP(A548,'Details local delivery'!B:E,4,0),"-")</f>
        <v>626tu203</v>
      </c>
      <c r="E548" s="94">
        <f>VLOOKUP(A548,'Details local delivery'!B:L,11,0)</f>
        <v>14</v>
      </c>
      <c r="F548" s="94">
        <f>SUMIFS('Details local delivery'!M:M,'Details local delivery'!G:G,'RECAP Delivery Plan '!A548)</f>
        <v>10</v>
      </c>
      <c r="G548" s="94">
        <f>VLOOKUP(A548,'Details local delivery'!B:J,9,0)</f>
        <v>8500</v>
      </c>
      <c r="H548" s="95">
        <f>SUMIFS('Details local delivery'!K:K,'Details local delivery'!G:G,'RECAP Delivery Plan '!A548)</f>
        <v>5000</v>
      </c>
      <c r="I548" s="96">
        <f>SUMIFS('Details local delivery'!Y:Y,'Details local delivery'!B:B,A:A)</f>
        <v>0</v>
      </c>
      <c r="J548" s="97">
        <f>AVERAGEIFS('Details local delivery'!W:W,'Details local delivery'!B:B,A548)</f>
        <v>1</v>
      </c>
      <c r="K548" s="96">
        <f>_xlfn.MAXIFS('Details local delivery'!Z:Z,'Details local delivery'!B:B,A548)</f>
        <v>0</v>
      </c>
      <c r="L548" s="96">
        <f>_xlfn.MAXIFS('Details local delivery'!AA:AA,'Details local delivery'!B:B,A548)</f>
        <v>0</v>
      </c>
      <c r="M548" s="256">
        <f>IFERROR(_xlfn.MAXIFS('Details local delivery'!AB:AB,'Details local delivery'!B:B,A548),"-")</f>
        <v>0</v>
      </c>
      <c r="N548" s="104">
        <f t="shared" si="119"/>
        <v>0.7142857142857143</v>
      </c>
      <c r="O548" s="104">
        <f t="shared" si="120"/>
        <v>0.58823529411764708</v>
      </c>
      <c r="P548" s="99">
        <f t="shared" si="121"/>
        <v>0</v>
      </c>
      <c r="Q548" s="100">
        <f t="shared" si="122"/>
        <v>0</v>
      </c>
      <c r="R548" s="105" t="e">
        <f t="shared" si="123"/>
        <v>#DIV/0!</v>
      </c>
      <c r="S548" s="101">
        <f t="shared" si="117"/>
        <v>0.7142857142857143</v>
      </c>
      <c r="T548" s="102"/>
      <c r="U548" s="107"/>
      <c r="V548" s="5"/>
    </row>
    <row r="549" spans="1:22" ht="15.6" hidden="1" x14ac:dyDescent="0.3">
      <c r="A549" s="18" t="s">
        <v>1275</v>
      </c>
      <c r="B549" s="92">
        <f>+IFERROR(VLOOKUP(A549,'Details local delivery'!B:C,2,0),"-")</f>
        <v>46085</v>
      </c>
      <c r="C549" s="93">
        <f t="shared" si="118"/>
        <v>46085</v>
      </c>
      <c r="D549" s="94" t="str">
        <f>+IFERROR(VLOOKUP(A549,'Details local delivery'!B:E,4,0),"-")</f>
        <v>626tu203</v>
      </c>
      <c r="E549" s="94">
        <f>VLOOKUP(A549,'Details local delivery'!B:L,11,0)</f>
        <v>14</v>
      </c>
      <c r="F549" s="94">
        <f>SUMIFS('Details local delivery'!M:M,'Details local delivery'!G:G,'RECAP Delivery Plan '!A549)</f>
        <v>28</v>
      </c>
      <c r="G549" s="94">
        <f>VLOOKUP(A549,'Details local delivery'!B:J,9,0)</f>
        <v>8500</v>
      </c>
      <c r="H549" s="95">
        <f>SUMIFS('Details local delivery'!K:K,'Details local delivery'!G:G,'RECAP Delivery Plan '!A549)</f>
        <v>19774</v>
      </c>
      <c r="I549" s="96">
        <f>SUMIFS('Details local delivery'!Y:Y,'Details local delivery'!B:B,A:A)</f>
        <v>0</v>
      </c>
      <c r="J549" s="97">
        <f>AVERAGEIFS('Details local delivery'!W:W,'Details local delivery'!B:B,A549)</f>
        <v>1</v>
      </c>
      <c r="K549" s="96">
        <f>_xlfn.MAXIFS('Details local delivery'!Z:Z,'Details local delivery'!B:B,A549)</f>
        <v>0</v>
      </c>
      <c r="L549" s="96">
        <f>_xlfn.MAXIFS('Details local delivery'!AA:AA,'Details local delivery'!B:B,A549)</f>
        <v>0</v>
      </c>
      <c r="M549" s="256">
        <f>IFERROR(_xlfn.MAXIFS('Details local delivery'!AB:AB,'Details local delivery'!B:B,A549),"-")</f>
        <v>0</v>
      </c>
      <c r="N549" s="104">
        <f t="shared" si="119"/>
        <v>2</v>
      </c>
      <c r="O549" s="104">
        <f t="shared" si="120"/>
        <v>2.3263529411764705</v>
      </c>
      <c r="P549" s="99">
        <f t="shared" si="121"/>
        <v>0</v>
      </c>
      <c r="Q549" s="100">
        <f t="shared" si="122"/>
        <v>0</v>
      </c>
      <c r="R549" s="105" t="e">
        <f t="shared" si="123"/>
        <v>#DIV/0!</v>
      </c>
      <c r="S549" s="101">
        <f t="shared" si="117"/>
        <v>2.3263529411764705</v>
      </c>
      <c r="T549" s="102"/>
      <c r="U549" s="107"/>
      <c r="V549" s="5"/>
    </row>
    <row r="550" spans="1:22" ht="15.6" hidden="1" x14ac:dyDescent="0.3">
      <c r="A550" s="18" t="s">
        <v>1276</v>
      </c>
      <c r="B550" s="92">
        <f>+IFERROR(VLOOKUP(A550,'Details local delivery'!B:C,2,0),"-")</f>
        <v>46085</v>
      </c>
      <c r="C550" s="93">
        <f t="shared" si="118"/>
        <v>46085</v>
      </c>
      <c r="D550" s="94" t="str">
        <f>+IFERROR(VLOOKUP(A550,'Details local delivery'!B:E,4,0),"-")</f>
        <v>REM107627</v>
      </c>
      <c r="E550" s="94">
        <f>VLOOKUP(A550,'Details local delivery'!B:L,11,0)</f>
        <v>27</v>
      </c>
      <c r="F550" s="94">
        <f>SUMIFS('Details local delivery'!M:M,'Details local delivery'!G:G,'RECAP Delivery Plan '!A550)</f>
        <v>26</v>
      </c>
      <c r="G550" s="94">
        <f>VLOOKUP(A550,'Details local delivery'!B:J,9,0)</f>
        <v>24950</v>
      </c>
      <c r="H550" s="95">
        <f>SUMIFS('Details local delivery'!K:K,'Details local delivery'!G:G,'RECAP Delivery Plan '!A550)</f>
        <v>6547.7</v>
      </c>
      <c r="I550" s="96">
        <f>SUMIFS('Details local delivery'!Y:Y,'Details local delivery'!B:B,A:A)</f>
        <v>0</v>
      </c>
      <c r="J550" s="97">
        <f>AVERAGEIFS('Details local delivery'!W:W,'Details local delivery'!B:B,A550)</f>
        <v>1</v>
      </c>
      <c r="K550" s="96">
        <f>_xlfn.MAXIFS('Details local delivery'!Z:Z,'Details local delivery'!B:B,A550)</f>
        <v>0</v>
      </c>
      <c r="L550" s="96">
        <f>_xlfn.MAXIFS('Details local delivery'!AA:AA,'Details local delivery'!B:B,A550)</f>
        <v>0</v>
      </c>
      <c r="M550" s="256">
        <f>IFERROR(_xlfn.MAXIFS('Details local delivery'!AB:AB,'Details local delivery'!B:B,A550),"-")</f>
        <v>0</v>
      </c>
      <c r="N550" s="104">
        <f t="shared" si="119"/>
        <v>0.96296296296296291</v>
      </c>
      <c r="O550" s="104">
        <f t="shared" si="120"/>
        <v>0.26243286573146291</v>
      </c>
      <c r="P550" s="99">
        <f t="shared" si="121"/>
        <v>0</v>
      </c>
      <c r="Q550" s="100">
        <f t="shared" si="122"/>
        <v>0</v>
      </c>
      <c r="R550" s="105" t="e">
        <f t="shared" si="123"/>
        <v>#DIV/0!</v>
      </c>
      <c r="S550" s="101">
        <f t="shared" si="117"/>
        <v>0.96296296296296291</v>
      </c>
      <c r="T550" s="102"/>
      <c r="U550" s="107"/>
      <c r="V550" s="5"/>
    </row>
    <row r="551" spans="1:22" ht="15.6" hidden="1" x14ac:dyDescent="0.3">
      <c r="A551" s="18" t="s">
        <v>1277</v>
      </c>
      <c r="B551" s="92">
        <f>+IFERROR(VLOOKUP(A551,'Details local delivery'!B:C,2,0),"-")</f>
        <v>46085</v>
      </c>
      <c r="C551" s="93">
        <f t="shared" si="118"/>
        <v>46085</v>
      </c>
      <c r="D551" s="94" t="str">
        <f>+IFERROR(VLOOKUP(A551,'Details local delivery'!B:E,4,0),"-")</f>
        <v>9524TU238</v>
      </c>
      <c r="E551" s="94">
        <f>VLOOKUP(A551,'Details local delivery'!B:L,11,0)</f>
        <v>14</v>
      </c>
      <c r="F551" s="94">
        <f>SUMIFS('Details local delivery'!M:M,'Details local delivery'!G:G,'RECAP Delivery Plan '!A551)</f>
        <v>12</v>
      </c>
      <c r="G551" s="94">
        <f>VLOOKUP(A551,'Details local delivery'!B:J,9,0)</f>
        <v>10230</v>
      </c>
      <c r="H551" s="95">
        <f>SUMIFS('Details local delivery'!K:K,'Details local delivery'!G:G,'RECAP Delivery Plan '!A551)</f>
        <v>9455</v>
      </c>
      <c r="I551" s="96">
        <f>SUMIFS('Details local delivery'!Y:Y,'Details local delivery'!B:B,A:A)</f>
        <v>0</v>
      </c>
      <c r="J551" s="97">
        <f>AVERAGEIFS('Details local delivery'!W:W,'Details local delivery'!B:B,A551)</f>
        <v>0.625</v>
      </c>
      <c r="K551" s="96">
        <f>_xlfn.MAXIFS('Details local delivery'!Z:Z,'Details local delivery'!B:B,A551)</f>
        <v>0</v>
      </c>
      <c r="L551" s="96">
        <f>_xlfn.MAXIFS('Details local delivery'!AA:AA,'Details local delivery'!B:B,A551)</f>
        <v>0</v>
      </c>
      <c r="M551" s="256">
        <f>IFERROR(_xlfn.MAXIFS('Details local delivery'!AB:AB,'Details local delivery'!B:B,A551),"-")</f>
        <v>0</v>
      </c>
      <c r="N551" s="104">
        <f t="shared" si="119"/>
        <v>0.8571428571428571</v>
      </c>
      <c r="O551" s="104">
        <f t="shared" si="120"/>
        <v>0.9242424242424242</v>
      </c>
      <c r="P551" s="99">
        <f t="shared" si="121"/>
        <v>0</v>
      </c>
      <c r="Q551" s="100">
        <f t="shared" si="122"/>
        <v>0</v>
      </c>
      <c r="R551" s="105" t="e">
        <f t="shared" si="123"/>
        <v>#DIV/0!</v>
      </c>
      <c r="S551" s="101">
        <f t="shared" si="117"/>
        <v>0.9242424242424242</v>
      </c>
      <c r="T551" s="102"/>
      <c r="U551" s="107"/>
      <c r="V551" s="5"/>
    </row>
    <row r="552" spans="1:22" ht="15.6" hidden="1" x14ac:dyDescent="0.3">
      <c r="A552" s="18" t="s">
        <v>1278</v>
      </c>
      <c r="B552" s="92">
        <f>+IFERROR(VLOOKUP(A552,'Details local delivery'!B:C,2,0),"-")</f>
        <v>46085</v>
      </c>
      <c r="C552" s="93">
        <f t="shared" si="118"/>
        <v>46085</v>
      </c>
      <c r="D552" s="94" t="str">
        <f>+IFERROR(VLOOKUP(A552,'Details local delivery'!B:E,4,0),"-")</f>
        <v>4331tu175</v>
      </c>
      <c r="E552" s="94">
        <f>VLOOKUP(A552,'Details local delivery'!B:L,11,0)</f>
        <v>14</v>
      </c>
      <c r="F552" s="94">
        <f>SUMIFS('Details local delivery'!M:M,'Details local delivery'!G:G,'RECAP Delivery Plan '!A552)</f>
        <v>5</v>
      </c>
      <c r="G552" s="94">
        <f>VLOOKUP(A552,'Details local delivery'!B:J,9,0)</f>
        <v>9200</v>
      </c>
      <c r="H552" s="95">
        <f>SUMIFS('Details local delivery'!K:K,'Details local delivery'!G:G,'RECAP Delivery Plan '!A552)</f>
        <v>3200</v>
      </c>
      <c r="I552" s="96">
        <f>SUMIFS('Details local delivery'!Y:Y,'Details local delivery'!B:B,A:A)</f>
        <v>0</v>
      </c>
      <c r="J552" s="97">
        <f>AVERAGEIFS('Details local delivery'!W:W,'Details local delivery'!B:B,A552)</f>
        <v>1</v>
      </c>
      <c r="K552" s="96">
        <f>_xlfn.MAXIFS('Details local delivery'!Z:Z,'Details local delivery'!B:B,A552)</f>
        <v>0</v>
      </c>
      <c r="L552" s="96">
        <f>_xlfn.MAXIFS('Details local delivery'!AA:AA,'Details local delivery'!B:B,A552)</f>
        <v>0</v>
      </c>
      <c r="M552" s="256">
        <f>IFERROR(_xlfn.MAXIFS('Details local delivery'!AB:AB,'Details local delivery'!B:B,A552),"-")</f>
        <v>0</v>
      </c>
      <c r="N552" s="104">
        <f t="shared" si="119"/>
        <v>0.35714285714285715</v>
      </c>
      <c r="O552" s="104">
        <f t="shared" si="120"/>
        <v>0.34782608695652173</v>
      </c>
      <c r="P552" s="99">
        <f t="shared" si="121"/>
        <v>0</v>
      </c>
      <c r="Q552" s="100">
        <f t="shared" si="122"/>
        <v>0</v>
      </c>
      <c r="R552" s="105" t="e">
        <f t="shared" si="123"/>
        <v>#DIV/0!</v>
      </c>
      <c r="S552" s="101">
        <f t="shared" si="117"/>
        <v>0.35714285714285715</v>
      </c>
      <c r="T552" s="102"/>
      <c r="U552" s="107"/>
      <c r="V552" s="5"/>
    </row>
    <row r="553" spans="1:22" ht="15.6" hidden="1" x14ac:dyDescent="0.3">
      <c r="A553" s="18" t="s">
        <v>1279</v>
      </c>
      <c r="B553" s="92">
        <f>+IFERROR(VLOOKUP(A553,'Details local delivery'!B:C,2,0),"-")</f>
        <v>46085</v>
      </c>
      <c r="C553" s="93">
        <f t="shared" si="118"/>
        <v>46085</v>
      </c>
      <c r="D553" s="94" t="str">
        <f>+IFERROR(VLOOKUP(A553,'Details local delivery'!B:E,4,0),"-")</f>
        <v>GTS</v>
      </c>
      <c r="E553" s="94">
        <f>VLOOKUP(A553,'Details local delivery'!B:L,11,0)</f>
        <v>0</v>
      </c>
      <c r="F553" s="94">
        <f>SUMIFS('Details local delivery'!M:M,'Details local delivery'!G:G,'RECAP Delivery Plan '!A553)</f>
        <v>2</v>
      </c>
      <c r="G553" s="94">
        <f>VLOOKUP(A553,'Details local delivery'!B:J,9,0)</f>
        <v>0</v>
      </c>
      <c r="H553" s="95">
        <f>SUMIFS('Details local delivery'!K:K,'Details local delivery'!G:G,'RECAP Delivery Plan '!A553)</f>
        <v>0</v>
      </c>
      <c r="I553" s="96">
        <f>SUMIFS('Details local delivery'!Y:Y,'Details local delivery'!B:B,A:A)</f>
        <v>0</v>
      </c>
      <c r="J553" s="97">
        <f>AVERAGEIFS('Details local delivery'!W:W,'Details local delivery'!B:B,A553)</f>
        <v>1</v>
      </c>
      <c r="K553" s="96">
        <f>_xlfn.MAXIFS('Details local delivery'!Z:Z,'Details local delivery'!B:B,A553)</f>
        <v>0</v>
      </c>
      <c r="L553" s="96">
        <f>_xlfn.MAXIFS('Details local delivery'!AA:AA,'Details local delivery'!B:B,A553)</f>
        <v>0</v>
      </c>
      <c r="M553" s="256">
        <f>IFERROR(_xlfn.MAXIFS('Details local delivery'!AB:AB,'Details local delivery'!B:B,A553),"-")</f>
        <v>0</v>
      </c>
      <c r="N553" s="104" t="e">
        <f t="shared" si="119"/>
        <v>#DIV/0!</v>
      </c>
      <c r="O553" s="104" t="e">
        <f t="shared" si="120"/>
        <v>#DIV/0!</v>
      </c>
      <c r="P553" s="99">
        <f t="shared" si="121"/>
        <v>0</v>
      </c>
      <c r="Q553" s="100">
        <f t="shared" si="122"/>
        <v>0</v>
      </c>
      <c r="R553" s="105" t="e">
        <f t="shared" si="123"/>
        <v>#DIV/0!</v>
      </c>
      <c r="S553" s="101" t="e">
        <f t="shared" si="117"/>
        <v>#DIV/0!</v>
      </c>
      <c r="T553" s="102"/>
      <c r="U553" s="107"/>
      <c r="V553" s="5"/>
    </row>
    <row r="554" spans="1:22" ht="15.6" hidden="1" x14ac:dyDescent="0.3">
      <c r="A554" s="18" t="s">
        <v>1280</v>
      </c>
      <c r="B554" s="92">
        <f>+IFERROR(VLOOKUP(A554,'Details local delivery'!B:C,2,0),"-")</f>
        <v>46086</v>
      </c>
      <c r="C554" s="93">
        <f t="shared" si="118"/>
        <v>46086</v>
      </c>
      <c r="D554" s="94" t="str">
        <f>+IFERROR(VLOOKUP(A554,'Details local delivery'!B:E,4,0),"-")</f>
        <v>6502TU247</v>
      </c>
      <c r="E554" s="94">
        <f>VLOOKUP(A554,'Details local delivery'!B:L,11,0)</f>
        <v>14</v>
      </c>
      <c r="F554" s="94">
        <f>SUMIFS('Details local delivery'!M:M,'Details local delivery'!G:G,'RECAP Delivery Plan '!A554)</f>
        <v>8</v>
      </c>
      <c r="G554" s="94">
        <f>VLOOKUP(A554,'Details local delivery'!B:J,9,0)</f>
        <v>8500</v>
      </c>
      <c r="H554" s="95">
        <f>SUMIFS('Details local delivery'!K:K,'Details local delivery'!G:G,'RECAP Delivery Plan '!A554)</f>
        <v>5000</v>
      </c>
      <c r="I554" s="96">
        <f>SUMIFS('Details local delivery'!Y:Y,'Details local delivery'!B:B,A:A)</f>
        <v>0</v>
      </c>
      <c r="J554" s="97">
        <f>AVERAGEIFS('Details local delivery'!W:W,'Details local delivery'!B:B,A554)</f>
        <v>1</v>
      </c>
      <c r="K554" s="96">
        <f>_xlfn.MAXIFS('Details local delivery'!Z:Z,'Details local delivery'!B:B,A554)</f>
        <v>0</v>
      </c>
      <c r="L554" s="96">
        <f>_xlfn.MAXIFS('Details local delivery'!AA:AA,'Details local delivery'!B:B,A554)</f>
        <v>0</v>
      </c>
      <c r="M554" s="256">
        <f>IFERROR(_xlfn.MAXIFS('Details local delivery'!AB:AB,'Details local delivery'!B:B,A554),"-")</f>
        <v>0</v>
      </c>
      <c r="N554" s="104">
        <f t="shared" si="119"/>
        <v>0.5714285714285714</v>
      </c>
      <c r="O554" s="104">
        <f t="shared" si="120"/>
        <v>0.58823529411764708</v>
      </c>
      <c r="P554" s="99">
        <f t="shared" si="121"/>
        <v>0</v>
      </c>
      <c r="Q554" s="100">
        <f t="shared" si="122"/>
        <v>0</v>
      </c>
      <c r="R554" s="105" t="e">
        <f t="shared" si="123"/>
        <v>#DIV/0!</v>
      </c>
      <c r="S554" s="101">
        <f t="shared" si="117"/>
        <v>0.58823529411764708</v>
      </c>
      <c r="T554" s="102"/>
      <c r="U554" s="107"/>
      <c r="V554" s="5"/>
    </row>
    <row r="555" spans="1:22" ht="15.6" hidden="1" x14ac:dyDescent="0.3">
      <c r="A555" s="18" t="s">
        <v>1281</v>
      </c>
      <c r="B555" s="92">
        <f>+IFERROR(VLOOKUP(A555,'Details local delivery'!B:C,2,0),"-")</f>
        <v>46086</v>
      </c>
      <c r="C555" s="93">
        <f t="shared" si="118"/>
        <v>46086</v>
      </c>
      <c r="D555" s="94" t="str">
        <f>+IFERROR(VLOOKUP(A555,'Details local delivery'!B:E,4,0),"-")</f>
        <v>6502TU247</v>
      </c>
      <c r="E555" s="94">
        <f>VLOOKUP(A555,'Details local delivery'!B:L,11,0)</f>
        <v>14</v>
      </c>
      <c r="F555" s="94">
        <v>8</v>
      </c>
      <c r="G555" s="94">
        <f>VLOOKUP(A555,'Details local delivery'!B:J,9,0)</f>
        <v>8500</v>
      </c>
      <c r="H555" s="95">
        <f>SUMIFS('Details local delivery'!K:K,'Details local delivery'!G:G,'RECAP Delivery Plan '!A555)</f>
        <v>4200</v>
      </c>
      <c r="I555" s="96">
        <f>SUMIFS('Details local delivery'!Y:Y,'Details local delivery'!B:B,A:A)</f>
        <v>0</v>
      </c>
      <c r="J555" s="97">
        <f>AVERAGEIFS('Details local delivery'!W:W,'Details local delivery'!B:B,A555)</f>
        <v>1</v>
      </c>
      <c r="K555" s="96">
        <f>_xlfn.MAXIFS('Details local delivery'!Z:Z,'Details local delivery'!B:B,A555)</f>
        <v>0</v>
      </c>
      <c r="L555" s="96">
        <f>_xlfn.MAXIFS('Details local delivery'!AA:AA,'Details local delivery'!B:B,A555)</f>
        <v>0</v>
      </c>
      <c r="M555" s="256">
        <f>IFERROR(_xlfn.MAXIFS('Details local delivery'!AB:AB,'Details local delivery'!B:B,A555),"-")</f>
        <v>0</v>
      </c>
      <c r="N555" s="104">
        <f t="shared" si="119"/>
        <v>0.5714285714285714</v>
      </c>
      <c r="O555" s="104">
        <f t="shared" si="120"/>
        <v>0.49411764705882355</v>
      </c>
      <c r="P555" s="99">
        <f t="shared" si="121"/>
        <v>0</v>
      </c>
      <c r="Q555" s="100">
        <f t="shared" si="122"/>
        <v>0</v>
      </c>
      <c r="R555" s="105" t="e">
        <f t="shared" si="123"/>
        <v>#DIV/0!</v>
      </c>
      <c r="S555" s="101">
        <f t="shared" si="117"/>
        <v>0.5714285714285714</v>
      </c>
      <c r="T555" s="102"/>
      <c r="U555" s="107"/>
      <c r="V555" s="5"/>
    </row>
    <row r="556" spans="1:22" ht="15.6" hidden="1" x14ac:dyDescent="0.3">
      <c r="A556" s="18" t="s">
        <v>1282</v>
      </c>
      <c r="B556" s="92">
        <f>+IFERROR(VLOOKUP(A556,'Details local delivery'!B:C,2,0),"-")</f>
        <v>46086</v>
      </c>
      <c r="C556" s="93">
        <f t="shared" si="118"/>
        <v>46086</v>
      </c>
      <c r="D556" s="94" t="str">
        <f>+IFERROR(VLOOKUP(A556,'Details local delivery'!B:E,4,0),"-")</f>
        <v>6502TU247</v>
      </c>
      <c r="E556" s="94">
        <f>VLOOKUP(A556,'Details local delivery'!B:L,11,0)</f>
        <v>14</v>
      </c>
      <c r="F556" s="94">
        <f>SUMIFS('Details local delivery'!M:M,'Details local delivery'!G:G,'RECAP Delivery Plan '!A556)</f>
        <v>14</v>
      </c>
      <c r="G556" s="94">
        <f>VLOOKUP(A556,'Details local delivery'!B:J,9,0)</f>
        <v>8500</v>
      </c>
      <c r="H556" s="95">
        <f>SUMIFS('Details local delivery'!K:K,'Details local delivery'!G:G,'RECAP Delivery Plan '!A556)</f>
        <v>4500</v>
      </c>
      <c r="I556" s="96">
        <f>SUMIFS('Details local delivery'!Y:Y,'Details local delivery'!B:B,A:A)</f>
        <v>0</v>
      </c>
      <c r="J556" s="97">
        <f>AVERAGEIFS('Details local delivery'!W:W,'Details local delivery'!B:B,A556)</f>
        <v>1</v>
      </c>
      <c r="K556" s="96">
        <f>_xlfn.MAXIFS('Details local delivery'!Z:Z,'Details local delivery'!B:B,A556)</f>
        <v>0</v>
      </c>
      <c r="L556" s="96">
        <f>_xlfn.MAXIFS('Details local delivery'!AA:AA,'Details local delivery'!B:B,A556)</f>
        <v>0</v>
      </c>
      <c r="M556" s="256">
        <f>IFERROR(_xlfn.MAXIFS('Details local delivery'!AB:AB,'Details local delivery'!B:B,A556),"-")</f>
        <v>0</v>
      </c>
      <c r="N556" s="104">
        <f t="shared" si="119"/>
        <v>1</v>
      </c>
      <c r="O556" s="104">
        <f t="shared" si="120"/>
        <v>0.52941176470588236</v>
      </c>
      <c r="P556" s="99">
        <f t="shared" si="121"/>
        <v>0</v>
      </c>
      <c r="Q556" s="100">
        <f t="shared" si="122"/>
        <v>0</v>
      </c>
      <c r="R556" s="105" t="e">
        <f t="shared" si="123"/>
        <v>#DIV/0!</v>
      </c>
      <c r="S556" s="101">
        <f t="shared" si="117"/>
        <v>1</v>
      </c>
      <c r="T556" s="102"/>
      <c r="U556" s="107"/>
      <c r="V556" s="5"/>
    </row>
    <row r="557" spans="1:22" ht="15.6" hidden="1" x14ac:dyDescent="0.3">
      <c r="A557" s="18" t="s">
        <v>1283</v>
      </c>
      <c r="B557" s="92">
        <f>+IFERROR(VLOOKUP(A557,'Details local delivery'!B:C,2,0),"-")</f>
        <v>46086</v>
      </c>
      <c r="C557" s="93">
        <f t="shared" si="118"/>
        <v>46086</v>
      </c>
      <c r="D557" s="94" t="str">
        <f>+IFERROR(VLOOKUP(A557,'Details local delivery'!B:E,4,0),"-")</f>
        <v>7797tu218</v>
      </c>
      <c r="E557" s="94">
        <f>VLOOKUP(A557,'Details local delivery'!B:L,11,0)</f>
        <v>3</v>
      </c>
      <c r="F557" s="94">
        <f>SUMIFS('Details local delivery'!M:M,'Details local delivery'!G:G,'RECAP Delivery Plan '!A557)</f>
        <v>4</v>
      </c>
      <c r="G557" s="94">
        <f>VLOOKUP(A557,'Details local delivery'!B:J,9,0)</f>
        <v>927</v>
      </c>
      <c r="H557" s="95">
        <f>SUMIFS('Details local delivery'!K:K,'Details local delivery'!G:G,'RECAP Delivery Plan '!A557)</f>
        <v>120</v>
      </c>
      <c r="I557" s="96">
        <f>SUMIFS('Details local delivery'!Y:Y,'Details local delivery'!B:B,A:A)</f>
        <v>0</v>
      </c>
      <c r="J557" s="97">
        <f>AVERAGEIFS('Details local delivery'!W:W,'Details local delivery'!B:B,A557)</f>
        <v>1</v>
      </c>
      <c r="K557" s="96">
        <f>_xlfn.MAXIFS('Details local delivery'!Z:Z,'Details local delivery'!B:B,A557)</f>
        <v>0</v>
      </c>
      <c r="L557" s="96">
        <f>_xlfn.MAXIFS('Details local delivery'!AA:AA,'Details local delivery'!B:B,A557)</f>
        <v>0</v>
      </c>
      <c r="M557" s="256">
        <f>IFERROR(_xlfn.MAXIFS('Details local delivery'!AB:AB,'Details local delivery'!B:B,A557),"-")</f>
        <v>0</v>
      </c>
      <c r="N557" s="104">
        <f t="shared" si="119"/>
        <v>1.3333333333333333</v>
      </c>
      <c r="O557" s="104">
        <f t="shared" si="120"/>
        <v>0.12944983818770225</v>
      </c>
      <c r="P557" s="99">
        <f t="shared" si="121"/>
        <v>0</v>
      </c>
      <c r="Q557" s="100">
        <f t="shared" si="122"/>
        <v>0</v>
      </c>
      <c r="R557" s="105" t="e">
        <f t="shared" si="123"/>
        <v>#DIV/0!</v>
      </c>
      <c r="S557" s="101">
        <f t="shared" si="117"/>
        <v>1.3333333333333333</v>
      </c>
      <c r="T557" s="102"/>
      <c r="U557" s="107"/>
      <c r="V557" s="5"/>
    </row>
    <row r="558" spans="1:22" ht="15.6" hidden="1" x14ac:dyDescent="0.3">
      <c r="A558" s="18" t="s">
        <v>1284</v>
      </c>
      <c r="B558" s="92">
        <f>+IFERROR(VLOOKUP(A558,'Details local delivery'!B:C,2,0),"-")</f>
        <v>46086</v>
      </c>
      <c r="C558" s="93">
        <f t="shared" si="118"/>
        <v>46086</v>
      </c>
      <c r="D558" s="94" t="str">
        <f>+IFERROR(VLOOKUP(A558,'Details local delivery'!B:E,4,0),"-")</f>
        <v>Location</v>
      </c>
      <c r="E558" s="94">
        <f>VLOOKUP(A558,'Details local delivery'!B:L,11,0)</f>
        <v>0</v>
      </c>
      <c r="F558" s="94">
        <f>SUMIFS('Details local delivery'!M:M,'Details local delivery'!G:G,'RECAP Delivery Plan '!A558)</f>
        <v>26</v>
      </c>
      <c r="G558" s="94">
        <f>VLOOKUP(A558,'Details local delivery'!B:J,9,0)</f>
        <v>0</v>
      </c>
      <c r="H558" s="95">
        <f>SUMIFS('Details local delivery'!K:K,'Details local delivery'!G:G,'RECAP Delivery Plan '!A558)</f>
        <v>6000</v>
      </c>
      <c r="I558" s="96">
        <f>SUMIFS('Details local delivery'!Y:Y,'Details local delivery'!B:B,A:A)</f>
        <v>0</v>
      </c>
      <c r="J558" s="97">
        <f>AVERAGEIFS('Details local delivery'!W:W,'Details local delivery'!B:B,A558)</f>
        <v>1</v>
      </c>
      <c r="K558" s="96">
        <f>_xlfn.MAXIFS('Details local delivery'!Z:Z,'Details local delivery'!B:B,A558)</f>
        <v>0</v>
      </c>
      <c r="L558" s="96">
        <f>_xlfn.MAXIFS('Details local delivery'!AA:AA,'Details local delivery'!B:B,A558)</f>
        <v>0</v>
      </c>
      <c r="M558" s="256">
        <f>IFERROR(_xlfn.MAXIFS('Details local delivery'!AB:AB,'Details local delivery'!B:B,A558),"-")</f>
        <v>0</v>
      </c>
      <c r="N558" s="104" t="e">
        <f t="shared" si="119"/>
        <v>#DIV/0!</v>
      </c>
      <c r="O558" s="104" t="e">
        <f t="shared" si="120"/>
        <v>#DIV/0!</v>
      </c>
      <c r="P558" s="99">
        <f t="shared" si="121"/>
        <v>0</v>
      </c>
      <c r="Q558" s="100">
        <f t="shared" si="122"/>
        <v>0</v>
      </c>
      <c r="R558" s="105" t="e">
        <f t="shared" si="123"/>
        <v>#DIV/0!</v>
      </c>
      <c r="S558" s="101" t="e">
        <f t="shared" si="117"/>
        <v>#DIV/0!</v>
      </c>
      <c r="T558" s="102"/>
      <c r="U558" s="107"/>
      <c r="V558" s="5"/>
    </row>
    <row r="559" spans="1:22" ht="15.6" hidden="1" x14ac:dyDescent="0.3">
      <c r="A559" s="18" t="s">
        <v>1285</v>
      </c>
      <c r="B559" s="92">
        <f>+IFERROR(VLOOKUP(A559,'Details local delivery'!B:C,2,0),"-")</f>
        <v>46086</v>
      </c>
      <c r="C559" s="93">
        <f t="shared" si="118"/>
        <v>46086</v>
      </c>
      <c r="D559" s="94" t="str">
        <f>+IFERROR(VLOOKUP(A559,'Details local delivery'!B:E,4,0),"-")</f>
        <v>626tu203</v>
      </c>
      <c r="E559" s="94">
        <f>VLOOKUP(A559,'Details local delivery'!B:L,11,0)</f>
        <v>14</v>
      </c>
      <c r="F559" s="94">
        <f>SUMIFS('Details local delivery'!M:M,'Details local delivery'!G:G,'RECAP Delivery Plan '!A559)</f>
        <v>7</v>
      </c>
      <c r="G559" s="94">
        <f>VLOOKUP(A559,'Details local delivery'!B:J,9,0)</f>
        <v>8500</v>
      </c>
      <c r="H559" s="95">
        <f>SUMIFS('Details local delivery'!K:K,'Details local delivery'!G:G,'RECAP Delivery Plan '!A559)</f>
        <v>4284</v>
      </c>
      <c r="I559" s="96">
        <f>SUMIFS('Details local delivery'!Y:Y,'Details local delivery'!B:B,A:A)</f>
        <v>0</v>
      </c>
      <c r="J559" s="97">
        <f>AVERAGEIFS('Details local delivery'!W:W,'Details local delivery'!B:B,A559)</f>
        <v>1</v>
      </c>
      <c r="K559" s="96">
        <f>_xlfn.MAXIFS('Details local delivery'!Z:Z,'Details local delivery'!B:B,A559)</f>
        <v>0</v>
      </c>
      <c r="L559" s="96">
        <f>_xlfn.MAXIFS('Details local delivery'!AA:AA,'Details local delivery'!B:B,A559)</f>
        <v>0</v>
      </c>
      <c r="M559" s="256">
        <f>IFERROR(_xlfn.MAXIFS('Details local delivery'!AB:AB,'Details local delivery'!B:B,A559),"-")</f>
        <v>0</v>
      </c>
      <c r="N559" s="104">
        <f t="shared" si="119"/>
        <v>0.5</v>
      </c>
      <c r="O559" s="104">
        <f t="shared" si="120"/>
        <v>0.504</v>
      </c>
      <c r="P559" s="99">
        <f t="shared" si="121"/>
        <v>0</v>
      </c>
      <c r="Q559" s="100">
        <f t="shared" si="122"/>
        <v>0</v>
      </c>
      <c r="R559" s="105" t="e">
        <f t="shared" si="123"/>
        <v>#DIV/0!</v>
      </c>
      <c r="S559" s="101">
        <f t="shared" si="117"/>
        <v>0.504</v>
      </c>
      <c r="T559" s="102"/>
      <c r="U559" s="107"/>
      <c r="V559" s="5"/>
    </row>
    <row r="560" spans="1:22" ht="15.6" hidden="1" x14ac:dyDescent="0.3">
      <c r="A560" s="18" t="s">
        <v>1286</v>
      </c>
      <c r="B560" s="92">
        <f>+IFERROR(VLOOKUP(A560,'Details local delivery'!B:C,2,0),"-")</f>
        <v>46086</v>
      </c>
      <c r="C560" s="93">
        <f t="shared" si="118"/>
        <v>46086</v>
      </c>
      <c r="D560" s="94" t="str">
        <f>+IFERROR(VLOOKUP(A560,'Details local delivery'!B:E,4,0),"-")</f>
        <v>626tu203</v>
      </c>
      <c r="E560" s="94">
        <f>VLOOKUP(A560,'Details local delivery'!B:L,11,0)</f>
        <v>14</v>
      </c>
      <c r="F560" s="94">
        <f>SUMIFS('Details local delivery'!M:M,'Details local delivery'!G:G,'RECAP Delivery Plan '!A560)</f>
        <v>9</v>
      </c>
      <c r="G560" s="94">
        <f>VLOOKUP(A560,'Details local delivery'!B:J,9,0)</f>
        <v>8500</v>
      </c>
      <c r="H560" s="95">
        <f>SUMIFS('Details local delivery'!K:K,'Details local delivery'!G:G,'RECAP Delivery Plan '!A560)</f>
        <v>7000</v>
      </c>
      <c r="I560" s="96">
        <f>SUMIFS('Details local delivery'!Y:Y,'Details local delivery'!B:B,A:A)</f>
        <v>0</v>
      </c>
      <c r="J560" s="97">
        <f>AVERAGEIFS('Details local delivery'!W:W,'Details local delivery'!B:B,A560)</f>
        <v>1</v>
      </c>
      <c r="K560" s="96">
        <f>_xlfn.MAXIFS('Details local delivery'!Z:Z,'Details local delivery'!B:B,A560)</f>
        <v>0</v>
      </c>
      <c r="L560" s="96">
        <f>_xlfn.MAXIFS('Details local delivery'!AA:AA,'Details local delivery'!B:B,A560)</f>
        <v>0</v>
      </c>
      <c r="M560" s="256">
        <f>IFERROR(_xlfn.MAXIFS('Details local delivery'!AB:AB,'Details local delivery'!B:B,A560),"-")</f>
        <v>0</v>
      </c>
      <c r="N560" s="104">
        <f t="shared" si="119"/>
        <v>0.6428571428571429</v>
      </c>
      <c r="O560" s="104">
        <f t="shared" si="120"/>
        <v>0.82352941176470584</v>
      </c>
      <c r="P560" s="99">
        <f t="shared" si="121"/>
        <v>0</v>
      </c>
      <c r="Q560" s="100">
        <f t="shared" si="122"/>
        <v>0</v>
      </c>
      <c r="R560" s="105" t="e">
        <f t="shared" si="123"/>
        <v>#DIV/0!</v>
      </c>
      <c r="S560" s="101">
        <f t="shared" si="117"/>
        <v>0.82352941176470584</v>
      </c>
      <c r="T560" s="102"/>
      <c r="U560" s="107"/>
      <c r="V560" s="5"/>
    </row>
    <row r="561" spans="1:22" ht="15.6" hidden="1" x14ac:dyDescent="0.3">
      <c r="A561" s="18" t="s">
        <v>1287</v>
      </c>
      <c r="B561" s="92">
        <f>+IFERROR(VLOOKUP(A561,'Details local delivery'!B:C,2,0),"-")</f>
        <v>46086</v>
      </c>
      <c r="C561" s="93">
        <f t="shared" si="118"/>
        <v>46086</v>
      </c>
      <c r="D561" s="94" t="str">
        <f>+IFERROR(VLOOKUP(A561,'Details local delivery'!B:E,4,0),"-")</f>
        <v>4331tu175</v>
      </c>
      <c r="E561" s="94">
        <f>VLOOKUP(A561,'Details local delivery'!B:L,11,0)</f>
        <v>14</v>
      </c>
      <c r="F561" s="94">
        <f>SUMIFS('Details local delivery'!M:M,'Details local delivery'!G:G,'RECAP Delivery Plan '!A561)</f>
        <v>12</v>
      </c>
      <c r="G561" s="94">
        <f>VLOOKUP(A561,'Details local delivery'!B:J,9,0)</f>
        <v>9200</v>
      </c>
      <c r="H561" s="95">
        <f>SUMIFS('Details local delivery'!K:K,'Details local delivery'!G:G,'RECAP Delivery Plan '!A561)</f>
        <v>10000</v>
      </c>
      <c r="I561" s="96">
        <f>SUMIFS('Details local delivery'!Y:Y,'Details local delivery'!B:B,A:A)</f>
        <v>0</v>
      </c>
      <c r="J561" s="97">
        <f>AVERAGEIFS('Details local delivery'!W:W,'Details local delivery'!B:B,A561)</f>
        <v>1</v>
      </c>
      <c r="K561" s="96">
        <f>_xlfn.MAXIFS('Details local delivery'!Z:Z,'Details local delivery'!B:B,A561)</f>
        <v>0</v>
      </c>
      <c r="L561" s="96">
        <f>_xlfn.MAXIFS('Details local delivery'!AA:AA,'Details local delivery'!B:B,A561)</f>
        <v>0</v>
      </c>
      <c r="M561" s="256">
        <f>IFERROR(_xlfn.MAXIFS('Details local delivery'!AB:AB,'Details local delivery'!B:B,A561),"-")</f>
        <v>0</v>
      </c>
      <c r="N561" s="104">
        <f t="shared" si="119"/>
        <v>0.8571428571428571</v>
      </c>
      <c r="O561" s="104">
        <f t="shared" si="120"/>
        <v>1.0869565217391304</v>
      </c>
      <c r="P561" s="99">
        <f t="shared" si="121"/>
        <v>0</v>
      </c>
      <c r="Q561" s="100">
        <f t="shared" si="122"/>
        <v>0</v>
      </c>
      <c r="R561" s="105" t="e">
        <f t="shared" si="123"/>
        <v>#DIV/0!</v>
      </c>
      <c r="S561" s="101">
        <f t="shared" si="117"/>
        <v>1.0869565217391304</v>
      </c>
      <c r="T561" s="102"/>
      <c r="U561" s="107"/>
      <c r="V561" s="5"/>
    </row>
    <row r="562" spans="1:22" ht="15.6" hidden="1" x14ac:dyDescent="0.3">
      <c r="A562" s="18" t="s">
        <v>1288</v>
      </c>
      <c r="B562" s="92">
        <f>+IFERROR(VLOOKUP(A562,'Details local delivery'!B:C,2,0),"-")</f>
        <v>46086</v>
      </c>
      <c r="C562" s="93">
        <f t="shared" si="118"/>
        <v>46086</v>
      </c>
      <c r="D562" s="94" t="str">
        <f>+IFERROR(VLOOKUP(A562,'Details local delivery'!B:E,4,0),"-")</f>
        <v>REM107627</v>
      </c>
      <c r="E562" s="94">
        <f>VLOOKUP(A562,'Details local delivery'!B:L,11,0)</f>
        <v>27</v>
      </c>
      <c r="F562" s="94">
        <f>SUMIFS('Details local delivery'!M:M,'Details local delivery'!G:G,'RECAP Delivery Plan '!A562)</f>
        <v>22</v>
      </c>
      <c r="G562" s="94">
        <f>VLOOKUP(A562,'Details local delivery'!B:J,9,0)</f>
        <v>24950</v>
      </c>
      <c r="H562" s="95">
        <f>SUMIFS('Details local delivery'!K:K,'Details local delivery'!G:G,'RECAP Delivery Plan '!A562)</f>
        <v>5177</v>
      </c>
      <c r="I562" s="96">
        <f>SUMIFS('Details local delivery'!Y:Y,'Details local delivery'!B:B,A:A)</f>
        <v>0</v>
      </c>
      <c r="J562" s="97">
        <f>AVERAGEIFS('Details local delivery'!W:W,'Details local delivery'!B:B,A562)</f>
        <v>1</v>
      </c>
      <c r="K562" s="96">
        <f>_xlfn.MAXIFS('Details local delivery'!Z:Z,'Details local delivery'!B:B,A562)</f>
        <v>0</v>
      </c>
      <c r="L562" s="96">
        <f>_xlfn.MAXIFS('Details local delivery'!AA:AA,'Details local delivery'!B:B,A562)</f>
        <v>0</v>
      </c>
      <c r="M562" s="256">
        <f>IFERROR(_xlfn.MAXIFS('Details local delivery'!AB:AB,'Details local delivery'!B:B,A562),"-")</f>
        <v>0</v>
      </c>
      <c r="N562" s="104">
        <f t="shared" si="119"/>
        <v>0.81481481481481477</v>
      </c>
      <c r="O562" s="104">
        <f t="shared" si="120"/>
        <v>0.20749498997995991</v>
      </c>
      <c r="P562" s="99">
        <f t="shared" si="121"/>
        <v>0</v>
      </c>
      <c r="Q562" s="100">
        <f t="shared" si="122"/>
        <v>0</v>
      </c>
      <c r="R562" s="105" t="e">
        <f t="shared" si="123"/>
        <v>#DIV/0!</v>
      </c>
      <c r="S562" s="101">
        <f t="shared" si="117"/>
        <v>0.81481481481481477</v>
      </c>
      <c r="T562" s="102"/>
      <c r="U562" s="107"/>
      <c r="V562" s="5"/>
    </row>
    <row r="563" spans="1:22" ht="15.6" hidden="1" x14ac:dyDescent="0.3">
      <c r="A563" s="18" t="s">
        <v>1289</v>
      </c>
      <c r="B563" s="92">
        <f>+IFERROR(VLOOKUP(A563,'Details local delivery'!B:C,2,0),"-")</f>
        <v>46086</v>
      </c>
      <c r="C563" s="93">
        <f t="shared" si="118"/>
        <v>46086</v>
      </c>
      <c r="D563" s="94" t="str">
        <f>+IFERROR(VLOOKUP(A563,'Details local delivery'!B:E,4,0),"-")</f>
        <v>9524TU238</v>
      </c>
      <c r="E563" s="94">
        <f>VLOOKUP(A563,'Details local delivery'!B:L,11,0)</f>
        <v>14</v>
      </c>
      <c r="F563" s="94">
        <f>SUMIFS('Details local delivery'!M:M,'Details local delivery'!G:G,'RECAP Delivery Plan '!A563)</f>
        <v>1</v>
      </c>
      <c r="G563" s="94">
        <f>VLOOKUP(A563,'Details local delivery'!B:J,9,0)</f>
        <v>10230</v>
      </c>
      <c r="H563" s="95">
        <f>SUMIFS('Details local delivery'!K:K,'Details local delivery'!G:G,'RECAP Delivery Plan '!A563)</f>
        <v>4200</v>
      </c>
      <c r="I563" s="96">
        <f>SUMIFS('Details local delivery'!Y:Y,'Details local delivery'!B:B,A:A)</f>
        <v>0</v>
      </c>
      <c r="J563" s="97">
        <f>AVERAGEIFS('Details local delivery'!W:W,'Details local delivery'!B:B,A563)</f>
        <v>1</v>
      </c>
      <c r="K563" s="96">
        <f>_xlfn.MAXIFS('Details local delivery'!Z:Z,'Details local delivery'!B:B,A563)</f>
        <v>0</v>
      </c>
      <c r="L563" s="96">
        <f>_xlfn.MAXIFS('Details local delivery'!AA:AA,'Details local delivery'!B:B,A563)</f>
        <v>0</v>
      </c>
      <c r="M563" s="96">
        <f>_xlfn.MAXIFS('Details local delivery'!AB:AB,'Details local delivery'!B:B,A563)</f>
        <v>1.7361111111111105E-2</v>
      </c>
      <c r="N563" s="104">
        <f t="shared" si="119"/>
        <v>7.1428571428571425E-2</v>
      </c>
      <c r="O563" s="104">
        <f t="shared" si="120"/>
        <v>0.41055718475073316</v>
      </c>
      <c r="P563" s="99">
        <f t="shared" si="121"/>
        <v>1.7361111111111105E-2</v>
      </c>
      <c r="Q563" s="100">
        <f t="shared" si="122"/>
        <v>1.7361111111111105E-2</v>
      </c>
      <c r="R563" s="105">
        <f t="shared" si="123"/>
        <v>1</v>
      </c>
      <c r="S563" s="101">
        <f t="shared" si="117"/>
        <v>0.41055718475073316</v>
      </c>
      <c r="T563" s="102"/>
      <c r="U563" s="107"/>
      <c r="V563" s="5"/>
    </row>
    <row r="564" spans="1:22" ht="15.6" hidden="1" x14ac:dyDescent="0.3">
      <c r="A564" s="18" t="s">
        <v>1290</v>
      </c>
      <c r="B564" s="92">
        <f>+IFERROR(VLOOKUP(A564,'Details local delivery'!B:C,2,0),"-")</f>
        <v>46086</v>
      </c>
      <c r="C564" s="93">
        <f t="shared" si="118"/>
        <v>46086</v>
      </c>
      <c r="D564" s="94" t="str">
        <f>+IFERROR(VLOOKUP(A564,'Details local delivery'!B:E,4,0),"-")</f>
        <v>9524TU238</v>
      </c>
      <c r="E564" s="94">
        <f>VLOOKUP(A564,'Details local delivery'!B:L,11,0)</f>
        <v>14</v>
      </c>
      <c r="F564" s="94">
        <f>SUMIFS('Details local delivery'!M:M,'Details local delivery'!G:G,'RECAP Delivery Plan '!A564)</f>
        <v>16</v>
      </c>
      <c r="G564" s="94">
        <f>VLOOKUP(A564,'Details local delivery'!B:J,9,0)</f>
        <v>10230</v>
      </c>
      <c r="H564" s="95">
        <f>SUMIFS('Details local delivery'!K:K,'Details local delivery'!G:G,'RECAP Delivery Plan '!A564)</f>
        <v>6473</v>
      </c>
      <c r="I564" s="96">
        <f>SUMIFS('Details local delivery'!Y:Y,'Details local delivery'!B:B,A:A)</f>
        <v>0</v>
      </c>
      <c r="J564" s="97">
        <f>AVERAGEIFS('Details local delivery'!W:W,'Details local delivery'!B:B,A564)</f>
        <v>1</v>
      </c>
      <c r="K564" s="96">
        <f>_xlfn.MAXIFS('Details local delivery'!Z:Z,'Details local delivery'!B:B,A564)</f>
        <v>0</v>
      </c>
      <c r="L564" s="96">
        <f>_xlfn.MAXIFS('Details local delivery'!AA:AA,'Details local delivery'!B:B,A564)</f>
        <v>0</v>
      </c>
      <c r="M564" s="96">
        <f>_xlfn.MAXIFS('Details local delivery'!AB:AB,'Details local delivery'!B:B,A564)</f>
        <v>0</v>
      </c>
      <c r="N564" s="104">
        <f t="shared" si="119"/>
        <v>1.1428571428571428</v>
      </c>
      <c r="O564" s="104">
        <f t="shared" si="120"/>
        <v>0.63274682306940366</v>
      </c>
      <c r="P564" s="99">
        <f t="shared" si="121"/>
        <v>0</v>
      </c>
      <c r="Q564" s="100">
        <f t="shared" si="122"/>
        <v>0</v>
      </c>
      <c r="R564" s="105" t="e">
        <f t="shared" si="123"/>
        <v>#DIV/0!</v>
      </c>
      <c r="S564" s="101">
        <f t="shared" si="117"/>
        <v>1.1428571428571428</v>
      </c>
      <c r="T564" s="102"/>
      <c r="U564" s="107"/>
      <c r="V564" s="5"/>
    </row>
    <row r="565" spans="1:22" ht="15.6" hidden="1" x14ac:dyDescent="0.3">
      <c r="A565" s="18" t="s">
        <v>1291</v>
      </c>
      <c r="B565" s="92">
        <f>+IFERROR(VLOOKUP(A565,'Details local delivery'!B:C,2,0),"-")</f>
        <v>46086</v>
      </c>
      <c r="C565" s="93">
        <f t="shared" si="118"/>
        <v>46086</v>
      </c>
      <c r="D565" s="94" t="str">
        <f>+IFERROR(VLOOKUP(A565,'Details local delivery'!B:E,4,0),"-")</f>
        <v>Location</v>
      </c>
      <c r="E565" s="94">
        <f>VLOOKUP(A565,'Details local delivery'!B:L,11,0)</f>
        <v>0</v>
      </c>
      <c r="F565" s="94">
        <f>SUMIFS('Details local delivery'!M:M,'Details local delivery'!G:G,'RECAP Delivery Plan '!A565)</f>
        <v>6</v>
      </c>
      <c r="G565" s="94">
        <f>VLOOKUP(A565,'Details local delivery'!B:J,9,0)</f>
        <v>0</v>
      </c>
      <c r="H565" s="95">
        <f>SUMIFS('Details local delivery'!K:K,'Details local delivery'!G:G,'RECAP Delivery Plan '!A565)</f>
        <v>1350</v>
      </c>
      <c r="I565" s="96">
        <f>SUMIFS('Details local delivery'!Y:Y,'Details local delivery'!B:B,A:A)</f>
        <v>0</v>
      </c>
      <c r="J565" s="97">
        <f>AVERAGEIFS('Details local delivery'!W:W,'Details local delivery'!B:B,A565)</f>
        <v>1</v>
      </c>
      <c r="K565" s="96">
        <f>_xlfn.MAXIFS('Details local delivery'!Z:Z,'Details local delivery'!B:B,A565)</f>
        <v>0</v>
      </c>
      <c r="L565" s="96">
        <f>_xlfn.MAXIFS('Details local delivery'!AA:AA,'Details local delivery'!B:B,A565)</f>
        <v>0</v>
      </c>
      <c r="M565" s="256">
        <f>IFERROR(_xlfn.MAXIFS('Details local delivery'!AB:AB,'Details local delivery'!B:B,A565),"-")</f>
        <v>0</v>
      </c>
      <c r="N565" s="104" t="e">
        <f t="shared" si="119"/>
        <v>#DIV/0!</v>
      </c>
      <c r="O565" s="104" t="e">
        <f t="shared" si="120"/>
        <v>#DIV/0!</v>
      </c>
      <c r="P565" s="99">
        <f t="shared" si="121"/>
        <v>0</v>
      </c>
      <c r="Q565" s="100">
        <f t="shared" si="122"/>
        <v>0</v>
      </c>
      <c r="R565" s="105" t="e">
        <f t="shared" si="123"/>
        <v>#DIV/0!</v>
      </c>
      <c r="S565" s="101" t="e">
        <f t="shared" si="117"/>
        <v>#DIV/0!</v>
      </c>
      <c r="T565" s="102"/>
      <c r="U565" s="107"/>
      <c r="V565" s="5"/>
    </row>
    <row r="566" spans="1:22" ht="15.6" hidden="1" x14ac:dyDescent="0.3">
      <c r="A566" s="18" t="s">
        <v>1292</v>
      </c>
      <c r="B566" s="92">
        <f>+IFERROR(VLOOKUP(A566,'Details local delivery'!B:C,2,0),"-")</f>
        <v>46086</v>
      </c>
      <c r="C566" s="93">
        <f t="shared" si="118"/>
        <v>46086</v>
      </c>
      <c r="D566" s="94" t="str">
        <f>+IFERROR(VLOOKUP(A566,'Details local delivery'!B:E,4,0),"-")</f>
        <v>4331tu175</v>
      </c>
      <c r="E566" s="94">
        <f>VLOOKUP(A566,'Details local delivery'!B:L,11,0)</f>
        <v>14</v>
      </c>
      <c r="F566" s="94">
        <f>SUMIFS('Details local delivery'!M:M,'Details local delivery'!G:G,'RECAP Delivery Plan '!A566)</f>
        <v>19</v>
      </c>
      <c r="G566" s="94">
        <f>VLOOKUP(A566,'Details local delivery'!B:J,9,0)</f>
        <v>9200</v>
      </c>
      <c r="H566" s="95">
        <f>SUMIFS('Details local delivery'!K:K,'Details local delivery'!G:G,'RECAP Delivery Plan '!A566)</f>
        <v>11000</v>
      </c>
      <c r="I566" s="96">
        <f>SUMIFS('Details local delivery'!Y:Y,'Details local delivery'!B:B,A:A)</f>
        <v>0</v>
      </c>
      <c r="J566" s="97">
        <f>AVERAGEIFS('Details local delivery'!W:W,'Details local delivery'!B:B,A566)</f>
        <v>1</v>
      </c>
      <c r="K566" s="96">
        <f>_xlfn.MAXIFS('Details local delivery'!Z:Z,'Details local delivery'!B:B,A566)</f>
        <v>0</v>
      </c>
      <c r="L566" s="96">
        <f>_xlfn.MAXIFS('Details local delivery'!AA:AA,'Details local delivery'!B:B,A566)</f>
        <v>0</v>
      </c>
      <c r="M566" s="96">
        <f>_xlfn.MAXIFS('Details local delivery'!AB:AB,'Details local delivery'!B:B,A566)</f>
        <v>0</v>
      </c>
      <c r="N566" s="104">
        <f t="shared" si="119"/>
        <v>1.3571428571428572</v>
      </c>
      <c r="O566" s="104">
        <f t="shared" si="120"/>
        <v>1.1956521739130435</v>
      </c>
      <c r="P566" s="99">
        <f t="shared" si="121"/>
        <v>0</v>
      </c>
      <c r="Q566" s="100">
        <f t="shared" si="122"/>
        <v>0</v>
      </c>
      <c r="R566" s="105" t="e">
        <f t="shared" si="123"/>
        <v>#DIV/0!</v>
      </c>
      <c r="S566" s="101">
        <f t="shared" si="117"/>
        <v>1.3571428571428572</v>
      </c>
      <c r="T566" s="102"/>
      <c r="U566" s="107"/>
      <c r="V566" s="5"/>
    </row>
    <row r="567" spans="1:22" ht="15.6" hidden="1" x14ac:dyDescent="0.3">
      <c r="A567" s="18" t="s">
        <v>1293</v>
      </c>
      <c r="B567" s="92">
        <f>+IFERROR(VLOOKUP(A567,'Details local delivery'!B:C,2,0),"-")</f>
        <v>46086</v>
      </c>
      <c r="C567" s="93">
        <f t="shared" si="118"/>
        <v>46086</v>
      </c>
      <c r="D567" s="94" t="str">
        <f>+IFERROR(VLOOKUP(A567,'Details local delivery'!B:E,4,0),"-")</f>
        <v>4331tu175</v>
      </c>
      <c r="E567" s="94">
        <f>VLOOKUP(A567,'Details local delivery'!B:L,11,0)</f>
        <v>14</v>
      </c>
      <c r="F567" s="94">
        <f>SUMIFS('Details local delivery'!M:M,'Details local delivery'!G:G,'RECAP Delivery Plan '!A567)</f>
        <v>10</v>
      </c>
      <c r="G567" s="94">
        <f>VLOOKUP(A567,'Details local delivery'!B:J,9,0)</f>
        <v>9200</v>
      </c>
      <c r="H567" s="95">
        <f>SUMIFS('Details local delivery'!K:K,'Details local delivery'!G:G,'RECAP Delivery Plan '!A567)</f>
        <v>8500</v>
      </c>
      <c r="I567" s="96">
        <f>SUMIFS('Details local delivery'!Y:Y,'Details local delivery'!B:B,A:A)</f>
        <v>0</v>
      </c>
      <c r="J567" s="97">
        <f>AVERAGEIFS('Details local delivery'!W:W,'Details local delivery'!B:B,A567)</f>
        <v>1</v>
      </c>
      <c r="K567" s="96">
        <f>_xlfn.MAXIFS('Details local delivery'!Z:Z,'Details local delivery'!B:B,A567)</f>
        <v>0</v>
      </c>
      <c r="L567" s="96">
        <f>_xlfn.MAXIFS('Details local delivery'!AA:AA,'Details local delivery'!B:B,A567)</f>
        <v>0</v>
      </c>
      <c r="M567" s="96">
        <f>_xlfn.MAXIFS('Details local delivery'!AB:AB,'Details local delivery'!B:B,A567)</f>
        <v>0</v>
      </c>
      <c r="N567" s="104">
        <f t="shared" si="119"/>
        <v>0.7142857142857143</v>
      </c>
      <c r="O567" s="104">
        <f t="shared" si="120"/>
        <v>0.92391304347826086</v>
      </c>
      <c r="P567" s="99">
        <f t="shared" si="121"/>
        <v>0</v>
      </c>
      <c r="Q567" s="100">
        <f t="shared" si="122"/>
        <v>0</v>
      </c>
      <c r="R567" s="105" t="e">
        <f t="shared" si="123"/>
        <v>#DIV/0!</v>
      </c>
      <c r="S567" s="101">
        <f t="shared" si="117"/>
        <v>0.92391304347826086</v>
      </c>
      <c r="T567" s="102"/>
      <c r="U567" s="107"/>
      <c r="V567" s="5"/>
    </row>
    <row r="568" spans="1:22" ht="15.6" hidden="1" x14ac:dyDescent="0.3">
      <c r="A568" s="18" t="s">
        <v>1294</v>
      </c>
      <c r="B568" s="92">
        <f>+IFERROR(VLOOKUP(A568,'Details local delivery'!B:C,2,0),"-")</f>
        <v>46086</v>
      </c>
      <c r="C568" s="93">
        <f t="shared" si="118"/>
        <v>46086</v>
      </c>
      <c r="D568" s="94" t="str">
        <f>+IFERROR(VLOOKUP(A568,'Details local delivery'!B:E,4,0),"-")</f>
        <v>Location</v>
      </c>
      <c r="E568" s="94">
        <f>VLOOKUP(A568,'Details local delivery'!B:L,11,0)</f>
        <v>0</v>
      </c>
      <c r="F568" s="94">
        <f>SUMIFS('Details local delivery'!M:M,'Details local delivery'!G:G,'RECAP Delivery Plan '!A568)</f>
        <v>0</v>
      </c>
      <c r="G568" s="94">
        <f>VLOOKUP(A568,'Details local delivery'!B:J,9,0)</f>
        <v>0</v>
      </c>
      <c r="H568" s="95">
        <f>SUMIFS('Details local delivery'!K:K,'Details local delivery'!G:G,'RECAP Delivery Plan '!A568)</f>
        <v>0</v>
      </c>
      <c r="I568" s="96">
        <f>SUMIFS('Details local delivery'!Y:Y,'Details local delivery'!B:B,A:A)</f>
        <v>0</v>
      </c>
      <c r="J568" s="97">
        <f>AVERAGEIFS('Details local delivery'!W:W,'Details local delivery'!B:B,A568)</f>
        <v>1</v>
      </c>
      <c r="K568" s="96">
        <f>_xlfn.MAXIFS('Details local delivery'!Z:Z,'Details local delivery'!B:B,A568)</f>
        <v>0</v>
      </c>
      <c r="L568" s="96">
        <f>_xlfn.MAXIFS('Details local delivery'!AA:AA,'Details local delivery'!B:B,A568)</f>
        <v>0</v>
      </c>
      <c r="M568" s="256">
        <f>IFERROR(_xlfn.MAXIFS('Details local delivery'!AB:AB,'Details local delivery'!B:B,A568),"-")</f>
        <v>0</v>
      </c>
      <c r="N568" s="104" t="e">
        <f t="shared" si="119"/>
        <v>#DIV/0!</v>
      </c>
      <c r="O568" s="104" t="e">
        <f t="shared" si="120"/>
        <v>#DIV/0!</v>
      </c>
      <c r="P568" s="99">
        <f t="shared" si="121"/>
        <v>0</v>
      </c>
      <c r="Q568" s="100">
        <f t="shared" si="122"/>
        <v>0</v>
      </c>
      <c r="R568" s="105" t="e">
        <f t="shared" si="123"/>
        <v>#DIV/0!</v>
      </c>
      <c r="S568" s="101" t="e">
        <f t="shared" si="117"/>
        <v>#DIV/0!</v>
      </c>
      <c r="T568" s="102"/>
      <c r="U568" s="107"/>
      <c r="V568" s="5"/>
    </row>
    <row r="569" spans="1:22" ht="15.6" hidden="1" x14ac:dyDescent="0.3">
      <c r="A569" s="18" t="s">
        <v>1295</v>
      </c>
      <c r="B569" s="92">
        <f>+IFERROR(VLOOKUP(A569,'Details local delivery'!B:C,2,0),"-")</f>
        <v>46086</v>
      </c>
      <c r="C569" s="93">
        <f t="shared" si="118"/>
        <v>46086</v>
      </c>
      <c r="D569" s="94" t="str">
        <f>+IFERROR(VLOOKUP(A569,'Details local delivery'!B:E,4,0),"-")</f>
        <v>4331tu175</v>
      </c>
      <c r="E569" s="94">
        <f>VLOOKUP(A569,'Details local delivery'!B:L,11,0)</f>
        <v>14</v>
      </c>
      <c r="F569" s="94">
        <f>SUMIFS('Details local delivery'!M:M,'Details local delivery'!G:G,'RECAP Delivery Plan '!A569)</f>
        <v>6</v>
      </c>
      <c r="G569" s="94">
        <f>VLOOKUP(A569,'Details local delivery'!B:J,9,0)</f>
        <v>9200</v>
      </c>
      <c r="H569" s="95">
        <f>SUMIFS('Details local delivery'!K:K,'Details local delivery'!G:G,'RECAP Delivery Plan '!A569)</f>
        <v>640</v>
      </c>
      <c r="I569" s="96">
        <f>SUMIFS('Details local delivery'!Y:Y,'Details local delivery'!B:B,A:A)</f>
        <v>0</v>
      </c>
      <c r="J569" s="97">
        <f>AVERAGEIFS('Details local delivery'!W:W,'Details local delivery'!B:B,A569)</f>
        <v>1</v>
      </c>
      <c r="K569" s="96">
        <f>_xlfn.MAXIFS('Details local delivery'!Z:Z,'Details local delivery'!B:B,A569)</f>
        <v>0</v>
      </c>
      <c r="L569" s="96">
        <f>_xlfn.MAXIFS('Details local delivery'!AA:AA,'Details local delivery'!B:B,A569)</f>
        <v>0</v>
      </c>
      <c r="M569" s="256">
        <f>IFERROR(_xlfn.MAXIFS('Details local delivery'!AB:AB,'Details local delivery'!B:B,A569),"-")</f>
        <v>0</v>
      </c>
      <c r="N569" s="104">
        <f t="shared" si="119"/>
        <v>0.42857142857142855</v>
      </c>
      <c r="O569" s="104">
        <f t="shared" si="120"/>
        <v>6.9565217391304349E-2</v>
      </c>
      <c r="P569" s="99">
        <f t="shared" si="121"/>
        <v>0</v>
      </c>
      <c r="Q569" s="100">
        <f t="shared" si="122"/>
        <v>0</v>
      </c>
      <c r="R569" s="105" t="e">
        <f t="shared" si="123"/>
        <v>#DIV/0!</v>
      </c>
      <c r="S569" s="101">
        <f t="shared" si="117"/>
        <v>0.42857142857142855</v>
      </c>
      <c r="T569" s="102"/>
      <c r="U569" s="107"/>
      <c r="V569" s="5"/>
    </row>
    <row r="570" spans="1:22" ht="15.6" hidden="1" x14ac:dyDescent="0.3">
      <c r="A570" s="18" t="s">
        <v>1296</v>
      </c>
      <c r="B570" s="92">
        <f>+IFERROR(VLOOKUP(A570,'Details local delivery'!B:C,2,0),"-")</f>
        <v>46087</v>
      </c>
      <c r="C570" s="93">
        <f t="shared" si="118"/>
        <v>46087</v>
      </c>
      <c r="D570" s="94" t="str">
        <f>+IFERROR(VLOOKUP(A570,'Details local delivery'!B:E,4,0),"-")</f>
        <v>6502TU247</v>
      </c>
      <c r="E570" s="94">
        <f>VLOOKUP(A570,'Details local delivery'!B:L,11,0)</f>
        <v>14</v>
      </c>
      <c r="F570" s="94">
        <f>SUMIFS('Details local delivery'!M:M,'Details local delivery'!G:G,'RECAP Delivery Plan '!A570)</f>
        <v>12</v>
      </c>
      <c r="G570" s="94">
        <f>VLOOKUP(A570,'Details local delivery'!B:J,9,0)</f>
        <v>8500</v>
      </c>
      <c r="H570" s="95">
        <f>SUMIFS('Details local delivery'!K:K,'Details local delivery'!G:G,'RECAP Delivery Plan '!A570)</f>
        <v>4621</v>
      </c>
      <c r="I570" s="96">
        <f>SUMIFS('Details local delivery'!Y:Y,'Details local delivery'!B:B,A:A)</f>
        <v>0</v>
      </c>
      <c r="J570" s="97">
        <f>AVERAGEIFS('Details local delivery'!W:W,'Details local delivery'!B:B,A570)</f>
        <v>1</v>
      </c>
      <c r="K570" s="96">
        <f>_xlfn.MAXIFS('Details local delivery'!Z:Z,'Details local delivery'!B:B,A570)</f>
        <v>0</v>
      </c>
      <c r="L570" s="96">
        <f>_xlfn.MAXIFS('Details local delivery'!AA:AA,'Details local delivery'!B:B,A570)</f>
        <v>0</v>
      </c>
      <c r="M570" s="96">
        <f>_xlfn.MAXIFS('Details local delivery'!AB:AB,'Details local delivery'!B:B,A570)</f>
        <v>0</v>
      </c>
      <c r="N570" s="104">
        <f t="shared" si="119"/>
        <v>0.8571428571428571</v>
      </c>
      <c r="O570" s="104">
        <f t="shared" si="120"/>
        <v>0.54364705882352937</v>
      </c>
      <c r="P570" s="99">
        <f t="shared" si="121"/>
        <v>0</v>
      </c>
      <c r="Q570" s="100">
        <f t="shared" si="122"/>
        <v>0</v>
      </c>
      <c r="R570" s="105" t="e">
        <f t="shared" si="123"/>
        <v>#DIV/0!</v>
      </c>
      <c r="S570" s="101">
        <f t="shared" si="117"/>
        <v>0.8571428571428571</v>
      </c>
      <c r="T570" s="102"/>
      <c r="U570" s="107"/>
      <c r="V570" s="5"/>
    </row>
    <row r="571" spans="1:22" ht="15.6" hidden="1" x14ac:dyDescent="0.3">
      <c r="A571" s="18" t="s">
        <v>1297</v>
      </c>
      <c r="B571" s="92">
        <f>+IFERROR(VLOOKUP(A571,'Details local delivery'!B:C,2,0),"-")</f>
        <v>46087</v>
      </c>
      <c r="C571" s="93">
        <f t="shared" si="118"/>
        <v>46087</v>
      </c>
      <c r="D571" s="94" t="str">
        <f>+IFERROR(VLOOKUP(A571,'Details local delivery'!B:E,4,0),"-")</f>
        <v xml:space="preserve">location </v>
      </c>
      <c r="E571" s="94">
        <f>VLOOKUP(A571,'Details local delivery'!B:L,11,0)</f>
        <v>0</v>
      </c>
      <c r="F571" s="94">
        <f>SUMIFS('Details local delivery'!M:M,'Details local delivery'!G:G,'RECAP Delivery Plan '!A571)</f>
        <v>0</v>
      </c>
      <c r="G571" s="94">
        <f>VLOOKUP(A571,'Details local delivery'!B:J,9,0)</f>
        <v>0</v>
      </c>
      <c r="H571" s="95">
        <f>SUMIFS('Details local delivery'!K:K,'Details local delivery'!G:G,'RECAP Delivery Plan '!A571)</f>
        <v>0</v>
      </c>
      <c r="I571" s="96">
        <f>SUMIFS('Details local delivery'!Y:Y,'Details local delivery'!B:B,A:A)</f>
        <v>0</v>
      </c>
      <c r="J571" s="97">
        <f>AVERAGEIFS('Details local delivery'!W:W,'Details local delivery'!B:B,A571)</f>
        <v>1</v>
      </c>
      <c r="K571" s="96">
        <f>_xlfn.MAXIFS('Details local delivery'!Z:Z,'Details local delivery'!B:B,A571)</f>
        <v>0</v>
      </c>
      <c r="L571" s="96">
        <f>_xlfn.MAXIFS('Details local delivery'!AA:AA,'Details local delivery'!B:B,A571)</f>
        <v>0</v>
      </c>
      <c r="M571" s="96">
        <f>_xlfn.MAXIFS('Details local delivery'!AB:AB,'Details local delivery'!B:B,A571)</f>
        <v>0</v>
      </c>
      <c r="N571" s="104" t="e">
        <f t="shared" si="119"/>
        <v>#DIV/0!</v>
      </c>
      <c r="O571" s="104" t="e">
        <f t="shared" si="120"/>
        <v>#DIV/0!</v>
      </c>
      <c r="P571" s="99">
        <f t="shared" si="121"/>
        <v>0</v>
      </c>
      <c r="Q571" s="100">
        <f t="shared" si="122"/>
        <v>0</v>
      </c>
      <c r="R571" s="105" t="e">
        <f t="shared" si="123"/>
        <v>#DIV/0!</v>
      </c>
      <c r="S571" s="101" t="e">
        <f t="shared" si="117"/>
        <v>#DIV/0!</v>
      </c>
      <c r="T571" s="102"/>
      <c r="U571" s="107"/>
      <c r="V571" s="5"/>
    </row>
    <row r="572" spans="1:22" ht="15.6" hidden="1" x14ac:dyDescent="0.3">
      <c r="A572" s="18" t="s">
        <v>1298</v>
      </c>
      <c r="B572" s="92">
        <f>+IFERROR(VLOOKUP(A572,'Details local delivery'!B:C,2,0),"-")</f>
        <v>46087</v>
      </c>
      <c r="C572" s="93">
        <f t="shared" si="118"/>
        <v>46087</v>
      </c>
      <c r="D572" s="94" t="str">
        <f>+IFERROR(VLOOKUP(A572,'Details local delivery'!B:E,4,0),"-")</f>
        <v>7797tu218</v>
      </c>
      <c r="E572" s="94">
        <f>VLOOKUP(A572,'Details local delivery'!B:L,11,0)</f>
        <v>3</v>
      </c>
      <c r="F572" s="94">
        <f>SUMIFS('Details local delivery'!M:M,'Details local delivery'!G:G,'RECAP Delivery Plan '!A572)</f>
        <v>1</v>
      </c>
      <c r="G572" s="94">
        <f>VLOOKUP(A572,'Details local delivery'!B:J,9,0)</f>
        <v>927</v>
      </c>
      <c r="H572" s="95">
        <f>SUMIFS('Details local delivery'!K:K,'Details local delivery'!G:G,'RECAP Delivery Plan '!A572)</f>
        <v>520</v>
      </c>
      <c r="I572" s="96">
        <f>SUMIFS('Details local delivery'!Y:Y,'Details local delivery'!B:B,A:A)</f>
        <v>0</v>
      </c>
      <c r="J572" s="97">
        <f>AVERAGEIFS('Details local delivery'!W:W,'Details local delivery'!B:B,A572)</f>
        <v>0.89999999999999991</v>
      </c>
      <c r="K572" s="96">
        <f>_xlfn.MAXIFS('Details local delivery'!Z:Z,'Details local delivery'!B:B,A572)</f>
        <v>0</v>
      </c>
      <c r="L572" s="96">
        <f>_xlfn.MAXIFS('Details local delivery'!AA:AA,'Details local delivery'!B:B,A572)</f>
        <v>0</v>
      </c>
      <c r="M572" s="256">
        <f>IFERROR(_xlfn.MAXIFS('Details local delivery'!AB:AB,'Details local delivery'!B:B,A572),"-")</f>
        <v>0</v>
      </c>
      <c r="N572" s="104">
        <f t="shared" si="119"/>
        <v>0.33333333333333331</v>
      </c>
      <c r="O572" s="104">
        <f t="shared" si="120"/>
        <v>0.56094929881337652</v>
      </c>
      <c r="P572" s="99">
        <f t="shared" si="121"/>
        <v>0</v>
      </c>
      <c r="Q572" s="100">
        <f t="shared" si="122"/>
        <v>0</v>
      </c>
      <c r="R572" s="105" t="e">
        <f t="shared" si="123"/>
        <v>#DIV/0!</v>
      </c>
      <c r="S572" s="101">
        <f t="shared" si="117"/>
        <v>0.56094929881337652</v>
      </c>
      <c r="T572" s="102"/>
      <c r="U572" s="107"/>
      <c r="V572" s="5"/>
    </row>
    <row r="573" spans="1:22" ht="15.6" hidden="1" x14ac:dyDescent="0.3">
      <c r="A573" s="18" t="s">
        <v>1299</v>
      </c>
      <c r="B573" s="92">
        <f>+IFERROR(VLOOKUP(A573,'Details local delivery'!B:C,2,0),"-")</f>
        <v>46087</v>
      </c>
      <c r="C573" s="93">
        <f t="shared" si="118"/>
        <v>46087</v>
      </c>
      <c r="D573" s="94" t="str">
        <f>+IFERROR(VLOOKUP(A573,'Details local delivery'!B:E,4,0),"-")</f>
        <v>2282tu131</v>
      </c>
      <c r="E573" s="94">
        <f>VLOOKUP(A573,'Details local delivery'!B:L,11,0)</f>
        <v>14</v>
      </c>
      <c r="F573" s="94">
        <f>SUMIFS('Details local delivery'!M:M,'Details local delivery'!G:G,'RECAP Delivery Plan '!A573)</f>
        <v>2</v>
      </c>
      <c r="G573" s="94">
        <f>VLOOKUP(A573,'Details local delivery'!B:J,9,0)</f>
        <v>10200</v>
      </c>
      <c r="H573" s="95">
        <f>SUMIFS('Details local delivery'!K:K,'Details local delivery'!G:G,'RECAP Delivery Plan '!A573)</f>
        <v>5500</v>
      </c>
      <c r="I573" s="96">
        <f>SUMIFS('Details local delivery'!Y:Y,'Details local delivery'!B:B,A:A)</f>
        <v>0</v>
      </c>
      <c r="J573" s="97">
        <f>AVERAGEIFS('Details local delivery'!W:W,'Details local delivery'!B:B,A573)</f>
        <v>1</v>
      </c>
      <c r="K573" s="96">
        <f>_xlfn.MAXIFS('Details local delivery'!Z:Z,'Details local delivery'!B:B,A573)</f>
        <v>0</v>
      </c>
      <c r="L573" s="96">
        <f>_xlfn.MAXIFS('Details local delivery'!AA:AA,'Details local delivery'!B:B,A573)</f>
        <v>0</v>
      </c>
      <c r="M573" s="256">
        <f>IFERROR(_xlfn.MAXIFS('Details local delivery'!AB:AB,'Details local delivery'!B:B,A573),"-")</f>
        <v>0</v>
      </c>
      <c r="N573" s="104">
        <f t="shared" si="119"/>
        <v>0.14285714285714285</v>
      </c>
      <c r="O573" s="104">
        <f t="shared" si="120"/>
        <v>0.53921568627450978</v>
      </c>
      <c r="P573" s="99">
        <f t="shared" si="121"/>
        <v>0</v>
      </c>
      <c r="Q573" s="100">
        <f t="shared" si="122"/>
        <v>0</v>
      </c>
      <c r="R573" s="105" t="e">
        <f t="shared" si="123"/>
        <v>#DIV/0!</v>
      </c>
      <c r="S573" s="101">
        <f t="shared" si="117"/>
        <v>0.53921568627450978</v>
      </c>
      <c r="T573" s="102"/>
      <c r="U573" s="107"/>
      <c r="V573" s="5"/>
    </row>
    <row r="574" spans="1:22" ht="15.6" hidden="1" x14ac:dyDescent="0.3">
      <c r="A574" s="18" t="s">
        <v>1300</v>
      </c>
      <c r="B574" s="92">
        <f>+IFERROR(VLOOKUP(A574,'Details local delivery'!B:C,2,0),"-")</f>
        <v>46087</v>
      </c>
      <c r="C574" s="93">
        <f t="shared" si="118"/>
        <v>46087</v>
      </c>
      <c r="D574" s="94" t="str">
        <f>+IFERROR(VLOOKUP(A574,'Details local delivery'!B:E,4,0),"-")</f>
        <v>4331tu175</v>
      </c>
      <c r="E574" s="94">
        <f>VLOOKUP(A574,'Details local delivery'!B:L,11,0)</f>
        <v>14</v>
      </c>
      <c r="F574" s="94">
        <f>SUMIFS('Details local delivery'!M:M,'Details local delivery'!G:G,'RECAP Delivery Plan '!A574)</f>
        <v>14</v>
      </c>
      <c r="G574" s="94">
        <f>VLOOKUP(A574,'Details local delivery'!B:J,9,0)</f>
        <v>9200</v>
      </c>
      <c r="H574" s="95">
        <f>SUMIFS('Details local delivery'!K:K,'Details local delivery'!G:G,'RECAP Delivery Plan '!A574)</f>
        <v>9527.7000000000007</v>
      </c>
      <c r="I574" s="96">
        <f>SUMIFS('Details local delivery'!Y:Y,'Details local delivery'!B:B,A:A)</f>
        <v>0</v>
      </c>
      <c r="J574" s="97">
        <f>AVERAGEIFS('Details local delivery'!W:W,'Details local delivery'!B:B,A574)</f>
        <v>1</v>
      </c>
      <c r="K574" s="96">
        <f>_xlfn.MAXIFS('Details local delivery'!Z:Z,'Details local delivery'!B:B,A574)</f>
        <v>0</v>
      </c>
      <c r="L574" s="96">
        <f>_xlfn.MAXIFS('Details local delivery'!AA:AA,'Details local delivery'!B:B,A574)</f>
        <v>0</v>
      </c>
      <c r="M574" s="256">
        <f>IFERROR(_xlfn.MAXIFS('Details local delivery'!AB:AB,'Details local delivery'!B:B,A574),"-")</f>
        <v>0</v>
      </c>
      <c r="N574" s="104">
        <f t="shared" si="119"/>
        <v>1</v>
      </c>
      <c r="O574" s="104">
        <f t="shared" si="120"/>
        <v>1.0356195652173914</v>
      </c>
      <c r="P574" s="99">
        <f t="shared" si="121"/>
        <v>0</v>
      </c>
      <c r="Q574" s="100">
        <f t="shared" si="122"/>
        <v>0</v>
      </c>
      <c r="R574" s="105" t="e">
        <f t="shared" si="123"/>
        <v>#DIV/0!</v>
      </c>
      <c r="S574" s="101">
        <f t="shared" si="117"/>
        <v>1.0356195652173914</v>
      </c>
      <c r="T574" s="102"/>
      <c r="U574" s="107"/>
      <c r="V574" s="5"/>
    </row>
    <row r="575" spans="1:22" ht="15.6" hidden="1" x14ac:dyDescent="0.3">
      <c r="A575" s="18" t="s">
        <v>1301</v>
      </c>
      <c r="B575" s="92">
        <f>+IFERROR(VLOOKUP(A575,'Details local delivery'!B:C,2,0),"-")</f>
        <v>46087</v>
      </c>
      <c r="C575" s="93">
        <f t="shared" si="118"/>
        <v>46087</v>
      </c>
      <c r="D575" s="94" t="str">
        <f>+IFERROR(VLOOKUP(A575,'Details local delivery'!B:E,4,0),"-")</f>
        <v>6502TU247</v>
      </c>
      <c r="E575" s="94">
        <f>VLOOKUP(A575,'Details local delivery'!B:L,11,0)</f>
        <v>14</v>
      </c>
      <c r="F575" s="94">
        <f>SUMIFS('Details local delivery'!M:M,'Details local delivery'!G:G,'RECAP Delivery Plan '!A575)</f>
        <v>10</v>
      </c>
      <c r="G575" s="94">
        <f>VLOOKUP(A575,'Details local delivery'!B:J,9,0)</f>
        <v>8500</v>
      </c>
      <c r="H575" s="95">
        <f>SUMIFS('Details local delivery'!K:K,'Details local delivery'!G:G,'RECAP Delivery Plan '!A575)</f>
        <v>8000</v>
      </c>
      <c r="I575" s="96">
        <f>SUMIFS('Details local delivery'!Y:Y,'Details local delivery'!B:B,A:A)</f>
        <v>0</v>
      </c>
      <c r="J575" s="97">
        <f>AVERAGEIFS('Details local delivery'!W:W,'Details local delivery'!B:B,A575)</f>
        <v>0.92500000000000004</v>
      </c>
      <c r="K575" s="96">
        <f>_xlfn.MAXIFS('Details local delivery'!Z:Z,'Details local delivery'!B:B,A575)</f>
        <v>0</v>
      </c>
      <c r="L575" s="96">
        <f>_xlfn.MAXIFS('Details local delivery'!AA:AA,'Details local delivery'!B:B,A575)</f>
        <v>0</v>
      </c>
      <c r="M575" s="256">
        <f>IFERROR(_xlfn.MAXIFS('Details local delivery'!AB:AB,'Details local delivery'!B:B,A575),"-")</f>
        <v>0</v>
      </c>
      <c r="N575" s="104">
        <f t="shared" si="119"/>
        <v>0.7142857142857143</v>
      </c>
      <c r="O575" s="104">
        <f t="shared" si="120"/>
        <v>0.94117647058823528</v>
      </c>
      <c r="P575" s="99">
        <f t="shared" si="121"/>
        <v>0</v>
      </c>
      <c r="Q575" s="100">
        <f t="shared" si="122"/>
        <v>0</v>
      </c>
      <c r="R575" s="105" t="e">
        <f t="shared" si="123"/>
        <v>#DIV/0!</v>
      </c>
      <c r="S575" s="101">
        <f t="shared" si="117"/>
        <v>0.94117647058823528</v>
      </c>
      <c r="T575" s="102"/>
      <c r="U575" s="107"/>
      <c r="V575" s="5"/>
    </row>
    <row r="576" spans="1:22" ht="15.6" hidden="1" x14ac:dyDescent="0.3">
      <c r="A576" s="18" t="s">
        <v>1302</v>
      </c>
      <c r="B576" s="92">
        <f>+IFERROR(VLOOKUP(A576,'Details local delivery'!B:C,2,0),"-")</f>
        <v>46087</v>
      </c>
      <c r="C576" s="93">
        <f t="shared" si="118"/>
        <v>46087</v>
      </c>
      <c r="D576" s="94" t="str">
        <f>+IFERROR(VLOOKUP(A576,'Details local delivery'!B:E,4,0),"-")</f>
        <v>9524TU238</v>
      </c>
      <c r="E576" s="94">
        <f>VLOOKUP(A576,'Details local delivery'!B:L,11,0)</f>
        <v>14</v>
      </c>
      <c r="F576" s="94">
        <f>SUMIFS('Details local delivery'!M:M,'Details local delivery'!G:G,'RECAP Delivery Plan '!A576)</f>
        <v>12</v>
      </c>
      <c r="G576" s="94">
        <f>VLOOKUP(A576,'Details local delivery'!B:J,9,0)</f>
        <v>10230</v>
      </c>
      <c r="H576" s="95">
        <f>SUMIFS('Details local delivery'!K:K,'Details local delivery'!G:G,'RECAP Delivery Plan '!A576)</f>
        <v>10200</v>
      </c>
      <c r="I576" s="96">
        <f>SUMIFS('Details local delivery'!Y:Y,'Details local delivery'!B:B,A:A)</f>
        <v>0</v>
      </c>
      <c r="J576" s="97">
        <f>AVERAGEIFS('Details local delivery'!W:W,'Details local delivery'!B:B,A576)</f>
        <v>1</v>
      </c>
      <c r="K576" s="96">
        <f>_xlfn.MAXIFS('Details local delivery'!Z:Z,'Details local delivery'!B:B,A576)</f>
        <v>0</v>
      </c>
      <c r="L576" s="96">
        <f>_xlfn.MAXIFS('Details local delivery'!AA:AA,'Details local delivery'!B:B,A576)</f>
        <v>0</v>
      </c>
      <c r="M576" s="256">
        <f>IFERROR(_xlfn.MAXIFS('Details local delivery'!AB:AB,'Details local delivery'!B:B,A576),"-")</f>
        <v>0</v>
      </c>
      <c r="N576" s="104">
        <f t="shared" si="119"/>
        <v>0.8571428571428571</v>
      </c>
      <c r="O576" s="104">
        <f t="shared" si="120"/>
        <v>0.99706744868035191</v>
      </c>
      <c r="P576" s="99">
        <f t="shared" si="121"/>
        <v>0</v>
      </c>
      <c r="Q576" s="100">
        <f t="shared" si="122"/>
        <v>0</v>
      </c>
      <c r="R576" s="105" t="e">
        <f t="shared" si="123"/>
        <v>#DIV/0!</v>
      </c>
      <c r="S576" s="101">
        <f t="shared" si="117"/>
        <v>0.99706744868035191</v>
      </c>
      <c r="T576" s="102"/>
      <c r="U576" s="107"/>
      <c r="V576" s="5"/>
    </row>
    <row r="577" spans="1:22" ht="15.6" hidden="1" x14ac:dyDescent="0.3">
      <c r="A577" s="18" t="s">
        <v>1303</v>
      </c>
      <c r="B577" s="92">
        <f>+IFERROR(VLOOKUP(A577,'Details local delivery'!B:C,2,0),"-")</f>
        <v>46087</v>
      </c>
      <c r="C577" s="93">
        <f t="shared" si="118"/>
        <v>46087</v>
      </c>
      <c r="D577" s="94" t="str">
        <f>+IFERROR(VLOOKUP(A577,'Details local delivery'!B:E,4,0),"-")</f>
        <v>7797tu218</v>
      </c>
      <c r="E577" s="94">
        <f>VLOOKUP(A577,'Details local delivery'!B:L,11,0)</f>
        <v>3</v>
      </c>
      <c r="F577" s="94">
        <f>SUMIFS('Details local delivery'!M:M,'Details local delivery'!G:G,'RECAP Delivery Plan '!A577)</f>
        <v>1</v>
      </c>
      <c r="G577" s="94">
        <f>VLOOKUP(A577,'Details local delivery'!B:J,9,0)</f>
        <v>927</v>
      </c>
      <c r="H577" s="95">
        <f>SUMIFS('Details local delivery'!K:K,'Details local delivery'!G:G,'RECAP Delivery Plan '!A577)</f>
        <v>1099</v>
      </c>
      <c r="I577" s="96">
        <f>SUMIFS('Details local delivery'!Y:Y,'Details local delivery'!B:B,A:A)</f>
        <v>0</v>
      </c>
      <c r="J577" s="97">
        <f>AVERAGEIFS('Details local delivery'!W:W,'Details local delivery'!B:B,A577)</f>
        <v>1</v>
      </c>
      <c r="K577" s="96">
        <f>_xlfn.MAXIFS('Details local delivery'!Z:Z,'Details local delivery'!B:B,A577)</f>
        <v>0</v>
      </c>
      <c r="L577" s="96">
        <f>_xlfn.MAXIFS('Details local delivery'!AA:AA,'Details local delivery'!B:B,A577)</f>
        <v>0</v>
      </c>
      <c r="M577" s="256">
        <f>IFERROR(_xlfn.MAXIFS('Details local delivery'!AB:AB,'Details local delivery'!B:B,A577),"-")</f>
        <v>0</v>
      </c>
      <c r="N577" s="104">
        <f t="shared" si="119"/>
        <v>0.33333333333333331</v>
      </c>
      <c r="O577" s="104">
        <f t="shared" si="120"/>
        <v>1.1855447680690399</v>
      </c>
      <c r="P577" s="99">
        <f t="shared" si="121"/>
        <v>0</v>
      </c>
      <c r="Q577" s="100">
        <f t="shared" si="122"/>
        <v>0</v>
      </c>
      <c r="R577" s="105" t="e">
        <f t="shared" si="123"/>
        <v>#DIV/0!</v>
      </c>
      <c r="S577" s="101">
        <f t="shared" si="117"/>
        <v>1.1855447680690399</v>
      </c>
      <c r="T577" s="102"/>
      <c r="U577" s="107"/>
      <c r="V577" s="5"/>
    </row>
    <row r="578" spans="1:22" ht="15.6" hidden="1" x14ac:dyDescent="0.3">
      <c r="A578" s="18" t="s">
        <v>1304</v>
      </c>
      <c r="B578" s="92">
        <f>+IFERROR(VLOOKUP(A578,'Details local delivery'!B:C,2,0),"-")</f>
        <v>46087</v>
      </c>
      <c r="C578" s="93">
        <f t="shared" si="118"/>
        <v>46087</v>
      </c>
      <c r="D578" s="94" t="str">
        <f>+IFERROR(VLOOKUP(A578,'Details local delivery'!B:E,4,0),"-")</f>
        <v>REM107627</v>
      </c>
      <c r="E578" s="94">
        <f>VLOOKUP(A578,'Details local delivery'!B:L,11,0)</f>
        <v>27</v>
      </c>
      <c r="F578" s="94">
        <f>SUMIFS('Details local delivery'!M:M,'Details local delivery'!G:G,'RECAP Delivery Plan '!A578)</f>
        <v>22</v>
      </c>
      <c r="G578" s="94">
        <f>VLOOKUP(A578,'Details local delivery'!B:J,9,0)</f>
        <v>24950</v>
      </c>
      <c r="H578" s="95">
        <f>SUMIFS('Details local delivery'!K:K,'Details local delivery'!G:G,'RECAP Delivery Plan '!A578)</f>
        <v>24000</v>
      </c>
      <c r="I578" s="96">
        <f>SUMIFS('Details local delivery'!Y:Y,'Details local delivery'!B:B,A:A)</f>
        <v>0</v>
      </c>
      <c r="J578" s="97">
        <f>AVERAGEIFS('Details local delivery'!W:W,'Details local delivery'!B:B,A578)</f>
        <v>1</v>
      </c>
      <c r="K578" s="96">
        <f>_xlfn.MAXIFS('Details local delivery'!Z:Z,'Details local delivery'!B:B,A578)</f>
        <v>0</v>
      </c>
      <c r="L578" s="96">
        <f>_xlfn.MAXIFS('Details local delivery'!AA:AA,'Details local delivery'!B:B,A578)</f>
        <v>0</v>
      </c>
      <c r="M578" s="96">
        <f>_xlfn.MAXIFS('Details local delivery'!AB:AB,'Details local delivery'!B:B,A578)</f>
        <v>0</v>
      </c>
      <c r="N578" s="104">
        <f t="shared" si="119"/>
        <v>0.81481481481481477</v>
      </c>
      <c r="O578" s="104">
        <f t="shared" si="120"/>
        <v>0.96192384769539074</v>
      </c>
      <c r="P578" s="99">
        <f t="shared" si="121"/>
        <v>0</v>
      </c>
      <c r="Q578" s="100">
        <f t="shared" si="122"/>
        <v>0</v>
      </c>
      <c r="R578" s="105" t="e">
        <f t="shared" si="123"/>
        <v>#DIV/0!</v>
      </c>
      <c r="S578" s="101">
        <f t="shared" si="117"/>
        <v>0.96192384769539074</v>
      </c>
      <c r="T578" s="102"/>
      <c r="U578" s="107"/>
      <c r="V578" s="5"/>
    </row>
    <row r="579" spans="1:22" ht="15.6" hidden="1" x14ac:dyDescent="0.3">
      <c r="A579" s="18" t="s">
        <v>1305</v>
      </c>
      <c r="B579" s="92">
        <f>+IFERROR(VLOOKUP(A579,'Details local delivery'!B:C,2,0),"-")</f>
        <v>46087</v>
      </c>
      <c r="C579" s="93">
        <f t="shared" si="118"/>
        <v>46087</v>
      </c>
      <c r="D579" s="94" t="str">
        <f>+IFERROR(VLOOKUP(A579,'Details local delivery'!B:E,4,0),"-")</f>
        <v>626tu203</v>
      </c>
      <c r="E579" s="94">
        <f>VLOOKUP(A579,'Details local delivery'!B:L,11,0)</f>
        <v>14</v>
      </c>
      <c r="F579" s="94">
        <f>SUMIFS('Details local delivery'!M:M,'Details local delivery'!G:G,'RECAP Delivery Plan '!A579)</f>
        <v>10</v>
      </c>
      <c r="G579" s="94">
        <f>VLOOKUP(A579,'Details local delivery'!B:J,9,0)</f>
        <v>8500</v>
      </c>
      <c r="H579" s="95">
        <f>SUMIFS('Details local delivery'!K:K,'Details local delivery'!G:G,'RECAP Delivery Plan '!A579)</f>
        <v>10599</v>
      </c>
      <c r="I579" s="96">
        <f>SUMIFS('Details local delivery'!Y:Y,'Details local delivery'!B:B,A:A)</f>
        <v>0</v>
      </c>
      <c r="J579" s="97">
        <f>AVERAGEIFS('Details local delivery'!W:W,'Details local delivery'!B:B,A579)</f>
        <v>1</v>
      </c>
      <c r="K579" s="96">
        <f>_xlfn.MAXIFS('Details local delivery'!Z:Z,'Details local delivery'!B:B,A579)</f>
        <v>0</v>
      </c>
      <c r="L579" s="96">
        <f>_xlfn.MAXIFS('Details local delivery'!AA:AA,'Details local delivery'!B:B,A579)</f>
        <v>0</v>
      </c>
      <c r="M579" s="256">
        <f>IFERROR(_xlfn.MAXIFS('Details local delivery'!AB:AB,'Details local delivery'!B:B,A579),"-")</f>
        <v>2.083333333333337E-2</v>
      </c>
      <c r="N579" s="104">
        <f t="shared" si="119"/>
        <v>0.7142857142857143</v>
      </c>
      <c r="O579" s="104">
        <f t="shared" si="120"/>
        <v>1.2469411764705882</v>
      </c>
      <c r="P579" s="99">
        <f t="shared" si="121"/>
        <v>2.083333333333337E-2</v>
      </c>
      <c r="Q579" s="100">
        <f t="shared" si="122"/>
        <v>2.083333333333337E-2</v>
      </c>
      <c r="R579" s="105">
        <f t="shared" si="123"/>
        <v>1</v>
      </c>
      <c r="S579" s="101">
        <f>MAX(N579,O579)</f>
        <v>1.2469411764705882</v>
      </c>
      <c r="T579" s="102"/>
      <c r="U579" s="107"/>
      <c r="V579" s="5"/>
    </row>
    <row r="580" spans="1:22" ht="15.6" hidden="1" x14ac:dyDescent="0.3">
      <c r="A580" s="18" t="s">
        <v>1306</v>
      </c>
      <c r="B580" s="92">
        <f>+IFERROR(VLOOKUP(A580,'Details local delivery'!B:C,2,0),"-")</f>
        <v>46087</v>
      </c>
      <c r="C580" s="93">
        <f t="shared" si="118"/>
        <v>46087</v>
      </c>
      <c r="D580" s="94" t="str">
        <f>+IFERROR(VLOOKUP(A580,'Details local delivery'!B:E,4,0),"-")</f>
        <v>626tu203</v>
      </c>
      <c r="E580" s="94">
        <f>VLOOKUP(A580,'Details local delivery'!B:L,11,0)</f>
        <v>14</v>
      </c>
      <c r="F580" s="94">
        <f>SUMIFS('Details local delivery'!M:M,'Details local delivery'!G:G,'RECAP Delivery Plan '!A580)</f>
        <v>8</v>
      </c>
      <c r="G580" s="94">
        <f>VLOOKUP(A580,'Details local delivery'!B:J,9,0)</f>
        <v>8500</v>
      </c>
      <c r="H580" s="95">
        <f>SUMIFS('Details local delivery'!K:K,'Details local delivery'!G:G,'RECAP Delivery Plan '!A580)</f>
        <v>10457</v>
      </c>
      <c r="I580" s="96">
        <f>SUMIFS('Details local delivery'!Y:Y,'Details local delivery'!B:B,A:A)</f>
        <v>0</v>
      </c>
      <c r="J580" s="97">
        <f>AVERAGEIFS('Details local delivery'!W:W,'Details local delivery'!B:B,A580)</f>
        <v>1</v>
      </c>
      <c r="K580" s="96">
        <f>_xlfn.MAXIFS('Details local delivery'!Z:Z,'Details local delivery'!B:B,A580)</f>
        <v>0</v>
      </c>
      <c r="L580" s="96">
        <f>_xlfn.MAXIFS('Details local delivery'!AA:AA,'Details local delivery'!B:B,A580)</f>
        <v>0</v>
      </c>
      <c r="M580" s="96">
        <f>_xlfn.MAXIFS('Details local delivery'!AB:AB,'Details local delivery'!B:B,A580)</f>
        <v>0</v>
      </c>
      <c r="N580" s="104">
        <f t="shared" si="119"/>
        <v>0.5714285714285714</v>
      </c>
      <c r="O580" s="104">
        <f t="shared" si="120"/>
        <v>1.2302352941176471</v>
      </c>
      <c r="P580" s="99">
        <f t="shared" si="121"/>
        <v>0</v>
      </c>
      <c r="Q580" s="100">
        <f t="shared" si="122"/>
        <v>0</v>
      </c>
      <c r="R580" s="105" t="e">
        <f t="shared" si="123"/>
        <v>#DIV/0!</v>
      </c>
      <c r="S580" s="101">
        <f>MAX(N580,O580)</f>
        <v>1.2302352941176471</v>
      </c>
      <c r="T580" s="102"/>
      <c r="U580" s="107"/>
      <c r="V580" s="5"/>
    </row>
    <row r="581" spans="1:22" ht="15.6" hidden="1" x14ac:dyDescent="0.3">
      <c r="A581" s="18" t="s">
        <v>1307</v>
      </c>
      <c r="B581" s="92">
        <f>+IFERROR(VLOOKUP(A581,'Details local delivery'!B:C,2,0),"-")</f>
        <v>46088</v>
      </c>
      <c r="C581" s="93">
        <f t="shared" si="118"/>
        <v>46088</v>
      </c>
      <c r="D581" s="94" t="str">
        <f>+IFERROR(VLOOKUP(A581,'Details local delivery'!B:E,4,0),"-")</f>
        <v>2282tu131</v>
      </c>
      <c r="E581" s="94">
        <f>VLOOKUP(A581,'Details local delivery'!B:L,11,0)</f>
        <v>14</v>
      </c>
      <c r="F581" s="94">
        <f>SUMIFS('Details local delivery'!M:M,'Details local delivery'!G:G,'RECAP Delivery Plan '!A581)</f>
        <v>2</v>
      </c>
      <c r="G581" s="94">
        <f>VLOOKUP(A581,'Details local delivery'!B:J,9,0)</f>
        <v>10200</v>
      </c>
      <c r="H581" s="95">
        <f>SUMIFS('Details local delivery'!K:K,'Details local delivery'!G:G,'RECAP Delivery Plan '!A581)</f>
        <v>232</v>
      </c>
      <c r="I581" s="96">
        <f>SUMIFS('Details local delivery'!Y:Y,'Details local delivery'!B:B,A:A)</f>
        <v>0</v>
      </c>
      <c r="J581" s="97">
        <f>AVERAGEIFS('Details local delivery'!W:W,'Details local delivery'!B:B,A581)</f>
        <v>0.95</v>
      </c>
      <c r="K581" s="96">
        <f>_xlfn.MAXIFS('Details local delivery'!Z:Z,'Details local delivery'!B:B,A581)</f>
        <v>0</v>
      </c>
      <c r="L581" s="96">
        <f>_xlfn.MAXIFS('Details local delivery'!AA:AA,'Details local delivery'!B:B,A581)</f>
        <v>0</v>
      </c>
      <c r="M581" s="96">
        <f>_xlfn.MAXIFS('Details local delivery'!AB:AB,'Details local delivery'!B:B,A581)</f>
        <v>0</v>
      </c>
      <c r="N581" s="104">
        <f t="shared" si="119"/>
        <v>0.14285714285714285</v>
      </c>
      <c r="O581" s="104">
        <f t="shared" si="120"/>
        <v>2.2745098039215685E-2</v>
      </c>
      <c r="P581" s="99">
        <f t="shared" si="121"/>
        <v>0</v>
      </c>
      <c r="Q581" s="100">
        <f t="shared" si="122"/>
        <v>0</v>
      </c>
      <c r="R581" s="105" t="e">
        <f t="shared" si="123"/>
        <v>#DIV/0!</v>
      </c>
      <c r="S581" s="101">
        <f t="shared" ref="S581:S642" si="124">MAX(N581,O581)</f>
        <v>0.14285714285714285</v>
      </c>
      <c r="T581" s="102"/>
      <c r="U581" s="107"/>
      <c r="V581" s="5"/>
    </row>
    <row r="582" spans="1:22" ht="15.6" hidden="1" x14ac:dyDescent="0.3">
      <c r="A582" s="18" t="s">
        <v>1308</v>
      </c>
      <c r="B582" s="92">
        <f>+IFERROR(VLOOKUP(A582,'Details local delivery'!B:C,2,0),"-")</f>
        <v>46088</v>
      </c>
      <c r="C582" s="93">
        <f t="shared" si="118"/>
        <v>46088</v>
      </c>
      <c r="D582" s="94" t="str">
        <f>+IFERROR(VLOOKUP(A582,'Details local delivery'!B:E,4,0),"-")</f>
        <v>REM107627</v>
      </c>
      <c r="E582" s="94">
        <f>VLOOKUP(A582,'Details local delivery'!B:L,11,0)</f>
        <v>27</v>
      </c>
      <c r="F582" s="94">
        <f>SUMIFS('Details local delivery'!M:M,'Details local delivery'!G:G,'RECAP Delivery Plan '!A582)</f>
        <v>30</v>
      </c>
      <c r="G582" s="94">
        <f>VLOOKUP(A582,'Details local delivery'!B:J,9,0)</f>
        <v>24950</v>
      </c>
      <c r="H582" s="95">
        <f>SUMIFS('Details local delivery'!K:K,'Details local delivery'!G:G,'RECAP Delivery Plan '!A582)</f>
        <v>18022</v>
      </c>
      <c r="I582" s="96">
        <f>SUMIFS('Details local delivery'!Y:Y,'Details local delivery'!B:B,A:A)</f>
        <v>0</v>
      </c>
      <c r="J582" s="97">
        <f>AVERAGEIFS('Details local delivery'!W:W,'Details local delivery'!B:B,A582)</f>
        <v>1</v>
      </c>
      <c r="K582" s="96">
        <f>_xlfn.MAXIFS('Details local delivery'!Z:Z,'Details local delivery'!B:B,A582)</f>
        <v>0</v>
      </c>
      <c r="L582" s="96">
        <f>_xlfn.MAXIFS('Details local delivery'!AA:AA,'Details local delivery'!B:B,A582)</f>
        <v>0</v>
      </c>
      <c r="M582" s="96">
        <f>_xlfn.MAXIFS('Details local delivery'!AB:AB,'Details local delivery'!B:B,A582)</f>
        <v>0</v>
      </c>
      <c r="N582" s="104">
        <f t="shared" si="119"/>
        <v>1.1111111111111112</v>
      </c>
      <c r="O582" s="104">
        <f t="shared" si="120"/>
        <v>0.72232464929859719</v>
      </c>
      <c r="P582" s="99">
        <f t="shared" si="121"/>
        <v>0</v>
      </c>
      <c r="Q582" s="100">
        <f t="shared" si="122"/>
        <v>0</v>
      </c>
      <c r="R582" s="105" t="e">
        <f t="shared" si="123"/>
        <v>#DIV/0!</v>
      </c>
      <c r="S582" s="101">
        <f t="shared" si="124"/>
        <v>1.1111111111111112</v>
      </c>
      <c r="T582" s="102"/>
      <c r="U582" s="107"/>
      <c r="V582" s="5"/>
    </row>
    <row r="583" spans="1:22" ht="15.6" hidden="1" x14ac:dyDescent="0.3">
      <c r="A583" s="18" t="s">
        <v>1309</v>
      </c>
      <c r="B583" s="92">
        <f>+IFERROR(VLOOKUP(A583,'Details local delivery'!B:C,2,0),"-")</f>
        <v>46088</v>
      </c>
      <c r="C583" s="93">
        <f t="shared" si="118"/>
        <v>46088</v>
      </c>
      <c r="D583" s="94" t="str">
        <f>+IFERROR(VLOOKUP(A583,'Details local delivery'!B:E,4,0),"-")</f>
        <v>7797tu218</v>
      </c>
      <c r="E583" s="94">
        <f>VLOOKUP(A583,'Details local delivery'!B:L,11,0)</f>
        <v>3</v>
      </c>
      <c r="F583" s="94">
        <f>SUMIFS('Details local delivery'!M:M,'Details local delivery'!G:G,'RECAP Delivery Plan '!A583)</f>
        <v>2</v>
      </c>
      <c r="G583" s="94">
        <f>VLOOKUP(A583,'Details local delivery'!B:J,9,0)</f>
        <v>927</v>
      </c>
      <c r="H583" s="95">
        <f>SUMIFS('Details local delivery'!K:K,'Details local delivery'!G:G,'RECAP Delivery Plan '!A583)</f>
        <v>626</v>
      </c>
      <c r="I583" s="96">
        <f>SUMIFS('Details local delivery'!Y:Y,'Details local delivery'!B:B,A:A)</f>
        <v>0</v>
      </c>
      <c r="J583" s="97">
        <f>AVERAGEIFS('Details local delivery'!W:W,'Details local delivery'!B:B,A583)</f>
        <v>0.77500000000000002</v>
      </c>
      <c r="K583" s="96">
        <f>_xlfn.MAXIFS('Details local delivery'!Z:Z,'Details local delivery'!B:B,A583)</f>
        <v>0</v>
      </c>
      <c r="L583" s="96">
        <f>_xlfn.MAXIFS('Details local delivery'!AA:AA,'Details local delivery'!B:B,A583)</f>
        <v>0</v>
      </c>
      <c r="M583" s="256">
        <f>IFERROR(_xlfn.MAXIFS('Details local delivery'!AB:AB,'Details local delivery'!B:B,A583),"-")</f>
        <v>0</v>
      </c>
      <c r="N583" s="104">
        <f t="shared" si="119"/>
        <v>0.66666666666666663</v>
      </c>
      <c r="O583" s="104">
        <f t="shared" si="120"/>
        <v>0.6752966558791802</v>
      </c>
      <c r="P583" s="99">
        <f t="shared" si="121"/>
        <v>0</v>
      </c>
      <c r="Q583" s="100">
        <f t="shared" si="122"/>
        <v>0</v>
      </c>
      <c r="R583" s="105" t="e">
        <f t="shared" si="123"/>
        <v>#DIV/0!</v>
      </c>
      <c r="S583" s="101">
        <f t="shared" si="124"/>
        <v>0.6752966558791802</v>
      </c>
      <c r="T583" s="102"/>
      <c r="U583" s="107"/>
      <c r="V583" s="5"/>
    </row>
    <row r="584" spans="1:22" ht="15.6" hidden="1" x14ac:dyDescent="0.3">
      <c r="A584" s="18" t="s">
        <v>1310</v>
      </c>
      <c r="B584" s="92">
        <f>+IFERROR(VLOOKUP(A584,'Details local delivery'!B:C,2,0),"-")</f>
        <v>46088</v>
      </c>
      <c r="C584" s="93">
        <f t="shared" si="118"/>
        <v>46088</v>
      </c>
      <c r="D584" s="94" t="str">
        <f>+IFERROR(VLOOKUP(A584,'Details local delivery'!B:E,4,0),"-")</f>
        <v>626tu203</v>
      </c>
      <c r="E584" s="94">
        <f>VLOOKUP(A584,'Details local delivery'!B:L,11,0)</f>
        <v>14</v>
      </c>
      <c r="F584" s="94">
        <f>SUMIFS('Details local delivery'!M:M,'Details local delivery'!G:G,'RECAP Delivery Plan '!A584)</f>
        <v>9</v>
      </c>
      <c r="G584" s="94">
        <f>VLOOKUP(A584,'Details local delivery'!B:J,9,0)</f>
        <v>8500</v>
      </c>
      <c r="H584" s="95">
        <f>SUMIFS('Details local delivery'!K:K,'Details local delivery'!G:G,'RECAP Delivery Plan '!A584)</f>
        <v>6000</v>
      </c>
      <c r="I584" s="96">
        <f>SUMIFS('Details local delivery'!Y:Y,'Details local delivery'!B:B,A:A)</f>
        <v>0</v>
      </c>
      <c r="J584" s="97">
        <f>AVERAGEIFS('Details local delivery'!W:W,'Details local delivery'!B:B,A584)</f>
        <v>1</v>
      </c>
      <c r="K584" s="96">
        <f>_xlfn.MAXIFS('Details local delivery'!Z:Z,'Details local delivery'!B:B,A584)</f>
        <v>0</v>
      </c>
      <c r="L584" s="96">
        <f>_xlfn.MAXIFS('Details local delivery'!AA:AA,'Details local delivery'!B:B,A584)</f>
        <v>0</v>
      </c>
      <c r="M584" s="256">
        <f>IFERROR(_xlfn.MAXIFS('Details local delivery'!AB:AB,'Details local delivery'!B:B,A584),"-")</f>
        <v>0</v>
      </c>
      <c r="N584" s="104">
        <f t="shared" si="119"/>
        <v>0.6428571428571429</v>
      </c>
      <c r="O584" s="104">
        <f t="shared" si="120"/>
        <v>0.70588235294117652</v>
      </c>
      <c r="P584" s="99">
        <f t="shared" si="121"/>
        <v>0</v>
      </c>
      <c r="Q584" s="100">
        <f t="shared" si="122"/>
        <v>0</v>
      </c>
      <c r="R584" s="105" t="e">
        <f t="shared" si="123"/>
        <v>#DIV/0!</v>
      </c>
      <c r="S584" s="101">
        <f t="shared" si="124"/>
        <v>0.70588235294117652</v>
      </c>
      <c r="T584" s="102"/>
      <c r="U584" s="107"/>
      <c r="V584" s="5"/>
    </row>
    <row r="585" spans="1:22" ht="15.6" hidden="1" x14ac:dyDescent="0.3">
      <c r="A585" s="18" t="s">
        <v>1311</v>
      </c>
      <c r="B585" s="92">
        <f>+IFERROR(VLOOKUP(A585,'Details local delivery'!B:C,2,0),"-")</f>
        <v>46088</v>
      </c>
      <c r="C585" s="93">
        <f t="shared" si="118"/>
        <v>46088</v>
      </c>
      <c r="D585" s="94" t="str">
        <f>+IFERROR(VLOOKUP(A585,'Details local delivery'!B:E,4,0),"-")</f>
        <v>4331tu175</v>
      </c>
      <c r="E585" s="94">
        <f>VLOOKUP(A585,'Details local delivery'!B:L,11,0)</f>
        <v>14</v>
      </c>
      <c r="F585" s="94">
        <f>SUMIFS('Details local delivery'!M:M,'Details local delivery'!G:G,'RECAP Delivery Plan '!A585)</f>
        <v>24</v>
      </c>
      <c r="G585" s="94">
        <f>VLOOKUP(A585,'Details local delivery'!B:J,9,0)</f>
        <v>9200</v>
      </c>
      <c r="H585" s="95">
        <f>SUMIFS('Details local delivery'!K:K,'Details local delivery'!G:G,'RECAP Delivery Plan '!A585)</f>
        <v>23000</v>
      </c>
      <c r="I585" s="96">
        <f>SUMIFS('Details local delivery'!Y:Y,'Details local delivery'!B:B,A:A)</f>
        <v>0</v>
      </c>
      <c r="J585" s="97">
        <f>AVERAGEIFS('Details local delivery'!W:W,'Details local delivery'!B:B,A585)</f>
        <v>1</v>
      </c>
      <c r="K585" s="96">
        <f>_xlfn.MAXIFS('Details local delivery'!Z:Z,'Details local delivery'!B:B,A585)</f>
        <v>0</v>
      </c>
      <c r="L585" s="96">
        <f>_xlfn.MAXIFS('Details local delivery'!AA:AA,'Details local delivery'!B:B,A585)</f>
        <v>0</v>
      </c>
      <c r="M585" s="96">
        <f>_xlfn.MAXIFS('Details local delivery'!AB:AB,'Details local delivery'!B:B,A585)</f>
        <v>0</v>
      </c>
      <c r="N585" s="104">
        <f t="shared" si="119"/>
        <v>1.7142857142857142</v>
      </c>
      <c r="O585" s="104">
        <f t="shared" si="120"/>
        <v>2.5</v>
      </c>
      <c r="P585" s="99">
        <f t="shared" si="121"/>
        <v>0</v>
      </c>
      <c r="Q585" s="100">
        <f t="shared" si="122"/>
        <v>0</v>
      </c>
      <c r="R585" s="105" t="e">
        <f t="shared" si="123"/>
        <v>#DIV/0!</v>
      </c>
      <c r="S585" s="101">
        <f t="shared" si="124"/>
        <v>2.5</v>
      </c>
      <c r="T585" s="102"/>
      <c r="U585" s="107"/>
      <c r="V585" s="5"/>
    </row>
    <row r="586" spans="1:22" ht="15.6" hidden="1" x14ac:dyDescent="0.3">
      <c r="A586" s="18" t="s">
        <v>1337</v>
      </c>
      <c r="B586" s="92">
        <f>+IFERROR(VLOOKUP(A586,'Details local delivery'!B:C,2,0),"-")</f>
        <v>46090</v>
      </c>
      <c r="C586" s="93">
        <f t="shared" si="118"/>
        <v>46090</v>
      </c>
      <c r="D586" s="94" t="str">
        <f>+IFERROR(VLOOKUP(A586,'Details local delivery'!B:E,4,0),"-")</f>
        <v>REM107627</v>
      </c>
      <c r="E586" s="94">
        <f>VLOOKUP(A586,'Details local delivery'!B:L,11,0)</f>
        <v>27</v>
      </c>
      <c r="F586" s="94">
        <f>SUMIFS('Details local delivery'!M:M,'Details local delivery'!G:G,'RECAP Delivery Plan '!A586)</f>
        <v>8</v>
      </c>
      <c r="G586" s="94">
        <f>VLOOKUP(A586,'Details local delivery'!B:J,9,0)</f>
        <v>24950</v>
      </c>
      <c r="H586" s="95">
        <f>SUMIFS('Details local delivery'!K:K,'Details local delivery'!G:G,'RECAP Delivery Plan '!A586)</f>
        <v>17956.5</v>
      </c>
      <c r="I586" s="96">
        <f>SUMIFS('Details local delivery'!Y:Y,'Details local delivery'!B:B,A:A)</f>
        <v>0</v>
      </c>
      <c r="J586" s="97">
        <f>AVERAGEIFS('Details local delivery'!W:W,'Details local delivery'!B:B,A586)</f>
        <v>1</v>
      </c>
      <c r="K586" s="96">
        <f>_xlfn.MAXIFS('Details local delivery'!Z:Z,'Details local delivery'!B:B,A586)</f>
        <v>0</v>
      </c>
      <c r="L586" s="96">
        <f>_xlfn.MAXIFS('Details local delivery'!AA:AA,'Details local delivery'!B:B,A586)</f>
        <v>0</v>
      </c>
      <c r="M586" s="256">
        <f>IFERROR(_xlfn.MAXIFS('Details local delivery'!AB:AB,'Details local delivery'!B:B,A586),"-")</f>
        <v>0</v>
      </c>
      <c r="N586" s="104">
        <f t="shared" si="119"/>
        <v>0.29629629629629628</v>
      </c>
      <c r="O586" s="104">
        <f t="shared" si="120"/>
        <v>0.71969939879759515</v>
      </c>
      <c r="P586" s="99">
        <f t="shared" si="121"/>
        <v>0</v>
      </c>
      <c r="Q586" s="100">
        <f t="shared" si="122"/>
        <v>0</v>
      </c>
      <c r="R586" s="105" t="e">
        <f t="shared" si="123"/>
        <v>#DIV/0!</v>
      </c>
      <c r="S586" s="101">
        <f t="shared" si="124"/>
        <v>0.71969939879759515</v>
      </c>
      <c r="T586" s="102"/>
      <c r="U586" s="107"/>
      <c r="V586" s="5"/>
    </row>
    <row r="587" spans="1:22" ht="15.6" hidden="1" x14ac:dyDescent="0.3">
      <c r="A587" s="18" t="s">
        <v>1338</v>
      </c>
      <c r="B587" s="92">
        <f>+IFERROR(VLOOKUP(A587,'Details local delivery'!B:C,2,0),"-")</f>
        <v>46090</v>
      </c>
      <c r="C587" s="93">
        <f t="shared" si="118"/>
        <v>46090</v>
      </c>
      <c r="D587" s="94" t="str">
        <f>+IFERROR(VLOOKUP(A587,'Details local delivery'!B:E,4,0),"-")</f>
        <v>2282tu131</v>
      </c>
      <c r="E587" s="94">
        <f>VLOOKUP(A587,'Details local delivery'!B:L,11,0)</f>
        <v>14</v>
      </c>
      <c r="F587" s="94">
        <f>SUMIFS('Details local delivery'!M:M,'Details local delivery'!G:G,'RECAP Delivery Plan '!A587)</f>
        <v>10</v>
      </c>
      <c r="G587" s="94">
        <f>VLOOKUP(A587,'Details local delivery'!B:J,9,0)</f>
        <v>10200</v>
      </c>
      <c r="H587" s="95">
        <f>SUMIFS('Details local delivery'!K:K,'Details local delivery'!G:G,'RECAP Delivery Plan '!A587)</f>
        <v>7100</v>
      </c>
      <c r="I587" s="96">
        <f>SUMIFS('Details local delivery'!Y:Y,'Details local delivery'!B:B,A:A)</f>
        <v>0</v>
      </c>
      <c r="J587" s="97">
        <f>AVERAGEIFS('Details local delivery'!W:W,'Details local delivery'!B:B,A587)</f>
        <v>1</v>
      </c>
      <c r="K587" s="96">
        <f>_xlfn.MAXIFS('Details local delivery'!Z:Z,'Details local delivery'!B:B,A587)</f>
        <v>0</v>
      </c>
      <c r="L587" s="96">
        <f>_xlfn.MAXIFS('Details local delivery'!AA:AA,'Details local delivery'!B:B,A587)</f>
        <v>0</v>
      </c>
      <c r="M587" s="96">
        <f>_xlfn.MAXIFS('Details local delivery'!AB:AB,'Details local delivery'!B:B,A587)</f>
        <v>0</v>
      </c>
      <c r="N587" s="104">
        <f t="shared" si="119"/>
        <v>0.7142857142857143</v>
      </c>
      <c r="O587" s="104">
        <f t="shared" si="120"/>
        <v>0.69607843137254899</v>
      </c>
      <c r="P587" s="99">
        <f t="shared" si="121"/>
        <v>0</v>
      </c>
      <c r="Q587" s="100">
        <f t="shared" si="122"/>
        <v>0</v>
      </c>
      <c r="R587" s="105" t="e">
        <f t="shared" si="123"/>
        <v>#DIV/0!</v>
      </c>
      <c r="S587" s="101">
        <f t="shared" si="124"/>
        <v>0.7142857142857143</v>
      </c>
      <c r="T587" s="102"/>
      <c r="U587" s="107"/>
      <c r="V587" s="5"/>
    </row>
    <row r="588" spans="1:22" ht="15.6" hidden="1" x14ac:dyDescent="0.3">
      <c r="A588" s="18" t="s">
        <v>1339</v>
      </c>
      <c r="B588" s="92">
        <f>+IFERROR(VLOOKUP(A588,'Details local delivery'!B:C,2,0),"-")</f>
        <v>46090</v>
      </c>
      <c r="C588" s="93">
        <f t="shared" si="118"/>
        <v>46090</v>
      </c>
      <c r="D588" s="94" t="str">
        <f>+IFERROR(VLOOKUP(A588,'Details local delivery'!B:E,4,0),"-")</f>
        <v>626tu203</v>
      </c>
      <c r="E588" s="94">
        <f>VLOOKUP(A588,'Details local delivery'!B:L,11,0)</f>
        <v>14</v>
      </c>
      <c r="F588" s="94">
        <f>SUMIFS('Details local delivery'!M:M,'Details local delivery'!G:G,'RECAP Delivery Plan '!A588)</f>
        <v>4</v>
      </c>
      <c r="G588" s="94">
        <f>VLOOKUP(A588,'Details local delivery'!B:J,9,0)</f>
        <v>8500</v>
      </c>
      <c r="H588" s="95">
        <f>SUMIFS('Details local delivery'!K:K,'Details local delivery'!G:G,'RECAP Delivery Plan '!A588)</f>
        <v>6200</v>
      </c>
      <c r="I588" s="96">
        <f>SUMIFS('Details local delivery'!Y:Y,'Details local delivery'!B:B,A:A)</f>
        <v>0</v>
      </c>
      <c r="J588" s="97">
        <f>AVERAGEIFS('Details local delivery'!W:W,'Details local delivery'!B:B,A588)</f>
        <v>1</v>
      </c>
      <c r="K588" s="96">
        <f>_xlfn.MAXIFS('Details local delivery'!Z:Z,'Details local delivery'!B:B,A588)</f>
        <v>0</v>
      </c>
      <c r="L588" s="96">
        <f>_xlfn.MAXIFS('Details local delivery'!AA:AA,'Details local delivery'!B:B,A588)</f>
        <v>0</v>
      </c>
      <c r="M588" s="256">
        <f>IFERROR(_xlfn.MAXIFS('Details local delivery'!AB:AB,'Details local delivery'!B:B,A588),"-")</f>
        <v>2.0833333333333315E-2</v>
      </c>
      <c r="N588" s="104">
        <f t="shared" si="119"/>
        <v>0.2857142857142857</v>
      </c>
      <c r="O588" s="104">
        <f t="shared" si="120"/>
        <v>0.72941176470588232</v>
      </c>
      <c r="P588" s="99">
        <f t="shared" si="121"/>
        <v>2.0833333333333315E-2</v>
      </c>
      <c r="Q588" s="100">
        <f t="shared" si="122"/>
        <v>2.0833333333333315E-2</v>
      </c>
      <c r="R588" s="105">
        <f t="shared" si="123"/>
        <v>1</v>
      </c>
      <c r="S588" s="101">
        <f t="shared" si="124"/>
        <v>0.72941176470588232</v>
      </c>
      <c r="T588" s="102"/>
      <c r="U588" s="107"/>
      <c r="V588" s="5"/>
    </row>
    <row r="589" spans="1:22" ht="15.6" hidden="1" x14ac:dyDescent="0.3">
      <c r="A589" s="18" t="s">
        <v>1340</v>
      </c>
      <c r="B589" s="92">
        <f>+IFERROR(VLOOKUP(A589,'Details local delivery'!B:C,2,0),"-")</f>
        <v>46090</v>
      </c>
      <c r="C589" s="93">
        <f t="shared" si="118"/>
        <v>46090</v>
      </c>
      <c r="D589" s="94" t="str">
        <f>+IFERROR(VLOOKUP(A589,'Details local delivery'!B:E,4,0),"-")</f>
        <v>626tu203</v>
      </c>
      <c r="E589" s="94">
        <f>VLOOKUP(A589,'Details local delivery'!B:L,11,0)</f>
        <v>14</v>
      </c>
      <c r="F589" s="94">
        <f>SUMIFS('Details local delivery'!M:M,'Details local delivery'!G:G,'RECAP Delivery Plan '!A589)</f>
        <v>15</v>
      </c>
      <c r="G589" s="94">
        <f>VLOOKUP(A589,'Details local delivery'!B:J,9,0)</f>
        <v>8500</v>
      </c>
      <c r="H589" s="95">
        <f>SUMIFS('Details local delivery'!K:K,'Details local delivery'!G:G,'RECAP Delivery Plan '!A589)</f>
        <v>11925</v>
      </c>
      <c r="I589" s="96">
        <f>SUMIFS('Details local delivery'!Y:Y,'Details local delivery'!B:B,A:A)</f>
        <v>0</v>
      </c>
      <c r="J589" s="97">
        <f>AVERAGEIFS('Details local delivery'!W:W,'Details local delivery'!B:B,A589)</f>
        <v>1</v>
      </c>
      <c r="K589" s="96">
        <f>_xlfn.MAXIFS('Details local delivery'!Z:Z,'Details local delivery'!B:B,A589)</f>
        <v>0</v>
      </c>
      <c r="L589" s="96">
        <f>_xlfn.MAXIFS('Details local delivery'!AA:AA,'Details local delivery'!B:B,A589)</f>
        <v>0</v>
      </c>
      <c r="M589" s="256">
        <f>IFERROR(_xlfn.MAXIFS('Details local delivery'!AB:AB,'Details local delivery'!B:B,A589),"-")</f>
        <v>0</v>
      </c>
      <c r="N589" s="104">
        <f t="shared" si="119"/>
        <v>1.0714285714285714</v>
      </c>
      <c r="O589" s="104">
        <f t="shared" si="120"/>
        <v>1.4029411764705881</v>
      </c>
      <c r="P589" s="99">
        <f t="shared" si="121"/>
        <v>0</v>
      </c>
      <c r="Q589" s="100">
        <f t="shared" si="122"/>
        <v>0</v>
      </c>
      <c r="R589" s="105" t="e">
        <f t="shared" si="123"/>
        <v>#DIV/0!</v>
      </c>
      <c r="S589" s="101">
        <f t="shared" si="124"/>
        <v>1.4029411764705881</v>
      </c>
      <c r="T589" s="102"/>
      <c r="U589" s="107"/>
      <c r="V589" s="5"/>
    </row>
    <row r="590" spans="1:22" ht="15.6" hidden="1" x14ac:dyDescent="0.3">
      <c r="A590" s="18" t="s">
        <v>1341</v>
      </c>
      <c r="B590" s="92">
        <f>+IFERROR(VLOOKUP(A590,'Details local delivery'!B:C,2,0),"-")</f>
        <v>46090</v>
      </c>
      <c r="C590" s="93">
        <f t="shared" si="118"/>
        <v>46090</v>
      </c>
      <c r="D590" s="94" t="str">
        <f>+IFERROR(VLOOKUP(A590,'Details local delivery'!B:E,4,0),"-")</f>
        <v>9524TU238</v>
      </c>
      <c r="E590" s="94">
        <f>VLOOKUP(A590,'Details local delivery'!B:L,11,0)</f>
        <v>14</v>
      </c>
      <c r="F590" s="94">
        <f>SUMIFS('Details local delivery'!M:M,'Details local delivery'!G:G,'RECAP Delivery Plan '!A590)</f>
        <v>9</v>
      </c>
      <c r="G590" s="94">
        <f>VLOOKUP(A590,'Details local delivery'!B:J,9,0)</f>
        <v>10230</v>
      </c>
      <c r="H590" s="95">
        <f>SUMIFS('Details local delivery'!K:K,'Details local delivery'!G:G,'RECAP Delivery Plan '!A590)</f>
        <v>2936</v>
      </c>
      <c r="I590" s="96">
        <f>SUMIFS('Details local delivery'!Y:Y,'Details local delivery'!B:B,A:A)</f>
        <v>0</v>
      </c>
      <c r="J590" s="97">
        <f>AVERAGEIFS('Details local delivery'!W:W,'Details local delivery'!B:B,A590)</f>
        <v>1</v>
      </c>
      <c r="K590" s="96">
        <f>_xlfn.MAXIFS('Details local delivery'!Z:Z,'Details local delivery'!B:B,A590)</f>
        <v>0</v>
      </c>
      <c r="L590" s="96">
        <f>_xlfn.MAXIFS('Details local delivery'!AA:AA,'Details local delivery'!B:B,A590)</f>
        <v>0</v>
      </c>
      <c r="M590" s="256">
        <f>IFERROR(_xlfn.MAXIFS('Details local delivery'!AB:AB,'Details local delivery'!B:B,A590),"-")</f>
        <v>0</v>
      </c>
      <c r="N590" s="104">
        <f t="shared" si="119"/>
        <v>0.6428571428571429</v>
      </c>
      <c r="O590" s="104">
        <f t="shared" si="120"/>
        <v>0.28699902248289344</v>
      </c>
      <c r="P590" s="99">
        <f t="shared" si="121"/>
        <v>0</v>
      </c>
      <c r="Q590" s="100">
        <f t="shared" si="122"/>
        <v>0</v>
      </c>
      <c r="R590" s="105" t="e">
        <f t="shared" si="123"/>
        <v>#DIV/0!</v>
      </c>
      <c r="S590" s="101">
        <f t="shared" si="124"/>
        <v>0.6428571428571429</v>
      </c>
      <c r="T590" s="102"/>
      <c r="U590" s="107"/>
      <c r="V590" s="5"/>
    </row>
    <row r="591" spans="1:22" ht="15.6" hidden="1" x14ac:dyDescent="0.3">
      <c r="A591" s="18" t="s">
        <v>1342</v>
      </c>
      <c r="B591" s="92">
        <f>+IFERROR(VLOOKUP(A591,'Details local delivery'!B:C,2,0),"-")</f>
        <v>46090</v>
      </c>
      <c r="C591" s="93">
        <f t="shared" si="118"/>
        <v>46090</v>
      </c>
      <c r="D591" s="94" t="str">
        <f>+IFERROR(VLOOKUP(A591,'Details local delivery'!B:E,4,0),"-")</f>
        <v>location</v>
      </c>
      <c r="E591" s="94">
        <f>VLOOKUP(A591,'Details local delivery'!B:L,11,0)</f>
        <v>0</v>
      </c>
      <c r="F591" s="94">
        <f>SUMIFS('Details local delivery'!M:M,'Details local delivery'!G:G,'RECAP Delivery Plan '!A591)</f>
        <v>43</v>
      </c>
      <c r="G591" s="94">
        <f>VLOOKUP(A591,'Details local delivery'!B:J,9,0)</f>
        <v>0</v>
      </c>
      <c r="H591" s="95">
        <f>SUMIFS('Details local delivery'!K:K,'Details local delivery'!G:G,'RECAP Delivery Plan '!A591)</f>
        <v>26503</v>
      </c>
      <c r="I591" s="96">
        <f>SUMIFS('Details local delivery'!Y:Y,'Details local delivery'!B:B,A:A)</f>
        <v>0</v>
      </c>
      <c r="J591" s="97">
        <f>AVERAGEIFS('Details local delivery'!W:W,'Details local delivery'!B:B,A591)</f>
        <v>1</v>
      </c>
      <c r="K591" s="96">
        <f>_xlfn.MAXIFS('Details local delivery'!Z:Z,'Details local delivery'!B:B,A591)</f>
        <v>0</v>
      </c>
      <c r="L591" s="96">
        <f>_xlfn.MAXIFS('Details local delivery'!AA:AA,'Details local delivery'!B:B,A591)</f>
        <v>0</v>
      </c>
      <c r="M591" s="96">
        <f>_xlfn.MAXIFS('Details local delivery'!AB:AB,'Details local delivery'!B:B,A591)</f>
        <v>0</v>
      </c>
      <c r="N591" s="104" t="e">
        <f t="shared" si="119"/>
        <v>#DIV/0!</v>
      </c>
      <c r="O591" s="104" t="e">
        <f t="shared" si="120"/>
        <v>#DIV/0!</v>
      </c>
      <c r="P591" s="99">
        <f t="shared" si="121"/>
        <v>0</v>
      </c>
      <c r="Q591" s="100">
        <f t="shared" si="122"/>
        <v>0</v>
      </c>
      <c r="R591" s="105" t="e">
        <f t="shared" si="123"/>
        <v>#DIV/0!</v>
      </c>
      <c r="S591" s="101" t="e">
        <f t="shared" si="124"/>
        <v>#DIV/0!</v>
      </c>
      <c r="T591" s="102"/>
      <c r="U591" s="107"/>
      <c r="V591" s="5"/>
    </row>
    <row r="592" spans="1:22" ht="15.6" hidden="1" x14ac:dyDescent="0.3">
      <c r="A592" s="18" t="s">
        <v>1343</v>
      </c>
      <c r="B592" s="92">
        <f>+IFERROR(VLOOKUP(A592,'Details local delivery'!B:C,2,0),"-")</f>
        <v>46090</v>
      </c>
      <c r="C592" s="93">
        <f t="shared" si="118"/>
        <v>46090</v>
      </c>
      <c r="D592" s="94" t="str">
        <f>+IFERROR(VLOOKUP(A592,'Details local delivery'!B:E,4,0),"-")</f>
        <v>4331tu175</v>
      </c>
      <c r="E592" s="94">
        <f>VLOOKUP(A592,'Details local delivery'!B:L,11,0)</f>
        <v>14</v>
      </c>
      <c r="F592" s="94">
        <f>SUMIFS('Details local delivery'!M:M,'Details local delivery'!G:G,'RECAP Delivery Plan '!A592)</f>
        <v>11</v>
      </c>
      <c r="G592" s="94">
        <f>VLOOKUP(A592,'Details local delivery'!B:J,9,0)</f>
        <v>9200</v>
      </c>
      <c r="H592" s="95">
        <f>SUMIFS('Details local delivery'!K:K,'Details local delivery'!G:G,'RECAP Delivery Plan '!A592)</f>
        <v>6394</v>
      </c>
      <c r="I592" s="96">
        <f>SUMIFS('Details local delivery'!Y:Y,'Details local delivery'!B:B,A:A)</f>
        <v>0</v>
      </c>
      <c r="J592" s="97">
        <f>AVERAGEIFS('Details local delivery'!W:W,'Details local delivery'!B:B,A592)</f>
        <v>1</v>
      </c>
      <c r="K592" s="96">
        <f>_xlfn.MAXIFS('Details local delivery'!Z:Z,'Details local delivery'!B:B,A592)</f>
        <v>0</v>
      </c>
      <c r="L592" s="96">
        <f>_xlfn.MAXIFS('Details local delivery'!AA:AA,'Details local delivery'!B:B,A592)</f>
        <v>0</v>
      </c>
      <c r="M592" s="256">
        <f>IFERROR(_xlfn.MAXIFS('Details local delivery'!AB:AB,'Details local delivery'!B:B,A592),"-")</f>
        <v>0</v>
      </c>
      <c r="N592" s="104">
        <f t="shared" si="119"/>
        <v>0.7857142857142857</v>
      </c>
      <c r="O592" s="104">
        <f t="shared" si="120"/>
        <v>0.69499999999999995</v>
      </c>
      <c r="P592" s="99">
        <f t="shared" si="121"/>
        <v>0</v>
      </c>
      <c r="Q592" s="100">
        <f t="shared" si="122"/>
        <v>0</v>
      </c>
      <c r="R592" s="105" t="e">
        <f t="shared" si="123"/>
        <v>#DIV/0!</v>
      </c>
      <c r="S592" s="101">
        <f t="shared" si="124"/>
        <v>0.7857142857142857</v>
      </c>
      <c r="T592" s="102"/>
      <c r="U592" s="107"/>
      <c r="V592" s="5"/>
    </row>
    <row r="593" spans="1:22" ht="15.6" hidden="1" x14ac:dyDescent="0.3">
      <c r="A593" s="18" t="s">
        <v>1344</v>
      </c>
      <c r="B593" s="92">
        <f>+IFERROR(VLOOKUP(A593,'Details local delivery'!B:C,2,0),"-")</f>
        <v>46090</v>
      </c>
      <c r="C593" s="93">
        <f t="shared" si="118"/>
        <v>46090</v>
      </c>
      <c r="D593" s="94" t="str">
        <f>+IFERROR(VLOOKUP(A593,'Details local delivery'!B:E,4,0),"-")</f>
        <v>6502TU247</v>
      </c>
      <c r="E593" s="94">
        <f>VLOOKUP(A593,'Details local delivery'!B:L,11,0)</f>
        <v>14</v>
      </c>
      <c r="F593" s="94">
        <f>SUMIFS('Details local delivery'!M:M,'Details local delivery'!G:G,'RECAP Delivery Plan '!A593)</f>
        <v>14</v>
      </c>
      <c r="G593" s="94">
        <f>VLOOKUP(A593,'Details local delivery'!B:J,9,0)</f>
        <v>8500</v>
      </c>
      <c r="H593" s="95">
        <f>SUMIFS('Details local delivery'!K:K,'Details local delivery'!G:G,'RECAP Delivery Plan '!A593)</f>
        <v>6500</v>
      </c>
      <c r="I593" s="96">
        <f>SUMIFS('Details local delivery'!Y:Y,'Details local delivery'!B:B,A:A)</f>
        <v>0</v>
      </c>
      <c r="J593" s="97">
        <f>AVERAGEIFS('Details local delivery'!W:W,'Details local delivery'!B:B,A593)</f>
        <v>1</v>
      </c>
      <c r="K593" s="96">
        <f>_xlfn.MAXIFS('Details local delivery'!Z:Z,'Details local delivery'!B:B,A593)</f>
        <v>0</v>
      </c>
      <c r="L593" s="96">
        <f>_xlfn.MAXIFS('Details local delivery'!AA:AA,'Details local delivery'!B:B,A593)</f>
        <v>0</v>
      </c>
      <c r="M593" s="96">
        <f>_xlfn.MAXIFS('Details local delivery'!AB:AB,'Details local delivery'!B:B,A593)</f>
        <v>0</v>
      </c>
      <c r="N593" s="104">
        <f t="shared" si="119"/>
        <v>1</v>
      </c>
      <c r="O593" s="104">
        <f t="shared" si="120"/>
        <v>0.76470588235294112</v>
      </c>
      <c r="P593" s="99">
        <f t="shared" si="121"/>
        <v>0</v>
      </c>
      <c r="Q593" s="100">
        <f t="shared" si="122"/>
        <v>0</v>
      </c>
      <c r="R593" s="105" t="e">
        <f t="shared" si="123"/>
        <v>#DIV/0!</v>
      </c>
      <c r="S593" s="101">
        <f t="shared" si="124"/>
        <v>1</v>
      </c>
      <c r="T593" s="102"/>
      <c r="U593" s="107"/>
      <c r="V593" s="5"/>
    </row>
    <row r="594" spans="1:22" ht="15.6" hidden="1" x14ac:dyDescent="0.3">
      <c r="A594" s="18" t="s">
        <v>1345</v>
      </c>
      <c r="B594" s="92">
        <f>+IFERROR(VLOOKUP(A594,'Details local delivery'!B:C,2,0),"-")</f>
        <v>46090</v>
      </c>
      <c r="C594" s="93">
        <f t="shared" si="118"/>
        <v>46090</v>
      </c>
      <c r="D594" s="94" t="str">
        <f>+IFERROR(VLOOKUP(A594,'Details local delivery'!B:E,4,0),"-")</f>
        <v>6502TU247</v>
      </c>
      <c r="E594" s="94">
        <f>VLOOKUP(A594,'Details local delivery'!B:L,11,0)</f>
        <v>14</v>
      </c>
      <c r="F594" s="94">
        <f>SUMIFS('Details local delivery'!M:M,'Details local delivery'!G:G,'RECAP Delivery Plan '!A594)</f>
        <v>10</v>
      </c>
      <c r="G594" s="94">
        <f>VLOOKUP(A594,'Details local delivery'!B:J,9,0)</f>
        <v>8500</v>
      </c>
      <c r="H594" s="95">
        <f>SUMIFS('Details local delivery'!K:K,'Details local delivery'!G:G,'RECAP Delivery Plan '!A594)</f>
        <v>8263</v>
      </c>
      <c r="I594" s="96">
        <f>SUMIFS('Details local delivery'!Y:Y,'Details local delivery'!B:B,A:A)</f>
        <v>0</v>
      </c>
      <c r="J594" s="97">
        <f>AVERAGEIFS('Details local delivery'!W:W,'Details local delivery'!B:B,A594)</f>
        <v>1</v>
      </c>
      <c r="K594" s="96">
        <f>_xlfn.MAXIFS('Details local delivery'!Z:Z,'Details local delivery'!B:B,A594)</f>
        <v>0</v>
      </c>
      <c r="L594" s="96">
        <f>_xlfn.MAXIFS('Details local delivery'!AA:AA,'Details local delivery'!B:B,A594)</f>
        <v>0</v>
      </c>
      <c r="M594" s="256">
        <f>IFERROR(_xlfn.MAXIFS('Details local delivery'!AB:AB,'Details local delivery'!B:B,A594),"-")</f>
        <v>0</v>
      </c>
      <c r="N594" s="104">
        <f t="shared" si="119"/>
        <v>0.7142857142857143</v>
      </c>
      <c r="O594" s="104">
        <f t="shared" si="120"/>
        <v>0.97211764705882353</v>
      </c>
      <c r="P594" s="99">
        <f t="shared" si="121"/>
        <v>0</v>
      </c>
      <c r="Q594" s="100">
        <f t="shared" si="122"/>
        <v>0</v>
      </c>
      <c r="R594" s="105" t="e">
        <f t="shared" si="123"/>
        <v>#DIV/0!</v>
      </c>
      <c r="S594" s="101">
        <f t="shared" si="124"/>
        <v>0.97211764705882353</v>
      </c>
      <c r="T594" s="102"/>
      <c r="U594" s="107"/>
      <c r="V594" s="5"/>
    </row>
    <row r="595" spans="1:22" ht="15.6" hidden="1" x14ac:dyDescent="0.3">
      <c r="A595" s="18" t="s">
        <v>1346</v>
      </c>
      <c r="B595" s="92">
        <f>+IFERROR(VLOOKUP(A595,'Details local delivery'!B:C,2,0),"-")</f>
        <v>46091</v>
      </c>
      <c r="C595" s="93">
        <f t="shared" si="118"/>
        <v>46091</v>
      </c>
      <c r="D595" s="94" t="str">
        <f>+IFERROR(VLOOKUP(A595,'Details local delivery'!B:E,4,0),"-")</f>
        <v xml:space="preserve">location </v>
      </c>
      <c r="E595" s="94">
        <f>VLOOKUP(A595,'Details local delivery'!B:L,11,0)</f>
        <v>0</v>
      </c>
      <c r="F595" s="94">
        <f>SUMIFS('Details local delivery'!M:M,'Details local delivery'!G:G,'RECAP Delivery Plan '!A595)</f>
        <v>25</v>
      </c>
      <c r="G595" s="94">
        <f>VLOOKUP(A595,'Details local delivery'!B:J,9,0)</f>
        <v>0</v>
      </c>
      <c r="H595" s="95">
        <f>SUMIFS('Details local delivery'!K:K,'Details local delivery'!G:G,'RECAP Delivery Plan '!A595)</f>
        <v>22657.77</v>
      </c>
      <c r="I595" s="96">
        <f>SUMIFS('Details local delivery'!Y:Y,'Details local delivery'!B:B,A:A)</f>
        <v>0</v>
      </c>
      <c r="J595" s="97">
        <f>AVERAGEIFS('Details local delivery'!W:W,'Details local delivery'!B:B,A595)</f>
        <v>1</v>
      </c>
      <c r="K595" s="96">
        <f>_xlfn.MAXIFS('Details local delivery'!Z:Z,'Details local delivery'!B:B,A595)</f>
        <v>0</v>
      </c>
      <c r="L595" s="96">
        <f>_xlfn.MAXIFS('Details local delivery'!AA:AA,'Details local delivery'!B:B,A595)</f>
        <v>0</v>
      </c>
      <c r="M595" s="96">
        <f>_xlfn.MAXIFS('Details local delivery'!AB:AB,'Details local delivery'!B:B,A595)</f>
        <v>0</v>
      </c>
      <c r="N595" s="104" t="e">
        <f t="shared" si="119"/>
        <v>#DIV/0!</v>
      </c>
      <c r="O595" s="104" t="e">
        <f t="shared" si="120"/>
        <v>#DIV/0!</v>
      </c>
      <c r="P595" s="99">
        <f t="shared" si="121"/>
        <v>0</v>
      </c>
      <c r="Q595" s="100">
        <f t="shared" si="122"/>
        <v>0</v>
      </c>
      <c r="R595" s="105" t="e">
        <f t="shared" si="123"/>
        <v>#DIV/0!</v>
      </c>
      <c r="S595" s="101" t="e">
        <f t="shared" si="124"/>
        <v>#DIV/0!</v>
      </c>
      <c r="T595" s="102"/>
      <c r="U595" s="107"/>
      <c r="V595" s="5"/>
    </row>
    <row r="596" spans="1:22" ht="15.6" hidden="1" x14ac:dyDescent="0.3">
      <c r="A596" s="18" t="s">
        <v>1347</v>
      </c>
      <c r="B596" s="92">
        <f>+IFERROR(VLOOKUP(A596,'Details local delivery'!B:C,2,0),"-")</f>
        <v>46091</v>
      </c>
      <c r="C596" s="93">
        <f t="shared" si="118"/>
        <v>46091</v>
      </c>
      <c r="D596" s="94" t="str">
        <f>+IFERROR(VLOOKUP(A596,'Details local delivery'!B:E,4,0),"-")</f>
        <v>4331tu175</v>
      </c>
      <c r="E596" s="94">
        <f>VLOOKUP(A596,'Details local delivery'!B:L,11,0)</f>
        <v>14</v>
      </c>
      <c r="F596" s="94">
        <f>SUMIFS('Details local delivery'!M:M,'Details local delivery'!G:G,'RECAP Delivery Plan '!A596)</f>
        <v>13</v>
      </c>
      <c r="G596" s="94">
        <f>VLOOKUP(A596,'Details local delivery'!B:J,9,0)</f>
        <v>9200</v>
      </c>
      <c r="H596" s="95">
        <f>SUMIFS('Details local delivery'!K:K,'Details local delivery'!G:G,'RECAP Delivery Plan '!A596)</f>
        <v>6899</v>
      </c>
      <c r="I596" s="96">
        <f>SUMIFS('Details local delivery'!Y:Y,'Details local delivery'!B:B,A:A)</f>
        <v>0</v>
      </c>
      <c r="J596" s="97">
        <f>AVERAGEIFS('Details local delivery'!W:W,'Details local delivery'!B:B,A596)</f>
        <v>1</v>
      </c>
      <c r="K596" s="96">
        <f>_xlfn.MAXIFS('Details local delivery'!Z:Z,'Details local delivery'!B:B,A596)</f>
        <v>0</v>
      </c>
      <c r="L596" s="96">
        <f>_xlfn.MAXIFS('Details local delivery'!AA:AA,'Details local delivery'!B:B,A596)</f>
        <v>0</v>
      </c>
      <c r="M596" s="256">
        <f>IFERROR(_xlfn.MAXIFS('Details local delivery'!AB:AB,'Details local delivery'!B:B,A596),"-")</f>
        <v>0</v>
      </c>
      <c r="N596" s="104">
        <f t="shared" si="119"/>
        <v>0.9285714285714286</v>
      </c>
      <c r="O596" s="104">
        <f t="shared" si="120"/>
        <v>0.74989130434782614</v>
      </c>
      <c r="P596" s="99">
        <f t="shared" si="121"/>
        <v>0</v>
      </c>
      <c r="Q596" s="100">
        <f t="shared" si="122"/>
        <v>0</v>
      </c>
      <c r="R596" s="105" t="e">
        <f t="shared" si="123"/>
        <v>#DIV/0!</v>
      </c>
      <c r="S596" s="101">
        <f t="shared" si="124"/>
        <v>0.9285714285714286</v>
      </c>
      <c r="T596" s="102"/>
      <c r="U596" s="107"/>
      <c r="V596" s="5"/>
    </row>
    <row r="597" spans="1:22" ht="15.6" hidden="1" x14ac:dyDescent="0.3">
      <c r="A597" s="18" t="s">
        <v>1348</v>
      </c>
      <c r="B597" s="92">
        <f>+IFERROR(VLOOKUP(A597,'Details local delivery'!B:C,2,0),"-")</f>
        <v>46091</v>
      </c>
      <c r="C597" s="93">
        <f t="shared" si="118"/>
        <v>46091</v>
      </c>
      <c r="D597" s="94" t="str">
        <f>+IFERROR(VLOOKUP(A597,'Details local delivery'!B:E,4,0),"-")</f>
        <v>4331tu175</v>
      </c>
      <c r="E597" s="94">
        <f>VLOOKUP(A597,'Details local delivery'!B:L,11,0)</f>
        <v>14</v>
      </c>
      <c r="F597" s="94">
        <f>SUMIFS('Details local delivery'!M:M,'Details local delivery'!G:G,'RECAP Delivery Plan '!A597)</f>
        <v>13</v>
      </c>
      <c r="G597" s="94">
        <f>VLOOKUP(A597,'Details local delivery'!B:J,9,0)</f>
        <v>9200</v>
      </c>
      <c r="H597" s="95">
        <f>SUMIFS('Details local delivery'!K:K,'Details local delivery'!G:G,'RECAP Delivery Plan '!A597)</f>
        <v>10000</v>
      </c>
      <c r="I597" s="96">
        <f>SUMIFS('Details local delivery'!Y:Y,'Details local delivery'!B:B,A:A)</f>
        <v>0</v>
      </c>
      <c r="J597" s="97">
        <f>AVERAGEIFS('Details local delivery'!W:W,'Details local delivery'!B:B,A597)</f>
        <v>1</v>
      </c>
      <c r="K597" s="96">
        <f>_xlfn.MAXIFS('Details local delivery'!Z:Z,'Details local delivery'!B:B,A597)</f>
        <v>0</v>
      </c>
      <c r="L597" s="96">
        <f>_xlfn.MAXIFS('Details local delivery'!AA:AA,'Details local delivery'!B:B,A597)</f>
        <v>0</v>
      </c>
      <c r="M597" s="256">
        <f>IFERROR(_xlfn.MAXIFS('Details local delivery'!AB:AB,'Details local delivery'!B:B,A597),"-")</f>
        <v>0</v>
      </c>
      <c r="N597" s="104">
        <f t="shared" si="119"/>
        <v>0.9285714285714286</v>
      </c>
      <c r="O597" s="104">
        <f t="shared" si="120"/>
        <v>1.0869565217391304</v>
      </c>
      <c r="P597" s="99">
        <f t="shared" si="121"/>
        <v>0</v>
      </c>
      <c r="Q597" s="100">
        <f t="shared" si="122"/>
        <v>0</v>
      </c>
      <c r="R597" s="105" t="e">
        <f t="shared" si="123"/>
        <v>#DIV/0!</v>
      </c>
      <c r="S597" s="101">
        <f t="shared" si="124"/>
        <v>1.0869565217391304</v>
      </c>
      <c r="T597" s="102"/>
      <c r="U597" s="107"/>
      <c r="V597" s="5"/>
    </row>
    <row r="598" spans="1:22" ht="15.6" hidden="1" x14ac:dyDescent="0.3">
      <c r="A598" s="18" t="s">
        <v>1349</v>
      </c>
      <c r="B598" s="92">
        <f>+IFERROR(VLOOKUP(A598,'Details local delivery'!B:C,2,0),"-")</f>
        <v>46091</v>
      </c>
      <c r="C598" s="93">
        <f t="shared" si="118"/>
        <v>46091</v>
      </c>
      <c r="D598" s="94" t="str">
        <f>+IFERROR(VLOOKUP(A598,'Details local delivery'!B:E,4,0),"-")</f>
        <v xml:space="preserve">LOCATION </v>
      </c>
      <c r="E598" s="94">
        <f>VLOOKUP(A598,'Details local delivery'!B:L,11,0)</f>
        <v>0</v>
      </c>
      <c r="F598" s="94">
        <f>SUMIFS('Details local delivery'!M:M,'Details local delivery'!G:G,'RECAP Delivery Plan '!A598)</f>
        <v>30</v>
      </c>
      <c r="G598" s="94">
        <f>VLOOKUP(A598,'Details local delivery'!B:J,9,0)</f>
        <v>0</v>
      </c>
      <c r="H598" s="95">
        <f>SUMIFS('Details local delivery'!K:K,'Details local delivery'!G:G,'RECAP Delivery Plan '!A598)</f>
        <v>15600</v>
      </c>
      <c r="I598" s="96">
        <f>SUMIFS('Details local delivery'!Y:Y,'Details local delivery'!B:B,A:A)</f>
        <v>0</v>
      </c>
      <c r="J598" s="97">
        <f>AVERAGEIFS('Details local delivery'!W:W,'Details local delivery'!B:B,A598)</f>
        <v>1</v>
      </c>
      <c r="K598" s="96">
        <f>_xlfn.MAXIFS('Details local delivery'!Z:Z,'Details local delivery'!B:B,A598)</f>
        <v>0</v>
      </c>
      <c r="L598" s="96">
        <f>_xlfn.MAXIFS('Details local delivery'!AA:AA,'Details local delivery'!B:B,A598)</f>
        <v>0</v>
      </c>
      <c r="M598" s="256">
        <f>IFERROR(_xlfn.MAXIFS('Details local delivery'!AB:AB,'Details local delivery'!B:B,A598),"-")</f>
        <v>0</v>
      </c>
      <c r="N598" s="104" t="e">
        <f t="shared" si="119"/>
        <v>#DIV/0!</v>
      </c>
      <c r="O598" s="104" t="e">
        <f t="shared" si="120"/>
        <v>#DIV/0!</v>
      </c>
      <c r="P598" s="99">
        <f t="shared" si="121"/>
        <v>0</v>
      </c>
      <c r="Q598" s="100">
        <f t="shared" si="122"/>
        <v>0</v>
      </c>
      <c r="R598" s="105" t="e">
        <f t="shared" si="123"/>
        <v>#DIV/0!</v>
      </c>
      <c r="S598" s="101" t="e">
        <f t="shared" si="124"/>
        <v>#DIV/0!</v>
      </c>
      <c r="T598" s="102"/>
      <c r="U598" s="107"/>
      <c r="V598" s="5"/>
    </row>
    <row r="599" spans="1:22" ht="15.6" hidden="1" x14ac:dyDescent="0.3">
      <c r="A599" s="18" t="s">
        <v>1350</v>
      </c>
      <c r="B599" s="92">
        <f>+IFERROR(VLOOKUP(A599,'Details local delivery'!B:C,2,0),"-")</f>
        <v>46091</v>
      </c>
      <c r="C599" s="93">
        <f t="shared" si="118"/>
        <v>46091</v>
      </c>
      <c r="D599" s="94" t="str">
        <f>+IFERROR(VLOOKUP(A599,'Details local delivery'!B:E,4,0),"-")</f>
        <v>REM107627</v>
      </c>
      <c r="E599" s="94">
        <f>VLOOKUP(A599,'Details local delivery'!B:L,11,0)</f>
        <v>27</v>
      </c>
      <c r="F599" s="94">
        <f>SUMIFS('Details local delivery'!M:M,'Details local delivery'!G:G,'RECAP Delivery Plan '!A599)</f>
        <v>22</v>
      </c>
      <c r="G599" s="94">
        <f>VLOOKUP(A599,'Details local delivery'!B:J,9,0)</f>
        <v>24950</v>
      </c>
      <c r="H599" s="95">
        <f>SUMIFS('Details local delivery'!K:K,'Details local delivery'!G:G,'RECAP Delivery Plan '!A599)</f>
        <v>13.222</v>
      </c>
      <c r="I599" s="96">
        <f>SUMIFS('Details local delivery'!Y:Y,'Details local delivery'!B:B,A:A)</f>
        <v>0</v>
      </c>
      <c r="J599" s="97">
        <f>AVERAGEIFS('Details local delivery'!W:W,'Details local delivery'!B:B,A599)</f>
        <v>1</v>
      </c>
      <c r="K599" s="96">
        <f>_xlfn.MAXIFS('Details local delivery'!Z:Z,'Details local delivery'!B:B,A599)</f>
        <v>0</v>
      </c>
      <c r="L599" s="96">
        <f>_xlfn.MAXIFS('Details local delivery'!AA:AA,'Details local delivery'!B:B,A599)</f>
        <v>0</v>
      </c>
      <c r="M599" s="256">
        <f>IFERROR(_xlfn.MAXIFS('Details local delivery'!AB:AB,'Details local delivery'!B:B,A599),"-")</f>
        <v>0</v>
      </c>
      <c r="N599" s="104">
        <f t="shared" si="119"/>
        <v>0.81481481481481477</v>
      </c>
      <c r="O599" s="104">
        <f t="shared" si="120"/>
        <v>5.2993987975951903E-4</v>
      </c>
      <c r="P599" s="99">
        <f t="shared" si="121"/>
        <v>0</v>
      </c>
      <c r="Q599" s="100">
        <f t="shared" si="122"/>
        <v>0</v>
      </c>
      <c r="R599" s="105" t="e">
        <f t="shared" si="123"/>
        <v>#DIV/0!</v>
      </c>
      <c r="S599" s="101">
        <f t="shared" si="124"/>
        <v>0.81481481481481477</v>
      </c>
      <c r="T599" s="102"/>
      <c r="U599" s="107"/>
      <c r="V599" s="5"/>
    </row>
    <row r="600" spans="1:22" ht="15.6" hidden="1" x14ac:dyDescent="0.3">
      <c r="A600" s="18" t="s">
        <v>1351</v>
      </c>
      <c r="B600" s="92">
        <f>+IFERROR(VLOOKUP(A600,'Details local delivery'!B:C,2,0),"-")</f>
        <v>46091</v>
      </c>
      <c r="C600" s="93">
        <f t="shared" si="118"/>
        <v>46091</v>
      </c>
      <c r="D600" s="94" t="str">
        <f>+IFERROR(VLOOKUP(A600,'Details local delivery'!B:E,4,0),"-")</f>
        <v>626tu203</v>
      </c>
      <c r="E600" s="94">
        <f>VLOOKUP(A600,'Details local delivery'!B:L,11,0)</f>
        <v>14</v>
      </c>
      <c r="F600" s="94">
        <f>SUMIFS('Details local delivery'!M:M,'Details local delivery'!G:G,'RECAP Delivery Plan '!A600)</f>
        <v>18</v>
      </c>
      <c r="G600" s="94">
        <f>VLOOKUP(A600,'Details local delivery'!B:J,9,0)</f>
        <v>8500</v>
      </c>
      <c r="H600" s="95">
        <f>SUMIFS('Details local delivery'!K:K,'Details local delivery'!G:G,'RECAP Delivery Plan '!A600)</f>
        <v>8315</v>
      </c>
      <c r="I600" s="96">
        <f>SUMIFS('Details local delivery'!Y:Y,'Details local delivery'!B:B,A:A)</f>
        <v>0</v>
      </c>
      <c r="J600" s="97">
        <f>AVERAGEIFS('Details local delivery'!W:W,'Details local delivery'!B:B,A600)</f>
        <v>1</v>
      </c>
      <c r="K600" s="96">
        <f>_xlfn.MAXIFS('Details local delivery'!Z:Z,'Details local delivery'!B:B,A600)</f>
        <v>0</v>
      </c>
      <c r="L600" s="96">
        <f>_xlfn.MAXIFS('Details local delivery'!AA:AA,'Details local delivery'!B:B,A600)</f>
        <v>0</v>
      </c>
      <c r="M600" s="256">
        <f>IFERROR(_xlfn.MAXIFS('Details local delivery'!AB:AB,'Details local delivery'!B:B,A600),"-")</f>
        <v>0</v>
      </c>
      <c r="N600" s="104">
        <f t="shared" si="119"/>
        <v>1.2857142857142858</v>
      </c>
      <c r="O600" s="104">
        <f t="shared" si="120"/>
        <v>0.97823529411764709</v>
      </c>
      <c r="P600" s="99">
        <f t="shared" si="121"/>
        <v>0</v>
      </c>
      <c r="Q600" s="100">
        <f t="shared" si="122"/>
        <v>0</v>
      </c>
      <c r="R600" s="105" t="e">
        <f t="shared" si="123"/>
        <v>#DIV/0!</v>
      </c>
      <c r="S600" s="101">
        <f t="shared" si="124"/>
        <v>1.2857142857142858</v>
      </c>
      <c r="T600" s="102"/>
      <c r="U600" s="107"/>
      <c r="V600" s="5"/>
    </row>
    <row r="601" spans="1:22" ht="15.6" hidden="1" x14ac:dyDescent="0.3">
      <c r="A601" s="18" t="s">
        <v>1352</v>
      </c>
      <c r="B601" s="92">
        <f>+IFERROR(VLOOKUP(A601,'Details local delivery'!B:C,2,0),"-")</f>
        <v>46091</v>
      </c>
      <c r="C601" s="93">
        <f t="shared" si="118"/>
        <v>46091</v>
      </c>
      <c r="D601" s="94" t="str">
        <f>+IFERROR(VLOOKUP(A601,'Details local delivery'!B:E,4,0),"-")</f>
        <v>626tu203</v>
      </c>
      <c r="E601" s="94">
        <f>VLOOKUP(A601,'Details local delivery'!B:L,11,0)</f>
        <v>14</v>
      </c>
      <c r="F601" s="94">
        <f>SUMIFS('Details local delivery'!M:M,'Details local delivery'!G:G,'RECAP Delivery Plan '!A601)</f>
        <v>11</v>
      </c>
      <c r="G601" s="94">
        <f>VLOOKUP(A601,'Details local delivery'!B:J,9,0)</f>
        <v>8500</v>
      </c>
      <c r="H601" s="95">
        <f>SUMIFS('Details local delivery'!K:K,'Details local delivery'!G:G,'RECAP Delivery Plan '!A601)</f>
        <v>9000</v>
      </c>
      <c r="I601" s="96">
        <f>SUMIFS('Details local delivery'!Y:Y,'Details local delivery'!B:B,A:A)</f>
        <v>0</v>
      </c>
      <c r="J601" s="97">
        <f>AVERAGEIFS('Details local delivery'!W:W,'Details local delivery'!B:B,A601)</f>
        <v>1</v>
      </c>
      <c r="K601" s="96">
        <f>_xlfn.MAXIFS('Details local delivery'!Z:Z,'Details local delivery'!B:B,A601)</f>
        <v>0</v>
      </c>
      <c r="L601" s="96">
        <f>_xlfn.MAXIFS('Details local delivery'!AA:AA,'Details local delivery'!B:B,A601)</f>
        <v>0</v>
      </c>
      <c r="M601" s="256">
        <f>IFERROR(_xlfn.MAXIFS('Details local delivery'!AB:AB,'Details local delivery'!B:B,A601),"-")</f>
        <v>0</v>
      </c>
      <c r="N601" s="104">
        <f t="shared" si="119"/>
        <v>0.7857142857142857</v>
      </c>
      <c r="O601" s="104">
        <f t="shared" si="120"/>
        <v>1.0588235294117647</v>
      </c>
      <c r="P601" s="99">
        <f t="shared" si="121"/>
        <v>0</v>
      </c>
      <c r="Q601" s="100">
        <f t="shared" si="122"/>
        <v>0</v>
      </c>
      <c r="R601" s="105" t="e">
        <f t="shared" si="123"/>
        <v>#DIV/0!</v>
      </c>
      <c r="S601" s="101">
        <f t="shared" si="124"/>
        <v>1.0588235294117647</v>
      </c>
      <c r="T601" s="102"/>
      <c r="U601" s="107"/>
      <c r="V601" s="5"/>
    </row>
    <row r="602" spans="1:22" ht="15.6" hidden="1" x14ac:dyDescent="0.3">
      <c r="A602" s="18" t="s">
        <v>1353</v>
      </c>
      <c r="B602" s="92">
        <f>+IFERROR(VLOOKUP(A602,'Details local delivery'!B:C,2,0),"-")</f>
        <v>46091</v>
      </c>
      <c r="C602" s="93">
        <f t="shared" si="118"/>
        <v>46091</v>
      </c>
      <c r="D602" s="94" t="str">
        <f>+IFERROR(VLOOKUP(A602,'Details local delivery'!B:E,4,0),"-")</f>
        <v>9524TU238</v>
      </c>
      <c r="E602" s="94">
        <f>VLOOKUP(A602,'Details local delivery'!B:L,11,0)</f>
        <v>14</v>
      </c>
      <c r="F602" s="94">
        <f>SUMIFS('Details local delivery'!M:M,'Details local delivery'!G:G,'RECAP Delivery Plan '!A602)</f>
        <v>4</v>
      </c>
      <c r="G602" s="94">
        <f>VLOOKUP(A602,'Details local delivery'!B:J,9,0)</f>
        <v>10230</v>
      </c>
      <c r="H602" s="95">
        <f>SUMIFS('Details local delivery'!K:K,'Details local delivery'!G:G,'RECAP Delivery Plan '!A602)</f>
        <v>4200</v>
      </c>
      <c r="I602" s="96">
        <f>SUMIFS('Details local delivery'!Y:Y,'Details local delivery'!B:B,A:A)</f>
        <v>0</v>
      </c>
      <c r="J602" s="97">
        <f>AVERAGEIFS('Details local delivery'!W:W,'Details local delivery'!B:B,A602)</f>
        <v>1</v>
      </c>
      <c r="K602" s="96">
        <f>_xlfn.MAXIFS('Details local delivery'!Z:Z,'Details local delivery'!B:B,A602)</f>
        <v>0</v>
      </c>
      <c r="L602" s="96">
        <f>_xlfn.MAXIFS('Details local delivery'!AA:AA,'Details local delivery'!B:B,A602)</f>
        <v>0</v>
      </c>
      <c r="M602" s="96">
        <f>_xlfn.MAXIFS('Details local delivery'!AB:AB,'Details local delivery'!B:B,A602)</f>
        <v>0</v>
      </c>
      <c r="N602" s="104">
        <f t="shared" si="119"/>
        <v>0.2857142857142857</v>
      </c>
      <c r="O602" s="104">
        <f t="shared" si="120"/>
        <v>0.41055718475073316</v>
      </c>
      <c r="P602" s="99">
        <f t="shared" si="121"/>
        <v>0</v>
      </c>
      <c r="Q602" s="100">
        <f t="shared" si="122"/>
        <v>0</v>
      </c>
      <c r="R602" s="105" t="e">
        <f t="shared" si="123"/>
        <v>#DIV/0!</v>
      </c>
      <c r="S602" s="101">
        <f t="shared" si="124"/>
        <v>0.41055718475073316</v>
      </c>
      <c r="T602" s="102"/>
      <c r="U602" s="107"/>
      <c r="V602" s="5"/>
    </row>
    <row r="603" spans="1:22" ht="15.6" hidden="1" x14ac:dyDescent="0.3">
      <c r="A603" s="18" t="s">
        <v>1354</v>
      </c>
      <c r="B603" s="92">
        <f>+IFERROR(VLOOKUP(A603,'Details local delivery'!B:C,2,0),"-")</f>
        <v>46091</v>
      </c>
      <c r="C603" s="93">
        <f t="shared" si="118"/>
        <v>46091</v>
      </c>
      <c r="D603" s="94" t="str">
        <f>+IFERROR(VLOOKUP(A603,'Details local delivery'!B:E,4,0),"-")</f>
        <v>9524TU238</v>
      </c>
      <c r="E603" s="94">
        <f>VLOOKUP(A603,'Details local delivery'!B:L,11,0)</f>
        <v>14</v>
      </c>
      <c r="F603" s="94">
        <f>SUMIFS('Details local delivery'!M:M,'Details local delivery'!G:G,'RECAP Delivery Plan '!A603)</f>
        <v>10</v>
      </c>
      <c r="G603" s="94">
        <f>VLOOKUP(A603,'Details local delivery'!B:J,9,0)</f>
        <v>10230</v>
      </c>
      <c r="H603" s="95">
        <f>SUMIFS('Details local delivery'!K:K,'Details local delivery'!G:G,'RECAP Delivery Plan '!A603)</f>
        <v>6486</v>
      </c>
      <c r="I603" s="96">
        <f>SUMIFS('Details local delivery'!Y:Y,'Details local delivery'!B:B,A:A)</f>
        <v>0</v>
      </c>
      <c r="J603" s="97">
        <f>AVERAGEIFS('Details local delivery'!W:W,'Details local delivery'!B:B,A603)</f>
        <v>1</v>
      </c>
      <c r="K603" s="96">
        <f>_xlfn.MAXIFS('Details local delivery'!Z:Z,'Details local delivery'!B:B,A603)</f>
        <v>0</v>
      </c>
      <c r="L603" s="96">
        <f>_xlfn.MAXIFS('Details local delivery'!AA:AA,'Details local delivery'!B:B,A603)</f>
        <v>0</v>
      </c>
      <c r="M603" s="256">
        <f>IFERROR(_xlfn.MAXIFS('Details local delivery'!AB:AB,'Details local delivery'!B:B,A603),"-")</f>
        <v>0</v>
      </c>
      <c r="N603" s="104">
        <f t="shared" si="119"/>
        <v>0.7142857142857143</v>
      </c>
      <c r="O603" s="104">
        <f t="shared" si="120"/>
        <v>0.6340175953079179</v>
      </c>
      <c r="P603" s="99">
        <f t="shared" si="121"/>
        <v>0</v>
      </c>
      <c r="Q603" s="100">
        <f t="shared" si="122"/>
        <v>0</v>
      </c>
      <c r="R603" s="105" t="e">
        <f t="shared" si="123"/>
        <v>#DIV/0!</v>
      </c>
      <c r="S603" s="101">
        <f t="shared" si="124"/>
        <v>0.7142857142857143</v>
      </c>
      <c r="T603" s="102"/>
      <c r="U603" s="107"/>
      <c r="V603" s="5"/>
    </row>
    <row r="604" spans="1:22" ht="15.6" hidden="1" x14ac:dyDescent="0.3">
      <c r="A604" s="18" t="s">
        <v>1355</v>
      </c>
      <c r="B604" s="92">
        <f>+IFERROR(VLOOKUP(A604,'Details local delivery'!B:C,2,0),"-")</f>
        <v>46091</v>
      </c>
      <c r="C604" s="93">
        <f t="shared" si="118"/>
        <v>46091</v>
      </c>
      <c r="D604" s="94" t="str">
        <f>+IFERROR(VLOOKUP(A604,'Details local delivery'!B:E,4,0),"-")</f>
        <v>6502TU247</v>
      </c>
      <c r="E604" s="94">
        <f>VLOOKUP(A604,'Details local delivery'!B:L,11,0)</f>
        <v>14</v>
      </c>
      <c r="F604" s="94">
        <f>SUMIFS('Details local delivery'!M:M,'Details local delivery'!G:G,'RECAP Delivery Plan '!A604)</f>
        <v>18</v>
      </c>
      <c r="G604" s="94">
        <f>VLOOKUP(A604,'Details local delivery'!B:J,9,0)</f>
        <v>8500</v>
      </c>
      <c r="H604" s="95">
        <f>SUMIFS('Details local delivery'!K:K,'Details local delivery'!G:G,'RECAP Delivery Plan '!A604)</f>
        <v>11000</v>
      </c>
      <c r="I604" s="96">
        <f>SUMIFS('Details local delivery'!Y:Y,'Details local delivery'!B:B,A:A)</f>
        <v>0</v>
      </c>
      <c r="J604" s="97">
        <f>AVERAGEIFS('Details local delivery'!W:W,'Details local delivery'!B:B,A604)</f>
        <v>1</v>
      </c>
      <c r="K604" s="96">
        <f>_xlfn.MAXIFS('Details local delivery'!Z:Z,'Details local delivery'!B:B,A604)</f>
        <v>0</v>
      </c>
      <c r="L604" s="96">
        <f>_xlfn.MAXIFS('Details local delivery'!AA:AA,'Details local delivery'!B:B,A604)</f>
        <v>0</v>
      </c>
      <c r="M604" s="256">
        <f>IFERROR(_xlfn.MAXIFS('Details local delivery'!AB:AB,'Details local delivery'!B:B,A604),"-")</f>
        <v>0</v>
      </c>
      <c r="N604" s="104">
        <f t="shared" si="119"/>
        <v>1.2857142857142858</v>
      </c>
      <c r="O604" s="104">
        <f t="shared" si="120"/>
        <v>1.2941176470588236</v>
      </c>
      <c r="P604" s="99">
        <f t="shared" si="121"/>
        <v>0</v>
      </c>
      <c r="Q604" s="100">
        <f t="shared" si="122"/>
        <v>0</v>
      </c>
      <c r="R604" s="105" t="e">
        <f t="shared" si="123"/>
        <v>#DIV/0!</v>
      </c>
      <c r="S604" s="101">
        <f t="shared" si="124"/>
        <v>1.2941176470588236</v>
      </c>
      <c r="T604" s="102"/>
      <c r="U604" s="107"/>
      <c r="V604" s="5"/>
    </row>
    <row r="605" spans="1:22" ht="15.6" hidden="1" x14ac:dyDescent="0.3">
      <c r="A605" s="18" t="s">
        <v>1356</v>
      </c>
      <c r="B605" s="92">
        <f>+IFERROR(VLOOKUP(A605,'Details local delivery'!B:C,2,0),"-")</f>
        <v>46091</v>
      </c>
      <c r="C605" s="93">
        <f t="shared" ref="C605:C668" si="125">B605</f>
        <v>46091</v>
      </c>
      <c r="D605" s="94" t="str">
        <f>+IFERROR(VLOOKUP(A605,'Details local delivery'!B:E,4,0),"-")</f>
        <v>6502TU247</v>
      </c>
      <c r="E605" s="94">
        <f>VLOOKUP(A605,'Details local delivery'!B:L,11,0)</f>
        <v>14</v>
      </c>
      <c r="F605" s="94">
        <v>14</v>
      </c>
      <c r="G605" s="94">
        <f>VLOOKUP(A605,'Details local delivery'!B:J,9,0)</f>
        <v>8500</v>
      </c>
      <c r="H605" s="95">
        <f>SUMIFS('Details local delivery'!K:K,'Details local delivery'!G:G,'RECAP Delivery Plan '!A605)</f>
        <v>6750</v>
      </c>
      <c r="I605" s="96">
        <f>SUMIFS('Details local delivery'!Y:Y,'Details local delivery'!B:B,A:A)</f>
        <v>0</v>
      </c>
      <c r="J605" s="97">
        <f>AVERAGEIFS('Details local delivery'!W:W,'Details local delivery'!B:B,A605)</f>
        <v>1</v>
      </c>
      <c r="K605" s="96">
        <f>_xlfn.MAXIFS('Details local delivery'!Z:Z,'Details local delivery'!B:B,A605)</f>
        <v>0</v>
      </c>
      <c r="L605" s="96">
        <f>_xlfn.MAXIFS('Details local delivery'!AA:AA,'Details local delivery'!B:B,A605)</f>
        <v>0</v>
      </c>
      <c r="M605" s="256">
        <f>IFERROR(_xlfn.MAXIFS('Details local delivery'!AB:AB,'Details local delivery'!B:B,A605),"-")</f>
        <v>0</v>
      </c>
      <c r="N605" s="104">
        <f t="shared" ref="N605:N668" si="126">+F605/E605</f>
        <v>1</v>
      </c>
      <c r="O605" s="104">
        <f t="shared" ref="O605:O668" si="127">+H605/G605</f>
        <v>0.79411764705882348</v>
      </c>
      <c r="P605" s="99">
        <f t="shared" ref="P605:P668" si="128">K605+L605+M605</f>
        <v>0</v>
      </c>
      <c r="Q605" s="100">
        <f t="shared" ref="Q605:Q668" si="129">P605+I605</f>
        <v>0</v>
      </c>
      <c r="R605" s="105" t="e">
        <f t="shared" ref="R605:R668" si="130">Q605/P605</f>
        <v>#DIV/0!</v>
      </c>
      <c r="S605" s="101">
        <f t="shared" si="124"/>
        <v>1</v>
      </c>
      <c r="T605" s="102"/>
      <c r="U605" s="107"/>
      <c r="V605" s="5"/>
    </row>
    <row r="606" spans="1:22" ht="15.6" hidden="1" x14ac:dyDescent="0.3">
      <c r="A606" s="18" t="s">
        <v>1357</v>
      </c>
      <c r="B606" s="92">
        <f>+IFERROR(VLOOKUP(A606,'Details local delivery'!B:C,2,0),"-")</f>
        <v>46091</v>
      </c>
      <c r="C606" s="93">
        <f t="shared" si="125"/>
        <v>46091</v>
      </c>
      <c r="D606" s="94" t="str">
        <f>+IFERROR(VLOOKUP(A606,'Details local delivery'!B:E,4,0),"-")</f>
        <v>6502TU247</v>
      </c>
      <c r="E606" s="94">
        <f>VLOOKUP(A606,'Details local delivery'!B:L,11,0)</f>
        <v>14</v>
      </c>
      <c r="F606" s="94">
        <f>SUMIFS('Details local delivery'!M:M,'Details local delivery'!G:G,'RECAP Delivery Plan '!A606)</f>
        <v>14</v>
      </c>
      <c r="G606" s="94">
        <f>VLOOKUP(A606,'Details local delivery'!B:J,9,0)</f>
        <v>8500</v>
      </c>
      <c r="H606" s="95">
        <f>SUMIFS('Details local delivery'!K:K,'Details local delivery'!G:G,'RECAP Delivery Plan '!A606)</f>
        <v>11000</v>
      </c>
      <c r="I606" s="96">
        <f>SUMIFS('Details local delivery'!Y:Y,'Details local delivery'!B:B,A:A)</f>
        <v>0</v>
      </c>
      <c r="J606" s="97">
        <f>AVERAGEIFS('Details local delivery'!W:W,'Details local delivery'!B:B,A606)</f>
        <v>1</v>
      </c>
      <c r="K606" s="96">
        <f>_xlfn.MAXIFS('Details local delivery'!Z:Z,'Details local delivery'!B:B,A606)</f>
        <v>0</v>
      </c>
      <c r="L606" s="96">
        <f>_xlfn.MAXIFS('Details local delivery'!AA:AA,'Details local delivery'!B:B,A606)</f>
        <v>0</v>
      </c>
      <c r="M606" s="256">
        <f>IFERROR(_xlfn.MAXIFS('Details local delivery'!AB:AB,'Details local delivery'!B:B,A606),"-")</f>
        <v>0</v>
      </c>
      <c r="N606" s="104">
        <f t="shared" si="126"/>
        <v>1</v>
      </c>
      <c r="O606" s="104">
        <f t="shared" si="127"/>
        <v>1.2941176470588236</v>
      </c>
      <c r="P606" s="99">
        <f t="shared" si="128"/>
        <v>0</v>
      </c>
      <c r="Q606" s="100">
        <f t="shared" si="129"/>
        <v>0</v>
      </c>
      <c r="R606" s="105" t="e">
        <f t="shared" si="130"/>
        <v>#DIV/0!</v>
      </c>
      <c r="S606" s="101">
        <f t="shared" si="124"/>
        <v>1.2941176470588236</v>
      </c>
      <c r="T606" s="102"/>
      <c r="U606" s="107"/>
      <c r="V606" s="5"/>
    </row>
    <row r="607" spans="1:22" ht="15.6" hidden="1" x14ac:dyDescent="0.3">
      <c r="A607" s="18" t="s">
        <v>1358</v>
      </c>
      <c r="B607" s="92">
        <f>+IFERROR(VLOOKUP(A607,'Details local delivery'!B:C,2,0),"-")</f>
        <v>46091</v>
      </c>
      <c r="C607" s="93">
        <f t="shared" si="125"/>
        <v>46091</v>
      </c>
      <c r="D607" s="94" t="str">
        <f>+IFERROR(VLOOKUP(A607,'Details local delivery'!B:E,4,0),"-")</f>
        <v>7797tu218</v>
      </c>
      <c r="E607" s="94">
        <f>VLOOKUP(A607,'Details local delivery'!B:L,11,0)</f>
        <v>3</v>
      </c>
      <c r="F607" s="94">
        <f>SUMIFS('Details local delivery'!M:M,'Details local delivery'!G:G,'RECAP Delivery Plan '!A607)</f>
        <v>4</v>
      </c>
      <c r="G607" s="94">
        <f>VLOOKUP(A607,'Details local delivery'!B:J,9,0)</f>
        <v>927</v>
      </c>
      <c r="H607" s="95">
        <f>SUMIFS('Details local delivery'!K:K,'Details local delivery'!G:G,'RECAP Delivery Plan '!A607)</f>
        <v>1000</v>
      </c>
      <c r="I607" s="96">
        <f>SUMIFS('Details local delivery'!Y:Y,'Details local delivery'!B:B,A:A)</f>
        <v>0</v>
      </c>
      <c r="J607" s="97">
        <f>AVERAGEIFS('Details local delivery'!W:W,'Details local delivery'!B:B,A607)</f>
        <v>1</v>
      </c>
      <c r="K607" s="96">
        <f>_xlfn.MAXIFS('Details local delivery'!Z:Z,'Details local delivery'!B:B,A607)</f>
        <v>0</v>
      </c>
      <c r="L607" s="96">
        <f>_xlfn.MAXIFS('Details local delivery'!AA:AA,'Details local delivery'!B:B,A607)</f>
        <v>0</v>
      </c>
      <c r="M607" s="256">
        <f>IFERROR(_xlfn.MAXIFS('Details local delivery'!AB:AB,'Details local delivery'!B:B,A607),"-")</f>
        <v>0</v>
      </c>
      <c r="N607" s="104">
        <f t="shared" si="126"/>
        <v>1.3333333333333333</v>
      </c>
      <c r="O607" s="104">
        <f t="shared" si="127"/>
        <v>1.0787486515641855</v>
      </c>
      <c r="P607" s="99">
        <f t="shared" si="128"/>
        <v>0</v>
      </c>
      <c r="Q607" s="100">
        <f t="shared" si="129"/>
        <v>0</v>
      </c>
      <c r="R607" s="105" t="e">
        <f t="shared" si="130"/>
        <v>#DIV/0!</v>
      </c>
      <c r="S607" s="101">
        <f t="shared" si="124"/>
        <v>1.3333333333333333</v>
      </c>
      <c r="T607" s="102"/>
      <c r="U607" s="107"/>
      <c r="V607" s="5"/>
    </row>
    <row r="608" spans="1:22" ht="15.6" hidden="1" x14ac:dyDescent="0.3">
      <c r="A608" s="18" t="s">
        <v>1359</v>
      </c>
      <c r="B608" s="92">
        <f>+IFERROR(VLOOKUP(A608,'Details local delivery'!B:C,2,0),"-")</f>
        <v>46092</v>
      </c>
      <c r="C608" s="93">
        <f t="shared" si="125"/>
        <v>46092</v>
      </c>
      <c r="D608" s="94" t="str">
        <f>+IFERROR(VLOOKUP(A608,'Details local delivery'!B:E,4,0),"-")</f>
        <v>GTS</v>
      </c>
      <c r="E608" s="94">
        <f>VLOOKUP(A608,'Details local delivery'!B:L,11,0)</f>
        <v>0</v>
      </c>
      <c r="F608" s="94">
        <f>SUMIFS('Details local delivery'!M:M,'Details local delivery'!G:G,'RECAP Delivery Plan '!A608)</f>
        <v>4</v>
      </c>
      <c r="G608" s="94">
        <f>VLOOKUP(A608,'Details local delivery'!B:J,9,0)</f>
        <v>0</v>
      </c>
      <c r="H608" s="95">
        <f>SUMIFS('Details local delivery'!K:K,'Details local delivery'!G:G,'RECAP Delivery Plan '!A608)</f>
        <v>0</v>
      </c>
      <c r="I608" s="96">
        <f>SUMIFS('Details local delivery'!Y:Y,'Details local delivery'!B:B,A:A)</f>
        <v>0</v>
      </c>
      <c r="J608" s="97">
        <f>AVERAGEIFS('Details local delivery'!W:W,'Details local delivery'!B:B,A608)</f>
        <v>1</v>
      </c>
      <c r="K608" s="96">
        <f>_xlfn.MAXIFS('Details local delivery'!Z:Z,'Details local delivery'!B:B,A608)</f>
        <v>0</v>
      </c>
      <c r="L608" s="96">
        <f>_xlfn.MAXIFS('Details local delivery'!AA:AA,'Details local delivery'!B:B,A608)</f>
        <v>0</v>
      </c>
      <c r="M608" s="256">
        <f>IFERROR(_xlfn.MAXIFS('Details local delivery'!AB:AB,'Details local delivery'!B:B,A608),"-")</f>
        <v>0</v>
      </c>
      <c r="N608" s="104" t="e">
        <f t="shared" si="126"/>
        <v>#DIV/0!</v>
      </c>
      <c r="O608" s="104" t="e">
        <f t="shared" si="127"/>
        <v>#DIV/0!</v>
      </c>
      <c r="P608" s="99">
        <f t="shared" si="128"/>
        <v>0</v>
      </c>
      <c r="Q608" s="100">
        <f t="shared" si="129"/>
        <v>0</v>
      </c>
      <c r="R608" s="105" t="e">
        <f t="shared" si="130"/>
        <v>#DIV/0!</v>
      </c>
      <c r="S608" s="101" t="e">
        <f t="shared" si="124"/>
        <v>#DIV/0!</v>
      </c>
      <c r="T608" s="102"/>
      <c r="U608" s="107"/>
      <c r="V608" s="5"/>
    </row>
    <row r="609" spans="1:22" ht="15.6" hidden="1" x14ac:dyDescent="0.3">
      <c r="A609" s="18" t="s">
        <v>1360</v>
      </c>
      <c r="B609" s="92">
        <f>+IFERROR(VLOOKUP(A609,'Details local delivery'!B:C,2,0),"-")</f>
        <v>46092</v>
      </c>
      <c r="C609" s="93">
        <f t="shared" si="125"/>
        <v>46092</v>
      </c>
      <c r="D609" s="94" t="str">
        <f>+IFERROR(VLOOKUP(A609,'Details local delivery'!B:E,4,0),"-")</f>
        <v>6502TU247</v>
      </c>
      <c r="E609" s="94">
        <f>VLOOKUP(A609,'Details local delivery'!B:L,11,0)</f>
        <v>14</v>
      </c>
      <c r="F609" s="94">
        <f>SUMIFS('Details local delivery'!M:M,'Details local delivery'!G:G,'RECAP Delivery Plan '!A609)</f>
        <v>3</v>
      </c>
      <c r="G609" s="94">
        <f>VLOOKUP(A609,'Details local delivery'!B:J,9,0)</f>
        <v>8500</v>
      </c>
      <c r="H609" s="95">
        <f>SUMIFS('Details local delivery'!K:K,'Details local delivery'!G:G,'RECAP Delivery Plan '!A609)</f>
        <v>400</v>
      </c>
      <c r="I609" s="96">
        <f>SUMIFS('Details local delivery'!Y:Y,'Details local delivery'!B:B,A:A)</f>
        <v>0</v>
      </c>
      <c r="J609" s="97">
        <f>AVERAGEIFS('Details local delivery'!W:W,'Details local delivery'!B:B,A609)</f>
        <v>1</v>
      </c>
      <c r="K609" s="96">
        <f>_xlfn.MAXIFS('Details local delivery'!Z:Z,'Details local delivery'!B:B,A609)</f>
        <v>0</v>
      </c>
      <c r="L609" s="96">
        <f>_xlfn.MAXIFS('Details local delivery'!AA:AA,'Details local delivery'!B:B,A609)</f>
        <v>0</v>
      </c>
      <c r="M609" s="256">
        <f>IFERROR(_xlfn.MAXIFS('Details local delivery'!AB:AB,'Details local delivery'!B:B,A609),"-")</f>
        <v>0</v>
      </c>
      <c r="N609" s="104">
        <f t="shared" si="126"/>
        <v>0.21428571428571427</v>
      </c>
      <c r="O609" s="104">
        <f t="shared" si="127"/>
        <v>4.7058823529411764E-2</v>
      </c>
      <c r="P609" s="99">
        <f t="shared" si="128"/>
        <v>0</v>
      </c>
      <c r="Q609" s="100">
        <f t="shared" si="129"/>
        <v>0</v>
      </c>
      <c r="R609" s="105" t="e">
        <f t="shared" si="130"/>
        <v>#DIV/0!</v>
      </c>
      <c r="S609" s="101">
        <f t="shared" si="124"/>
        <v>0.21428571428571427</v>
      </c>
      <c r="T609" s="102"/>
      <c r="U609" s="107"/>
      <c r="V609" s="5"/>
    </row>
    <row r="610" spans="1:22" ht="15.6" hidden="1" x14ac:dyDescent="0.3">
      <c r="A610" s="18" t="s">
        <v>1361</v>
      </c>
      <c r="B610" s="92">
        <f>+IFERROR(VLOOKUP(A610,'Details local delivery'!B:C,2,0),"-")</f>
        <v>46092</v>
      </c>
      <c r="C610" s="93">
        <f t="shared" si="125"/>
        <v>46092</v>
      </c>
      <c r="D610" s="94" t="str">
        <f>+IFERROR(VLOOKUP(A610,'Details local delivery'!B:E,4,0),"-")</f>
        <v>626tu203</v>
      </c>
      <c r="E610" s="94">
        <f>VLOOKUP(A610,'Details local delivery'!B:L,11,0)</f>
        <v>14</v>
      </c>
      <c r="F610" s="94">
        <f>SUMIFS('Details local delivery'!M:M,'Details local delivery'!G:G,'RECAP Delivery Plan '!A610)</f>
        <v>5</v>
      </c>
      <c r="G610" s="94">
        <f>VLOOKUP(A610,'Details local delivery'!B:J,9,0)</f>
        <v>8500</v>
      </c>
      <c r="H610" s="95">
        <f>SUMIFS('Details local delivery'!K:K,'Details local delivery'!G:G,'RECAP Delivery Plan '!A610)</f>
        <v>3503</v>
      </c>
      <c r="I610" s="96">
        <f>SUMIFS('Details local delivery'!Y:Y,'Details local delivery'!B:B,A:A)</f>
        <v>0</v>
      </c>
      <c r="J610" s="97">
        <f>AVERAGEIFS('Details local delivery'!W:W,'Details local delivery'!B:B,A610)</f>
        <v>1</v>
      </c>
      <c r="K610" s="96">
        <f>_xlfn.MAXIFS('Details local delivery'!Z:Z,'Details local delivery'!B:B,A610)</f>
        <v>0</v>
      </c>
      <c r="L610" s="96">
        <f>_xlfn.MAXIFS('Details local delivery'!AA:AA,'Details local delivery'!B:B,A610)</f>
        <v>0</v>
      </c>
      <c r="M610" s="96">
        <f>_xlfn.MAXIFS('Details local delivery'!AB:AB,'Details local delivery'!B:B,A610)</f>
        <v>0</v>
      </c>
      <c r="N610" s="104">
        <f t="shared" si="126"/>
        <v>0.35714285714285715</v>
      </c>
      <c r="O610" s="104">
        <f t="shared" si="127"/>
        <v>0.41211764705882353</v>
      </c>
      <c r="P610" s="99">
        <f t="shared" si="128"/>
        <v>0</v>
      </c>
      <c r="Q610" s="100">
        <f t="shared" si="129"/>
        <v>0</v>
      </c>
      <c r="R610" s="105" t="e">
        <f t="shared" si="130"/>
        <v>#DIV/0!</v>
      </c>
      <c r="S610" s="101">
        <f t="shared" si="124"/>
        <v>0.41211764705882353</v>
      </c>
      <c r="T610" s="102"/>
      <c r="U610" s="107"/>
      <c r="V610" s="5"/>
    </row>
    <row r="611" spans="1:22" ht="15.6" hidden="1" x14ac:dyDescent="0.3">
      <c r="A611" s="18" t="s">
        <v>1362</v>
      </c>
      <c r="B611" s="92">
        <f>+IFERROR(VLOOKUP(A611,'Details local delivery'!B:C,2,0),"-")</f>
        <v>46092</v>
      </c>
      <c r="C611" s="93">
        <f t="shared" si="125"/>
        <v>46092</v>
      </c>
      <c r="D611" s="94" t="str">
        <f>+IFERROR(VLOOKUP(A611,'Details local delivery'!B:E,4,0),"-")</f>
        <v>626tu203</v>
      </c>
      <c r="E611" s="94">
        <f>VLOOKUP(A611,'Details local delivery'!B:L,11,0)</f>
        <v>14</v>
      </c>
      <c r="F611" s="94">
        <f>SUMIFS('Details local delivery'!M:M,'Details local delivery'!G:G,'RECAP Delivery Plan '!A611)</f>
        <v>10</v>
      </c>
      <c r="G611" s="94">
        <f>VLOOKUP(A611,'Details local delivery'!B:J,9,0)</f>
        <v>8500</v>
      </c>
      <c r="H611" s="95">
        <f>SUMIFS('Details local delivery'!K:K,'Details local delivery'!G:G,'RECAP Delivery Plan '!A611)</f>
        <v>6884</v>
      </c>
      <c r="I611" s="96">
        <f>SUMIFS('Details local delivery'!Y:Y,'Details local delivery'!B:B,A:A)</f>
        <v>0</v>
      </c>
      <c r="J611" s="97">
        <f>AVERAGEIFS('Details local delivery'!W:W,'Details local delivery'!B:B,A611)</f>
        <v>1</v>
      </c>
      <c r="K611" s="96">
        <f>_xlfn.MAXIFS('Details local delivery'!Z:Z,'Details local delivery'!B:B,A611)</f>
        <v>0</v>
      </c>
      <c r="L611" s="96">
        <f>_xlfn.MAXIFS('Details local delivery'!AA:AA,'Details local delivery'!B:B,A611)</f>
        <v>0</v>
      </c>
      <c r="M611" s="96">
        <f>_xlfn.MAXIFS('Details local delivery'!AB:AB,'Details local delivery'!B:B,A611)</f>
        <v>0</v>
      </c>
      <c r="N611" s="104">
        <f t="shared" si="126"/>
        <v>0.7142857142857143</v>
      </c>
      <c r="O611" s="104">
        <f t="shared" si="127"/>
        <v>0.8098823529411765</v>
      </c>
      <c r="P611" s="99">
        <f t="shared" si="128"/>
        <v>0</v>
      </c>
      <c r="Q611" s="100">
        <f t="shared" si="129"/>
        <v>0</v>
      </c>
      <c r="R611" s="105" t="e">
        <f t="shared" si="130"/>
        <v>#DIV/0!</v>
      </c>
      <c r="S611" s="101">
        <f t="shared" si="124"/>
        <v>0.8098823529411765</v>
      </c>
      <c r="T611" s="102"/>
      <c r="U611" s="107"/>
      <c r="V611" s="5"/>
    </row>
    <row r="612" spans="1:22" ht="15.6" hidden="1" x14ac:dyDescent="0.3">
      <c r="A612" s="18" t="s">
        <v>1363</v>
      </c>
      <c r="B612" s="92">
        <f>+IFERROR(VLOOKUP(A612,'Details local delivery'!B:C,2,0),"-")</f>
        <v>46092</v>
      </c>
      <c r="C612" s="93">
        <f t="shared" si="125"/>
        <v>46092</v>
      </c>
      <c r="D612" s="94" t="str">
        <f>+IFERROR(VLOOKUP(A612,'Details local delivery'!B:E,4,0),"-")</f>
        <v>6502TU247</v>
      </c>
      <c r="E612" s="94">
        <f>VLOOKUP(A612,'Details local delivery'!B:L,11,0)</f>
        <v>14</v>
      </c>
      <c r="F612" s="94">
        <f>SUMIFS('Details local delivery'!M:M,'Details local delivery'!G:G,'RECAP Delivery Plan '!A612)</f>
        <v>10</v>
      </c>
      <c r="G612" s="94">
        <f>VLOOKUP(A612,'Details local delivery'!B:J,9,0)</f>
        <v>8500</v>
      </c>
      <c r="H612" s="95">
        <f>SUMIFS('Details local delivery'!K:K,'Details local delivery'!G:G,'RECAP Delivery Plan '!A612)</f>
        <v>5900</v>
      </c>
      <c r="I612" s="96">
        <f>SUMIFS('Details local delivery'!Y:Y,'Details local delivery'!B:B,A:A)</f>
        <v>0</v>
      </c>
      <c r="J612" s="97">
        <f>AVERAGEIFS('Details local delivery'!W:W,'Details local delivery'!B:B,A612)</f>
        <v>1</v>
      </c>
      <c r="K612" s="96">
        <f>_xlfn.MAXIFS('Details local delivery'!Z:Z,'Details local delivery'!B:B,A612)</f>
        <v>0</v>
      </c>
      <c r="L612" s="96">
        <f>_xlfn.MAXIFS('Details local delivery'!AA:AA,'Details local delivery'!B:B,A612)</f>
        <v>0</v>
      </c>
      <c r="M612" s="96">
        <f>_xlfn.MAXIFS('Details local delivery'!AB:AB,'Details local delivery'!B:B,A612)</f>
        <v>9.0277777777777735E-2</v>
      </c>
      <c r="N612" s="104">
        <f t="shared" si="126"/>
        <v>0.7142857142857143</v>
      </c>
      <c r="O612" s="104">
        <f t="shared" si="127"/>
        <v>0.69411764705882351</v>
      </c>
      <c r="P612" s="99">
        <f t="shared" si="128"/>
        <v>9.0277777777777735E-2</v>
      </c>
      <c r="Q612" s="100">
        <f t="shared" si="129"/>
        <v>9.0277777777777735E-2</v>
      </c>
      <c r="R612" s="105">
        <f t="shared" si="130"/>
        <v>1</v>
      </c>
      <c r="S612" s="101">
        <f t="shared" si="124"/>
        <v>0.7142857142857143</v>
      </c>
      <c r="T612" s="102"/>
      <c r="U612" s="107"/>
      <c r="V612" s="5"/>
    </row>
    <row r="613" spans="1:22" ht="15.6" hidden="1" x14ac:dyDescent="0.3">
      <c r="A613" s="18" t="s">
        <v>1364</v>
      </c>
      <c r="B613" s="92">
        <f>+IFERROR(VLOOKUP(A613,'Details local delivery'!B:C,2,0),"-")</f>
        <v>46092</v>
      </c>
      <c r="C613" s="93">
        <f t="shared" si="125"/>
        <v>46092</v>
      </c>
      <c r="D613" s="94" t="str">
        <f>+IFERROR(VLOOKUP(A613,'Details local delivery'!B:E,4,0),"-")</f>
        <v>6502TU247</v>
      </c>
      <c r="E613" s="94">
        <f>VLOOKUP(A613,'Details local delivery'!B:L,11,0)</f>
        <v>14</v>
      </c>
      <c r="F613" s="94">
        <f>SUMIFS('Details local delivery'!M:M,'Details local delivery'!G:G,'RECAP Delivery Plan '!A613)</f>
        <v>5</v>
      </c>
      <c r="G613" s="94">
        <f>VLOOKUP(A613,'Details local delivery'!B:J,9,0)</f>
        <v>8500</v>
      </c>
      <c r="H613" s="95">
        <f>SUMIFS('Details local delivery'!K:K,'Details local delivery'!G:G,'RECAP Delivery Plan '!A613)</f>
        <v>684</v>
      </c>
      <c r="I613" s="96">
        <f>SUMIFS('Details local delivery'!Y:Y,'Details local delivery'!B:B,A:A)</f>
        <v>0</v>
      </c>
      <c r="J613" s="97">
        <f>AVERAGEIFS('Details local delivery'!W:W,'Details local delivery'!B:B,A613)</f>
        <v>0.82500000000000007</v>
      </c>
      <c r="K613" s="96">
        <f>_xlfn.MAXIFS('Details local delivery'!Z:Z,'Details local delivery'!B:B,A613)</f>
        <v>0</v>
      </c>
      <c r="L613" s="96">
        <f>_xlfn.MAXIFS('Details local delivery'!AA:AA,'Details local delivery'!B:B,A613)</f>
        <v>0</v>
      </c>
      <c r="M613" s="256">
        <f>IFERROR(_xlfn.MAXIFS('Details local delivery'!AB:AB,'Details local delivery'!B:B,A613),"-")</f>
        <v>0</v>
      </c>
      <c r="N613" s="104">
        <f t="shared" si="126"/>
        <v>0.35714285714285715</v>
      </c>
      <c r="O613" s="104">
        <f t="shared" si="127"/>
        <v>8.0470588235294113E-2</v>
      </c>
      <c r="P613" s="99">
        <f t="shared" si="128"/>
        <v>0</v>
      </c>
      <c r="Q613" s="100">
        <f t="shared" si="129"/>
        <v>0</v>
      </c>
      <c r="R613" s="105" t="e">
        <f t="shared" si="130"/>
        <v>#DIV/0!</v>
      </c>
      <c r="S613" s="101">
        <f t="shared" si="124"/>
        <v>0.35714285714285715</v>
      </c>
      <c r="T613" s="102"/>
      <c r="U613" s="107"/>
      <c r="V613" s="5"/>
    </row>
    <row r="614" spans="1:22" ht="15.6" hidden="1" x14ac:dyDescent="0.3">
      <c r="A614" s="18" t="s">
        <v>1365</v>
      </c>
      <c r="B614" s="92">
        <f>+IFERROR(VLOOKUP(A614,'Details local delivery'!B:C,2,0),"-")</f>
        <v>46092</v>
      </c>
      <c r="C614" s="93">
        <f t="shared" si="125"/>
        <v>46092</v>
      </c>
      <c r="D614" s="94" t="str">
        <f>+IFERROR(VLOOKUP(A614,'Details local delivery'!B:E,4,0),"-")</f>
        <v>4331tu175</v>
      </c>
      <c r="E614" s="94">
        <f>VLOOKUP(A614,'Details local delivery'!B:L,11,0)</f>
        <v>14</v>
      </c>
      <c r="F614" s="94">
        <f>SUMIFS('Details local delivery'!M:M,'Details local delivery'!G:G,'RECAP Delivery Plan '!A614)</f>
        <v>8</v>
      </c>
      <c r="G614" s="94">
        <f>VLOOKUP(A614,'Details local delivery'!B:J,9,0)</f>
        <v>9200</v>
      </c>
      <c r="H614" s="95">
        <f>SUMIFS('Details local delivery'!K:K,'Details local delivery'!G:G,'RECAP Delivery Plan '!A614)</f>
        <v>2697</v>
      </c>
      <c r="I614" s="96">
        <f>SUMIFS('Details local delivery'!Y:Y,'Details local delivery'!B:B,A:A)</f>
        <v>0</v>
      </c>
      <c r="J614" s="97">
        <f>AVERAGEIFS('Details local delivery'!W:W,'Details local delivery'!B:B,A614)</f>
        <v>1</v>
      </c>
      <c r="K614" s="96">
        <f>_xlfn.MAXIFS('Details local delivery'!Z:Z,'Details local delivery'!B:B,A614)</f>
        <v>0</v>
      </c>
      <c r="L614" s="96">
        <f>_xlfn.MAXIFS('Details local delivery'!AA:AA,'Details local delivery'!B:B,A614)</f>
        <v>0</v>
      </c>
      <c r="M614" s="96">
        <f>_xlfn.MAXIFS('Details local delivery'!AB:AB,'Details local delivery'!B:B,A614)</f>
        <v>0</v>
      </c>
      <c r="N614" s="104">
        <f t="shared" si="126"/>
        <v>0.5714285714285714</v>
      </c>
      <c r="O614" s="104">
        <f t="shared" si="127"/>
        <v>0.29315217391304349</v>
      </c>
      <c r="P614" s="99">
        <f t="shared" si="128"/>
        <v>0</v>
      </c>
      <c r="Q614" s="100">
        <f t="shared" si="129"/>
        <v>0</v>
      </c>
      <c r="R614" s="105" t="e">
        <f t="shared" si="130"/>
        <v>#DIV/0!</v>
      </c>
      <c r="S614" s="101">
        <f t="shared" si="124"/>
        <v>0.5714285714285714</v>
      </c>
      <c r="T614" s="102"/>
      <c r="U614" s="107"/>
      <c r="V614" s="5"/>
    </row>
    <row r="615" spans="1:22" ht="15.6" hidden="1" x14ac:dyDescent="0.3">
      <c r="A615" s="18" t="s">
        <v>1366</v>
      </c>
      <c r="B615" s="92">
        <f>+IFERROR(VLOOKUP(A615,'Details local delivery'!B:C,2,0),"-")</f>
        <v>46092</v>
      </c>
      <c r="C615" s="93">
        <f t="shared" si="125"/>
        <v>46092</v>
      </c>
      <c r="D615" s="94" t="str">
        <f>+IFERROR(VLOOKUP(A615,'Details local delivery'!B:E,4,0),"-")</f>
        <v>REM107627</v>
      </c>
      <c r="E615" s="94">
        <f>VLOOKUP(A615,'Details local delivery'!B:L,11,0)</f>
        <v>27</v>
      </c>
      <c r="F615" s="94">
        <f>SUMIFS('Details local delivery'!M:M,'Details local delivery'!G:G,'RECAP Delivery Plan '!A615)</f>
        <v>15</v>
      </c>
      <c r="G615" s="94">
        <f>VLOOKUP(A615,'Details local delivery'!B:J,9,0)</f>
        <v>24950</v>
      </c>
      <c r="H615" s="95">
        <f>SUMIFS('Details local delivery'!K:K,'Details local delivery'!G:G,'RECAP Delivery Plan '!A615)</f>
        <v>10539</v>
      </c>
      <c r="I615" s="96">
        <f>SUMIFS('Details local delivery'!Y:Y,'Details local delivery'!B:B,A:A)</f>
        <v>0</v>
      </c>
      <c r="J615" s="97">
        <f>AVERAGEIFS('Details local delivery'!W:W,'Details local delivery'!B:B,A615)</f>
        <v>1</v>
      </c>
      <c r="K615" s="96">
        <f>_xlfn.MAXIFS('Details local delivery'!Z:Z,'Details local delivery'!B:B,A615)</f>
        <v>0</v>
      </c>
      <c r="L615" s="96">
        <f>_xlfn.MAXIFS('Details local delivery'!AA:AA,'Details local delivery'!B:B,A615)</f>
        <v>0</v>
      </c>
      <c r="M615" s="256">
        <f>IFERROR(_xlfn.MAXIFS('Details local delivery'!AB:AB,'Details local delivery'!B:B,A615),"-")</f>
        <v>0</v>
      </c>
      <c r="N615" s="104">
        <f t="shared" si="126"/>
        <v>0.55555555555555558</v>
      </c>
      <c r="O615" s="104">
        <f t="shared" si="127"/>
        <v>0.42240480961923849</v>
      </c>
      <c r="P615" s="99">
        <f t="shared" si="128"/>
        <v>0</v>
      </c>
      <c r="Q615" s="100">
        <f t="shared" si="129"/>
        <v>0</v>
      </c>
      <c r="R615" s="105" t="e">
        <f t="shared" si="130"/>
        <v>#DIV/0!</v>
      </c>
      <c r="S615" s="101">
        <f t="shared" si="124"/>
        <v>0.55555555555555558</v>
      </c>
      <c r="T615" s="102"/>
      <c r="U615" s="107"/>
      <c r="V615" s="5"/>
    </row>
    <row r="616" spans="1:22" ht="15.6" hidden="1" x14ac:dyDescent="0.3">
      <c r="A616" s="18" t="s">
        <v>1367</v>
      </c>
      <c r="B616" s="92">
        <f>+IFERROR(VLOOKUP(A616,'Details local delivery'!B:C,2,0),"-")</f>
        <v>46092</v>
      </c>
      <c r="C616" s="93">
        <f t="shared" si="125"/>
        <v>46092</v>
      </c>
      <c r="D616" s="94" t="str">
        <f>+IFERROR(VLOOKUP(A616,'Details local delivery'!B:E,4,0),"-")</f>
        <v>7797tu218</v>
      </c>
      <c r="E616" s="94">
        <f>VLOOKUP(A616,'Details local delivery'!B:L,11,0)</f>
        <v>3</v>
      </c>
      <c r="F616" s="94">
        <f>SUMIFS('Details local delivery'!M:M,'Details local delivery'!G:G,'RECAP Delivery Plan '!A616)</f>
        <v>2</v>
      </c>
      <c r="G616" s="94">
        <f>VLOOKUP(A616,'Details local delivery'!B:J,9,0)</f>
        <v>927</v>
      </c>
      <c r="H616" s="95">
        <f>SUMIFS('Details local delivery'!K:K,'Details local delivery'!G:G,'RECAP Delivery Plan '!A616)</f>
        <v>500</v>
      </c>
      <c r="I616" s="96">
        <f>SUMIFS('Details local delivery'!Y:Y,'Details local delivery'!B:B,A:A)</f>
        <v>0</v>
      </c>
      <c r="J616" s="97">
        <f>AVERAGEIFS('Details local delivery'!W:W,'Details local delivery'!B:B,A616)</f>
        <v>1</v>
      </c>
      <c r="K616" s="96">
        <f>_xlfn.MAXIFS('Details local delivery'!Z:Z,'Details local delivery'!B:B,A616)</f>
        <v>0</v>
      </c>
      <c r="L616" s="96">
        <f>_xlfn.MAXIFS('Details local delivery'!AA:AA,'Details local delivery'!B:B,A616)</f>
        <v>0</v>
      </c>
      <c r="M616" s="256">
        <f>IFERROR(_xlfn.MAXIFS('Details local delivery'!AB:AB,'Details local delivery'!B:B,A616),"-")</f>
        <v>0</v>
      </c>
      <c r="N616" s="104">
        <f t="shared" si="126"/>
        <v>0.66666666666666663</v>
      </c>
      <c r="O616" s="104">
        <f t="shared" si="127"/>
        <v>0.53937432578209277</v>
      </c>
      <c r="P616" s="99">
        <f t="shared" si="128"/>
        <v>0</v>
      </c>
      <c r="Q616" s="100">
        <f t="shared" si="129"/>
        <v>0</v>
      </c>
      <c r="R616" s="105" t="e">
        <f t="shared" si="130"/>
        <v>#DIV/0!</v>
      </c>
      <c r="S616" s="101">
        <f t="shared" si="124"/>
        <v>0.66666666666666663</v>
      </c>
      <c r="T616" s="102"/>
      <c r="U616" s="107"/>
      <c r="V616" s="5"/>
    </row>
    <row r="617" spans="1:22" ht="15.6" hidden="1" x14ac:dyDescent="0.3">
      <c r="A617" s="18" t="s">
        <v>1368</v>
      </c>
      <c r="B617" s="92">
        <f>+IFERROR(VLOOKUP(A617,'Details local delivery'!B:C,2,0),"-")</f>
        <v>46092</v>
      </c>
      <c r="C617" s="93">
        <f t="shared" si="125"/>
        <v>46092</v>
      </c>
      <c r="D617" s="94" t="str">
        <f>+IFERROR(VLOOKUP(A617,'Details local delivery'!B:E,4,0),"-")</f>
        <v>4331tu175</v>
      </c>
      <c r="E617" s="94">
        <f>VLOOKUP(A617,'Details local delivery'!B:L,11,0)</f>
        <v>14</v>
      </c>
      <c r="F617" s="94">
        <f>SUMIFS('Details local delivery'!M:M,'Details local delivery'!G:G,'RECAP Delivery Plan '!A617)</f>
        <v>5</v>
      </c>
      <c r="G617" s="94">
        <f>VLOOKUP(A617,'Details local delivery'!B:J,9,0)</f>
        <v>9200</v>
      </c>
      <c r="H617" s="95">
        <f>SUMIFS('Details local delivery'!K:K,'Details local delivery'!G:G,'RECAP Delivery Plan '!A617)</f>
        <v>3200</v>
      </c>
      <c r="I617" s="96">
        <f>SUMIFS('Details local delivery'!Y:Y,'Details local delivery'!B:B,A:A)</f>
        <v>0</v>
      </c>
      <c r="J617" s="97">
        <f>AVERAGEIFS('Details local delivery'!W:W,'Details local delivery'!B:B,A617)</f>
        <v>1</v>
      </c>
      <c r="K617" s="96">
        <f>_xlfn.MAXIFS('Details local delivery'!Z:Z,'Details local delivery'!B:B,A617)</f>
        <v>0</v>
      </c>
      <c r="L617" s="96">
        <f>_xlfn.MAXIFS('Details local delivery'!AA:AA,'Details local delivery'!B:B,A617)</f>
        <v>0</v>
      </c>
      <c r="M617" s="256">
        <f>IFERROR(_xlfn.MAXIFS('Details local delivery'!AB:AB,'Details local delivery'!B:B,A617),"-")</f>
        <v>0</v>
      </c>
      <c r="N617" s="104">
        <f t="shared" si="126"/>
        <v>0.35714285714285715</v>
      </c>
      <c r="O617" s="104">
        <f t="shared" si="127"/>
        <v>0.34782608695652173</v>
      </c>
      <c r="P617" s="99">
        <f t="shared" si="128"/>
        <v>0</v>
      </c>
      <c r="Q617" s="100">
        <f t="shared" si="129"/>
        <v>0</v>
      </c>
      <c r="R617" s="105" t="e">
        <f t="shared" si="130"/>
        <v>#DIV/0!</v>
      </c>
      <c r="S617" s="101">
        <f t="shared" si="124"/>
        <v>0.35714285714285715</v>
      </c>
      <c r="T617" s="102"/>
      <c r="U617" s="107"/>
      <c r="V617" s="5"/>
    </row>
    <row r="618" spans="1:22" ht="15.6" hidden="1" x14ac:dyDescent="0.3">
      <c r="A618" s="18" t="s">
        <v>1369</v>
      </c>
      <c r="B618" s="92">
        <f>+IFERROR(VLOOKUP(A618,'Details local delivery'!B:C,2,0),"-")</f>
        <v>46093</v>
      </c>
      <c r="C618" s="93">
        <f t="shared" si="125"/>
        <v>46093</v>
      </c>
      <c r="D618" s="94" t="str">
        <f>+IFERROR(VLOOKUP(A618,'Details local delivery'!B:E,4,0),"-")</f>
        <v>6502TU247</v>
      </c>
      <c r="E618" s="94">
        <f>VLOOKUP(A618,'Details local delivery'!B:L,11,0)</f>
        <v>14</v>
      </c>
      <c r="F618" s="94">
        <f>SUMIFS('Details local delivery'!M:M,'Details local delivery'!G:G,'RECAP Delivery Plan '!A618)</f>
        <v>12</v>
      </c>
      <c r="G618" s="94">
        <f>VLOOKUP(A618,'Details local delivery'!B:J,9,0)</f>
        <v>8500</v>
      </c>
      <c r="H618" s="95">
        <f>SUMIFS('Details local delivery'!K:K,'Details local delivery'!G:G,'RECAP Delivery Plan '!A618)</f>
        <v>725</v>
      </c>
      <c r="I618" s="96">
        <f>SUMIFS('Details local delivery'!Y:Y,'Details local delivery'!B:B,A:A)</f>
        <v>0</v>
      </c>
      <c r="J618" s="97">
        <f>AVERAGEIFS('Details local delivery'!W:W,'Details local delivery'!B:B,A618)</f>
        <v>1</v>
      </c>
      <c r="K618" s="96">
        <f>_xlfn.MAXIFS('Details local delivery'!Z:Z,'Details local delivery'!B:B,A618)</f>
        <v>0</v>
      </c>
      <c r="L618" s="96">
        <f>_xlfn.MAXIFS('Details local delivery'!AA:AA,'Details local delivery'!B:B,A618)</f>
        <v>0</v>
      </c>
      <c r="M618" s="256">
        <f>IFERROR(_xlfn.MAXIFS('Details local delivery'!AB:AB,'Details local delivery'!B:B,A618),"-")</f>
        <v>0</v>
      </c>
      <c r="N618" s="104">
        <f t="shared" si="126"/>
        <v>0.8571428571428571</v>
      </c>
      <c r="O618" s="104">
        <f t="shared" si="127"/>
        <v>8.5294117647058826E-2</v>
      </c>
      <c r="P618" s="99">
        <f t="shared" si="128"/>
        <v>0</v>
      </c>
      <c r="Q618" s="100">
        <f t="shared" si="129"/>
        <v>0</v>
      </c>
      <c r="R618" s="105" t="e">
        <f t="shared" si="130"/>
        <v>#DIV/0!</v>
      </c>
      <c r="S618" s="101">
        <f t="shared" si="124"/>
        <v>0.8571428571428571</v>
      </c>
      <c r="T618" s="102"/>
      <c r="U618" s="107"/>
      <c r="V618" s="5"/>
    </row>
    <row r="619" spans="1:22" ht="15.6" hidden="1" x14ac:dyDescent="0.3">
      <c r="A619" s="18" t="s">
        <v>1370</v>
      </c>
      <c r="B619" s="92">
        <f>+IFERROR(VLOOKUP(A619,'Details local delivery'!B:C,2,0),"-")</f>
        <v>46093</v>
      </c>
      <c r="C619" s="93">
        <f t="shared" si="125"/>
        <v>46093</v>
      </c>
      <c r="D619" s="94" t="str">
        <f>+IFERROR(VLOOKUP(A619,'Details local delivery'!B:E,4,0),"-")</f>
        <v>6502TU247</v>
      </c>
      <c r="E619" s="94">
        <f>VLOOKUP(A619,'Details local delivery'!B:L,11,0)</f>
        <v>14</v>
      </c>
      <c r="F619" s="94">
        <f>SUMIFS('Details local delivery'!M:M,'Details local delivery'!G:G,'RECAP Delivery Plan '!A619)</f>
        <v>6</v>
      </c>
      <c r="G619" s="94">
        <f>VLOOKUP(A619,'Details local delivery'!B:J,9,0)</f>
        <v>8500</v>
      </c>
      <c r="H619" s="95">
        <f>SUMIFS('Details local delivery'!K:K,'Details local delivery'!G:G,'RECAP Delivery Plan '!A619)</f>
        <v>2731</v>
      </c>
      <c r="I619" s="96">
        <f>SUMIFS('Details local delivery'!Y:Y,'Details local delivery'!B:B,A:A)</f>
        <v>0</v>
      </c>
      <c r="J619" s="97">
        <f>AVERAGEIFS('Details local delivery'!W:W,'Details local delivery'!B:B,A619)</f>
        <v>1</v>
      </c>
      <c r="K619" s="96">
        <f>_xlfn.MAXIFS('Details local delivery'!Z:Z,'Details local delivery'!B:B,A619)</f>
        <v>0</v>
      </c>
      <c r="L619" s="96">
        <f>_xlfn.MAXIFS('Details local delivery'!AA:AA,'Details local delivery'!B:B,A619)</f>
        <v>0</v>
      </c>
      <c r="M619" s="96">
        <f>_xlfn.MAXIFS('Details local delivery'!AB:AB,'Details local delivery'!B:B,A619)</f>
        <v>0</v>
      </c>
      <c r="N619" s="104">
        <f t="shared" si="126"/>
        <v>0.42857142857142855</v>
      </c>
      <c r="O619" s="104">
        <f t="shared" si="127"/>
        <v>0.32129411764705884</v>
      </c>
      <c r="P619" s="99">
        <f t="shared" si="128"/>
        <v>0</v>
      </c>
      <c r="Q619" s="100">
        <f t="shared" si="129"/>
        <v>0</v>
      </c>
      <c r="R619" s="105" t="e">
        <f t="shared" si="130"/>
        <v>#DIV/0!</v>
      </c>
      <c r="S619" s="101">
        <f t="shared" si="124"/>
        <v>0.42857142857142855</v>
      </c>
      <c r="T619" s="102"/>
      <c r="U619" s="107"/>
      <c r="V619" s="5"/>
    </row>
    <row r="620" spans="1:22" ht="15.6" hidden="1" x14ac:dyDescent="0.3">
      <c r="A620" s="18" t="s">
        <v>1371</v>
      </c>
      <c r="B620" s="92">
        <f>+IFERROR(VLOOKUP(A620,'Details local delivery'!B:C,2,0),"-")</f>
        <v>46093</v>
      </c>
      <c r="C620" s="93">
        <f t="shared" si="125"/>
        <v>46093</v>
      </c>
      <c r="D620" s="94" t="str">
        <f>+IFERROR(VLOOKUP(A620,'Details local delivery'!B:E,4,0),"-")</f>
        <v xml:space="preserve">location </v>
      </c>
      <c r="E620" s="94">
        <f>VLOOKUP(A620,'Details local delivery'!B:L,11,0)</f>
        <v>0</v>
      </c>
      <c r="F620" s="94">
        <f>SUMIFS('Details local delivery'!M:M,'Details local delivery'!G:G,'RECAP Delivery Plan '!A620)</f>
        <v>28</v>
      </c>
      <c r="G620" s="94">
        <f>VLOOKUP(A620,'Details local delivery'!B:J,9,0)</f>
        <v>0</v>
      </c>
      <c r="H620" s="95">
        <f>SUMIFS('Details local delivery'!K:K,'Details local delivery'!G:G,'RECAP Delivery Plan '!A620)</f>
        <v>13400</v>
      </c>
      <c r="I620" s="96">
        <f>SUMIFS('Details local delivery'!Y:Y,'Details local delivery'!B:B,A:A)</f>
        <v>0</v>
      </c>
      <c r="J620" s="97">
        <f>AVERAGEIFS('Details local delivery'!W:W,'Details local delivery'!B:B,A620)</f>
        <v>1</v>
      </c>
      <c r="K620" s="96">
        <f>_xlfn.MAXIFS('Details local delivery'!Z:Z,'Details local delivery'!B:B,A620)</f>
        <v>0</v>
      </c>
      <c r="L620" s="96">
        <f>_xlfn.MAXIFS('Details local delivery'!AA:AA,'Details local delivery'!B:B,A620)</f>
        <v>0</v>
      </c>
      <c r="M620" s="96">
        <f>_xlfn.MAXIFS('Details local delivery'!AB:AB,'Details local delivery'!B:B,A620)</f>
        <v>0</v>
      </c>
      <c r="N620" s="104" t="e">
        <f t="shared" si="126"/>
        <v>#DIV/0!</v>
      </c>
      <c r="O620" s="104" t="e">
        <f t="shared" si="127"/>
        <v>#DIV/0!</v>
      </c>
      <c r="P620" s="99">
        <f t="shared" si="128"/>
        <v>0</v>
      </c>
      <c r="Q620" s="100">
        <f t="shared" si="129"/>
        <v>0</v>
      </c>
      <c r="R620" s="105" t="e">
        <f t="shared" si="130"/>
        <v>#DIV/0!</v>
      </c>
      <c r="S620" s="101" t="e">
        <f t="shared" si="124"/>
        <v>#DIV/0!</v>
      </c>
      <c r="T620" s="102"/>
      <c r="U620" s="107"/>
      <c r="V620" s="5"/>
    </row>
    <row r="621" spans="1:22" ht="15.6" hidden="1" x14ac:dyDescent="0.3">
      <c r="A621" s="18" t="s">
        <v>1372</v>
      </c>
      <c r="B621" s="92">
        <f>+IFERROR(VLOOKUP(A621,'Details local delivery'!B:C,2,0),"-")</f>
        <v>46093</v>
      </c>
      <c r="C621" s="93">
        <f t="shared" si="125"/>
        <v>46093</v>
      </c>
      <c r="D621" s="94" t="str">
        <f>+IFERROR(VLOOKUP(A621,'Details local delivery'!B:E,4,0),"-")</f>
        <v>626tu203</v>
      </c>
      <c r="E621" s="94">
        <f>VLOOKUP(A621,'Details local delivery'!B:L,11,0)</f>
        <v>14</v>
      </c>
      <c r="F621" s="94">
        <f>SUMIFS('Details local delivery'!M:M,'Details local delivery'!G:G,'RECAP Delivery Plan '!A621)</f>
        <v>7</v>
      </c>
      <c r="G621" s="94">
        <f>VLOOKUP(A621,'Details local delivery'!B:J,9,0)</f>
        <v>8500</v>
      </c>
      <c r="H621" s="95">
        <f>SUMIFS('Details local delivery'!K:K,'Details local delivery'!G:G,'RECAP Delivery Plan '!A621)</f>
        <v>4728</v>
      </c>
      <c r="I621" s="96">
        <f>SUMIFS('Details local delivery'!Y:Y,'Details local delivery'!B:B,A:A)</f>
        <v>0</v>
      </c>
      <c r="J621" s="97">
        <f>AVERAGEIFS('Details local delivery'!W:W,'Details local delivery'!B:B,A621)</f>
        <v>1</v>
      </c>
      <c r="K621" s="96">
        <f>_xlfn.MAXIFS('Details local delivery'!Z:Z,'Details local delivery'!B:B,A621)</f>
        <v>0</v>
      </c>
      <c r="L621" s="96">
        <f>_xlfn.MAXIFS('Details local delivery'!AA:AA,'Details local delivery'!B:B,A621)</f>
        <v>0</v>
      </c>
      <c r="M621" s="96">
        <f>_xlfn.MAXIFS('Details local delivery'!AB:AB,'Details local delivery'!B:B,A621)</f>
        <v>0</v>
      </c>
      <c r="N621" s="104">
        <f t="shared" si="126"/>
        <v>0.5</v>
      </c>
      <c r="O621" s="104">
        <f t="shared" si="127"/>
        <v>0.55623529411764705</v>
      </c>
      <c r="P621" s="99">
        <f t="shared" si="128"/>
        <v>0</v>
      </c>
      <c r="Q621" s="100">
        <f t="shared" si="129"/>
        <v>0</v>
      </c>
      <c r="R621" s="105" t="e">
        <f t="shared" si="130"/>
        <v>#DIV/0!</v>
      </c>
      <c r="S621" s="101">
        <f t="shared" si="124"/>
        <v>0.55623529411764705</v>
      </c>
      <c r="T621" s="102"/>
      <c r="U621" s="107"/>
      <c r="V621" s="5"/>
    </row>
    <row r="622" spans="1:22" ht="15.6" hidden="1" x14ac:dyDescent="0.3">
      <c r="A622" s="18" t="s">
        <v>1373</v>
      </c>
      <c r="B622" s="92">
        <f>+IFERROR(VLOOKUP(A622,'Details local delivery'!B:C,2,0),"-")</f>
        <v>46093</v>
      </c>
      <c r="C622" s="93">
        <f t="shared" si="125"/>
        <v>46093</v>
      </c>
      <c r="D622" s="94" t="str">
        <f>+IFERROR(VLOOKUP(A622,'Details local delivery'!B:E,4,0),"-")</f>
        <v>626tu203</v>
      </c>
      <c r="E622" s="94">
        <f>VLOOKUP(A622,'Details local delivery'!B:L,11,0)</f>
        <v>14</v>
      </c>
      <c r="F622" s="94">
        <f>SUMIFS('Details local delivery'!M:M,'Details local delivery'!G:G,'RECAP Delivery Plan '!A622)</f>
        <v>14</v>
      </c>
      <c r="G622" s="94">
        <f>VLOOKUP(A622,'Details local delivery'!B:J,9,0)</f>
        <v>8500</v>
      </c>
      <c r="H622" s="95">
        <f>SUMIFS('Details local delivery'!K:K,'Details local delivery'!G:G,'RECAP Delivery Plan '!A622)</f>
        <v>8009</v>
      </c>
      <c r="I622" s="96">
        <f>SUMIFS('Details local delivery'!Y:Y,'Details local delivery'!B:B,A:A)</f>
        <v>0</v>
      </c>
      <c r="J622" s="97">
        <f>AVERAGEIFS('Details local delivery'!W:W,'Details local delivery'!B:B,A622)</f>
        <v>1</v>
      </c>
      <c r="K622" s="96">
        <f>_xlfn.MAXIFS('Details local delivery'!Z:Z,'Details local delivery'!B:B,A622)</f>
        <v>0</v>
      </c>
      <c r="L622" s="96">
        <f>_xlfn.MAXIFS('Details local delivery'!AA:AA,'Details local delivery'!B:B,A622)</f>
        <v>0</v>
      </c>
      <c r="M622" s="256">
        <f>IFERROR(_xlfn.MAXIFS('Details local delivery'!AB:AB,'Details local delivery'!B:B,A622),"-")</f>
        <v>0</v>
      </c>
      <c r="N622" s="104">
        <f t="shared" si="126"/>
        <v>1</v>
      </c>
      <c r="O622" s="104">
        <f t="shared" si="127"/>
        <v>0.94223529411764706</v>
      </c>
      <c r="P622" s="99">
        <f t="shared" si="128"/>
        <v>0</v>
      </c>
      <c r="Q622" s="100">
        <f t="shared" si="129"/>
        <v>0</v>
      </c>
      <c r="R622" s="105" t="e">
        <f t="shared" si="130"/>
        <v>#DIV/0!</v>
      </c>
      <c r="S622" s="101">
        <f t="shared" si="124"/>
        <v>1</v>
      </c>
      <c r="T622" s="102"/>
      <c r="U622" s="107"/>
      <c r="V622" s="5"/>
    </row>
    <row r="623" spans="1:22" ht="15.6" hidden="1" x14ac:dyDescent="0.3">
      <c r="A623" s="18" t="s">
        <v>1374</v>
      </c>
      <c r="B623" s="92">
        <f>+IFERROR(VLOOKUP(A623,'Details local delivery'!B:C,2,0),"-")</f>
        <v>46093</v>
      </c>
      <c r="C623" s="93">
        <f t="shared" si="125"/>
        <v>46093</v>
      </c>
      <c r="D623" s="94" t="str">
        <f>+IFERROR(VLOOKUP(A623,'Details local delivery'!B:E,4,0),"-")</f>
        <v>9524TU238</v>
      </c>
      <c r="E623" s="94">
        <f>VLOOKUP(A623,'Details local delivery'!B:L,11,0)</f>
        <v>14</v>
      </c>
      <c r="F623" s="94">
        <f>SUMIFS('Details local delivery'!M:M,'Details local delivery'!G:G,'RECAP Delivery Plan '!A623)</f>
        <v>5</v>
      </c>
      <c r="G623" s="94">
        <f>VLOOKUP(A623,'Details local delivery'!B:J,9,0)</f>
        <v>10230</v>
      </c>
      <c r="H623" s="95">
        <f>SUMIFS('Details local delivery'!K:K,'Details local delivery'!G:G,'RECAP Delivery Plan '!A623)</f>
        <v>5000</v>
      </c>
      <c r="I623" s="96">
        <f>SUMIFS('Details local delivery'!Y:Y,'Details local delivery'!B:B,A:A)</f>
        <v>0</v>
      </c>
      <c r="J623" s="97">
        <f>AVERAGEIFS('Details local delivery'!W:W,'Details local delivery'!B:B,A623)</f>
        <v>1</v>
      </c>
      <c r="K623" s="96">
        <f>_xlfn.MAXIFS('Details local delivery'!Z:Z,'Details local delivery'!B:B,A623)</f>
        <v>0</v>
      </c>
      <c r="L623" s="96">
        <f>_xlfn.MAXIFS('Details local delivery'!AA:AA,'Details local delivery'!B:B,A623)</f>
        <v>0</v>
      </c>
      <c r="M623" s="256">
        <f>IFERROR(_xlfn.MAXIFS('Details local delivery'!AB:AB,'Details local delivery'!B:B,A623),"-")</f>
        <v>2.0833333333333315E-2</v>
      </c>
      <c r="N623" s="104">
        <f t="shared" si="126"/>
        <v>0.35714285714285715</v>
      </c>
      <c r="O623" s="104">
        <f t="shared" si="127"/>
        <v>0.48875855327468232</v>
      </c>
      <c r="P623" s="99">
        <f t="shared" si="128"/>
        <v>2.0833333333333315E-2</v>
      </c>
      <c r="Q623" s="100">
        <f t="shared" si="129"/>
        <v>2.0833333333333315E-2</v>
      </c>
      <c r="R623" s="105">
        <f t="shared" si="130"/>
        <v>1</v>
      </c>
      <c r="S623" s="101">
        <f t="shared" si="124"/>
        <v>0.48875855327468232</v>
      </c>
      <c r="T623" s="102"/>
      <c r="U623" s="107"/>
      <c r="V623" s="5"/>
    </row>
    <row r="624" spans="1:22" ht="15.6" hidden="1" x14ac:dyDescent="0.3">
      <c r="A624" s="18" t="s">
        <v>1375</v>
      </c>
      <c r="B624" s="92">
        <f>+IFERROR(VLOOKUP(A624,'Details local delivery'!B:C,2,0),"-")</f>
        <v>46093</v>
      </c>
      <c r="C624" s="93">
        <f t="shared" si="125"/>
        <v>46093</v>
      </c>
      <c r="D624" s="94" t="str">
        <f>+IFERROR(VLOOKUP(A624,'Details local delivery'!B:E,4,0),"-")</f>
        <v>2282tu131</v>
      </c>
      <c r="E624" s="94">
        <f>VLOOKUP(A624,'Details local delivery'!B:L,11,0)</f>
        <v>14</v>
      </c>
      <c r="F624" s="94">
        <f>SUMIFS('Details local delivery'!M:M,'Details local delivery'!G:G,'RECAP Delivery Plan '!A624)</f>
        <v>22</v>
      </c>
      <c r="G624" s="94">
        <f>VLOOKUP(A624,'Details local delivery'!B:J,9,0)</f>
        <v>10200</v>
      </c>
      <c r="H624" s="95">
        <f>SUMIFS('Details local delivery'!K:K,'Details local delivery'!G:G,'RECAP Delivery Plan '!A624)</f>
        <v>9989</v>
      </c>
      <c r="I624" s="96">
        <f>SUMIFS('Details local delivery'!Y:Y,'Details local delivery'!B:B,A:A)</f>
        <v>0</v>
      </c>
      <c r="J624" s="97">
        <f>AVERAGEIFS('Details local delivery'!W:W,'Details local delivery'!B:B,A624)</f>
        <v>0.65</v>
      </c>
      <c r="K624" s="96">
        <f>_xlfn.MAXIFS('Details local delivery'!Z:Z,'Details local delivery'!B:B,A624)</f>
        <v>0</v>
      </c>
      <c r="L624" s="96">
        <f>_xlfn.MAXIFS('Details local delivery'!AA:AA,'Details local delivery'!B:B,A624)</f>
        <v>0</v>
      </c>
      <c r="M624" s="256">
        <f>IFERROR(_xlfn.MAXIFS('Details local delivery'!AB:AB,'Details local delivery'!B:B,A624),"-")</f>
        <v>0</v>
      </c>
      <c r="N624" s="104">
        <f t="shared" si="126"/>
        <v>1.5714285714285714</v>
      </c>
      <c r="O624" s="104">
        <f t="shared" si="127"/>
        <v>0.97931372549019613</v>
      </c>
      <c r="P624" s="99">
        <f t="shared" si="128"/>
        <v>0</v>
      </c>
      <c r="Q624" s="100">
        <f t="shared" si="129"/>
        <v>0</v>
      </c>
      <c r="R624" s="105" t="e">
        <f t="shared" si="130"/>
        <v>#DIV/0!</v>
      </c>
      <c r="S624" s="101">
        <f t="shared" si="124"/>
        <v>1.5714285714285714</v>
      </c>
      <c r="T624" s="102"/>
      <c r="U624" s="107"/>
      <c r="V624" s="5"/>
    </row>
    <row r="625" spans="1:22" ht="15.6" hidden="1" x14ac:dyDescent="0.3">
      <c r="A625" s="18" t="s">
        <v>1376</v>
      </c>
      <c r="B625" s="92">
        <f>+IFERROR(VLOOKUP(A625,'Details local delivery'!B:C,2,0),"-")</f>
        <v>46093</v>
      </c>
      <c r="C625" s="93">
        <f t="shared" si="125"/>
        <v>46093</v>
      </c>
      <c r="D625" s="94" t="str">
        <f>+IFERROR(VLOOKUP(A625,'Details local delivery'!B:E,4,0),"-")</f>
        <v>4331tu175</v>
      </c>
      <c r="E625" s="94">
        <f>VLOOKUP(A625,'Details local delivery'!B:L,11,0)</f>
        <v>14</v>
      </c>
      <c r="F625" s="94">
        <f>SUMIFS('Details local delivery'!M:M,'Details local delivery'!G:G,'RECAP Delivery Plan '!A625)</f>
        <v>14</v>
      </c>
      <c r="G625" s="94">
        <f>VLOOKUP(A625,'Details local delivery'!B:J,9,0)</f>
        <v>9200</v>
      </c>
      <c r="H625" s="95">
        <f>SUMIFS('Details local delivery'!K:K,'Details local delivery'!G:G,'RECAP Delivery Plan '!A625)</f>
        <v>8720</v>
      </c>
      <c r="I625" s="96">
        <f>SUMIFS('Details local delivery'!Y:Y,'Details local delivery'!B:B,A:A)</f>
        <v>0</v>
      </c>
      <c r="J625" s="97">
        <f>AVERAGEIFS('Details local delivery'!W:W,'Details local delivery'!B:B,A625)</f>
        <v>1</v>
      </c>
      <c r="K625" s="96">
        <f>_xlfn.MAXIFS('Details local delivery'!Z:Z,'Details local delivery'!B:B,A625)</f>
        <v>0</v>
      </c>
      <c r="L625" s="96">
        <f>_xlfn.MAXIFS('Details local delivery'!AA:AA,'Details local delivery'!B:B,A625)</f>
        <v>0</v>
      </c>
      <c r="M625" s="256">
        <f>IFERROR(_xlfn.MAXIFS('Details local delivery'!AB:AB,'Details local delivery'!B:B,A625),"-")</f>
        <v>0</v>
      </c>
      <c r="N625" s="104">
        <f t="shared" si="126"/>
        <v>1</v>
      </c>
      <c r="O625" s="104">
        <f t="shared" si="127"/>
        <v>0.94782608695652171</v>
      </c>
      <c r="P625" s="99">
        <f t="shared" si="128"/>
        <v>0</v>
      </c>
      <c r="Q625" s="100">
        <f t="shared" si="129"/>
        <v>0</v>
      </c>
      <c r="R625" s="105" t="e">
        <f t="shared" si="130"/>
        <v>#DIV/0!</v>
      </c>
      <c r="S625" s="101">
        <f t="shared" si="124"/>
        <v>1</v>
      </c>
      <c r="T625" s="102"/>
      <c r="U625" s="107"/>
      <c r="V625" s="5"/>
    </row>
    <row r="626" spans="1:22" ht="15.6" hidden="1" x14ac:dyDescent="0.3">
      <c r="A626" s="18" t="s">
        <v>1377</v>
      </c>
      <c r="B626" s="92">
        <f>+IFERROR(VLOOKUP(A626,'Details local delivery'!B:C,2,0),"-")</f>
        <v>46093</v>
      </c>
      <c r="C626" s="93">
        <f t="shared" si="125"/>
        <v>46093</v>
      </c>
      <c r="D626" s="94" t="str">
        <f>+IFERROR(VLOOKUP(A626,'Details local delivery'!B:E,4,0),"-")</f>
        <v>6502TU247</v>
      </c>
      <c r="E626" s="94">
        <f>VLOOKUP(A626,'Details local delivery'!B:L,11,0)</f>
        <v>14</v>
      </c>
      <c r="F626" s="94">
        <f>SUMIFS('Details local delivery'!M:M,'Details local delivery'!G:G,'RECAP Delivery Plan '!A626)</f>
        <v>14</v>
      </c>
      <c r="G626" s="94">
        <f>VLOOKUP(A626,'Details local delivery'!B:J,9,0)</f>
        <v>8500</v>
      </c>
      <c r="H626" s="95">
        <f>SUMIFS('Details local delivery'!K:K,'Details local delivery'!G:G,'RECAP Delivery Plan '!A626)</f>
        <v>8241.7999999999993</v>
      </c>
      <c r="I626" s="96">
        <f>SUMIFS('Details local delivery'!Y:Y,'Details local delivery'!B:B,A:A)</f>
        <v>0</v>
      </c>
      <c r="J626" s="97">
        <f>AVERAGEIFS('Details local delivery'!W:W,'Details local delivery'!B:B,A626)</f>
        <v>1</v>
      </c>
      <c r="K626" s="96">
        <f>_xlfn.MAXIFS('Details local delivery'!Z:Z,'Details local delivery'!B:B,A626)</f>
        <v>0</v>
      </c>
      <c r="L626" s="96">
        <f>_xlfn.MAXIFS('Details local delivery'!AA:AA,'Details local delivery'!B:B,A626)</f>
        <v>0</v>
      </c>
      <c r="M626" s="96">
        <f>_xlfn.MAXIFS('Details local delivery'!AB:AB,'Details local delivery'!B:B,A626)</f>
        <v>0</v>
      </c>
      <c r="N626" s="104">
        <f t="shared" si="126"/>
        <v>1</v>
      </c>
      <c r="O626" s="104">
        <f t="shared" si="127"/>
        <v>0.96962352941176466</v>
      </c>
      <c r="P626" s="99">
        <f t="shared" si="128"/>
        <v>0</v>
      </c>
      <c r="Q626" s="100">
        <f t="shared" si="129"/>
        <v>0</v>
      </c>
      <c r="R626" s="105" t="e">
        <f t="shared" si="130"/>
        <v>#DIV/0!</v>
      </c>
      <c r="S626" s="101">
        <f t="shared" si="124"/>
        <v>1</v>
      </c>
      <c r="T626" s="102"/>
      <c r="U626" s="107"/>
      <c r="V626" s="5"/>
    </row>
    <row r="627" spans="1:22" ht="15.6" hidden="1" x14ac:dyDescent="0.3">
      <c r="A627" s="18" t="s">
        <v>1378</v>
      </c>
      <c r="B627" s="92">
        <f>+IFERROR(VLOOKUP(A627,'Details local delivery'!B:C,2,0),"-")</f>
        <v>46093</v>
      </c>
      <c r="C627" s="93">
        <f t="shared" si="125"/>
        <v>46093</v>
      </c>
      <c r="D627" s="94" t="str">
        <f>+IFERROR(VLOOKUP(A627,'Details local delivery'!B:E,4,0),"-")</f>
        <v>location</v>
      </c>
      <c r="E627" s="94">
        <f>VLOOKUP(A627,'Details local delivery'!B:L,11,0)</f>
        <v>0</v>
      </c>
      <c r="F627" s="94">
        <f>SUMIFS('Details local delivery'!M:M,'Details local delivery'!G:G,'RECAP Delivery Plan '!A627)</f>
        <v>8</v>
      </c>
      <c r="G627" s="94">
        <f>VLOOKUP(A627,'Details local delivery'!B:J,9,0)</f>
        <v>0</v>
      </c>
      <c r="H627" s="95">
        <f>SUMIFS('Details local delivery'!K:K,'Details local delivery'!G:G,'RECAP Delivery Plan '!A627)</f>
        <v>9000</v>
      </c>
      <c r="I627" s="96">
        <f>SUMIFS('Details local delivery'!Y:Y,'Details local delivery'!B:B,A:A)</f>
        <v>0</v>
      </c>
      <c r="J627" s="97">
        <f>AVERAGEIFS('Details local delivery'!W:W,'Details local delivery'!B:B,A627)</f>
        <v>1</v>
      </c>
      <c r="K627" s="96">
        <f>_xlfn.MAXIFS('Details local delivery'!Z:Z,'Details local delivery'!B:B,A627)</f>
        <v>0</v>
      </c>
      <c r="L627" s="96">
        <f>_xlfn.MAXIFS('Details local delivery'!AA:AA,'Details local delivery'!B:B,A627)</f>
        <v>0</v>
      </c>
      <c r="M627" s="256">
        <f>IFERROR(_xlfn.MAXIFS('Details local delivery'!AB:AB,'Details local delivery'!B:B,A627),"-")</f>
        <v>0</v>
      </c>
      <c r="N627" s="104" t="e">
        <f t="shared" si="126"/>
        <v>#DIV/0!</v>
      </c>
      <c r="O627" s="104" t="e">
        <f t="shared" si="127"/>
        <v>#DIV/0!</v>
      </c>
      <c r="P627" s="99">
        <f t="shared" si="128"/>
        <v>0</v>
      </c>
      <c r="Q627" s="100">
        <f t="shared" si="129"/>
        <v>0</v>
      </c>
      <c r="R627" s="105" t="e">
        <f t="shared" si="130"/>
        <v>#DIV/0!</v>
      </c>
      <c r="S627" s="101" t="e">
        <f t="shared" si="124"/>
        <v>#DIV/0!</v>
      </c>
      <c r="T627" s="102"/>
      <c r="U627" s="107"/>
      <c r="V627" s="5"/>
    </row>
    <row r="628" spans="1:22" ht="15.6" hidden="1" x14ac:dyDescent="0.3">
      <c r="A628" s="18" t="s">
        <v>1379</v>
      </c>
      <c r="B628" s="92">
        <f>+IFERROR(VLOOKUP(A628,'Details local delivery'!B:C,2,0),"-")</f>
        <v>46093</v>
      </c>
      <c r="C628" s="93">
        <f t="shared" si="125"/>
        <v>46093</v>
      </c>
      <c r="D628" s="94" t="str">
        <f>+IFERROR(VLOOKUP(A628,'Details local delivery'!B:E,4,0),"-")</f>
        <v>9524TU238</v>
      </c>
      <c r="E628" s="94">
        <f>VLOOKUP(A628,'Details local delivery'!B:L,11,0)</f>
        <v>14</v>
      </c>
      <c r="F628" s="94">
        <f>SUMIFS('Details local delivery'!M:M,'Details local delivery'!G:G,'RECAP Delivery Plan '!A628)</f>
        <v>4</v>
      </c>
      <c r="G628" s="94">
        <f>VLOOKUP(A628,'Details local delivery'!B:J,9,0)</f>
        <v>10230</v>
      </c>
      <c r="H628" s="95">
        <f>SUMIFS('Details local delivery'!K:K,'Details local delivery'!G:G,'RECAP Delivery Plan '!A628)</f>
        <v>700</v>
      </c>
      <c r="I628" s="96">
        <f>SUMIFS('Details local delivery'!Y:Y,'Details local delivery'!B:B,A:A)</f>
        <v>0</v>
      </c>
      <c r="J628" s="97">
        <f>AVERAGEIFS('Details local delivery'!W:W,'Details local delivery'!B:B,A628)</f>
        <v>1</v>
      </c>
      <c r="K628" s="96">
        <f>_xlfn.MAXIFS('Details local delivery'!Z:Z,'Details local delivery'!B:B,A628)</f>
        <v>0</v>
      </c>
      <c r="L628" s="96">
        <f>_xlfn.MAXIFS('Details local delivery'!AA:AA,'Details local delivery'!B:B,A628)</f>
        <v>0</v>
      </c>
      <c r="M628" s="256">
        <f>IFERROR(_xlfn.MAXIFS('Details local delivery'!AB:AB,'Details local delivery'!B:B,A628),"-")</f>
        <v>0</v>
      </c>
      <c r="N628" s="104">
        <f t="shared" si="126"/>
        <v>0.2857142857142857</v>
      </c>
      <c r="O628" s="104">
        <f t="shared" si="127"/>
        <v>6.8426197458455518E-2</v>
      </c>
      <c r="P628" s="99">
        <f t="shared" si="128"/>
        <v>0</v>
      </c>
      <c r="Q628" s="100">
        <f t="shared" si="129"/>
        <v>0</v>
      </c>
      <c r="R628" s="105" t="e">
        <f t="shared" si="130"/>
        <v>#DIV/0!</v>
      </c>
      <c r="S628" s="101">
        <f t="shared" si="124"/>
        <v>0.2857142857142857</v>
      </c>
      <c r="T628" s="102"/>
      <c r="U628" s="107"/>
      <c r="V628" s="5"/>
    </row>
    <row r="629" spans="1:22" ht="15.6" hidden="1" x14ac:dyDescent="0.3">
      <c r="A629" s="18" t="s">
        <v>1380</v>
      </c>
      <c r="B629" s="92">
        <f>+IFERROR(VLOOKUP(A629,'Details local delivery'!B:C,2,0),"-")</f>
        <v>46093</v>
      </c>
      <c r="C629" s="93">
        <f t="shared" si="125"/>
        <v>46093</v>
      </c>
      <c r="D629" s="94" t="str">
        <f>+IFERROR(VLOOKUP(A629,'Details local delivery'!B:E,4,0),"-")</f>
        <v>location</v>
      </c>
      <c r="E629" s="94">
        <f>VLOOKUP(A629,'Details local delivery'!B:L,11,0)</f>
        <v>0</v>
      </c>
      <c r="F629" s="94">
        <f>SUMIFS('Details local delivery'!M:M,'Details local delivery'!G:G,'RECAP Delivery Plan '!A629)</f>
        <v>1</v>
      </c>
      <c r="G629" s="94">
        <f>VLOOKUP(A629,'Details local delivery'!B:J,9,0)</f>
        <v>0</v>
      </c>
      <c r="H629" s="95">
        <f>SUMIFS('Details local delivery'!K:K,'Details local delivery'!G:G,'RECAP Delivery Plan '!A629)</f>
        <v>202</v>
      </c>
      <c r="I629" s="96">
        <f>SUMIFS('Details local delivery'!Y:Y,'Details local delivery'!B:B,A:A)</f>
        <v>0</v>
      </c>
      <c r="J629" s="97">
        <f>AVERAGEIFS('Details local delivery'!W:W,'Details local delivery'!B:B,A629)</f>
        <v>1</v>
      </c>
      <c r="K629" s="96">
        <f>_xlfn.MAXIFS('Details local delivery'!Z:Z,'Details local delivery'!B:B,A629)</f>
        <v>0</v>
      </c>
      <c r="L629" s="96">
        <f>_xlfn.MAXIFS('Details local delivery'!AA:AA,'Details local delivery'!B:B,A629)</f>
        <v>0</v>
      </c>
      <c r="M629" s="96">
        <f>_xlfn.MAXIFS('Details local delivery'!AB:AB,'Details local delivery'!B:B,A629)</f>
        <v>0</v>
      </c>
      <c r="N629" s="104" t="e">
        <f t="shared" si="126"/>
        <v>#DIV/0!</v>
      </c>
      <c r="O629" s="104" t="e">
        <f t="shared" si="127"/>
        <v>#DIV/0!</v>
      </c>
      <c r="P629" s="99">
        <f t="shared" si="128"/>
        <v>0</v>
      </c>
      <c r="Q629" s="100">
        <f t="shared" si="129"/>
        <v>0</v>
      </c>
      <c r="R629" s="105" t="e">
        <f t="shared" si="130"/>
        <v>#DIV/0!</v>
      </c>
      <c r="S629" s="101" t="e">
        <f t="shared" si="124"/>
        <v>#DIV/0!</v>
      </c>
      <c r="T629" s="102"/>
      <c r="U629" s="107"/>
      <c r="V629" s="5"/>
    </row>
    <row r="630" spans="1:22" ht="15.6" hidden="1" x14ac:dyDescent="0.3">
      <c r="A630" s="18" t="s">
        <v>1381</v>
      </c>
      <c r="B630" s="92">
        <f>+IFERROR(VLOOKUP(A630,'Details local delivery'!B:C,2,0),"-")</f>
        <v>46093</v>
      </c>
      <c r="C630" s="93">
        <f t="shared" si="125"/>
        <v>46093</v>
      </c>
      <c r="D630" s="94" t="str">
        <f>+IFERROR(VLOOKUP(A630,'Details local delivery'!B:E,4,0),"-")</f>
        <v>4331tu175</v>
      </c>
      <c r="E630" s="94">
        <f>VLOOKUP(A630,'Details local delivery'!B:L,11,0)</f>
        <v>14</v>
      </c>
      <c r="F630" s="94">
        <f>SUMIFS('Details local delivery'!M:M,'Details local delivery'!G:G,'RECAP Delivery Plan '!A630)</f>
        <v>2</v>
      </c>
      <c r="G630" s="94">
        <f>VLOOKUP(A630,'Details local delivery'!B:J,9,0)</f>
        <v>9200</v>
      </c>
      <c r="H630" s="95">
        <f>SUMIFS('Details local delivery'!K:K,'Details local delivery'!G:G,'RECAP Delivery Plan '!A630)</f>
        <v>1200</v>
      </c>
      <c r="I630" s="96">
        <f>SUMIFS('Details local delivery'!Y:Y,'Details local delivery'!B:B,A:A)</f>
        <v>0</v>
      </c>
      <c r="J630" s="97">
        <f>AVERAGEIFS('Details local delivery'!W:W,'Details local delivery'!B:B,A630)</f>
        <v>1</v>
      </c>
      <c r="K630" s="96">
        <f>_xlfn.MAXIFS('Details local delivery'!Z:Z,'Details local delivery'!B:B,A630)</f>
        <v>0</v>
      </c>
      <c r="L630" s="96">
        <f>_xlfn.MAXIFS('Details local delivery'!AA:AA,'Details local delivery'!B:B,A630)</f>
        <v>0</v>
      </c>
      <c r="M630" s="256">
        <f>IFERROR(_xlfn.MAXIFS('Details local delivery'!AB:AB,'Details local delivery'!B:B,A630),"-")</f>
        <v>0</v>
      </c>
      <c r="N630" s="104">
        <f t="shared" si="126"/>
        <v>0.14285714285714285</v>
      </c>
      <c r="O630" s="104">
        <f t="shared" si="127"/>
        <v>0.13043478260869565</v>
      </c>
      <c r="P630" s="99">
        <f t="shared" si="128"/>
        <v>0</v>
      </c>
      <c r="Q630" s="100">
        <f t="shared" si="129"/>
        <v>0</v>
      </c>
      <c r="R630" s="105" t="e">
        <f t="shared" si="130"/>
        <v>#DIV/0!</v>
      </c>
      <c r="S630" s="101">
        <f t="shared" si="124"/>
        <v>0.14285714285714285</v>
      </c>
      <c r="T630" s="102"/>
      <c r="U630" s="107"/>
      <c r="V630" s="5"/>
    </row>
    <row r="631" spans="1:22" ht="15.6" hidden="1" x14ac:dyDescent="0.3">
      <c r="A631" s="18" t="s">
        <v>1382</v>
      </c>
      <c r="B631" s="92">
        <f>+IFERROR(VLOOKUP(A631,'Details local delivery'!B:C,2,0),"-")</f>
        <v>46093</v>
      </c>
      <c r="C631" s="93">
        <f t="shared" si="125"/>
        <v>46093</v>
      </c>
      <c r="D631" s="94" t="str">
        <f>+IFERROR(VLOOKUP(A631,'Details local delivery'!B:E,4,0),"-")</f>
        <v>7797tu218</v>
      </c>
      <c r="E631" s="94">
        <f>VLOOKUP(A631,'Details local delivery'!B:L,11,0)</f>
        <v>3</v>
      </c>
      <c r="F631" s="94">
        <f>SUMIFS('Details local delivery'!M:M,'Details local delivery'!G:G,'RECAP Delivery Plan '!A631)</f>
        <v>1</v>
      </c>
      <c r="G631" s="94">
        <f>VLOOKUP(A631,'Details local delivery'!B:J,9,0)</f>
        <v>927</v>
      </c>
      <c r="H631" s="95">
        <f>SUMIFS('Details local delivery'!K:K,'Details local delivery'!G:G,'RECAP Delivery Plan '!A631)</f>
        <v>20</v>
      </c>
      <c r="I631" s="96">
        <f>SUMIFS('Details local delivery'!Y:Y,'Details local delivery'!B:B,A:A)</f>
        <v>0</v>
      </c>
      <c r="J631" s="97">
        <f>AVERAGEIFS('Details local delivery'!W:W,'Details local delivery'!B:B,A631)</f>
        <v>1</v>
      </c>
      <c r="K631" s="96">
        <f>_xlfn.MAXIFS('Details local delivery'!Z:Z,'Details local delivery'!B:B,A631)</f>
        <v>0</v>
      </c>
      <c r="L631" s="96">
        <f>_xlfn.MAXIFS('Details local delivery'!AA:AA,'Details local delivery'!B:B,A631)</f>
        <v>0</v>
      </c>
      <c r="M631" s="256">
        <f>IFERROR(_xlfn.MAXIFS('Details local delivery'!AB:AB,'Details local delivery'!B:B,A631),"-")</f>
        <v>0</v>
      </c>
      <c r="N631" s="104">
        <f t="shared" si="126"/>
        <v>0.33333333333333331</v>
      </c>
      <c r="O631" s="104">
        <f t="shared" si="127"/>
        <v>2.1574973031283712E-2</v>
      </c>
      <c r="P631" s="99">
        <f t="shared" si="128"/>
        <v>0</v>
      </c>
      <c r="Q631" s="100">
        <f t="shared" si="129"/>
        <v>0</v>
      </c>
      <c r="R631" s="105" t="e">
        <f t="shared" si="130"/>
        <v>#DIV/0!</v>
      </c>
      <c r="S631" s="101">
        <f t="shared" si="124"/>
        <v>0.33333333333333331</v>
      </c>
      <c r="T631" s="102"/>
      <c r="U631" s="107"/>
      <c r="V631" s="5"/>
    </row>
    <row r="632" spans="1:22" ht="15.6" hidden="1" x14ac:dyDescent="0.3">
      <c r="A632" s="18" t="s">
        <v>1383</v>
      </c>
      <c r="B632" s="92">
        <f>+IFERROR(VLOOKUP(A632,'Details local delivery'!B:C,2,0),"-")</f>
        <v>46094</v>
      </c>
      <c r="C632" s="93">
        <f t="shared" si="125"/>
        <v>46094</v>
      </c>
      <c r="D632" s="94" t="str">
        <f>+IFERROR(VLOOKUP(A632,'Details local delivery'!B:E,4,0),"-")</f>
        <v>4331tu175</v>
      </c>
      <c r="E632" s="94">
        <f>VLOOKUP(A632,'Details local delivery'!B:L,11,0)</f>
        <v>14</v>
      </c>
      <c r="F632" s="94">
        <f>SUMIFS('Details local delivery'!M:M,'Details local delivery'!G:G,'RECAP Delivery Plan '!A632)</f>
        <v>8</v>
      </c>
      <c r="G632" s="94">
        <f>VLOOKUP(A632,'Details local delivery'!B:J,9,0)</f>
        <v>9200</v>
      </c>
      <c r="H632" s="95">
        <f>SUMIFS('Details local delivery'!K:K,'Details local delivery'!G:G,'RECAP Delivery Plan '!A632)</f>
        <v>2179</v>
      </c>
      <c r="I632" s="96">
        <f>SUMIFS('Details local delivery'!Y:Y,'Details local delivery'!B:B,A:A)</f>
        <v>0</v>
      </c>
      <c r="J632" s="97">
        <f>AVERAGEIFS('Details local delivery'!W:W,'Details local delivery'!B:B,A632)</f>
        <v>1</v>
      </c>
      <c r="K632" s="96">
        <f>_xlfn.MAXIFS('Details local delivery'!Z:Z,'Details local delivery'!B:B,A632)</f>
        <v>0</v>
      </c>
      <c r="L632" s="96">
        <f>_xlfn.MAXIFS('Details local delivery'!AA:AA,'Details local delivery'!B:B,A632)</f>
        <v>0</v>
      </c>
      <c r="M632" s="256">
        <f>IFERROR(_xlfn.MAXIFS('Details local delivery'!AB:AB,'Details local delivery'!B:B,A632),"-")</f>
        <v>0</v>
      </c>
      <c r="N632" s="104">
        <f t="shared" si="126"/>
        <v>0.5714285714285714</v>
      </c>
      <c r="O632" s="104">
        <f t="shared" si="127"/>
        <v>0.23684782608695651</v>
      </c>
      <c r="P632" s="99">
        <f t="shared" si="128"/>
        <v>0</v>
      </c>
      <c r="Q632" s="100">
        <f t="shared" si="129"/>
        <v>0</v>
      </c>
      <c r="R632" s="105" t="e">
        <f t="shared" si="130"/>
        <v>#DIV/0!</v>
      </c>
      <c r="S632" s="101">
        <f t="shared" si="124"/>
        <v>0.5714285714285714</v>
      </c>
      <c r="T632" s="102"/>
      <c r="U632" s="107"/>
      <c r="V632" s="5"/>
    </row>
    <row r="633" spans="1:22" ht="15.6" hidden="1" x14ac:dyDescent="0.3">
      <c r="A633" s="18" t="s">
        <v>1384</v>
      </c>
      <c r="B633" s="92">
        <f>+IFERROR(VLOOKUP(A633,'Details local delivery'!B:C,2,0),"-")</f>
        <v>46094</v>
      </c>
      <c r="C633" s="93">
        <f t="shared" si="125"/>
        <v>46094</v>
      </c>
      <c r="D633" s="94" t="str">
        <f>+IFERROR(VLOOKUP(A633,'Details local delivery'!B:E,4,0),"-")</f>
        <v xml:space="preserve">location </v>
      </c>
      <c r="E633" s="94">
        <f>VLOOKUP(A633,'Details local delivery'!B:L,11,0)</f>
        <v>0</v>
      </c>
      <c r="F633" s="94">
        <f>SUMIFS('Details local delivery'!M:M,'Details local delivery'!G:G,'RECAP Delivery Plan '!A633)</f>
        <v>15</v>
      </c>
      <c r="G633" s="94">
        <f>VLOOKUP(A633,'Details local delivery'!B:J,9,0)</f>
        <v>0</v>
      </c>
      <c r="H633" s="95">
        <f>SUMIFS('Details local delivery'!K:K,'Details local delivery'!G:G,'RECAP Delivery Plan '!A633)</f>
        <v>0</v>
      </c>
      <c r="I633" s="96">
        <f>SUMIFS('Details local delivery'!Y:Y,'Details local delivery'!B:B,A:A)</f>
        <v>0</v>
      </c>
      <c r="J633" s="97">
        <f>AVERAGEIFS('Details local delivery'!W:W,'Details local delivery'!B:B,A633)</f>
        <v>1</v>
      </c>
      <c r="K633" s="96">
        <f>_xlfn.MAXIFS('Details local delivery'!Z:Z,'Details local delivery'!B:B,A633)</f>
        <v>0</v>
      </c>
      <c r="L633" s="96">
        <f>_xlfn.MAXIFS('Details local delivery'!AA:AA,'Details local delivery'!B:B,A633)</f>
        <v>0</v>
      </c>
      <c r="M633" s="256">
        <f>IFERROR(_xlfn.MAXIFS('Details local delivery'!AB:AB,'Details local delivery'!B:B,A633),"-")</f>
        <v>0</v>
      </c>
      <c r="N633" s="104" t="e">
        <f t="shared" si="126"/>
        <v>#DIV/0!</v>
      </c>
      <c r="O633" s="104" t="e">
        <f t="shared" si="127"/>
        <v>#DIV/0!</v>
      </c>
      <c r="P633" s="99">
        <f t="shared" si="128"/>
        <v>0</v>
      </c>
      <c r="Q633" s="100">
        <f t="shared" si="129"/>
        <v>0</v>
      </c>
      <c r="R633" s="105" t="e">
        <f t="shared" si="130"/>
        <v>#DIV/0!</v>
      </c>
      <c r="S633" s="101" t="e">
        <f t="shared" si="124"/>
        <v>#DIV/0!</v>
      </c>
      <c r="T633" s="102"/>
      <c r="U633" s="107"/>
      <c r="V633" s="5"/>
    </row>
    <row r="634" spans="1:22" ht="15.6" hidden="1" x14ac:dyDescent="0.3">
      <c r="A634" s="18" t="s">
        <v>1385</v>
      </c>
      <c r="B634" s="92">
        <f>+IFERROR(VLOOKUP(A634,'Details local delivery'!B:C,2,0),"-")</f>
        <v>46094</v>
      </c>
      <c r="C634" s="93">
        <f t="shared" si="125"/>
        <v>46094</v>
      </c>
      <c r="D634" s="94" t="str">
        <f>+IFERROR(VLOOKUP(A634,'Details local delivery'!B:E,4,0),"-")</f>
        <v>4331tu175</v>
      </c>
      <c r="E634" s="94">
        <f>VLOOKUP(A634,'Details local delivery'!B:L,11,0)</f>
        <v>14</v>
      </c>
      <c r="F634" s="94">
        <f>SUMIFS('Details local delivery'!M:M,'Details local delivery'!G:G,'RECAP Delivery Plan '!A634)</f>
        <v>19</v>
      </c>
      <c r="G634" s="94">
        <f>VLOOKUP(A634,'Details local delivery'!B:J,9,0)</f>
        <v>9200</v>
      </c>
      <c r="H634" s="95">
        <f>SUMIFS('Details local delivery'!K:K,'Details local delivery'!G:G,'RECAP Delivery Plan '!A634)</f>
        <v>6550</v>
      </c>
      <c r="I634" s="96">
        <f>SUMIFS('Details local delivery'!Y:Y,'Details local delivery'!B:B,A:A)</f>
        <v>0</v>
      </c>
      <c r="J634" s="97">
        <f>AVERAGEIFS('Details local delivery'!W:W,'Details local delivery'!B:B,A634)</f>
        <v>1</v>
      </c>
      <c r="K634" s="96">
        <f>_xlfn.MAXIFS('Details local delivery'!Z:Z,'Details local delivery'!B:B,A634)</f>
        <v>0</v>
      </c>
      <c r="L634" s="96">
        <f>_xlfn.MAXIFS('Details local delivery'!AA:AA,'Details local delivery'!B:B,A634)</f>
        <v>0</v>
      </c>
      <c r="M634" s="256">
        <f>IFERROR(_xlfn.MAXIFS('Details local delivery'!AB:AB,'Details local delivery'!B:B,A634),"-")</f>
        <v>0</v>
      </c>
      <c r="N634" s="104">
        <f t="shared" si="126"/>
        <v>1.3571428571428572</v>
      </c>
      <c r="O634" s="104">
        <f t="shared" si="127"/>
        <v>0.71195652173913049</v>
      </c>
      <c r="P634" s="99">
        <f t="shared" si="128"/>
        <v>0</v>
      </c>
      <c r="Q634" s="100">
        <f t="shared" si="129"/>
        <v>0</v>
      </c>
      <c r="R634" s="105" t="e">
        <f t="shared" si="130"/>
        <v>#DIV/0!</v>
      </c>
      <c r="S634" s="101">
        <f t="shared" si="124"/>
        <v>1.3571428571428572</v>
      </c>
      <c r="T634" s="102"/>
      <c r="U634" s="107"/>
      <c r="V634" s="5"/>
    </row>
    <row r="635" spans="1:22" ht="15.6" hidden="1" x14ac:dyDescent="0.3">
      <c r="A635" s="18" t="s">
        <v>1386</v>
      </c>
      <c r="B635" s="92">
        <f>+IFERROR(VLOOKUP(A635,'Details local delivery'!B:C,2,0),"-")</f>
        <v>46094</v>
      </c>
      <c r="C635" s="93">
        <f t="shared" si="125"/>
        <v>46094</v>
      </c>
      <c r="D635" s="94" t="str">
        <f>+IFERROR(VLOOKUP(A635,'Details local delivery'!B:E,4,0),"-")</f>
        <v xml:space="preserve">location </v>
      </c>
      <c r="E635" s="94">
        <f>VLOOKUP(A635,'Details local delivery'!B:L,11,0)</f>
        <v>0</v>
      </c>
      <c r="F635" s="94">
        <f>SUMIFS('Details local delivery'!M:M,'Details local delivery'!G:G,'RECAP Delivery Plan '!A635)</f>
        <v>24</v>
      </c>
      <c r="G635" s="94">
        <f>VLOOKUP(A635,'Details local delivery'!B:J,9,0)</f>
        <v>0</v>
      </c>
      <c r="H635" s="95">
        <f>SUMIFS('Details local delivery'!K:K,'Details local delivery'!G:G,'RECAP Delivery Plan '!A635)</f>
        <v>0</v>
      </c>
      <c r="I635" s="96">
        <f>SUMIFS('Details local delivery'!Y:Y,'Details local delivery'!B:B,A:A)</f>
        <v>0</v>
      </c>
      <c r="J635" s="97">
        <f>AVERAGEIFS('Details local delivery'!W:W,'Details local delivery'!B:B,A635)</f>
        <v>1</v>
      </c>
      <c r="K635" s="96">
        <f>_xlfn.MAXIFS('Details local delivery'!Z:Z,'Details local delivery'!B:B,A635)</f>
        <v>0</v>
      </c>
      <c r="L635" s="96">
        <f>_xlfn.MAXIFS('Details local delivery'!AA:AA,'Details local delivery'!B:B,A635)</f>
        <v>0</v>
      </c>
      <c r="M635" s="256">
        <f>IFERROR(_xlfn.MAXIFS('Details local delivery'!AB:AB,'Details local delivery'!B:B,A635),"-")</f>
        <v>0</v>
      </c>
      <c r="N635" s="104" t="e">
        <f t="shared" si="126"/>
        <v>#DIV/0!</v>
      </c>
      <c r="O635" s="104" t="e">
        <f t="shared" si="127"/>
        <v>#DIV/0!</v>
      </c>
      <c r="P635" s="99">
        <f t="shared" si="128"/>
        <v>0</v>
      </c>
      <c r="Q635" s="100">
        <f t="shared" si="129"/>
        <v>0</v>
      </c>
      <c r="R635" s="105" t="e">
        <f t="shared" si="130"/>
        <v>#DIV/0!</v>
      </c>
      <c r="S635" s="101" t="e">
        <f t="shared" si="124"/>
        <v>#DIV/0!</v>
      </c>
      <c r="T635" s="102"/>
      <c r="U635" s="107"/>
      <c r="V635" s="5"/>
    </row>
    <row r="636" spans="1:22" ht="15.6" hidden="1" x14ac:dyDescent="0.3">
      <c r="A636" s="18" t="s">
        <v>1387</v>
      </c>
      <c r="B636" s="92">
        <f>+IFERROR(VLOOKUP(A636,'Details local delivery'!B:C,2,0),"-")</f>
        <v>46094</v>
      </c>
      <c r="C636" s="93">
        <f t="shared" si="125"/>
        <v>46094</v>
      </c>
      <c r="D636" s="94" t="str">
        <f>+IFERROR(VLOOKUP(A636,'Details local delivery'!B:E,4,0),"-")</f>
        <v>7797tu218</v>
      </c>
      <c r="E636" s="94">
        <f>VLOOKUP(A636,'Details local delivery'!B:L,11,0)</f>
        <v>3</v>
      </c>
      <c r="F636" s="94">
        <f>SUMIFS('Details local delivery'!M:M,'Details local delivery'!G:G,'RECAP Delivery Plan '!A636)</f>
        <v>2</v>
      </c>
      <c r="G636" s="94">
        <f>VLOOKUP(A636,'Details local delivery'!B:J,9,0)</f>
        <v>927</v>
      </c>
      <c r="H636" s="95">
        <f>SUMIFS('Details local delivery'!K:K,'Details local delivery'!G:G,'RECAP Delivery Plan '!A636)</f>
        <v>1452.7</v>
      </c>
      <c r="I636" s="96">
        <f>SUMIFS('Details local delivery'!Y:Y,'Details local delivery'!B:B,A:A)</f>
        <v>0</v>
      </c>
      <c r="J636" s="97">
        <f>AVERAGEIFS('Details local delivery'!W:W,'Details local delivery'!B:B,A636)</f>
        <v>1</v>
      </c>
      <c r="K636" s="96">
        <f>_xlfn.MAXIFS('Details local delivery'!Z:Z,'Details local delivery'!B:B,A636)</f>
        <v>0</v>
      </c>
      <c r="L636" s="96">
        <f>_xlfn.MAXIFS('Details local delivery'!AA:AA,'Details local delivery'!B:B,A636)</f>
        <v>0</v>
      </c>
      <c r="M636" s="256">
        <f>IFERROR(_xlfn.MAXIFS('Details local delivery'!AB:AB,'Details local delivery'!B:B,A636),"-")</f>
        <v>0</v>
      </c>
      <c r="N636" s="104">
        <f t="shared" si="126"/>
        <v>0.66666666666666663</v>
      </c>
      <c r="O636" s="104">
        <f t="shared" si="127"/>
        <v>1.5670981661272925</v>
      </c>
      <c r="P636" s="99">
        <f t="shared" si="128"/>
        <v>0</v>
      </c>
      <c r="Q636" s="100">
        <f t="shared" si="129"/>
        <v>0</v>
      </c>
      <c r="R636" s="105" t="e">
        <f t="shared" si="130"/>
        <v>#DIV/0!</v>
      </c>
      <c r="S636" s="101">
        <f t="shared" si="124"/>
        <v>1.5670981661272925</v>
      </c>
      <c r="T636" s="102"/>
      <c r="U636" s="107"/>
      <c r="V636" s="5"/>
    </row>
    <row r="637" spans="1:22" ht="15.6" hidden="1" x14ac:dyDescent="0.3">
      <c r="A637" s="18" t="s">
        <v>1388</v>
      </c>
      <c r="B637" s="92">
        <f>+IFERROR(VLOOKUP(A637,'Details local delivery'!B:C,2,0),"-")</f>
        <v>46094</v>
      </c>
      <c r="C637" s="93">
        <f t="shared" si="125"/>
        <v>46094</v>
      </c>
      <c r="D637" s="94" t="str">
        <f>+IFERROR(VLOOKUP(A637,'Details local delivery'!B:E,4,0),"-")</f>
        <v>626tu203</v>
      </c>
      <c r="E637" s="94">
        <f>VLOOKUP(A637,'Details local delivery'!B:L,11,0)</f>
        <v>14</v>
      </c>
      <c r="F637" s="94">
        <f>SUMIFS('Details local delivery'!M:M,'Details local delivery'!G:G,'RECAP Delivery Plan '!A637)</f>
        <v>10</v>
      </c>
      <c r="G637" s="94">
        <f>VLOOKUP(A637,'Details local delivery'!B:J,9,0)</f>
        <v>8500</v>
      </c>
      <c r="H637" s="95">
        <f>SUMIFS('Details local delivery'!K:K,'Details local delivery'!G:G,'RECAP Delivery Plan '!A637)</f>
        <v>12000</v>
      </c>
      <c r="I637" s="96">
        <f>SUMIFS('Details local delivery'!Y:Y,'Details local delivery'!B:B,A:A)</f>
        <v>0</v>
      </c>
      <c r="J637" s="97">
        <f>AVERAGEIFS('Details local delivery'!W:W,'Details local delivery'!B:B,A637)</f>
        <v>1</v>
      </c>
      <c r="K637" s="96">
        <f>_xlfn.MAXIFS('Details local delivery'!Z:Z,'Details local delivery'!B:B,A637)</f>
        <v>0</v>
      </c>
      <c r="L637" s="96">
        <f>_xlfn.MAXIFS('Details local delivery'!AA:AA,'Details local delivery'!B:B,A637)</f>
        <v>0</v>
      </c>
      <c r="M637" s="96">
        <f>_xlfn.MAXIFS('Details local delivery'!AB:AB,'Details local delivery'!B:B,A637)</f>
        <v>4.1666666666666685E-2</v>
      </c>
      <c r="N637" s="104">
        <f t="shared" si="126"/>
        <v>0.7142857142857143</v>
      </c>
      <c r="O637" s="104">
        <f t="shared" si="127"/>
        <v>1.411764705882353</v>
      </c>
      <c r="P637" s="99">
        <f t="shared" si="128"/>
        <v>4.1666666666666685E-2</v>
      </c>
      <c r="Q637" s="100">
        <f t="shared" si="129"/>
        <v>4.1666666666666685E-2</v>
      </c>
      <c r="R637" s="105">
        <f t="shared" si="130"/>
        <v>1</v>
      </c>
      <c r="S637" s="101">
        <f t="shared" si="124"/>
        <v>1.411764705882353</v>
      </c>
      <c r="T637" s="102"/>
      <c r="U637" s="107"/>
      <c r="V637" s="5"/>
    </row>
    <row r="638" spans="1:22" ht="15.6" hidden="1" x14ac:dyDescent="0.3">
      <c r="A638" s="18" t="s">
        <v>1389</v>
      </c>
      <c r="B638" s="92">
        <f>+IFERROR(VLOOKUP(A638,'Details local delivery'!B:C,2,0),"-")</f>
        <v>46094</v>
      </c>
      <c r="C638" s="93">
        <f t="shared" si="125"/>
        <v>46094</v>
      </c>
      <c r="D638" s="94" t="str">
        <f>+IFERROR(VLOOKUP(A638,'Details local delivery'!B:E,4,0),"-")</f>
        <v>6502TU247</v>
      </c>
      <c r="E638" s="94">
        <f>VLOOKUP(A638,'Details local delivery'!B:L,11,0)</f>
        <v>14</v>
      </c>
      <c r="F638" s="94">
        <f>SUMIFS('Details local delivery'!M:M,'Details local delivery'!G:G,'RECAP Delivery Plan '!A638)</f>
        <v>11</v>
      </c>
      <c r="G638" s="94">
        <f>VLOOKUP(A638,'Details local delivery'!B:J,9,0)</f>
        <v>8500</v>
      </c>
      <c r="H638" s="95">
        <f>SUMIFS('Details local delivery'!K:K,'Details local delivery'!G:G,'RECAP Delivery Plan '!A638)</f>
        <v>8800</v>
      </c>
      <c r="I638" s="96">
        <f>SUMIFS('Details local delivery'!Y:Y,'Details local delivery'!B:B,A:A)</f>
        <v>0</v>
      </c>
      <c r="J638" s="97">
        <f>AVERAGEIFS('Details local delivery'!W:W,'Details local delivery'!B:B,A638)</f>
        <v>1</v>
      </c>
      <c r="K638" s="96">
        <f>_xlfn.MAXIFS('Details local delivery'!Z:Z,'Details local delivery'!B:B,A638)</f>
        <v>0</v>
      </c>
      <c r="L638" s="96">
        <f>_xlfn.MAXIFS('Details local delivery'!AA:AA,'Details local delivery'!B:B,A638)</f>
        <v>0</v>
      </c>
      <c r="M638" s="96">
        <f>_xlfn.MAXIFS('Details local delivery'!AB:AB,'Details local delivery'!B:B,A638)</f>
        <v>0</v>
      </c>
      <c r="N638" s="104">
        <f t="shared" si="126"/>
        <v>0.7857142857142857</v>
      </c>
      <c r="O638" s="104">
        <f t="shared" si="127"/>
        <v>1.0352941176470589</v>
      </c>
      <c r="P638" s="99">
        <f t="shared" si="128"/>
        <v>0</v>
      </c>
      <c r="Q638" s="100">
        <f t="shared" si="129"/>
        <v>0</v>
      </c>
      <c r="R638" s="105" t="e">
        <f t="shared" si="130"/>
        <v>#DIV/0!</v>
      </c>
      <c r="S638" s="101">
        <f t="shared" si="124"/>
        <v>1.0352941176470589</v>
      </c>
      <c r="T638" s="102"/>
      <c r="U638" s="107"/>
      <c r="V638" s="5"/>
    </row>
    <row r="639" spans="1:22" ht="15.6" hidden="1" x14ac:dyDescent="0.3">
      <c r="A639" s="18" t="s">
        <v>1390</v>
      </c>
      <c r="B639" s="92">
        <f>+IFERROR(VLOOKUP(A639,'Details local delivery'!B:C,2,0),"-")</f>
        <v>46094</v>
      </c>
      <c r="C639" s="93">
        <f t="shared" si="125"/>
        <v>46094</v>
      </c>
      <c r="D639" s="94" t="str">
        <f>+IFERROR(VLOOKUP(A639,'Details local delivery'!B:E,4,0),"-")</f>
        <v>626tu203</v>
      </c>
      <c r="E639" s="94">
        <f>VLOOKUP(A639,'Details local delivery'!B:L,11,0)</f>
        <v>14</v>
      </c>
      <c r="F639" s="94">
        <f>SUMIFS('Details local delivery'!M:M,'Details local delivery'!G:G,'RECAP Delivery Plan '!A639)</f>
        <v>14</v>
      </c>
      <c r="G639" s="94">
        <f>VLOOKUP(A639,'Details local delivery'!B:J,9,0)</f>
        <v>8500</v>
      </c>
      <c r="H639" s="95">
        <f>SUMIFS('Details local delivery'!K:K,'Details local delivery'!G:G,'RECAP Delivery Plan '!A639)</f>
        <v>7123</v>
      </c>
      <c r="I639" s="96">
        <f>SUMIFS('Details local delivery'!Y:Y,'Details local delivery'!B:B,A:A)</f>
        <v>0</v>
      </c>
      <c r="J639" s="97">
        <f>AVERAGEIFS('Details local delivery'!W:W,'Details local delivery'!B:B,A639)</f>
        <v>0.96250000000000002</v>
      </c>
      <c r="K639" s="96">
        <f>_xlfn.MAXIFS('Details local delivery'!Z:Z,'Details local delivery'!B:B,A639)</f>
        <v>0</v>
      </c>
      <c r="L639" s="96">
        <f>_xlfn.MAXIFS('Details local delivery'!AA:AA,'Details local delivery'!B:B,A639)</f>
        <v>0</v>
      </c>
      <c r="M639" s="256">
        <f>IFERROR(_xlfn.MAXIFS('Details local delivery'!AB:AB,'Details local delivery'!B:B,A639),"-")</f>
        <v>0</v>
      </c>
      <c r="N639" s="104">
        <f t="shared" si="126"/>
        <v>1</v>
      </c>
      <c r="O639" s="104">
        <f t="shared" si="127"/>
        <v>0.83799999999999997</v>
      </c>
      <c r="P639" s="99">
        <f t="shared" si="128"/>
        <v>0</v>
      </c>
      <c r="Q639" s="100">
        <f t="shared" si="129"/>
        <v>0</v>
      </c>
      <c r="R639" s="105" t="e">
        <f t="shared" si="130"/>
        <v>#DIV/0!</v>
      </c>
      <c r="S639" s="101">
        <f t="shared" si="124"/>
        <v>1</v>
      </c>
      <c r="T639" s="102"/>
      <c r="U639" s="107"/>
      <c r="V639" s="5"/>
    </row>
    <row r="640" spans="1:22" ht="15.6" hidden="1" x14ac:dyDescent="0.3">
      <c r="A640" s="18" t="s">
        <v>1391</v>
      </c>
      <c r="B640" s="92">
        <f>+IFERROR(VLOOKUP(A640,'Details local delivery'!B:C,2,0),"-")</f>
        <v>46094</v>
      </c>
      <c r="C640" s="93">
        <f t="shared" si="125"/>
        <v>46094</v>
      </c>
      <c r="D640" s="94" t="str">
        <f>+IFERROR(VLOOKUP(A640,'Details local delivery'!B:E,4,0),"-")</f>
        <v>GTS</v>
      </c>
      <c r="E640" s="94">
        <f>VLOOKUP(A640,'Details local delivery'!B:L,11,0)</f>
        <v>0</v>
      </c>
      <c r="F640" s="94">
        <f>SUMIFS('Details local delivery'!M:M,'Details local delivery'!G:G,'RECAP Delivery Plan '!A640)</f>
        <v>3</v>
      </c>
      <c r="G640" s="94">
        <f>VLOOKUP(A640,'Details local delivery'!B:J,9,0)</f>
        <v>0</v>
      </c>
      <c r="H640" s="95">
        <f>SUMIFS('Details local delivery'!K:K,'Details local delivery'!G:G,'RECAP Delivery Plan '!A640)</f>
        <v>1400</v>
      </c>
      <c r="I640" s="96">
        <f>SUMIFS('Details local delivery'!Y:Y,'Details local delivery'!B:B,A:A)</f>
        <v>0</v>
      </c>
      <c r="J640" s="97">
        <f>AVERAGEIFS('Details local delivery'!W:W,'Details local delivery'!B:B,A640)</f>
        <v>1</v>
      </c>
      <c r="K640" s="96">
        <f>_xlfn.MAXIFS('Details local delivery'!Z:Z,'Details local delivery'!B:B,A640)</f>
        <v>0</v>
      </c>
      <c r="L640" s="96">
        <f>_xlfn.MAXIFS('Details local delivery'!AA:AA,'Details local delivery'!B:B,A640)</f>
        <v>0</v>
      </c>
      <c r="M640" s="256">
        <f>IFERROR(_xlfn.MAXIFS('Details local delivery'!AB:AB,'Details local delivery'!B:B,A640),"-")</f>
        <v>0</v>
      </c>
      <c r="N640" s="104" t="e">
        <f t="shared" si="126"/>
        <v>#DIV/0!</v>
      </c>
      <c r="O640" s="104" t="e">
        <f t="shared" si="127"/>
        <v>#DIV/0!</v>
      </c>
      <c r="P640" s="99">
        <f t="shared" si="128"/>
        <v>0</v>
      </c>
      <c r="Q640" s="100">
        <f t="shared" si="129"/>
        <v>0</v>
      </c>
      <c r="R640" s="105" t="e">
        <f t="shared" si="130"/>
        <v>#DIV/0!</v>
      </c>
      <c r="S640" s="101" t="e">
        <f t="shared" si="124"/>
        <v>#DIV/0!</v>
      </c>
      <c r="T640" s="102"/>
      <c r="U640" s="107"/>
      <c r="V640" s="5"/>
    </row>
    <row r="641" spans="1:22" ht="15.6" hidden="1" x14ac:dyDescent="0.3">
      <c r="A641" s="18" t="s">
        <v>1392</v>
      </c>
      <c r="B641" s="92">
        <f>+IFERROR(VLOOKUP(A641,'Details local delivery'!B:C,2,0),"-")</f>
        <v>46094</v>
      </c>
      <c r="C641" s="93">
        <f t="shared" si="125"/>
        <v>46094</v>
      </c>
      <c r="D641" s="94" t="str">
        <f>+IFERROR(VLOOKUP(A641,'Details local delivery'!B:E,4,0),"-")</f>
        <v>6502TU247</v>
      </c>
      <c r="E641" s="94">
        <f>VLOOKUP(A641,'Details local delivery'!B:L,11,0)</f>
        <v>14</v>
      </c>
      <c r="F641" s="94">
        <f>SUMIFS('Details local delivery'!M:M,'Details local delivery'!G:G,'RECAP Delivery Plan '!A641)</f>
        <v>13</v>
      </c>
      <c r="G641" s="94">
        <f>VLOOKUP(A641,'Details local delivery'!B:J,9,0)</f>
        <v>8500</v>
      </c>
      <c r="H641" s="95">
        <f>SUMIFS('Details local delivery'!K:K,'Details local delivery'!G:G,'RECAP Delivery Plan '!A641)</f>
        <v>9100</v>
      </c>
      <c r="I641" s="96">
        <f>SUMIFS('Details local delivery'!Y:Y,'Details local delivery'!B:B,A:A)</f>
        <v>0</v>
      </c>
      <c r="J641" s="97">
        <f>AVERAGEIFS('Details local delivery'!W:W,'Details local delivery'!B:B,A641)</f>
        <v>0.60138888888888897</v>
      </c>
      <c r="K641" s="96">
        <f>_xlfn.MAXIFS('Details local delivery'!Z:Z,'Details local delivery'!B:B,A641)</f>
        <v>0</v>
      </c>
      <c r="L641" s="96">
        <f>_xlfn.MAXIFS('Details local delivery'!AA:AA,'Details local delivery'!B:B,A641)</f>
        <v>0</v>
      </c>
      <c r="M641" s="256">
        <f>IFERROR(_xlfn.MAXIFS('Details local delivery'!AB:AB,'Details local delivery'!B:B,A641),"-")</f>
        <v>0</v>
      </c>
      <c r="N641" s="104">
        <f t="shared" si="126"/>
        <v>0.9285714285714286</v>
      </c>
      <c r="O641" s="104">
        <f t="shared" si="127"/>
        <v>1.0705882352941176</v>
      </c>
      <c r="P641" s="99">
        <f t="shared" si="128"/>
        <v>0</v>
      </c>
      <c r="Q641" s="100">
        <f t="shared" si="129"/>
        <v>0</v>
      </c>
      <c r="R641" s="105" t="e">
        <f t="shared" si="130"/>
        <v>#DIV/0!</v>
      </c>
      <c r="S641" s="101">
        <f t="shared" si="124"/>
        <v>1.0705882352941176</v>
      </c>
      <c r="T641" s="102"/>
      <c r="U641" s="107"/>
      <c r="V641" s="5"/>
    </row>
    <row r="642" spans="1:22" ht="15.6" hidden="1" x14ac:dyDescent="0.3">
      <c r="A642" s="18" t="s">
        <v>1393</v>
      </c>
      <c r="B642" s="92">
        <f>+IFERROR(VLOOKUP(A642,'Details local delivery'!B:C,2,0),"-")</f>
        <v>46094</v>
      </c>
      <c r="C642" s="93">
        <f t="shared" si="125"/>
        <v>46094</v>
      </c>
      <c r="D642" s="94" t="str">
        <f>+IFERROR(VLOOKUP(A642,'Details local delivery'!B:E,4,0),"-")</f>
        <v>vehicule</v>
      </c>
      <c r="E642" s="94">
        <f>VLOOKUP(A642,'Details local delivery'!B:L,11,0)</f>
        <v>0</v>
      </c>
      <c r="F642" s="94">
        <f>SUMIFS('Details local delivery'!M:M,'Details local delivery'!G:G,'RECAP Delivery Plan '!A642)</f>
        <v>1</v>
      </c>
      <c r="G642" s="94">
        <f>VLOOKUP(A642,'Details local delivery'!B:J,9,0)</f>
        <v>0</v>
      </c>
      <c r="H642" s="95">
        <f>SUMIFS('Details local delivery'!K:K,'Details local delivery'!G:G,'RECAP Delivery Plan '!A642)</f>
        <v>23</v>
      </c>
      <c r="I642" s="96">
        <f>SUMIFS('Details local delivery'!Y:Y,'Details local delivery'!B:B,A:A)</f>
        <v>0</v>
      </c>
      <c r="J642" s="97">
        <f>AVERAGEIFS('Details local delivery'!W:W,'Details local delivery'!B:B,A642)</f>
        <v>1</v>
      </c>
      <c r="K642" s="96">
        <f>_xlfn.MAXIFS('Details local delivery'!Z:Z,'Details local delivery'!B:B,A642)</f>
        <v>0</v>
      </c>
      <c r="L642" s="96">
        <f>_xlfn.MAXIFS('Details local delivery'!AA:AA,'Details local delivery'!B:B,A642)</f>
        <v>0</v>
      </c>
      <c r="M642" s="96">
        <f>_xlfn.MAXIFS('Details local delivery'!AB:AB,'Details local delivery'!B:B,A642)</f>
        <v>0</v>
      </c>
      <c r="N642" s="104" t="e">
        <f t="shared" si="126"/>
        <v>#DIV/0!</v>
      </c>
      <c r="O642" s="104" t="e">
        <f t="shared" si="127"/>
        <v>#DIV/0!</v>
      </c>
      <c r="P642" s="99">
        <f t="shared" si="128"/>
        <v>0</v>
      </c>
      <c r="Q642" s="100">
        <f t="shared" si="129"/>
        <v>0</v>
      </c>
      <c r="R642" s="105" t="e">
        <f t="shared" si="130"/>
        <v>#DIV/0!</v>
      </c>
      <c r="S642" s="101" t="e">
        <f t="shared" si="124"/>
        <v>#DIV/0!</v>
      </c>
      <c r="T642" s="102"/>
      <c r="U642" s="107"/>
      <c r="V642" s="5"/>
    </row>
    <row r="643" spans="1:22" ht="15.6" hidden="1" x14ac:dyDescent="0.3">
      <c r="A643" s="18" t="s">
        <v>1394</v>
      </c>
      <c r="B643" s="92">
        <f>+IFERROR(VLOOKUP(A643,'Details local delivery'!B:C,2,0),"-")</f>
        <v>46094</v>
      </c>
      <c r="C643" s="93">
        <f t="shared" si="125"/>
        <v>46094</v>
      </c>
      <c r="D643" s="94" t="str">
        <f>+IFERROR(VLOOKUP(A643,'Details local delivery'!B:E,4,0),"-")</f>
        <v>4331tu175</v>
      </c>
      <c r="E643" s="94">
        <f>VLOOKUP(A643,'Details local delivery'!B:L,11,0)</f>
        <v>14</v>
      </c>
      <c r="F643" s="94">
        <f>SUMIFS('Details local delivery'!M:M,'Details local delivery'!G:G,'RECAP Delivery Plan '!A643)</f>
        <v>5</v>
      </c>
      <c r="G643" s="94">
        <f>VLOOKUP(A643,'Details local delivery'!B:J,9,0)</f>
        <v>9200</v>
      </c>
      <c r="H643" s="95">
        <f>SUMIFS('Details local delivery'!K:K,'Details local delivery'!G:G,'RECAP Delivery Plan '!A643)</f>
        <v>4500</v>
      </c>
      <c r="I643" s="96">
        <f>SUMIFS('Details local delivery'!Y:Y,'Details local delivery'!B:B,A:A)</f>
        <v>0</v>
      </c>
      <c r="J643" s="97">
        <f>AVERAGEIFS('Details local delivery'!W:W,'Details local delivery'!B:B,A643)</f>
        <v>1</v>
      </c>
      <c r="K643" s="96">
        <f>_xlfn.MAXIFS('Details local delivery'!Z:Z,'Details local delivery'!B:B,A643)</f>
        <v>0</v>
      </c>
      <c r="L643" s="96">
        <f>_xlfn.MAXIFS('Details local delivery'!AA:AA,'Details local delivery'!B:B,A643)</f>
        <v>0</v>
      </c>
      <c r="M643" s="96">
        <f>_xlfn.MAXIFS('Details local delivery'!AB:AB,'Details local delivery'!B:B,A643)</f>
        <v>0</v>
      </c>
      <c r="N643" s="104">
        <f t="shared" si="126"/>
        <v>0.35714285714285715</v>
      </c>
      <c r="O643" s="104">
        <f t="shared" si="127"/>
        <v>0.4891304347826087</v>
      </c>
      <c r="P643" s="99">
        <f t="shared" si="128"/>
        <v>0</v>
      </c>
      <c r="Q643" s="100">
        <f t="shared" si="129"/>
        <v>0</v>
      </c>
      <c r="R643" s="105" t="e">
        <f t="shared" si="130"/>
        <v>#DIV/0!</v>
      </c>
      <c r="S643" s="101">
        <f t="shared" ref="S643:S706" si="131">MAX(N643,O643)</f>
        <v>0.4891304347826087</v>
      </c>
      <c r="T643" s="102"/>
      <c r="U643" s="107"/>
      <c r="V643" s="5"/>
    </row>
    <row r="644" spans="1:22" ht="15.6" hidden="1" x14ac:dyDescent="0.3">
      <c r="A644" s="18" t="s">
        <v>1395</v>
      </c>
      <c r="B644" s="92">
        <f>+IFERROR(VLOOKUP(A644,'Details local delivery'!B:C,2,0),"-")</f>
        <v>46094</v>
      </c>
      <c r="C644" s="93">
        <f t="shared" si="125"/>
        <v>46094</v>
      </c>
      <c r="D644" s="94" t="str">
        <f>+IFERROR(VLOOKUP(A644,'Details local delivery'!B:E,4,0),"-")</f>
        <v>4331tu175</v>
      </c>
      <c r="E644" s="94">
        <f>VLOOKUP(A644,'Details local delivery'!B:L,11,0)</f>
        <v>14</v>
      </c>
      <c r="F644" s="94">
        <f>SUMIFS('Details local delivery'!M:M,'Details local delivery'!G:G,'RECAP Delivery Plan '!A644)</f>
        <v>5</v>
      </c>
      <c r="G644" s="94">
        <f>VLOOKUP(A644,'Details local delivery'!B:J,9,0)</f>
        <v>9200</v>
      </c>
      <c r="H644" s="95">
        <f>SUMIFS('Details local delivery'!K:K,'Details local delivery'!G:G,'RECAP Delivery Plan '!A644)</f>
        <v>4500</v>
      </c>
      <c r="I644" s="96">
        <f>SUMIFS('Details local delivery'!Y:Y,'Details local delivery'!B:B,A:A)</f>
        <v>0</v>
      </c>
      <c r="J644" s="97">
        <f>AVERAGEIFS('Details local delivery'!W:W,'Details local delivery'!B:B,A644)</f>
        <v>1</v>
      </c>
      <c r="K644" s="96">
        <f>_xlfn.MAXIFS('Details local delivery'!Z:Z,'Details local delivery'!B:B,A644)</f>
        <v>0</v>
      </c>
      <c r="L644" s="96">
        <f>_xlfn.MAXIFS('Details local delivery'!AA:AA,'Details local delivery'!B:B,A644)</f>
        <v>0</v>
      </c>
      <c r="M644" s="256">
        <f>IFERROR(_xlfn.MAXIFS('Details local delivery'!AB:AB,'Details local delivery'!B:B,A644),"-")</f>
        <v>0</v>
      </c>
      <c r="N644" s="104">
        <f t="shared" si="126"/>
        <v>0.35714285714285715</v>
      </c>
      <c r="O644" s="104">
        <f t="shared" si="127"/>
        <v>0.4891304347826087</v>
      </c>
      <c r="P644" s="99">
        <f t="shared" si="128"/>
        <v>0</v>
      </c>
      <c r="Q644" s="100">
        <f t="shared" si="129"/>
        <v>0</v>
      </c>
      <c r="R644" s="105" t="e">
        <f t="shared" si="130"/>
        <v>#DIV/0!</v>
      </c>
      <c r="S644" s="101">
        <f t="shared" si="131"/>
        <v>0.4891304347826087</v>
      </c>
      <c r="T644" s="102"/>
      <c r="U644" s="107"/>
      <c r="V644" s="5"/>
    </row>
    <row r="645" spans="1:22" ht="15.6" hidden="1" x14ac:dyDescent="0.3">
      <c r="A645" s="18" t="s">
        <v>1396</v>
      </c>
      <c r="B645" s="92">
        <f>+IFERROR(VLOOKUP(A645,'Details local delivery'!B:C,2,0),"-")</f>
        <v>46094</v>
      </c>
      <c r="C645" s="93">
        <f t="shared" si="125"/>
        <v>46094</v>
      </c>
      <c r="D645" s="94" t="str">
        <f>+IFERROR(VLOOKUP(A645,'Details local delivery'!B:E,4,0),"-")</f>
        <v>7797tu218</v>
      </c>
      <c r="E645" s="94">
        <f>VLOOKUP(A645,'Details local delivery'!B:L,11,0)</f>
        <v>3</v>
      </c>
      <c r="F645" s="94">
        <f>SUMIFS('Details local delivery'!M:M,'Details local delivery'!G:G,'RECAP Delivery Plan '!A645)</f>
        <v>3</v>
      </c>
      <c r="G645" s="94">
        <f>VLOOKUP(A645,'Details local delivery'!B:J,9,0)</f>
        <v>927</v>
      </c>
      <c r="H645" s="95">
        <f>SUMIFS('Details local delivery'!K:K,'Details local delivery'!G:G,'RECAP Delivery Plan '!A645)</f>
        <v>600</v>
      </c>
      <c r="I645" s="96">
        <f>SUMIFS('Details local delivery'!Y:Y,'Details local delivery'!B:B,A:A)</f>
        <v>0</v>
      </c>
      <c r="J645" s="97">
        <f>AVERAGEIFS('Details local delivery'!W:W,'Details local delivery'!B:B,A645)</f>
        <v>1</v>
      </c>
      <c r="K645" s="96">
        <f>_xlfn.MAXIFS('Details local delivery'!Z:Z,'Details local delivery'!B:B,A645)</f>
        <v>0</v>
      </c>
      <c r="L645" s="96">
        <f>_xlfn.MAXIFS('Details local delivery'!AA:AA,'Details local delivery'!B:B,A645)</f>
        <v>0</v>
      </c>
      <c r="M645" s="256">
        <f>IFERROR(_xlfn.MAXIFS('Details local delivery'!AB:AB,'Details local delivery'!B:B,A645),"-")</f>
        <v>0</v>
      </c>
      <c r="N645" s="104">
        <f t="shared" si="126"/>
        <v>1</v>
      </c>
      <c r="O645" s="104">
        <f t="shared" si="127"/>
        <v>0.6472491909385113</v>
      </c>
      <c r="P645" s="99">
        <f t="shared" si="128"/>
        <v>0</v>
      </c>
      <c r="Q645" s="100">
        <f t="shared" si="129"/>
        <v>0</v>
      </c>
      <c r="R645" s="105" t="e">
        <f t="shared" si="130"/>
        <v>#DIV/0!</v>
      </c>
      <c r="S645" s="101">
        <f t="shared" si="131"/>
        <v>1</v>
      </c>
      <c r="T645" s="102"/>
      <c r="U645" s="107"/>
      <c r="V645" s="5"/>
    </row>
    <row r="646" spans="1:22" ht="15.6" hidden="1" x14ac:dyDescent="0.3">
      <c r="A646" s="18" t="s">
        <v>1397</v>
      </c>
      <c r="B646" s="92">
        <f>+IFERROR(VLOOKUP(A646,'Details local delivery'!B:C,2,0),"-")</f>
        <v>46094</v>
      </c>
      <c r="C646" s="93">
        <f t="shared" si="125"/>
        <v>46094</v>
      </c>
      <c r="D646" s="94" t="str">
        <f>+IFERROR(VLOOKUP(A646,'Details local delivery'!B:E,4,0),"-")</f>
        <v>6502TU247</v>
      </c>
      <c r="E646" s="94">
        <f>VLOOKUP(A646,'Details local delivery'!B:L,11,0)</f>
        <v>14</v>
      </c>
      <c r="F646" s="94">
        <f>SUMIFS('Details local delivery'!M:M,'Details local delivery'!G:G,'RECAP Delivery Plan '!A646)</f>
        <v>5</v>
      </c>
      <c r="G646" s="94">
        <f>VLOOKUP(A646,'Details local delivery'!B:J,9,0)</f>
        <v>8500</v>
      </c>
      <c r="H646" s="95">
        <f>SUMIFS('Details local delivery'!K:K,'Details local delivery'!G:G,'RECAP Delivery Plan '!A646)</f>
        <v>2270</v>
      </c>
      <c r="I646" s="96">
        <f>SUMIFS('Details local delivery'!Y:Y,'Details local delivery'!B:B,A:A)</f>
        <v>0</v>
      </c>
      <c r="J646" s="97">
        <f>AVERAGEIFS('Details local delivery'!W:W,'Details local delivery'!B:B,A646)</f>
        <v>1</v>
      </c>
      <c r="K646" s="96">
        <f>_xlfn.MAXIFS('Details local delivery'!Z:Z,'Details local delivery'!B:B,A646)</f>
        <v>0</v>
      </c>
      <c r="L646" s="96">
        <f>_xlfn.MAXIFS('Details local delivery'!AA:AA,'Details local delivery'!B:B,A646)</f>
        <v>0</v>
      </c>
      <c r="M646" s="256">
        <f>IFERROR(_xlfn.MAXIFS('Details local delivery'!AB:AB,'Details local delivery'!B:B,A646),"-")</f>
        <v>2.430555555555558E-2</v>
      </c>
      <c r="N646" s="104">
        <f t="shared" si="126"/>
        <v>0.35714285714285715</v>
      </c>
      <c r="O646" s="104">
        <f t="shared" si="127"/>
        <v>0.26705882352941174</v>
      </c>
      <c r="P646" s="99">
        <f t="shared" si="128"/>
        <v>2.430555555555558E-2</v>
      </c>
      <c r="Q646" s="100">
        <f t="shared" si="129"/>
        <v>2.430555555555558E-2</v>
      </c>
      <c r="R646" s="105">
        <f t="shared" si="130"/>
        <v>1</v>
      </c>
      <c r="S646" s="101">
        <f t="shared" si="131"/>
        <v>0.35714285714285715</v>
      </c>
      <c r="T646" s="102"/>
      <c r="U646" s="107"/>
      <c r="V646" s="5"/>
    </row>
    <row r="647" spans="1:22" ht="15.6" hidden="1" x14ac:dyDescent="0.3">
      <c r="A647" s="18" t="s">
        <v>1399</v>
      </c>
      <c r="B647" s="92">
        <f>+IFERROR(VLOOKUP(A647,'Details local delivery'!B:C,2,0),"-")</f>
        <v>46095</v>
      </c>
      <c r="C647" s="93">
        <f t="shared" si="125"/>
        <v>46095</v>
      </c>
      <c r="D647" s="94" t="str">
        <f>+IFERROR(VLOOKUP(A647,'Details local delivery'!B:E,4,0),"-")</f>
        <v>REM107627</v>
      </c>
      <c r="E647" s="94">
        <f>VLOOKUP(A647,'Details local delivery'!B:L,11,0)</f>
        <v>27</v>
      </c>
      <c r="F647" s="94">
        <f>SUMIFS('Details local delivery'!M:M,'Details local delivery'!G:G,'RECAP Delivery Plan '!A647)</f>
        <v>20</v>
      </c>
      <c r="G647" s="94">
        <f>VLOOKUP(A647,'Details local delivery'!B:J,9,0)</f>
        <v>24950</v>
      </c>
      <c r="H647" s="95">
        <f>SUMIFS('Details local delivery'!K:K,'Details local delivery'!G:G,'RECAP Delivery Plan '!A647)</f>
        <v>14153.3</v>
      </c>
      <c r="I647" s="96">
        <f>SUMIFS('Details local delivery'!Y:Y,'Details local delivery'!B:B,A:A)</f>
        <v>0</v>
      </c>
      <c r="J647" s="97">
        <f>AVERAGEIFS('Details local delivery'!W:W,'Details local delivery'!B:B,A647)</f>
        <v>1</v>
      </c>
      <c r="K647" s="96">
        <f>_xlfn.MAXIFS('Details local delivery'!Z:Z,'Details local delivery'!B:B,A647)</f>
        <v>0</v>
      </c>
      <c r="L647" s="96">
        <f>_xlfn.MAXIFS('Details local delivery'!AA:AA,'Details local delivery'!B:B,A647)</f>
        <v>0</v>
      </c>
      <c r="M647" s="96">
        <f>_xlfn.MAXIFS('Details local delivery'!AB:AB,'Details local delivery'!B:B,A647)</f>
        <v>0</v>
      </c>
      <c r="N647" s="104">
        <f t="shared" si="126"/>
        <v>0.7407407407407407</v>
      </c>
      <c r="O647" s="104">
        <f t="shared" si="127"/>
        <v>0.56726653306613228</v>
      </c>
      <c r="P647" s="99">
        <f t="shared" si="128"/>
        <v>0</v>
      </c>
      <c r="Q647" s="100">
        <f t="shared" si="129"/>
        <v>0</v>
      </c>
      <c r="R647" s="105" t="e">
        <f t="shared" si="130"/>
        <v>#DIV/0!</v>
      </c>
      <c r="S647" s="101">
        <f t="shared" si="131"/>
        <v>0.7407407407407407</v>
      </c>
      <c r="T647" s="102"/>
      <c r="U647" s="107"/>
      <c r="V647" s="5"/>
    </row>
    <row r="648" spans="1:22" ht="15.6" hidden="1" x14ac:dyDescent="0.3">
      <c r="A648" s="18" t="s">
        <v>1400</v>
      </c>
      <c r="B648" s="92">
        <f>+IFERROR(VLOOKUP(A648,'Details local delivery'!B:C,2,0),"-")</f>
        <v>46095</v>
      </c>
      <c r="C648" s="93">
        <f t="shared" si="125"/>
        <v>46095</v>
      </c>
      <c r="D648" s="94" t="str">
        <f>+IFERROR(VLOOKUP(A648,'Details local delivery'!B:E,4,0),"-")</f>
        <v>4331tu175</v>
      </c>
      <c r="E648" s="94">
        <f>VLOOKUP(A648,'Details local delivery'!B:L,11,0)</f>
        <v>14</v>
      </c>
      <c r="F648" s="94">
        <f>SUMIFS('Details local delivery'!M:M,'Details local delivery'!G:G,'RECAP Delivery Plan '!A648)</f>
        <v>14</v>
      </c>
      <c r="G648" s="94">
        <f>VLOOKUP(A648,'Details local delivery'!B:J,9,0)</f>
        <v>9200</v>
      </c>
      <c r="H648" s="95">
        <f>SUMIFS('Details local delivery'!K:K,'Details local delivery'!G:G,'RECAP Delivery Plan '!A648)</f>
        <v>8000</v>
      </c>
      <c r="I648" s="96">
        <f>SUMIFS('Details local delivery'!Y:Y,'Details local delivery'!B:B,A:A)</f>
        <v>0</v>
      </c>
      <c r="J648" s="97">
        <f>AVERAGEIFS('Details local delivery'!W:W,'Details local delivery'!B:B,A648)</f>
        <v>1</v>
      </c>
      <c r="K648" s="96">
        <f>_xlfn.MAXIFS('Details local delivery'!Z:Z,'Details local delivery'!B:B,A648)</f>
        <v>0</v>
      </c>
      <c r="L648" s="96">
        <f>_xlfn.MAXIFS('Details local delivery'!AA:AA,'Details local delivery'!B:B,A648)</f>
        <v>0</v>
      </c>
      <c r="M648" s="256">
        <f>IFERROR(_xlfn.MAXIFS('Details local delivery'!AB:AB,'Details local delivery'!B:B,A648),"-")</f>
        <v>0</v>
      </c>
      <c r="N648" s="104">
        <f t="shared" si="126"/>
        <v>1</v>
      </c>
      <c r="O648" s="104">
        <f t="shared" si="127"/>
        <v>0.86956521739130432</v>
      </c>
      <c r="P648" s="99">
        <f t="shared" si="128"/>
        <v>0</v>
      </c>
      <c r="Q648" s="100">
        <f t="shared" si="129"/>
        <v>0</v>
      </c>
      <c r="R648" s="105" t="e">
        <f t="shared" si="130"/>
        <v>#DIV/0!</v>
      </c>
      <c r="S648" s="101">
        <f t="shared" si="131"/>
        <v>1</v>
      </c>
      <c r="T648" s="102"/>
      <c r="U648" s="107"/>
      <c r="V648" s="5"/>
    </row>
    <row r="649" spans="1:22" ht="15.6" hidden="1" x14ac:dyDescent="0.3">
      <c r="A649" s="18" t="s">
        <v>1401</v>
      </c>
      <c r="B649" s="92">
        <f>+IFERROR(VLOOKUP(A649,'Details local delivery'!B:C,2,0),"-")</f>
        <v>46095</v>
      </c>
      <c r="C649" s="93">
        <f t="shared" si="125"/>
        <v>46095</v>
      </c>
      <c r="D649" s="94" t="str">
        <f>+IFERROR(VLOOKUP(A649,'Details local delivery'!B:E,4,0),"-")</f>
        <v>4331tu175</v>
      </c>
      <c r="E649" s="94">
        <f>VLOOKUP(A649,'Details local delivery'!B:L,11,0)</f>
        <v>14</v>
      </c>
      <c r="F649" s="94">
        <f>SUMIFS('Details local delivery'!M:M,'Details local delivery'!G:G,'RECAP Delivery Plan '!A649)</f>
        <v>10</v>
      </c>
      <c r="G649" s="94">
        <f>VLOOKUP(A649,'Details local delivery'!B:J,9,0)</f>
        <v>9200</v>
      </c>
      <c r="H649" s="95">
        <f>SUMIFS('Details local delivery'!K:K,'Details local delivery'!G:G,'RECAP Delivery Plan '!A649)</f>
        <v>8000</v>
      </c>
      <c r="I649" s="96">
        <f>SUMIFS('Details local delivery'!Y:Y,'Details local delivery'!B:B,A:A)</f>
        <v>0</v>
      </c>
      <c r="J649" s="97">
        <f>AVERAGEIFS('Details local delivery'!W:W,'Details local delivery'!B:B,A649)</f>
        <v>1</v>
      </c>
      <c r="K649" s="96">
        <f>_xlfn.MAXIFS('Details local delivery'!Z:Z,'Details local delivery'!B:B,A649)</f>
        <v>0</v>
      </c>
      <c r="L649" s="96">
        <f>_xlfn.MAXIFS('Details local delivery'!AA:AA,'Details local delivery'!B:B,A649)</f>
        <v>0</v>
      </c>
      <c r="M649" s="256">
        <f>IFERROR(_xlfn.MAXIFS('Details local delivery'!AB:AB,'Details local delivery'!B:B,A649),"-")</f>
        <v>0</v>
      </c>
      <c r="N649" s="104">
        <f t="shared" si="126"/>
        <v>0.7142857142857143</v>
      </c>
      <c r="O649" s="104">
        <f t="shared" si="127"/>
        <v>0.86956521739130432</v>
      </c>
      <c r="P649" s="99">
        <f t="shared" si="128"/>
        <v>0</v>
      </c>
      <c r="Q649" s="100">
        <f t="shared" si="129"/>
        <v>0</v>
      </c>
      <c r="R649" s="105" t="e">
        <f t="shared" si="130"/>
        <v>#DIV/0!</v>
      </c>
      <c r="S649" s="101">
        <f t="shared" si="131"/>
        <v>0.86956521739130432</v>
      </c>
      <c r="T649" s="102"/>
      <c r="U649" s="107"/>
      <c r="V649" s="5"/>
    </row>
    <row r="650" spans="1:22" ht="15.6" hidden="1" x14ac:dyDescent="0.3">
      <c r="A650" s="18" t="s">
        <v>1402</v>
      </c>
      <c r="B650" s="92">
        <f>+IFERROR(VLOOKUP(A650,'Details local delivery'!B:C,2,0),"-")</f>
        <v>46095</v>
      </c>
      <c r="C650" s="93">
        <f t="shared" si="125"/>
        <v>46095</v>
      </c>
      <c r="D650" s="94" t="str">
        <f>+IFERROR(VLOOKUP(A650,'Details local delivery'!B:E,4,0),"-")</f>
        <v>7797tu218</v>
      </c>
      <c r="E650" s="94">
        <f>VLOOKUP(A650,'Details local delivery'!B:L,11,0)</f>
        <v>3</v>
      </c>
      <c r="F650" s="94">
        <f>SUMIFS('Details local delivery'!M:M,'Details local delivery'!G:G,'RECAP Delivery Plan '!A650)</f>
        <v>2</v>
      </c>
      <c r="G650" s="94">
        <f>VLOOKUP(A650,'Details local delivery'!B:J,9,0)</f>
        <v>927</v>
      </c>
      <c r="H650" s="95">
        <f>SUMIFS('Details local delivery'!K:K,'Details local delivery'!G:G,'RECAP Delivery Plan '!A650)</f>
        <v>520</v>
      </c>
      <c r="I650" s="96">
        <f>SUMIFS('Details local delivery'!Y:Y,'Details local delivery'!B:B,A:A)</f>
        <v>0</v>
      </c>
      <c r="J650" s="97">
        <f>AVERAGEIFS('Details local delivery'!W:W,'Details local delivery'!B:B,A650)</f>
        <v>1</v>
      </c>
      <c r="K650" s="96">
        <f>_xlfn.MAXIFS('Details local delivery'!Z:Z,'Details local delivery'!B:B,A650)</f>
        <v>0</v>
      </c>
      <c r="L650" s="96">
        <f>_xlfn.MAXIFS('Details local delivery'!AA:AA,'Details local delivery'!B:B,A650)</f>
        <v>0</v>
      </c>
      <c r="M650" s="256">
        <f>IFERROR(_xlfn.MAXIFS('Details local delivery'!AB:AB,'Details local delivery'!B:B,A650),"-")</f>
        <v>0</v>
      </c>
      <c r="N650" s="104">
        <f t="shared" si="126"/>
        <v>0.66666666666666663</v>
      </c>
      <c r="O650" s="104">
        <f t="shared" si="127"/>
        <v>0.56094929881337652</v>
      </c>
      <c r="P650" s="99">
        <f t="shared" si="128"/>
        <v>0</v>
      </c>
      <c r="Q650" s="100">
        <f t="shared" si="129"/>
        <v>0</v>
      </c>
      <c r="R650" s="105" t="e">
        <f t="shared" si="130"/>
        <v>#DIV/0!</v>
      </c>
      <c r="S650" s="101">
        <f t="shared" si="131"/>
        <v>0.66666666666666663</v>
      </c>
      <c r="T650" s="102"/>
      <c r="U650" s="107"/>
      <c r="V650" s="5"/>
    </row>
    <row r="651" spans="1:22" ht="15.6" hidden="1" x14ac:dyDescent="0.3">
      <c r="A651" s="18" t="s">
        <v>1403</v>
      </c>
      <c r="B651" s="92">
        <f>+IFERROR(VLOOKUP(A651,'Details local delivery'!B:C,2,0),"-")</f>
        <v>46096</v>
      </c>
      <c r="C651" s="93">
        <f t="shared" si="125"/>
        <v>46096</v>
      </c>
      <c r="D651" s="94" t="str">
        <f>+IFERROR(VLOOKUP(A651,'Details local delivery'!B:E,4,0),"-")</f>
        <v>626tu203</v>
      </c>
      <c r="E651" s="94">
        <f>VLOOKUP(A651,'Details local delivery'!B:L,11,0)</f>
        <v>14</v>
      </c>
      <c r="F651" s="94">
        <f>SUMIFS('Details local delivery'!M:M,'Details local delivery'!G:G,'RECAP Delivery Plan '!A651)</f>
        <v>10</v>
      </c>
      <c r="G651" s="94">
        <f>VLOOKUP(A651,'Details local delivery'!B:J,9,0)</f>
        <v>8500</v>
      </c>
      <c r="H651" s="95">
        <f>SUMIFS('Details local delivery'!K:K,'Details local delivery'!G:G,'RECAP Delivery Plan '!A651)</f>
        <v>2878</v>
      </c>
      <c r="I651" s="96">
        <f>SUMIFS('Details local delivery'!Y:Y,'Details local delivery'!B:B,A:A)</f>
        <v>0</v>
      </c>
      <c r="J651" s="97">
        <f>AVERAGEIFS('Details local delivery'!W:W,'Details local delivery'!B:B,A651)</f>
        <v>1</v>
      </c>
      <c r="K651" s="96">
        <f>_xlfn.MAXIFS('Details local delivery'!Z:Z,'Details local delivery'!B:B,A651)</f>
        <v>0</v>
      </c>
      <c r="L651" s="96">
        <f>_xlfn.MAXIFS('Details local delivery'!AA:AA,'Details local delivery'!B:B,A651)</f>
        <v>0</v>
      </c>
      <c r="M651" s="256">
        <f>IFERROR(_xlfn.MAXIFS('Details local delivery'!AB:AB,'Details local delivery'!B:B,A651),"-")</f>
        <v>0</v>
      </c>
      <c r="N651" s="104">
        <f t="shared" si="126"/>
        <v>0.7142857142857143</v>
      </c>
      <c r="O651" s="104">
        <f t="shared" si="127"/>
        <v>0.33858823529411763</v>
      </c>
      <c r="P651" s="99">
        <f t="shared" si="128"/>
        <v>0</v>
      </c>
      <c r="Q651" s="100">
        <f t="shared" si="129"/>
        <v>0</v>
      </c>
      <c r="R651" s="105" t="e">
        <f t="shared" si="130"/>
        <v>#DIV/0!</v>
      </c>
      <c r="S651" s="101">
        <f t="shared" si="131"/>
        <v>0.7142857142857143</v>
      </c>
      <c r="T651" s="102"/>
      <c r="U651" s="107"/>
      <c r="V651" s="5"/>
    </row>
    <row r="652" spans="1:22" ht="15.6" hidden="1" x14ac:dyDescent="0.3">
      <c r="A652" s="18" t="s">
        <v>1404</v>
      </c>
      <c r="B652" s="92">
        <f>+IFERROR(VLOOKUP(A652,'Details local delivery'!B:C,2,0),"-")</f>
        <v>46097</v>
      </c>
      <c r="C652" s="93">
        <f t="shared" si="125"/>
        <v>46097</v>
      </c>
      <c r="D652" s="94" t="str">
        <f>+IFERROR(VLOOKUP(A652,'Details local delivery'!B:E,4,0),"-")</f>
        <v>REM107627</v>
      </c>
      <c r="E652" s="94">
        <f>VLOOKUP(A652,'Details local delivery'!B:L,11,0)</f>
        <v>27</v>
      </c>
      <c r="F652" s="94">
        <f>SUMIFS('Details local delivery'!M:M,'Details local delivery'!G:G,'RECAP Delivery Plan '!A652)</f>
        <v>28</v>
      </c>
      <c r="G652" s="94">
        <f>VLOOKUP(A652,'Details local delivery'!B:J,9,0)</f>
        <v>24950</v>
      </c>
      <c r="H652" s="95">
        <f>SUMIFS('Details local delivery'!K:K,'Details local delivery'!G:G,'RECAP Delivery Plan '!A652)</f>
        <v>20300</v>
      </c>
      <c r="I652" s="96">
        <f>SUMIFS('Details local delivery'!Y:Y,'Details local delivery'!B:B,A:A)</f>
        <v>0</v>
      </c>
      <c r="J652" s="97">
        <f>AVERAGEIFS('Details local delivery'!W:W,'Details local delivery'!B:B,A652)</f>
        <v>1</v>
      </c>
      <c r="K652" s="96">
        <f>_xlfn.MAXIFS('Details local delivery'!Z:Z,'Details local delivery'!B:B,A652)</f>
        <v>0</v>
      </c>
      <c r="L652" s="96">
        <f>_xlfn.MAXIFS('Details local delivery'!AA:AA,'Details local delivery'!B:B,A652)</f>
        <v>0</v>
      </c>
      <c r="M652" s="256">
        <f>IFERROR(_xlfn.MAXIFS('Details local delivery'!AB:AB,'Details local delivery'!B:B,A652),"-")</f>
        <v>0</v>
      </c>
      <c r="N652" s="104">
        <f t="shared" si="126"/>
        <v>1.037037037037037</v>
      </c>
      <c r="O652" s="104">
        <f t="shared" si="127"/>
        <v>0.81362725450901807</v>
      </c>
      <c r="P652" s="99">
        <f t="shared" si="128"/>
        <v>0</v>
      </c>
      <c r="Q652" s="100">
        <f t="shared" si="129"/>
        <v>0</v>
      </c>
      <c r="R652" s="105" t="e">
        <f t="shared" si="130"/>
        <v>#DIV/0!</v>
      </c>
      <c r="S652" s="101">
        <f t="shared" si="131"/>
        <v>1.037037037037037</v>
      </c>
      <c r="T652" s="102"/>
      <c r="U652" s="107"/>
      <c r="V652" s="5"/>
    </row>
    <row r="653" spans="1:22" ht="15.6" hidden="1" x14ac:dyDescent="0.3">
      <c r="A653" s="18" t="s">
        <v>1405</v>
      </c>
      <c r="B653" s="92">
        <f>+IFERROR(VLOOKUP(A653,'Details local delivery'!B:C,2,0),"-")</f>
        <v>46097</v>
      </c>
      <c r="C653" s="93">
        <f t="shared" si="125"/>
        <v>46097</v>
      </c>
      <c r="D653" s="94" t="str">
        <f>+IFERROR(VLOOKUP(A653,'Details local delivery'!B:E,4,0),"-")</f>
        <v>7797tu218</v>
      </c>
      <c r="E653" s="94">
        <f>VLOOKUP(A653,'Details local delivery'!B:L,11,0)</f>
        <v>3</v>
      </c>
      <c r="F653" s="94">
        <f>SUMIFS('Details local delivery'!M:M,'Details local delivery'!G:G,'RECAP Delivery Plan '!A653)</f>
        <v>2</v>
      </c>
      <c r="G653" s="94">
        <f>VLOOKUP(A653,'Details local delivery'!B:J,9,0)</f>
        <v>927</v>
      </c>
      <c r="H653" s="95">
        <f>SUMIFS('Details local delivery'!K:K,'Details local delivery'!G:G,'RECAP Delivery Plan '!A653)</f>
        <v>230</v>
      </c>
      <c r="I653" s="96">
        <f>SUMIFS('Details local delivery'!Y:Y,'Details local delivery'!B:B,A:A)</f>
        <v>0</v>
      </c>
      <c r="J653" s="97">
        <f>AVERAGEIFS('Details local delivery'!W:W,'Details local delivery'!B:B,A653)</f>
        <v>1</v>
      </c>
      <c r="K653" s="96">
        <f>_xlfn.MAXIFS('Details local delivery'!Z:Z,'Details local delivery'!B:B,A653)</f>
        <v>0</v>
      </c>
      <c r="L653" s="96">
        <f>_xlfn.MAXIFS('Details local delivery'!AA:AA,'Details local delivery'!B:B,A653)</f>
        <v>0</v>
      </c>
      <c r="M653" s="256">
        <f>IFERROR(_xlfn.MAXIFS('Details local delivery'!AB:AB,'Details local delivery'!B:B,A653),"-")</f>
        <v>0</v>
      </c>
      <c r="N653" s="104">
        <f t="shared" si="126"/>
        <v>0.66666666666666663</v>
      </c>
      <c r="O653" s="104">
        <f t="shared" si="127"/>
        <v>0.24811218985976269</v>
      </c>
      <c r="P653" s="99">
        <f t="shared" si="128"/>
        <v>0</v>
      </c>
      <c r="Q653" s="100">
        <f t="shared" si="129"/>
        <v>0</v>
      </c>
      <c r="R653" s="105" t="e">
        <f t="shared" si="130"/>
        <v>#DIV/0!</v>
      </c>
      <c r="S653" s="101">
        <f t="shared" si="131"/>
        <v>0.66666666666666663</v>
      </c>
      <c r="T653" s="102"/>
      <c r="U653" s="107"/>
      <c r="V653" s="5"/>
    </row>
    <row r="654" spans="1:22" ht="15.6" hidden="1" x14ac:dyDescent="0.3">
      <c r="A654" s="18" t="s">
        <v>1406</v>
      </c>
      <c r="B654" s="92">
        <f>+IFERROR(VLOOKUP(A654,'Details local delivery'!B:C,2,0),"-")</f>
        <v>46097</v>
      </c>
      <c r="C654" s="93">
        <f t="shared" si="125"/>
        <v>46097</v>
      </c>
      <c r="D654" s="94" t="str">
        <f>+IFERROR(VLOOKUP(A654,'Details local delivery'!B:E,4,0),"-")</f>
        <v>6502TU247</v>
      </c>
      <c r="E654" s="94">
        <f>VLOOKUP(A654,'Details local delivery'!B:L,11,0)</f>
        <v>14</v>
      </c>
      <c r="F654" s="94">
        <f>SUMIFS('Details local delivery'!M:M,'Details local delivery'!G:G,'RECAP Delivery Plan '!A654)</f>
        <v>11</v>
      </c>
      <c r="G654" s="94">
        <f>VLOOKUP(A654,'Details local delivery'!B:J,9,0)</f>
        <v>8500</v>
      </c>
      <c r="H654" s="95">
        <f>SUMIFS('Details local delivery'!K:K,'Details local delivery'!G:G,'RECAP Delivery Plan '!A654)</f>
        <v>7011</v>
      </c>
      <c r="I654" s="96">
        <f>SUMIFS('Details local delivery'!Y:Y,'Details local delivery'!B:B,A:A)</f>
        <v>0</v>
      </c>
      <c r="J654" s="97">
        <f>AVERAGEIFS('Details local delivery'!W:W,'Details local delivery'!B:B,A654)</f>
        <v>1</v>
      </c>
      <c r="K654" s="96">
        <f>_xlfn.MAXIFS('Details local delivery'!Z:Z,'Details local delivery'!B:B,A654)</f>
        <v>0</v>
      </c>
      <c r="L654" s="96">
        <f>_xlfn.MAXIFS('Details local delivery'!AA:AA,'Details local delivery'!B:B,A654)</f>
        <v>0</v>
      </c>
      <c r="M654" s="256">
        <f>IFERROR(_xlfn.MAXIFS('Details local delivery'!AB:AB,'Details local delivery'!B:B,A654),"-")</f>
        <v>0</v>
      </c>
      <c r="N654" s="104">
        <f t="shared" si="126"/>
        <v>0.7857142857142857</v>
      </c>
      <c r="O654" s="104">
        <f t="shared" si="127"/>
        <v>0.82482352941176473</v>
      </c>
      <c r="P654" s="99">
        <f t="shared" si="128"/>
        <v>0</v>
      </c>
      <c r="Q654" s="100">
        <f t="shared" si="129"/>
        <v>0</v>
      </c>
      <c r="R654" s="105" t="e">
        <f t="shared" si="130"/>
        <v>#DIV/0!</v>
      </c>
      <c r="S654" s="101">
        <f t="shared" si="131"/>
        <v>0.82482352941176473</v>
      </c>
      <c r="T654" s="102"/>
      <c r="U654" s="107"/>
      <c r="V654" s="5"/>
    </row>
    <row r="655" spans="1:22" ht="15.6" hidden="1" x14ac:dyDescent="0.3">
      <c r="A655" s="18" t="s">
        <v>1407</v>
      </c>
      <c r="B655" s="92">
        <f>+IFERROR(VLOOKUP(A655,'Details local delivery'!B:C,2,0),"-")</f>
        <v>46097</v>
      </c>
      <c r="C655" s="93">
        <f t="shared" si="125"/>
        <v>46097</v>
      </c>
      <c r="D655" s="94" t="str">
        <f>+IFERROR(VLOOKUP(A655,'Details local delivery'!B:E,4,0),"-")</f>
        <v>9524TU238</v>
      </c>
      <c r="E655" s="94">
        <f>VLOOKUP(A655,'Details local delivery'!B:L,11,0)</f>
        <v>14</v>
      </c>
      <c r="F655" s="94">
        <f>SUMIFS('Details local delivery'!M:M,'Details local delivery'!G:G,'RECAP Delivery Plan '!A655)</f>
        <v>4</v>
      </c>
      <c r="G655" s="94">
        <f>VLOOKUP(A655,'Details local delivery'!B:J,9,0)</f>
        <v>10230</v>
      </c>
      <c r="H655" s="95">
        <f>SUMIFS('Details local delivery'!K:K,'Details local delivery'!G:G,'RECAP Delivery Plan '!A655)</f>
        <v>4500</v>
      </c>
      <c r="I655" s="96">
        <f>SUMIFS('Details local delivery'!Y:Y,'Details local delivery'!B:B,A:A)</f>
        <v>0</v>
      </c>
      <c r="J655" s="97">
        <f>AVERAGEIFS('Details local delivery'!W:W,'Details local delivery'!B:B,A655)</f>
        <v>1</v>
      </c>
      <c r="K655" s="96">
        <f>_xlfn.MAXIFS('Details local delivery'!Z:Z,'Details local delivery'!B:B,A655)</f>
        <v>0</v>
      </c>
      <c r="L655" s="96">
        <f>_xlfn.MAXIFS('Details local delivery'!AA:AA,'Details local delivery'!B:B,A655)</f>
        <v>0</v>
      </c>
      <c r="M655" s="256">
        <f>IFERROR(_xlfn.MAXIFS('Details local delivery'!AB:AB,'Details local delivery'!B:B,A655),"-")</f>
        <v>0</v>
      </c>
      <c r="N655" s="104">
        <f t="shared" si="126"/>
        <v>0.2857142857142857</v>
      </c>
      <c r="O655" s="104">
        <f t="shared" si="127"/>
        <v>0.43988269794721407</v>
      </c>
      <c r="P655" s="99">
        <f t="shared" si="128"/>
        <v>0</v>
      </c>
      <c r="Q655" s="100">
        <f t="shared" si="129"/>
        <v>0</v>
      </c>
      <c r="R655" s="105" t="e">
        <f t="shared" si="130"/>
        <v>#DIV/0!</v>
      </c>
      <c r="S655" s="101">
        <f t="shared" si="131"/>
        <v>0.43988269794721407</v>
      </c>
      <c r="T655" s="102"/>
      <c r="U655" s="107"/>
      <c r="V655" s="5"/>
    </row>
    <row r="656" spans="1:22" ht="15.6" hidden="1" x14ac:dyDescent="0.3">
      <c r="A656" s="18" t="s">
        <v>1408</v>
      </c>
      <c r="B656" s="92">
        <f>+IFERROR(VLOOKUP(A656,'Details local delivery'!B:C,2,0),"-")</f>
        <v>46097</v>
      </c>
      <c r="C656" s="93">
        <f t="shared" si="125"/>
        <v>46097</v>
      </c>
      <c r="D656" s="94" t="str">
        <f>+IFERROR(VLOOKUP(A656,'Details local delivery'!B:E,4,0),"-")</f>
        <v>9524TU238</v>
      </c>
      <c r="E656" s="94">
        <f>VLOOKUP(A656,'Details local delivery'!B:L,11,0)</f>
        <v>14</v>
      </c>
      <c r="F656" s="94">
        <f>SUMIFS('Details local delivery'!M:M,'Details local delivery'!G:G,'RECAP Delivery Plan '!A656)</f>
        <v>8</v>
      </c>
      <c r="G656" s="94">
        <f>VLOOKUP(A656,'Details local delivery'!B:J,9,0)</f>
        <v>10230</v>
      </c>
      <c r="H656" s="95">
        <f>SUMIFS('Details local delivery'!K:K,'Details local delivery'!G:G,'RECAP Delivery Plan '!A656)</f>
        <v>8420</v>
      </c>
      <c r="I656" s="96">
        <f>SUMIFS('Details local delivery'!Y:Y,'Details local delivery'!B:B,A:A)</f>
        <v>0</v>
      </c>
      <c r="J656" s="97">
        <f>AVERAGEIFS('Details local delivery'!W:W,'Details local delivery'!B:B,A656)</f>
        <v>1</v>
      </c>
      <c r="K656" s="96">
        <f>_xlfn.MAXIFS('Details local delivery'!Z:Z,'Details local delivery'!B:B,A656)</f>
        <v>0</v>
      </c>
      <c r="L656" s="96">
        <f>_xlfn.MAXIFS('Details local delivery'!AA:AA,'Details local delivery'!B:B,A656)</f>
        <v>0</v>
      </c>
      <c r="M656" s="96">
        <f>_xlfn.MAXIFS('Details local delivery'!AB:AB,'Details local delivery'!B:B,A656)</f>
        <v>0</v>
      </c>
      <c r="N656" s="104">
        <f t="shared" si="126"/>
        <v>0.5714285714285714</v>
      </c>
      <c r="O656" s="104">
        <f t="shared" si="127"/>
        <v>0.82306940371456505</v>
      </c>
      <c r="P656" s="99">
        <f t="shared" si="128"/>
        <v>0</v>
      </c>
      <c r="Q656" s="100">
        <f t="shared" si="129"/>
        <v>0</v>
      </c>
      <c r="R656" s="105" t="e">
        <f t="shared" si="130"/>
        <v>#DIV/0!</v>
      </c>
      <c r="S656" s="101">
        <f t="shared" si="131"/>
        <v>0.82306940371456505</v>
      </c>
      <c r="T656" s="102"/>
      <c r="U656" s="107"/>
      <c r="V656" s="5"/>
    </row>
    <row r="657" spans="1:22" ht="15.6" hidden="1" x14ac:dyDescent="0.3">
      <c r="A657" s="18" t="s">
        <v>1409</v>
      </c>
      <c r="B657" s="92">
        <f>+IFERROR(VLOOKUP(A657,'Details local delivery'!B:C,2,0),"-")</f>
        <v>46097</v>
      </c>
      <c r="C657" s="93">
        <f t="shared" si="125"/>
        <v>46097</v>
      </c>
      <c r="D657" s="94" t="str">
        <f>+IFERROR(VLOOKUP(A657,'Details local delivery'!B:E,4,0),"-")</f>
        <v xml:space="preserve">location </v>
      </c>
      <c r="E657" s="94">
        <f>VLOOKUP(A657,'Details local delivery'!B:L,11,0)</f>
        <v>0</v>
      </c>
      <c r="F657" s="94">
        <f>SUMIFS('Details local delivery'!M:M,'Details local delivery'!G:G,'RECAP Delivery Plan '!A657)</f>
        <v>27</v>
      </c>
      <c r="G657" s="94">
        <f>VLOOKUP(A657,'Details local delivery'!B:J,9,0)</f>
        <v>0</v>
      </c>
      <c r="H657" s="95">
        <f>SUMIFS('Details local delivery'!K:K,'Details local delivery'!G:G,'RECAP Delivery Plan '!A657)</f>
        <v>24200</v>
      </c>
      <c r="I657" s="96">
        <f>SUMIFS('Details local delivery'!Y:Y,'Details local delivery'!B:B,A:A)</f>
        <v>0</v>
      </c>
      <c r="J657" s="97">
        <f>AVERAGEIFS('Details local delivery'!W:W,'Details local delivery'!B:B,A657)</f>
        <v>1</v>
      </c>
      <c r="K657" s="96">
        <f>_xlfn.MAXIFS('Details local delivery'!Z:Z,'Details local delivery'!B:B,A657)</f>
        <v>0</v>
      </c>
      <c r="L657" s="96">
        <f>_xlfn.MAXIFS('Details local delivery'!AA:AA,'Details local delivery'!B:B,A657)</f>
        <v>0</v>
      </c>
      <c r="M657" s="256">
        <f>IFERROR(_xlfn.MAXIFS('Details local delivery'!AB:AB,'Details local delivery'!B:B,A657),"-")</f>
        <v>0</v>
      </c>
      <c r="N657" s="104" t="e">
        <f t="shared" si="126"/>
        <v>#DIV/0!</v>
      </c>
      <c r="O657" s="104" t="e">
        <f t="shared" si="127"/>
        <v>#DIV/0!</v>
      </c>
      <c r="P657" s="99">
        <f t="shared" si="128"/>
        <v>0</v>
      </c>
      <c r="Q657" s="100">
        <f t="shared" si="129"/>
        <v>0</v>
      </c>
      <c r="R657" s="105" t="e">
        <f t="shared" si="130"/>
        <v>#DIV/0!</v>
      </c>
      <c r="S657" s="101" t="e">
        <f t="shared" si="131"/>
        <v>#DIV/0!</v>
      </c>
      <c r="T657" s="102"/>
      <c r="U657" s="107"/>
      <c r="V657" s="5"/>
    </row>
    <row r="658" spans="1:22" ht="15.6" hidden="1" x14ac:dyDescent="0.3">
      <c r="A658" s="18" t="s">
        <v>1410</v>
      </c>
      <c r="B658" s="92">
        <f>+IFERROR(VLOOKUP(A658,'Details local delivery'!B:C,2,0),"-")</f>
        <v>46097</v>
      </c>
      <c r="C658" s="93">
        <f t="shared" si="125"/>
        <v>46097</v>
      </c>
      <c r="D658" s="94" t="str">
        <f>+IFERROR(VLOOKUP(A658,'Details local delivery'!B:E,4,0),"-")</f>
        <v>4331tu175</v>
      </c>
      <c r="E658" s="94">
        <f>VLOOKUP(A658,'Details local delivery'!B:L,11,0)</f>
        <v>14</v>
      </c>
      <c r="F658" s="94">
        <f>SUMIFS('Details local delivery'!M:M,'Details local delivery'!G:G,'RECAP Delivery Plan '!A658)</f>
        <v>12</v>
      </c>
      <c r="G658" s="94">
        <f>VLOOKUP(A658,'Details local delivery'!B:J,9,0)</f>
        <v>9200</v>
      </c>
      <c r="H658" s="95">
        <f>SUMIFS('Details local delivery'!K:K,'Details local delivery'!G:G,'RECAP Delivery Plan '!A658)</f>
        <v>8000</v>
      </c>
      <c r="I658" s="96">
        <f>SUMIFS('Details local delivery'!Y:Y,'Details local delivery'!B:B,A:A)</f>
        <v>0</v>
      </c>
      <c r="J658" s="97">
        <f>AVERAGEIFS('Details local delivery'!W:W,'Details local delivery'!B:B,A658)</f>
        <v>1</v>
      </c>
      <c r="K658" s="96">
        <f>_xlfn.MAXIFS('Details local delivery'!Z:Z,'Details local delivery'!B:B,A658)</f>
        <v>0</v>
      </c>
      <c r="L658" s="96">
        <f>_xlfn.MAXIFS('Details local delivery'!AA:AA,'Details local delivery'!B:B,A658)</f>
        <v>0</v>
      </c>
      <c r="M658" s="96">
        <f>_xlfn.MAXIFS('Details local delivery'!AB:AB,'Details local delivery'!B:B,A658)</f>
        <v>0</v>
      </c>
      <c r="N658" s="104">
        <f t="shared" si="126"/>
        <v>0.8571428571428571</v>
      </c>
      <c r="O658" s="104">
        <f t="shared" si="127"/>
        <v>0.86956521739130432</v>
      </c>
      <c r="P658" s="99">
        <f t="shared" si="128"/>
        <v>0</v>
      </c>
      <c r="Q658" s="100">
        <f t="shared" si="129"/>
        <v>0</v>
      </c>
      <c r="R658" s="105" t="e">
        <f t="shared" si="130"/>
        <v>#DIV/0!</v>
      </c>
      <c r="S658" s="101">
        <f t="shared" si="131"/>
        <v>0.86956521739130432</v>
      </c>
      <c r="T658" s="102"/>
      <c r="U658" s="107"/>
      <c r="V658" s="5"/>
    </row>
    <row r="659" spans="1:22" ht="15.6" hidden="1" x14ac:dyDescent="0.3">
      <c r="A659" s="18" t="s">
        <v>1411</v>
      </c>
      <c r="B659" s="92">
        <f>+IFERROR(VLOOKUP(A659,'Details local delivery'!B:C,2,0),"-")</f>
        <v>46097</v>
      </c>
      <c r="C659" s="93">
        <f t="shared" si="125"/>
        <v>46097</v>
      </c>
      <c r="D659" s="94" t="str">
        <f>+IFERROR(VLOOKUP(A659,'Details local delivery'!B:E,4,0),"-")</f>
        <v>626tu203</v>
      </c>
      <c r="E659" s="94">
        <f>VLOOKUP(A659,'Details local delivery'!B:L,11,0)</f>
        <v>14</v>
      </c>
      <c r="F659" s="94">
        <f>SUMIFS('Details local delivery'!M:M,'Details local delivery'!G:G,'RECAP Delivery Plan '!A659)</f>
        <v>14</v>
      </c>
      <c r="G659" s="94">
        <f>VLOOKUP(A659,'Details local delivery'!B:J,9,0)</f>
        <v>8500</v>
      </c>
      <c r="H659" s="95">
        <f>SUMIFS('Details local delivery'!K:K,'Details local delivery'!G:G,'RECAP Delivery Plan '!A659)</f>
        <v>7797.2</v>
      </c>
      <c r="I659" s="96">
        <f>SUMIFS('Details local delivery'!Y:Y,'Details local delivery'!B:B,A:A)</f>
        <v>0</v>
      </c>
      <c r="J659" s="97">
        <f>AVERAGEIFS('Details local delivery'!W:W,'Details local delivery'!B:B,A659)</f>
        <v>0.92500000000000004</v>
      </c>
      <c r="K659" s="96">
        <f>_xlfn.MAXIFS('Details local delivery'!Z:Z,'Details local delivery'!B:B,A659)</f>
        <v>0</v>
      </c>
      <c r="L659" s="96">
        <f>_xlfn.MAXIFS('Details local delivery'!AA:AA,'Details local delivery'!B:B,A659)</f>
        <v>0</v>
      </c>
      <c r="M659" s="256">
        <f>IFERROR(_xlfn.MAXIFS('Details local delivery'!AB:AB,'Details local delivery'!B:B,A659),"-")</f>
        <v>0</v>
      </c>
      <c r="N659" s="104">
        <f t="shared" si="126"/>
        <v>1</v>
      </c>
      <c r="O659" s="104">
        <f t="shared" si="127"/>
        <v>0.91731764705882346</v>
      </c>
      <c r="P659" s="99">
        <f t="shared" si="128"/>
        <v>0</v>
      </c>
      <c r="Q659" s="100">
        <f t="shared" si="129"/>
        <v>0</v>
      </c>
      <c r="R659" s="105" t="e">
        <f t="shared" si="130"/>
        <v>#DIV/0!</v>
      </c>
      <c r="S659" s="101">
        <f t="shared" si="131"/>
        <v>1</v>
      </c>
      <c r="T659" s="102"/>
      <c r="U659" s="107"/>
      <c r="V659" s="5"/>
    </row>
    <row r="660" spans="1:22" ht="15.6" hidden="1" x14ac:dyDescent="0.3">
      <c r="A660" s="18" t="s">
        <v>1412</v>
      </c>
      <c r="B660" s="92">
        <f>+IFERROR(VLOOKUP(A660,'Details local delivery'!B:C,2,0),"-")</f>
        <v>46097</v>
      </c>
      <c r="C660" s="93">
        <f t="shared" si="125"/>
        <v>46097</v>
      </c>
      <c r="D660" s="94" t="str">
        <f>+IFERROR(VLOOKUP(A660,'Details local delivery'!B:E,4,0),"-")</f>
        <v>626tu203</v>
      </c>
      <c r="E660" s="94">
        <f>VLOOKUP(A660,'Details local delivery'!B:L,11,0)</f>
        <v>14</v>
      </c>
      <c r="F660" s="94">
        <f>SUMIFS('Details local delivery'!M:M,'Details local delivery'!G:G,'RECAP Delivery Plan '!A660)</f>
        <v>13</v>
      </c>
      <c r="G660" s="94">
        <f>VLOOKUP(A660,'Details local delivery'!B:J,9,0)</f>
        <v>8500</v>
      </c>
      <c r="H660" s="95">
        <f>SUMIFS('Details local delivery'!K:K,'Details local delivery'!G:G,'RECAP Delivery Plan '!A660)</f>
        <v>5843.8</v>
      </c>
      <c r="I660" s="96">
        <f>SUMIFS('Details local delivery'!Y:Y,'Details local delivery'!B:B,A:A)</f>
        <v>0</v>
      </c>
      <c r="J660" s="97">
        <f>AVERAGEIFS('Details local delivery'!W:W,'Details local delivery'!B:B,A660)</f>
        <v>1</v>
      </c>
      <c r="K660" s="96">
        <f>_xlfn.MAXIFS('Details local delivery'!Z:Z,'Details local delivery'!B:B,A660)</f>
        <v>0</v>
      </c>
      <c r="L660" s="96">
        <f>_xlfn.MAXIFS('Details local delivery'!AA:AA,'Details local delivery'!B:B,A660)</f>
        <v>0</v>
      </c>
      <c r="M660" s="96">
        <f>_xlfn.MAXIFS('Details local delivery'!AB:AB,'Details local delivery'!B:B,A660)</f>
        <v>0</v>
      </c>
      <c r="N660" s="104">
        <f t="shared" si="126"/>
        <v>0.9285714285714286</v>
      </c>
      <c r="O660" s="104">
        <f t="shared" si="127"/>
        <v>0.68750588235294119</v>
      </c>
      <c r="P660" s="99">
        <f t="shared" si="128"/>
        <v>0</v>
      </c>
      <c r="Q660" s="100">
        <f t="shared" si="129"/>
        <v>0</v>
      </c>
      <c r="R660" s="105" t="e">
        <f t="shared" si="130"/>
        <v>#DIV/0!</v>
      </c>
      <c r="S660" s="101">
        <f t="shared" si="131"/>
        <v>0.9285714285714286</v>
      </c>
      <c r="T660" s="102"/>
      <c r="U660" s="107"/>
      <c r="V660" s="5"/>
    </row>
    <row r="661" spans="1:22" ht="15.6" hidden="1" x14ac:dyDescent="0.3">
      <c r="A661" s="18" t="s">
        <v>1413</v>
      </c>
      <c r="B661" s="92">
        <f>+IFERROR(VLOOKUP(A661,'Details local delivery'!B:C,2,0),"-")</f>
        <v>46097</v>
      </c>
      <c r="C661" s="93">
        <f t="shared" si="125"/>
        <v>46097</v>
      </c>
      <c r="D661" s="94" t="str">
        <f>+IFERROR(VLOOKUP(A661,'Details local delivery'!B:E,4,0),"-")</f>
        <v>location</v>
      </c>
      <c r="E661" s="94">
        <f>VLOOKUP(A661,'Details local delivery'!B:L,11,0)</f>
        <v>0</v>
      </c>
      <c r="F661" s="94">
        <f>SUMIFS('Details local delivery'!M:M,'Details local delivery'!G:G,'RECAP Delivery Plan '!A661)</f>
        <v>30</v>
      </c>
      <c r="G661" s="94">
        <f>VLOOKUP(A661,'Details local delivery'!B:J,9,0)</f>
        <v>0</v>
      </c>
      <c r="H661" s="95">
        <f>SUMIFS('Details local delivery'!K:K,'Details local delivery'!G:G,'RECAP Delivery Plan '!A661)</f>
        <v>13500</v>
      </c>
      <c r="I661" s="96">
        <f>SUMIFS('Details local delivery'!Y:Y,'Details local delivery'!B:B,A:A)</f>
        <v>0</v>
      </c>
      <c r="J661" s="97">
        <f>AVERAGEIFS('Details local delivery'!W:W,'Details local delivery'!B:B,A661)</f>
        <v>1</v>
      </c>
      <c r="K661" s="96">
        <f>_xlfn.MAXIFS('Details local delivery'!Z:Z,'Details local delivery'!B:B,A661)</f>
        <v>0</v>
      </c>
      <c r="L661" s="96">
        <f>_xlfn.MAXIFS('Details local delivery'!AA:AA,'Details local delivery'!B:B,A661)</f>
        <v>0</v>
      </c>
      <c r="M661" s="256">
        <f>IFERROR(_xlfn.MAXIFS('Details local delivery'!AB:AB,'Details local delivery'!B:B,A661),"-")</f>
        <v>0</v>
      </c>
      <c r="N661" s="104" t="e">
        <f t="shared" si="126"/>
        <v>#DIV/0!</v>
      </c>
      <c r="O661" s="104" t="e">
        <f t="shared" si="127"/>
        <v>#DIV/0!</v>
      </c>
      <c r="P661" s="99">
        <f t="shared" si="128"/>
        <v>0</v>
      </c>
      <c r="Q661" s="100">
        <f t="shared" si="129"/>
        <v>0</v>
      </c>
      <c r="R661" s="105" t="e">
        <f t="shared" si="130"/>
        <v>#DIV/0!</v>
      </c>
      <c r="S661" s="101" t="e">
        <f t="shared" si="131"/>
        <v>#DIV/0!</v>
      </c>
      <c r="T661" s="102"/>
      <c r="U661" s="107"/>
      <c r="V661" s="5"/>
    </row>
    <row r="662" spans="1:22" ht="15.6" hidden="1" x14ac:dyDescent="0.3">
      <c r="A662" s="18" t="s">
        <v>1414</v>
      </c>
      <c r="B662" s="92">
        <f>+IFERROR(VLOOKUP(A662,'Details local delivery'!B:C,2,0),"-")</f>
        <v>46098</v>
      </c>
      <c r="C662" s="93">
        <f t="shared" si="125"/>
        <v>46098</v>
      </c>
      <c r="D662" s="94" t="str">
        <f>+IFERROR(VLOOKUP(A662,'Details local delivery'!B:E,4,0),"-")</f>
        <v>626tu203</v>
      </c>
      <c r="E662" s="94">
        <f>VLOOKUP(A662,'Details local delivery'!B:L,11,0)</f>
        <v>14</v>
      </c>
      <c r="F662" s="94">
        <f>SUMIFS('Details local delivery'!M:M,'Details local delivery'!G:G,'RECAP Delivery Plan '!A662)</f>
        <v>12</v>
      </c>
      <c r="G662" s="94">
        <f>VLOOKUP(A662,'Details local delivery'!B:J,9,0)</f>
        <v>8500</v>
      </c>
      <c r="H662" s="95">
        <f>SUMIFS('Details local delivery'!K:K,'Details local delivery'!G:G,'RECAP Delivery Plan '!A662)</f>
        <v>3498.9</v>
      </c>
      <c r="I662" s="96">
        <f>SUMIFS('Details local delivery'!Y:Y,'Details local delivery'!B:B,A:A)</f>
        <v>0</v>
      </c>
      <c r="J662" s="97">
        <f>AVERAGEIFS('Details local delivery'!W:W,'Details local delivery'!B:B,A662)</f>
        <v>1</v>
      </c>
      <c r="K662" s="96">
        <f>_xlfn.MAXIFS('Details local delivery'!Z:Z,'Details local delivery'!B:B,A662)</f>
        <v>0</v>
      </c>
      <c r="L662" s="96">
        <f>_xlfn.MAXIFS('Details local delivery'!AA:AA,'Details local delivery'!B:B,A662)</f>
        <v>0</v>
      </c>
      <c r="M662" s="96">
        <f>_xlfn.MAXIFS('Details local delivery'!AB:AB,'Details local delivery'!B:B,A662)</f>
        <v>0</v>
      </c>
      <c r="N662" s="104">
        <f t="shared" si="126"/>
        <v>0.8571428571428571</v>
      </c>
      <c r="O662" s="104">
        <f t="shared" si="127"/>
        <v>0.41163529411764704</v>
      </c>
      <c r="P662" s="99">
        <f t="shared" si="128"/>
        <v>0</v>
      </c>
      <c r="Q662" s="100">
        <f t="shared" si="129"/>
        <v>0</v>
      </c>
      <c r="R662" s="105" t="e">
        <f t="shared" si="130"/>
        <v>#DIV/0!</v>
      </c>
      <c r="S662" s="101">
        <f t="shared" si="131"/>
        <v>0.8571428571428571</v>
      </c>
      <c r="T662" s="102"/>
      <c r="U662" s="107"/>
      <c r="V662" s="5"/>
    </row>
    <row r="663" spans="1:22" ht="15.6" hidden="1" x14ac:dyDescent="0.3">
      <c r="A663" s="18" t="s">
        <v>1415</v>
      </c>
      <c r="B663" s="92">
        <f>+IFERROR(VLOOKUP(A663,'Details local delivery'!B:C,2,0),"-")</f>
        <v>46098</v>
      </c>
      <c r="C663" s="93">
        <f t="shared" si="125"/>
        <v>46098</v>
      </c>
      <c r="D663" s="94" t="str">
        <f>+IFERROR(VLOOKUP(A663,'Details local delivery'!B:E,4,0),"-")</f>
        <v>6502TU247</v>
      </c>
      <c r="E663" s="94">
        <f>VLOOKUP(A663,'Details local delivery'!B:L,11,0)</f>
        <v>14</v>
      </c>
      <c r="F663" s="94">
        <f>SUMIFS('Details local delivery'!M:M,'Details local delivery'!G:G,'RECAP Delivery Plan '!A663)</f>
        <v>13</v>
      </c>
      <c r="G663" s="94">
        <f>VLOOKUP(A663,'Details local delivery'!B:J,9,0)</f>
        <v>8500</v>
      </c>
      <c r="H663" s="95">
        <f>SUMIFS('Details local delivery'!K:K,'Details local delivery'!G:G,'RECAP Delivery Plan '!A663)</f>
        <v>8800</v>
      </c>
      <c r="I663" s="96">
        <f>SUMIFS('Details local delivery'!Y:Y,'Details local delivery'!B:B,A:A)</f>
        <v>0</v>
      </c>
      <c r="J663" s="97">
        <f>AVERAGEIFS('Details local delivery'!W:W,'Details local delivery'!B:B,A663)</f>
        <v>1</v>
      </c>
      <c r="K663" s="96">
        <f>_xlfn.MAXIFS('Details local delivery'!Z:Z,'Details local delivery'!B:B,A663)</f>
        <v>0</v>
      </c>
      <c r="L663" s="96">
        <f>_xlfn.MAXIFS('Details local delivery'!AA:AA,'Details local delivery'!B:B,A663)</f>
        <v>0</v>
      </c>
      <c r="M663" s="96">
        <f>_xlfn.MAXIFS('Details local delivery'!AB:AB,'Details local delivery'!B:B,A663)</f>
        <v>0</v>
      </c>
      <c r="N663" s="104">
        <f t="shared" si="126"/>
        <v>0.9285714285714286</v>
      </c>
      <c r="O663" s="104">
        <f t="shared" si="127"/>
        <v>1.0352941176470589</v>
      </c>
      <c r="P663" s="99">
        <f t="shared" si="128"/>
        <v>0</v>
      </c>
      <c r="Q663" s="100">
        <f t="shared" si="129"/>
        <v>0</v>
      </c>
      <c r="R663" s="105" t="e">
        <f t="shared" si="130"/>
        <v>#DIV/0!</v>
      </c>
      <c r="S663" s="101">
        <f t="shared" si="131"/>
        <v>1.0352941176470589</v>
      </c>
      <c r="T663" s="102"/>
      <c r="U663" s="107"/>
      <c r="V663" s="5"/>
    </row>
    <row r="664" spans="1:22" ht="15.6" hidden="1" x14ac:dyDescent="0.3">
      <c r="A664" s="18" t="s">
        <v>1416</v>
      </c>
      <c r="B664" s="92">
        <f>+IFERROR(VLOOKUP(A664,'Details local delivery'!B:C,2,0),"-")</f>
        <v>46098</v>
      </c>
      <c r="C664" s="93">
        <f t="shared" si="125"/>
        <v>46098</v>
      </c>
      <c r="D664" s="94" t="str">
        <f>+IFERROR(VLOOKUP(A664,'Details local delivery'!B:E,4,0),"-")</f>
        <v>9524TU238</v>
      </c>
      <c r="E664" s="94">
        <f>VLOOKUP(A664,'Details local delivery'!B:L,11,0)</f>
        <v>14</v>
      </c>
      <c r="F664" s="94">
        <f>SUMIFS('Details local delivery'!M:M,'Details local delivery'!G:G,'RECAP Delivery Plan '!A664)</f>
        <v>19</v>
      </c>
      <c r="G664" s="94">
        <f>VLOOKUP(A664,'Details local delivery'!B:J,9,0)</f>
        <v>10230</v>
      </c>
      <c r="H664" s="95">
        <f>SUMIFS('Details local delivery'!K:K,'Details local delivery'!G:G,'RECAP Delivery Plan '!A664)</f>
        <v>13014</v>
      </c>
      <c r="I664" s="96">
        <f>SUMIFS('Details local delivery'!Y:Y,'Details local delivery'!B:B,A:A)</f>
        <v>0</v>
      </c>
      <c r="J664" s="97">
        <f>AVERAGEIFS('Details local delivery'!W:W,'Details local delivery'!B:B,A664)</f>
        <v>1</v>
      </c>
      <c r="K664" s="96">
        <f>_xlfn.MAXIFS('Details local delivery'!Z:Z,'Details local delivery'!B:B,A664)</f>
        <v>0</v>
      </c>
      <c r="L664" s="96">
        <f>_xlfn.MAXIFS('Details local delivery'!AA:AA,'Details local delivery'!B:B,A664)</f>
        <v>0</v>
      </c>
      <c r="M664" s="96">
        <f>_xlfn.MAXIFS('Details local delivery'!AB:AB,'Details local delivery'!B:B,A664)</f>
        <v>0</v>
      </c>
      <c r="N664" s="104">
        <f t="shared" si="126"/>
        <v>1.3571428571428572</v>
      </c>
      <c r="O664" s="104">
        <f t="shared" si="127"/>
        <v>1.2721407624633432</v>
      </c>
      <c r="P664" s="99">
        <f t="shared" si="128"/>
        <v>0</v>
      </c>
      <c r="Q664" s="100">
        <f t="shared" si="129"/>
        <v>0</v>
      </c>
      <c r="R664" s="105" t="e">
        <f t="shared" si="130"/>
        <v>#DIV/0!</v>
      </c>
      <c r="S664" s="101">
        <f t="shared" si="131"/>
        <v>1.3571428571428572</v>
      </c>
      <c r="T664" s="102"/>
      <c r="U664" s="107"/>
      <c r="V664" s="5"/>
    </row>
    <row r="665" spans="1:22" ht="15.6" hidden="1" x14ac:dyDescent="0.3">
      <c r="A665" s="18" t="s">
        <v>1417</v>
      </c>
      <c r="B665" s="92">
        <f>+IFERROR(VLOOKUP(A665,'Details local delivery'!B:C,2,0),"-")</f>
        <v>46098</v>
      </c>
      <c r="C665" s="93">
        <f t="shared" si="125"/>
        <v>46098</v>
      </c>
      <c r="D665" s="94" t="str">
        <f>+IFERROR(VLOOKUP(A665,'Details local delivery'!B:E,4,0),"-")</f>
        <v>7797tu218</v>
      </c>
      <c r="E665" s="94">
        <f>VLOOKUP(A665,'Details local delivery'!B:L,11,0)</f>
        <v>3</v>
      </c>
      <c r="F665" s="94">
        <f>SUMIFS('Details local delivery'!M:M,'Details local delivery'!G:G,'RECAP Delivery Plan '!A665)</f>
        <v>1</v>
      </c>
      <c r="G665" s="94">
        <f>VLOOKUP(A665,'Details local delivery'!B:J,9,0)</f>
        <v>927</v>
      </c>
      <c r="H665" s="95">
        <f>SUMIFS('Details local delivery'!K:K,'Details local delivery'!G:G,'RECAP Delivery Plan '!A665)</f>
        <v>185</v>
      </c>
      <c r="I665" s="96">
        <f>SUMIFS('Details local delivery'!Y:Y,'Details local delivery'!B:B,A:A)</f>
        <v>0</v>
      </c>
      <c r="J665" s="97">
        <f>AVERAGEIFS('Details local delivery'!W:W,'Details local delivery'!B:B,A665)</f>
        <v>1</v>
      </c>
      <c r="K665" s="96">
        <f>_xlfn.MAXIFS('Details local delivery'!Z:Z,'Details local delivery'!B:B,A665)</f>
        <v>0</v>
      </c>
      <c r="L665" s="96">
        <f>_xlfn.MAXIFS('Details local delivery'!AA:AA,'Details local delivery'!B:B,A665)</f>
        <v>0</v>
      </c>
      <c r="M665" s="256">
        <f>IFERROR(_xlfn.MAXIFS('Details local delivery'!AB:AB,'Details local delivery'!B:B,A665),"-")</f>
        <v>0</v>
      </c>
      <c r="N665" s="104">
        <f t="shared" si="126"/>
        <v>0.33333333333333331</v>
      </c>
      <c r="O665" s="104">
        <f t="shared" si="127"/>
        <v>0.19956850053937433</v>
      </c>
      <c r="P665" s="99">
        <f t="shared" si="128"/>
        <v>0</v>
      </c>
      <c r="Q665" s="100">
        <f t="shared" si="129"/>
        <v>0</v>
      </c>
      <c r="R665" s="105" t="e">
        <f t="shared" si="130"/>
        <v>#DIV/0!</v>
      </c>
      <c r="S665" s="101">
        <f t="shared" si="131"/>
        <v>0.33333333333333331</v>
      </c>
      <c r="T665" s="102"/>
      <c r="U665" s="107"/>
      <c r="V665" s="5"/>
    </row>
    <row r="666" spans="1:22" ht="15.6" hidden="1" x14ac:dyDescent="0.3">
      <c r="A666" s="18" t="s">
        <v>1418</v>
      </c>
      <c r="B666" s="92">
        <f>+IFERROR(VLOOKUP(A666,'Details local delivery'!B:C,2,0),"-")</f>
        <v>46098</v>
      </c>
      <c r="C666" s="93">
        <f t="shared" si="125"/>
        <v>46098</v>
      </c>
      <c r="D666" s="94" t="str">
        <f>+IFERROR(VLOOKUP(A666,'Details local delivery'!B:E,4,0),"-")</f>
        <v xml:space="preserve">location </v>
      </c>
      <c r="E666" s="94">
        <f>VLOOKUP(A666,'Details local delivery'!B:L,11,0)</f>
        <v>0</v>
      </c>
      <c r="F666" s="94">
        <f>SUMIFS('Details local delivery'!M:M,'Details local delivery'!G:G,'RECAP Delivery Plan '!A666)</f>
        <v>12</v>
      </c>
      <c r="G666" s="94">
        <f>VLOOKUP(A666,'Details local delivery'!B:J,9,0)</f>
        <v>0</v>
      </c>
      <c r="H666" s="95">
        <f>SUMIFS('Details local delivery'!K:K,'Details local delivery'!G:G,'RECAP Delivery Plan '!A666)</f>
        <v>0</v>
      </c>
      <c r="I666" s="96">
        <f>SUMIFS('Details local delivery'!Y:Y,'Details local delivery'!B:B,A:A)</f>
        <v>0</v>
      </c>
      <c r="J666" s="97">
        <f>AVERAGEIFS('Details local delivery'!W:W,'Details local delivery'!B:B,A666)</f>
        <v>1</v>
      </c>
      <c r="K666" s="96">
        <f>_xlfn.MAXIFS('Details local delivery'!Z:Z,'Details local delivery'!B:B,A666)</f>
        <v>0</v>
      </c>
      <c r="L666" s="96">
        <f>_xlfn.MAXIFS('Details local delivery'!AA:AA,'Details local delivery'!B:B,A666)</f>
        <v>0</v>
      </c>
      <c r="M666" s="256">
        <f>IFERROR(_xlfn.MAXIFS('Details local delivery'!AB:AB,'Details local delivery'!B:B,A666),"-")</f>
        <v>0</v>
      </c>
      <c r="N666" s="104" t="e">
        <f t="shared" si="126"/>
        <v>#DIV/0!</v>
      </c>
      <c r="O666" s="104" t="e">
        <f t="shared" si="127"/>
        <v>#DIV/0!</v>
      </c>
      <c r="P666" s="99">
        <f t="shared" si="128"/>
        <v>0</v>
      </c>
      <c r="Q666" s="100">
        <f t="shared" si="129"/>
        <v>0</v>
      </c>
      <c r="R666" s="105" t="e">
        <f t="shared" si="130"/>
        <v>#DIV/0!</v>
      </c>
      <c r="S666" s="101" t="e">
        <f t="shared" si="131"/>
        <v>#DIV/0!</v>
      </c>
      <c r="T666" s="102"/>
      <c r="U666" s="107"/>
      <c r="V666" s="5"/>
    </row>
    <row r="667" spans="1:22" ht="15.6" hidden="1" x14ac:dyDescent="0.3">
      <c r="A667" s="18" t="s">
        <v>1419</v>
      </c>
      <c r="B667" s="92">
        <f>+IFERROR(VLOOKUP(A667,'Details local delivery'!B:C,2,0),"-")</f>
        <v>46098</v>
      </c>
      <c r="C667" s="93">
        <f t="shared" si="125"/>
        <v>46098</v>
      </c>
      <c r="D667" s="94" t="str">
        <f>+IFERROR(VLOOKUP(A667,'Details local delivery'!B:E,4,0),"-")</f>
        <v xml:space="preserve">location </v>
      </c>
      <c r="E667" s="94">
        <f>VLOOKUP(A667,'Details local delivery'!B:L,11,0)</f>
        <v>0</v>
      </c>
      <c r="F667" s="94">
        <f>SUMIFS('Details local delivery'!M:M,'Details local delivery'!G:G,'RECAP Delivery Plan '!A667)</f>
        <v>23</v>
      </c>
      <c r="G667" s="94">
        <f>VLOOKUP(A667,'Details local delivery'!B:J,9,0)</f>
        <v>0</v>
      </c>
      <c r="H667" s="95">
        <f>SUMIFS('Details local delivery'!K:K,'Details local delivery'!G:G,'RECAP Delivery Plan '!A667)</f>
        <v>0</v>
      </c>
      <c r="I667" s="96">
        <f>SUMIFS('Details local delivery'!Y:Y,'Details local delivery'!B:B,A:A)</f>
        <v>0</v>
      </c>
      <c r="J667" s="97">
        <f>AVERAGEIFS('Details local delivery'!W:W,'Details local delivery'!B:B,A667)</f>
        <v>1</v>
      </c>
      <c r="K667" s="96">
        <f>_xlfn.MAXIFS('Details local delivery'!Z:Z,'Details local delivery'!B:B,A667)</f>
        <v>0</v>
      </c>
      <c r="L667" s="96">
        <f>_xlfn.MAXIFS('Details local delivery'!AA:AA,'Details local delivery'!B:B,A667)</f>
        <v>0</v>
      </c>
      <c r="M667" s="256">
        <f>IFERROR(_xlfn.MAXIFS('Details local delivery'!AB:AB,'Details local delivery'!B:B,A667),"-")</f>
        <v>0</v>
      </c>
      <c r="N667" s="104" t="e">
        <f t="shared" si="126"/>
        <v>#DIV/0!</v>
      </c>
      <c r="O667" s="104" t="e">
        <f t="shared" si="127"/>
        <v>#DIV/0!</v>
      </c>
      <c r="P667" s="99">
        <f t="shared" si="128"/>
        <v>0</v>
      </c>
      <c r="Q667" s="100">
        <f t="shared" si="129"/>
        <v>0</v>
      </c>
      <c r="R667" s="105" t="e">
        <f t="shared" si="130"/>
        <v>#DIV/0!</v>
      </c>
      <c r="S667" s="101" t="e">
        <f t="shared" si="131"/>
        <v>#DIV/0!</v>
      </c>
      <c r="T667" s="102"/>
      <c r="U667" s="107"/>
      <c r="V667" s="5"/>
    </row>
    <row r="668" spans="1:22" ht="15.6" hidden="1" x14ac:dyDescent="0.3">
      <c r="A668" s="18" t="s">
        <v>1420</v>
      </c>
      <c r="B668" s="92">
        <f>+IFERROR(VLOOKUP(A668,'Details local delivery'!B:C,2,0),"-")</f>
        <v>46098</v>
      </c>
      <c r="C668" s="93">
        <f t="shared" si="125"/>
        <v>46098</v>
      </c>
      <c r="D668" s="94" t="str">
        <f>+IFERROR(VLOOKUP(A668,'Details local delivery'!B:E,4,0),"-")</f>
        <v>2282tu131</v>
      </c>
      <c r="E668" s="94">
        <f>VLOOKUP(A668,'Details local delivery'!B:L,11,0)</f>
        <v>14</v>
      </c>
      <c r="F668" s="94">
        <f>SUMIFS('Details local delivery'!M:M,'Details local delivery'!G:G,'RECAP Delivery Plan '!A668)</f>
        <v>10</v>
      </c>
      <c r="G668" s="94">
        <f>VLOOKUP(A668,'Details local delivery'!B:J,9,0)</f>
        <v>10200</v>
      </c>
      <c r="H668" s="95">
        <f>SUMIFS('Details local delivery'!K:K,'Details local delivery'!G:G,'RECAP Delivery Plan '!A668)</f>
        <v>5600</v>
      </c>
      <c r="I668" s="96">
        <f>SUMIFS('Details local delivery'!Y:Y,'Details local delivery'!B:B,A:A)</f>
        <v>0</v>
      </c>
      <c r="J668" s="97">
        <f>AVERAGEIFS('Details local delivery'!W:W,'Details local delivery'!B:B,A668)</f>
        <v>1</v>
      </c>
      <c r="K668" s="96">
        <f>_xlfn.MAXIFS('Details local delivery'!Z:Z,'Details local delivery'!B:B,A668)</f>
        <v>0</v>
      </c>
      <c r="L668" s="96">
        <f>_xlfn.MAXIFS('Details local delivery'!AA:AA,'Details local delivery'!B:B,A668)</f>
        <v>0</v>
      </c>
      <c r="M668" s="96">
        <f>_xlfn.MAXIFS('Details local delivery'!AB:AB,'Details local delivery'!B:B,A668)</f>
        <v>3.4722222222222265E-2</v>
      </c>
      <c r="N668" s="104">
        <f t="shared" si="126"/>
        <v>0.7142857142857143</v>
      </c>
      <c r="O668" s="104">
        <f t="shared" si="127"/>
        <v>0.5490196078431373</v>
      </c>
      <c r="P668" s="99">
        <f t="shared" si="128"/>
        <v>3.4722222222222265E-2</v>
      </c>
      <c r="Q668" s="100">
        <f t="shared" si="129"/>
        <v>3.4722222222222265E-2</v>
      </c>
      <c r="R668" s="105">
        <f t="shared" si="130"/>
        <v>1</v>
      </c>
      <c r="S668" s="101">
        <f t="shared" si="131"/>
        <v>0.7142857142857143</v>
      </c>
      <c r="T668" s="102"/>
      <c r="U668" s="107"/>
      <c r="V668" s="5"/>
    </row>
    <row r="669" spans="1:22" ht="15.6" hidden="1" x14ac:dyDescent="0.3">
      <c r="A669" s="18" t="s">
        <v>1421</v>
      </c>
      <c r="B669" s="92">
        <f>+IFERROR(VLOOKUP(A669,'Details local delivery'!B:C,2,0),"-")</f>
        <v>46098</v>
      </c>
      <c r="C669" s="93">
        <f t="shared" ref="C669:C676" si="132">B669</f>
        <v>46098</v>
      </c>
      <c r="D669" s="94" t="str">
        <f>+IFERROR(VLOOKUP(A669,'Details local delivery'!B:E,4,0),"-")</f>
        <v>7797tu218</v>
      </c>
      <c r="E669" s="94">
        <f>VLOOKUP(A669,'Details local delivery'!B:L,11,0)</f>
        <v>3</v>
      </c>
      <c r="F669" s="94">
        <f>SUMIFS('Details local delivery'!M:M,'Details local delivery'!G:G,'RECAP Delivery Plan '!A669)</f>
        <v>3</v>
      </c>
      <c r="G669" s="94">
        <f>VLOOKUP(A669,'Details local delivery'!B:J,9,0)</f>
        <v>927</v>
      </c>
      <c r="H669" s="95">
        <f>SUMIFS('Details local delivery'!K:K,'Details local delivery'!G:G,'RECAP Delivery Plan '!A669)</f>
        <v>540</v>
      </c>
      <c r="I669" s="96">
        <f>SUMIFS('Details local delivery'!Y:Y,'Details local delivery'!B:B,A:A)</f>
        <v>0</v>
      </c>
      <c r="J669" s="97">
        <f>AVERAGEIFS('Details local delivery'!W:W,'Details local delivery'!B:B,A669)</f>
        <v>1</v>
      </c>
      <c r="K669" s="96">
        <f>_xlfn.MAXIFS('Details local delivery'!Z:Z,'Details local delivery'!B:B,A669)</f>
        <v>0</v>
      </c>
      <c r="L669" s="96">
        <f>_xlfn.MAXIFS('Details local delivery'!AA:AA,'Details local delivery'!B:B,A669)</f>
        <v>0</v>
      </c>
      <c r="M669" s="256">
        <f>IFERROR(_xlfn.MAXIFS('Details local delivery'!AB:AB,'Details local delivery'!B:B,A669),"-")</f>
        <v>0</v>
      </c>
      <c r="N669" s="104">
        <f t="shared" ref="N669:N676" si="133">+F669/E669</f>
        <v>1</v>
      </c>
      <c r="O669" s="104">
        <f t="shared" ref="O669:O676" si="134">+H669/G669</f>
        <v>0.58252427184466016</v>
      </c>
      <c r="P669" s="99">
        <f t="shared" ref="P669:P676" si="135">K669+L669+M669</f>
        <v>0</v>
      </c>
      <c r="Q669" s="100">
        <f t="shared" ref="Q669:Q676" si="136">P669+I669</f>
        <v>0</v>
      </c>
      <c r="R669" s="105" t="e">
        <f t="shared" ref="R669:R676" si="137">Q669/P669</f>
        <v>#DIV/0!</v>
      </c>
      <c r="S669" s="101">
        <f t="shared" si="131"/>
        <v>1</v>
      </c>
      <c r="T669" s="102"/>
      <c r="U669" s="107"/>
      <c r="V669" s="5"/>
    </row>
    <row r="670" spans="1:22" ht="15.6" hidden="1" x14ac:dyDescent="0.3">
      <c r="A670" s="18" t="s">
        <v>1422</v>
      </c>
      <c r="B670" s="92">
        <f>+IFERROR(VLOOKUP(A670,'Details local delivery'!B:C,2,0),"-")</f>
        <v>46098</v>
      </c>
      <c r="C670" s="93">
        <f t="shared" si="132"/>
        <v>46098</v>
      </c>
      <c r="D670" s="94" t="str">
        <f>+IFERROR(VLOOKUP(A670,'Details local delivery'!B:E,4,0),"-")</f>
        <v>REM107627</v>
      </c>
      <c r="E670" s="94">
        <f>VLOOKUP(A670,'Details local delivery'!B:L,11,0)</f>
        <v>27</v>
      </c>
      <c r="F670" s="94">
        <f>SUMIFS('Details local delivery'!M:M,'Details local delivery'!G:G,'RECAP Delivery Plan '!A670)</f>
        <v>29</v>
      </c>
      <c r="G670" s="94">
        <f>VLOOKUP(A670,'Details local delivery'!B:J,9,0)</f>
        <v>24950</v>
      </c>
      <c r="H670" s="95">
        <f>SUMIFS('Details local delivery'!K:K,'Details local delivery'!G:G,'RECAP Delivery Plan '!A670)</f>
        <v>13240</v>
      </c>
      <c r="I670" s="96">
        <f>SUMIFS('Details local delivery'!Y:Y,'Details local delivery'!B:B,A:A)</f>
        <v>0</v>
      </c>
      <c r="J670" s="97">
        <f>AVERAGEIFS('Details local delivery'!W:W,'Details local delivery'!B:B,A670)</f>
        <v>0.9604166666666667</v>
      </c>
      <c r="K670" s="96">
        <f>_xlfn.MAXIFS('Details local delivery'!Z:Z,'Details local delivery'!B:B,A670)</f>
        <v>0</v>
      </c>
      <c r="L670" s="96">
        <f>_xlfn.MAXIFS('Details local delivery'!AA:AA,'Details local delivery'!B:B,A670)</f>
        <v>0</v>
      </c>
      <c r="M670" s="256">
        <f>IFERROR(_xlfn.MAXIFS('Details local delivery'!AB:AB,'Details local delivery'!B:B,A670),"-")</f>
        <v>0</v>
      </c>
      <c r="N670" s="104">
        <f t="shared" si="133"/>
        <v>1.0740740740740742</v>
      </c>
      <c r="O670" s="104">
        <f t="shared" si="134"/>
        <v>0.53066132264529053</v>
      </c>
      <c r="P670" s="99">
        <f t="shared" si="135"/>
        <v>0</v>
      </c>
      <c r="Q670" s="100">
        <f t="shared" si="136"/>
        <v>0</v>
      </c>
      <c r="R670" s="105" t="e">
        <f t="shared" si="137"/>
        <v>#DIV/0!</v>
      </c>
      <c r="S670" s="101">
        <f t="shared" si="131"/>
        <v>1.0740740740740742</v>
      </c>
      <c r="T670" s="102"/>
      <c r="U670" s="107"/>
      <c r="V670" s="5"/>
    </row>
    <row r="671" spans="1:22" ht="15.6" hidden="1" x14ac:dyDescent="0.3">
      <c r="A671" s="18" t="s">
        <v>1423</v>
      </c>
      <c r="B671" s="92">
        <f>+IFERROR(VLOOKUP(A671,'Details local delivery'!B:C,2,0),"-")</f>
        <v>46098</v>
      </c>
      <c r="C671" s="93">
        <f t="shared" si="132"/>
        <v>46098</v>
      </c>
      <c r="D671" s="94" t="str">
        <f>+IFERROR(VLOOKUP(A671,'Details local delivery'!B:E,4,0),"-")</f>
        <v>4331tu175</v>
      </c>
      <c r="E671" s="94">
        <f>VLOOKUP(A671,'Details local delivery'!B:L,11,0)</f>
        <v>14</v>
      </c>
      <c r="F671" s="94">
        <f>SUMIFS('Details local delivery'!M:M,'Details local delivery'!G:G,'RECAP Delivery Plan '!A671)</f>
        <v>12</v>
      </c>
      <c r="G671" s="94">
        <f>VLOOKUP(A671,'Details local delivery'!B:J,9,0)</f>
        <v>9200</v>
      </c>
      <c r="H671" s="95">
        <f>SUMIFS('Details local delivery'!K:K,'Details local delivery'!G:G,'RECAP Delivery Plan '!A671)</f>
        <v>8500</v>
      </c>
      <c r="I671" s="96">
        <f>SUMIFS('Details local delivery'!Y:Y,'Details local delivery'!B:B,A:A)</f>
        <v>0</v>
      </c>
      <c r="J671" s="97">
        <f>AVERAGEIFS('Details local delivery'!W:W,'Details local delivery'!B:B,A671)</f>
        <v>1</v>
      </c>
      <c r="K671" s="96">
        <f>_xlfn.MAXIFS('Details local delivery'!Z:Z,'Details local delivery'!B:B,A671)</f>
        <v>0</v>
      </c>
      <c r="L671" s="96">
        <f>_xlfn.MAXIFS('Details local delivery'!AA:AA,'Details local delivery'!B:B,A671)</f>
        <v>0</v>
      </c>
      <c r="M671" s="256">
        <f>IFERROR(_xlfn.MAXIFS('Details local delivery'!AB:AB,'Details local delivery'!B:B,A671),"-")</f>
        <v>0</v>
      </c>
      <c r="N671" s="104">
        <f t="shared" si="133"/>
        <v>0.8571428571428571</v>
      </c>
      <c r="O671" s="104">
        <f t="shared" si="134"/>
        <v>0.92391304347826086</v>
      </c>
      <c r="P671" s="99">
        <f t="shared" si="135"/>
        <v>0</v>
      </c>
      <c r="Q671" s="100">
        <f t="shared" si="136"/>
        <v>0</v>
      </c>
      <c r="R671" s="105" t="e">
        <f t="shared" si="137"/>
        <v>#DIV/0!</v>
      </c>
      <c r="S671" s="101">
        <f t="shared" si="131"/>
        <v>0.92391304347826086</v>
      </c>
      <c r="T671" s="102"/>
      <c r="U671" s="107"/>
      <c r="V671" s="5"/>
    </row>
    <row r="672" spans="1:22" ht="15.6" hidden="1" x14ac:dyDescent="0.3">
      <c r="A672" s="18" t="s">
        <v>1424</v>
      </c>
      <c r="B672" s="92">
        <f>+IFERROR(VLOOKUP(A672,'Details local delivery'!B:C,2,0),"-")</f>
        <v>46098</v>
      </c>
      <c r="C672" s="93">
        <f t="shared" si="132"/>
        <v>46098</v>
      </c>
      <c r="D672" s="94" t="str">
        <f>+IFERROR(VLOOKUP(A672,'Details local delivery'!B:E,4,0),"-")</f>
        <v>4331tu175</v>
      </c>
      <c r="E672" s="94">
        <f>VLOOKUP(A672,'Details local delivery'!B:L,11,0)</f>
        <v>14</v>
      </c>
      <c r="F672" s="94">
        <f>SUMIFS('Details local delivery'!M:M,'Details local delivery'!G:G,'RECAP Delivery Plan '!A672)</f>
        <v>7</v>
      </c>
      <c r="G672" s="94">
        <f>VLOOKUP(A672,'Details local delivery'!B:J,9,0)</f>
        <v>9200</v>
      </c>
      <c r="H672" s="95">
        <f>SUMIFS('Details local delivery'!K:K,'Details local delivery'!G:G,'RECAP Delivery Plan '!A672)</f>
        <v>5098</v>
      </c>
      <c r="I672" s="96">
        <f>SUMIFS('Details local delivery'!Y:Y,'Details local delivery'!B:B,A:A)</f>
        <v>0</v>
      </c>
      <c r="J672" s="97">
        <f>AVERAGEIFS('Details local delivery'!W:W,'Details local delivery'!B:B,A672)</f>
        <v>1</v>
      </c>
      <c r="K672" s="96">
        <f>_xlfn.MAXIFS('Details local delivery'!Z:Z,'Details local delivery'!B:B,A672)</f>
        <v>0</v>
      </c>
      <c r="L672" s="96">
        <f>_xlfn.MAXIFS('Details local delivery'!AA:AA,'Details local delivery'!B:B,A672)</f>
        <v>0</v>
      </c>
      <c r="M672" s="256">
        <f>IFERROR(_xlfn.MAXIFS('Details local delivery'!AB:AB,'Details local delivery'!B:B,A672),"-")</f>
        <v>0</v>
      </c>
      <c r="N672" s="104">
        <f t="shared" si="133"/>
        <v>0.5</v>
      </c>
      <c r="O672" s="104">
        <f t="shared" si="134"/>
        <v>0.55413043478260871</v>
      </c>
      <c r="P672" s="99">
        <f t="shared" si="135"/>
        <v>0</v>
      </c>
      <c r="Q672" s="100">
        <f t="shared" si="136"/>
        <v>0</v>
      </c>
      <c r="R672" s="105" t="e">
        <f t="shared" si="137"/>
        <v>#DIV/0!</v>
      </c>
      <c r="S672" s="101">
        <f t="shared" si="131"/>
        <v>0.55413043478260871</v>
      </c>
      <c r="T672" s="102"/>
      <c r="U672" s="107"/>
      <c r="V672" s="5"/>
    </row>
    <row r="673" spans="1:22" ht="15.6" hidden="1" x14ac:dyDescent="0.3">
      <c r="A673" s="18" t="s">
        <v>1425</v>
      </c>
      <c r="B673" s="92">
        <f>+IFERROR(VLOOKUP(A673,'Details local delivery'!B:C,2,0),"-")</f>
        <v>46098</v>
      </c>
      <c r="C673" s="93">
        <f t="shared" si="132"/>
        <v>46098</v>
      </c>
      <c r="D673" s="94" t="str">
        <f>+IFERROR(VLOOKUP(A673,'Details local delivery'!B:E,4,0),"-")</f>
        <v>626tu203</v>
      </c>
      <c r="E673" s="94">
        <f>VLOOKUP(A673,'Details local delivery'!B:L,11,0)</f>
        <v>14</v>
      </c>
      <c r="F673" s="94">
        <f>SUMIFS('Details local delivery'!M:M,'Details local delivery'!G:G,'RECAP Delivery Plan '!A673)</f>
        <v>14</v>
      </c>
      <c r="G673" s="94">
        <f>VLOOKUP(A673,'Details local delivery'!B:J,9,0)</f>
        <v>8500</v>
      </c>
      <c r="H673" s="95">
        <f>SUMIFS('Details local delivery'!K:K,'Details local delivery'!G:G,'RECAP Delivery Plan '!A673)</f>
        <v>12600</v>
      </c>
      <c r="I673" s="96">
        <f>SUMIFS('Details local delivery'!Y:Y,'Details local delivery'!B:B,A:A)</f>
        <v>0</v>
      </c>
      <c r="J673" s="97">
        <f>AVERAGEIFS('Details local delivery'!W:W,'Details local delivery'!B:B,A673)</f>
        <v>1</v>
      </c>
      <c r="K673" s="96">
        <f>_xlfn.MAXIFS('Details local delivery'!Z:Z,'Details local delivery'!B:B,A673)</f>
        <v>0</v>
      </c>
      <c r="L673" s="96">
        <f>_xlfn.MAXIFS('Details local delivery'!AA:AA,'Details local delivery'!B:B,A673)</f>
        <v>0</v>
      </c>
      <c r="M673" s="256">
        <f>IFERROR(_xlfn.MAXIFS('Details local delivery'!AB:AB,'Details local delivery'!B:B,A673),"-")</f>
        <v>0</v>
      </c>
      <c r="N673" s="104">
        <f t="shared" si="133"/>
        <v>1</v>
      </c>
      <c r="O673" s="104">
        <f t="shared" si="134"/>
        <v>1.4823529411764707</v>
      </c>
      <c r="P673" s="99">
        <f t="shared" si="135"/>
        <v>0</v>
      </c>
      <c r="Q673" s="100">
        <f t="shared" si="136"/>
        <v>0</v>
      </c>
      <c r="R673" s="105" t="e">
        <f t="shared" si="137"/>
        <v>#DIV/0!</v>
      </c>
      <c r="S673" s="101">
        <f t="shared" si="131"/>
        <v>1.4823529411764707</v>
      </c>
      <c r="T673" s="102"/>
      <c r="U673" s="107"/>
      <c r="V673" s="5"/>
    </row>
    <row r="674" spans="1:22" ht="15.6" hidden="1" x14ac:dyDescent="0.3">
      <c r="A674" s="18" t="s">
        <v>1426</v>
      </c>
      <c r="B674" s="92">
        <f>+IFERROR(VLOOKUP(A674,'Details local delivery'!B:C,2,0),"-")</f>
        <v>46098</v>
      </c>
      <c r="C674" s="93">
        <f t="shared" si="132"/>
        <v>46098</v>
      </c>
      <c r="D674" s="94" t="str">
        <f>+IFERROR(VLOOKUP(A674,'Details local delivery'!B:E,4,0),"-")</f>
        <v>REM107627</v>
      </c>
      <c r="E674" s="94">
        <f>VLOOKUP(A674,'Details local delivery'!B:L,11,0)</f>
        <v>27</v>
      </c>
      <c r="F674" s="94">
        <f>SUMIFS('Details local delivery'!M:M,'Details local delivery'!G:G,'RECAP Delivery Plan '!A674)</f>
        <v>21</v>
      </c>
      <c r="G674" s="94">
        <f>VLOOKUP(A674,'Details local delivery'!B:J,9,0)</f>
        <v>24950</v>
      </c>
      <c r="H674" s="95">
        <f>SUMIFS('Details local delivery'!K:K,'Details local delivery'!G:G,'RECAP Delivery Plan '!A674)</f>
        <v>8146.96</v>
      </c>
      <c r="I674" s="96">
        <f>SUMIFS('Details local delivery'!Y:Y,'Details local delivery'!B:B,A:A)</f>
        <v>0</v>
      </c>
      <c r="J674" s="97">
        <f>AVERAGEIFS('Details local delivery'!W:W,'Details local delivery'!B:B,A674)</f>
        <v>0.83125000000000004</v>
      </c>
      <c r="K674" s="96">
        <f>_xlfn.MAXIFS('Details local delivery'!Z:Z,'Details local delivery'!B:B,A674)</f>
        <v>0</v>
      </c>
      <c r="L674" s="96">
        <f>_xlfn.MAXIFS('Details local delivery'!AA:AA,'Details local delivery'!B:B,A674)</f>
        <v>0</v>
      </c>
      <c r="M674" s="256">
        <f>IFERROR(_xlfn.MAXIFS('Details local delivery'!AB:AB,'Details local delivery'!B:B,A674),"-")</f>
        <v>0</v>
      </c>
      <c r="N674" s="104">
        <f t="shared" si="133"/>
        <v>0.77777777777777779</v>
      </c>
      <c r="O674" s="104">
        <f t="shared" si="134"/>
        <v>0.32653146292585172</v>
      </c>
      <c r="P674" s="99">
        <f t="shared" si="135"/>
        <v>0</v>
      </c>
      <c r="Q674" s="100">
        <f t="shared" si="136"/>
        <v>0</v>
      </c>
      <c r="R674" s="105" t="e">
        <f t="shared" si="137"/>
        <v>#DIV/0!</v>
      </c>
      <c r="S674" s="101">
        <f t="shared" si="131"/>
        <v>0.77777777777777779</v>
      </c>
      <c r="T674" s="102"/>
      <c r="U674" s="107"/>
      <c r="V674" s="5"/>
    </row>
    <row r="675" spans="1:22" ht="15.6" hidden="1" x14ac:dyDescent="0.3">
      <c r="A675" s="18" t="s">
        <v>1427</v>
      </c>
      <c r="B675" s="92">
        <f>+IFERROR(VLOOKUP(A675,'Details local delivery'!B:C,2,0),"-")</f>
        <v>46098</v>
      </c>
      <c r="C675" s="93">
        <f t="shared" si="132"/>
        <v>46098</v>
      </c>
      <c r="D675" s="94" t="str">
        <f>+IFERROR(VLOOKUP(A675,'Details local delivery'!B:E,4,0),"-")</f>
        <v>7797tu218</v>
      </c>
      <c r="E675" s="94">
        <f>VLOOKUP(A675,'Details local delivery'!B:L,11,0)</f>
        <v>3</v>
      </c>
      <c r="F675" s="94">
        <f>SUMIFS('Details local delivery'!M:M,'Details local delivery'!G:G,'RECAP Delivery Plan '!A675)</f>
        <v>3</v>
      </c>
      <c r="G675" s="94">
        <f>VLOOKUP(A675,'Details local delivery'!B:J,9,0)</f>
        <v>927</v>
      </c>
      <c r="H675" s="95">
        <f>SUMIFS('Details local delivery'!K:K,'Details local delivery'!G:G,'RECAP Delivery Plan '!A675)</f>
        <v>200</v>
      </c>
      <c r="I675" s="96">
        <f>SUMIFS('Details local delivery'!Y:Y,'Details local delivery'!B:B,A:A)</f>
        <v>0</v>
      </c>
      <c r="J675" s="97">
        <f>AVERAGEIFS('Details local delivery'!W:W,'Details local delivery'!B:B,A675)</f>
        <v>1</v>
      </c>
      <c r="K675" s="96">
        <f>_xlfn.MAXIFS('Details local delivery'!Z:Z,'Details local delivery'!B:B,A675)</f>
        <v>0</v>
      </c>
      <c r="L675" s="96">
        <f>_xlfn.MAXIFS('Details local delivery'!AA:AA,'Details local delivery'!B:B,A675)</f>
        <v>0</v>
      </c>
      <c r="M675" s="256">
        <f>IFERROR(_xlfn.MAXIFS('Details local delivery'!AB:AB,'Details local delivery'!B:B,A675),"-")</f>
        <v>0</v>
      </c>
      <c r="N675" s="104">
        <f t="shared" si="133"/>
        <v>1</v>
      </c>
      <c r="O675" s="104">
        <f t="shared" si="134"/>
        <v>0.21574973031283712</v>
      </c>
      <c r="P675" s="99">
        <f t="shared" si="135"/>
        <v>0</v>
      </c>
      <c r="Q675" s="100">
        <f t="shared" si="136"/>
        <v>0</v>
      </c>
      <c r="R675" s="105" t="e">
        <f t="shared" si="137"/>
        <v>#DIV/0!</v>
      </c>
      <c r="S675" s="101">
        <f t="shared" si="131"/>
        <v>1</v>
      </c>
      <c r="T675" s="102"/>
      <c r="U675" s="107"/>
      <c r="V675" s="5"/>
    </row>
    <row r="676" spans="1:22" ht="15.6" hidden="1" x14ac:dyDescent="0.3">
      <c r="A676" s="18" t="s">
        <v>1428</v>
      </c>
      <c r="B676" s="92">
        <f>+IFERROR(VLOOKUP(A676,'Details local delivery'!B:C,2,0),"-")</f>
        <v>46099</v>
      </c>
      <c r="C676" s="93">
        <f t="shared" si="132"/>
        <v>46099</v>
      </c>
      <c r="D676" s="94" t="str">
        <f>+IFERROR(VLOOKUP(A676,'Details local delivery'!B:E,4,0),"-")</f>
        <v>4331tu175</v>
      </c>
      <c r="E676" s="94">
        <f>VLOOKUP(A676,'Details local delivery'!B:L,11,0)</f>
        <v>14</v>
      </c>
      <c r="F676" s="94">
        <f>SUMIFS('Details local delivery'!M:M,'Details local delivery'!G:G,'RECAP Delivery Plan '!A676)</f>
        <v>13</v>
      </c>
      <c r="G676" s="94">
        <f>VLOOKUP(A676,'Details local delivery'!B:J,9,0)</f>
        <v>9200</v>
      </c>
      <c r="H676" s="95">
        <f>SUMIFS('Details local delivery'!K:K,'Details local delivery'!G:G,'RECAP Delivery Plan '!A676)</f>
        <v>8370</v>
      </c>
      <c r="I676" s="96">
        <f>SUMIFS('Details local delivery'!Y:Y,'Details local delivery'!B:B,A:A)</f>
        <v>0</v>
      </c>
      <c r="J676" s="97">
        <f>AVERAGEIFS('Details local delivery'!W:W,'Details local delivery'!B:B,A676)</f>
        <v>1</v>
      </c>
      <c r="K676" s="96">
        <f>_xlfn.MAXIFS('Details local delivery'!Z:Z,'Details local delivery'!B:B,A676)</f>
        <v>0</v>
      </c>
      <c r="L676" s="96">
        <f>_xlfn.MAXIFS('Details local delivery'!AA:AA,'Details local delivery'!B:B,A676)</f>
        <v>0</v>
      </c>
      <c r="M676" s="256">
        <f>IFERROR(_xlfn.MAXIFS('Details local delivery'!AB:AB,'Details local delivery'!B:B,A676),"-")</f>
        <v>0</v>
      </c>
      <c r="N676" s="104">
        <f t="shared" si="133"/>
        <v>0.9285714285714286</v>
      </c>
      <c r="O676" s="104">
        <f t="shared" si="134"/>
        <v>0.9097826086956522</v>
      </c>
      <c r="P676" s="99">
        <f t="shared" si="135"/>
        <v>0</v>
      </c>
      <c r="Q676" s="100">
        <f t="shared" si="136"/>
        <v>0</v>
      </c>
      <c r="R676" s="105" t="e">
        <f t="shared" si="137"/>
        <v>#DIV/0!</v>
      </c>
      <c r="S676" s="101">
        <f t="shared" si="131"/>
        <v>0.9285714285714286</v>
      </c>
      <c r="T676" s="102"/>
      <c r="U676" s="107"/>
      <c r="V676" s="5"/>
    </row>
    <row r="677" spans="1:22" ht="15.6" hidden="1" x14ac:dyDescent="0.3">
      <c r="A677" s="18" t="s">
        <v>1429</v>
      </c>
      <c r="B677" s="92">
        <f>+IFERROR(VLOOKUP(A677,'Details local delivery'!B:C,2,0),"-")</f>
        <v>46099</v>
      </c>
      <c r="C677" s="93">
        <f t="shared" ref="C677:C740" si="138">B677</f>
        <v>46099</v>
      </c>
      <c r="D677" s="94" t="str">
        <f>+IFERROR(VLOOKUP(A677,'Details local delivery'!B:E,4,0),"-")</f>
        <v>2282tu131</v>
      </c>
      <c r="E677" s="94">
        <f>VLOOKUP(A677,'Details local delivery'!B:L,11,0)</f>
        <v>14</v>
      </c>
      <c r="F677" s="94">
        <f>SUMIFS('Details local delivery'!M:M,'Details local delivery'!G:G,'RECAP Delivery Plan '!A677)</f>
        <v>10</v>
      </c>
      <c r="G677" s="94">
        <f>VLOOKUP(A677,'Details local delivery'!B:J,9,0)</f>
        <v>10200</v>
      </c>
      <c r="H677" s="95">
        <f>SUMIFS('Details local delivery'!K:K,'Details local delivery'!G:G,'RECAP Delivery Plan '!A677)</f>
        <v>9942.2000000000007</v>
      </c>
      <c r="I677" s="96">
        <f>SUMIFS('Details local delivery'!Y:Y,'Details local delivery'!B:B,A:A)</f>
        <v>0</v>
      </c>
      <c r="J677" s="97">
        <f>AVERAGEIFS('Details local delivery'!W:W,'Details local delivery'!B:B,A677)</f>
        <v>0.67500000000000004</v>
      </c>
      <c r="K677" s="96">
        <f>_xlfn.MAXIFS('Details local delivery'!Z:Z,'Details local delivery'!B:B,A677)</f>
        <v>0</v>
      </c>
      <c r="L677" s="96">
        <f>_xlfn.MAXIFS('Details local delivery'!AA:AA,'Details local delivery'!B:B,A677)</f>
        <v>0</v>
      </c>
      <c r="M677" s="256">
        <f>IFERROR(_xlfn.MAXIFS('Details local delivery'!AB:AB,'Details local delivery'!B:B,A677),"-")</f>
        <v>0</v>
      </c>
      <c r="N677" s="104">
        <f t="shared" ref="N677:N740" si="139">+F677/E677</f>
        <v>0.7142857142857143</v>
      </c>
      <c r="O677" s="104">
        <f t="shared" ref="O677:O740" si="140">+H677/G677</f>
        <v>0.97472549019607846</v>
      </c>
      <c r="P677" s="99">
        <f t="shared" ref="P677:P740" si="141">K677+L677+M677</f>
        <v>0</v>
      </c>
      <c r="Q677" s="100">
        <f t="shared" ref="Q677:Q740" si="142">P677+I677</f>
        <v>0</v>
      </c>
      <c r="R677" s="105" t="e">
        <f t="shared" ref="R677:R740" si="143">Q677/P677</f>
        <v>#DIV/0!</v>
      </c>
      <c r="S677" s="101">
        <f t="shared" si="131"/>
        <v>0.97472549019607846</v>
      </c>
      <c r="T677" s="102"/>
      <c r="U677" s="107"/>
      <c r="V677" s="5"/>
    </row>
    <row r="678" spans="1:22" ht="15.6" hidden="1" x14ac:dyDescent="0.3">
      <c r="A678" s="18" t="s">
        <v>1430</v>
      </c>
      <c r="B678" s="92">
        <f>+IFERROR(VLOOKUP(A678,'Details local delivery'!B:C,2,0),"-")</f>
        <v>46099</v>
      </c>
      <c r="C678" s="93">
        <f t="shared" si="138"/>
        <v>46099</v>
      </c>
      <c r="D678" s="94" t="str">
        <f>+IFERROR(VLOOKUP(A678,'Details local delivery'!B:E,4,0),"-")</f>
        <v>626tu203</v>
      </c>
      <c r="E678" s="94">
        <f>VLOOKUP(A678,'Details local delivery'!B:L,11,0)</f>
        <v>14</v>
      </c>
      <c r="F678" s="94">
        <f>SUMIFS('Details local delivery'!M:M,'Details local delivery'!G:G,'RECAP Delivery Plan '!A678)</f>
        <v>10</v>
      </c>
      <c r="G678" s="94">
        <f>VLOOKUP(A678,'Details local delivery'!B:J,9,0)</f>
        <v>8500</v>
      </c>
      <c r="H678" s="95">
        <f>SUMIFS('Details local delivery'!K:K,'Details local delivery'!G:G,'RECAP Delivery Plan '!A678)</f>
        <v>9942.2000000000007</v>
      </c>
      <c r="I678" s="96">
        <f>SUMIFS('Details local delivery'!Y:Y,'Details local delivery'!B:B,A:A)</f>
        <v>0</v>
      </c>
      <c r="J678" s="97">
        <f>AVERAGEIFS('Details local delivery'!W:W,'Details local delivery'!B:B,A678)</f>
        <v>1</v>
      </c>
      <c r="K678" s="96">
        <f>_xlfn.MAXIFS('Details local delivery'!Z:Z,'Details local delivery'!B:B,A678)</f>
        <v>0</v>
      </c>
      <c r="L678" s="96">
        <f>_xlfn.MAXIFS('Details local delivery'!AA:AA,'Details local delivery'!B:B,A678)</f>
        <v>0</v>
      </c>
      <c r="M678" s="96">
        <f>_xlfn.MAXIFS('Details local delivery'!AB:AB,'Details local delivery'!B:B,A678)</f>
        <v>0</v>
      </c>
      <c r="N678" s="104">
        <f t="shared" si="139"/>
        <v>0.7142857142857143</v>
      </c>
      <c r="O678" s="104">
        <f t="shared" si="140"/>
        <v>1.1696705882352942</v>
      </c>
      <c r="P678" s="99">
        <f t="shared" si="141"/>
        <v>0</v>
      </c>
      <c r="Q678" s="100">
        <f t="shared" si="142"/>
        <v>0</v>
      </c>
      <c r="R678" s="105" t="e">
        <f t="shared" si="143"/>
        <v>#DIV/0!</v>
      </c>
      <c r="S678" s="101">
        <f t="shared" si="131"/>
        <v>1.1696705882352942</v>
      </c>
      <c r="T678" s="102"/>
      <c r="U678" s="107"/>
      <c r="V678" s="5"/>
    </row>
    <row r="679" spans="1:22" ht="15.6" hidden="1" x14ac:dyDescent="0.3">
      <c r="A679" s="18" t="s">
        <v>1431</v>
      </c>
      <c r="B679" s="92">
        <f>+IFERROR(VLOOKUP(A679,'Details local delivery'!B:C,2,0),"-")</f>
        <v>46099</v>
      </c>
      <c r="C679" s="93">
        <f t="shared" si="138"/>
        <v>46099</v>
      </c>
      <c r="D679" s="94" t="str">
        <f>+IFERROR(VLOOKUP(A679,'Details local delivery'!B:E,4,0),"-")</f>
        <v>GTS</v>
      </c>
      <c r="E679" s="94">
        <f>VLOOKUP(A679,'Details local delivery'!B:L,11,0)</f>
        <v>0</v>
      </c>
      <c r="F679" s="94">
        <f>SUMIFS('Details local delivery'!M:M,'Details local delivery'!G:G,'RECAP Delivery Plan '!A679)</f>
        <v>5</v>
      </c>
      <c r="G679" s="94">
        <f>VLOOKUP(A679,'Details local delivery'!B:J,9,0)</f>
        <v>0</v>
      </c>
      <c r="H679" s="95">
        <f>SUMIFS('Details local delivery'!K:K,'Details local delivery'!G:G,'RECAP Delivery Plan '!A679)</f>
        <v>0</v>
      </c>
      <c r="I679" s="96">
        <f>SUMIFS('Details local delivery'!Y:Y,'Details local delivery'!B:B,A:A)</f>
        <v>0</v>
      </c>
      <c r="J679" s="97">
        <f>AVERAGEIFS('Details local delivery'!W:W,'Details local delivery'!B:B,A679)</f>
        <v>1</v>
      </c>
      <c r="K679" s="96">
        <f>_xlfn.MAXIFS('Details local delivery'!Z:Z,'Details local delivery'!B:B,A679)</f>
        <v>0</v>
      </c>
      <c r="L679" s="96">
        <f>_xlfn.MAXIFS('Details local delivery'!AA:AA,'Details local delivery'!B:B,A679)</f>
        <v>0</v>
      </c>
      <c r="M679" s="256">
        <f>IFERROR(_xlfn.MAXIFS('Details local delivery'!AB:AB,'Details local delivery'!B:B,A679),"-")</f>
        <v>0</v>
      </c>
      <c r="N679" s="104" t="e">
        <f t="shared" si="139"/>
        <v>#DIV/0!</v>
      </c>
      <c r="O679" s="104" t="e">
        <f t="shared" si="140"/>
        <v>#DIV/0!</v>
      </c>
      <c r="P679" s="99">
        <f t="shared" si="141"/>
        <v>0</v>
      </c>
      <c r="Q679" s="100">
        <f t="shared" si="142"/>
        <v>0</v>
      </c>
      <c r="R679" s="105" t="e">
        <f t="shared" si="143"/>
        <v>#DIV/0!</v>
      </c>
      <c r="S679" s="101" t="e">
        <f t="shared" si="131"/>
        <v>#DIV/0!</v>
      </c>
      <c r="T679" s="102"/>
      <c r="U679" s="107"/>
      <c r="V679" s="5"/>
    </row>
    <row r="680" spans="1:22" ht="15.6" hidden="1" x14ac:dyDescent="0.3">
      <c r="A680" s="18" t="s">
        <v>1432</v>
      </c>
      <c r="B680" s="92">
        <f>+IFERROR(VLOOKUP(A680,'Details local delivery'!B:C,2,0),"-")</f>
        <v>46099</v>
      </c>
      <c r="C680" s="93">
        <f t="shared" si="138"/>
        <v>46099</v>
      </c>
      <c r="D680" s="94" t="str">
        <f>+IFERROR(VLOOKUP(A680,'Details local delivery'!B:E,4,0),"-")</f>
        <v>9524TU238</v>
      </c>
      <c r="E680" s="94">
        <f>VLOOKUP(A680,'Details local delivery'!B:L,11,0)</f>
        <v>14</v>
      </c>
      <c r="F680" s="94">
        <f>SUMIFS('Details local delivery'!M:M,'Details local delivery'!G:G,'RECAP Delivery Plan '!A680)</f>
        <v>3</v>
      </c>
      <c r="G680" s="94">
        <f>VLOOKUP(A680,'Details local delivery'!B:J,9,0)</f>
        <v>10230</v>
      </c>
      <c r="H680" s="95">
        <f>SUMIFS('Details local delivery'!K:K,'Details local delivery'!G:G,'RECAP Delivery Plan '!A680)</f>
        <v>5200</v>
      </c>
      <c r="I680" s="96">
        <f>SUMIFS('Details local delivery'!Y:Y,'Details local delivery'!B:B,A:A)</f>
        <v>0</v>
      </c>
      <c r="J680" s="97">
        <f>AVERAGEIFS('Details local delivery'!W:W,'Details local delivery'!B:B,A680)</f>
        <v>1</v>
      </c>
      <c r="K680" s="96">
        <f>_xlfn.MAXIFS('Details local delivery'!Z:Z,'Details local delivery'!B:B,A680)</f>
        <v>0</v>
      </c>
      <c r="L680" s="96">
        <f>_xlfn.MAXIFS('Details local delivery'!AA:AA,'Details local delivery'!B:B,A680)</f>
        <v>0</v>
      </c>
      <c r="M680" s="96">
        <f>_xlfn.MAXIFS('Details local delivery'!AB:AB,'Details local delivery'!B:B,A680)</f>
        <v>0</v>
      </c>
      <c r="N680" s="104">
        <f t="shared" si="139"/>
        <v>0.21428571428571427</v>
      </c>
      <c r="O680" s="104">
        <f t="shared" si="140"/>
        <v>0.50830889540566959</v>
      </c>
      <c r="P680" s="99">
        <f t="shared" si="141"/>
        <v>0</v>
      </c>
      <c r="Q680" s="100">
        <f t="shared" si="142"/>
        <v>0</v>
      </c>
      <c r="R680" s="105" t="e">
        <f t="shared" si="143"/>
        <v>#DIV/0!</v>
      </c>
      <c r="S680" s="101">
        <f t="shared" si="131"/>
        <v>0.50830889540566959</v>
      </c>
      <c r="T680" s="102"/>
      <c r="U680" s="107"/>
      <c r="V680" s="5"/>
    </row>
    <row r="681" spans="1:22" ht="15.6" hidden="1" x14ac:dyDescent="0.3">
      <c r="A681" s="18" t="s">
        <v>1433</v>
      </c>
      <c r="B681" s="92">
        <f>+IFERROR(VLOOKUP(A681,'Details local delivery'!B:C,2,0),"-")</f>
        <v>46099</v>
      </c>
      <c r="C681" s="93">
        <f t="shared" si="138"/>
        <v>46099</v>
      </c>
      <c r="D681" s="94" t="str">
        <f>+IFERROR(VLOOKUP(A681,'Details local delivery'!B:E,4,0),"-")</f>
        <v>9524TU238</v>
      </c>
      <c r="E681" s="94">
        <f>VLOOKUP(A681,'Details local delivery'!B:L,11,0)</f>
        <v>14</v>
      </c>
      <c r="F681" s="94">
        <f>SUMIFS('Details local delivery'!M:M,'Details local delivery'!G:G,'RECAP Delivery Plan '!A681)</f>
        <v>8</v>
      </c>
      <c r="G681" s="94">
        <f>VLOOKUP(A681,'Details local delivery'!B:J,9,0)</f>
        <v>10230</v>
      </c>
      <c r="H681" s="95">
        <f>SUMIFS('Details local delivery'!K:K,'Details local delivery'!G:G,'RECAP Delivery Plan '!A681)</f>
        <v>8500</v>
      </c>
      <c r="I681" s="96">
        <f>SUMIFS('Details local delivery'!Y:Y,'Details local delivery'!B:B,A:A)</f>
        <v>0</v>
      </c>
      <c r="J681" s="97">
        <f>AVERAGEIFS('Details local delivery'!W:W,'Details local delivery'!B:B,A681)</f>
        <v>1</v>
      </c>
      <c r="K681" s="96">
        <f>_xlfn.MAXIFS('Details local delivery'!Z:Z,'Details local delivery'!B:B,A681)</f>
        <v>0</v>
      </c>
      <c r="L681" s="96">
        <f>_xlfn.MAXIFS('Details local delivery'!AA:AA,'Details local delivery'!B:B,A681)</f>
        <v>0</v>
      </c>
      <c r="M681" s="256">
        <f>IFERROR(_xlfn.MAXIFS('Details local delivery'!AB:AB,'Details local delivery'!B:B,A681),"-")</f>
        <v>0</v>
      </c>
      <c r="N681" s="104">
        <f t="shared" si="139"/>
        <v>0.5714285714285714</v>
      </c>
      <c r="O681" s="104">
        <f t="shared" si="140"/>
        <v>0.83088954056695996</v>
      </c>
      <c r="P681" s="99">
        <f t="shared" si="141"/>
        <v>0</v>
      </c>
      <c r="Q681" s="100">
        <f t="shared" si="142"/>
        <v>0</v>
      </c>
      <c r="R681" s="105" t="e">
        <f t="shared" si="143"/>
        <v>#DIV/0!</v>
      </c>
      <c r="S681" s="101">
        <f t="shared" si="131"/>
        <v>0.83088954056695996</v>
      </c>
      <c r="T681" s="102"/>
      <c r="U681" s="107"/>
      <c r="V681" s="5"/>
    </row>
    <row r="682" spans="1:22" ht="15.6" hidden="1" x14ac:dyDescent="0.3">
      <c r="A682" s="18" t="s">
        <v>1434</v>
      </c>
      <c r="B682" s="92">
        <f>+IFERROR(VLOOKUP(A682,'Details local delivery'!B:C,2,0),"-")</f>
        <v>46099</v>
      </c>
      <c r="C682" s="93">
        <f t="shared" si="138"/>
        <v>46099</v>
      </c>
      <c r="D682" s="94" t="str">
        <f>+IFERROR(VLOOKUP(A682,'Details local delivery'!B:E,4,0),"-")</f>
        <v xml:space="preserve">location </v>
      </c>
      <c r="E682" s="94">
        <f>VLOOKUP(A682,'Details local delivery'!B:L,11,0)</f>
        <v>0</v>
      </c>
      <c r="F682" s="94">
        <f>SUMIFS('Details local delivery'!M:M,'Details local delivery'!G:G,'RECAP Delivery Plan '!A682)</f>
        <v>35</v>
      </c>
      <c r="G682" s="94">
        <f>VLOOKUP(A682,'Details local delivery'!B:J,9,0)</f>
        <v>0</v>
      </c>
      <c r="H682" s="95">
        <f>SUMIFS('Details local delivery'!K:K,'Details local delivery'!G:G,'RECAP Delivery Plan '!A682)</f>
        <v>0</v>
      </c>
      <c r="I682" s="96">
        <f>SUMIFS('Details local delivery'!Y:Y,'Details local delivery'!B:B,A:A)</f>
        <v>0</v>
      </c>
      <c r="J682" s="97">
        <f>AVERAGEIFS('Details local delivery'!W:W,'Details local delivery'!B:B,A682)</f>
        <v>1</v>
      </c>
      <c r="K682" s="96">
        <f>_xlfn.MAXIFS('Details local delivery'!Z:Z,'Details local delivery'!B:B,A682)</f>
        <v>0</v>
      </c>
      <c r="L682" s="96">
        <f>_xlfn.MAXIFS('Details local delivery'!AA:AA,'Details local delivery'!B:B,A682)</f>
        <v>0</v>
      </c>
      <c r="M682" s="256">
        <f>IFERROR(_xlfn.MAXIFS('Details local delivery'!AB:AB,'Details local delivery'!B:B,A682),"-")</f>
        <v>0</v>
      </c>
      <c r="N682" s="104" t="e">
        <f t="shared" si="139"/>
        <v>#DIV/0!</v>
      </c>
      <c r="O682" s="104" t="e">
        <f t="shared" si="140"/>
        <v>#DIV/0!</v>
      </c>
      <c r="P682" s="99">
        <f t="shared" si="141"/>
        <v>0</v>
      </c>
      <c r="Q682" s="100">
        <f t="shared" si="142"/>
        <v>0</v>
      </c>
      <c r="R682" s="105" t="e">
        <f t="shared" si="143"/>
        <v>#DIV/0!</v>
      </c>
      <c r="S682" s="101" t="e">
        <f t="shared" si="131"/>
        <v>#DIV/0!</v>
      </c>
      <c r="T682" s="102"/>
      <c r="U682" s="107"/>
      <c r="V682" s="5"/>
    </row>
    <row r="683" spans="1:22" ht="15.6" hidden="1" x14ac:dyDescent="0.3">
      <c r="A683" s="18" t="s">
        <v>1435</v>
      </c>
      <c r="B683" s="92">
        <f>+IFERROR(VLOOKUP(A683,'Details local delivery'!B:C,2,0),"-")</f>
        <v>46099</v>
      </c>
      <c r="C683" s="93">
        <f t="shared" si="138"/>
        <v>46099</v>
      </c>
      <c r="D683" s="94" t="str">
        <f>+IFERROR(VLOOKUP(A683,'Details local delivery'!B:E,4,0),"-")</f>
        <v>REM107627</v>
      </c>
      <c r="E683" s="94">
        <f>VLOOKUP(A683,'Details local delivery'!B:L,11,0)</f>
        <v>27</v>
      </c>
      <c r="F683" s="94">
        <f>SUMIFS('Details local delivery'!M:M,'Details local delivery'!G:G,'RECAP Delivery Plan '!A683)</f>
        <v>17</v>
      </c>
      <c r="G683" s="94">
        <f>VLOOKUP(A683,'Details local delivery'!B:J,9,0)</f>
        <v>24950</v>
      </c>
      <c r="H683" s="95">
        <f>SUMIFS('Details local delivery'!K:K,'Details local delivery'!G:G,'RECAP Delivery Plan '!A683)</f>
        <v>5443</v>
      </c>
      <c r="I683" s="96">
        <f>SUMIFS('Details local delivery'!Y:Y,'Details local delivery'!B:B,A:A)</f>
        <v>0</v>
      </c>
      <c r="J683" s="97">
        <f>AVERAGEIFS('Details local delivery'!W:W,'Details local delivery'!B:B,A683)</f>
        <v>1</v>
      </c>
      <c r="K683" s="96">
        <f>_xlfn.MAXIFS('Details local delivery'!Z:Z,'Details local delivery'!B:B,A683)</f>
        <v>0</v>
      </c>
      <c r="L683" s="96">
        <f>_xlfn.MAXIFS('Details local delivery'!AA:AA,'Details local delivery'!B:B,A683)</f>
        <v>0</v>
      </c>
      <c r="M683" s="256">
        <f>IFERROR(_xlfn.MAXIFS('Details local delivery'!AB:AB,'Details local delivery'!B:B,A683),"-")</f>
        <v>0</v>
      </c>
      <c r="N683" s="104">
        <f t="shared" si="139"/>
        <v>0.62962962962962965</v>
      </c>
      <c r="O683" s="104">
        <f t="shared" si="140"/>
        <v>0.21815631262525051</v>
      </c>
      <c r="P683" s="99">
        <f t="shared" si="141"/>
        <v>0</v>
      </c>
      <c r="Q683" s="100">
        <f t="shared" si="142"/>
        <v>0</v>
      </c>
      <c r="R683" s="105" t="e">
        <f t="shared" si="143"/>
        <v>#DIV/0!</v>
      </c>
      <c r="S683" s="101">
        <f t="shared" si="131"/>
        <v>0.62962962962962965</v>
      </c>
      <c r="T683" s="102"/>
      <c r="U683" s="107"/>
      <c r="V683" s="5"/>
    </row>
    <row r="684" spans="1:22" ht="15.6" hidden="1" x14ac:dyDescent="0.3">
      <c r="A684" s="18" t="s">
        <v>1436</v>
      </c>
      <c r="B684" s="92">
        <f>+IFERROR(VLOOKUP(A684,'Details local delivery'!B:C,2,0),"-")</f>
        <v>46099</v>
      </c>
      <c r="C684" s="93">
        <f t="shared" si="138"/>
        <v>46099</v>
      </c>
      <c r="D684" s="94" t="str">
        <f>+IFERROR(VLOOKUP(A684,'Details local delivery'!B:E,4,0),"-")</f>
        <v>626tu203</v>
      </c>
      <c r="E684" s="94">
        <f>VLOOKUP(A684,'Details local delivery'!B:L,11,0)</f>
        <v>14</v>
      </c>
      <c r="F684" s="94">
        <f>SUMIFS('Details local delivery'!M:M,'Details local delivery'!G:G,'RECAP Delivery Plan '!A684)</f>
        <v>16</v>
      </c>
      <c r="G684" s="94">
        <f>VLOOKUP(A684,'Details local delivery'!B:J,9,0)</f>
        <v>8500</v>
      </c>
      <c r="H684" s="95">
        <f>SUMIFS('Details local delivery'!K:K,'Details local delivery'!G:G,'RECAP Delivery Plan '!A684)</f>
        <v>6000</v>
      </c>
      <c r="I684" s="96">
        <f>SUMIFS('Details local delivery'!Y:Y,'Details local delivery'!B:B,A:A)</f>
        <v>0</v>
      </c>
      <c r="J684" s="97">
        <f>AVERAGEIFS('Details local delivery'!W:W,'Details local delivery'!B:B,A684)</f>
        <v>1</v>
      </c>
      <c r="K684" s="96">
        <f>_xlfn.MAXIFS('Details local delivery'!Z:Z,'Details local delivery'!B:B,A684)</f>
        <v>0</v>
      </c>
      <c r="L684" s="96">
        <f>_xlfn.MAXIFS('Details local delivery'!AA:AA,'Details local delivery'!B:B,A684)</f>
        <v>0</v>
      </c>
      <c r="M684" s="256">
        <f>IFERROR(_xlfn.MAXIFS('Details local delivery'!AB:AB,'Details local delivery'!B:B,A684),"-")</f>
        <v>0</v>
      </c>
      <c r="N684" s="104">
        <f t="shared" si="139"/>
        <v>1.1428571428571428</v>
      </c>
      <c r="O684" s="104">
        <f t="shared" si="140"/>
        <v>0.70588235294117652</v>
      </c>
      <c r="P684" s="99">
        <f t="shared" si="141"/>
        <v>0</v>
      </c>
      <c r="Q684" s="100">
        <f t="shared" si="142"/>
        <v>0</v>
      </c>
      <c r="R684" s="105" t="e">
        <f t="shared" si="143"/>
        <v>#DIV/0!</v>
      </c>
      <c r="S684" s="101">
        <f t="shared" si="131"/>
        <v>1.1428571428571428</v>
      </c>
      <c r="T684" s="102"/>
      <c r="U684" s="107"/>
      <c r="V684" s="5"/>
    </row>
    <row r="685" spans="1:22" ht="15.6" hidden="1" x14ac:dyDescent="0.3">
      <c r="A685" s="18" t="s">
        <v>1437</v>
      </c>
      <c r="B685" s="92">
        <f>+IFERROR(VLOOKUP(A685,'Details local delivery'!B:C,2,0),"-")</f>
        <v>46099</v>
      </c>
      <c r="C685" s="93">
        <f t="shared" si="138"/>
        <v>46099</v>
      </c>
      <c r="D685" s="94" t="str">
        <f>+IFERROR(VLOOKUP(A685,'Details local delivery'!B:E,4,0),"-")</f>
        <v>6502TU247</v>
      </c>
      <c r="E685" s="94">
        <f>VLOOKUP(A685,'Details local delivery'!B:L,11,0)</f>
        <v>14</v>
      </c>
      <c r="F685" s="94">
        <f>SUMIFS('Details local delivery'!M:M,'Details local delivery'!G:G,'RECAP Delivery Plan '!A685)</f>
        <v>10</v>
      </c>
      <c r="G685" s="94">
        <f>VLOOKUP(A685,'Details local delivery'!B:J,9,0)</f>
        <v>8500</v>
      </c>
      <c r="H685" s="95">
        <f>SUMIFS('Details local delivery'!K:K,'Details local delivery'!G:G,'RECAP Delivery Plan '!A685)</f>
        <v>8212</v>
      </c>
      <c r="I685" s="96">
        <f>SUMIFS('Details local delivery'!Y:Y,'Details local delivery'!B:B,A:A)</f>
        <v>0</v>
      </c>
      <c r="J685" s="97">
        <f>AVERAGEIFS('Details local delivery'!W:W,'Details local delivery'!B:B,A685)</f>
        <v>1</v>
      </c>
      <c r="K685" s="96">
        <f>_xlfn.MAXIFS('Details local delivery'!Z:Z,'Details local delivery'!B:B,A685)</f>
        <v>0</v>
      </c>
      <c r="L685" s="96">
        <f>_xlfn.MAXIFS('Details local delivery'!AA:AA,'Details local delivery'!B:B,A685)</f>
        <v>0</v>
      </c>
      <c r="M685" s="96">
        <f>_xlfn.MAXIFS('Details local delivery'!AB:AB,'Details local delivery'!B:B,A685)</f>
        <v>0</v>
      </c>
      <c r="N685" s="104">
        <f t="shared" si="139"/>
        <v>0.7142857142857143</v>
      </c>
      <c r="O685" s="104">
        <f t="shared" si="140"/>
        <v>0.96611764705882353</v>
      </c>
      <c r="P685" s="99">
        <f t="shared" si="141"/>
        <v>0</v>
      </c>
      <c r="Q685" s="100">
        <f t="shared" si="142"/>
        <v>0</v>
      </c>
      <c r="R685" s="105" t="e">
        <f t="shared" si="143"/>
        <v>#DIV/0!</v>
      </c>
      <c r="S685" s="101">
        <f t="shared" si="131"/>
        <v>0.96611764705882353</v>
      </c>
      <c r="T685" s="102"/>
      <c r="U685" s="107"/>
      <c r="V685" s="5"/>
    </row>
    <row r="686" spans="1:22" ht="15.6" hidden="1" x14ac:dyDescent="0.3">
      <c r="A686" s="18" t="s">
        <v>1438</v>
      </c>
      <c r="B686" s="92">
        <f>+IFERROR(VLOOKUP(A686,'Details local delivery'!B:C,2,0),"-")</f>
        <v>46099</v>
      </c>
      <c r="C686" s="93">
        <f t="shared" si="138"/>
        <v>46099</v>
      </c>
      <c r="D686" s="94" t="str">
        <f>+IFERROR(VLOOKUP(A686,'Details local delivery'!B:E,4,0),"-")</f>
        <v>GTS</v>
      </c>
      <c r="E686" s="94">
        <f>VLOOKUP(A686,'Details local delivery'!B:L,11,0)</f>
        <v>0</v>
      </c>
      <c r="F686" s="94">
        <f>SUMIFS('Details local delivery'!M:M,'Details local delivery'!G:G,'RECAP Delivery Plan '!A686)</f>
        <v>5</v>
      </c>
      <c r="G686" s="94">
        <f>VLOOKUP(A686,'Details local delivery'!B:J,9,0)</f>
        <v>0</v>
      </c>
      <c r="H686" s="95">
        <f>SUMIFS('Details local delivery'!K:K,'Details local delivery'!G:G,'RECAP Delivery Plan '!A686)</f>
        <v>0</v>
      </c>
      <c r="I686" s="96">
        <f>SUMIFS('Details local delivery'!Y:Y,'Details local delivery'!B:B,A:A)</f>
        <v>0</v>
      </c>
      <c r="J686" s="97">
        <f>AVERAGEIFS('Details local delivery'!W:W,'Details local delivery'!B:B,A686)</f>
        <v>1</v>
      </c>
      <c r="K686" s="96">
        <f>_xlfn.MAXIFS('Details local delivery'!Z:Z,'Details local delivery'!B:B,A686)</f>
        <v>0</v>
      </c>
      <c r="L686" s="96">
        <f>_xlfn.MAXIFS('Details local delivery'!AA:AA,'Details local delivery'!B:B,A686)</f>
        <v>0</v>
      </c>
      <c r="M686" s="96">
        <f>_xlfn.MAXIFS('Details local delivery'!AB:AB,'Details local delivery'!B:B,A686)</f>
        <v>0</v>
      </c>
      <c r="N686" s="104" t="e">
        <f t="shared" si="139"/>
        <v>#DIV/0!</v>
      </c>
      <c r="O686" s="104" t="e">
        <f t="shared" si="140"/>
        <v>#DIV/0!</v>
      </c>
      <c r="P686" s="99">
        <f t="shared" si="141"/>
        <v>0</v>
      </c>
      <c r="Q686" s="100">
        <f t="shared" si="142"/>
        <v>0</v>
      </c>
      <c r="R686" s="105" t="e">
        <f t="shared" si="143"/>
        <v>#DIV/0!</v>
      </c>
      <c r="S686" s="101" t="e">
        <f t="shared" si="131"/>
        <v>#DIV/0!</v>
      </c>
      <c r="T686" s="102"/>
      <c r="U686" s="107"/>
      <c r="V686" s="5"/>
    </row>
    <row r="687" spans="1:22" ht="15.6" hidden="1" x14ac:dyDescent="0.3">
      <c r="A687" s="18" t="s">
        <v>1439</v>
      </c>
      <c r="B687" s="92">
        <f>+IFERROR(VLOOKUP(A687,'Details local delivery'!B:C,2,0),"-")</f>
        <v>46099</v>
      </c>
      <c r="C687" s="93">
        <f t="shared" si="138"/>
        <v>46099</v>
      </c>
      <c r="D687" s="94" t="str">
        <f>+IFERROR(VLOOKUP(A687,'Details local delivery'!B:E,4,0),"-")</f>
        <v>7797tu218</v>
      </c>
      <c r="E687" s="94">
        <f>VLOOKUP(A687,'Details local delivery'!B:L,11,0)</f>
        <v>3</v>
      </c>
      <c r="F687" s="94">
        <f>SUMIFS('Details local delivery'!M:M,'Details local delivery'!G:G,'RECAP Delivery Plan '!A687)</f>
        <v>1</v>
      </c>
      <c r="G687" s="94">
        <f>VLOOKUP(A687,'Details local delivery'!B:J,9,0)</f>
        <v>927</v>
      </c>
      <c r="H687" s="95">
        <f>SUMIFS('Details local delivery'!K:K,'Details local delivery'!G:G,'RECAP Delivery Plan '!A687)</f>
        <v>100</v>
      </c>
      <c r="I687" s="96">
        <f>SUMIFS('Details local delivery'!Y:Y,'Details local delivery'!B:B,A:A)</f>
        <v>0</v>
      </c>
      <c r="J687" s="97">
        <f>AVERAGEIFS('Details local delivery'!W:W,'Details local delivery'!B:B,A687)</f>
        <v>1</v>
      </c>
      <c r="K687" s="96">
        <f>_xlfn.MAXIFS('Details local delivery'!Z:Z,'Details local delivery'!B:B,A687)</f>
        <v>0</v>
      </c>
      <c r="L687" s="96">
        <f>_xlfn.MAXIFS('Details local delivery'!AA:AA,'Details local delivery'!B:B,A687)</f>
        <v>0</v>
      </c>
      <c r="M687" s="256">
        <f>IFERROR(_xlfn.MAXIFS('Details local delivery'!AB:AB,'Details local delivery'!B:B,A687),"-")</f>
        <v>0</v>
      </c>
      <c r="N687" s="104">
        <f t="shared" si="139"/>
        <v>0.33333333333333331</v>
      </c>
      <c r="O687" s="104">
        <f t="shared" si="140"/>
        <v>0.10787486515641856</v>
      </c>
      <c r="P687" s="99">
        <f t="shared" si="141"/>
        <v>0</v>
      </c>
      <c r="Q687" s="100">
        <f t="shared" si="142"/>
        <v>0</v>
      </c>
      <c r="R687" s="105" t="e">
        <f t="shared" si="143"/>
        <v>#DIV/0!</v>
      </c>
      <c r="S687" s="101">
        <f t="shared" si="131"/>
        <v>0.33333333333333331</v>
      </c>
      <c r="T687" s="102"/>
      <c r="U687" s="107"/>
      <c r="V687" s="5"/>
    </row>
    <row r="688" spans="1:22" ht="15.6" hidden="1" x14ac:dyDescent="0.3">
      <c r="A688" s="18" t="s">
        <v>1440</v>
      </c>
      <c r="B688" s="92">
        <f>+IFERROR(VLOOKUP(A688,'Details local delivery'!B:C,2,0),"-")</f>
        <v>46099</v>
      </c>
      <c r="C688" s="93">
        <f t="shared" si="138"/>
        <v>46099</v>
      </c>
      <c r="D688" s="94" t="str">
        <f>+IFERROR(VLOOKUP(A688,'Details local delivery'!B:E,4,0),"-")</f>
        <v>9524TU238</v>
      </c>
      <c r="E688" s="94">
        <f>VLOOKUP(A688,'Details local delivery'!B:L,11,0)</f>
        <v>14</v>
      </c>
      <c r="F688" s="94">
        <f>SUMIFS('Details local delivery'!M:M,'Details local delivery'!G:G,'RECAP Delivery Plan '!A688)</f>
        <v>12</v>
      </c>
      <c r="G688" s="94">
        <f>VLOOKUP(A688,'Details local delivery'!B:J,9,0)</f>
        <v>10230</v>
      </c>
      <c r="H688" s="95">
        <f>SUMIFS('Details local delivery'!K:K,'Details local delivery'!G:G,'RECAP Delivery Plan '!A688)</f>
        <v>6800</v>
      </c>
      <c r="I688" s="96">
        <f>SUMIFS('Details local delivery'!Y:Y,'Details local delivery'!B:B,A:A)</f>
        <v>0</v>
      </c>
      <c r="J688" s="97">
        <f>AVERAGEIFS('Details local delivery'!W:W,'Details local delivery'!B:B,A688)</f>
        <v>1</v>
      </c>
      <c r="K688" s="96">
        <f>_xlfn.MAXIFS('Details local delivery'!Z:Z,'Details local delivery'!B:B,A688)</f>
        <v>0</v>
      </c>
      <c r="L688" s="96">
        <f>_xlfn.MAXIFS('Details local delivery'!AA:AA,'Details local delivery'!B:B,A688)</f>
        <v>0</v>
      </c>
      <c r="M688" s="256">
        <f>IFERROR(_xlfn.MAXIFS('Details local delivery'!AB:AB,'Details local delivery'!B:B,A688),"-")</f>
        <v>0</v>
      </c>
      <c r="N688" s="104">
        <f t="shared" si="139"/>
        <v>0.8571428571428571</v>
      </c>
      <c r="O688" s="104">
        <f t="shared" si="140"/>
        <v>0.6647116324535679</v>
      </c>
      <c r="P688" s="99">
        <f t="shared" si="141"/>
        <v>0</v>
      </c>
      <c r="Q688" s="100">
        <f t="shared" si="142"/>
        <v>0</v>
      </c>
      <c r="R688" s="105" t="e">
        <f t="shared" si="143"/>
        <v>#DIV/0!</v>
      </c>
      <c r="S688" s="101">
        <f t="shared" si="131"/>
        <v>0.8571428571428571</v>
      </c>
      <c r="T688" s="102"/>
      <c r="U688" s="107"/>
      <c r="V688" s="5"/>
    </row>
    <row r="689" spans="1:22" ht="15.6" hidden="1" x14ac:dyDescent="0.3">
      <c r="A689" s="18" t="s">
        <v>1445</v>
      </c>
      <c r="B689" s="92">
        <f>+IFERROR(VLOOKUP(A689,'Details local delivery'!B:C,2,0),"-")</f>
        <v>46104</v>
      </c>
      <c r="C689" s="93">
        <f t="shared" si="138"/>
        <v>46104</v>
      </c>
      <c r="D689" s="94" t="str">
        <f>+IFERROR(VLOOKUP(A689,'Details local delivery'!B:E,4,0),"-")</f>
        <v>REM107627</v>
      </c>
      <c r="E689" s="94">
        <f>VLOOKUP(A689,'Details local delivery'!B:L,11,0)</f>
        <v>27</v>
      </c>
      <c r="F689" s="94">
        <f>SUMIFS('Details local delivery'!M:M,'Details local delivery'!G:G,'RECAP Delivery Plan '!A689)</f>
        <v>24</v>
      </c>
      <c r="G689" s="94">
        <f>VLOOKUP(A689,'Details local delivery'!B:J,9,0)</f>
        <v>24950</v>
      </c>
      <c r="H689" s="95">
        <f>SUMIFS('Details local delivery'!K:K,'Details local delivery'!G:G,'RECAP Delivery Plan '!A689)</f>
        <v>15949</v>
      </c>
      <c r="I689" s="96">
        <f>SUMIFS('Details local delivery'!Y:Y,'Details local delivery'!B:B,A:A)</f>
        <v>0</v>
      </c>
      <c r="J689" s="97">
        <f>AVERAGEIFS('Details local delivery'!W:W,'Details local delivery'!B:B,A689)</f>
        <v>1</v>
      </c>
      <c r="K689" s="96">
        <f>_xlfn.MAXIFS('Details local delivery'!Z:Z,'Details local delivery'!B:B,A689)</f>
        <v>0</v>
      </c>
      <c r="L689" s="96">
        <f>_xlfn.MAXIFS('Details local delivery'!AA:AA,'Details local delivery'!B:B,A689)</f>
        <v>0</v>
      </c>
      <c r="M689" s="256">
        <f>IFERROR(_xlfn.MAXIFS('Details local delivery'!AB:AB,'Details local delivery'!B:B,A689),"-")</f>
        <v>0</v>
      </c>
      <c r="N689" s="104">
        <f t="shared" si="139"/>
        <v>0.88888888888888884</v>
      </c>
      <c r="O689" s="104">
        <f t="shared" si="140"/>
        <v>0.63923847695390779</v>
      </c>
      <c r="P689" s="99">
        <f t="shared" si="141"/>
        <v>0</v>
      </c>
      <c r="Q689" s="100">
        <f t="shared" si="142"/>
        <v>0</v>
      </c>
      <c r="R689" s="105" t="e">
        <f t="shared" si="143"/>
        <v>#DIV/0!</v>
      </c>
      <c r="S689" s="101">
        <f t="shared" si="131"/>
        <v>0.88888888888888884</v>
      </c>
      <c r="T689" s="102"/>
      <c r="U689" s="107"/>
      <c r="V689" s="5"/>
    </row>
    <row r="690" spans="1:22" ht="15.6" hidden="1" x14ac:dyDescent="0.3">
      <c r="A690" s="18" t="s">
        <v>1446</v>
      </c>
      <c r="B690" s="92">
        <f>+IFERROR(VLOOKUP(A690,'Details local delivery'!B:C,2,0),"-")</f>
        <v>46104</v>
      </c>
      <c r="C690" s="93">
        <f t="shared" si="138"/>
        <v>46104</v>
      </c>
      <c r="D690" s="94" t="str">
        <f>+IFERROR(VLOOKUP(A690,'Details local delivery'!B:E,4,0),"-")</f>
        <v>REM107627</v>
      </c>
      <c r="E690" s="94">
        <f>VLOOKUP(A690,'Details local delivery'!B:L,11,0)</f>
        <v>27</v>
      </c>
      <c r="F690" s="94">
        <f>SUMIFS('Details local delivery'!M:M,'Details local delivery'!G:G,'RECAP Delivery Plan '!A690)</f>
        <v>29</v>
      </c>
      <c r="G690" s="94">
        <f>VLOOKUP(A690,'Details local delivery'!B:J,9,0)</f>
        <v>24950</v>
      </c>
      <c r="H690" s="95">
        <f>SUMIFS('Details local delivery'!K:K,'Details local delivery'!G:G,'RECAP Delivery Plan '!A690)</f>
        <v>12927.5</v>
      </c>
      <c r="I690" s="96">
        <f>SUMIFS('Details local delivery'!Y:Y,'Details local delivery'!B:B,A:A)</f>
        <v>0</v>
      </c>
      <c r="J690" s="97">
        <f>AVERAGEIFS('Details local delivery'!W:W,'Details local delivery'!B:B,A690)</f>
        <v>1</v>
      </c>
      <c r="K690" s="96">
        <f>_xlfn.MAXIFS('Details local delivery'!Z:Z,'Details local delivery'!B:B,A690)</f>
        <v>0</v>
      </c>
      <c r="L690" s="96">
        <f>_xlfn.MAXIFS('Details local delivery'!AA:AA,'Details local delivery'!B:B,A690)</f>
        <v>0</v>
      </c>
      <c r="M690" s="256">
        <f>IFERROR(_xlfn.MAXIFS('Details local delivery'!AB:AB,'Details local delivery'!B:B,A690),"-")</f>
        <v>0</v>
      </c>
      <c r="N690" s="104">
        <f t="shared" si="139"/>
        <v>1.0740740740740742</v>
      </c>
      <c r="O690" s="104">
        <f t="shared" si="140"/>
        <v>0.5181362725450902</v>
      </c>
      <c r="P690" s="99">
        <f t="shared" si="141"/>
        <v>0</v>
      </c>
      <c r="Q690" s="100">
        <f t="shared" si="142"/>
        <v>0</v>
      </c>
      <c r="R690" s="105" t="e">
        <f t="shared" si="143"/>
        <v>#DIV/0!</v>
      </c>
      <c r="S690" s="101">
        <f t="shared" si="131"/>
        <v>1.0740740740740742</v>
      </c>
      <c r="T690" s="102"/>
      <c r="U690" s="107"/>
      <c r="V690" s="5"/>
    </row>
    <row r="691" spans="1:22" ht="15.6" hidden="1" x14ac:dyDescent="0.3">
      <c r="A691" s="18" t="s">
        <v>1447</v>
      </c>
      <c r="B691" s="92">
        <f>+IFERROR(VLOOKUP(A691,'Details local delivery'!B:C,2,0),"-")</f>
        <v>46104</v>
      </c>
      <c r="C691" s="93">
        <f t="shared" si="138"/>
        <v>46104</v>
      </c>
      <c r="D691" s="94" t="str">
        <f>+IFERROR(VLOOKUP(A691,'Details local delivery'!B:E,4,0),"-")</f>
        <v>4331tu175</v>
      </c>
      <c r="E691" s="94">
        <f>VLOOKUP(A691,'Details local delivery'!B:L,11,0)</f>
        <v>14</v>
      </c>
      <c r="F691" s="94">
        <f>SUMIFS('Details local delivery'!M:M,'Details local delivery'!G:G,'RECAP Delivery Plan '!A691)</f>
        <v>5</v>
      </c>
      <c r="G691" s="94">
        <f>VLOOKUP(A691,'Details local delivery'!B:J,9,0)</f>
        <v>9200</v>
      </c>
      <c r="H691" s="95">
        <f>SUMIFS('Details local delivery'!K:K,'Details local delivery'!G:G,'RECAP Delivery Plan '!A691)</f>
        <v>3336</v>
      </c>
      <c r="I691" s="96">
        <f>SUMIFS('Details local delivery'!Y:Y,'Details local delivery'!B:B,A:A)</f>
        <v>0</v>
      </c>
      <c r="J691" s="97">
        <f>AVERAGEIFS('Details local delivery'!W:W,'Details local delivery'!B:B,A691)</f>
        <v>1</v>
      </c>
      <c r="K691" s="96">
        <f>_xlfn.MAXIFS('Details local delivery'!Z:Z,'Details local delivery'!B:B,A691)</f>
        <v>0</v>
      </c>
      <c r="L691" s="96">
        <f>_xlfn.MAXIFS('Details local delivery'!AA:AA,'Details local delivery'!B:B,A691)</f>
        <v>0</v>
      </c>
      <c r="M691" s="96">
        <f>_xlfn.MAXIFS('Details local delivery'!AB:AB,'Details local delivery'!B:B,A691)</f>
        <v>0</v>
      </c>
      <c r="N691" s="104">
        <f t="shared" si="139"/>
        <v>0.35714285714285715</v>
      </c>
      <c r="O691" s="104">
        <f t="shared" si="140"/>
        <v>0.36260869565217391</v>
      </c>
      <c r="P691" s="99">
        <f t="shared" si="141"/>
        <v>0</v>
      </c>
      <c r="Q691" s="100">
        <f t="shared" si="142"/>
        <v>0</v>
      </c>
      <c r="R691" s="105" t="e">
        <f t="shared" si="143"/>
        <v>#DIV/0!</v>
      </c>
      <c r="S691" s="101">
        <f t="shared" si="131"/>
        <v>0.36260869565217391</v>
      </c>
      <c r="T691" s="102"/>
      <c r="U691" s="107"/>
      <c r="V691" s="5"/>
    </row>
    <row r="692" spans="1:22" ht="15.6" hidden="1" x14ac:dyDescent="0.3">
      <c r="A692" s="18" t="s">
        <v>1448</v>
      </c>
      <c r="B692" s="92">
        <f>+IFERROR(VLOOKUP(A692,'Details local delivery'!B:C,2,0),"-")</f>
        <v>46104</v>
      </c>
      <c r="C692" s="93">
        <f t="shared" si="138"/>
        <v>46104</v>
      </c>
      <c r="D692" s="94" t="str">
        <f>+IFERROR(VLOOKUP(A692,'Details local delivery'!B:E,4,0),"-")</f>
        <v>4331tu175</v>
      </c>
      <c r="E692" s="94">
        <f>VLOOKUP(A692,'Details local delivery'!B:L,11,0)</f>
        <v>14</v>
      </c>
      <c r="F692" s="94">
        <f>SUMIFS('Details local delivery'!M:M,'Details local delivery'!G:G,'RECAP Delivery Plan '!A692)</f>
        <v>14</v>
      </c>
      <c r="G692" s="94">
        <f>VLOOKUP(A692,'Details local delivery'!B:J,9,0)</f>
        <v>9200</v>
      </c>
      <c r="H692" s="95">
        <f>SUMIFS('Details local delivery'!K:K,'Details local delivery'!G:G,'RECAP Delivery Plan '!A692)</f>
        <v>5131</v>
      </c>
      <c r="I692" s="96">
        <f>SUMIFS('Details local delivery'!Y:Y,'Details local delivery'!B:B,A:A)</f>
        <v>0</v>
      </c>
      <c r="J692" s="97">
        <f>AVERAGEIFS('Details local delivery'!W:W,'Details local delivery'!B:B,A692)</f>
        <v>0.85624999999999996</v>
      </c>
      <c r="K692" s="96">
        <f>_xlfn.MAXIFS('Details local delivery'!Z:Z,'Details local delivery'!B:B,A692)</f>
        <v>0</v>
      </c>
      <c r="L692" s="96">
        <f>_xlfn.MAXIFS('Details local delivery'!AA:AA,'Details local delivery'!B:B,A692)</f>
        <v>0</v>
      </c>
      <c r="M692" s="96">
        <f>_xlfn.MAXIFS('Details local delivery'!AB:AB,'Details local delivery'!B:B,A692)</f>
        <v>0</v>
      </c>
      <c r="N692" s="104">
        <f t="shared" si="139"/>
        <v>1</v>
      </c>
      <c r="O692" s="104">
        <f t="shared" si="140"/>
        <v>0.55771739130434783</v>
      </c>
      <c r="P692" s="99">
        <f t="shared" si="141"/>
        <v>0</v>
      </c>
      <c r="Q692" s="100">
        <f t="shared" si="142"/>
        <v>0</v>
      </c>
      <c r="R692" s="105" t="e">
        <f t="shared" si="143"/>
        <v>#DIV/0!</v>
      </c>
      <c r="S692" s="101">
        <f>MAX(N692,O692)</f>
        <v>1</v>
      </c>
      <c r="T692" s="102"/>
      <c r="U692" s="107"/>
      <c r="V692" s="5"/>
    </row>
    <row r="693" spans="1:22" ht="15.6" hidden="1" x14ac:dyDescent="0.3">
      <c r="A693" s="18" t="s">
        <v>1449</v>
      </c>
      <c r="B693" s="92">
        <f>+IFERROR(VLOOKUP(A693,'Details local delivery'!B:C,2,0),"-")</f>
        <v>46104</v>
      </c>
      <c r="C693" s="93">
        <f t="shared" si="138"/>
        <v>46104</v>
      </c>
      <c r="D693" s="94" t="str">
        <f>+IFERROR(VLOOKUP(A693,'Details local delivery'!B:E,4,0),"-")</f>
        <v>626tu203</v>
      </c>
      <c r="E693" s="94">
        <f>VLOOKUP(A693,'Details local delivery'!B:L,11,0)</f>
        <v>14</v>
      </c>
      <c r="F693" s="94">
        <f>SUMIFS('Details local delivery'!M:M,'Details local delivery'!G:G,'RECAP Delivery Plan '!A693)</f>
        <v>7</v>
      </c>
      <c r="G693" s="94">
        <f>VLOOKUP(A693,'Details local delivery'!B:J,9,0)</f>
        <v>8500</v>
      </c>
      <c r="H693" s="95">
        <f>SUMIFS('Details local delivery'!K:K,'Details local delivery'!G:G,'RECAP Delivery Plan '!A693)</f>
        <v>2385</v>
      </c>
      <c r="I693" s="96">
        <f>SUMIFS('Details local delivery'!Y:Y,'Details local delivery'!B:B,A:A)</f>
        <v>0</v>
      </c>
      <c r="J693" s="97">
        <f>AVERAGEIFS('Details local delivery'!W:W,'Details local delivery'!B:B,A693)</f>
        <v>1</v>
      </c>
      <c r="K693" s="96">
        <f>_xlfn.MAXIFS('Details local delivery'!Z:Z,'Details local delivery'!B:B,A693)</f>
        <v>0</v>
      </c>
      <c r="L693" s="96">
        <f>_xlfn.MAXIFS('Details local delivery'!AA:AA,'Details local delivery'!B:B,A693)</f>
        <v>0</v>
      </c>
      <c r="M693" s="96">
        <f>_xlfn.MAXIFS('Details local delivery'!AB:AB,'Details local delivery'!B:B,A693)</f>
        <v>0</v>
      </c>
      <c r="N693" s="104">
        <f t="shared" si="139"/>
        <v>0.5</v>
      </c>
      <c r="O693" s="104">
        <f t="shared" si="140"/>
        <v>0.28058823529411764</v>
      </c>
      <c r="P693" s="99">
        <f t="shared" si="141"/>
        <v>0</v>
      </c>
      <c r="Q693" s="100">
        <f t="shared" si="142"/>
        <v>0</v>
      </c>
      <c r="R693" s="105" t="e">
        <f t="shared" si="143"/>
        <v>#DIV/0!</v>
      </c>
      <c r="S693" s="101">
        <f t="shared" si="131"/>
        <v>0.5</v>
      </c>
      <c r="T693" s="102"/>
      <c r="U693" s="107"/>
      <c r="V693" s="5"/>
    </row>
    <row r="694" spans="1:22" ht="15.6" hidden="1" x14ac:dyDescent="0.3">
      <c r="A694" s="18" t="s">
        <v>1450</v>
      </c>
      <c r="B694" s="92">
        <f>+IFERROR(VLOOKUP(A694,'Details local delivery'!B:C,2,0),"-")</f>
        <v>46104</v>
      </c>
      <c r="C694" s="93">
        <f t="shared" si="138"/>
        <v>46104</v>
      </c>
      <c r="D694" s="94" t="str">
        <f>+IFERROR(VLOOKUP(A694,'Details local delivery'!B:E,4,0),"-")</f>
        <v>9524TU238</v>
      </c>
      <c r="E694" s="94">
        <f>VLOOKUP(A694,'Details local delivery'!B:L,11,0)</f>
        <v>14</v>
      </c>
      <c r="F694" s="94">
        <f>SUMIFS('Details local delivery'!M:M,'Details local delivery'!G:G,'RECAP Delivery Plan '!A694)</f>
        <v>12</v>
      </c>
      <c r="G694" s="94">
        <f>VLOOKUP(A694,'Details local delivery'!B:J,9,0)</f>
        <v>10230</v>
      </c>
      <c r="H694" s="95">
        <f>SUMIFS('Details local delivery'!K:K,'Details local delivery'!G:G,'RECAP Delivery Plan '!A694)</f>
        <v>4600</v>
      </c>
      <c r="I694" s="96">
        <f>SUMIFS('Details local delivery'!Y:Y,'Details local delivery'!B:B,A:A)</f>
        <v>0</v>
      </c>
      <c r="J694" s="97">
        <f>AVERAGEIFS('Details local delivery'!W:W,'Details local delivery'!B:B,A694)</f>
        <v>0.88749999999999996</v>
      </c>
      <c r="K694" s="96">
        <f>_xlfn.MAXIFS('Details local delivery'!Z:Z,'Details local delivery'!B:B,A694)</f>
        <v>0</v>
      </c>
      <c r="L694" s="96">
        <f>_xlfn.MAXIFS('Details local delivery'!AA:AA,'Details local delivery'!B:B,A694)</f>
        <v>0</v>
      </c>
      <c r="M694" s="256">
        <f>IFERROR(_xlfn.MAXIFS('Details local delivery'!AB:AB,'Details local delivery'!B:B,A694),"-")</f>
        <v>0</v>
      </c>
      <c r="N694" s="104">
        <f t="shared" si="139"/>
        <v>0.8571428571428571</v>
      </c>
      <c r="O694" s="104">
        <f t="shared" si="140"/>
        <v>0.44965786901270771</v>
      </c>
      <c r="P694" s="99">
        <f t="shared" si="141"/>
        <v>0</v>
      </c>
      <c r="Q694" s="100">
        <f t="shared" si="142"/>
        <v>0</v>
      </c>
      <c r="R694" s="105" t="e">
        <f t="shared" si="143"/>
        <v>#DIV/0!</v>
      </c>
      <c r="S694" s="101">
        <f t="shared" si="131"/>
        <v>0.8571428571428571</v>
      </c>
      <c r="T694" s="102"/>
      <c r="U694" s="107"/>
      <c r="V694" s="5"/>
    </row>
    <row r="695" spans="1:22" ht="15.6" hidden="1" x14ac:dyDescent="0.3">
      <c r="A695" s="18" t="s">
        <v>1451</v>
      </c>
      <c r="B695" s="92">
        <f>+IFERROR(VLOOKUP(A695,'Details local delivery'!B:C,2,0),"-")</f>
        <v>46104</v>
      </c>
      <c r="C695" s="93">
        <f t="shared" si="138"/>
        <v>46104</v>
      </c>
      <c r="D695" s="94" t="str">
        <f>+IFERROR(VLOOKUP(A695,'Details local delivery'!B:E,4,0),"-")</f>
        <v xml:space="preserve">location </v>
      </c>
      <c r="E695" s="94">
        <f>VLOOKUP(A695,'Details local delivery'!B:L,11,0)</f>
        <v>0</v>
      </c>
      <c r="F695" s="94">
        <f>SUMIFS('Details local delivery'!M:M,'Details local delivery'!G:G,'RECAP Delivery Plan '!A695)</f>
        <v>33</v>
      </c>
      <c r="G695" s="94">
        <f>VLOOKUP(A695,'Details local delivery'!B:J,9,0)</f>
        <v>0</v>
      </c>
      <c r="H695" s="95">
        <f>SUMIFS('Details local delivery'!K:K,'Details local delivery'!G:G,'RECAP Delivery Plan '!A695)</f>
        <v>0</v>
      </c>
      <c r="I695" s="96">
        <f>SUMIFS('Details local delivery'!Y:Y,'Details local delivery'!B:B,A:A)</f>
        <v>0</v>
      </c>
      <c r="J695" s="97">
        <f>AVERAGEIFS('Details local delivery'!W:W,'Details local delivery'!B:B,A695)</f>
        <v>1</v>
      </c>
      <c r="K695" s="96">
        <f>_xlfn.MAXIFS('Details local delivery'!Z:Z,'Details local delivery'!B:B,A695)</f>
        <v>0</v>
      </c>
      <c r="L695" s="96">
        <f>_xlfn.MAXIFS('Details local delivery'!AA:AA,'Details local delivery'!B:B,A695)</f>
        <v>0</v>
      </c>
      <c r="M695" s="96">
        <f>_xlfn.MAXIFS('Details local delivery'!AB:AB,'Details local delivery'!B:B,A695)</f>
        <v>0</v>
      </c>
      <c r="N695" s="104" t="e">
        <f t="shared" si="139"/>
        <v>#DIV/0!</v>
      </c>
      <c r="O695" s="104" t="e">
        <f t="shared" si="140"/>
        <v>#DIV/0!</v>
      </c>
      <c r="P695" s="99">
        <f t="shared" si="141"/>
        <v>0</v>
      </c>
      <c r="Q695" s="100">
        <f t="shared" si="142"/>
        <v>0</v>
      </c>
      <c r="R695" s="105" t="e">
        <f>Q695/P695</f>
        <v>#DIV/0!</v>
      </c>
      <c r="S695" s="101" t="e">
        <f t="shared" si="131"/>
        <v>#DIV/0!</v>
      </c>
      <c r="T695" s="102"/>
      <c r="U695" s="107"/>
      <c r="V695" s="5"/>
    </row>
    <row r="696" spans="1:22" ht="15.6" hidden="1" x14ac:dyDescent="0.3">
      <c r="A696" s="18" t="s">
        <v>1452</v>
      </c>
      <c r="B696" s="92">
        <f>+IFERROR(VLOOKUP(A696,'Details local delivery'!B:C,2,0),"-")</f>
        <v>46104</v>
      </c>
      <c r="C696" s="93">
        <f t="shared" si="138"/>
        <v>46104</v>
      </c>
      <c r="D696" s="94" t="str">
        <f>+IFERROR(VLOOKUP(A696,'Details local delivery'!B:E,4,0),"-")</f>
        <v>6502TU247</v>
      </c>
      <c r="E696" s="94">
        <f>VLOOKUP(A696,'Details local delivery'!B:L,11,0)</f>
        <v>14</v>
      </c>
      <c r="F696" s="94">
        <f>SUMIFS('Details local delivery'!M:M,'Details local delivery'!G:G,'RECAP Delivery Plan '!A696)</f>
        <v>8</v>
      </c>
      <c r="G696" s="94">
        <f>VLOOKUP(A696,'Details local delivery'!B:J,9,0)</f>
        <v>8500</v>
      </c>
      <c r="H696" s="95">
        <f>SUMIFS('Details local delivery'!K:K,'Details local delivery'!G:G,'RECAP Delivery Plan '!A696)</f>
        <v>3800</v>
      </c>
      <c r="I696" s="96">
        <f>SUMIFS('Details local delivery'!Y:Y,'Details local delivery'!B:B,A:A)</f>
        <v>0</v>
      </c>
      <c r="J696" s="97">
        <f>AVERAGEIFS('Details local delivery'!W:W,'Details local delivery'!B:B,A696)</f>
        <v>1</v>
      </c>
      <c r="K696" s="96">
        <f>_xlfn.MAXIFS('Details local delivery'!Z:Z,'Details local delivery'!B:B,A696)</f>
        <v>0</v>
      </c>
      <c r="L696" s="96">
        <f>_xlfn.MAXIFS('Details local delivery'!AA:AA,'Details local delivery'!B:B,A696)</f>
        <v>0</v>
      </c>
      <c r="M696" s="256">
        <f>IFERROR(_xlfn.MAXIFS('Details local delivery'!AB:AB,'Details local delivery'!B:B,A696),"-")</f>
        <v>0</v>
      </c>
      <c r="N696" s="104">
        <f t="shared" si="139"/>
        <v>0.5714285714285714</v>
      </c>
      <c r="O696" s="104">
        <f t="shared" si="140"/>
        <v>0.44705882352941179</v>
      </c>
      <c r="P696" s="99">
        <f t="shared" si="141"/>
        <v>0</v>
      </c>
      <c r="Q696" s="100">
        <f t="shared" si="142"/>
        <v>0</v>
      </c>
      <c r="R696" s="105" t="e">
        <f t="shared" si="143"/>
        <v>#DIV/0!</v>
      </c>
      <c r="S696" s="101">
        <f t="shared" si="131"/>
        <v>0.5714285714285714</v>
      </c>
      <c r="T696" s="102"/>
      <c r="U696" s="107"/>
      <c r="V696" s="5"/>
    </row>
    <row r="697" spans="1:22" ht="15.6" hidden="1" x14ac:dyDescent="0.3">
      <c r="A697" s="18" t="s">
        <v>1453</v>
      </c>
      <c r="B697" s="92">
        <f>+IFERROR(VLOOKUP(A697,'Details local delivery'!B:C,2,0),"-")</f>
        <v>46104</v>
      </c>
      <c r="C697" s="93">
        <f t="shared" si="138"/>
        <v>46104</v>
      </c>
      <c r="D697" s="94" t="str">
        <f>+IFERROR(VLOOKUP(A697,'Details local delivery'!B:E,4,0),"-")</f>
        <v>626tu203</v>
      </c>
      <c r="E697" s="94">
        <f>VLOOKUP(A697,'Details local delivery'!B:L,11,0)</f>
        <v>14</v>
      </c>
      <c r="F697" s="94">
        <f>SUMIFS('Details local delivery'!M:M,'Details local delivery'!G:G,'RECAP Delivery Plan '!A697)</f>
        <v>15</v>
      </c>
      <c r="G697" s="94">
        <f>VLOOKUP(A697,'Details local delivery'!B:J,9,0)</f>
        <v>8500</v>
      </c>
      <c r="H697" s="95">
        <f>SUMIFS('Details local delivery'!K:K,'Details local delivery'!G:G,'RECAP Delivery Plan '!A697)</f>
        <v>9007</v>
      </c>
      <c r="I697" s="96">
        <f>SUMIFS('Details local delivery'!Y:Y,'Details local delivery'!B:B,A:A)</f>
        <v>0</v>
      </c>
      <c r="J697" s="97">
        <f>AVERAGEIFS('Details local delivery'!W:W,'Details local delivery'!B:B,A697)</f>
        <v>1</v>
      </c>
      <c r="K697" s="96">
        <f>_xlfn.MAXIFS('Details local delivery'!Z:Z,'Details local delivery'!B:B,A697)</f>
        <v>0</v>
      </c>
      <c r="L697" s="96">
        <f>_xlfn.MAXIFS('Details local delivery'!AA:AA,'Details local delivery'!B:B,A697)</f>
        <v>0</v>
      </c>
      <c r="M697" s="96">
        <f>_xlfn.MAXIFS('Details local delivery'!AB:AB,'Details local delivery'!B:B,A697)</f>
        <v>0</v>
      </c>
      <c r="N697" s="104">
        <f t="shared" si="139"/>
        <v>1.0714285714285714</v>
      </c>
      <c r="O697" s="104">
        <f t="shared" si="140"/>
        <v>1.0596470588235294</v>
      </c>
      <c r="P697" s="99">
        <f t="shared" si="141"/>
        <v>0</v>
      </c>
      <c r="Q697" s="100">
        <f t="shared" si="142"/>
        <v>0</v>
      </c>
      <c r="R697" s="105" t="e">
        <f t="shared" si="143"/>
        <v>#DIV/0!</v>
      </c>
      <c r="S697" s="101">
        <f t="shared" si="131"/>
        <v>1.0714285714285714</v>
      </c>
      <c r="T697" s="102"/>
      <c r="U697" s="107"/>
      <c r="V697" s="5"/>
    </row>
    <row r="698" spans="1:22" ht="15.6" hidden="1" x14ac:dyDescent="0.3">
      <c r="A698" s="18" t="s">
        <v>1454</v>
      </c>
      <c r="B698" s="92">
        <f>+IFERROR(VLOOKUP(A698,'Details local delivery'!B:C,2,0),"-")</f>
        <v>46104</v>
      </c>
      <c r="C698" s="93">
        <f t="shared" si="138"/>
        <v>46104</v>
      </c>
      <c r="D698" s="94" t="str">
        <f>+IFERROR(VLOOKUP(A698,'Details local delivery'!B:E,4,0),"-")</f>
        <v xml:space="preserve">location </v>
      </c>
      <c r="E698" s="94">
        <f>VLOOKUP(A698,'Details local delivery'!B:L,11,0)</f>
        <v>0</v>
      </c>
      <c r="F698" s="94">
        <f>SUMIFS('Details local delivery'!M:M,'Details local delivery'!G:G,'RECAP Delivery Plan '!A698)</f>
        <v>24</v>
      </c>
      <c r="G698" s="94">
        <f>VLOOKUP(A698,'Details local delivery'!B:J,9,0)</f>
        <v>0</v>
      </c>
      <c r="H698" s="95">
        <f>SUMIFS('Details local delivery'!K:K,'Details local delivery'!G:G,'RECAP Delivery Plan '!A698)</f>
        <v>0</v>
      </c>
      <c r="I698" s="96">
        <f>SUMIFS('Details local delivery'!Y:Y,'Details local delivery'!B:B,A:A)</f>
        <v>0</v>
      </c>
      <c r="J698" s="97">
        <f>AVERAGEIFS('Details local delivery'!W:W,'Details local delivery'!B:B,A698)</f>
        <v>1</v>
      </c>
      <c r="K698" s="96">
        <f>_xlfn.MAXIFS('Details local delivery'!Z:Z,'Details local delivery'!B:B,A698)</f>
        <v>0</v>
      </c>
      <c r="L698" s="96">
        <f>_xlfn.MAXIFS('Details local delivery'!AA:AA,'Details local delivery'!B:B,A698)</f>
        <v>0</v>
      </c>
      <c r="M698" s="96">
        <f>_xlfn.MAXIFS('Details local delivery'!AB:AB,'Details local delivery'!B:B,A698)</f>
        <v>0</v>
      </c>
      <c r="N698" s="104" t="e">
        <f t="shared" si="139"/>
        <v>#DIV/0!</v>
      </c>
      <c r="O698" s="104" t="e">
        <f t="shared" si="140"/>
        <v>#DIV/0!</v>
      </c>
      <c r="P698" s="99">
        <f t="shared" si="141"/>
        <v>0</v>
      </c>
      <c r="Q698" s="100">
        <f t="shared" si="142"/>
        <v>0</v>
      </c>
      <c r="R698" s="105" t="e">
        <f t="shared" si="143"/>
        <v>#DIV/0!</v>
      </c>
      <c r="S698" s="101" t="e">
        <f t="shared" si="131"/>
        <v>#DIV/0!</v>
      </c>
      <c r="T698" s="102"/>
      <c r="U698" s="107"/>
      <c r="V698" s="5"/>
    </row>
    <row r="699" spans="1:22" ht="15.6" hidden="1" x14ac:dyDescent="0.3">
      <c r="A699" s="18" t="s">
        <v>1464</v>
      </c>
      <c r="B699" s="92">
        <f>+IFERROR(VLOOKUP(A699,'Details local delivery'!B:C,2,0),"-")</f>
        <v>46104</v>
      </c>
      <c r="C699" s="93">
        <f t="shared" si="138"/>
        <v>46104</v>
      </c>
      <c r="D699" s="94" t="str">
        <f>+IFERROR(VLOOKUP(A699,'Details local delivery'!B:E,4,0),"-")</f>
        <v>GTS</v>
      </c>
      <c r="E699" s="94">
        <f>VLOOKUP(A699,'Details local delivery'!B:L,11,0)</f>
        <v>0</v>
      </c>
      <c r="F699" s="94">
        <f>SUMIFS('Details local delivery'!M:M,'Details local delivery'!G:G,'RECAP Delivery Plan '!A699)</f>
        <v>1</v>
      </c>
      <c r="G699" s="94">
        <f>VLOOKUP(A699,'Details local delivery'!B:J,9,0)</f>
        <v>0</v>
      </c>
      <c r="H699" s="95">
        <f>SUMIFS('Details local delivery'!K:K,'Details local delivery'!G:G,'RECAP Delivery Plan '!A699)</f>
        <v>0</v>
      </c>
      <c r="I699" s="96">
        <f>SUMIFS('Details local delivery'!Y:Y,'Details local delivery'!B:B,A:A)</f>
        <v>0</v>
      </c>
      <c r="J699" s="97">
        <f>AVERAGEIFS('Details local delivery'!W:W,'Details local delivery'!B:B,A699)</f>
        <v>0.44999999999999996</v>
      </c>
      <c r="K699" s="96">
        <f>_xlfn.MAXIFS('Details local delivery'!Z:Z,'Details local delivery'!B:B,A699)</f>
        <v>0</v>
      </c>
      <c r="L699" s="96">
        <f>_xlfn.MAXIFS('Details local delivery'!AA:AA,'Details local delivery'!B:B,A699)</f>
        <v>0</v>
      </c>
      <c r="M699" s="256">
        <f>IFERROR(_xlfn.MAXIFS('Details local delivery'!AB:AB,'Details local delivery'!B:B,A699),"-")</f>
        <v>0</v>
      </c>
      <c r="N699" s="104" t="e">
        <f t="shared" si="139"/>
        <v>#DIV/0!</v>
      </c>
      <c r="O699" s="104" t="e">
        <f t="shared" si="140"/>
        <v>#DIV/0!</v>
      </c>
      <c r="P699" s="99">
        <f t="shared" si="141"/>
        <v>0</v>
      </c>
      <c r="Q699" s="100">
        <f t="shared" si="142"/>
        <v>0</v>
      </c>
      <c r="R699" s="105" t="e">
        <f t="shared" si="143"/>
        <v>#DIV/0!</v>
      </c>
      <c r="S699" s="101" t="e">
        <f t="shared" si="131"/>
        <v>#DIV/0!</v>
      </c>
      <c r="T699" s="102"/>
      <c r="U699" s="107"/>
      <c r="V699" s="5"/>
    </row>
    <row r="700" spans="1:22" ht="15.6" hidden="1" x14ac:dyDescent="0.3">
      <c r="A700" s="18" t="s">
        <v>1465</v>
      </c>
      <c r="B700" s="92">
        <f>+IFERROR(VLOOKUP(A700,'Details local delivery'!B:C,2,0),"-")</f>
        <v>46104</v>
      </c>
      <c r="C700" s="93">
        <f t="shared" si="138"/>
        <v>46104</v>
      </c>
      <c r="D700" s="94" t="str">
        <f>+IFERROR(VLOOKUP(A700,'Details local delivery'!B:E,4,0),"-")</f>
        <v>6502TU247</v>
      </c>
      <c r="E700" s="94">
        <f>VLOOKUP(A700,'Details local delivery'!B:L,11,0)</f>
        <v>14</v>
      </c>
      <c r="F700" s="94">
        <f>SUMIFS('Details local delivery'!M:M,'Details local delivery'!G:G,'RECAP Delivery Plan '!A700)</f>
        <v>10</v>
      </c>
      <c r="G700" s="94">
        <f>VLOOKUP(A700,'Details local delivery'!B:J,9,0)</f>
        <v>8500</v>
      </c>
      <c r="H700" s="95">
        <f>SUMIFS('Details local delivery'!K:K,'Details local delivery'!G:G,'RECAP Delivery Plan '!A700)</f>
        <v>5000</v>
      </c>
      <c r="I700" s="96">
        <f>SUMIFS('Details local delivery'!Y:Y,'Details local delivery'!B:B,A:A)</f>
        <v>0</v>
      </c>
      <c r="J700" s="97">
        <f>AVERAGEIFS('Details local delivery'!W:W,'Details local delivery'!B:B,A700)</f>
        <v>1</v>
      </c>
      <c r="K700" s="96">
        <f>_xlfn.MAXIFS('Details local delivery'!Z:Z,'Details local delivery'!B:B,A700)</f>
        <v>0</v>
      </c>
      <c r="L700" s="96">
        <f>_xlfn.MAXIFS('Details local delivery'!AA:AA,'Details local delivery'!B:B,A700)</f>
        <v>0</v>
      </c>
      <c r="M700" s="256">
        <f>IFERROR(_xlfn.MAXIFS('Details local delivery'!AB:AB,'Details local delivery'!B:B,A700),"-")</f>
        <v>3.125E-2</v>
      </c>
      <c r="N700" s="104">
        <f t="shared" si="139"/>
        <v>0.7142857142857143</v>
      </c>
      <c r="O700" s="104">
        <f t="shared" si="140"/>
        <v>0.58823529411764708</v>
      </c>
      <c r="P700" s="99">
        <f t="shared" si="141"/>
        <v>3.125E-2</v>
      </c>
      <c r="Q700" s="100">
        <f t="shared" si="142"/>
        <v>3.125E-2</v>
      </c>
      <c r="R700" s="105">
        <f t="shared" si="143"/>
        <v>1</v>
      </c>
      <c r="S700" s="101">
        <f t="shared" si="131"/>
        <v>0.7142857142857143</v>
      </c>
      <c r="T700" s="102"/>
      <c r="U700" s="107"/>
      <c r="V700" s="5"/>
    </row>
    <row r="701" spans="1:22" ht="15.6" hidden="1" x14ac:dyDescent="0.3">
      <c r="A701" s="18" t="s">
        <v>1466</v>
      </c>
      <c r="B701" s="92">
        <f>+IFERROR(VLOOKUP(A701,'Details local delivery'!B:C,2,0),"-")</f>
        <v>46104</v>
      </c>
      <c r="C701" s="93">
        <f t="shared" si="138"/>
        <v>46104</v>
      </c>
      <c r="D701" s="94" t="str">
        <f>+IFERROR(VLOOKUP(A701,'Details local delivery'!B:E,4,0),"-")</f>
        <v>7797tu218</v>
      </c>
      <c r="E701" s="94">
        <f>VLOOKUP(A701,'Details local delivery'!B:L,11,0)</f>
        <v>3</v>
      </c>
      <c r="F701" s="94">
        <f>SUMIFS('Details local delivery'!M:M,'Details local delivery'!G:G,'RECAP Delivery Plan '!A701)</f>
        <v>1</v>
      </c>
      <c r="G701" s="94">
        <f>VLOOKUP(A701,'Details local delivery'!B:J,9,0)</f>
        <v>927</v>
      </c>
      <c r="H701" s="95">
        <f>SUMIFS('Details local delivery'!K:K,'Details local delivery'!G:G,'RECAP Delivery Plan '!A701)</f>
        <v>900</v>
      </c>
      <c r="I701" s="96">
        <f>SUMIFS('Details local delivery'!Y:Y,'Details local delivery'!B:B,A:A)</f>
        <v>0</v>
      </c>
      <c r="J701" s="97">
        <f>AVERAGEIFS('Details local delivery'!W:W,'Details local delivery'!B:B,A701)</f>
        <v>1</v>
      </c>
      <c r="K701" s="96">
        <f>_xlfn.MAXIFS('Details local delivery'!Z:Z,'Details local delivery'!B:B,A701)</f>
        <v>0</v>
      </c>
      <c r="L701" s="96">
        <f>_xlfn.MAXIFS('Details local delivery'!AA:AA,'Details local delivery'!B:B,A701)</f>
        <v>0</v>
      </c>
      <c r="M701" s="96">
        <f>_xlfn.MAXIFS('Details local delivery'!AB:AB,'Details local delivery'!B:B,A701)</f>
        <v>0</v>
      </c>
      <c r="N701" s="104">
        <f t="shared" si="139"/>
        <v>0.33333333333333331</v>
      </c>
      <c r="O701" s="104">
        <f t="shared" si="140"/>
        <v>0.970873786407767</v>
      </c>
      <c r="P701" s="99">
        <f t="shared" si="141"/>
        <v>0</v>
      </c>
      <c r="Q701" s="100">
        <f t="shared" si="142"/>
        <v>0</v>
      </c>
      <c r="R701" s="105" t="e">
        <f t="shared" si="143"/>
        <v>#DIV/0!</v>
      </c>
      <c r="S701" s="101">
        <f t="shared" si="131"/>
        <v>0.970873786407767</v>
      </c>
      <c r="T701" s="102"/>
      <c r="U701" s="107"/>
      <c r="V701" s="5"/>
    </row>
    <row r="702" spans="1:22" ht="15.6" hidden="1" x14ac:dyDescent="0.3">
      <c r="A702" s="18" t="s">
        <v>1467</v>
      </c>
      <c r="B702" s="92">
        <f>+IFERROR(VLOOKUP(A702,'Details local delivery'!B:C,2,0),"-")</f>
        <v>46105</v>
      </c>
      <c r="C702" s="93">
        <f t="shared" si="138"/>
        <v>46105</v>
      </c>
      <c r="D702" s="94" t="str">
        <f>+IFERROR(VLOOKUP(A702,'Details local delivery'!B:E,4,0),"-")</f>
        <v>REM107627</v>
      </c>
      <c r="E702" s="94">
        <f>VLOOKUP(A702,'Details local delivery'!B:L,11,0)</f>
        <v>27</v>
      </c>
      <c r="F702" s="94">
        <f>SUMIFS('Details local delivery'!M:M,'Details local delivery'!G:G,'RECAP Delivery Plan '!A702)</f>
        <v>27</v>
      </c>
      <c r="G702" s="94">
        <f>VLOOKUP(A702,'Details local delivery'!B:J,9,0)</f>
        <v>24950</v>
      </c>
      <c r="H702" s="95">
        <v>927</v>
      </c>
      <c r="I702" s="96">
        <f>SUMIFS('Details local delivery'!Y:Y,'Details local delivery'!B:B,A:A)</f>
        <v>0</v>
      </c>
      <c r="J702" s="97">
        <f>AVERAGEIFS('Details local delivery'!W:W,'Details local delivery'!B:B,A702)</f>
        <v>0.81791666666666663</v>
      </c>
      <c r="K702" s="96">
        <f>_xlfn.MAXIFS('Details local delivery'!Z:Z,'Details local delivery'!B:B,A702)</f>
        <v>0</v>
      </c>
      <c r="L702" s="96">
        <f>_xlfn.MAXIFS('Details local delivery'!AA:AA,'Details local delivery'!B:B,A702)</f>
        <v>0</v>
      </c>
      <c r="M702" s="96">
        <f>_xlfn.MAXIFS('Details local delivery'!AB:AB,'Details local delivery'!B:B,A702)</f>
        <v>0</v>
      </c>
      <c r="N702" s="104">
        <f t="shared" si="139"/>
        <v>1</v>
      </c>
      <c r="O702" s="104">
        <f t="shared" si="140"/>
        <v>3.7154308617234469E-2</v>
      </c>
      <c r="P702" s="99">
        <f t="shared" si="141"/>
        <v>0</v>
      </c>
      <c r="Q702" s="100">
        <f t="shared" si="142"/>
        <v>0</v>
      </c>
      <c r="R702" s="105" t="e">
        <f t="shared" si="143"/>
        <v>#DIV/0!</v>
      </c>
      <c r="S702" s="253">
        <f t="shared" si="131"/>
        <v>1</v>
      </c>
      <c r="T702" s="102"/>
      <c r="U702" s="107"/>
      <c r="V702" s="5"/>
    </row>
    <row r="703" spans="1:22" ht="15.6" hidden="1" x14ac:dyDescent="0.3">
      <c r="A703" s="18" t="s">
        <v>1468</v>
      </c>
      <c r="B703" s="92">
        <f>+IFERROR(VLOOKUP(A703,'Details local delivery'!B:C,2,0),"-")</f>
        <v>46105</v>
      </c>
      <c r="C703" s="93">
        <f t="shared" si="138"/>
        <v>46105</v>
      </c>
      <c r="D703" s="94" t="str">
        <f>+IFERROR(VLOOKUP(A703,'Details local delivery'!B:E,4,0),"-")</f>
        <v xml:space="preserve">LOCATION </v>
      </c>
      <c r="E703" s="94">
        <f>VLOOKUP(A703,'Details local delivery'!B:L,11,0)</f>
        <v>0</v>
      </c>
      <c r="F703" s="94">
        <f>SUMIFS('Details local delivery'!M:M,'Details local delivery'!G:G,'RECAP Delivery Plan '!A703)</f>
        <v>32</v>
      </c>
      <c r="G703" s="94">
        <f>VLOOKUP(A703,'Details local delivery'!B:J,9,0)</f>
        <v>0</v>
      </c>
      <c r="H703" s="95">
        <f>SUMIFS('Details local delivery'!K:K,'Details local delivery'!G:G,'RECAP Delivery Plan '!A703)</f>
        <v>14513.222</v>
      </c>
      <c r="I703" s="96">
        <f>SUMIFS('Details local delivery'!Y:Y,'Details local delivery'!B:B,A:A)</f>
        <v>0</v>
      </c>
      <c r="J703" s="97">
        <f>AVERAGEIFS('Details local delivery'!W:W,'Details local delivery'!B:B,A703)</f>
        <v>1</v>
      </c>
      <c r="K703" s="96">
        <f>_xlfn.MAXIFS('Details local delivery'!Z:Z,'Details local delivery'!B:B,A703)</f>
        <v>0</v>
      </c>
      <c r="L703" s="96">
        <f>_xlfn.MAXIFS('Details local delivery'!AA:AA,'Details local delivery'!B:B,A703)</f>
        <v>0</v>
      </c>
      <c r="M703" s="256">
        <f>IFERROR(_xlfn.MAXIFS('Details local delivery'!AB:AB,'Details local delivery'!B:B,A703),"-")</f>
        <v>0</v>
      </c>
      <c r="N703" s="104" t="e">
        <f t="shared" si="139"/>
        <v>#DIV/0!</v>
      </c>
      <c r="O703" s="104" t="e">
        <f t="shared" si="140"/>
        <v>#DIV/0!</v>
      </c>
      <c r="P703" s="99">
        <f t="shared" si="141"/>
        <v>0</v>
      </c>
      <c r="Q703" s="100">
        <f t="shared" si="142"/>
        <v>0</v>
      </c>
      <c r="R703" s="105" t="e">
        <f t="shared" si="143"/>
        <v>#DIV/0!</v>
      </c>
      <c r="S703" s="101" t="e">
        <f t="shared" si="131"/>
        <v>#DIV/0!</v>
      </c>
      <c r="T703" s="102"/>
      <c r="U703" s="107"/>
      <c r="V703" s="5"/>
    </row>
    <row r="704" spans="1:22" ht="15.6" hidden="1" x14ac:dyDescent="0.3">
      <c r="A704" s="18" t="s">
        <v>1469</v>
      </c>
      <c r="B704" s="92">
        <f>+IFERROR(VLOOKUP(A704,'Details local delivery'!B:C,2,0),"-")</f>
        <v>46105</v>
      </c>
      <c r="C704" s="93">
        <f t="shared" si="138"/>
        <v>46105</v>
      </c>
      <c r="D704" s="94" t="str">
        <f>+IFERROR(VLOOKUP(A704,'Details local delivery'!B:E,4,0),"-")</f>
        <v>6502TU247</v>
      </c>
      <c r="E704" s="94">
        <f>VLOOKUP(A704,'Details local delivery'!B:L,11,0)</f>
        <v>14</v>
      </c>
      <c r="F704" s="94">
        <f>SUMIFS('Details local delivery'!M:M,'Details local delivery'!G:G,'RECAP Delivery Plan '!A704)</f>
        <v>8</v>
      </c>
      <c r="G704" s="94">
        <f>VLOOKUP(A704,'Details local delivery'!B:J,9,0)</f>
        <v>8500</v>
      </c>
      <c r="H704" s="95">
        <f>SUMIFS('Details local delivery'!K:K,'Details local delivery'!G:G,'RECAP Delivery Plan '!A704)</f>
        <v>6279</v>
      </c>
      <c r="I704" s="96">
        <f>SUMIFS('Details local delivery'!Y:Y,'Details local delivery'!B:B,A:A)</f>
        <v>0</v>
      </c>
      <c r="J704" s="97">
        <f>AVERAGEIFS('Details local delivery'!W:W,'Details local delivery'!B:B,A704)</f>
        <v>1</v>
      </c>
      <c r="K704" s="96">
        <f>_xlfn.MAXIFS('Details local delivery'!Z:Z,'Details local delivery'!B:B,A704)</f>
        <v>0</v>
      </c>
      <c r="L704" s="96">
        <f>_xlfn.MAXIFS('Details local delivery'!AA:AA,'Details local delivery'!B:B,A704)</f>
        <v>0</v>
      </c>
      <c r="M704" s="256">
        <f>IFERROR(_xlfn.MAXIFS('Details local delivery'!AB:AB,'Details local delivery'!B:B,A704),"-")</f>
        <v>0</v>
      </c>
      <c r="N704" s="104">
        <f t="shared" si="139"/>
        <v>0.5714285714285714</v>
      </c>
      <c r="O704" s="104">
        <f t="shared" si="140"/>
        <v>0.73870588235294121</v>
      </c>
      <c r="P704" s="99">
        <f t="shared" si="141"/>
        <v>0</v>
      </c>
      <c r="Q704" s="100">
        <f t="shared" si="142"/>
        <v>0</v>
      </c>
      <c r="R704" s="105" t="e">
        <f t="shared" si="143"/>
        <v>#DIV/0!</v>
      </c>
      <c r="S704" s="101">
        <f t="shared" si="131"/>
        <v>0.73870588235294121</v>
      </c>
      <c r="T704" s="102"/>
      <c r="U704" s="107"/>
      <c r="V704" s="5"/>
    </row>
    <row r="705" spans="1:22" ht="15.6" hidden="1" x14ac:dyDescent="0.3">
      <c r="A705" s="18" t="s">
        <v>1470</v>
      </c>
      <c r="B705" s="92">
        <f>+IFERROR(VLOOKUP(A705,'Details local delivery'!B:C,2,0),"-")</f>
        <v>46105</v>
      </c>
      <c r="C705" s="93">
        <f t="shared" si="138"/>
        <v>46105</v>
      </c>
      <c r="D705" s="94" t="str">
        <f>+IFERROR(VLOOKUP(A705,'Details local delivery'!B:E,4,0),"-")</f>
        <v>6502TU247</v>
      </c>
      <c r="E705" s="94">
        <f>VLOOKUP(A705,'Details local delivery'!B:L,11,0)</f>
        <v>14</v>
      </c>
      <c r="F705" s="94">
        <f>SUMIFS('Details local delivery'!M:M,'Details local delivery'!G:G,'RECAP Delivery Plan '!A705)</f>
        <v>13</v>
      </c>
      <c r="G705" s="94">
        <f>VLOOKUP(A705,'Details local delivery'!B:J,9,0)</f>
        <v>8500</v>
      </c>
      <c r="H705" s="95">
        <f>SUMIFS('Details local delivery'!K:K,'Details local delivery'!G:G,'RECAP Delivery Plan '!A705)</f>
        <v>8488</v>
      </c>
      <c r="I705" s="96">
        <f>SUMIFS('Details local delivery'!Y:Y,'Details local delivery'!B:B,A:A)</f>
        <v>0</v>
      </c>
      <c r="J705" s="97">
        <f>AVERAGEIFS('Details local delivery'!W:W,'Details local delivery'!B:B,A705)</f>
        <v>0.95416666666666672</v>
      </c>
      <c r="K705" s="96">
        <f>_xlfn.MAXIFS('Details local delivery'!Z:Z,'Details local delivery'!B:B,A705)</f>
        <v>0</v>
      </c>
      <c r="L705" s="96">
        <f>_xlfn.MAXIFS('Details local delivery'!AA:AA,'Details local delivery'!B:B,A705)</f>
        <v>0</v>
      </c>
      <c r="M705" s="256">
        <f>IFERROR(_xlfn.MAXIFS('Details local delivery'!AB:AB,'Details local delivery'!B:B,A705),"-")</f>
        <v>0</v>
      </c>
      <c r="N705" s="104">
        <f t="shared" si="139"/>
        <v>0.9285714285714286</v>
      </c>
      <c r="O705" s="104">
        <f t="shared" si="140"/>
        <v>0.99858823529411767</v>
      </c>
      <c r="P705" s="99">
        <f t="shared" si="141"/>
        <v>0</v>
      </c>
      <c r="Q705" s="100">
        <f t="shared" si="142"/>
        <v>0</v>
      </c>
      <c r="R705" s="105" t="e">
        <f t="shared" si="143"/>
        <v>#DIV/0!</v>
      </c>
      <c r="S705" s="101">
        <f t="shared" si="131"/>
        <v>0.99858823529411767</v>
      </c>
      <c r="T705" s="102"/>
      <c r="U705" s="107"/>
      <c r="V705" s="5"/>
    </row>
    <row r="706" spans="1:22" ht="15.6" hidden="1" x14ac:dyDescent="0.3">
      <c r="A706" s="18" t="s">
        <v>1471</v>
      </c>
      <c r="B706" s="92">
        <f>+IFERROR(VLOOKUP(A706,'Details local delivery'!B:C,2,0),"-")</f>
        <v>46105</v>
      </c>
      <c r="C706" s="93">
        <f t="shared" si="138"/>
        <v>46105</v>
      </c>
      <c r="D706" s="94" t="str">
        <f>+IFERROR(VLOOKUP(A706,'Details local delivery'!B:E,4,0),"-")</f>
        <v>9524TU238</v>
      </c>
      <c r="E706" s="94">
        <f>VLOOKUP(A706,'Details local delivery'!B:L,11,0)</f>
        <v>14</v>
      </c>
      <c r="F706" s="94">
        <f>SUMIFS('Details local delivery'!M:M,'Details local delivery'!G:G,'RECAP Delivery Plan '!A706)</f>
        <v>13</v>
      </c>
      <c r="G706" s="94">
        <f>VLOOKUP(A706,'Details local delivery'!B:J,9,0)</f>
        <v>10230</v>
      </c>
      <c r="H706" s="95">
        <f>SUMIFS('Details local delivery'!K:K,'Details local delivery'!G:G,'RECAP Delivery Plan '!A706)</f>
        <v>11000</v>
      </c>
      <c r="I706" s="96">
        <f>SUMIFS('Details local delivery'!Y:Y,'Details local delivery'!B:B,A:A)</f>
        <v>0</v>
      </c>
      <c r="J706" s="97">
        <f>AVERAGEIFS('Details local delivery'!W:W,'Details local delivery'!B:B,A706)</f>
        <v>1</v>
      </c>
      <c r="K706" s="96">
        <f>_xlfn.MAXIFS('Details local delivery'!Z:Z,'Details local delivery'!B:B,A706)</f>
        <v>0</v>
      </c>
      <c r="L706" s="96">
        <f>_xlfn.MAXIFS('Details local delivery'!AA:AA,'Details local delivery'!B:B,A706)</f>
        <v>0</v>
      </c>
      <c r="M706" s="256">
        <f>IFERROR(_xlfn.MAXIFS('Details local delivery'!AB:AB,'Details local delivery'!B:B,A706),"-")</f>
        <v>0</v>
      </c>
      <c r="N706" s="104">
        <f t="shared" si="139"/>
        <v>0.9285714285714286</v>
      </c>
      <c r="O706" s="104">
        <f t="shared" si="140"/>
        <v>1.075268817204301</v>
      </c>
      <c r="P706" s="99">
        <f t="shared" si="141"/>
        <v>0</v>
      </c>
      <c r="Q706" s="100">
        <f t="shared" si="142"/>
        <v>0</v>
      </c>
      <c r="R706" s="105" t="e">
        <f t="shared" si="143"/>
        <v>#DIV/0!</v>
      </c>
      <c r="S706" s="101">
        <f t="shared" si="131"/>
        <v>1.075268817204301</v>
      </c>
      <c r="T706" s="102"/>
      <c r="U706" s="107"/>
      <c r="V706" s="5"/>
    </row>
    <row r="707" spans="1:22" ht="15.6" hidden="1" x14ac:dyDescent="0.3">
      <c r="A707" s="18" t="s">
        <v>1472</v>
      </c>
      <c r="B707" s="92">
        <f>+IFERROR(VLOOKUP(A707,'Details local delivery'!B:C,2,0),"-")</f>
        <v>46105</v>
      </c>
      <c r="C707" s="93">
        <f t="shared" si="138"/>
        <v>46105</v>
      </c>
      <c r="D707" s="94" t="str">
        <f>+IFERROR(VLOOKUP(A707,'Details local delivery'!B:E,4,0),"-")</f>
        <v>9524TU238</v>
      </c>
      <c r="E707" s="94">
        <f>VLOOKUP(A707,'Details local delivery'!B:L,11,0)</f>
        <v>14</v>
      </c>
      <c r="F707" s="94">
        <f>SUMIFS('Details local delivery'!M:M,'Details local delivery'!G:G,'RECAP Delivery Plan '!A707)</f>
        <v>6</v>
      </c>
      <c r="G707" s="94">
        <f>VLOOKUP(A707,'Details local delivery'!B:J,9,0)</f>
        <v>10230</v>
      </c>
      <c r="H707" s="95">
        <f>SUMIFS('Details local delivery'!K:K,'Details local delivery'!G:G,'RECAP Delivery Plan '!A707)</f>
        <v>3200</v>
      </c>
      <c r="I707" s="96">
        <f>SUMIFS('Details local delivery'!Y:Y,'Details local delivery'!B:B,A:A)</f>
        <v>0</v>
      </c>
      <c r="J707" s="97">
        <f>AVERAGEIFS('Details local delivery'!W:W,'Details local delivery'!B:B,A707)</f>
        <v>1</v>
      </c>
      <c r="K707" s="96">
        <f>_xlfn.MAXIFS('Details local delivery'!Z:Z,'Details local delivery'!B:B,A707)</f>
        <v>0</v>
      </c>
      <c r="L707" s="96">
        <f>_xlfn.MAXIFS('Details local delivery'!AA:AA,'Details local delivery'!B:B,A707)</f>
        <v>0</v>
      </c>
      <c r="M707" s="256">
        <f>IFERROR(_xlfn.MAXIFS('Details local delivery'!AB:AB,'Details local delivery'!B:B,A707),"-")</f>
        <v>0</v>
      </c>
      <c r="N707" s="104">
        <f t="shared" si="139"/>
        <v>0.42857142857142855</v>
      </c>
      <c r="O707" s="104">
        <f t="shared" si="140"/>
        <v>0.31280547409579668</v>
      </c>
      <c r="P707" s="99">
        <f t="shared" si="141"/>
        <v>0</v>
      </c>
      <c r="Q707" s="100">
        <f t="shared" si="142"/>
        <v>0</v>
      </c>
      <c r="R707" s="105" t="e">
        <f t="shared" si="143"/>
        <v>#DIV/0!</v>
      </c>
      <c r="S707" s="101">
        <f>MAX(N707,O707)</f>
        <v>0.42857142857142855</v>
      </c>
      <c r="T707" s="102"/>
      <c r="U707" s="107"/>
      <c r="V707" s="5"/>
    </row>
    <row r="708" spans="1:22" ht="15.6" hidden="1" x14ac:dyDescent="0.3">
      <c r="A708" s="18" t="s">
        <v>1473</v>
      </c>
      <c r="B708" s="92">
        <f>+IFERROR(VLOOKUP(A708,'Details local delivery'!B:C,2,0),"-")</f>
        <v>46105</v>
      </c>
      <c r="C708" s="93">
        <f t="shared" si="138"/>
        <v>46105</v>
      </c>
      <c r="D708" s="94" t="str">
        <f>+IFERROR(VLOOKUP(A708,'Details local delivery'!B:E,4,0),"-")</f>
        <v>626tu203</v>
      </c>
      <c r="E708" s="94">
        <f>VLOOKUP(A708,'Details local delivery'!B:L,11,0)</f>
        <v>14</v>
      </c>
      <c r="F708" s="94">
        <f>SUMIFS('Details local delivery'!M:M,'Details local delivery'!G:G,'RECAP Delivery Plan '!A708)</f>
        <v>14</v>
      </c>
      <c r="G708" s="94">
        <f>VLOOKUP(A708,'Details local delivery'!B:J,9,0)</f>
        <v>8500</v>
      </c>
      <c r="H708" s="95">
        <f>SUMIFS('Details local delivery'!K:K,'Details local delivery'!G:G,'RECAP Delivery Plan '!A708)</f>
        <v>6215</v>
      </c>
      <c r="I708" s="96">
        <f>SUMIFS('Details local delivery'!Y:Y,'Details local delivery'!B:B,A:A)</f>
        <v>0</v>
      </c>
      <c r="J708" s="97">
        <f>AVERAGEIFS('Details local delivery'!W:W,'Details local delivery'!B:B,A708)</f>
        <v>1</v>
      </c>
      <c r="K708" s="96">
        <f>_xlfn.MAXIFS('Details local delivery'!Z:Z,'Details local delivery'!B:B,A708)</f>
        <v>0</v>
      </c>
      <c r="L708" s="96">
        <f>_xlfn.MAXIFS('Details local delivery'!AA:AA,'Details local delivery'!B:B,A708)</f>
        <v>0</v>
      </c>
      <c r="M708" s="256">
        <f>IFERROR(_xlfn.MAXIFS('Details local delivery'!AB:AB,'Details local delivery'!B:B,A708),"-")</f>
        <v>0</v>
      </c>
      <c r="N708" s="104">
        <f t="shared" si="139"/>
        <v>1</v>
      </c>
      <c r="O708" s="104">
        <f t="shared" si="140"/>
        <v>0.73117647058823532</v>
      </c>
      <c r="P708" s="99">
        <f t="shared" si="141"/>
        <v>0</v>
      </c>
      <c r="Q708" s="100">
        <f t="shared" si="142"/>
        <v>0</v>
      </c>
      <c r="R708" s="105" t="e">
        <f t="shared" si="143"/>
        <v>#DIV/0!</v>
      </c>
      <c r="S708" s="101">
        <f>MAX(N708,O708)</f>
        <v>1</v>
      </c>
      <c r="T708" s="102"/>
      <c r="U708" s="107"/>
      <c r="V708" s="5"/>
    </row>
    <row r="709" spans="1:22" ht="15.6" hidden="1" x14ac:dyDescent="0.3">
      <c r="A709" s="18" t="s">
        <v>1474</v>
      </c>
      <c r="B709" s="92">
        <f>+IFERROR(VLOOKUP(A709,'Details local delivery'!B:C,2,0),"-")</f>
        <v>46105</v>
      </c>
      <c r="C709" s="93">
        <f t="shared" si="138"/>
        <v>46105</v>
      </c>
      <c r="D709" s="94" t="str">
        <f>+IFERROR(VLOOKUP(A709,'Details local delivery'!B:E,4,0),"-")</f>
        <v>626tu203</v>
      </c>
      <c r="E709" s="94">
        <f>VLOOKUP(A709,'Details local delivery'!B:L,11,0)</f>
        <v>14</v>
      </c>
      <c r="F709" s="94">
        <f>SUMIFS('Details local delivery'!M:M,'Details local delivery'!G:G,'RECAP Delivery Plan '!A709)</f>
        <v>14</v>
      </c>
      <c r="G709" s="94">
        <f>VLOOKUP(A709,'Details local delivery'!B:J,9,0)</f>
        <v>8500</v>
      </c>
      <c r="H709" s="95">
        <f>SUMIFS('Details local delivery'!K:K,'Details local delivery'!G:G,'RECAP Delivery Plan '!A709)</f>
        <v>11000</v>
      </c>
      <c r="I709" s="96">
        <f>SUMIFS('Details local delivery'!Y:Y,'Details local delivery'!B:B,A:A)</f>
        <v>0</v>
      </c>
      <c r="J709" s="97">
        <f>AVERAGEIFS('Details local delivery'!W:W,'Details local delivery'!B:B,A709)</f>
        <v>1</v>
      </c>
      <c r="K709" s="96">
        <f>_xlfn.MAXIFS('Details local delivery'!Z:Z,'Details local delivery'!B:B,A709)</f>
        <v>0</v>
      </c>
      <c r="L709" s="96">
        <f>_xlfn.MAXIFS('Details local delivery'!AA:AA,'Details local delivery'!B:B,A709)</f>
        <v>0</v>
      </c>
      <c r="M709" s="256">
        <f>IFERROR(_xlfn.MAXIFS('Details local delivery'!AB:AB,'Details local delivery'!B:B,A709),"-")</f>
        <v>2.0833333333333259E-2</v>
      </c>
      <c r="N709" s="104">
        <f t="shared" si="139"/>
        <v>1</v>
      </c>
      <c r="O709" s="104">
        <f t="shared" si="140"/>
        <v>1.2941176470588236</v>
      </c>
      <c r="P709" s="99">
        <f t="shared" si="141"/>
        <v>2.0833333333333259E-2</v>
      </c>
      <c r="Q709" s="100">
        <f t="shared" si="142"/>
        <v>2.0833333333333259E-2</v>
      </c>
      <c r="R709" s="105">
        <f t="shared" si="143"/>
        <v>1</v>
      </c>
      <c r="S709" s="101">
        <f>MAX(N709,O709)</f>
        <v>1.2941176470588236</v>
      </c>
      <c r="T709" s="102"/>
      <c r="U709" s="107"/>
      <c r="V709" s="5"/>
    </row>
    <row r="710" spans="1:22" ht="15.6" hidden="1" x14ac:dyDescent="0.3">
      <c r="A710" s="18" t="s">
        <v>1475</v>
      </c>
      <c r="B710" s="92">
        <f>+IFERROR(VLOOKUP(A710,'Details local delivery'!B:C,2,0),"-")</f>
        <v>46105</v>
      </c>
      <c r="C710" s="93">
        <f t="shared" si="138"/>
        <v>46105</v>
      </c>
      <c r="D710" s="94" t="str">
        <f>+IFERROR(VLOOKUP(A710,'Details local delivery'!B:E,4,0),"-")</f>
        <v>7797tu218</v>
      </c>
      <c r="E710" s="94">
        <f>VLOOKUP(A710,'Details local delivery'!B:L,11,0)</f>
        <v>3</v>
      </c>
      <c r="F710" s="94">
        <f>SUMIFS('Details local delivery'!M:M,'Details local delivery'!G:G,'RECAP Delivery Plan '!A710)</f>
        <v>2</v>
      </c>
      <c r="G710" s="94">
        <f>VLOOKUP(A710,'Details local delivery'!B:J,9,0)</f>
        <v>927</v>
      </c>
      <c r="H710" s="95">
        <f>SUMIFS('Details local delivery'!K:K,'Details local delivery'!G:G,'RECAP Delivery Plan '!A710)</f>
        <v>775</v>
      </c>
      <c r="I710" s="96">
        <f>SUMIFS('Details local delivery'!Y:Y,'Details local delivery'!B:B,A:A)</f>
        <v>0</v>
      </c>
      <c r="J710" s="97">
        <f>AVERAGEIFS('Details local delivery'!W:W,'Details local delivery'!B:B,A710)</f>
        <v>1</v>
      </c>
      <c r="K710" s="96">
        <f>_xlfn.MAXIFS('Details local delivery'!Z:Z,'Details local delivery'!B:B,A710)</f>
        <v>0</v>
      </c>
      <c r="L710" s="96">
        <f>_xlfn.MAXIFS('Details local delivery'!AA:AA,'Details local delivery'!B:B,A710)</f>
        <v>0</v>
      </c>
      <c r="M710" s="96">
        <f>_xlfn.MAXIFS('Details local delivery'!AB:AB,'Details local delivery'!B:B,A710)</f>
        <v>0</v>
      </c>
      <c r="N710" s="104">
        <f t="shared" si="139"/>
        <v>0.66666666666666663</v>
      </c>
      <c r="O710" s="104">
        <f t="shared" si="140"/>
        <v>0.83603020496224378</v>
      </c>
      <c r="P710" s="99">
        <f t="shared" si="141"/>
        <v>0</v>
      </c>
      <c r="Q710" s="100">
        <f t="shared" si="142"/>
        <v>0</v>
      </c>
      <c r="R710" s="105" t="e">
        <f t="shared" si="143"/>
        <v>#DIV/0!</v>
      </c>
      <c r="S710" s="101">
        <f t="shared" ref="S710:S745" si="144">MAX(N710,O710)</f>
        <v>0.83603020496224378</v>
      </c>
      <c r="T710" s="102"/>
      <c r="U710" s="107"/>
      <c r="V710" s="5"/>
    </row>
    <row r="711" spans="1:22" ht="15.6" hidden="1" x14ac:dyDescent="0.3">
      <c r="A711" s="18" t="s">
        <v>1476</v>
      </c>
      <c r="B711" s="92">
        <f>+IFERROR(VLOOKUP(A711,'Details local delivery'!B:C,2,0),"-")</f>
        <v>46105</v>
      </c>
      <c r="C711" s="93">
        <f t="shared" si="138"/>
        <v>46105</v>
      </c>
      <c r="D711" s="94" t="str">
        <f>+IFERROR(VLOOKUP(A711,'Details local delivery'!B:E,4,0),"-")</f>
        <v>7797tu218</v>
      </c>
      <c r="E711" s="94">
        <f>VLOOKUP(A711,'Details local delivery'!B:L,11,0)</f>
        <v>3</v>
      </c>
      <c r="F711" s="94">
        <f>SUMIFS('Details local delivery'!M:M,'Details local delivery'!G:G,'RECAP Delivery Plan '!A711)</f>
        <v>2</v>
      </c>
      <c r="G711" s="94">
        <f>VLOOKUP(A711,'Details local delivery'!B:J,9,0)</f>
        <v>927</v>
      </c>
      <c r="H711" s="95">
        <f>SUMIFS('Details local delivery'!K:K,'Details local delivery'!G:G,'RECAP Delivery Plan '!A711)</f>
        <v>200</v>
      </c>
      <c r="I711" s="96">
        <f>SUMIFS('Details local delivery'!Y:Y,'Details local delivery'!B:B,A:A)</f>
        <v>0</v>
      </c>
      <c r="J711" s="97">
        <f>AVERAGEIFS('Details local delivery'!W:W,'Details local delivery'!B:B,A711)</f>
        <v>1</v>
      </c>
      <c r="K711" s="96">
        <f>_xlfn.MAXIFS('Details local delivery'!Z:Z,'Details local delivery'!B:B,A711)</f>
        <v>0</v>
      </c>
      <c r="L711" s="96">
        <f>_xlfn.MAXIFS('Details local delivery'!AA:AA,'Details local delivery'!B:B,A711)</f>
        <v>0</v>
      </c>
      <c r="M711" s="96">
        <f>_xlfn.MAXIFS('Details local delivery'!AB:AB,'Details local delivery'!B:B,A711)</f>
        <v>0</v>
      </c>
      <c r="N711" s="104">
        <f t="shared" si="139"/>
        <v>0.66666666666666663</v>
      </c>
      <c r="O711" s="104">
        <f t="shared" si="140"/>
        <v>0.21574973031283712</v>
      </c>
      <c r="P711" s="99">
        <f t="shared" si="141"/>
        <v>0</v>
      </c>
      <c r="Q711" s="100">
        <f t="shared" si="142"/>
        <v>0</v>
      </c>
      <c r="R711" s="105" t="e">
        <f t="shared" si="143"/>
        <v>#DIV/0!</v>
      </c>
      <c r="S711" s="253">
        <f t="shared" si="144"/>
        <v>0.66666666666666663</v>
      </c>
      <c r="T711" s="102"/>
      <c r="U711" s="107"/>
      <c r="V711" s="5"/>
    </row>
    <row r="712" spans="1:22" ht="15.6" hidden="1" x14ac:dyDescent="0.3">
      <c r="A712" s="18" t="s">
        <v>1477</v>
      </c>
      <c r="B712" s="92">
        <f>+IFERROR(VLOOKUP(A712,'Details local delivery'!B:C,2,0),"-")</f>
        <v>46105</v>
      </c>
      <c r="C712" s="93">
        <f t="shared" si="138"/>
        <v>46105</v>
      </c>
      <c r="D712" s="94" t="str">
        <f>+IFERROR(VLOOKUP(A712,'Details local delivery'!B:E,4,0),"-")</f>
        <v>4331tu175</v>
      </c>
      <c r="E712" s="94">
        <f>VLOOKUP(A712,'Details local delivery'!B:L,11,0)</f>
        <v>14</v>
      </c>
      <c r="F712" s="94">
        <f>SUMIFS('Details local delivery'!M:M,'Details local delivery'!G:G,'RECAP Delivery Plan '!A712)</f>
        <v>10</v>
      </c>
      <c r="G712" s="94">
        <f>VLOOKUP(A712,'Details local delivery'!B:J,9,0)</f>
        <v>9200</v>
      </c>
      <c r="H712" s="95">
        <f>SUMIFS('Details local delivery'!K:K,'Details local delivery'!G:G,'RECAP Delivery Plan '!A712)</f>
        <v>8315</v>
      </c>
      <c r="I712" s="96">
        <f>SUMIFS('Details local delivery'!Y:Y,'Details local delivery'!B:B,A:A)</f>
        <v>0</v>
      </c>
      <c r="J712" s="97">
        <f>AVERAGEIFS('Details local delivery'!W:W,'Details local delivery'!B:B,A712)</f>
        <v>1</v>
      </c>
      <c r="K712" s="96">
        <f>_xlfn.MAXIFS('Details local delivery'!Z:Z,'Details local delivery'!B:B,A712)</f>
        <v>0</v>
      </c>
      <c r="L712" s="96">
        <f>_xlfn.MAXIFS('Details local delivery'!AA:AA,'Details local delivery'!B:B,A712)</f>
        <v>0</v>
      </c>
      <c r="M712" s="256">
        <f>IFERROR(_xlfn.MAXIFS('Details local delivery'!AB:AB,'Details local delivery'!B:B,A712),"-")</f>
        <v>0</v>
      </c>
      <c r="N712" s="104">
        <f t="shared" si="139"/>
        <v>0.7142857142857143</v>
      </c>
      <c r="O712" s="104">
        <f t="shared" si="140"/>
        <v>0.90380434782608698</v>
      </c>
      <c r="P712" s="99">
        <f t="shared" si="141"/>
        <v>0</v>
      </c>
      <c r="Q712" s="100">
        <f t="shared" si="142"/>
        <v>0</v>
      </c>
      <c r="R712" s="105" t="e">
        <f t="shared" si="143"/>
        <v>#DIV/0!</v>
      </c>
      <c r="S712" s="101">
        <f t="shared" si="144"/>
        <v>0.90380434782608698</v>
      </c>
      <c r="T712" s="102"/>
      <c r="U712" s="107"/>
      <c r="V712" s="5"/>
    </row>
    <row r="713" spans="1:22" ht="15.6" hidden="1" x14ac:dyDescent="0.3">
      <c r="A713" s="18" t="s">
        <v>1478</v>
      </c>
      <c r="B713" s="92">
        <f>+IFERROR(VLOOKUP(A713,'Details local delivery'!B:C,2,0),"-")</f>
        <v>46105</v>
      </c>
      <c r="C713" s="93">
        <f t="shared" si="138"/>
        <v>46105</v>
      </c>
      <c r="D713" s="94" t="str">
        <f>+IFERROR(VLOOKUP(A713,'Details local delivery'!B:E,4,0),"-")</f>
        <v>626tu203</v>
      </c>
      <c r="E713" s="94">
        <f>VLOOKUP(A713,'Details local delivery'!B:L,11,0)</f>
        <v>14</v>
      </c>
      <c r="F713" s="94">
        <f>SUMIFS('Details local delivery'!M:M,'Details local delivery'!G:G,'RECAP Delivery Plan '!A713)</f>
        <v>10</v>
      </c>
      <c r="G713" s="94">
        <f>VLOOKUP(A713,'Details local delivery'!B:J,9,0)</f>
        <v>8500</v>
      </c>
      <c r="H713" s="95">
        <f>SUMIFS('Details local delivery'!K:K,'Details local delivery'!G:G,'RECAP Delivery Plan '!A713)</f>
        <v>12000</v>
      </c>
      <c r="I713" s="96">
        <f>SUMIFS('Details local delivery'!Y:Y,'Details local delivery'!B:B,A:A)</f>
        <v>0</v>
      </c>
      <c r="J713" s="97">
        <f>AVERAGEIFS('Details local delivery'!W:W,'Details local delivery'!B:B,A713)</f>
        <v>1</v>
      </c>
      <c r="K713" s="96">
        <f>_xlfn.MAXIFS('Details local delivery'!Z:Z,'Details local delivery'!B:B,A713)</f>
        <v>0</v>
      </c>
      <c r="L713" s="96">
        <f>_xlfn.MAXIFS('Details local delivery'!AA:AA,'Details local delivery'!B:B,A713)</f>
        <v>0</v>
      </c>
      <c r="M713" s="256">
        <f>IFERROR(_xlfn.MAXIFS('Details local delivery'!AB:AB,'Details local delivery'!B:B,A713),"-")</f>
        <v>5.2083333333333259E-2</v>
      </c>
      <c r="N713" s="104">
        <f t="shared" si="139"/>
        <v>0.7142857142857143</v>
      </c>
      <c r="O713" s="104">
        <f t="shared" si="140"/>
        <v>1.411764705882353</v>
      </c>
      <c r="P713" s="99">
        <f t="shared" si="141"/>
        <v>5.2083333333333259E-2</v>
      </c>
      <c r="Q713" s="100">
        <f t="shared" si="142"/>
        <v>5.2083333333333259E-2</v>
      </c>
      <c r="R713" s="105">
        <f t="shared" si="143"/>
        <v>1</v>
      </c>
      <c r="S713" s="253">
        <f t="shared" si="144"/>
        <v>1.411764705882353</v>
      </c>
      <c r="T713" s="102"/>
      <c r="U713" s="107"/>
      <c r="V713" s="5"/>
    </row>
    <row r="714" spans="1:22" ht="15.6" hidden="1" x14ac:dyDescent="0.3">
      <c r="A714" s="18" t="s">
        <v>1479</v>
      </c>
      <c r="B714" s="92">
        <f>+IFERROR(VLOOKUP(A714,'Details local delivery'!B:C,2,0),"-")</f>
        <v>46105</v>
      </c>
      <c r="C714" s="93">
        <f t="shared" si="138"/>
        <v>46105</v>
      </c>
      <c r="D714" s="94" t="str">
        <f>+IFERROR(VLOOKUP(A714,'Details local delivery'!B:E,4,0),"-")</f>
        <v>7797tu218</v>
      </c>
      <c r="E714" s="94">
        <f>VLOOKUP(A714,'Details local delivery'!B:L,11,0)</f>
        <v>3</v>
      </c>
      <c r="F714" s="94">
        <f>SUMIFS('Details local delivery'!M:M,'Details local delivery'!G:G,'RECAP Delivery Plan '!A714)</f>
        <v>2</v>
      </c>
      <c r="G714" s="94">
        <f>VLOOKUP(A714,'Details local delivery'!B:J,9,0)</f>
        <v>927</v>
      </c>
      <c r="H714" s="95">
        <f>SUMIFS('Details local delivery'!K:K,'Details local delivery'!G:G,'RECAP Delivery Plan '!A714)</f>
        <v>4500</v>
      </c>
      <c r="I714" s="96">
        <f>SUMIFS('Details local delivery'!Y:Y,'Details local delivery'!B:B,A:A)</f>
        <v>0</v>
      </c>
      <c r="J714" s="97">
        <f>AVERAGEIFS('Details local delivery'!W:W,'Details local delivery'!B:B,A714)</f>
        <v>1</v>
      </c>
      <c r="K714" s="96">
        <f>_xlfn.MAXIFS('Details local delivery'!Z:Z,'Details local delivery'!B:B,A714)</f>
        <v>0</v>
      </c>
      <c r="L714" s="96">
        <f>_xlfn.MAXIFS('Details local delivery'!AA:AA,'Details local delivery'!B:B,A714)</f>
        <v>0</v>
      </c>
      <c r="M714" s="96">
        <f>_xlfn.MAXIFS('Details local delivery'!AB:AB,'Details local delivery'!B:B,A714)</f>
        <v>0</v>
      </c>
      <c r="N714" s="104">
        <f t="shared" si="139"/>
        <v>0.66666666666666663</v>
      </c>
      <c r="O714" s="104">
        <f t="shared" si="140"/>
        <v>4.8543689320388346</v>
      </c>
      <c r="P714" s="99">
        <f t="shared" si="141"/>
        <v>0</v>
      </c>
      <c r="Q714" s="100">
        <f t="shared" si="142"/>
        <v>0</v>
      </c>
      <c r="R714" s="105" t="e">
        <f t="shared" si="143"/>
        <v>#DIV/0!</v>
      </c>
      <c r="S714" s="101">
        <f t="shared" si="144"/>
        <v>4.8543689320388346</v>
      </c>
      <c r="T714" s="102"/>
      <c r="U714" s="107"/>
      <c r="V714" s="5"/>
    </row>
    <row r="715" spans="1:22" ht="15.6" hidden="1" x14ac:dyDescent="0.3">
      <c r="A715" s="18" t="s">
        <v>1481</v>
      </c>
      <c r="B715" s="92">
        <f>+IFERROR(VLOOKUP(A715,'Details local delivery'!B:C,2,0),"-")</f>
        <v>46105</v>
      </c>
      <c r="C715" s="93">
        <f t="shared" si="138"/>
        <v>46105</v>
      </c>
      <c r="D715" s="94" t="str">
        <f>+IFERROR(VLOOKUP(A715,'Details local delivery'!B:E,4,0),"-")</f>
        <v>GTS</v>
      </c>
      <c r="E715" s="94">
        <f>VLOOKUP(A715,'Details local delivery'!B:L,11,0)</f>
        <v>0</v>
      </c>
      <c r="F715" s="94">
        <f>SUMIFS('Details local delivery'!M:M,'Details local delivery'!G:G,'RECAP Delivery Plan '!A715)</f>
        <v>0</v>
      </c>
      <c r="G715" s="94">
        <f>VLOOKUP(A715,'Details local delivery'!B:J,9,0)</f>
        <v>0</v>
      </c>
      <c r="H715" s="95">
        <f>SUMIFS('Details local delivery'!K:K,'Details local delivery'!G:G,'RECAP Delivery Plan '!A715)</f>
        <v>0</v>
      </c>
      <c r="I715" s="96">
        <f>SUMIFS('Details local delivery'!Y:Y,'Details local delivery'!B:B,A:A)</f>
        <v>0</v>
      </c>
      <c r="J715" s="97">
        <f>AVERAGEIFS('Details local delivery'!W:W,'Details local delivery'!B:B,A715)</f>
        <v>0.44999999999999996</v>
      </c>
      <c r="K715" s="96">
        <f>_xlfn.MAXIFS('Details local delivery'!Z:Z,'Details local delivery'!B:B,A715)</f>
        <v>0</v>
      </c>
      <c r="L715" s="96">
        <f>_xlfn.MAXIFS('Details local delivery'!AA:AA,'Details local delivery'!B:B,A715)</f>
        <v>0</v>
      </c>
      <c r="M715" s="256">
        <f>IFERROR(_xlfn.MAXIFS('Details local delivery'!AB:AB,'Details local delivery'!B:B,A715),"-")</f>
        <v>0</v>
      </c>
      <c r="N715" s="104" t="e">
        <f t="shared" si="139"/>
        <v>#DIV/0!</v>
      </c>
      <c r="O715" s="104" t="e">
        <f t="shared" si="140"/>
        <v>#DIV/0!</v>
      </c>
      <c r="P715" s="99">
        <f t="shared" si="141"/>
        <v>0</v>
      </c>
      <c r="Q715" s="100">
        <f t="shared" si="142"/>
        <v>0</v>
      </c>
      <c r="R715" s="105" t="e">
        <f t="shared" si="143"/>
        <v>#DIV/0!</v>
      </c>
      <c r="S715" s="101" t="e">
        <f t="shared" si="144"/>
        <v>#DIV/0!</v>
      </c>
      <c r="T715" s="102"/>
      <c r="U715" s="107"/>
      <c r="V715" s="5"/>
    </row>
    <row r="716" spans="1:22" ht="15.6" hidden="1" x14ac:dyDescent="0.3">
      <c r="A716" s="18" t="s">
        <v>1482</v>
      </c>
      <c r="B716" s="92">
        <f>+IFERROR(VLOOKUP(A716,'Details local delivery'!B:C,2,0),"-")</f>
        <v>46105</v>
      </c>
      <c r="C716" s="93">
        <f t="shared" si="138"/>
        <v>46105</v>
      </c>
      <c r="D716" s="94" t="str">
        <f>+IFERROR(VLOOKUP(A716,'Details local delivery'!B:E,4,0),"-")</f>
        <v>GTS</v>
      </c>
      <c r="E716" s="94">
        <f>VLOOKUP(A716,'Details local delivery'!B:L,11,0)</f>
        <v>0</v>
      </c>
      <c r="F716" s="94">
        <f>SUMIFS('Details local delivery'!M:M,'Details local delivery'!G:G,'RECAP Delivery Plan '!A716)</f>
        <v>0</v>
      </c>
      <c r="G716" s="94">
        <f>VLOOKUP(A716,'Details local delivery'!B:J,9,0)</f>
        <v>0</v>
      </c>
      <c r="H716" s="95">
        <f>SUMIFS('Details local delivery'!K:K,'Details local delivery'!G:G,'RECAP Delivery Plan '!A716)</f>
        <v>0</v>
      </c>
      <c r="I716" s="96">
        <f>SUMIFS('Details local delivery'!Y:Y,'Details local delivery'!B:B,A:A)</f>
        <v>0</v>
      </c>
      <c r="J716" s="97">
        <f>AVERAGEIFS('Details local delivery'!W:W,'Details local delivery'!B:B,A716)</f>
        <v>0.44999999999999996</v>
      </c>
      <c r="K716" s="96">
        <f>_xlfn.MAXIFS('Details local delivery'!Z:Z,'Details local delivery'!B:B,A716)</f>
        <v>0</v>
      </c>
      <c r="L716" s="96">
        <f>_xlfn.MAXIFS('Details local delivery'!AA:AA,'Details local delivery'!B:B,A716)</f>
        <v>0</v>
      </c>
      <c r="M716" s="256">
        <f>IFERROR(_xlfn.MAXIFS('Details local delivery'!AB:AB,'Details local delivery'!B:B,A716),"-")</f>
        <v>0</v>
      </c>
      <c r="N716" s="104" t="e">
        <f t="shared" si="139"/>
        <v>#DIV/0!</v>
      </c>
      <c r="O716" s="104" t="e">
        <f t="shared" si="140"/>
        <v>#DIV/0!</v>
      </c>
      <c r="P716" s="99">
        <f t="shared" si="141"/>
        <v>0</v>
      </c>
      <c r="Q716" s="100">
        <f t="shared" si="142"/>
        <v>0</v>
      </c>
      <c r="R716" s="105" t="e">
        <f t="shared" si="143"/>
        <v>#DIV/0!</v>
      </c>
      <c r="S716" s="101" t="e">
        <f t="shared" si="144"/>
        <v>#DIV/0!</v>
      </c>
      <c r="T716" s="102"/>
      <c r="U716" s="107"/>
      <c r="V716" s="5"/>
    </row>
    <row r="717" spans="1:22" ht="15.6" hidden="1" x14ac:dyDescent="0.3">
      <c r="A717" s="18" t="s">
        <v>1483</v>
      </c>
      <c r="B717" s="92">
        <f>+IFERROR(VLOOKUP(A717,'Details local delivery'!B:C,2,0),"-")</f>
        <v>46106</v>
      </c>
      <c r="C717" s="93">
        <f t="shared" si="138"/>
        <v>46106</v>
      </c>
      <c r="D717" s="94" t="str">
        <f>+IFERROR(VLOOKUP(A717,'Details local delivery'!B:E,4,0),"-")</f>
        <v>REM107627</v>
      </c>
      <c r="E717" s="94">
        <f>VLOOKUP(A717,'Details local delivery'!B:L,11,0)</f>
        <v>27</v>
      </c>
      <c r="F717" s="94">
        <f>SUMIFS('Details local delivery'!M:M,'Details local delivery'!G:G,'RECAP Delivery Plan '!A717)</f>
        <v>14</v>
      </c>
      <c r="G717" s="94">
        <f>VLOOKUP(A717,'Details local delivery'!B:J,9,0)</f>
        <v>24950</v>
      </c>
      <c r="H717" s="95">
        <f>SUMIFS('Details local delivery'!K:K,'Details local delivery'!G:G,'RECAP Delivery Plan '!A717)</f>
        <v>7187</v>
      </c>
      <c r="I717" s="96">
        <f>SUMIFS('Details local delivery'!Y:Y,'Details local delivery'!B:B,A:A)</f>
        <v>0</v>
      </c>
      <c r="J717" s="97">
        <f>AVERAGEIFS('Details local delivery'!W:W,'Details local delivery'!B:B,A717)</f>
        <v>1</v>
      </c>
      <c r="K717" s="96">
        <f>_xlfn.MAXIFS('Details local delivery'!Z:Z,'Details local delivery'!B:B,A717)</f>
        <v>0</v>
      </c>
      <c r="L717" s="96">
        <f>_xlfn.MAXIFS('Details local delivery'!AA:AA,'Details local delivery'!B:B,A717)</f>
        <v>0</v>
      </c>
      <c r="M717" s="256">
        <f>IFERROR(_xlfn.MAXIFS('Details local delivery'!AB:AB,'Details local delivery'!B:B,A717),"-")</f>
        <v>0</v>
      </c>
      <c r="N717" s="104">
        <f t="shared" si="139"/>
        <v>0.51851851851851849</v>
      </c>
      <c r="O717" s="104">
        <f t="shared" si="140"/>
        <v>0.28805611222444888</v>
      </c>
      <c r="P717" s="99">
        <f t="shared" si="141"/>
        <v>0</v>
      </c>
      <c r="Q717" s="100">
        <f t="shared" si="142"/>
        <v>0</v>
      </c>
      <c r="R717" s="105" t="e">
        <f t="shared" si="143"/>
        <v>#DIV/0!</v>
      </c>
      <c r="S717" s="101">
        <f t="shared" si="144"/>
        <v>0.51851851851851849</v>
      </c>
      <c r="T717" s="102"/>
      <c r="U717" s="107"/>
      <c r="V717" s="5"/>
    </row>
    <row r="718" spans="1:22" ht="15.6" hidden="1" x14ac:dyDescent="0.3">
      <c r="A718" s="18" t="s">
        <v>1484</v>
      </c>
      <c r="B718" s="92">
        <f>+IFERROR(VLOOKUP(A718,'Details local delivery'!B:C,2,0),"-")</f>
        <v>46106</v>
      </c>
      <c r="C718" s="93">
        <f t="shared" si="138"/>
        <v>46106</v>
      </c>
      <c r="D718" s="94" t="str">
        <f>+IFERROR(VLOOKUP(A718,'Details local delivery'!B:E,4,0),"-")</f>
        <v>REM107627</v>
      </c>
      <c r="E718" s="94">
        <f>VLOOKUP(A718,'Details local delivery'!B:L,11,0)</f>
        <v>27</v>
      </c>
      <c r="F718" s="94">
        <f>SUMIFS('Details local delivery'!M:M,'Details local delivery'!G:G,'RECAP Delivery Plan '!A718)</f>
        <v>26</v>
      </c>
      <c r="G718" s="94">
        <f>VLOOKUP(A718,'Details local delivery'!B:J,9,0)</f>
        <v>24950</v>
      </c>
      <c r="H718" s="95">
        <f>SUMIFS('Details local delivery'!K:K,'Details local delivery'!G:G,'RECAP Delivery Plan '!A718)</f>
        <v>20000</v>
      </c>
      <c r="I718" s="96">
        <f>SUMIFS('Details local delivery'!Y:Y,'Details local delivery'!B:B,A:A)</f>
        <v>0</v>
      </c>
      <c r="J718" s="97">
        <f>AVERAGEIFS('Details local delivery'!W:W,'Details local delivery'!B:B,A718)</f>
        <v>0.98750000000000004</v>
      </c>
      <c r="K718" s="96">
        <f>_xlfn.MAXIFS('Details local delivery'!Z:Z,'Details local delivery'!B:B,A718)</f>
        <v>0</v>
      </c>
      <c r="L718" s="96">
        <f>_xlfn.MAXIFS('Details local delivery'!AA:AA,'Details local delivery'!B:B,A718)</f>
        <v>0</v>
      </c>
      <c r="M718" s="256">
        <f>IFERROR(_xlfn.MAXIFS('Details local delivery'!AB:AB,'Details local delivery'!B:B,A718),"-")</f>
        <v>0</v>
      </c>
      <c r="N718" s="104">
        <f t="shared" si="139"/>
        <v>0.96296296296296291</v>
      </c>
      <c r="O718" s="104">
        <f t="shared" si="140"/>
        <v>0.80160320641282568</v>
      </c>
      <c r="P718" s="99">
        <f t="shared" si="141"/>
        <v>0</v>
      </c>
      <c r="Q718" s="100">
        <f t="shared" si="142"/>
        <v>0</v>
      </c>
      <c r="R718" s="105" t="e">
        <f t="shared" si="143"/>
        <v>#DIV/0!</v>
      </c>
      <c r="S718" s="101">
        <f t="shared" si="144"/>
        <v>0.96296296296296291</v>
      </c>
      <c r="T718" s="102"/>
      <c r="U718" s="107"/>
      <c r="V718" s="5"/>
    </row>
    <row r="719" spans="1:22" ht="15.6" hidden="1" x14ac:dyDescent="0.3">
      <c r="A719" s="18" t="s">
        <v>1485</v>
      </c>
      <c r="B719" s="92">
        <f>+IFERROR(VLOOKUP(A719,'Details local delivery'!B:C,2,0),"-")</f>
        <v>46106</v>
      </c>
      <c r="C719" s="93">
        <f t="shared" si="138"/>
        <v>46106</v>
      </c>
      <c r="D719" s="94" t="str">
        <f>+IFERROR(VLOOKUP(A719,'Details local delivery'!B:E,4,0),"-")</f>
        <v xml:space="preserve">location </v>
      </c>
      <c r="E719" s="94">
        <f>VLOOKUP(A719,'Details local delivery'!B:L,11,0)</f>
        <v>0</v>
      </c>
      <c r="F719" s="94">
        <f>SUMIFS('Details local delivery'!M:M,'Details local delivery'!G:G,'RECAP Delivery Plan '!A719)</f>
        <v>14</v>
      </c>
      <c r="G719" s="94">
        <f>VLOOKUP(A719,'Details local delivery'!B:J,9,0)</f>
        <v>0</v>
      </c>
      <c r="H719" s="95">
        <f>SUMIFS('Details local delivery'!K:K,'Details local delivery'!G:G,'RECAP Delivery Plan '!A719)</f>
        <v>10000</v>
      </c>
      <c r="I719" s="96">
        <f>SUMIFS('Details local delivery'!Y:Y,'Details local delivery'!B:B,A:A)</f>
        <v>0</v>
      </c>
      <c r="J719" s="97">
        <f>AVERAGEIFS('Details local delivery'!W:W,'Details local delivery'!B:B,A719)</f>
        <v>1</v>
      </c>
      <c r="K719" s="96">
        <f>_xlfn.MAXIFS('Details local delivery'!Z:Z,'Details local delivery'!B:B,A719)</f>
        <v>0</v>
      </c>
      <c r="L719" s="96">
        <f>_xlfn.MAXIFS('Details local delivery'!AA:AA,'Details local delivery'!B:B,A719)</f>
        <v>0</v>
      </c>
      <c r="M719" s="96">
        <f>_xlfn.MAXIFS('Details local delivery'!AB:AB,'Details local delivery'!B:B,A719)</f>
        <v>0</v>
      </c>
      <c r="N719" s="104" t="e">
        <f t="shared" si="139"/>
        <v>#DIV/0!</v>
      </c>
      <c r="O719" s="104" t="e">
        <f t="shared" si="140"/>
        <v>#DIV/0!</v>
      </c>
      <c r="P719" s="99">
        <f t="shared" si="141"/>
        <v>0</v>
      </c>
      <c r="Q719" s="100">
        <f t="shared" si="142"/>
        <v>0</v>
      </c>
      <c r="R719" s="105" t="e">
        <f t="shared" si="143"/>
        <v>#DIV/0!</v>
      </c>
      <c r="S719" s="101" t="e">
        <f t="shared" si="144"/>
        <v>#DIV/0!</v>
      </c>
      <c r="T719" s="102"/>
      <c r="U719" s="107"/>
      <c r="V719" s="5"/>
    </row>
    <row r="720" spans="1:22" ht="15.6" hidden="1" x14ac:dyDescent="0.3">
      <c r="A720" s="18" t="s">
        <v>1486</v>
      </c>
      <c r="B720" s="92">
        <f>+IFERROR(VLOOKUP(A720,'Details local delivery'!B:C,2,0),"-")</f>
        <v>46106</v>
      </c>
      <c r="C720" s="93">
        <f t="shared" si="138"/>
        <v>46106</v>
      </c>
      <c r="D720" s="94" t="str">
        <f>+IFERROR(VLOOKUP(A720,'Details local delivery'!B:E,4,0),"-")</f>
        <v>9524TU238</v>
      </c>
      <c r="E720" s="94">
        <f>VLOOKUP(A720,'Details local delivery'!B:L,11,0)</f>
        <v>14</v>
      </c>
      <c r="F720" s="94">
        <f>SUMIFS('Details local delivery'!M:M,'Details local delivery'!G:G,'RECAP Delivery Plan '!A720)</f>
        <v>7</v>
      </c>
      <c r="G720" s="94">
        <f>VLOOKUP(A720,'Details local delivery'!B:J,9,0)</f>
        <v>10230</v>
      </c>
      <c r="H720" s="95">
        <f>SUMIFS('Details local delivery'!K:K,'Details local delivery'!G:G,'RECAP Delivery Plan '!A720)</f>
        <v>6500</v>
      </c>
      <c r="I720" s="96">
        <f>SUMIFS('Details local delivery'!Y:Y,'Details local delivery'!B:B,A:A)</f>
        <v>0</v>
      </c>
      <c r="J720" s="97">
        <f>AVERAGEIFS('Details local delivery'!W:W,'Details local delivery'!B:B,A720)</f>
        <v>1</v>
      </c>
      <c r="K720" s="96">
        <f>_xlfn.MAXIFS('Details local delivery'!Z:Z,'Details local delivery'!B:B,A720)</f>
        <v>0</v>
      </c>
      <c r="L720" s="96">
        <f>_xlfn.MAXIFS('Details local delivery'!AA:AA,'Details local delivery'!B:B,A720)</f>
        <v>0</v>
      </c>
      <c r="M720" s="256">
        <f>IFERROR(_xlfn.MAXIFS('Details local delivery'!AB:AB,'Details local delivery'!B:B,A720),"-")</f>
        <v>0</v>
      </c>
      <c r="N720" s="104">
        <f t="shared" si="139"/>
        <v>0.5</v>
      </c>
      <c r="O720" s="104">
        <f t="shared" si="140"/>
        <v>0.63538611925708699</v>
      </c>
      <c r="P720" s="99">
        <f t="shared" si="141"/>
        <v>0</v>
      </c>
      <c r="Q720" s="100">
        <f t="shared" si="142"/>
        <v>0</v>
      </c>
      <c r="R720" s="105" t="e">
        <f t="shared" si="143"/>
        <v>#DIV/0!</v>
      </c>
      <c r="S720" s="101">
        <f t="shared" si="144"/>
        <v>0.63538611925708699</v>
      </c>
      <c r="T720" s="102"/>
      <c r="U720" s="107"/>
      <c r="V720" s="5"/>
    </row>
    <row r="721" spans="1:22" ht="15.6" hidden="1" x14ac:dyDescent="0.3">
      <c r="A721" s="18" t="s">
        <v>1487</v>
      </c>
      <c r="B721" s="92">
        <f>+IFERROR(VLOOKUP(A721,'Details local delivery'!B:C,2,0),"-")</f>
        <v>46106</v>
      </c>
      <c r="C721" s="93">
        <f t="shared" si="138"/>
        <v>46106</v>
      </c>
      <c r="D721" s="94" t="str">
        <f>+IFERROR(VLOOKUP(A721,'Details local delivery'!B:E,4,0),"-")</f>
        <v>9524TU238</v>
      </c>
      <c r="E721" s="94">
        <f>VLOOKUP(A721,'Details local delivery'!B:L,11,0)</f>
        <v>14</v>
      </c>
      <c r="F721" s="94">
        <f>SUMIFS('Details local delivery'!M:M,'Details local delivery'!G:G,'RECAP Delivery Plan '!A721)</f>
        <v>11</v>
      </c>
      <c r="G721" s="94">
        <f>VLOOKUP(A721,'Details local delivery'!B:J,9,0)</f>
        <v>10230</v>
      </c>
      <c r="H721" s="95">
        <f>SUMIFS('Details local delivery'!K:K,'Details local delivery'!G:G,'RECAP Delivery Plan '!A721)</f>
        <v>9000</v>
      </c>
      <c r="I721" s="96">
        <f>SUMIFS('Details local delivery'!Y:Y,'Details local delivery'!B:B,A:A)</f>
        <v>0</v>
      </c>
      <c r="J721" s="97">
        <f>AVERAGEIFS('Details local delivery'!W:W,'Details local delivery'!B:B,A721)</f>
        <v>0.89166666666666661</v>
      </c>
      <c r="K721" s="96">
        <f>_xlfn.MAXIFS('Details local delivery'!Z:Z,'Details local delivery'!B:B,A721)</f>
        <v>0</v>
      </c>
      <c r="L721" s="96">
        <f>_xlfn.MAXIFS('Details local delivery'!AA:AA,'Details local delivery'!B:B,A721)</f>
        <v>0</v>
      </c>
      <c r="M721" s="96">
        <f>_xlfn.MAXIFS('Details local delivery'!AB:AB,'Details local delivery'!B:B,A721)</f>
        <v>0</v>
      </c>
      <c r="N721" s="104">
        <f t="shared" si="139"/>
        <v>0.7857142857142857</v>
      </c>
      <c r="O721" s="104">
        <f t="shared" si="140"/>
        <v>0.87976539589442815</v>
      </c>
      <c r="P721" s="99">
        <f t="shared" si="141"/>
        <v>0</v>
      </c>
      <c r="Q721" s="100">
        <f t="shared" si="142"/>
        <v>0</v>
      </c>
      <c r="R721" s="105" t="e">
        <f t="shared" si="143"/>
        <v>#DIV/0!</v>
      </c>
      <c r="S721" s="101">
        <f t="shared" si="144"/>
        <v>0.87976539589442815</v>
      </c>
      <c r="T721" s="102"/>
      <c r="U721" s="107"/>
      <c r="V721" s="5"/>
    </row>
    <row r="722" spans="1:22" ht="15.6" hidden="1" x14ac:dyDescent="0.3">
      <c r="A722" s="18" t="s">
        <v>1488</v>
      </c>
      <c r="B722" s="92">
        <f>+IFERROR(VLOOKUP(A722,'Details local delivery'!B:C,2,0),"-")</f>
        <v>46106</v>
      </c>
      <c r="C722" s="93">
        <f t="shared" si="138"/>
        <v>46106</v>
      </c>
      <c r="D722" s="94" t="str">
        <f>+IFERROR(VLOOKUP(A722,'Details local delivery'!B:E,4,0),"-")</f>
        <v>4331tu175</v>
      </c>
      <c r="E722" s="94">
        <f>VLOOKUP(A722,'Details local delivery'!B:L,11,0)</f>
        <v>14</v>
      </c>
      <c r="F722" s="94">
        <f>SUMIFS('Details local delivery'!M:M,'Details local delivery'!G:G,'RECAP Delivery Plan '!A722)</f>
        <v>4</v>
      </c>
      <c r="G722" s="94">
        <f>VLOOKUP(A722,'Details local delivery'!B:J,9,0)</f>
        <v>9200</v>
      </c>
      <c r="H722" s="95">
        <f>SUMIFS('Details local delivery'!K:K,'Details local delivery'!G:G,'RECAP Delivery Plan '!A722)</f>
        <v>8500</v>
      </c>
      <c r="I722" s="96">
        <f>SUMIFS('Details local delivery'!Y:Y,'Details local delivery'!B:B,A:A)</f>
        <v>0</v>
      </c>
      <c r="J722" s="97">
        <f>AVERAGEIFS('Details local delivery'!W:W,'Details local delivery'!B:B,A722)</f>
        <v>0.6333333333333333</v>
      </c>
      <c r="K722" s="96">
        <f>_xlfn.MAXIFS('Details local delivery'!Z:Z,'Details local delivery'!B:B,A722)</f>
        <v>0</v>
      </c>
      <c r="L722" s="96">
        <f>_xlfn.MAXIFS('Details local delivery'!AA:AA,'Details local delivery'!B:B,A722)</f>
        <v>0</v>
      </c>
      <c r="M722" s="96">
        <f>_xlfn.MAXIFS('Details local delivery'!AB:AB,'Details local delivery'!B:B,A722)</f>
        <v>0</v>
      </c>
      <c r="N722" s="104">
        <f t="shared" si="139"/>
        <v>0.2857142857142857</v>
      </c>
      <c r="O722" s="104">
        <f t="shared" si="140"/>
        <v>0.92391304347826086</v>
      </c>
      <c r="P722" s="99">
        <f t="shared" si="141"/>
        <v>0</v>
      </c>
      <c r="Q722" s="100">
        <f t="shared" si="142"/>
        <v>0</v>
      </c>
      <c r="R722" s="105" t="e">
        <f t="shared" si="143"/>
        <v>#DIV/0!</v>
      </c>
      <c r="S722" s="101">
        <f t="shared" si="144"/>
        <v>0.92391304347826086</v>
      </c>
      <c r="T722" s="102"/>
      <c r="U722" s="107"/>
      <c r="V722" s="5"/>
    </row>
    <row r="723" spans="1:22" ht="15.6" hidden="1" x14ac:dyDescent="0.3">
      <c r="A723" s="18" t="s">
        <v>1489</v>
      </c>
      <c r="B723" s="92">
        <f>+IFERROR(VLOOKUP(A723,'Details local delivery'!B:C,2,0),"-")</f>
        <v>46106</v>
      </c>
      <c r="C723" s="93">
        <f t="shared" si="138"/>
        <v>46106</v>
      </c>
      <c r="D723" s="94" t="str">
        <f>+IFERROR(VLOOKUP(A723,'Details local delivery'!B:E,4,0),"-")</f>
        <v>626tu203</v>
      </c>
      <c r="E723" s="94">
        <f>VLOOKUP(A723,'Details local delivery'!B:L,11,0)</f>
        <v>14</v>
      </c>
      <c r="F723" s="94">
        <f>SUMIFS('Details local delivery'!M:M,'Details local delivery'!G:G,'RECAP Delivery Plan '!A723)</f>
        <v>12</v>
      </c>
      <c r="G723" s="94">
        <f>VLOOKUP(A723,'Details local delivery'!B:J,9,0)</f>
        <v>8500</v>
      </c>
      <c r="H723" s="95">
        <f>SUMIFS('Details local delivery'!K:K,'Details local delivery'!G:G,'RECAP Delivery Plan '!A723)</f>
        <v>11000</v>
      </c>
      <c r="I723" s="96">
        <f>SUMIFS('Details local delivery'!Y:Y,'Details local delivery'!B:B,A:A)</f>
        <v>0</v>
      </c>
      <c r="J723" s="97">
        <f>AVERAGEIFS('Details local delivery'!W:W,'Details local delivery'!B:B,A723)</f>
        <v>1</v>
      </c>
      <c r="K723" s="96">
        <f>_xlfn.MAXIFS('Details local delivery'!Z:Z,'Details local delivery'!B:B,A723)</f>
        <v>0</v>
      </c>
      <c r="L723" s="96">
        <f>_xlfn.MAXIFS('Details local delivery'!AA:AA,'Details local delivery'!B:B,A723)</f>
        <v>0</v>
      </c>
      <c r="M723" s="256">
        <f>IFERROR(_xlfn.MAXIFS('Details local delivery'!AB:AB,'Details local delivery'!B:B,A723),"-")</f>
        <v>0</v>
      </c>
      <c r="N723" s="104">
        <f t="shared" si="139"/>
        <v>0.8571428571428571</v>
      </c>
      <c r="O723" s="104">
        <f t="shared" si="140"/>
        <v>1.2941176470588236</v>
      </c>
      <c r="P723" s="99">
        <f t="shared" si="141"/>
        <v>0</v>
      </c>
      <c r="Q723" s="100">
        <f t="shared" si="142"/>
        <v>0</v>
      </c>
      <c r="R723" s="105" t="e">
        <f t="shared" si="143"/>
        <v>#DIV/0!</v>
      </c>
      <c r="S723" s="101">
        <f t="shared" si="144"/>
        <v>1.2941176470588236</v>
      </c>
      <c r="T723" s="102"/>
      <c r="U723" s="107"/>
      <c r="V723" s="5"/>
    </row>
    <row r="724" spans="1:22" ht="15.6" hidden="1" x14ac:dyDescent="0.3">
      <c r="A724" s="18" t="s">
        <v>1490</v>
      </c>
      <c r="B724" s="92">
        <f>+IFERROR(VLOOKUP(A724,'Details local delivery'!B:C,2,0),"-")</f>
        <v>46106</v>
      </c>
      <c r="C724" s="93">
        <f t="shared" si="138"/>
        <v>46106</v>
      </c>
      <c r="D724" s="94" t="str">
        <f>+IFERROR(VLOOKUP(A724,'Details local delivery'!B:E,4,0),"-")</f>
        <v>626tu203</v>
      </c>
      <c r="E724" s="94">
        <f>VLOOKUP(A724,'Details local delivery'!B:L,11,0)</f>
        <v>14</v>
      </c>
      <c r="F724" s="94">
        <f>SUMIFS('Details local delivery'!M:M,'Details local delivery'!G:G,'RECAP Delivery Plan '!A724)</f>
        <v>14</v>
      </c>
      <c r="G724" s="94">
        <f>VLOOKUP(A724,'Details local delivery'!B:J,9,0)</f>
        <v>8500</v>
      </c>
      <c r="H724" s="95">
        <f>SUMIFS('Details local delivery'!K:K,'Details local delivery'!G:G,'RECAP Delivery Plan '!A724)</f>
        <v>9696</v>
      </c>
      <c r="I724" s="96">
        <f>SUMIFS('Details local delivery'!Y:Y,'Details local delivery'!B:B,A:A)</f>
        <v>0</v>
      </c>
      <c r="J724" s="97">
        <f>AVERAGEIFS('Details local delivery'!W:W,'Details local delivery'!B:B,A724)</f>
        <v>1</v>
      </c>
      <c r="K724" s="96">
        <f>_xlfn.MAXIFS('Details local delivery'!Z:Z,'Details local delivery'!B:B,A724)</f>
        <v>0</v>
      </c>
      <c r="L724" s="96">
        <f>_xlfn.MAXIFS('Details local delivery'!AA:AA,'Details local delivery'!B:B,A724)</f>
        <v>0</v>
      </c>
      <c r="M724" s="96">
        <f>_xlfn.MAXIFS('Details local delivery'!AB:AB,'Details local delivery'!B:B,A724)</f>
        <v>0</v>
      </c>
      <c r="N724" s="104">
        <f t="shared" si="139"/>
        <v>1</v>
      </c>
      <c r="O724" s="104">
        <f t="shared" si="140"/>
        <v>1.1407058823529412</v>
      </c>
      <c r="P724" s="99">
        <f t="shared" si="141"/>
        <v>0</v>
      </c>
      <c r="Q724" s="100">
        <f t="shared" si="142"/>
        <v>0</v>
      </c>
      <c r="R724" s="105" t="e">
        <f t="shared" si="143"/>
        <v>#DIV/0!</v>
      </c>
      <c r="S724" s="101">
        <f t="shared" si="144"/>
        <v>1.1407058823529412</v>
      </c>
      <c r="T724" s="102"/>
      <c r="U724" s="107"/>
      <c r="V724" s="5"/>
    </row>
    <row r="725" spans="1:22" ht="15.6" hidden="1" x14ac:dyDescent="0.3">
      <c r="A725" s="18" t="s">
        <v>1491</v>
      </c>
      <c r="B725" s="92">
        <f>+IFERROR(VLOOKUP(A725,'Details local delivery'!B:C,2,0),"-")</f>
        <v>46106</v>
      </c>
      <c r="C725" s="93">
        <f t="shared" si="138"/>
        <v>46106</v>
      </c>
      <c r="D725" s="94" t="str">
        <f>+IFERROR(VLOOKUP(A725,'Details local delivery'!B:E,4,0),"-")</f>
        <v>7797tu218</v>
      </c>
      <c r="E725" s="94">
        <f>VLOOKUP(A725,'Details local delivery'!B:L,11,0)</f>
        <v>3</v>
      </c>
      <c r="F725" s="94">
        <f>SUMIFS('Details local delivery'!M:M,'Details local delivery'!G:G,'RECAP Delivery Plan '!A725)</f>
        <v>1</v>
      </c>
      <c r="G725" s="94">
        <f>VLOOKUP(A725,'Details local delivery'!B:J,9,0)</f>
        <v>927</v>
      </c>
      <c r="H725" s="95">
        <f>SUMIFS('Details local delivery'!K:K,'Details local delivery'!G:G,'RECAP Delivery Plan '!A725)</f>
        <v>230</v>
      </c>
      <c r="I725" s="96">
        <f>SUMIFS('Details local delivery'!Y:Y,'Details local delivery'!B:B,A:A)</f>
        <v>0</v>
      </c>
      <c r="J725" s="97">
        <f>AVERAGEIFS('Details local delivery'!W:W,'Details local delivery'!B:B,A725)</f>
        <v>1</v>
      </c>
      <c r="K725" s="96">
        <f>_xlfn.MAXIFS('Details local delivery'!Z:Z,'Details local delivery'!B:B,A725)</f>
        <v>0</v>
      </c>
      <c r="L725" s="96">
        <f>_xlfn.MAXIFS('Details local delivery'!AA:AA,'Details local delivery'!B:B,A725)</f>
        <v>0</v>
      </c>
      <c r="M725" s="96">
        <f>_xlfn.MAXIFS('Details local delivery'!AB:AB,'Details local delivery'!B:B,A725)</f>
        <v>0</v>
      </c>
      <c r="N725" s="104">
        <f t="shared" si="139"/>
        <v>0.33333333333333331</v>
      </c>
      <c r="O725" s="104">
        <f t="shared" si="140"/>
        <v>0.24811218985976269</v>
      </c>
      <c r="P725" s="99">
        <f t="shared" si="141"/>
        <v>0</v>
      </c>
      <c r="Q725" s="100">
        <f t="shared" si="142"/>
        <v>0</v>
      </c>
      <c r="R725" s="105" t="e">
        <f t="shared" si="143"/>
        <v>#DIV/0!</v>
      </c>
      <c r="S725" s="101">
        <f t="shared" si="144"/>
        <v>0.33333333333333331</v>
      </c>
      <c r="T725" s="102"/>
      <c r="U725" s="107"/>
      <c r="V725" s="5"/>
    </row>
    <row r="726" spans="1:22" ht="15.6" hidden="1" x14ac:dyDescent="0.3">
      <c r="A726" s="18" t="s">
        <v>1492</v>
      </c>
      <c r="B726" s="92">
        <f>+IFERROR(VLOOKUP(A726,'Details local delivery'!B:C,2,0),"-")</f>
        <v>46106</v>
      </c>
      <c r="C726" s="93">
        <f t="shared" si="138"/>
        <v>46106</v>
      </c>
      <c r="D726" s="94" t="str">
        <f>+IFERROR(VLOOKUP(A726,'Details local delivery'!B:E,4,0),"-")</f>
        <v>7797tu218</v>
      </c>
      <c r="E726" s="94">
        <f>VLOOKUP(A726,'Details local delivery'!B:L,11,0)</f>
        <v>3</v>
      </c>
      <c r="F726" s="94">
        <f>SUMIFS('Details local delivery'!M:M,'Details local delivery'!G:G,'RECAP Delivery Plan '!A726)</f>
        <v>3</v>
      </c>
      <c r="G726" s="94">
        <f>VLOOKUP(A726,'Details local delivery'!B:J,9,0)</f>
        <v>927</v>
      </c>
      <c r="H726" s="95">
        <f>SUMIFS('Details local delivery'!K:K,'Details local delivery'!G:G,'RECAP Delivery Plan '!A726)</f>
        <v>1200</v>
      </c>
      <c r="I726" s="96">
        <f>SUMIFS('Details local delivery'!Y:Y,'Details local delivery'!B:B,A:A)</f>
        <v>0</v>
      </c>
      <c r="J726" s="97">
        <f>AVERAGEIFS('Details local delivery'!W:W,'Details local delivery'!B:B,A726)</f>
        <v>1</v>
      </c>
      <c r="K726" s="96">
        <f>_xlfn.MAXIFS('Details local delivery'!Z:Z,'Details local delivery'!B:B,A726)</f>
        <v>0</v>
      </c>
      <c r="L726" s="96">
        <f>_xlfn.MAXIFS('Details local delivery'!AA:AA,'Details local delivery'!B:B,A726)</f>
        <v>0</v>
      </c>
      <c r="M726" s="256">
        <f>IFERROR(_xlfn.MAXIFS('Details local delivery'!AB:AB,'Details local delivery'!B:B,A726),"-")</f>
        <v>0</v>
      </c>
      <c r="N726" s="104">
        <f t="shared" si="139"/>
        <v>1</v>
      </c>
      <c r="O726" s="104">
        <f t="shared" si="140"/>
        <v>1.2944983818770226</v>
      </c>
      <c r="P726" s="99">
        <f t="shared" si="141"/>
        <v>0</v>
      </c>
      <c r="Q726" s="100">
        <f t="shared" si="142"/>
        <v>0</v>
      </c>
      <c r="R726" s="105" t="e">
        <f t="shared" si="143"/>
        <v>#DIV/0!</v>
      </c>
      <c r="S726" s="101">
        <f t="shared" si="144"/>
        <v>1.2944983818770226</v>
      </c>
      <c r="T726" s="102"/>
      <c r="U726" s="107"/>
      <c r="V726" s="5"/>
    </row>
    <row r="727" spans="1:22" ht="15.6" hidden="1" x14ac:dyDescent="0.3">
      <c r="A727" s="18" t="s">
        <v>1493</v>
      </c>
      <c r="B727" s="92">
        <f>+IFERROR(VLOOKUP(A727,'Details local delivery'!B:C,2,0),"-")</f>
        <v>46106</v>
      </c>
      <c r="C727" s="93">
        <f t="shared" si="138"/>
        <v>46106</v>
      </c>
      <c r="D727" s="94" t="str">
        <f>+IFERROR(VLOOKUP(A727,'Details local delivery'!B:E,4,0),"-")</f>
        <v>GTS</v>
      </c>
      <c r="E727" s="94">
        <f>VLOOKUP(A727,'Details local delivery'!B:L,11,0)</f>
        <v>0</v>
      </c>
      <c r="F727" s="94">
        <f>SUMIFS('Details local delivery'!M:M,'Details local delivery'!G:G,'RECAP Delivery Plan '!A727)</f>
        <v>2</v>
      </c>
      <c r="G727" s="94">
        <f>VLOOKUP(A727,'Details local delivery'!B:J,9,0)</f>
        <v>0</v>
      </c>
      <c r="H727" s="95">
        <f>SUMIFS('Details local delivery'!K:K,'Details local delivery'!G:G,'RECAP Delivery Plan '!A727)</f>
        <v>0</v>
      </c>
      <c r="I727" s="96">
        <f>SUMIFS('Details local delivery'!Y:Y,'Details local delivery'!B:B,A:A)</f>
        <v>0</v>
      </c>
      <c r="J727" s="97">
        <f>AVERAGEIFS('Details local delivery'!W:W,'Details local delivery'!B:B,A727)</f>
        <v>0.44999999999999996</v>
      </c>
      <c r="K727" s="96">
        <f>_xlfn.MAXIFS('Details local delivery'!Z:Z,'Details local delivery'!B:B,A727)</f>
        <v>0</v>
      </c>
      <c r="L727" s="96">
        <f>_xlfn.MAXIFS('Details local delivery'!AA:AA,'Details local delivery'!B:B,A727)</f>
        <v>0</v>
      </c>
      <c r="M727" s="256">
        <f>IFERROR(_xlfn.MAXIFS('Details local delivery'!AB:AB,'Details local delivery'!B:B,A727),"-")</f>
        <v>0</v>
      </c>
      <c r="N727" s="104" t="e">
        <f t="shared" si="139"/>
        <v>#DIV/0!</v>
      </c>
      <c r="O727" s="104" t="e">
        <f t="shared" si="140"/>
        <v>#DIV/0!</v>
      </c>
      <c r="P727" s="99">
        <f t="shared" si="141"/>
        <v>0</v>
      </c>
      <c r="Q727" s="100">
        <f t="shared" si="142"/>
        <v>0</v>
      </c>
      <c r="R727" s="105" t="e">
        <f t="shared" si="143"/>
        <v>#DIV/0!</v>
      </c>
      <c r="S727" s="101" t="e">
        <f t="shared" si="144"/>
        <v>#DIV/0!</v>
      </c>
      <c r="T727" s="102"/>
      <c r="U727" s="107"/>
      <c r="V727" s="5"/>
    </row>
    <row r="728" spans="1:22" ht="15.6" hidden="1" x14ac:dyDescent="0.3">
      <c r="A728" s="18" t="s">
        <v>1494</v>
      </c>
      <c r="B728" s="92">
        <f>+IFERROR(VLOOKUP(A728,'Details local delivery'!B:C,2,0),"-")</f>
        <v>46106</v>
      </c>
      <c r="C728" s="93">
        <f t="shared" si="138"/>
        <v>46106</v>
      </c>
      <c r="D728" s="94" t="str">
        <f>+IFERROR(VLOOKUP(A728,'Details local delivery'!B:E,4,0),"-")</f>
        <v>7797tu218</v>
      </c>
      <c r="E728" s="94">
        <f>VLOOKUP(A728,'Details local delivery'!B:L,11,0)</f>
        <v>3</v>
      </c>
      <c r="F728" s="94">
        <f>SUMIFS('Details local delivery'!M:M,'Details local delivery'!G:G,'RECAP Delivery Plan '!A728)</f>
        <v>3</v>
      </c>
      <c r="G728" s="94">
        <f>VLOOKUP(A728,'Details local delivery'!B:J,9,0)</f>
        <v>927</v>
      </c>
      <c r="H728" s="95">
        <f>SUMIFS('Details local delivery'!K:K,'Details local delivery'!G:G,'RECAP Delivery Plan '!A728)</f>
        <v>200</v>
      </c>
      <c r="I728" s="96">
        <f>SUMIFS('Details local delivery'!Y:Y,'Details local delivery'!B:B,A:A)</f>
        <v>0</v>
      </c>
      <c r="J728" s="97">
        <f>AVERAGEIFS('Details local delivery'!W:W,'Details local delivery'!B:B,A728)</f>
        <v>0.55833333333333335</v>
      </c>
      <c r="K728" s="96">
        <f>_xlfn.MAXIFS('Details local delivery'!Z:Z,'Details local delivery'!B:B,A728)</f>
        <v>0</v>
      </c>
      <c r="L728" s="96">
        <f>_xlfn.MAXIFS('Details local delivery'!AA:AA,'Details local delivery'!B:B,A728)</f>
        <v>0</v>
      </c>
      <c r="M728" s="256">
        <f>IFERROR(_xlfn.MAXIFS('Details local delivery'!AB:AB,'Details local delivery'!B:B,A728),"-")</f>
        <v>0</v>
      </c>
      <c r="N728" s="104">
        <f t="shared" si="139"/>
        <v>1</v>
      </c>
      <c r="O728" s="104">
        <f t="shared" si="140"/>
        <v>0.21574973031283712</v>
      </c>
      <c r="P728" s="99">
        <f t="shared" si="141"/>
        <v>0</v>
      </c>
      <c r="Q728" s="100">
        <f t="shared" si="142"/>
        <v>0</v>
      </c>
      <c r="R728" s="105" t="e">
        <f t="shared" si="143"/>
        <v>#DIV/0!</v>
      </c>
      <c r="S728" s="101">
        <f t="shared" si="144"/>
        <v>1</v>
      </c>
      <c r="T728" s="102"/>
      <c r="U728" s="107"/>
      <c r="V728" s="5"/>
    </row>
    <row r="729" spans="1:22" ht="15.6" hidden="1" x14ac:dyDescent="0.3">
      <c r="A729" s="18" t="s">
        <v>1495</v>
      </c>
      <c r="B729" s="92">
        <f>+IFERROR(VLOOKUP(A729,'Details local delivery'!B:C,2,0),"-")</f>
        <v>46106</v>
      </c>
      <c r="C729" s="93">
        <f t="shared" si="138"/>
        <v>46106</v>
      </c>
      <c r="D729" s="94" t="str">
        <f>+IFERROR(VLOOKUP(A729,'Details local delivery'!B:E,4,0),"-")</f>
        <v>GTS</v>
      </c>
      <c r="E729" s="94">
        <f>VLOOKUP(A729,'Details local delivery'!B:L,11,0)</f>
        <v>0</v>
      </c>
      <c r="F729" s="94">
        <f>SUMIFS('Details local delivery'!M:M,'Details local delivery'!G:G,'RECAP Delivery Plan '!A729)</f>
        <v>9</v>
      </c>
      <c r="G729" s="94">
        <f>VLOOKUP(A729,'Details local delivery'!B:J,9,0)</f>
        <v>0</v>
      </c>
      <c r="H729" s="95">
        <f>SUMIFS('Details local delivery'!K:K,'Details local delivery'!G:G,'RECAP Delivery Plan '!A729)</f>
        <v>0</v>
      </c>
      <c r="I729" s="96">
        <f>SUMIFS('Details local delivery'!Y:Y,'Details local delivery'!B:B,A:A)</f>
        <v>0</v>
      </c>
      <c r="J729" s="97">
        <f>AVERAGEIFS('Details local delivery'!W:W,'Details local delivery'!B:B,A729)</f>
        <v>0.44999999999999996</v>
      </c>
      <c r="K729" s="96">
        <f>_xlfn.MAXIFS('Details local delivery'!Z:Z,'Details local delivery'!B:B,A729)</f>
        <v>0</v>
      </c>
      <c r="L729" s="96">
        <f>_xlfn.MAXIFS('Details local delivery'!AA:AA,'Details local delivery'!B:B,A729)</f>
        <v>0</v>
      </c>
      <c r="M729" s="96">
        <f>_xlfn.MAXIFS('Details local delivery'!AB:AB,'Details local delivery'!B:B,A729)</f>
        <v>0</v>
      </c>
      <c r="N729" s="104" t="e">
        <f t="shared" si="139"/>
        <v>#DIV/0!</v>
      </c>
      <c r="O729" s="104" t="e">
        <f t="shared" si="140"/>
        <v>#DIV/0!</v>
      </c>
      <c r="P729" s="99">
        <f t="shared" si="141"/>
        <v>0</v>
      </c>
      <c r="Q729" s="100">
        <f t="shared" si="142"/>
        <v>0</v>
      </c>
      <c r="R729" s="105" t="e">
        <f t="shared" si="143"/>
        <v>#DIV/0!</v>
      </c>
      <c r="S729" s="101" t="e">
        <f t="shared" si="144"/>
        <v>#DIV/0!</v>
      </c>
      <c r="T729" s="102"/>
      <c r="U729" s="107"/>
      <c r="V729" s="5"/>
    </row>
    <row r="730" spans="1:22" ht="15.6" hidden="1" x14ac:dyDescent="0.3">
      <c r="A730" s="18" t="s">
        <v>1496</v>
      </c>
      <c r="B730" s="92">
        <f>+IFERROR(VLOOKUP(A730,'Details local delivery'!B:C,2,0),"-")</f>
        <v>46106</v>
      </c>
      <c r="C730" s="93">
        <f t="shared" si="138"/>
        <v>46106</v>
      </c>
      <c r="D730" s="94" t="str">
        <f>+IFERROR(VLOOKUP(A730,'Details local delivery'!B:E,4,0),"-")</f>
        <v>7797tu218</v>
      </c>
      <c r="E730" s="94">
        <f>VLOOKUP(A730,'Details local delivery'!B:L,11,0)</f>
        <v>3</v>
      </c>
      <c r="F730" s="94">
        <f>SUMIFS('Details local delivery'!M:M,'Details local delivery'!G:G,'RECAP Delivery Plan '!A730)</f>
        <v>1</v>
      </c>
      <c r="G730" s="94">
        <f>VLOOKUP(A730,'Details local delivery'!B:J,9,0)</f>
        <v>927</v>
      </c>
      <c r="H730" s="95">
        <f>SUMIFS('Details local delivery'!K:K,'Details local delivery'!G:G,'RECAP Delivery Plan '!A730)</f>
        <v>900</v>
      </c>
      <c r="I730" s="96">
        <f>SUMIFS('Details local delivery'!Y:Y,'Details local delivery'!B:B,A:A)</f>
        <v>0</v>
      </c>
      <c r="J730" s="97">
        <f>AVERAGEIFS('Details local delivery'!W:W,'Details local delivery'!B:B,A730)</f>
        <v>1</v>
      </c>
      <c r="K730" s="96">
        <f>_xlfn.MAXIFS('Details local delivery'!Z:Z,'Details local delivery'!B:B,A730)</f>
        <v>0</v>
      </c>
      <c r="L730" s="96">
        <f>_xlfn.MAXIFS('Details local delivery'!AA:AA,'Details local delivery'!B:B,A730)</f>
        <v>0</v>
      </c>
      <c r="M730" s="96">
        <f>_xlfn.MAXIFS('Details local delivery'!AB:AB,'Details local delivery'!B:B,A730)</f>
        <v>6.25E-2</v>
      </c>
      <c r="N730" s="104">
        <f t="shared" si="139"/>
        <v>0.33333333333333331</v>
      </c>
      <c r="O730" s="104">
        <f t="shared" si="140"/>
        <v>0.970873786407767</v>
      </c>
      <c r="P730" s="99">
        <f t="shared" si="141"/>
        <v>6.25E-2</v>
      </c>
      <c r="Q730" s="100">
        <f t="shared" si="142"/>
        <v>6.25E-2</v>
      </c>
      <c r="R730" s="105">
        <f t="shared" si="143"/>
        <v>1</v>
      </c>
      <c r="S730" s="101">
        <f t="shared" si="144"/>
        <v>0.970873786407767</v>
      </c>
      <c r="T730" s="102"/>
      <c r="U730" s="107"/>
      <c r="V730" s="5"/>
    </row>
    <row r="731" spans="1:22" ht="15.6" hidden="1" x14ac:dyDescent="0.3">
      <c r="A731" s="18" t="s">
        <v>1497</v>
      </c>
      <c r="B731" s="92">
        <f>+IFERROR(VLOOKUP(A731,'Details local delivery'!B:C,2,0),"-")</f>
        <v>46107</v>
      </c>
      <c r="C731" s="93">
        <f t="shared" si="138"/>
        <v>46107</v>
      </c>
      <c r="D731" s="94" t="str">
        <f>+IFERROR(VLOOKUP(A731,'Details local delivery'!B:E,4,0),"-")</f>
        <v>REM107627</v>
      </c>
      <c r="E731" s="94">
        <f>VLOOKUP(A731,'Details local delivery'!B:L,11,0)</f>
        <v>27</v>
      </c>
      <c r="F731" s="94">
        <f>SUMIFS('Details local delivery'!M:M,'Details local delivery'!G:G,'RECAP Delivery Plan '!A731)</f>
        <v>20</v>
      </c>
      <c r="G731" s="94">
        <f>VLOOKUP(A731,'Details local delivery'!B:J,9,0)</f>
        <v>24950</v>
      </c>
      <c r="H731" s="95">
        <f>SUMIFS('Details local delivery'!K:K,'Details local delivery'!G:G,'RECAP Delivery Plan '!A731)</f>
        <v>14026</v>
      </c>
      <c r="I731" s="96">
        <f>SUMIFS('Details local delivery'!Y:Y,'Details local delivery'!B:B,A:A)</f>
        <v>0</v>
      </c>
      <c r="J731" s="97">
        <f>AVERAGEIFS('Details local delivery'!W:W,'Details local delivery'!B:B,A731)</f>
        <v>1</v>
      </c>
      <c r="K731" s="96">
        <f>_xlfn.MAXIFS('Details local delivery'!Z:Z,'Details local delivery'!B:B,A731)</f>
        <v>0</v>
      </c>
      <c r="L731" s="96">
        <f>_xlfn.MAXIFS('Details local delivery'!AA:AA,'Details local delivery'!B:B,A731)</f>
        <v>0</v>
      </c>
      <c r="M731" s="96">
        <f>_xlfn.MAXIFS('Details local delivery'!AB:AB,'Details local delivery'!B:B,A731)</f>
        <v>0.10763888888888884</v>
      </c>
      <c r="N731" s="104">
        <f t="shared" si="139"/>
        <v>0.7407407407407407</v>
      </c>
      <c r="O731" s="104">
        <f t="shared" si="140"/>
        <v>0.56216432865731458</v>
      </c>
      <c r="P731" s="99">
        <f t="shared" si="141"/>
        <v>0.10763888888888884</v>
      </c>
      <c r="Q731" s="100">
        <f t="shared" si="142"/>
        <v>0.10763888888888884</v>
      </c>
      <c r="R731" s="105">
        <f t="shared" si="143"/>
        <v>1</v>
      </c>
      <c r="S731" s="101">
        <f t="shared" si="144"/>
        <v>0.7407407407407407</v>
      </c>
      <c r="T731" s="102"/>
      <c r="U731" s="107"/>
      <c r="V731" s="5"/>
    </row>
    <row r="732" spans="1:22" ht="15.6" hidden="1" x14ac:dyDescent="0.3">
      <c r="A732" s="18" t="s">
        <v>1498</v>
      </c>
      <c r="B732" s="92">
        <f>+IFERROR(VLOOKUP(A732,'Details local delivery'!B:C,2,0),"-")</f>
        <v>46107</v>
      </c>
      <c r="C732" s="93">
        <f t="shared" si="138"/>
        <v>46107</v>
      </c>
      <c r="D732" s="94" t="str">
        <f>+IFERROR(VLOOKUP(A732,'Details local delivery'!B:E,4,0),"-")</f>
        <v>REM107627</v>
      </c>
      <c r="E732" s="94">
        <f>VLOOKUP(A732,'Details local delivery'!B:L,11,0)</f>
        <v>27</v>
      </c>
      <c r="F732" s="94">
        <f>SUMIFS('Details local delivery'!M:M,'Details local delivery'!G:G,'RECAP Delivery Plan '!A732)</f>
        <v>12</v>
      </c>
      <c r="G732" s="94">
        <f>VLOOKUP(A732,'Details local delivery'!B:J,9,0)</f>
        <v>24950</v>
      </c>
      <c r="H732" s="95">
        <f>SUMIFS('Details local delivery'!K:K,'Details local delivery'!G:G,'RECAP Delivery Plan '!A732)</f>
        <v>10000</v>
      </c>
      <c r="I732" s="96">
        <f>SUMIFS('Details local delivery'!Y:Y,'Details local delivery'!B:B,A:A)</f>
        <v>0</v>
      </c>
      <c r="J732" s="97">
        <f>AVERAGEIFS('Details local delivery'!W:W,'Details local delivery'!B:B,A732)</f>
        <v>0.63749999999999996</v>
      </c>
      <c r="K732" s="96">
        <f>_xlfn.MAXIFS('Details local delivery'!Z:Z,'Details local delivery'!B:B,A732)</f>
        <v>0</v>
      </c>
      <c r="L732" s="96">
        <f>_xlfn.MAXIFS('Details local delivery'!AA:AA,'Details local delivery'!B:B,A732)</f>
        <v>0</v>
      </c>
      <c r="M732" s="256">
        <f>IFERROR(_xlfn.MAXIFS('Details local delivery'!AB:AB,'Details local delivery'!B:B,A732),"-")</f>
        <v>0</v>
      </c>
      <c r="N732" s="104">
        <f t="shared" si="139"/>
        <v>0.44444444444444442</v>
      </c>
      <c r="O732" s="104">
        <f t="shared" si="140"/>
        <v>0.40080160320641284</v>
      </c>
      <c r="P732" s="99">
        <f t="shared" si="141"/>
        <v>0</v>
      </c>
      <c r="Q732" s="100">
        <f t="shared" si="142"/>
        <v>0</v>
      </c>
      <c r="R732" s="105" t="e">
        <f t="shared" si="143"/>
        <v>#DIV/0!</v>
      </c>
      <c r="S732" s="101">
        <f t="shared" si="144"/>
        <v>0.44444444444444442</v>
      </c>
      <c r="T732" s="102"/>
      <c r="U732" s="107"/>
      <c r="V732" s="5"/>
    </row>
    <row r="733" spans="1:22" ht="15.6" hidden="1" x14ac:dyDescent="0.3">
      <c r="A733" s="18" t="s">
        <v>1499</v>
      </c>
      <c r="B733" s="92">
        <f>+IFERROR(VLOOKUP(A733,'Details local delivery'!B:C,2,0),"-")</f>
        <v>46107</v>
      </c>
      <c r="C733" s="93">
        <f t="shared" si="138"/>
        <v>46107</v>
      </c>
      <c r="D733" s="94" t="str">
        <f>+IFERROR(VLOOKUP(A733,'Details local delivery'!B:E,4,0),"-")</f>
        <v>6502TU247</v>
      </c>
      <c r="E733" s="94">
        <f>VLOOKUP(A733,'Details local delivery'!B:L,11,0)</f>
        <v>14</v>
      </c>
      <c r="F733" s="94">
        <f>SUMIFS('Details local delivery'!M:M,'Details local delivery'!G:G,'RECAP Delivery Plan '!A733)</f>
        <v>5</v>
      </c>
      <c r="G733" s="94">
        <f>VLOOKUP(A733,'Details local delivery'!B:J,9,0)</f>
        <v>8500</v>
      </c>
      <c r="H733" s="95">
        <f>SUMIFS('Details local delivery'!K:K,'Details local delivery'!G:G,'RECAP Delivery Plan '!A733)</f>
        <v>934</v>
      </c>
      <c r="I733" s="96">
        <f>SUMIFS('Details local delivery'!Y:Y,'Details local delivery'!B:B,A:A)</f>
        <v>0</v>
      </c>
      <c r="J733" s="97">
        <f>AVERAGEIFS('Details local delivery'!W:W,'Details local delivery'!B:B,A733)</f>
        <v>1</v>
      </c>
      <c r="K733" s="96">
        <f>_xlfn.MAXIFS('Details local delivery'!Z:Z,'Details local delivery'!B:B,A733)</f>
        <v>0</v>
      </c>
      <c r="L733" s="96">
        <f>_xlfn.MAXIFS('Details local delivery'!AA:AA,'Details local delivery'!B:B,A733)</f>
        <v>0</v>
      </c>
      <c r="M733" s="256">
        <f>IFERROR(_xlfn.MAXIFS('Details local delivery'!AB:AB,'Details local delivery'!B:B,A733),"-")</f>
        <v>0</v>
      </c>
      <c r="N733" s="104">
        <f t="shared" si="139"/>
        <v>0.35714285714285715</v>
      </c>
      <c r="O733" s="104">
        <f t="shared" si="140"/>
        <v>0.10988235294117647</v>
      </c>
      <c r="P733" s="99">
        <f t="shared" si="141"/>
        <v>0</v>
      </c>
      <c r="Q733" s="100">
        <f t="shared" si="142"/>
        <v>0</v>
      </c>
      <c r="R733" s="105" t="e">
        <f t="shared" si="143"/>
        <v>#DIV/0!</v>
      </c>
      <c r="S733" s="101">
        <f t="shared" si="144"/>
        <v>0.35714285714285715</v>
      </c>
      <c r="T733" s="102"/>
      <c r="U733" s="107"/>
      <c r="V733" s="5"/>
    </row>
    <row r="734" spans="1:22" ht="15.6" hidden="1" x14ac:dyDescent="0.3">
      <c r="A734" s="18" t="s">
        <v>1500</v>
      </c>
      <c r="B734" s="92">
        <f>+IFERROR(VLOOKUP(A734,'Details local delivery'!B:C,2,0),"-")</f>
        <v>46107</v>
      </c>
      <c r="C734" s="93">
        <f t="shared" si="138"/>
        <v>46107</v>
      </c>
      <c r="D734" s="94" t="str">
        <f>+IFERROR(VLOOKUP(A734,'Details local delivery'!B:E,4,0),"-")</f>
        <v>6502TU247</v>
      </c>
      <c r="E734" s="94">
        <f>VLOOKUP(A734,'Details local delivery'!B:L,11,0)</f>
        <v>14</v>
      </c>
      <c r="F734" s="94">
        <f>SUMIFS('Details local delivery'!M:M,'Details local delivery'!G:G,'RECAP Delivery Plan '!A734)</f>
        <v>12</v>
      </c>
      <c r="G734" s="94">
        <f>VLOOKUP(A734,'Details local delivery'!B:J,9,0)</f>
        <v>8500</v>
      </c>
      <c r="H734" s="95">
        <f>SUMIFS('Details local delivery'!K:K,'Details local delivery'!G:G,'RECAP Delivery Plan '!A734)</f>
        <v>4121</v>
      </c>
      <c r="I734" s="96">
        <f>SUMIFS('Details local delivery'!Y:Y,'Details local delivery'!B:B,A:A)</f>
        <v>0</v>
      </c>
      <c r="J734" s="97">
        <f>AVERAGEIFS('Details local delivery'!W:W,'Details local delivery'!B:B,A734)</f>
        <v>1</v>
      </c>
      <c r="K734" s="96">
        <f>_xlfn.MAXIFS('Details local delivery'!Z:Z,'Details local delivery'!B:B,A734)</f>
        <v>0</v>
      </c>
      <c r="L734" s="96">
        <f>_xlfn.MAXIFS('Details local delivery'!AA:AA,'Details local delivery'!B:B,A734)</f>
        <v>0</v>
      </c>
      <c r="M734" s="256">
        <f>IFERROR(_xlfn.MAXIFS('Details local delivery'!AB:AB,'Details local delivery'!B:B,A734),"-")</f>
        <v>0</v>
      </c>
      <c r="N734" s="104">
        <f t="shared" si="139"/>
        <v>0.8571428571428571</v>
      </c>
      <c r="O734" s="104">
        <f t="shared" si="140"/>
        <v>0.48482352941176471</v>
      </c>
      <c r="P734" s="99">
        <f t="shared" si="141"/>
        <v>0</v>
      </c>
      <c r="Q734" s="100">
        <f t="shared" si="142"/>
        <v>0</v>
      </c>
      <c r="R734" s="105" t="e">
        <f t="shared" si="143"/>
        <v>#DIV/0!</v>
      </c>
      <c r="S734" s="101">
        <f t="shared" si="144"/>
        <v>0.8571428571428571</v>
      </c>
      <c r="T734" s="102"/>
      <c r="U734" s="107"/>
      <c r="V734" s="5"/>
    </row>
    <row r="735" spans="1:22" ht="15.6" hidden="1" x14ac:dyDescent="0.3">
      <c r="A735" s="18" t="s">
        <v>1501</v>
      </c>
      <c r="B735" s="92">
        <f>+IFERROR(VLOOKUP(A735,'Details local delivery'!B:C,2,0),"-")</f>
        <v>46107</v>
      </c>
      <c r="C735" s="93">
        <f t="shared" si="138"/>
        <v>46107</v>
      </c>
      <c r="D735" s="94" t="str">
        <f>+IFERROR(VLOOKUP(A735,'Details local delivery'!B:E,4,0),"-")</f>
        <v xml:space="preserve">location </v>
      </c>
      <c r="E735" s="94">
        <f>VLOOKUP(A735,'Details local delivery'!B:L,11,0)</f>
        <v>0</v>
      </c>
      <c r="F735" s="94">
        <f>SUMIFS('Details local delivery'!M:M,'Details local delivery'!G:G,'RECAP Delivery Plan '!A735)</f>
        <v>22</v>
      </c>
      <c r="G735" s="94">
        <f>VLOOKUP(A735,'Details local delivery'!B:J,9,0)</f>
        <v>0</v>
      </c>
      <c r="H735" s="95">
        <f>SUMIFS('Details local delivery'!K:K,'Details local delivery'!G:G,'RECAP Delivery Plan '!A735)</f>
        <v>5177</v>
      </c>
      <c r="I735" s="96">
        <f>SUMIFS('Details local delivery'!Y:Y,'Details local delivery'!B:B,A:A)</f>
        <v>0</v>
      </c>
      <c r="J735" s="97">
        <f>AVERAGEIFS('Details local delivery'!W:W,'Details local delivery'!B:B,A735)</f>
        <v>1</v>
      </c>
      <c r="K735" s="96">
        <f>_xlfn.MAXIFS('Details local delivery'!Z:Z,'Details local delivery'!B:B,A735)</f>
        <v>0</v>
      </c>
      <c r="L735" s="96">
        <f>_xlfn.MAXIFS('Details local delivery'!AA:AA,'Details local delivery'!B:B,A735)</f>
        <v>0</v>
      </c>
      <c r="M735" s="256">
        <f>IFERROR(_xlfn.MAXIFS('Details local delivery'!AB:AB,'Details local delivery'!B:B,A735),"-")</f>
        <v>0</v>
      </c>
      <c r="N735" s="104" t="e">
        <f t="shared" si="139"/>
        <v>#DIV/0!</v>
      </c>
      <c r="O735" s="104" t="e">
        <f t="shared" si="140"/>
        <v>#DIV/0!</v>
      </c>
      <c r="P735" s="99">
        <f t="shared" si="141"/>
        <v>0</v>
      </c>
      <c r="Q735" s="100">
        <f t="shared" si="142"/>
        <v>0</v>
      </c>
      <c r="R735" s="105" t="e">
        <f t="shared" si="143"/>
        <v>#DIV/0!</v>
      </c>
      <c r="S735" s="101" t="e">
        <f t="shared" si="144"/>
        <v>#DIV/0!</v>
      </c>
      <c r="T735" s="102"/>
      <c r="U735" s="107"/>
      <c r="V735" s="5"/>
    </row>
    <row r="736" spans="1:22" ht="15.6" hidden="1" x14ac:dyDescent="0.3">
      <c r="A736" s="18" t="s">
        <v>1502</v>
      </c>
      <c r="B736" s="92">
        <f>+IFERROR(VLOOKUP(A736,'Details local delivery'!B:C,2,0),"-")</f>
        <v>46107</v>
      </c>
      <c r="C736" s="93">
        <f t="shared" si="138"/>
        <v>46107</v>
      </c>
      <c r="D736" s="94" t="str">
        <f>+IFERROR(VLOOKUP(A736,'Details local delivery'!B:E,4,0),"-")</f>
        <v>9524TU238</v>
      </c>
      <c r="E736" s="94">
        <f>VLOOKUP(A736,'Details local delivery'!B:L,11,0)</f>
        <v>14</v>
      </c>
      <c r="F736" s="94">
        <f>SUMIFS('Details local delivery'!M:M,'Details local delivery'!G:G,'RECAP Delivery Plan '!A736)</f>
        <v>16</v>
      </c>
      <c r="G736" s="94">
        <f>VLOOKUP(A736,'Details local delivery'!B:J,9,0)</f>
        <v>10230</v>
      </c>
      <c r="H736" s="95">
        <f>SUMIFS('Details local delivery'!K:K,'Details local delivery'!G:G,'RECAP Delivery Plan '!A736)</f>
        <v>9700</v>
      </c>
      <c r="I736" s="96">
        <f>SUMIFS('Details local delivery'!Y:Y,'Details local delivery'!B:B,A:A)</f>
        <v>0</v>
      </c>
      <c r="J736" s="97">
        <f>AVERAGEIFS('Details local delivery'!W:W,'Details local delivery'!B:B,A736)</f>
        <v>1</v>
      </c>
      <c r="K736" s="96">
        <f>_xlfn.MAXIFS('Details local delivery'!Z:Z,'Details local delivery'!B:B,A736)</f>
        <v>0</v>
      </c>
      <c r="L736" s="96">
        <f>_xlfn.MAXIFS('Details local delivery'!AA:AA,'Details local delivery'!B:B,A736)</f>
        <v>0</v>
      </c>
      <c r="M736" s="256">
        <f>IFERROR(_xlfn.MAXIFS('Details local delivery'!AB:AB,'Details local delivery'!B:B,A736),"-")</f>
        <v>0</v>
      </c>
      <c r="N736" s="104">
        <f t="shared" si="139"/>
        <v>1.1428571428571428</v>
      </c>
      <c r="O736" s="104">
        <f t="shared" si="140"/>
        <v>0.94819159335288372</v>
      </c>
      <c r="P736" s="99">
        <f t="shared" si="141"/>
        <v>0</v>
      </c>
      <c r="Q736" s="100">
        <f t="shared" si="142"/>
        <v>0</v>
      </c>
      <c r="R736" s="105" t="e">
        <f t="shared" si="143"/>
        <v>#DIV/0!</v>
      </c>
      <c r="S736" s="101">
        <f t="shared" si="144"/>
        <v>1.1428571428571428</v>
      </c>
      <c r="T736" s="102"/>
      <c r="U736" s="107"/>
      <c r="V736" s="5"/>
    </row>
    <row r="737" spans="1:22" ht="15.6" hidden="1" x14ac:dyDescent="0.3">
      <c r="A737" s="18" t="s">
        <v>1503</v>
      </c>
      <c r="B737" s="92">
        <f>+IFERROR(VLOOKUP(A737,'Details local delivery'!B:C,2,0),"-")</f>
        <v>46107</v>
      </c>
      <c r="C737" s="93">
        <f t="shared" si="138"/>
        <v>46107</v>
      </c>
      <c r="D737" s="94" t="str">
        <f>+IFERROR(VLOOKUP(A737,'Details local delivery'!B:E,4,0),"-")</f>
        <v>4331tu175</v>
      </c>
      <c r="E737" s="94">
        <f>VLOOKUP(A737,'Details local delivery'!B:L,11,0)</f>
        <v>14</v>
      </c>
      <c r="F737" s="94">
        <f>SUMIFS('Details local delivery'!M:M,'Details local delivery'!G:G,'RECAP Delivery Plan '!A737)</f>
        <v>10</v>
      </c>
      <c r="G737" s="94">
        <f>VLOOKUP(A737,'Details local delivery'!B:J,9,0)</f>
        <v>9200</v>
      </c>
      <c r="H737" s="95">
        <f>SUMIFS('Details local delivery'!K:K,'Details local delivery'!G:G,'RECAP Delivery Plan '!A737)</f>
        <v>7000</v>
      </c>
      <c r="I737" s="96">
        <f>SUMIFS('Details local delivery'!Y:Y,'Details local delivery'!B:B,A:A)</f>
        <v>0</v>
      </c>
      <c r="J737" s="97">
        <f>AVERAGEIFS('Details local delivery'!W:W,'Details local delivery'!B:B,A737)</f>
        <v>1</v>
      </c>
      <c r="K737" s="96">
        <f>_xlfn.MAXIFS('Details local delivery'!Z:Z,'Details local delivery'!B:B,A737)</f>
        <v>0</v>
      </c>
      <c r="L737" s="96">
        <f>_xlfn.MAXIFS('Details local delivery'!AA:AA,'Details local delivery'!B:B,A737)</f>
        <v>0</v>
      </c>
      <c r="M737" s="256">
        <f>IFERROR(_xlfn.MAXIFS('Details local delivery'!AB:AB,'Details local delivery'!B:B,A737),"-")</f>
        <v>0</v>
      </c>
      <c r="N737" s="104">
        <f t="shared" si="139"/>
        <v>0.7142857142857143</v>
      </c>
      <c r="O737" s="104">
        <f t="shared" si="140"/>
        <v>0.76086956521739135</v>
      </c>
      <c r="P737" s="99">
        <f t="shared" si="141"/>
        <v>0</v>
      </c>
      <c r="Q737" s="100">
        <f t="shared" si="142"/>
        <v>0</v>
      </c>
      <c r="R737" s="105" t="e">
        <f t="shared" si="143"/>
        <v>#DIV/0!</v>
      </c>
      <c r="S737" s="101">
        <f t="shared" si="144"/>
        <v>0.76086956521739135</v>
      </c>
      <c r="T737" s="102"/>
      <c r="U737" s="107"/>
      <c r="V737" s="5"/>
    </row>
    <row r="738" spans="1:22" ht="15.6" hidden="1" x14ac:dyDescent="0.3">
      <c r="A738" s="18" t="s">
        <v>1504</v>
      </c>
      <c r="B738" s="92">
        <f>+IFERROR(VLOOKUP(A738,'Details local delivery'!B:C,2,0),"-")</f>
        <v>46107</v>
      </c>
      <c r="C738" s="93">
        <f t="shared" si="138"/>
        <v>46107</v>
      </c>
      <c r="D738" s="94" t="str">
        <f>+IFERROR(VLOOKUP(A738,'Details local delivery'!B:E,4,0),"-")</f>
        <v>4331tu175</v>
      </c>
      <c r="E738" s="94">
        <f>VLOOKUP(A738,'Details local delivery'!B:L,11,0)</f>
        <v>14</v>
      </c>
      <c r="F738" s="94">
        <f>SUMIFS('Details local delivery'!M:M,'Details local delivery'!G:G,'RECAP Delivery Plan '!A738)</f>
        <v>17</v>
      </c>
      <c r="G738" s="94">
        <f>VLOOKUP(A738,'Details local delivery'!B:J,9,0)</f>
        <v>9200</v>
      </c>
      <c r="H738" s="95">
        <f>SUMIFS('Details local delivery'!K:K,'Details local delivery'!G:G,'RECAP Delivery Plan '!A738)</f>
        <v>4600</v>
      </c>
      <c r="I738" s="96">
        <f>SUMIFS('Details local delivery'!Y:Y,'Details local delivery'!B:B,A:A)</f>
        <v>0</v>
      </c>
      <c r="J738" s="97">
        <f>AVERAGEIFS('Details local delivery'!W:W,'Details local delivery'!B:B,A738)</f>
        <v>1</v>
      </c>
      <c r="K738" s="96">
        <f>_xlfn.MAXIFS('Details local delivery'!Z:Z,'Details local delivery'!B:B,A738)</f>
        <v>0</v>
      </c>
      <c r="L738" s="96">
        <f>_xlfn.MAXIFS('Details local delivery'!AA:AA,'Details local delivery'!B:B,A738)</f>
        <v>0</v>
      </c>
      <c r="M738" s="96">
        <f>_xlfn.MAXIFS('Details local delivery'!AB:AB,'Details local delivery'!B:B,A738)</f>
        <v>0</v>
      </c>
      <c r="N738" s="104">
        <f t="shared" si="139"/>
        <v>1.2142857142857142</v>
      </c>
      <c r="O738" s="104">
        <f t="shared" si="140"/>
        <v>0.5</v>
      </c>
      <c r="P738" s="99">
        <f t="shared" si="141"/>
        <v>0</v>
      </c>
      <c r="Q738" s="100">
        <f t="shared" si="142"/>
        <v>0</v>
      </c>
      <c r="R738" s="105" t="e">
        <f t="shared" si="143"/>
        <v>#DIV/0!</v>
      </c>
      <c r="S738" s="101">
        <f t="shared" si="144"/>
        <v>1.2142857142857142</v>
      </c>
      <c r="T738" s="102"/>
      <c r="U738" s="107"/>
      <c r="V738" s="5"/>
    </row>
    <row r="739" spans="1:22" ht="15.6" hidden="1" x14ac:dyDescent="0.3">
      <c r="A739" s="18" t="s">
        <v>1505</v>
      </c>
      <c r="B739" s="92">
        <f>+IFERROR(VLOOKUP(A739,'Details local delivery'!B:C,2,0),"-")</f>
        <v>46107</v>
      </c>
      <c r="C739" s="93">
        <f t="shared" si="138"/>
        <v>46107</v>
      </c>
      <c r="D739" s="94" t="str">
        <f>+IFERROR(VLOOKUP(A739,'Details local delivery'!B:E,4,0),"-")</f>
        <v>626tu203</v>
      </c>
      <c r="E739" s="94">
        <f>VLOOKUP(A739,'Details local delivery'!B:L,11,0)</f>
        <v>14</v>
      </c>
      <c r="F739" s="94">
        <f>SUMIFS('Details local delivery'!M:M,'Details local delivery'!G:G,'RECAP Delivery Plan '!A739)</f>
        <v>7</v>
      </c>
      <c r="G739" s="94">
        <f>VLOOKUP(A739,'Details local delivery'!B:J,9,0)</f>
        <v>8500</v>
      </c>
      <c r="H739" s="95">
        <f>SUMIFS('Details local delivery'!K:K,'Details local delivery'!G:G,'RECAP Delivery Plan '!A739)</f>
        <v>2400</v>
      </c>
      <c r="I739" s="96">
        <f>SUMIFS('Details local delivery'!Y:Y,'Details local delivery'!B:B,A:A)</f>
        <v>0</v>
      </c>
      <c r="J739" s="97">
        <f>AVERAGEIFS('Details local delivery'!W:W,'Details local delivery'!B:B,A739)</f>
        <v>1</v>
      </c>
      <c r="K739" s="96">
        <f>_xlfn.MAXIFS('Details local delivery'!Z:Z,'Details local delivery'!B:B,A739)</f>
        <v>0</v>
      </c>
      <c r="L739" s="96">
        <f>_xlfn.MAXIFS('Details local delivery'!AA:AA,'Details local delivery'!B:B,A739)</f>
        <v>0</v>
      </c>
      <c r="M739" s="96">
        <f>_xlfn.MAXIFS('Details local delivery'!AB:AB,'Details local delivery'!B:B,A739)</f>
        <v>0</v>
      </c>
      <c r="N739" s="104">
        <f t="shared" si="139"/>
        <v>0.5</v>
      </c>
      <c r="O739" s="104">
        <f t="shared" si="140"/>
        <v>0.28235294117647058</v>
      </c>
      <c r="P739" s="99">
        <f t="shared" si="141"/>
        <v>0</v>
      </c>
      <c r="Q739" s="100">
        <f t="shared" si="142"/>
        <v>0</v>
      </c>
      <c r="R739" s="105" t="e">
        <f t="shared" si="143"/>
        <v>#DIV/0!</v>
      </c>
      <c r="S739" s="101">
        <f t="shared" si="144"/>
        <v>0.5</v>
      </c>
      <c r="T739" s="102"/>
      <c r="U739" s="107"/>
      <c r="V739" s="5"/>
    </row>
    <row r="740" spans="1:22" ht="15.6" hidden="1" x14ac:dyDescent="0.3">
      <c r="A740" s="18" t="s">
        <v>1506</v>
      </c>
      <c r="B740" s="92">
        <f>+IFERROR(VLOOKUP(A740,'Details local delivery'!B:C,2,0),"-")</f>
        <v>46107</v>
      </c>
      <c r="C740" s="93">
        <f t="shared" si="138"/>
        <v>46107</v>
      </c>
      <c r="D740" s="94" t="str">
        <f>+IFERROR(VLOOKUP(A740,'Details local delivery'!B:E,4,0),"-")</f>
        <v>626tu203</v>
      </c>
      <c r="E740" s="94">
        <f>VLOOKUP(A740,'Details local delivery'!B:L,11,0)</f>
        <v>14</v>
      </c>
      <c r="F740" s="94">
        <f>SUMIFS('Details local delivery'!M:M,'Details local delivery'!G:G,'RECAP Delivery Plan '!A740)</f>
        <v>14</v>
      </c>
      <c r="G740" s="94">
        <f>VLOOKUP(A740,'Details local delivery'!B:J,9,0)</f>
        <v>8500</v>
      </c>
      <c r="H740" s="95">
        <f>SUMIFS('Details local delivery'!K:K,'Details local delivery'!G:G,'RECAP Delivery Plan '!A740)</f>
        <v>9442</v>
      </c>
      <c r="I740" s="96">
        <f>SUMIFS('Details local delivery'!Y:Y,'Details local delivery'!B:B,A:A)</f>
        <v>0</v>
      </c>
      <c r="J740" s="97">
        <f>AVERAGEIFS('Details local delivery'!W:W,'Details local delivery'!B:B,A740)</f>
        <v>1</v>
      </c>
      <c r="K740" s="96">
        <f>_xlfn.MAXIFS('Details local delivery'!Z:Z,'Details local delivery'!B:B,A740)</f>
        <v>0</v>
      </c>
      <c r="L740" s="96">
        <f>_xlfn.MAXIFS('Details local delivery'!AA:AA,'Details local delivery'!B:B,A740)</f>
        <v>0</v>
      </c>
      <c r="M740" s="256">
        <f>IFERROR(_xlfn.MAXIFS('Details local delivery'!AB:AB,'Details local delivery'!B:B,A740),"-")</f>
        <v>0</v>
      </c>
      <c r="N740" s="104">
        <f t="shared" si="139"/>
        <v>1</v>
      </c>
      <c r="O740" s="104">
        <f t="shared" si="140"/>
        <v>1.1108235294117648</v>
      </c>
      <c r="P740" s="99">
        <f t="shared" si="141"/>
        <v>0</v>
      </c>
      <c r="Q740" s="100">
        <f t="shared" si="142"/>
        <v>0</v>
      </c>
      <c r="R740" s="105" t="e">
        <f t="shared" si="143"/>
        <v>#DIV/0!</v>
      </c>
      <c r="S740" s="101">
        <f t="shared" si="144"/>
        <v>1.1108235294117648</v>
      </c>
      <c r="T740" s="102"/>
      <c r="U740" s="107"/>
      <c r="V740" s="5"/>
    </row>
    <row r="741" spans="1:22" ht="15.6" hidden="1" x14ac:dyDescent="0.3">
      <c r="A741" s="18" t="s">
        <v>1507</v>
      </c>
      <c r="B741" s="92">
        <f>+IFERROR(VLOOKUP(A741,'Details local delivery'!B:C,2,0),"-")</f>
        <v>46107</v>
      </c>
      <c r="C741" s="93">
        <f t="shared" ref="C741:C763" si="145">B741</f>
        <v>46107</v>
      </c>
      <c r="D741" s="94" t="str">
        <f>+IFERROR(VLOOKUP(A741,'Details local delivery'!B:E,4,0),"-")</f>
        <v>7797tu218</v>
      </c>
      <c r="E741" s="94">
        <f>VLOOKUP(A741,'Details local delivery'!B:L,11,0)</f>
        <v>3</v>
      </c>
      <c r="F741" s="94">
        <f>SUMIFS('Details local delivery'!M:M,'Details local delivery'!G:G,'RECAP Delivery Plan '!A741)</f>
        <v>2</v>
      </c>
      <c r="G741" s="94">
        <f>VLOOKUP(A741,'Details local delivery'!B:J,9,0)</f>
        <v>927</v>
      </c>
      <c r="H741" s="95">
        <f>SUMIFS('Details local delivery'!K:K,'Details local delivery'!G:G,'RECAP Delivery Plan '!A741)</f>
        <v>1200</v>
      </c>
      <c r="I741" s="96">
        <f>SUMIFS('Details local delivery'!Y:Y,'Details local delivery'!B:B,A:A)</f>
        <v>0</v>
      </c>
      <c r="J741" s="97">
        <f>AVERAGEIFS('Details local delivery'!W:W,'Details local delivery'!B:B,A741)</f>
        <v>1</v>
      </c>
      <c r="K741" s="96">
        <f>_xlfn.MAXIFS('Details local delivery'!Z:Z,'Details local delivery'!B:B,A741)</f>
        <v>0</v>
      </c>
      <c r="L741" s="96">
        <f>_xlfn.MAXIFS('Details local delivery'!AA:AA,'Details local delivery'!B:B,A741)</f>
        <v>0</v>
      </c>
      <c r="M741" s="256">
        <f>IFERROR(_xlfn.MAXIFS('Details local delivery'!AB:AB,'Details local delivery'!B:B,A741),"-")</f>
        <v>0</v>
      </c>
      <c r="N741" s="104">
        <f t="shared" ref="N741:N763" si="146">+F741/E741</f>
        <v>0.66666666666666663</v>
      </c>
      <c r="O741" s="104">
        <f t="shared" ref="O741:O763" si="147">+H741/G741</f>
        <v>1.2944983818770226</v>
      </c>
      <c r="P741" s="99">
        <f t="shared" ref="P741:P763" si="148">K741+L741+M741</f>
        <v>0</v>
      </c>
      <c r="Q741" s="100">
        <f t="shared" ref="Q741:Q763" si="149">P741+I741</f>
        <v>0</v>
      </c>
      <c r="R741" s="105" t="e">
        <f t="shared" ref="R741:R763" si="150">Q741/P741</f>
        <v>#DIV/0!</v>
      </c>
      <c r="S741" s="101">
        <f t="shared" si="144"/>
        <v>1.2944983818770226</v>
      </c>
      <c r="T741" s="102"/>
      <c r="U741" s="107"/>
      <c r="V741" s="5"/>
    </row>
    <row r="742" spans="1:22" ht="15.6" hidden="1" x14ac:dyDescent="0.3">
      <c r="A742" s="18" t="s">
        <v>1508</v>
      </c>
      <c r="B742" s="92">
        <f>+IFERROR(VLOOKUP(A742,'Details local delivery'!B:C,2,0),"-")</f>
        <v>46107</v>
      </c>
      <c r="C742" s="93">
        <f t="shared" si="145"/>
        <v>46107</v>
      </c>
      <c r="D742" s="94" t="str">
        <f>+IFERROR(VLOOKUP(A742,'Details local delivery'!B:E,4,0),"-")</f>
        <v>7797tu218</v>
      </c>
      <c r="E742" s="94">
        <f>VLOOKUP(A742,'Details local delivery'!B:L,11,0)</f>
        <v>3</v>
      </c>
      <c r="F742" s="94">
        <f>SUMIFS('Details local delivery'!M:M,'Details local delivery'!G:G,'RECAP Delivery Plan '!A742)</f>
        <v>1</v>
      </c>
      <c r="G742" s="94">
        <f>VLOOKUP(A742,'Details local delivery'!B:J,9,0)</f>
        <v>927</v>
      </c>
      <c r="H742" s="95">
        <f>SUMIFS('Details local delivery'!K:K,'Details local delivery'!G:G,'RECAP Delivery Plan '!A742)</f>
        <v>800</v>
      </c>
      <c r="I742" s="96">
        <f>SUMIFS('Details local delivery'!Y:Y,'Details local delivery'!B:B,A:A)</f>
        <v>0</v>
      </c>
      <c r="J742" s="97">
        <f>AVERAGEIFS('Details local delivery'!W:W,'Details local delivery'!B:B,A742)</f>
        <v>0.93333333333333335</v>
      </c>
      <c r="K742" s="96">
        <f>_xlfn.MAXIFS('Details local delivery'!Z:Z,'Details local delivery'!B:B,A742)</f>
        <v>0</v>
      </c>
      <c r="L742" s="96">
        <f>_xlfn.MAXIFS('Details local delivery'!AA:AA,'Details local delivery'!B:B,A742)</f>
        <v>0</v>
      </c>
      <c r="M742" s="256">
        <f>IFERROR(_xlfn.MAXIFS('Details local delivery'!AB:AB,'Details local delivery'!B:B,A742),"-")</f>
        <v>0</v>
      </c>
      <c r="N742" s="104">
        <f t="shared" si="146"/>
        <v>0.33333333333333331</v>
      </c>
      <c r="O742" s="104">
        <f t="shared" si="147"/>
        <v>0.86299892125134847</v>
      </c>
      <c r="P742" s="99">
        <f t="shared" si="148"/>
        <v>0</v>
      </c>
      <c r="Q742" s="100">
        <f t="shared" si="149"/>
        <v>0</v>
      </c>
      <c r="R742" s="105" t="e">
        <f t="shared" si="150"/>
        <v>#DIV/0!</v>
      </c>
      <c r="S742" s="101">
        <f t="shared" si="144"/>
        <v>0.86299892125134847</v>
      </c>
      <c r="T742" s="102"/>
      <c r="U742" s="107"/>
      <c r="V742" s="5"/>
    </row>
    <row r="743" spans="1:22" ht="15.6" hidden="1" x14ac:dyDescent="0.3">
      <c r="A743" s="18" t="s">
        <v>1509</v>
      </c>
      <c r="B743" s="92">
        <f>+IFERROR(VLOOKUP(A743,'Details local delivery'!B:C,2,0),"-")</f>
        <v>46107</v>
      </c>
      <c r="C743" s="93">
        <f t="shared" si="145"/>
        <v>46107</v>
      </c>
      <c r="D743" s="94" t="str">
        <f>+IFERROR(VLOOKUP(A743,'Details local delivery'!B:E,4,0),"-")</f>
        <v>GTS</v>
      </c>
      <c r="E743" s="94">
        <f>VLOOKUP(A743,'Details local delivery'!B:L,11,0)</f>
        <v>0</v>
      </c>
      <c r="F743" s="94">
        <f>SUMIFS('Details local delivery'!M:M,'Details local delivery'!G:G,'RECAP Delivery Plan '!A743)</f>
        <v>0</v>
      </c>
      <c r="G743" s="94">
        <f>VLOOKUP(A743,'Details local delivery'!B:J,9,0)</f>
        <v>0</v>
      </c>
      <c r="H743" s="95">
        <f>SUMIFS('Details local delivery'!K:K,'Details local delivery'!G:G,'RECAP Delivery Plan '!A743)</f>
        <v>0</v>
      </c>
      <c r="I743" s="96">
        <f>SUMIFS('Details local delivery'!Y:Y,'Details local delivery'!B:B,A:A)</f>
        <v>0</v>
      </c>
      <c r="J743" s="97">
        <f>AVERAGEIFS('Details local delivery'!W:W,'Details local delivery'!B:B,A743)</f>
        <v>0.44999999999999996</v>
      </c>
      <c r="K743" s="96">
        <f>_xlfn.MAXIFS('Details local delivery'!Z:Z,'Details local delivery'!B:B,A743)</f>
        <v>0</v>
      </c>
      <c r="L743" s="96">
        <f>_xlfn.MAXIFS('Details local delivery'!AA:AA,'Details local delivery'!B:B,A743)</f>
        <v>0</v>
      </c>
      <c r="M743" s="256">
        <f>IFERROR(_xlfn.MAXIFS('Details local delivery'!AB:AB,'Details local delivery'!B:B,A743),"-")</f>
        <v>0</v>
      </c>
      <c r="N743" s="104" t="e">
        <f t="shared" si="146"/>
        <v>#DIV/0!</v>
      </c>
      <c r="O743" s="104" t="e">
        <f t="shared" si="147"/>
        <v>#DIV/0!</v>
      </c>
      <c r="P743" s="99">
        <f t="shared" si="148"/>
        <v>0</v>
      </c>
      <c r="Q743" s="100">
        <f t="shared" si="149"/>
        <v>0</v>
      </c>
      <c r="R743" s="105" t="e">
        <f t="shared" si="150"/>
        <v>#DIV/0!</v>
      </c>
      <c r="S743" s="101" t="e">
        <f t="shared" si="144"/>
        <v>#DIV/0!</v>
      </c>
      <c r="T743" s="102"/>
      <c r="U743" s="107"/>
      <c r="V743" s="5"/>
    </row>
    <row r="744" spans="1:22" ht="15.6" hidden="1" x14ac:dyDescent="0.3">
      <c r="A744" s="18" t="s">
        <v>1510</v>
      </c>
      <c r="B744" s="92">
        <f>+IFERROR(VLOOKUP(A744,'Details local delivery'!B:C,2,0),"-")</f>
        <v>46107</v>
      </c>
      <c r="C744" s="93">
        <f t="shared" si="145"/>
        <v>46107</v>
      </c>
      <c r="D744" s="94" t="str">
        <f>+IFERROR(VLOOKUP(A744,'Details local delivery'!B:E,4,0),"-")</f>
        <v>GTS</v>
      </c>
      <c r="E744" s="94">
        <f>VLOOKUP(A744,'Details local delivery'!B:L,11,0)</f>
        <v>0</v>
      </c>
      <c r="F744" s="94">
        <f>SUMIFS('Details local delivery'!M:M,'Details local delivery'!G:G,'RECAP Delivery Plan '!A744)</f>
        <v>0</v>
      </c>
      <c r="G744" s="94">
        <f>VLOOKUP(A744,'Details local delivery'!B:J,9,0)</f>
        <v>0</v>
      </c>
      <c r="H744" s="95">
        <f>SUMIFS('Details local delivery'!K:K,'Details local delivery'!G:G,'RECAP Delivery Plan '!A744)</f>
        <v>0</v>
      </c>
      <c r="I744" s="96">
        <f>SUMIFS('Details local delivery'!Y:Y,'Details local delivery'!B:B,A:A)</f>
        <v>0</v>
      </c>
      <c r="J744" s="97">
        <f>AVERAGEIFS('Details local delivery'!W:W,'Details local delivery'!B:B,A744)</f>
        <v>0.44999999999999996</v>
      </c>
      <c r="K744" s="96">
        <f>_xlfn.MAXIFS('Details local delivery'!Z:Z,'Details local delivery'!B:B,A744)</f>
        <v>0</v>
      </c>
      <c r="L744" s="96">
        <f>_xlfn.MAXIFS('Details local delivery'!AA:AA,'Details local delivery'!B:B,A744)</f>
        <v>0</v>
      </c>
      <c r="M744" s="256">
        <f>IFERROR(_xlfn.MAXIFS('Details local delivery'!AB:AB,'Details local delivery'!B:B,A744),"-")</f>
        <v>0</v>
      </c>
      <c r="N744" s="104" t="e">
        <f t="shared" si="146"/>
        <v>#DIV/0!</v>
      </c>
      <c r="O744" s="104" t="e">
        <f t="shared" si="147"/>
        <v>#DIV/0!</v>
      </c>
      <c r="P744" s="99">
        <f t="shared" si="148"/>
        <v>0</v>
      </c>
      <c r="Q744" s="100">
        <f t="shared" si="149"/>
        <v>0</v>
      </c>
      <c r="R744" s="105" t="e">
        <f t="shared" si="150"/>
        <v>#DIV/0!</v>
      </c>
      <c r="S744" s="101" t="e">
        <f t="shared" si="144"/>
        <v>#DIV/0!</v>
      </c>
      <c r="T744" s="102"/>
      <c r="U744" s="107"/>
      <c r="V744" s="5"/>
    </row>
    <row r="745" spans="1:22" ht="15.6" hidden="1" x14ac:dyDescent="0.3">
      <c r="A745" s="18" t="s">
        <v>1511</v>
      </c>
      <c r="B745" s="92">
        <f>+IFERROR(VLOOKUP(A745,'Details local delivery'!B:C,2,0),"-")</f>
        <v>46107</v>
      </c>
      <c r="C745" s="93">
        <f t="shared" si="145"/>
        <v>46107</v>
      </c>
      <c r="D745" s="94" t="str">
        <f>+IFERROR(VLOOKUP(A745,'Details local delivery'!B:E,4,0),"-")</f>
        <v>GTS</v>
      </c>
      <c r="E745" s="94">
        <f>VLOOKUP(A745,'Details local delivery'!B:L,11,0)</f>
        <v>0</v>
      </c>
      <c r="F745" s="94">
        <f>SUMIFS('Details local delivery'!M:M,'Details local delivery'!G:G,'RECAP Delivery Plan '!A745)</f>
        <v>1</v>
      </c>
      <c r="G745" s="94">
        <f>VLOOKUP(A745,'Details local delivery'!B:J,9,0)</f>
        <v>0</v>
      </c>
      <c r="H745" s="95">
        <f>SUMIFS('Details local delivery'!K:K,'Details local delivery'!G:G,'RECAP Delivery Plan '!A745)</f>
        <v>0</v>
      </c>
      <c r="I745" s="96">
        <f>SUMIFS('Details local delivery'!Y:Y,'Details local delivery'!B:B,A:A)</f>
        <v>0</v>
      </c>
      <c r="J745" s="97">
        <f>AVERAGEIFS('Details local delivery'!W:W,'Details local delivery'!B:B,A745)</f>
        <v>0.44999999999999996</v>
      </c>
      <c r="K745" s="96">
        <f>_xlfn.MAXIFS('Details local delivery'!Z:Z,'Details local delivery'!B:B,A745)</f>
        <v>0</v>
      </c>
      <c r="L745" s="96">
        <f>_xlfn.MAXIFS('Details local delivery'!AA:AA,'Details local delivery'!B:B,A745)</f>
        <v>0</v>
      </c>
      <c r="M745" s="256">
        <f>IFERROR(_xlfn.MAXIFS('Details local delivery'!AB:AB,'Details local delivery'!B:B,A745),"-")</f>
        <v>0</v>
      </c>
      <c r="N745" s="104" t="e">
        <f t="shared" si="146"/>
        <v>#DIV/0!</v>
      </c>
      <c r="O745" s="104" t="e">
        <f t="shared" si="147"/>
        <v>#DIV/0!</v>
      </c>
      <c r="P745" s="99">
        <f t="shared" si="148"/>
        <v>0</v>
      </c>
      <c r="Q745" s="100">
        <f t="shared" si="149"/>
        <v>0</v>
      </c>
      <c r="R745" s="105" t="e">
        <f t="shared" si="150"/>
        <v>#DIV/0!</v>
      </c>
      <c r="S745" s="101" t="e">
        <f t="shared" si="144"/>
        <v>#DIV/0!</v>
      </c>
      <c r="T745" s="102"/>
      <c r="U745" s="107"/>
      <c r="V745" s="5"/>
    </row>
    <row r="746" spans="1:22" ht="15.6" hidden="1" x14ac:dyDescent="0.3">
      <c r="A746" s="18" t="s">
        <v>1512</v>
      </c>
      <c r="B746" s="92">
        <f>+IFERROR(VLOOKUP(A746,'Details local delivery'!B:C,2,0),"-")</f>
        <v>46108</v>
      </c>
      <c r="C746" s="93">
        <f t="shared" si="145"/>
        <v>46108</v>
      </c>
      <c r="D746" s="94" t="str">
        <f>+IFERROR(VLOOKUP(A746,'Details local delivery'!B:E,4,0),"-")</f>
        <v>REM107627</v>
      </c>
      <c r="E746" s="94">
        <f>VLOOKUP(A746,'Details local delivery'!B:L,11,0)</f>
        <v>27</v>
      </c>
      <c r="F746" s="94">
        <f>SUMIFS('Details local delivery'!M:M,'Details local delivery'!G:G,'RECAP Delivery Plan '!A746)</f>
        <v>13</v>
      </c>
      <c r="G746" s="94">
        <f>VLOOKUP(A746,'Details local delivery'!B:J,9,0)</f>
        <v>24950</v>
      </c>
      <c r="H746" s="95">
        <f>SUMIFS('Details local delivery'!K:K,'Details local delivery'!G:G,'RECAP Delivery Plan '!A746)</f>
        <v>6754.2</v>
      </c>
      <c r="I746" s="96">
        <f>SUMIFS('Details local delivery'!Y:Y,'Details local delivery'!B:B,A:A)</f>
        <v>0</v>
      </c>
      <c r="J746" s="97">
        <f>AVERAGEIFS('Details local delivery'!W:W,'Details local delivery'!B:B,A746)</f>
        <v>1</v>
      </c>
      <c r="K746" s="96">
        <f>_xlfn.MAXIFS('Details local delivery'!Z:Z,'Details local delivery'!B:B,A746)</f>
        <v>0</v>
      </c>
      <c r="L746" s="96">
        <f>_xlfn.MAXIFS('Details local delivery'!AA:AA,'Details local delivery'!B:B,A746)</f>
        <v>0</v>
      </c>
      <c r="M746" s="96">
        <f>_xlfn.MAXIFS('Details local delivery'!AB:AB,'Details local delivery'!B:B,A746)</f>
        <v>0</v>
      </c>
      <c r="N746" s="104">
        <f t="shared" si="146"/>
        <v>0.48148148148148145</v>
      </c>
      <c r="O746" s="104">
        <f t="shared" si="147"/>
        <v>0.27070941883767535</v>
      </c>
      <c r="P746" s="99">
        <f t="shared" si="148"/>
        <v>0</v>
      </c>
      <c r="Q746" s="100">
        <f t="shared" si="149"/>
        <v>0</v>
      </c>
      <c r="R746" s="105" t="e">
        <f t="shared" si="150"/>
        <v>#DIV/0!</v>
      </c>
      <c r="S746" s="101">
        <f t="shared" ref="S746:S804" si="151">MAX(N746,O746)</f>
        <v>0.48148148148148145</v>
      </c>
      <c r="T746" s="102"/>
      <c r="U746" s="107"/>
      <c r="V746" s="5"/>
    </row>
    <row r="747" spans="1:22" ht="15.6" hidden="1" x14ac:dyDescent="0.3">
      <c r="A747" s="18" t="s">
        <v>1513</v>
      </c>
      <c r="B747" s="92">
        <f>+IFERROR(VLOOKUP(A747,'Details local delivery'!B:C,2,0),"-")</f>
        <v>46108</v>
      </c>
      <c r="C747" s="93">
        <f t="shared" si="145"/>
        <v>46108</v>
      </c>
      <c r="D747" s="94" t="str">
        <f>+IFERROR(VLOOKUP(A747,'Details local delivery'!B:E,4,0),"-")</f>
        <v>7797tu218</v>
      </c>
      <c r="E747" s="94">
        <f>VLOOKUP(A747,'Details local delivery'!B:L,11,0)</f>
        <v>3</v>
      </c>
      <c r="F747" s="94">
        <f>SUMIFS('Details local delivery'!M:M,'Details local delivery'!G:G,'RECAP Delivery Plan '!A747)</f>
        <v>2</v>
      </c>
      <c r="G747" s="94">
        <f>VLOOKUP(A747,'Details local delivery'!B:J,9,0)</f>
        <v>927</v>
      </c>
      <c r="H747" s="95">
        <f>SUMIFS('Details local delivery'!K:K,'Details local delivery'!G:G,'RECAP Delivery Plan '!A747)</f>
        <v>122</v>
      </c>
      <c r="I747" s="96">
        <f>SUMIFS('Details local delivery'!Y:Y,'Details local delivery'!B:B,A:A)</f>
        <v>0</v>
      </c>
      <c r="J747" s="97">
        <f>AVERAGEIFS('Details local delivery'!W:W,'Details local delivery'!B:B,A747)</f>
        <v>1</v>
      </c>
      <c r="K747" s="96">
        <f>_xlfn.MAXIFS('Details local delivery'!Z:Z,'Details local delivery'!B:B,A747)</f>
        <v>0</v>
      </c>
      <c r="L747" s="96">
        <f>_xlfn.MAXIFS('Details local delivery'!AA:AA,'Details local delivery'!B:B,A747)</f>
        <v>0</v>
      </c>
      <c r="M747" s="256">
        <f>IFERROR(_xlfn.MAXIFS('Details local delivery'!AB:AB,'Details local delivery'!B:B,A747),"-")</f>
        <v>0</v>
      </c>
      <c r="N747" s="104">
        <f t="shared" si="146"/>
        <v>0.66666666666666663</v>
      </c>
      <c r="O747" s="104">
        <f t="shared" si="147"/>
        <v>0.13160733549083065</v>
      </c>
      <c r="P747" s="99">
        <f t="shared" si="148"/>
        <v>0</v>
      </c>
      <c r="Q747" s="100">
        <f t="shared" si="149"/>
        <v>0</v>
      </c>
      <c r="R747" s="105" t="e">
        <f t="shared" si="150"/>
        <v>#DIV/0!</v>
      </c>
      <c r="S747" s="101">
        <f t="shared" si="151"/>
        <v>0.66666666666666663</v>
      </c>
      <c r="T747" s="102"/>
      <c r="U747" s="107"/>
      <c r="V747" s="5"/>
    </row>
    <row r="748" spans="1:22" ht="15.6" hidden="1" x14ac:dyDescent="0.3">
      <c r="A748" s="18" t="s">
        <v>1514</v>
      </c>
      <c r="B748" s="92">
        <f>+IFERROR(VLOOKUP(A748,'Details local delivery'!B:C,2,0),"-")</f>
        <v>46108</v>
      </c>
      <c r="C748" s="93">
        <f t="shared" si="145"/>
        <v>46108</v>
      </c>
      <c r="D748" s="94" t="str">
        <f>+IFERROR(VLOOKUP(A748,'Details local delivery'!B:E,4,0),"-")</f>
        <v>7797tu218</v>
      </c>
      <c r="E748" s="94">
        <f>VLOOKUP(A748,'Details local delivery'!B:L,11,0)</f>
        <v>3</v>
      </c>
      <c r="F748" s="94">
        <f>SUMIFS('Details local delivery'!M:M,'Details local delivery'!G:G,'RECAP Delivery Plan '!A748)</f>
        <v>2</v>
      </c>
      <c r="G748" s="94">
        <f>VLOOKUP(A748,'Details local delivery'!B:J,9,0)</f>
        <v>927</v>
      </c>
      <c r="H748" s="95">
        <f>SUMIFS('Details local delivery'!K:K,'Details local delivery'!G:G,'RECAP Delivery Plan '!A748)</f>
        <v>900</v>
      </c>
      <c r="I748" s="96">
        <f>SUMIFS('Details local delivery'!Y:Y,'Details local delivery'!B:B,A:A)</f>
        <v>0</v>
      </c>
      <c r="J748" s="97">
        <f>AVERAGEIFS('Details local delivery'!W:W,'Details local delivery'!B:B,A748)</f>
        <v>1</v>
      </c>
      <c r="K748" s="96">
        <f>_xlfn.MAXIFS('Details local delivery'!Z:Z,'Details local delivery'!B:B,A748)</f>
        <v>0</v>
      </c>
      <c r="L748" s="96">
        <f>_xlfn.MAXIFS('Details local delivery'!AA:AA,'Details local delivery'!B:B,A748)</f>
        <v>0</v>
      </c>
      <c r="M748" s="256">
        <f>IFERROR(_xlfn.MAXIFS('Details local delivery'!AB:AB,'Details local delivery'!B:B,A748),"-")</f>
        <v>0</v>
      </c>
      <c r="N748" s="104">
        <f t="shared" si="146"/>
        <v>0.66666666666666663</v>
      </c>
      <c r="O748" s="104">
        <f t="shared" si="147"/>
        <v>0.970873786407767</v>
      </c>
      <c r="P748" s="99">
        <f t="shared" si="148"/>
        <v>0</v>
      </c>
      <c r="Q748" s="100">
        <f t="shared" si="149"/>
        <v>0</v>
      </c>
      <c r="R748" s="105" t="e">
        <f t="shared" si="150"/>
        <v>#DIV/0!</v>
      </c>
      <c r="S748" s="101">
        <f t="shared" si="151"/>
        <v>0.970873786407767</v>
      </c>
      <c r="T748" s="102"/>
      <c r="U748" s="107"/>
      <c r="V748" s="5"/>
    </row>
    <row r="749" spans="1:22" ht="15.6" hidden="1" x14ac:dyDescent="0.3">
      <c r="A749" s="18" t="s">
        <v>1515</v>
      </c>
      <c r="B749" s="92">
        <f>+IFERROR(VLOOKUP(A749,'Details local delivery'!B:C,2,0),"-")</f>
        <v>46108</v>
      </c>
      <c r="C749" s="93">
        <f t="shared" si="145"/>
        <v>46108</v>
      </c>
      <c r="D749" s="94" t="str">
        <f>+IFERROR(VLOOKUP(A749,'Details local delivery'!B:E,4,0),"-")</f>
        <v xml:space="preserve">location </v>
      </c>
      <c r="E749" s="94">
        <f>VLOOKUP(A749,'Details local delivery'!B:L,11,0)</f>
        <v>0</v>
      </c>
      <c r="F749" s="94">
        <f>SUMIFS('Details local delivery'!M:M,'Details local delivery'!G:G,'RECAP Delivery Plan '!A749)</f>
        <v>23</v>
      </c>
      <c r="G749" s="94">
        <f>VLOOKUP(A749,'Details local delivery'!B:J,9,0)</f>
        <v>0</v>
      </c>
      <c r="H749" s="95">
        <f>SUMIFS('Details local delivery'!K:K,'Details local delivery'!G:G,'RECAP Delivery Plan '!A749)</f>
        <v>5205.2</v>
      </c>
      <c r="I749" s="96">
        <f>SUMIFS('Details local delivery'!Y:Y,'Details local delivery'!B:B,A:A)</f>
        <v>0</v>
      </c>
      <c r="J749" s="97">
        <f>AVERAGEIFS('Details local delivery'!W:W,'Details local delivery'!B:B,A749)</f>
        <v>1</v>
      </c>
      <c r="K749" s="96">
        <f>_xlfn.MAXIFS('Details local delivery'!Z:Z,'Details local delivery'!B:B,A749)</f>
        <v>0</v>
      </c>
      <c r="L749" s="96">
        <f>_xlfn.MAXIFS('Details local delivery'!AA:AA,'Details local delivery'!B:B,A749)</f>
        <v>0</v>
      </c>
      <c r="M749" s="96">
        <f>_xlfn.MAXIFS('Details local delivery'!AB:AB,'Details local delivery'!B:B,A749)</f>
        <v>0</v>
      </c>
      <c r="N749" s="104" t="e">
        <f t="shared" si="146"/>
        <v>#DIV/0!</v>
      </c>
      <c r="O749" s="104" t="e">
        <f t="shared" si="147"/>
        <v>#DIV/0!</v>
      </c>
      <c r="P749" s="99">
        <f t="shared" si="148"/>
        <v>0</v>
      </c>
      <c r="Q749" s="100">
        <f t="shared" si="149"/>
        <v>0</v>
      </c>
      <c r="R749" s="105" t="e">
        <f t="shared" si="150"/>
        <v>#DIV/0!</v>
      </c>
      <c r="S749" s="101" t="e">
        <f t="shared" si="151"/>
        <v>#DIV/0!</v>
      </c>
      <c r="T749" s="102"/>
      <c r="U749" s="107"/>
      <c r="V749" s="5"/>
    </row>
    <row r="750" spans="1:22" ht="15.6" hidden="1" x14ac:dyDescent="0.3">
      <c r="A750" s="18" t="s">
        <v>1516</v>
      </c>
      <c r="B750" s="92">
        <f>+IFERROR(VLOOKUP(A750,'Details local delivery'!B:C,2,0),"-")</f>
        <v>46108</v>
      </c>
      <c r="C750" s="93">
        <f t="shared" si="145"/>
        <v>46108</v>
      </c>
      <c r="D750" s="94" t="str">
        <f>+IFERROR(VLOOKUP(A750,'Details local delivery'!B:E,4,0),"-")</f>
        <v>4331tu175</v>
      </c>
      <c r="E750" s="94">
        <f>VLOOKUP(A750,'Details local delivery'!B:L,11,0)</f>
        <v>14</v>
      </c>
      <c r="F750" s="94">
        <f>SUMIFS('Details local delivery'!M:M,'Details local delivery'!G:G,'RECAP Delivery Plan '!A750)</f>
        <v>14</v>
      </c>
      <c r="G750" s="94">
        <f>VLOOKUP(A750,'Details local delivery'!B:J,9,0)</f>
        <v>9200</v>
      </c>
      <c r="H750" s="95">
        <f>SUMIFS('Details local delivery'!K:K,'Details local delivery'!G:G,'RECAP Delivery Plan '!A750)</f>
        <v>8000</v>
      </c>
      <c r="I750" s="96">
        <f>SUMIFS('Details local delivery'!Y:Y,'Details local delivery'!B:B,A:A)</f>
        <v>0</v>
      </c>
      <c r="J750" s="97">
        <f>AVERAGEIFS('Details local delivery'!W:W,'Details local delivery'!B:B,A750)</f>
        <v>0.95000000000000007</v>
      </c>
      <c r="K750" s="96">
        <f>_xlfn.MAXIFS('Details local delivery'!Z:Z,'Details local delivery'!B:B,A750)</f>
        <v>0</v>
      </c>
      <c r="L750" s="96">
        <f>_xlfn.MAXIFS('Details local delivery'!AA:AA,'Details local delivery'!B:B,A750)</f>
        <v>0</v>
      </c>
      <c r="M750" s="256">
        <f>IFERROR(_xlfn.MAXIFS('Details local delivery'!AB:AB,'Details local delivery'!B:B,A750),"-")</f>
        <v>0</v>
      </c>
      <c r="N750" s="104">
        <f t="shared" si="146"/>
        <v>1</v>
      </c>
      <c r="O750" s="104">
        <f t="shared" si="147"/>
        <v>0.86956521739130432</v>
      </c>
      <c r="P750" s="99">
        <f t="shared" si="148"/>
        <v>0</v>
      </c>
      <c r="Q750" s="100">
        <f t="shared" si="149"/>
        <v>0</v>
      </c>
      <c r="R750" s="105" t="e">
        <f t="shared" si="150"/>
        <v>#DIV/0!</v>
      </c>
      <c r="S750" s="101">
        <f t="shared" si="151"/>
        <v>1</v>
      </c>
      <c r="T750" s="102"/>
      <c r="U750" s="107"/>
      <c r="V750" s="5"/>
    </row>
    <row r="751" spans="1:22" ht="15.6" hidden="1" x14ac:dyDescent="0.3">
      <c r="A751" s="18" t="s">
        <v>1517</v>
      </c>
      <c r="B751" s="92">
        <f>+IFERROR(VLOOKUP(A751,'Details local delivery'!B:C,2,0),"-")</f>
        <v>46108</v>
      </c>
      <c r="C751" s="93">
        <f t="shared" si="145"/>
        <v>46108</v>
      </c>
      <c r="D751" s="94" t="str">
        <f>+IFERROR(VLOOKUP(A751,'Details local delivery'!B:E,4,0),"-")</f>
        <v>9524TU238</v>
      </c>
      <c r="E751" s="94">
        <f>VLOOKUP(A751,'Details local delivery'!B:L,11,0)</f>
        <v>14</v>
      </c>
      <c r="F751" s="94">
        <f>SUMIFS('Details local delivery'!M:M,'Details local delivery'!G:G,'RECAP Delivery Plan '!A751)</f>
        <v>20</v>
      </c>
      <c r="G751" s="94">
        <f>VLOOKUP(A751,'Details local delivery'!B:J,9,0)</f>
        <v>10230</v>
      </c>
      <c r="H751" s="95">
        <f>SUMIFS('Details local delivery'!K:K,'Details local delivery'!G:G,'RECAP Delivery Plan '!A751)</f>
        <v>11900</v>
      </c>
      <c r="I751" s="96">
        <f>SUMIFS('Details local delivery'!Y:Y,'Details local delivery'!B:B,A:A)</f>
        <v>0</v>
      </c>
      <c r="J751" s="97">
        <f>AVERAGEIFS('Details local delivery'!W:W,'Details local delivery'!B:B,A751)</f>
        <v>1</v>
      </c>
      <c r="K751" s="96">
        <f>_xlfn.MAXIFS('Details local delivery'!Z:Z,'Details local delivery'!B:B,A751)</f>
        <v>0</v>
      </c>
      <c r="L751" s="96">
        <f>_xlfn.MAXIFS('Details local delivery'!AA:AA,'Details local delivery'!B:B,A751)</f>
        <v>0</v>
      </c>
      <c r="M751" s="256">
        <f>IFERROR(_xlfn.MAXIFS('Details local delivery'!AB:AB,'Details local delivery'!B:B,A751),"-")</f>
        <v>0</v>
      </c>
      <c r="N751" s="104">
        <f t="shared" si="146"/>
        <v>1.4285714285714286</v>
      </c>
      <c r="O751" s="104">
        <f t="shared" si="147"/>
        <v>1.163245356793744</v>
      </c>
      <c r="P751" s="99">
        <f t="shared" si="148"/>
        <v>0</v>
      </c>
      <c r="Q751" s="100">
        <f t="shared" si="149"/>
        <v>0</v>
      </c>
      <c r="R751" s="105" t="e">
        <f t="shared" si="150"/>
        <v>#DIV/0!</v>
      </c>
      <c r="S751" s="101">
        <f t="shared" si="151"/>
        <v>1.4285714285714286</v>
      </c>
      <c r="T751" s="102"/>
      <c r="U751" s="107"/>
      <c r="V751" s="5"/>
    </row>
    <row r="752" spans="1:22" ht="15.6" hidden="1" x14ac:dyDescent="0.3">
      <c r="A752" s="18" t="s">
        <v>1518</v>
      </c>
      <c r="B752" s="92">
        <f>+IFERROR(VLOOKUP(A752,'Details local delivery'!B:C,2,0),"-")</f>
        <v>46108</v>
      </c>
      <c r="C752" s="93">
        <f t="shared" si="145"/>
        <v>46108</v>
      </c>
      <c r="D752" s="94" t="str">
        <f>+IFERROR(VLOOKUP(A752,'Details local delivery'!B:E,4,0),"-")</f>
        <v>626tu203</v>
      </c>
      <c r="E752" s="94">
        <f>VLOOKUP(A752,'Details local delivery'!B:L,11,0)</f>
        <v>14</v>
      </c>
      <c r="F752" s="94">
        <f>SUMIFS('Details local delivery'!M:M,'Details local delivery'!G:G,'RECAP Delivery Plan '!A752)</f>
        <v>10</v>
      </c>
      <c r="G752" s="94">
        <f>VLOOKUP(A752,'Details local delivery'!B:J,9,0)</f>
        <v>8500</v>
      </c>
      <c r="H752" s="95">
        <f>SUMIFS('Details local delivery'!K:K,'Details local delivery'!G:G,'RECAP Delivery Plan '!A752)</f>
        <v>8000</v>
      </c>
      <c r="I752" s="96">
        <f>SUMIFS('Details local delivery'!Y:Y,'Details local delivery'!B:B,A:A)</f>
        <v>0</v>
      </c>
      <c r="J752" s="97">
        <f>AVERAGEIFS('Details local delivery'!W:W,'Details local delivery'!B:B,A752)</f>
        <v>1</v>
      </c>
      <c r="K752" s="96">
        <f>_xlfn.MAXIFS('Details local delivery'!Z:Z,'Details local delivery'!B:B,A752)</f>
        <v>0</v>
      </c>
      <c r="L752" s="96">
        <f>_xlfn.MAXIFS('Details local delivery'!AA:AA,'Details local delivery'!B:B,A752)</f>
        <v>0</v>
      </c>
      <c r="M752" s="256">
        <f>IFERROR(_xlfn.MAXIFS('Details local delivery'!AB:AB,'Details local delivery'!B:B,A752),"-")</f>
        <v>4.861111111111116E-2</v>
      </c>
      <c r="N752" s="104">
        <f t="shared" si="146"/>
        <v>0.7142857142857143</v>
      </c>
      <c r="O752" s="104">
        <f t="shared" si="147"/>
        <v>0.94117647058823528</v>
      </c>
      <c r="P752" s="99">
        <f t="shared" si="148"/>
        <v>4.861111111111116E-2</v>
      </c>
      <c r="Q752" s="100">
        <f t="shared" si="149"/>
        <v>4.861111111111116E-2</v>
      </c>
      <c r="R752" s="105">
        <f t="shared" si="150"/>
        <v>1</v>
      </c>
      <c r="S752" s="101">
        <f t="shared" si="151"/>
        <v>0.94117647058823528</v>
      </c>
      <c r="T752" s="102"/>
      <c r="U752" s="107"/>
      <c r="V752" s="5"/>
    </row>
    <row r="753" spans="1:22" ht="15.6" hidden="1" x14ac:dyDescent="0.3">
      <c r="A753" s="18" t="s">
        <v>1519</v>
      </c>
      <c r="B753" s="92">
        <f>+IFERROR(VLOOKUP(A753,'Details local delivery'!B:C,2,0),"-")</f>
        <v>46108</v>
      </c>
      <c r="C753" s="93">
        <f t="shared" si="145"/>
        <v>46108</v>
      </c>
      <c r="D753" s="94" t="str">
        <f>+IFERROR(VLOOKUP(A753,'Details local delivery'!B:E,4,0),"-")</f>
        <v>626tu203</v>
      </c>
      <c r="E753" s="94">
        <f>VLOOKUP(A753,'Details local delivery'!B:L,11,0)</f>
        <v>14</v>
      </c>
      <c r="F753" s="94">
        <f>SUMIFS('Details local delivery'!M:M,'Details local delivery'!G:G,'RECAP Delivery Plan '!A753)</f>
        <v>8</v>
      </c>
      <c r="G753" s="94">
        <f>VLOOKUP(A753,'Details local delivery'!B:J,9,0)</f>
        <v>8500</v>
      </c>
      <c r="H753" s="95">
        <f>SUMIFS('Details local delivery'!K:K,'Details local delivery'!G:G,'RECAP Delivery Plan '!A753)</f>
        <v>4705</v>
      </c>
      <c r="I753" s="96">
        <f>SUMIFS('Details local delivery'!Y:Y,'Details local delivery'!B:B,A:A)</f>
        <v>0</v>
      </c>
      <c r="J753" s="97">
        <f>AVERAGEIFS('Details local delivery'!W:W,'Details local delivery'!B:B,A753)</f>
        <v>1</v>
      </c>
      <c r="K753" s="96">
        <f>_xlfn.MAXIFS('Details local delivery'!Z:Z,'Details local delivery'!B:B,A753)</f>
        <v>0</v>
      </c>
      <c r="L753" s="96">
        <f>_xlfn.MAXIFS('Details local delivery'!AA:AA,'Details local delivery'!B:B,A753)</f>
        <v>0</v>
      </c>
      <c r="M753" s="256">
        <f>IFERROR(_xlfn.MAXIFS('Details local delivery'!AB:AB,'Details local delivery'!B:B,A753),"-")</f>
        <v>0</v>
      </c>
      <c r="N753" s="104">
        <f t="shared" si="146"/>
        <v>0.5714285714285714</v>
      </c>
      <c r="O753" s="104">
        <f t="shared" si="147"/>
        <v>0.55352941176470594</v>
      </c>
      <c r="P753" s="99">
        <f t="shared" si="148"/>
        <v>0</v>
      </c>
      <c r="Q753" s="100">
        <f t="shared" si="149"/>
        <v>0</v>
      </c>
      <c r="R753" s="105" t="e">
        <f t="shared" si="150"/>
        <v>#DIV/0!</v>
      </c>
      <c r="S753" s="101">
        <f t="shared" si="151"/>
        <v>0.5714285714285714</v>
      </c>
      <c r="T753" s="102"/>
      <c r="U753" s="107"/>
      <c r="V753" s="5"/>
    </row>
    <row r="754" spans="1:22" ht="15.6" hidden="1" x14ac:dyDescent="0.3">
      <c r="A754" s="18" t="s">
        <v>1520</v>
      </c>
      <c r="B754" s="92">
        <f>+IFERROR(VLOOKUP(A754,'Details local delivery'!B:C,2,0),"-")</f>
        <v>46108</v>
      </c>
      <c r="C754" s="93">
        <f t="shared" si="145"/>
        <v>46108</v>
      </c>
      <c r="D754" s="94" t="str">
        <f>+IFERROR(VLOOKUP(A754,'Details local delivery'!B:E,4,0),"-")</f>
        <v>6502TU247</v>
      </c>
      <c r="E754" s="94">
        <f>VLOOKUP(A754,'Details local delivery'!B:L,11,0)</f>
        <v>14</v>
      </c>
      <c r="F754" s="94">
        <f>SUMIFS('Details local delivery'!M:M,'Details local delivery'!G:G,'RECAP Delivery Plan '!A754)</f>
        <v>4</v>
      </c>
      <c r="G754" s="94">
        <f>VLOOKUP(A754,'Details local delivery'!B:J,9,0)</f>
        <v>8500</v>
      </c>
      <c r="H754" s="95">
        <f>SUMIFS('Details local delivery'!K:K,'Details local delivery'!G:G,'RECAP Delivery Plan '!A754)</f>
        <v>4650</v>
      </c>
      <c r="I754" s="96">
        <f>SUMIFS('Details local delivery'!Y:Y,'Details local delivery'!B:B,A:A)</f>
        <v>0</v>
      </c>
      <c r="J754" s="97">
        <f>AVERAGEIFS('Details local delivery'!W:W,'Details local delivery'!B:B,A754)</f>
        <v>1</v>
      </c>
      <c r="K754" s="96">
        <f>_xlfn.MAXIFS('Details local delivery'!Z:Z,'Details local delivery'!B:B,A754)</f>
        <v>0</v>
      </c>
      <c r="L754" s="96">
        <f>_xlfn.MAXIFS('Details local delivery'!AA:AA,'Details local delivery'!B:B,A754)</f>
        <v>0</v>
      </c>
      <c r="M754" s="256">
        <f>IFERROR(_xlfn.MAXIFS('Details local delivery'!AB:AB,'Details local delivery'!B:B,A754),"-")</f>
        <v>0</v>
      </c>
      <c r="N754" s="104">
        <f t="shared" si="146"/>
        <v>0.2857142857142857</v>
      </c>
      <c r="O754" s="104">
        <f t="shared" si="147"/>
        <v>0.54705882352941182</v>
      </c>
      <c r="P754" s="99">
        <f t="shared" si="148"/>
        <v>0</v>
      </c>
      <c r="Q754" s="100">
        <f t="shared" si="149"/>
        <v>0</v>
      </c>
      <c r="R754" s="105" t="e">
        <f t="shared" si="150"/>
        <v>#DIV/0!</v>
      </c>
      <c r="S754" s="101">
        <f t="shared" si="151"/>
        <v>0.54705882352941182</v>
      </c>
      <c r="T754" s="102"/>
      <c r="U754" s="107"/>
      <c r="V754" s="5"/>
    </row>
    <row r="755" spans="1:22" ht="15.6" hidden="1" x14ac:dyDescent="0.3">
      <c r="A755" s="18" t="s">
        <v>1521</v>
      </c>
      <c r="B755" s="92">
        <f>+IFERROR(VLOOKUP(A755,'Details local delivery'!B:C,2,0),"-")</f>
        <v>46108</v>
      </c>
      <c r="C755" s="93">
        <f t="shared" si="145"/>
        <v>46108</v>
      </c>
      <c r="D755" s="94" t="str">
        <f>+IFERROR(VLOOKUP(A755,'Details local delivery'!B:E,4,0),"-")</f>
        <v>6502TU247</v>
      </c>
      <c r="E755" s="94">
        <f>VLOOKUP(A755,'Details local delivery'!B:L,11,0)</f>
        <v>14</v>
      </c>
      <c r="F755" s="94">
        <f>SUMIFS('Details local delivery'!M:M,'Details local delivery'!G:G,'RECAP Delivery Plan '!A755)</f>
        <v>5</v>
      </c>
      <c r="G755" s="94">
        <f>VLOOKUP(A755,'Details local delivery'!B:J,9,0)</f>
        <v>8500</v>
      </c>
      <c r="H755" s="95">
        <f>SUMIFS('Details local delivery'!K:K,'Details local delivery'!G:G,'RECAP Delivery Plan '!A755)</f>
        <v>1660</v>
      </c>
      <c r="I755" s="96">
        <f>SUMIFS('Details local delivery'!Y:Y,'Details local delivery'!B:B,A:A)</f>
        <v>0</v>
      </c>
      <c r="J755" s="97">
        <f>AVERAGEIFS('Details local delivery'!W:W,'Details local delivery'!B:B,A755)</f>
        <v>1</v>
      </c>
      <c r="K755" s="96">
        <f>_xlfn.MAXIFS('Details local delivery'!Z:Z,'Details local delivery'!B:B,A755)</f>
        <v>0</v>
      </c>
      <c r="L755" s="96">
        <f>_xlfn.MAXIFS('Details local delivery'!AA:AA,'Details local delivery'!B:B,A755)</f>
        <v>0</v>
      </c>
      <c r="M755" s="256">
        <f>IFERROR(_xlfn.MAXIFS('Details local delivery'!AB:AB,'Details local delivery'!B:B,A755),"-")</f>
        <v>0</v>
      </c>
      <c r="N755" s="104">
        <f t="shared" si="146"/>
        <v>0.35714285714285715</v>
      </c>
      <c r="O755" s="104">
        <f t="shared" si="147"/>
        <v>0.19529411764705881</v>
      </c>
      <c r="P755" s="99">
        <f t="shared" si="148"/>
        <v>0</v>
      </c>
      <c r="Q755" s="100">
        <f t="shared" si="149"/>
        <v>0</v>
      </c>
      <c r="R755" s="105" t="e">
        <f t="shared" si="150"/>
        <v>#DIV/0!</v>
      </c>
      <c r="S755" s="101">
        <f t="shared" si="151"/>
        <v>0.35714285714285715</v>
      </c>
      <c r="T755" s="102"/>
      <c r="U755" s="107"/>
      <c r="V755" s="5"/>
    </row>
    <row r="756" spans="1:22" ht="15.6" hidden="1" x14ac:dyDescent="0.3">
      <c r="A756" s="18" t="s">
        <v>1522</v>
      </c>
      <c r="B756" s="92">
        <f>+IFERROR(VLOOKUP(A756,'Details local delivery'!B:C,2,0),"-")</f>
        <v>46109</v>
      </c>
      <c r="C756" s="93">
        <f t="shared" si="145"/>
        <v>46109</v>
      </c>
      <c r="D756" s="94" t="str">
        <f>+IFERROR(VLOOKUP(A756,'Details local delivery'!B:E,4,0),"-")</f>
        <v>REM107627</v>
      </c>
      <c r="E756" s="94">
        <f>VLOOKUP(A756,'Details local delivery'!B:L,11,0)</f>
        <v>27</v>
      </c>
      <c r="F756" s="94">
        <f>SUMIFS('Details local delivery'!M:M,'Details local delivery'!G:G,'RECAP Delivery Plan '!A756)</f>
        <v>24</v>
      </c>
      <c r="G756" s="94">
        <f>VLOOKUP(A756,'Details local delivery'!B:J,9,0)</f>
        <v>24950</v>
      </c>
      <c r="H756" s="95">
        <f>SUMIFS('Details local delivery'!K:K,'Details local delivery'!G:G,'RECAP Delivery Plan '!A756)</f>
        <v>24818</v>
      </c>
      <c r="I756" s="96">
        <f>SUMIFS('Details local delivery'!Y:Y,'Details local delivery'!B:B,A:A)</f>
        <v>0</v>
      </c>
      <c r="J756" s="97">
        <f>AVERAGEIFS('Details local delivery'!W:W,'Details local delivery'!B:B,A756)</f>
        <v>0.8125</v>
      </c>
      <c r="K756" s="96">
        <f>_xlfn.MAXIFS('Details local delivery'!Z:Z,'Details local delivery'!B:B,A756)</f>
        <v>0</v>
      </c>
      <c r="L756" s="96">
        <f>_xlfn.MAXIFS('Details local delivery'!AA:AA,'Details local delivery'!B:B,A756)</f>
        <v>0</v>
      </c>
      <c r="M756" s="256">
        <f>IFERROR(_xlfn.MAXIFS('Details local delivery'!AB:AB,'Details local delivery'!B:B,A756),"-")</f>
        <v>0</v>
      </c>
      <c r="N756" s="104">
        <f t="shared" si="146"/>
        <v>0.88888888888888884</v>
      </c>
      <c r="O756" s="104">
        <f t="shared" si="147"/>
        <v>0.99470941883767539</v>
      </c>
      <c r="P756" s="99">
        <f t="shared" si="148"/>
        <v>0</v>
      </c>
      <c r="Q756" s="100">
        <f t="shared" si="149"/>
        <v>0</v>
      </c>
      <c r="R756" s="105" t="e">
        <f t="shared" si="150"/>
        <v>#DIV/0!</v>
      </c>
      <c r="S756" s="101">
        <f t="shared" si="151"/>
        <v>0.99470941883767539</v>
      </c>
      <c r="T756" s="102"/>
      <c r="U756" s="107"/>
      <c r="V756" s="5"/>
    </row>
    <row r="757" spans="1:22" ht="15.6" hidden="1" x14ac:dyDescent="0.3">
      <c r="A757" s="18" t="s">
        <v>1523</v>
      </c>
      <c r="B757" s="92">
        <f>+IFERROR(VLOOKUP(A757,'Details local delivery'!B:C,2,0),"-")</f>
        <v>46109</v>
      </c>
      <c r="C757" s="93">
        <f t="shared" si="145"/>
        <v>46109</v>
      </c>
      <c r="D757" s="94" t="str">
        <f>+IFERROR(VLOOKUP(A757,'Details local delivery'!B:E,4,0),"-")</f>
        <v>626tu203</v>
      </c>
      <c r="E757" s="94">
        <f>VLOOKUP(A757,'Details local delivery'!B:L,11,0)</f>
        <v>14</v>
      </c>
      <c r="F757" s="94">
        <f>SUMIFS('Details local delivery'!M:M,'Details local delivery'!G:G,'RECAP Delivery Plan '!A757)</f>
        <v>14</v>
      </c>
      <c r="G757" s="94">
        <f>VLOOKUP(A757,'Details local delivery'!B:J,9,0)</f>
        <v>8500</v>
      </c>
      <c r="H757" s="95">
        <f>SUMIFS('Details local delivery'!K:K,'Details local delivery'!G:G,'RECAP Delivery Plan '!A757)</f>
        <v>6500</v>
      </c>
      <c r="I757" s="96">
        <f>SUMIFS('Details local delivery'!Y:Y,'Details local delivery'!B:B,A:A)</f>
        <v>0</v>
      </c>
      <c r="J757" s="97">
        <f>AVERAGEIFS('Details local delivery'!W:W,'Details local delivery'!B:B,A757)</f>
        <v>1</v>
      </c>
      <c r="K757" s="96">
        <f>_xlfn.MAXIFS('Details local delivery'!Z:Z,'Details local delivery'!B:B,A757)</f>
        <v>0</v>
      </c>
      <c r="L757" s="96">
        <f>_xlfn.MAXIFS('Details local delivery'!AA:AA,'Details local delivery'!B:B,A757)</f>
        <v>0</v>
      </c>
      <c r="M757" s="256">
        <f>IFERROR(_xlfn.MAXIFS('Details local delivery'!AB:AB,'Details local delivery'!B:B,A757),"-")</f>
        <v>0</v>
      </c>
      <c r="N757" s="104">
        <f t="shared" si="146"/>
        <v>1</v>
      </c>
      <c r="O757" s="104">
        <f t="shared" si="147"/>
        <v>0.76470588235294112</v>
      </c>
      <c r="P757" s="99">
        <f t="shared" si="148"/>
        <v>0</v>
      </c>
      <c r="Q757" s="100">
        <f t="shared" si="149"/>
        <v>0</v>
      </c>
      <c r="R757" s="105" t="e">
        <f t="shared" si="150"/>
        <v>#DIV/0!</v>
      </c>
      <c r="S757" s="101">
        <f t="shared" si="151"/>
        <v>1</v>
      </c>
      <c r="T757" s="102"/>
      <c r="U757" s="107"/>
      <c r="V757" s="5"/>
    </row>
    <row r="758" spans="1:22" ht="15.6" hidden="1" x14ac:dyDescent="0.3">
      <c r="A758" s="18" t="s">
        <v>1524</v>
      </c>
      <c r="B758" s="92">
        <f>+IFERROR(VLOOKUP(A758,'Details local delivery'!B:C,2,0),"-")</f>
        <v>46109</v>
      </c>
      <c r="C758" s="93">
        <f t="shared" si="145"/>
        <v>46109</v>
      </c>
      <c r="D758" s="94" t="str">
        <f>+IFERROR(VLOOKUP(A758,'Details local delivery'!B:E,4,0),"-")</f>
        <v>626tu203</v>
      </c>
      <c r="E758" s="94">
        <f>VLOOKUP(A758,'Details local delivery'!B:L,11,0)</f>
        <v>14</v>
      </c>
      <c r="F758" s="94">
        <f>SUMIFS('Details local delivery'!M:M,'Details local delivery'!G:G,'RECAP Delivery Plan '!A758)</f>
        <v>14</v>
      </c>
      <c r="G758" s="94">
        <f>VLOOKUP(A758,'Details local delivery'!B:J,9,0)</f>
        <v>8500</v>
      </c>
      <c r="H758" s="95">
        <f>SUMIFS('Details local delivery'!K:K,'Details local delivery'!G:G,'RECAP Delivery Plan '!A758)</f>
        <v>2532</v>
      </c>
      <c r="I758" s="96">
        <f>SUMIFS('Details local delivery'!Y:Y,'Details local delivery'!B:B,A:A)</f>
        <v>0</v>
      </c>
      <c r="J758" s="97">
        <f>AVERAGEIFS('Details local delivery'!W:W,'Details local delivery'!B:B,A758)</f>
        <v>1</v>
      </c>
      <c r="K758" s="96">
        <f>_xlfn.MAXIFS('Details local delivery'!Z:Z,'Details local delivery'!B:B,A758)</f>
        <v>0</v>
      </c>
      <c r="L758" s="96">
        <f>_xlfn.MAXIFS('Details local delivery'!AA:AA,'Details local delivery'!B:B,A758)</f>
        <v>0</v>
      </c>
      <c r="M758" s="96">
        <f>_xlfn.MAXIFS('Details local delivery'!AB:AB,'Details local delivery'!B:B,A758)</f>
        <v>0</v>
      </c>
      <c r="N758" s="104">
        <f t="shared" si="146"/>
        <v>1</v>
      </c>
      <c r="O758" s="104">
        <f t="shared" si="147"/>
        <v>0.29788235294117649</v>
      </c>
      <c r="P758" s="99">
        <f t="shared" si="148"/>
        <v>0</v>
      </c>
      <c r="Q758" s="100">
        <f t="shared" si="149"/>
        <v>0</v>
      </c>
      <c r="R758" s="105" t="e">
        <f t="shared" si="150"/>
        <v>#DIV/0!</v>
      </c>
      <c r="S758" s="101">
        <f t="shared" si="151"/>
        <v>1</v>
      </c>
      <c r="T758" s="102"/>
      <c r="U758" s="107"/>
      <c r="V758" s="5"/>
    </row>
    <row r="759" spans="1:22" ht="15.6" hidden="1" x14ac:dyDescent="0.3">
      <c r="A759" s="18" t="s">
        <v>1525</v>
      </c>
      <c r="B759" s="92">
        <f>+IFERROR(VLOOKUP(A759,'Details local delivery'!B:C,2,0),"-")</f>
        <v>46109</v>
      </c>
      <c r="C759" s="93">
        <f t="shared" si="145"/>
        <v>46109</v>
      </c>
      <c r="D759" s="94" t="str">
        <f>+IFERROR(VLOOKUP(A759,'Details local delivery'!B:E,4,0),"-")</f>
        <v>6502TU247</v>
      </c>
      <c r="E759" s="94">
        <f>VLOOKUP(A759,'Details local delivery'!B:L,11,0)</f>
        <v>14</v>
      </c>
      <c r="F759" s="94">
        <f>SUMIFS('Details local delivery'!M:M,'Details local delivery'!G:G,'RECAP Delivery Plan '!A759)</f>
        <v>14</v>
      </c>
      <c r="G759" s="94">
        <f>VLOOKUP(A759,'Details local delivery'!B:J,9,0)</f>
        <v>8500</v>
      </c>
      <c r="H759" s="95">
        <f>SUMIFS('Details local delivery'!K:K,'Details local delivery'!G:G,'RECAP Delivery Plan '!A759)</f>
        <v>10000</v>
      </c>
      <c r="I759" s="96">
        <f>SUMIFS('Details local delivery'!Y:Y,'Details local delivery'!B:B,A:A)</f>
        <v>0</v>
      </c>
      <c r="J759" s="97">
        <f>AVERAGEIFS('Details local delivery'!W:W,'Details local delivery'!B:B,A759)</f>
        <v>1</v>
      </c>
      <c r="K759" s="96">
        <f>_xlfn.MAXIFS('Details local delivery'!Z:Z,'Details local delivery'!B:B,A759)</f>
        <v>0</v>
      </c>
      <c r="L759" s="96">
        <f>_xlfn.MAXIFS('Details local delivery'!AA:AA,'Details local delivery'!B:B,A759)</f>
        <v>0</v>
      </c>
      <c r="M759" s="96">
        <f>_xlfn.MAXIFS('Details local delivery'!AB:AB,'Details local delivery'!B:B,A759)</f>
        <v>0</v>
      </c>
      <c r="N759" s="104">
        <f t="shared" si="146"/>
        <v>1</v>
      </c>
      <c r="O759" s="104">
        <f t="shared" si="147"/>
        <v>1.1764705882352942</v>
      </c>
      <c r="P759" s="99">
        <f t="shared" si="148"/>
        <v>0</v>
      </c>
      <c r="Q759" s="100">
        <f t="shared" si="149"/>
        <v>0</v>
      </c>
      <c r="R759" s="105" t="e">
        <f t="shared" si="150"/>
        <v>#DIV/0!</v>
      </c>
      <c r="S759" s="101">
        <f t="shared" si="151"/>
        <v>1.1764705882352942</v>
      </c>
      <c r="T759" s="102"/>
      <c r="U759" s="107"/>
      <c r="V759" s="5"/>
    </row>
    <row r="760" spans="1:22" ht="15.6" hidden="1" x14ac:dyDescent="0.3">
      <c r="A760" s="18" t="s">
        <v>1526</v>
      </c>
      <c r="B760" s="92">
        <f>+IFERROR(VLOOKUP(A760,'Details local delivery'!B:C,2,0),"-")</f>
        <v>46109</v>
      </c>
      <c r="C760" s="93">
        <f t="shared" si="145"/>
        <v>46109</v>
      </c>
      <c r="D760" s="94" t="str">
        <f>+IFERROR(VLOOKUP(A760,'Details local delivery'!B:E,4,0),"-")</f>
        <v>9524TU238</v>
      </c>
      <c r="E760" s="94">
        <f>VLOOKUP(A760,'Details local delivery'!B:L,11,0)</f>
        <v>14</v>
      </c>
      <c r="F760" s="94">
        <f>SUMIFS('Details local delivery'!M:M,'Details local delivery'!G:G,'RECAP Delivery Plan '!A760)</f>
        <v>10</v>
      </c>
      <c r="G760" s="94">
        <f>VLOOKUP(A760,'Details local delivery'!B:J,9,0)</f>
        <v>10230</v>
      </c>
      <c r="H760" s="95">
        <f>SUMIFS('Details local delivery'!K:K,'Details local delivery'!G:G,'RECAP Delivery Plan '!A760)</f>
        <v>8000</v>
      </c>
      <c r="I760" s="96">
        <f>SUMIFS('Details local delivery'!Y:Y,'Details local delivery'!B:B,A:A)</f>
        <v>0</v>
      </c>
      <c r="J760" s="97">
        <f>AVERAGEIFS('Details local delivery'!W:W,'Details local delivery'!B:B,A760)</f>
        <v>1</v>
      </c>
      <c r="K760" s="96">
        <f>_xlfn.MAXIFS('Details local delivery'!Z:Z,'Details local delivery'!B:B,A760)</f>
        <v>0</v>
      </c>
      <c r="L760" s="96">
        <f>_xlfn.MAXIFS('Details local delivery'!AA:AA,'Details local delivery'!B:B,A760)</f>
        <v>0</v>
      </c>
      <c r="M760" s="256">
        <f>IFERROR(_xlfn.MAXIFS('Details local delivery'!AB:AB,'Details local delivery'!B:B,A760),"-")</f>
        <v>0</v>
      </c>
      <c r="N760" s="104">
        <f t="shared" si="146"/>
        <v>0.7142857142857143</v>
      </c>
      <c r="O760" s="104">
        <f t="shared" si="147"/>
        <v>0.78201368523949166</v>
      </c>
      <c r="P760" s="99">
        <f t="shared" si="148"/>
        <v>0</v>
      </c>
      <c r="Q760" s="100">
        <f t="shared" si="149"/>
        <v>0</v>
      </c>
      <c r="R760" s="105" t="e">
        <f t="shared" si="150"/>
        <v>#DIV/0!</v>
      </c>
      <c r="S760" s="101">
        <f t="shared" si="151"/>
        <v>0.78201368523949166</v>
      </c>
      <c r="T760" s="102"/>
      <c r="U760" s="107"/>
      <c r="V760" s="5"/>
    </row>
    <row r="761" spans="1:22" ht="15.6" hidden="1" x14ac:dyDescent="0.3">
      <c r="A761" s="18" t="s">
        <v>1527</v>
      </c>
      <c r="B761" s="92">
        <f>+IFERROR(VLOOKUP(A761,'Details local delivery'!B:C,2,0),"-")</f>
        <v>46111</v>
      </c>
      <c r="C761" s="93">
        <f t="shared" si="145"/>
        <v>46111</v>
      </c>
      <c r="D761" s="94" t="str">
        <f>+IFERROR(VLOOKUP(A761,'Details local delivery'!B:E,4,0),"-")</f>
        <v>REM107627</v>
      </c>
      <c r="E761" s="94">
        <f>VLOOKUP(A761,'Details local delivery'!B:L,11,0)</f>
        <v>27</v>
      </c>
      <c r="F761" s="94">
        <f>SUMIFS('Details local delivery'!M:M,'Details local delivery'!G:G,'RECAP Delivery Plan '!A761)</f>
        <v>24</v>
      </c>
      <c r="G761" s="94">
        <f>VLOOKUP(A761,'Details local delivery'!B:J,9,0)</f>
        <v>24950</v>
      </c>
      <c r="H761" s="95">
        <f>SUMIFS('Details local delivery'!K:K,'Details local delivery'!G:G,'RECAP Delivery Plan '!A761)</f>
        <v>23700</v>
      </c>
      <c r="I761" s="96">
        <f>SUMIFS('Details local delivery'!Y:Y,'Details local delivery'!B:B,A:A)</f>
        <v>0</v>
      </c>
      <c r="J761" s="97">
        <f>AVERAGEIFS('Details local delivery'!W:W,'Details local delivery'!B:B,A761)</f>
        <v>1</v>
      </c>
      <c r="K761" s="96">
        <f>_xlfn.MAXIFS('Details local delivery'!Z:Z,'Details local delivery'!B:B,A761)</f>
        <v>0</v>
      </c>
      <c r="L761" s="96">
        <f>_xlfn.MAXIFS('Details local delivery'!AA:AA,'Details local delivery'!B:B,A761)</f>
        <v>0</v>
      </c>
      <c r="M761" s="256">
        <f>IFERROR(_xlfn.MAXIFS('Details local delivery'!AB:AB,'Details local delivery'!B:B,A761),"-")</f>
        <v>0</v>
      </c>
      <c r="N761" s="104">
        <f t="shared" si="146"/>
        <v>0.88888888888888884</v>
      </c>
      <c r="O761" s="104">
        <f t="shared" si="147"/>
        <v>0.94989979959919835</v>
      </c>
      <c r="P761" s="99">
        <f t="shared" si="148"/>
        <v>0</v>
      </c>
      <c r="Q761" s="100">
        <f t="shared" si="149"/>
        <v>0</v>
      </c>
      <c r="R761" s="105" t="e">
        <f t="shared" si="150"/>
        <v>#DIV/0!</v>
      </c>
      <c r="S761" s="101">
        <f t="shared" si="151"/>
        <v>0.94989979959919835</v>
      </c>
      <c r="T761" s="102"/>
      <c r="U761" s="107"/>
      <c r="V761" s="5"/>
    </row>
    <row r="762" spans="1:22" ht="15.6" hidden="1" x14ac:dyDescent="0.3">
      <c r="A762" s="18" t="s">
        <v>1528</v>
      </c>
      <c r="B762" s="92">
        <f>+IFERROR(VLOOKUP(A762,'Details local delivery'!B:C,2,0),"-")</f>
        <v>46111</v>
      </c>
      <c r="C762" s="93">
        <f t="shared" si="145"/>
        <v>46111</v>
      </c>
      <c r="D762" s="94" t="str">
        <f>+IFERROR(VLOOKUP(A762,'Details local delivery'!B:E,4,0),"-")</f>
        <v>9524TU238</v>
      </c>
      <c r="E762" s="94">
        <f>VLOOKUP(A762,'Details local delivery'!B:L,11,0)</f>
        <v>14</v>
      </c>
      <c r="F762" s="94">
        <f>SUMIFS('Details local delivery'!M:M,'Details local delivery'!G:G,'RECAP Delivery Plan '!A762)</f>
        <v>15</v>
      </c>
      <c r="G762" s="94">
        <f>VLOOKUP(A762,'Details local delivery'!B:J,9,0)</f>
        <v>10230</v>
      </c>
      <c r="H762" s="95">
        <f>SUMIFS('Details local delivery'!K:K,'Details local delivery'!G:G,'RECAP Delivery Plan '!A762)</f>
        <v>7700</v>
      </c>
      <c r="I762" s="96">
        <f>SUMIFS('Details local delivery'!Y:Y,'Details local delivery'!B:B,A:A)</f>
        <v>0</v>
      </c>
      <c r="J762" s="97">
        <f>AVERAGEIFS('Details local delivery'!W:W,'Details local delivery'!B:B,A762)</f>
        <v>1</v>
      </c>
      <c r="K762" s="96">
        <f>_xlfn.MAXIFS('Details local delivery'!Z:Z,'Details local delivery'!B:B,A762)</f>
        <v>0</v>
      </c>
      <c r="L762" s="96">
        <f>_xlfn.MAXIFS('Details local delivery'!AA:AA,'Details local delivery'!B:B,A762)</f>
        <v>0</v>
      </c>
      <c r="M762" s="256">
        <f>IFERROR(_xlfn.MAXIFS('Details local delivery'!AB:AB,'Details local delivery'!B:B,A762),"-")</f>
        <v>0</v>
      </c>
      <c r="N762" s="104">
        <f t="shared" si="146"/>
        <v>1.0714285714285714</v>
      </c>
      <c r="O762" s="104">
        <f t="shared" si="147"/>
        <v>0.75268817204301075</v>
      </c>
      <c r="P762" s="99">
        <f t="shared" si="148"/>
        <v>0</v>
      </c>
      <c r="Q762" s="100">
        <f t="shared" si="149"/>
        <v>0</v>
      </c>
      <c r="R762" s="105" t="e">
        <f t="shared" si="150"/>
        <v>#DIV/0!</v>
      </c>
      <c r="S762" s="101">
        <f t="shared" si="151"/>
        <v>1.0714285714285714</v>
      </c>
      <c r="T762" s="102"/>
      <c r="U762" s="107"/>
      <c r="V762" s="5"/>
    </row>
    <row r="763" spans="1:22" ht="15.6" hidden="1" x14ac:dyDescent="0.3">
      <c r="A763" s="18" t="s">
        <v>1529</v>
      </c>
      <c r="B763" s="92">
        <f>+IFERROR(VLOOKUP(A763,'Details local delivery'!B:C,2,0),"-")</f>
        <v>46111</v>
      </c>
      <c r="C763" s="93">
        <f t="shared" si="145"/>
        <v>46111</v>
      </c>
      <c r="D763" s="94" t="str">
        <f>+IFERROR(VLOOKUP(A763,'Details local delivery'!B:E,4,0),"-")</f>
        <v>6502TU247</v>
      </c>
      <c r="E763" s="94">
        <f>VLOOKUP(A763,'Details local delivery'!B:L,11,0)</f>
        <v>14</v>
      </c>
      <c r="F763" s="94">
        <f>SUMIFS('Details local delivery'!M:M,'Details local delivery'!G:G,'RECAP Delivery Plan '!A763)</f>
        <v>13</v>
      </c>
      <c r="G763" s="94">
        <f>VLOOKUP(A763,'Details local delivery'!B:J,9,0)</f>
        <v>8500</v>
      </c>
      <c r="H763" s="95">
        <f>SUMIFS('Details local delivery'!K:K,'Details local delivery'!G:G,'RECAP Delivery Plan '!A763)</f>
        <v>4000</v>
      </c>
      <c r="I763" s="96">
        <f>SUMIFS('Details local delivery'!Y:Y,'Details local delivery'!B:B,A:A)</f>
        <v>0</v>
      </c>
      <c r="J763" s="97">
        <f>AVERAGEIFS('Details local delivery'!W:W,'Details local delivery'!B:B,A763)</f>
        <v>0.8</v>
      </c>
      <c r="K763" s="96">
        <f>_xlfn.MAXIFS('Details local delivery'!Z:Z,'Details local delivery'!B:B,A763)</f>
        <v>0</v>
      </c>
      <c r="L763" s="96">
        <f>_xlfn.MAXIFS('Details local delivery'!AA:AA,'Details local delivery'!B:B,A763)</f>
        <v>0</v>
      </c>
      <c r="M763" s="256">
        <f>IFERROR(_xlfn.MAXIFS('Details local delivery'!AB:AB,'Details local delivery'!B:B,A763),"-")</f>
        <v>0</v>
      </c>
      <c r="N763" s="104">
        <f t="shared" si="146"/>
        <v>0.9285714285714286</v>
      </c>
      <c r="O763" s="104">
        <f t="shared" si="147"/>
        <v>0.47058823529411764</v>
      </c>
      <c r="P763" s="99">
        <f t="shared" si="148"/>
        <v>0</v>
      </c>
      <c r="Q763" s="100">
        <f t="shared" si="149"/>
        <v>0</v>
      </c>
      <c r="R763" s="105" t="e">
        <f t="shared" si="150"/>
        <v>#DIV/0!</v>
      </c>
      <c r="S763" s="101">
        <f t="shared" si="151"/>
        <v>0.9285714285714286</v>
      </c>
      <c r="T763" s="102"/>
      <c r="U763" s="107"/>
      <c r="V763" s="5"/>
    </row>
    <row r="764" spans="1:22" ht="15.6" hidden="1" x14ac:dyDescent="0.3">
      <c r="A764" s="18" t="s">
        <v>1530</v>
      </c>
      <c r="B764" s="92">
        <f>+IFERROR(VLOOKUP(A764,'Details local delivery'!B:C,2,0),"-")</f>
        <v>46111</v>
      </c>
      <c r="C764" s="93">
        <f t="shared" ref="C764:C799" si="152">B764</f>
        <v>46111</v>
      </c>
      <c r="D764" s="94" t="str">
        <f>+IFERROR(VLOOKUP(A764,'Details local delivery'!B:E,4,0),"-")</f>
        <v>626tu203</v>
      </c>
      <c r="E764" s="94">
        <f>VLOOKUP(A764,'Details local delivery'!B:L,11,0)</f>
        <v>14</v>
      </c>
      <c r="F764" s="94">
        <f>SUMIFS('Details local delivery'!M:M,'Details local delivery'!G:G,'RECAP Delivery Plan '!A764)</f>
        <v>2</v>
      </c>
      <c r="G764" s="94">
        <f>VLOOKUP(A764,'Details local delivery'!B:J,9,0)</f>
        <v>8500</v>
      </c>
      <c r="H764" s="95">
        <f>SUMIFS('Details local delivery'!K:K,'Details local delivery'!G:G,'RECAP Delivery Plan '!A764)</f>
        <v>3986</v>
      </c>
      <c r="I764" s="96">
        <f>SUMIFS('Details local delivery'!Y:Y,'Details local delivery'!B:B,A:A)</f>
        <v>0</v>
      </c>
      <c r="J764" s="97">
        <f>AVERAGEIFS('Details local delivery'!W:W,'Details local delivery'!B:B,A764)</f>
        <v>1</v>
      </c>
      <c r="K764" s="96">
        <f>_xlfn.MAXIFS('Details local delivery'!Z:Z,'Details local delivery'!B:B,A764)</f>
        <v>0</v>
      </c>
      <c r="L764" s="96">
        <f>_xlfn.MAXIFS('Details local delivery'!AA:AA,'Details local delivery'!B:B,A764)</f>
        <v>0</v>
      </c>
      <c r="M764" s="256">
        <f>IFERROR(_xlfn.MAXIFS('Details local delivery'!AB:AB,'Details local delivery'!B:B,A764),"-")</f>
        <v>0</v>
      </c>
      <c r="N764" s="104">
        <f t="shared" ref="N764:N799" si="153">+F764/E764</f>
        <v>0.14285714285714285</v>
      </c>
      <c r="O764" s="104">
        <f t="shared" ref="O764:O799" si="154">+H764/G764</f>
        <v>0.46894117647058825</v>
      </c>
      <c r="P764" s="99">
        <f t="shared" ref="P764:P799" si="155">K764+L764+M764</f>
        <v>0</v>
      </c>
      <c r="Q764" s="100">
        <f t="shared" ref="Q764:Q799" si="156">P764+I764</f>
        <v>0</v>
      </c>
      <c r="R764" s="105" t="e">
        <f t="shared" ref="R764:R799" si="157">Q764/P764</f>
        <v>#DIV/0!</v>
      </c>
      <c r="S764" s="101">
        <f t="shared" si="151"/>
        <v>0.46894117647058825</v>
      </c>
      <c r="T764" s="102"/>
      <c r="U764" s="107"/>
      <c r="V764" s="5"/>
    </row>
    <row r="765" spans="1:22" ht="15.6" hidden="1" x14ac:dyDescent="0.3">
      <c r="A765" s="18" t="s">
        <v>1531</v>
      </c>
      <c r="B765" s="92">
        <f>+IFERROR(VLOOKUP(A765,'Details local delivery'!B:C,2,0),"-")</f>
        <v>46111</v>
      </c>
      <c r="C765" s="93">
        <f t="shared" si="152"/>
        <v>46111</v>
      </c>
      <c r="D765" s="94" t="str">
        <f>+IFERROR(VLOOKUP(A765,'Details local delivery'!B:E,4,0),"-")</f>
        <v>626tu203</v>
      </c>
      <c r="E765" s="94">
        <f>VLOOKUP(A765,'Details local delivery'!B:L,11,0)</f>
        <v>14</v>
      </c>
      <c r="F765" s="94">
        <f>SUMIFS('Details local delivery'!M:M,'Details local delivery'!G:G,'RECAP Delivery Plan '!A765)</f>
        <v>18</v>
      </c>
      <c r="G765" s="94">
        <f>VLOOKUP(A765,'Details local delivery'!B:J,9,0)</f>
        <v>8500</v>
      </c>
      <c r="H765" s="95">
        <f>SUMIFS('Details local delivery'!K:K,'Details local delivery'!G:G,'RECAP Delivery Plan '!A765)</f>
        <v>7173</v>
      </c>
      <c r="I765" s="96">
        <f>SUMIFS('Details local delivery'!Y:Y,'Details local delivery'!B:B,A:A)</f>
        <v>0</v>
      </c>
      <c r="J765" s="97">
        <f>AVERAGEIFS('Details local delivery'!W:W,'Details local delivery'!B:B,A765)</f>
        <v>1</v>
      </c>
      <c r="K765" s="96">
        <f>_xlfn.MAXIFS('Details local delivery'!Z:Z,'Details local delivery'!B:B,A765)</f>
        <v>0</v>
      </c>
      <c r="L765" s="96">
        <f>_xlfn.MAXIFS('Details local delivery'!AA:AA,'Details local delivery'!B:B,A765)</f>
        <v>0</v>
      </c>
      <c r="M765" s="256">
        <f>IFERROR(_xlfn.MAXIFS('Details local delivery'!AB:AB,'Details local delivery'!B:B,A765),"-")</f>
        <v>0</v>
      </c>
      <c r="N765" s="104">
        <f t="shared" si="153"/>
        <v>1.2857142857142858</v>
      </c>
      <c r="O765" s="104">
        <f t="shared" si="154"/>
        <v>0.84388235294117642</v>
      </c>
      <c r="P765" s="99">
        <f t="shared" si="155"/>
        <v>0</v>
      </c>
      <c r="Q765" s="100">
        <f t="shared" si="156"/>
        <v>0</v>
      </c>
      <c r="R765" s="105" t="e">
        <f t="shared" si="157"/>
        <v>#DIV/0!</v>
      </c>
      <c r="S765" s="101">
        <f t="shared" si="151"/>
        <v>1.2857142857142858</v>
      </c>
      <c r="T765" s="102"/>
      <c r="U765" s="107"/>
      <c r="V765" s="5"/>
    </row>
    <row r="766" spans="1:22" ht="15.6" hidden="1" x14ac:dyDescent="0.3">
      <c r="A766" s="18" t="s">
        <v>1532</v>
      </c>
      <c r="B766" s="92">
        <f>+IFERROR(VLOOKUP(A766,'Details local delivery'!B:C,2,0),"-")</f>
        <v>46111</v>
      </c>
      <c r="C766" s="93">
        <f t="shared" si="152"/>
        <v>46111</v>
      </c>
      <c r="D766" s="94" t="str">
        <f>+IFERROR(VLOOKUP(A766,'Details local delivery'!B:E,4,0),"-")</f>
        <v>9524TU238</v>
      </c>
      <c r="E766" s="94">
        <f>VLOOKUP(A766,'Details local delivery'!B:L,11,0)</f>
        <v>14</v>
      </c>
      <c r="F766" s="94">
        <f>SUMIFS('Details local delivery'!M:M,'Details local delivery'!G:G,'RECAP Delivery Plan '!A766)</f>
        <v>13</v>
      </c>
      <c r="G766" s="94">
        <f>VLOOKUP(A766,'Details local delivery'!B:J,9,0)</f>
        <v>10230</v>
      </c>
      <c r="H766" s="95">
        <f>SUMIFS('Details local delivery'!K:K,'Details local delivery'!G:G,'RECAP Delivery Plan '!A766)</f>
        <v>6000</v>
      </c>
      <c r="I766" s="96">
        <f>SUMIFS('Details local delivery'!Y:Y,'Details local delivery'!B:B,A:A)</f>
        <v>0</v>
      </c>
      <c r="J766" s="97">
        <f>AVERAGEIFS('Details local delivery'!W:W,'Details local delivery'!B:B,A766)</f>
        <v>1</v>
      </c>
      <c r="K766" s="96">
        <f>_xlfn.MAXIFS('Details local delivery'!Z:Z,'Details local delivery'!B:B,A766)</f>
        <v>0</v>
      </c>
      <c r="L766" s="96">
        <f>_xlfn.MAXIFS('Details local delivery'!AA:AA,'Details local delivery'!B:B,A766)</f>
        <v>0</v>
      </c>
      <c r="M766" s="256">
        <f>IFERROR(_xlfn.MAXIFS('Details local delivery'!AB:AB,'Details local delivery'!B:B,A766),"-")</f>
        <v>0</v>
      </c>
      <c r="N766" s="104">
        <f t="shared" si="153"/>
        <v>0.9285714285714286</v>
      </c>
      <c r="O766" s="104">
        <f t="shared" si="154"/>
        <v>0.5865102639296188</v>
      </c>
      <c r="P766" s="99">
        <f t="shared" si="155"/>
        <v>0</v>
      </c>
      <c r="Q766" s="100">
        <f t="shared" si="156"/>
        <v>0</v>
      </c>
      <c r="R766" s="105" t="e">
        <f t="shared" si="157"/>
        <v>#DIV/0!</v>
      </c>
      <c r="S766" s="101">
        <f t="shared" si="151"/>
        <v>0.9285714285714286</v>
      </c>
      <c r="T766" s="102"/>
      <c r="U766" s="107"/>
      <c r="V766" s="5"/>
    </row>
    <row r="767" spans="1:22" ht="15.6" hidden="1" x14ac:dyDescent="0.3">
      <c r="A767" s="18" t="s">
        <v>1533</v>
      </c>
      <c r="B767" s="92">
        <f>+IFERROR(VLOOKUP(A767,'Details local delivery'!B:C,2,0),"-")</f>
        <v>46111</v>
      </c>
      <c r="C767" s="93">
        <f t="shared" si="152"/>
        <v>46111</v>
      </c>
      <c r="D767" s="94" t="str">
        <f>+IFERROR(VLOOKUP(A767,'Details local delivery'!B:E,4,0),"-")</f>
        <v xml:space="preserve">location </v>
      </c>
      <c r="E767" s="94">
        <f>VLOOKUP(A767,'Details local delivery'!B:L,11,0)</f>
        <v>0</v>
      </c>
      <c r="F767" s="94">
        <f>SUMIFS('Details local delivery'!M:M,'Details local delivery'!G:G,'RECAP Delivery Plan '!A767)</f>
        <v>35</v>
      </c>
      <c r="G767" s="94">
        <f>VLOOKUP(A767,'Details local delivery'!B:J,9,0)</f>
        <v>0</v>
      </c>
      <c r="H767" s="95">
        <f>SUMIFS('Details local delivery'!K:K,'Details local delivery'!G:G,'RECAP Delivery Plan '!A767)</f>
        <v>0</v>
      </c>
      <c r="I767" s="96">
        <f>SUMIFS('Details local delivery'!Y:Y,'Details local delivery'!B:B,A:A)</f>
        <v>0</v>
      </c>
      <c r="J767" s="97">
        <f>AVERAGEIFS('Details local delivery'!W:W,'Details local delivery'!B:B,A767)</f>
        <v>1</v>
      </c>
      <c r="K767" s="96">
        <f>_xlfn.MAXIFS('Details local delivery'!Z:Z,'Details local delivery'!B:B,A767)</f>
        <v>0</v>
      </c>
      <c r="L767" s="96">
        <f>_xlfn.MAXIFS('Details local delivery'!AA:AA,'Details local delivery'!B:B,A767)</f>
        <v>0</v>
      </c>
      <c r="M767" s="96">
        <f>_xlfn.MAXIFS('Details local delivery'!AB:AB,'Details local delivery'!B:B,A767)</f>
        <v>0</v>
      </c>
      <c r="N767" s="104" t="e">
        <f t="shared" si="153"/>
        <v>#DIV/0!</v>
      </c>
      <c r="O767" s="104" t="e">
        <f t="shared" si="154"/>
        <v>#DIV/0!</v>
      </c>
      <c r="P767" s="99">
        <f t="shared" si="155"/>
        <v>0</v>
      </c>
      <c r="Q767" s="100">
        <f t="shared" si="156"/>
        <v>0</v>
      </c>
      <c r="R767" s="105" t="e">
        <f t="shared" si="157"/>
        <v>#DIV/0!</v>
      </c>
      <c r="S767" s="253" t="e">
        <f t="shared" si="151"/>
        <v>#DIV/0!</v>
      </c>
      <c r="T767" s="102"/>
      <c r="U767" s="107"/>
      <c r="V767" s="5"/>
    </row>
    <row r="768" spans="1:22" ht="15.6" hidden="1" x14ac:dyDescent="0.3">
      <c r="A768" s="18" t="s">
        <v>1534</v>
      </c>
      <c r="B768" s="92">
        <f>+IFERROR(VLOOKUP(A768,'Details local delivery'!B:C,2,0),"-")</f>
        <v>46111</v>
      </c>
      <c r="C768" s="93">
        <f t="shared" si="152"/>
        <v>46111</v>
      </c>
      <c r="D768" s="94" t="str">
        <f>+IFERROR(VLOOKUP(A768,'Details local delivery'!B:E,4,0),"-")</f>
        <v>4331tu175</v>
      </c>
      <c r="E768" s="94">
        <f>VLOOKUP(A768,'Details local delivery'!B:L,11,0)</f>
        <v>14</v>
      </c>
      <c r="F768" s="94">
        <f>SUMIFS('Details local delivery'!M:M,'Details local delivery'!G:G,'RECAP Delivery Plan '!A768)</f>
        <v>14</v>
      </c>
      <c r="G768" s="94">
        <f>VLOOKUP(A768,'Details local delivery'!B:J,9,0)</f>
        <v>9200</v>
      </c>
      <c r="H768" s="95">
        <f>SUMIFS('Details local delivery'!K:K,'Details local delivery'!G:G,'RECAP Delivery Plan '!A768)</f>
        <v>8500</v>
      </c>
      <c r="I768" s="96">
        <f>SUMIFS('Details local delivery'!Y:Y,'Details local delivery'!B:B,A:A)</f>
        <v>0</v>
      </c>
      <c r="J768" s="97">
        <f>AVERAGEIFS('Details local delivery'!W:W,'Details local delivery'!B:B,A768)</f>
        <v>1</v>
      </c>
      <c r="K768" s="96">
        <f>_xlfn.MAXIFS('Details local delivery'!Z:Z,'Details local delivery'!B:B,A768)</f>
        <v>0</v>
      </c>
      <c r="L768" s="96">
        <f>_xlfn.MAXIFS('Details local delivery'!AA:AA,'Details local delivery'!B:B,A768)</f>
        <v>0</v>
      </c>
      <c r="M768" s="256">
        <f>IFERROR(_xlfn.MAXIFS('Details local delivery'!AB:AB,'Details local delivery'!B:B,A768),"-")</f>
        <v>0</v>
      </c>
      <c r="N768" s="104">
        <f t="shared" si="153"/>
        <v>1</v>
      </c>
      <c r="O768" s="104">
        <f t="shared" si="154"/>
        <v>0.92391304347826086</v>
      </c>
      <c r="P768" s="99">
        <f t="shared" si="155"/>
        <v>0</v>
      </c>
      <c r="Q768" s="100">
        <f t="shared" si="156"/>
        <v>0</v>
      </c>
      <c r="R768" s="105" t="e">
        <f t="shared" si="157"/>
        <v>#DIV/0!</v>
      </c>
      <c r="S768" s="101">
        <f t="shared" si="151"/>
        <v>1</v>
      </c>
      <c r="T768" s="102"/>
      <c r="U768" s="107"/>
      <c r="V768" s="5"/>
    </row>
    <row r="769" spans="1:22" ht="15.6" hidden="1" x14ac:dyDescent="0.3">
      <c r="A769" s="18" t="s">
        <v>1535</v>
      </c>
      <c r="B769" s="92">
        <f>+IFERROR(VLOOKUP(A769,'Details local delivery'!B:C,2,0),"-")</f>
        <v>46111</v>
      </c>
      <c r="C769" s="93">
        <f t="shared" si="152"/>
        <v>46111</v>
      </c>
      <c r="D769" s="94" t="str">
        <f>+IFERROR(VLOOKUP(A769,'Details local delivery'!B:E,4,0),"-")</f>
        <v>4331tu175</v>
      </c>
      <c r="E769" s="94">
        <f>VLOOKUP(A769,'Details local delivery'!B:L,11,0)</f>
        <v>14</v>
      </c>
      <c r="F769" s="94">
        <f>SUMIFS('Details local delivery'!M:M,'Details local delivery'!G:G,'RECAP Delivery Plan '!A769)</f>
        <v>8</v>
      </c>
      <c r="G769" s="94">
        <f>VLOOKUP(A769,'Details local delivery'!B:J,9,0)</f>
        <v>9200</v>
      </c>
      <c r="H769" s="95">
        <f>SUMIFS('Details local delivery'!K:K,'Details local delivery'!G:G,'RECAP Delivery Plan '!A769)</f>
        <v>3500</v>
      </c>
      <c r="I769" s="96">
        <f>SUMIFS('Details local delivery'!Y:Y,'Details local delivery'!B:B,A:A)</f>
        <v>0</v>
      </c>
      <c r="J769" s="97">
        <f>AVERAGEIFS('Details local delivery'!W:W,'Details local delivery'!B:B,A769)</f>
        <v>1</v>
      </c>
      <c r="K769" s="96">
        <f>_xlfn.MAXIFS('Details local delivery'!Z:Z,'Details local delivery'!B:B,A769)</f>
        <v>0</v>
      </c>
      <c r="L769" s="96">
        <f>_xlfn.MAXIFS('Details local delivery'!AA:AA,'Details local delivery'!B:B,A769)</f>
        <v>0</v>
      </c>
      <c r="M769" s="256">
        <f>IFERROR(_xlfn.MAXIFS('Details local delivery'!AB:AB,'Details local delivery'!B:B,A769),"-")</f>
        <v>0</v>
      </c>
      <c r="N769" s="104">
        <f t="shared" si="153"/>
        <v>0.5714285714285714</v>
      </c>
      <c r="O769" s="104">
        <f t="shared" si="154"/>
        <v>0.38043478260869568</v>
      </c>
      <c r="P769" s="99">
        <f t="shared" si="155"/>
        <v>0</v>
      </c>
      <c r="Q769" s="100">
        <f t="shared" si="156"/>
        <v>0</v>
      </c>
      <c r="R769" s="105" t="e">
        <f t="shared" si="157"/>
        <v>#DIV/0!</v>
      </c>
      <c r="S769" s="101">
        <f t="shared" si="151"/>
        <v>0.5714285714285714</v>
      </c>
      <c r="T769" s="102"/>
      <c r="U769" s="107"/>
      <c r="V769" s="5"/>
    </row>
    <row r="770" spans="1:22" ht="15.6" hidden="1" x14ac:dyDescent="0.3">
      <c r="A770" s="18" t="s">
        <v>1536</v>
      </c>
      <c r="B770" s="92">
        <f>+IFERROR(VLOOKUP(A770,'Details local delivery'!B:C,2,0),"-")</f>
        <v>46111</v>
      </c>
      <c r="C770" s="93">
        <f t="shared" si="152"/>
        <v>46111</v>
      </c>
      <c r="D770" s="94" t="str">
        <f>+IFERROR(VLOOKUP(A770,'Details local delivery'!B:E,4,0),"-")</f>
        <v>7797tu218</v>
      </c>
      <c r="E770" s="94">
        <f>VLOOKUP(A770,'Details local delivery'!B:L,11,0)</f>
        <v>3</v>
      </c>
      <c r="F770" s="94">
        <f>SUMIFS('Details local delivery'!M:M,'Details local delivery'!G:G,'RECAP Delivery Plan '!A770)</f>
        <v>3</v>
      </c>
      <c r="G770" s="94">
        <f>VLOOKUP(A770,'Details local delivery'!B:J,9,0)</f>
        <v>927</v>
      </c>
      <c r="H770" s="95">
        <f>SUMIFS('Details local delivery'!K:K,'Details local delivery'!G:G,'RECAP Delivery Plan '!A770)</f>
        <v>900</v>
      </c>
      <c r="I770" s="96">
        <f>SUMIFS('Details local delivery'!Y:Y,'Details local delivery'!B:B,A:A)</f>
        <v>0</v>
      </c>
      <c r="J770" s="97">
        <f>AVERAGEIFS('Details local delivery'!W:W,'Details local delivery'!B:B,A770)</f>
        <v>1</v>
      </c>
      <c r="K770" s="96">
        <f>_xlfn.MAXIFS('Details local delivery'!Z:Z,'Details local delivery'!B:B,A770)</f>
        <v>0</v>
      </c>
      <c r="L770" s="96">
        <f>_xlfn.MAXIFS('Details local delivery'!AA:AA,'Details local delivery'!B:B,A770)</f>
        <v>0</v>
      </c>
      <c r="M770" s="96">
        <f>_xlfn.MAXIFS('Details local delivery'!AB:AB,'Details local delivery'!B:B,A770)</f>
        <v>0</v>
      </c>
      <c r="N770" s="104">
        <f t="shared" si="153"/>
        <v>1</v>
      </c>
      <c r="O770" s="104">
        <f t="shared" si="154"/>
        <v>0.970873786407767</v>
      </c>
      <c r="P770" s="99">
        <f t="shared" si="155"/>
        <v>0</v>
      </c>
      <c r="Q770" s="100">
        <f t="shared" si="156"/>
        <v>0</v>
      </c>
      <c r="R770" s="105" t="e">
        <f t="shared" si="157"/>
        <v>#DIV/0!</v>
      </c>
      <c r="S770" s="101">
        <f t="shared" si="151"/>
        <v>1</v>
      </c>
      <c r="T770" s="102"/>
      <c r="U770" s="107"/>
      <c r="V770" s="5"/>
    </row>
    <row r="771" spans="1:22" ht="15.6" hidden="1" x14ac:dyDescent="0.3">
      <c r="A771" s="18" t="s">
        <v>1537</v>
      </c>
      <c r="B771" s="92">
        <f>+IFERROR(VLOOKUP(A771,'Details local delivery'!B:C,2,0),"-")</f>
        <v>46111</v>
      </c>
      <c r="C771" s="93">
        <f t="shared" si="152"/>
        <v>46111</v>
      </c>
      <c r="D771" s="94" t="str">
        <f>+IFERROR(VLOOKUP(A771,'Details local delivery'!B:E,4,0),"-")</f>
        <v>6502TU247</v>
      </c>
      <c r="E771" s="94">
        <f>VLOOKUP(A771,'Details local delivery'!B:L,11,0)</f>
        <v>14</v>
      </c>
      <c r="F771" s="94">
        <f>SUMIFS('Details local delivery'!M:M,'Details local delivery'!G:G,'RECAP Delivery Plan '!A771)</f>
        <v>10</v>
      </c>
      <c r="G771" s="94">
        <f>VLOOKUP(A771,'Details local delivery'!B:J,9,0)</f>
        <v>8500</v>
      </c>
      <c r="H771" s="95">
        <f>SUMIFS('Details local delivery'!K:K,'Details local delivery'!G:G,'RECAP Delivery Plan '!A771)</f>
        <v>5000</v>
      </c>
      <c r="I771" s="96">
        <f>SUMIFS('Details local delivery'!Y:Y,'Details local delivery'!B:B,A:A)</f>
        <v>0</v>
      </c>
      <c r="J771" s="97">
        <f>AVERAGEIFS('Details local delivery'!W:W,'Details local delivery'!B:B,A771)</f>
        <v>1</v>
      </c>
      <c r="K771" s="96">
        <f>_xlfn.MAXIFS('Details local delivery'!Z:Z,'Details local delivery'!B:B,A771)</f>
        <v>0</v>
      </c>
      <c r="L771" s="96">
        <f>_xlfn.MAXIFS('Details local delivery'!AA:AA,'Details local delivery'!B:B,A771)</f>
        <v>0</v>
      </c>
      <c r="M771" s="256">
        <f>IFERROR(_xlfn.MAXIFS('Details local delivery'!AB:AB,'Details local delivery'!B:B,A771),"-")</f>
        <v>0</v>
      </c>
      <c r="N771" s="104">
        <f t="shared" si="153"/>
        <v>0.7142857142857143</v>
      </c>
      <c r="O771" s="104">
        <f t="shared" si="154"/>
        <v>0.58823529411764708</v>
      </c>
      <c r="P771" s="99">
        <f t="shared" si="155"/>
        <v>0</v>
      </c>
      <c r="Q771" s="100">
        <f t="shared" si="156"/>
        <v>0</v>
      </c>
      <c r="R771" s="105" t="e">
        <f t="shared" si="157"/>
        <v>#DIV/0!</v>
      </c>
      <c r="S771" s="101">
        <f t="shared" si="151"/>
        <v>0.7142857142857143</v>
      </c>
      <c r="T771" s="102"/>
      <c r="U771" s="107"/>
      <c r="V771" s="5"/>
    </row>
    <row r="772" spans="1:22" ht="15.6" hidden="1" x14ac:dyDescent="0.3">
      <c r="A772" s="18" t="s">
        <v>1538</v>
      </c>
      <c r="B772" s="92">
        <f>+IFERROR(VLOOKUP(A772,'Details local delivery'!B:C,2,0),"-")</f>
        <v>46111</v>
      </c>
      <c r="C772" s="93">
        <f t="shared" si="152"/>
        <v>46111</v>
      </c>
      <c r="D772" s="94" t="str">
        <f>+IFERROR(VLOOKUP(A772,'Details local delivery'!B:E,4,0),"-")</f>
        <v>7797tu218</v>
      </c>
      <c r="E772" s="94">
        <f>VLOOKUP(A772,'Details local delivery'!B:L,11,0)</f>
        <v>3</v>
      </c>
      <c r="F772" s="94">
        <f>SUMIFS('Details local delivery'!M:M,'Details local delivery'!G:G,'RECAP Delivery Plan '!A772)</f>
        <v>3</v>
      </c>
      <c r="G772" s="94">
        <f>VLOOKUP(A772,'Details local delivery'!B:J,9,0)</f>
        <v>927</v>
      </c>
      <c r="H772" s="95">
        <f>SUMIFS('Details local delivery'!K:K,'Details local delivery'!G:G,'RECAP Delivery Plan '!A772)</f>
        <v>360</v>
      </c>
      <c r="I772" s="96">
        <f>SUMIFS('Details local delivery'!Y:Y,'Details local delivery'!B:B,A:A)</f>
        <v>0</v>
      </c>
      <c r="J772" s="97">
        <f>AVERAGEIFS('Details local delivery'!W:W,'Details local delivery'!B:B,A772)</f>
        <v>0.60416666666666663</v>
      </c>
      <c r="K772" s="96">
        <f>_xlfn.MAXIFS('Details local delivery'!Z:Z,'Details local delivery'!B:B,A772)</f>
        <v>0</v>
      </c>
      <c r="L772" s="96">
        <f>_xlfn.MAXIFS('Details local delivery'!AA:AA,'Details local delivery'!B:B,A772)</f>
        <v>0</v>
      </c>
      <c r="M772" s="96">
        <f>_xlfn.MAXIFS('Details local delivery'!AB:AB,'Details local delivery'!B:B,A772)</f>
        <v>0</v>
      </c>
      <c r="N772" s="104">
        <f t="shared" si="153"/>
        <v>1</v>
      </c>
      <c r="O772" s="104">
        <f t="shared" si="154"/>
        <v>0.38834951456310679</v>
      </c>
      <c r="P772" s="99">
        <f t="shared" si="155"/>
        <v>0</v>
      </c>
      <c r="Q772" s="100">
        <f t="shared" si="156"/>
        <v>0</v>
      </c>
      <c r="R772" s="105" t="e">
        <f t="shared" si="157"/>
        <v>#DIV/0!</v>
      </c>
      <c r="S772" s="101">
        <f t="shared" si="151"/>
        <v>1</v>
      </c>
      <c r="T772" s="102"/>
      <c r="U772" s="107"/>
      <c r="V772" s="5"/>
    </row>
    <row r="773" spans="1:22" ht="15.6" hidden="1" x14ac:dyDescent="0.3">
      <c r="A773" s="18" t="s">
        <v>1539</v>
      </c>
      <c r="B773" s="92">
        <f>+IFERROR(VLOOKUP(A773,'Details local delivery'!B:C,2,0),"-")</f>
        <v>46112</v>
      </c>
      <c r="C773" s="93">
        <f t="shared" si="152"/>
        <v>46112</v>
      </c>
      <c r="D773" s="94" t="str">
        <f>+IFERROR(VLOOKUP(A773,'Details local delivery'!B:E,4,0),"-")</f>
        <v xml:space="preserve">location </v>
      </c>
      <c r="E773" s="94">
        <f>VLOOKUP(A773,'Details local delivery'!B:L,11,0)</f>
        <v>0</v>
      </c>
      <c r="F773" s="94">
        <f>SUMIFS('Details local delivery'!M:M,'Details local delivery'!G:G,'RECAP Delivery Plan '!A773)</f>
        <v>20</v>
      </c>
      <c r="G773" s="94">
        <f>VLOOKUP(A773,'Details local delivery'!B:J,9,0)</f>
        <v>0</v>
      </c>
      <c r="H773" s="95">
        <f>SUMIFS('Details local delivery'!K:K,'Details local delivery'!G:G,'RECAP Delivery Plan '!A773)</f>
        <v>0</v>
      </c>
      <c r="I773" s="96">
        <f>SUMIFS('Details local delivery'!Y:Y,'Details local delivery'!B:B,A:A)</f>
        <v>0</v>
      </c>
      <c r="J773" s="97">
        <f>AVERAGEIFS('Details local delivery'!W:W,'Details local delivery'!B:B,A773)</f>
        <v>1</v>
      </c>
      <c r="K773" s="96">
        <f>_xlfn.MAXIFS('Details local delivery'!Z:Z,'Details local delivery'!B:B,A773)</f>
        <v>0</v>
      </c>
      <c r="L773" s="96">
        <f>_xlfn.MAXIFS('Details local delivery'!AA:AA,'Details local delivery'!B:B,A773)</f>
        <v>0</v>
      </c>
      <c r="M773" s="96">
        <f>_xlfn.MAXIFS('Details local delivery'!AB:AB,'Details local delivery'!B:B,A773)</f>
        <v>0</v>
      </c>
      <c r="N773" s="104" t="e">
        <f t="shared" si="153"/>
        <v>#DIV/0!</v>
      </c>
      <c r="O773" s="104" t="e">
        <f t="shared" si="154"/>
        <v>#DIV/0!</v>
      </c>
      <c r="P773" s="99">
        <f t="shared" si="155"/>
        <v>0</v>
      </c>
      <c r="Q773" s="100">
        <f t="shared" si="156"/>
        <v>0</v>
      </c>
      <c r="R773" s="105" t="e">
        <f t="shared" si="157"/>
        <v>#DIV/0!</v>
      </c>
      <c r="S773" s="253" t="e">
        <f t="shared" si="151"/>
        <v>#DIV/0!</v>
      </c>
      <c r="T773" s="102"/>
      <c r="U773" s="107"/>
      <c r="V773" s="5"/>
    </row>
    <row r="774" spans="1:22" ht="15.6" hidden="1" x14ac:dyDescent="0.3">
      <c r="A774" s="18" t="s">
        <v>1540</v>
      </c>
      <c r="B774" s="92">
        <f>+IFERROR(VLOOKUP(A774,'Details local delivery'!B:C,2,0),"-")</f>
        <v>46112</v>
      </c>
      <c r="C774" s="93">
        <f t="shared" si="152"/>
        <v>46112</v>
      </c>
      <c r="D774" s="94" t="str">
        <f>+IFERROR(VLOOKUP(A774,'Details local delivery'!B:E,4,0),"-")</f>
        <v xml:space="preserve">location </v>
      </c>
      <c r="E774" s="94">
        <f>VLOOKUP(A774,'Details local delivery'!B:L,11,0)</f>
        <v>0</v>
      </c>
      <c r="F774" s="94">
        <f>SUMIFS('Details local delivery'!M:M,'Details local delivery'!G:G,'RECAP Delivery Plan '!A774)</f>
        <v>15</v>
      </c>
      <c r="G774" s="94">
        <f>VLOOKUP(A774,'Details local delivery'!B:J,9,0)</f>
        <v>0</v>
      </c>
      <c r="H774" s="95">
        <f>SUMIFS('Details local delivery'!K:K,'Details local delivery'!G:G,'RECAP Delivery Plan '!A774)</f>
        <v>0</v>
      </c>
      <c r="I774" s="96">
        <f>SUMIFS('Details local delivery'!Y:Y,'Details local delivery'!B:B,A:A)</f>
        <v>0</v>
      </c>
      <c r="J774" s="97">
        <f>AVERAGEIFS('Details local delivery'!W:W,'Details local delivery'!B:B,A774)</f>
        <v>1</v>
      </c>
      <c r="K774" s="96">
        <f>_xlfn.MAXIFS('Details local delivery'!Z:Z,'Details local delivery'!B:B,A774)</f>
        <v>0</v>
      </c>
      <c r="L774" s="96">
        <f>_xlfn.MAXIFS('Details local delivery'!AA:AA,'Details local delivery'!B:B,A774)</f>
        <v>0</v>
      </c>
      <c r="M774" s="96">
        <f>_xlfn.MAXIFS('Details local delivery'!AB:AB,'Details local delivery'!B:B,A774)</f>
        <v>0</v>
      </c>
      <c r="N774" s="104" t="e">
        <f t="shared" si="153"/>
        <v>#DIV/0!</v>
      </c>
      <c r="O774" s="104" t="e">
        <f t="shared" si="154"/>
        <v>#DIV/0!</v>
      </c>
      <c r="P774" s="99">
        <f t="shared" si="155"/>
        <v>0</v>
      </c>
      <c r="Q774" s="100">
        <f t="shared" si="156"/>
        <v>0</v>
      </c>
      <c r="R774" s="105" t="e">
        <f t="shared" si="157"/>
        <v>#DIV/0!</v>
      </c>
      <c r="S774" s="101" t="e">
        <f t="shared" si="151"/>
        <v>#DIV/0!</v>
      </c>
      <c r="T774" s="102"/>
      <c r="U774" s="107"/>
      <c r="V774" s="5"/>
    </row>
    <row r="775" spans="1:22" ht="15.6" hidden="1" x14ac:dyDescent="0.3">
      <c r="A775" s="18" t="s">
        <v>1541</v>
      </c>
      <c r="B775" s="92">
        <f>+IFERROR(VLOOKUP(A775,'Details local delivery'!B:C,2,0),"-")</f>
        <v>46112</v>
      </c>
      <c r="C775" s="93">
        <f t="shared" si="152"/>
        <v>46112</v>
      </c>
      <c r="D775" s="94" t="str">
        <f>+IFERROR(VLOOKUP(A775,'Details local delivery'!B:E,4,0),"-")</f>
        <v>REM107627</v>
      </c>
      <c r="E775" s="94">
        <f>VLOOKUP(A775,'Details local delivery'!B:L,11,0)</f>
        <v>27</v>
      </c>
      <c r="F775" s="94">
        <f>SUMIFS('Details local delivery'!M:M,'Details local delivery'!G:G,'RECAP Delivery Plan '!A775)</f>
        <v>25</v>
      </c>
      <c r="G775" s="94">
        <f>VLOOKUP(A775,'Details local delivery'!B:J,9,0)</f>
        <v>24950</v>
      </c>
      <c r="H775" s="95">
        <f>SUMIFS('Details local delivery'!K:K,'Details local delivery'!G:G,'RECAP Delivery Plan '!A775)</f>
        <v>23500</v>
      </c>
      <c r="I775" s="96">
        <f>SUMIFS('Details local delivery'!Y:Y,'Details local delivery'!B:B,A:A)</f>
        <v>0</v>
      </c>
      <c r="J775" s="97">
        <f>AVERAGEIFS('Details local delivery'!W:W,'Details local delivery'!B:B,A775)</f>
        <v>1</v>
      </c>
      <c r="K775" s="96">
        <f>_xlfn.MAXIFS('Details local delivery'!Z:Z,'Details local delivery'!B:B,A775)</f>
        <v>0</v>
      </c>
      <c r="L775" s="96">
        <f>_xlfn.MAXIFS('Details local delivery'!AA:AA,'Details local delivery'!B:B,A775)</f>
        <v>0</v>
      </c>
      <c r="M775" s="96">
        <f>_xlfn.MAXIFS('Details local delivery'!AB:AB,'Details local delivery'!B:B,A775)</f>
        <v>0</v>
      </c>
      <c r="N775" s="104">
        <f t="shared" si="153"/>
        <v>0.92592592592592593</v>
      </c>
      <c r="O775" s="104">
        <f t="shared" si="154"/>
        <v>0.94188376753507019</v>
      </c>
      <c r="P775" s="99">
        <f t="shared" si="155"/>
        <v>0</v>
      </c>
      <c r="Q775" s="100">
        <f t="shared" si="156"/>
        <v>0</v>
      </c>
      <c r="R775" s="105" t="e">
        <f t="shared" si="157"/>
        <v>#DIV/0!</v>
      </c>
      <c r="S775" s="101">
        <f t="shared" si="151"/>
        <v>0.94188376753507019</v>
      </c>
      <c r="T775" s="102"/>
      <c r="U775" s="107"/>
      <c r="V775" s="5"/>
    </row>
    <row r="776" spans="1:22" ht="15.6" hidden="1" x14ac:dyDescent="0.3">
      <c r="A776" s="18" t="s">
        <v>1543</v>
      </c>
      <c r="B776" s="92">
        <f>+IFERROR(VLOOKUP(A776,'Details local delivery'!B:C,2,0),"-")</f>
        <v>46112</v>
      </c>
      <c r="C776" s="93">
        <f t="shared" si="152"/>
        <v>46112</v>
      </c>
      <c r="D776" s="94" t="str">
        <f>+IFERROR(VLOOKUP(A776,'Details local delivery'!B:E,4,0),"-")</f>
        <v>4331tu175</v>
      </c>
      <c r="E776" s="94">
        <f>VLOOKUP(A776,'Details local delivery'!B:L,11,0)</f>
        <v>14</v>
      </c>
      <c r="F776" s="94">
        <f>SUMIFS('Details local delivery'!M:M,'Details local delivery'!G:G,'RECAP Delivery Plan '!A776)</f>
        <v>13</v>
      </c>
      <c r="G776" s="94">
        <f>VLOOKUP(A776,'Details local delivery'!B:J,9,0)</f>
        <v>9200</v>
      </c>
      <c r="H776" s="95">
        <f>SUMIFS('Details local delivery'!K:K,'Details local delivery'!G:G,'RECAP Delivery Plan '!A776)</f>
        <v>7566</v>
      </c>
      <c r="I776" s="96">
        <f>SUMIFS('Details local delivery'!Y:Y,'Details local delivery'!B:B,A:A)</f>
        <v>0</v>
      </c>
      <c r="J776" s="97">
        <f>AVERAGEIFS('Details local delivery'!W:W,'Details local delivery'!B:B,A776)</f>
        <v>1</v>
      </c>
      <c r="K776" s="96">
        <f>_xlfn.MAXIFS('Details local delivery'!Z:Z,'Details local delivery'!B:B,A776)</f>
        <v>0</v>
      </c>
      <c r="L776" s="96">
        <f>_xlfn.MAXIFS('Details local delivery'!AA:AA,'Details local delivery'!B:B,A776)</f>
        <v>0</v>
      </c>
      <c r="M776" s="256">
        <f>IFERROR(_xlfn.MAXIFS('Details local delivery'!AB:AB,'Details local delivery'!B:B,A776),"-")</f>
        <v>0</v>
      </c>
      <c r="N776" s="104">
        <f t="shared" si="153"/>
        <v>0.9285714285714286</v>
      </c>
      <c r="O776" s="104">
        <f t="shared" si="154"/>
        <v>0.82239130434782604</v>
      </c>
      <c r="P776" s="99">
        <f t="shared" si="155"/>
        <v>0</v>
      </c>
      <c r="Q776" s="100">
        <f t="shared" si="156"/>
        <v>0</v>
      </c>
      <c r="R776" s="105" t="e">
        <f t="shared" si="157"/>
        <v>#DIV/0!</v>
      </c>
      <c r="S776" s="101">
        <f t="shared" si="151"/>
        <v>0.9285714285714286</v>
      </c>
      <c r="T776" s="102"/>
      <c r="U776" s="107"/>
      <c r="V776" s="5"/>
    </row>
    <row r="777" spans="1:22" ht="15.6" hidden="1" x14ac:dyDescent="0.3">
      <c r="A777" s="18" t="s">
        <v>1544</v>
      </c>
      <c r="B777" s="92">
        <f>+IFERROR(VLOOKUP(A777,'Details local delivery'!B:C,2,0),"-")</f>
        <v>46112</v>
      </c>
      <c r="C777" s="93">
        <f t="shared" si="152"/>
        <v>46112</v>
      </c>
      <c r="D777" s="94" t="str">
        <f>+IFERROR(VLOOKUP(A777,'Details local delivery'!B:E,4,0),"-")</f>
        <v>4331tu175</v>
      </c>
      <c r="E777" s="94">
        <f>VLOOKUP(A777,'Details local delivery'!B:L,11,0)</f>
        <v>14</v>
      </c>
      <c r="F777" s="94">
        <f>SUMIFS('Details local delivery'!M:M,'Details local delivery'!G:G,'RECAP Delivery Plan '!A777)</f>
        <v>8</v>
      </c>
      <c r="G777" s="94">
        <f>VLOOKUP(A777,'Details local delivery'!B:J,9,0)</f>
        <v>9200</v>
      </c>
      <c r="H777" s="95">
        <f>SUMIFS('Details local delivery'!K:K,'Details local delivery'!G:G,'RECAP Delivery Plan '!A777)</f>
        <v>3772</v>
      </c>
      <c r="I777" s="96">
        <f>SUMIFS('Details local delivery'!Y:Y,'Details local delivery'!B:B,A:A)</f>
        <v>0</v>
      </c>
      <c r="J777" s="97">
        <f>AVERAGEIFS('Details local delivery'!W:W,'Details local delivery'!B:B,A777)</f>
        <v>1</v>
      </c>
      <c r="K777" s="96">
        <f>_xlfn.MAXIFS('Details local delivery'!Z:Z,'Details local delivery'!B:B,A777)</f>
        <v>0</v>
      </c>
      <c r="L777" s="96">
        <f>_xlfn.MAXIFS('Details local delivery'!AA:AA,'Details local delivery'!B:B,A777)</f>
        <v>0</v>
      </c>
      <c r="M777" s="256">
        <f>IFERROR(_xlfn.MAXIFS('Details local delivery'!AB:AB,'Details local delivery'!B:B,A777),"-")</f>
        <v>0</v>
      </c>
      <c r="N777" s="104">
        <f t="shared" si="153"/>
        <v>0.5714285714285714</v>
      </c>
      <c r="O777" s="104">
        <f t="shared" si="154"/>
        <v>0.41</v>
      </c>
      <c r="P777" s="99">
        <f t="shared" si="155"/>
        <v>0</v>
      </c>
      <c r="Q777" s="100">
        <f t="shared" si="156"/>
        <v>0</v>
      </c>
      <c r="R777" s="105" t="e">
        <f t="shared" si="157"/>
        <v>#DIV/0!</v>
      </c>
      <c r="S777" s="101">
        <f t="shared" si="151"/>
        <v>0.5714285714285714</v>
      </c>
      <c r="T777" s="102"/>
      <c r="U777" s="107"/>
      <c r="V777" s="5"/>
    </row>
    <row r="778" spans="1:22" ht="15.6" hidden="1" x14ac:dyDescent="0.3">
      <c r="A778" s="18" t="s">
        <v>1545</v>
      </c>
      <c r="B778" s="92">
        <f>+IFERROR(VLOOKUP(A778,'Details local delivery'!B:C,2,0),"-")</f>
        <v>46112</v>
      </c>
      <c r="C778" s="93">
        <f t="shared" si="152"/>
        <v>46112</v>
      </c>
      <c r="D778" s="94" t="str">
        <f>+IFERROR(VLOOKUP(A778,'Details local delivery'!B:E,4,0),"-")</f>
        <v>9524TU238</v>
      </c>
      <c r="E778" s="94">
        <f>VLOOKUP(A778,'Details local delivery'!B:L,11,0)</f>
        <v>14</v>
      </c>
      <c r="F778" s="94">
        <f>SUMIFS('Details local delivery'!M:M,'Details local delivery'!G:G,'RECAP Delivery Plan '!A778)</f>
        <v>14</v>
      </c>
      <c r="G778" s="94">
        <f>VLOOKUP(A778,'Details local delivery'!B:J,9,0)</f>
        <v>10230</v>
      </c>
      <c r="H778" s="95">
        <f>SUMIFS('Details local delivery'!K:K,'Details local delivery'!G:G,'RECAP Delivery Plan '!A778)</f>
        <v>8200</v>
      </c>
      <c r="I778" s="96">
        <f>SUMIFS('Details local delivery'!Y:Y,'Details local delivery'!B:B,A:A)</f>
        <v>0</v>
      </c>
      <c r="J778" s="97">
        <f>AVERAGEIFS('Details local delivery'!W:W,'Details local delivery'!B:B,A778)</f>
        <v>1</v>
      </c>
      <c r="K778" s="96">
        <f>_xlfn.MAXIFS('Details local delivery'!Z:Z,'Details local delivery'!B:B,A778)</f>
        <v>0</v>
      </c>
      <c r="L778" s="96">
        <f>_xlfn.MAXIFS('Details local delivery'!AA:AA,'Details local delivery'!B:B,A778)</f>
        <v>0</v>
      </c>
      <c r="M778" s="256">
        <f>IFERROR(_xlfn.MAXIFS('Details local delivery'!AB:AB,'Details local delivery'!B:B,A778),"-")</f>
        <v>0</v>
      </c>
      <c r="N778" s="104">
        <f t="shared" si="153"/>
        <v>1</v>
      </c>
      <c r="O778" s="104">
        <f t="shared" si="154"/>
        <v>0.80156402737047894</v>
      </c>
      <c r="P778" s="99">
        <f t="shared" si="155"/>
        <v>0</v>
      </c>
      <c r="Q778" s="100">
        <f t="shared" si="156"/>
        <v>0</v>
      </c>
      <c r="R778" s="105" t="e">
        <f t="shared" si="157"/>
        <v>#DIV/0!</v>
      </c>
      <c r="S778" s="101">
        <f t="shared" si="151"/>
        <v>1</v>
      </c>
      <c r="T778" s="102"/>
      <c r="U778" s="107"/>
      <c r="V778" s="5"/>
    </row>
    <row r="779" spans="1:22" ht="15.6" hidden="1" x14ac:dyDescent="0.3">
      <c r="A779" s="18" t="s">
        <v>1546</v>
      </c>
      <c r="B779" s="92">
        <f>+IFERROR(VLOOKUP(A779,'Details local delivery'!B:C,2,0),"-")</f>
        <v>46112</v>
      </c>
      <c r="C779" s="93">
        <f t="shared" si="152"/>
        <v>46112</v>
      </c>
      <c r="D779" s="94" t="str">
        <f>+IFERROR(VLOOKUP(A779,'Details local delivery'!B:E,4,0),"-")</f>
        <v>9524TU238</v>
      </c>
      <c r="E779" s="94">
        <f>VLOOKUP(A779,'Details local delivery'!B:L,11,0)</f>
        <v>14</v>
      </c>
      <c r="F779" s="94">
        <f>SUMIFS('Details local delivery'!M:M,'Details local delivery'!G:G,'RECAP Delivery Plan '!A779)</f>
        <v>12</v>
      </c>
      <c r="G779" s="94">
        <f>VLOOKUP(A779,'Details local delivery'!B:J,9,0)</f>
        <v>10230</v>
      </c>
      <c r="H779" s="95">
        <f>SUMIFS('Details local delivery'!K:K,'Details local delivery'!G:G,'RECAP Delivery Plan '!A779)</f>
        <v>6500</v>
      </c>
      <c r="I779" s="96">
        <f>SUMIFS('Details local delivery'!Y:Y,'Details local delivery'!B:B,A:A)</f>
        <v>0</v>
      </c>
      <c r="J779" s="97">
        <f>AVERAGEIFS('Details local delivery'!W:W,'Details local delivery'!B:B,A779)</f>
        <v>1</v>
      </c>
      <c r="K779" s="96">
        <f>_xlfn.MAXIFS('Details local delivery'!Z:Z,'Details local delivery'!B:B,A779)</f>
        <v>0</v>
      </c>
      <c r="L779" s="96">
        <f>_xlfn.MAXIFS('Details local delivery'!AA:AA,'Details local delivery'!B:B,A779)</f>
        <v>0</v>
      </c>
      <c r="M779" s="256">
        <f>IFERROR(_xlfn.MAXIFS('Details local delivery'!AB:AB,'Details local delivery'!B:B,A779),"-")</f>
        <v>0</v>
      </c>
      <c r="N779" s="104">
        <f t="shared" si="153"/>
        <v>0.8571428571428571</v>
      </c>
      <c r="O779" s="104">
        <f t="shared" si="154"/>
        <v>0.63538611925708699</v>
      </c>
      <c r="P779" s="99">
        <f t="shared" si="155"/>
        <v>0</v>
      </c>
      <c r="Q779" s="100">
        <f t="shared" si="156"/>
        <v>0</v>
      </c>
      <c r="R779" s="105" t="e">
        <f t="shared" si="157"/>
        <v>#DIV/0!</v>
      </c>
      <c r="S779" s="101">
        <f t="shared" si="151"/>
        <v>0.8571428571428571</v>
      </c>
      <c r="T779" s="102"/>
      <c r="U779" s="107"/>
      <c r="V779" s="5"/>
    </row>
    <row r="780" spans="1:22" ht="15.6" hidden="1" x14ac:dyDescent="0.3">
      <c r="A780" s="18" t="s">
        <v>1547</v>
      </c>
      <c r="B780" s="92">
        <f>+IFERROR(VLOOKUP(A780,'Details local delivery'!B:C,2,0),"-")</f>
        <v>46112</v>
      </c>
      <c r="C780" s="93">
        <f t="shared" si="152"/>
        <v>46112</v>
      </c>
      <c r="D780" s="94" t="str">
        <f>+IFERROR(VLOOKUP(A780,'Details local delivery'!B:E,4,0),"-")</f>
        <v>6502TU247</v>
      </c>
      <c r="E780" s="94">
        <f>VLOOKUP(A780,'Details local delivery'!B:L,11,0)</f>
        <v>14</v>
      </c>
      <c r="F780" s="94">
        <f>SUMIFS('Details local delivery'!M:M,'Details local delivery'!G:G,'RECAP Delivery Plan '!A780)</f>
        <v>10</v>
      </c>
      <c r="G780" s="94">
        <f>VLOOKUP(A780,'Details local delivery'!B:J,9,0)</f>
        <v>8500</v>
      </c>
      <c r="H780" s="95">
        <f>SUMIFS('Details local delivery'!K:K,'Details local delivery'!G:G,'RECAP Delivery Plan '!A780)</f>
        <v>1200</v>
      </c>
      <c r="I780" s="96">
        <f>SUMIFS('Details local delivery'!Y:Y,'Details local delivery'!B:B,A:A)</f>
        <v>0</v>
      </c>
      <c r="J780" s="97">
        <f>AVERAGEIFS('Details local delivery'!W:W,'Details local delivery'!B:B,A780)</f>
        <v>1</v>
      </c>
      <c r="K780" s="96">
        <f>_xlfn.MAXIFS('Details local delivery'!Z:Z,'Details local delivery'!B:B,A780)</f>
        <v>0</v>
      </c>
      <c r="L780" s="96">
        <f>_xlfn.MAXIFS('Details local delivery'!AA:AA,'Details local delivery'!B:B,A780)</f>
        <v>0</v>
      </c>
      <c r="M780" s="256">
        <f>IFERROR(_xlfn.MAXIFS('Details local delivery'!AB:AB,'Details local delivery'!B:B,A780),"-")</f>
        <v>4.8611111111111049E-2</v>
      </c>
      <c r="N780" s="104">
        <f t="shared" si="153"/>
        <v>0.7142857142857143</v>
      </c>
      <c r="O780" s="104">
        <f t="shared" si="154"/>
        <v>0.14117647058823529</v>
      </c>
      <c r="P780" s="99">
        <f t="shared" si="155"/>
        <v>4.8611111111111049E-2</v>
      </c>
      <c r="Q780" s="100">
        <f t="shared" si="156"/>
        <v>4.8611111111111049E-2</v>
      </c>
      <c r="R780" s="105">
        <f t="shared" si="157"/>
        <v>1</v>
      </c>
      <c r="S780" s="253">
        <f t="shared" si="151"/>
        <v>0.7142857142857143</v>
      </c>
      <c r="T780" s="102"/>
      <c r="U780" s="107"/>
      <c r="V780" s="5"/>
    </row>
    <row r="781" spans="1:22" ht="15.6" hidden="1" x14ac:dyDescent="0.3">
      <c r="A781" s="18" t="s">
        <v>1548</v>
      </c>
      <c r="B781" s="92">
        <f>+IFERROR(VLOOKUP(A781,'Details local delivery'!B:C,2,0),"-")</f>
        <v>46112</v>
      </c>
      <c r="C781" s="93">
        <f t="shared" si="152"/>
        <v>46112</v>
      </c>
      <c r="D781" s="94" t="str">
        <f>+IFERROR(VLOOKUP(A781,'Details local delivery'!B:E,4,0),"-")</f>
        <v>6502TU247</v>
      </c>
      <c r="E781" s="94">
        <f>VLOOKUP(A781,'Details local delivery'!B:L,11,0)</f>
        <v>14</v>
      </c>
      <c r="F781" s="94">
        <f>SUMIFS('Details local delivery'!M:M,'Details local delivery'!G:G,'RECAP Delivery Plan '!A781)</f>
        <v>12</v>
      </c>
      <c r="G781" s="94">
        <f>VLOOKUP(A781,'Details local delivery'!B:J,9,0)</f>
        <v>8500</v>
      </c>
      <c r="H781" s="95">
        <f>SUMIFS('Details local delivery'!K:K,'Details local delivery'!G:G,'RECAP Delivery Plan '!A781)</f>
        <v>6000</v>
      </c>
      <c r="I781" s="96">
        <f>SUMIFS('Details local delivery'!Y:Y,'Details local delivery'!B:B,A:A)</f>
        <v>0</v>
      </c>
      <c r="J781" s="97">
        <f>AVERAGEIFS('Details local delivery'!W:W,'Details local delivery'!B:B,A781)</f>
        <v>1</v>
      </c>
      <c r="K781" s="96">
        <f>_xlfn.MAXIFS('Details local delivery'!Z:Z,'Details local delivery'!B:B,A781)</f>
        <v>0</v>
      </c>
      <c r="L781" s="96">
        <f>_xlfn.MAXIFS('Details local delivery'!AA:AA,'Details local delivery'!B:B,A781)</f>
        <v>0</v>
      </c>
      <c r="M781" s="96">
        <f>_xlfn.MAXIFS('Details local delivery'!AB:AB,'Details local delivery'!B:B,A781)</f>
        <v>0</v>
      </c>
      <c r="N781" s="104">
        <f t="shared" si="153"/>
        <v>0.8571428571428571</v>
      </c>
      <c r="O781" s="104">
        <f t="shared" si="154"/>
        <v>0.70588235294117652</v>
      </c>
      <c r="P781" s="99">
        <f t="shared" si="155"/>
        <v>0</v>
      </c>
      <c r="Q781" s="100">
        <f t="shared" si="156"/>
        <v>0</v>
      </c>
      <c r="R781" s="105" t="e">
        <f t="shared" si="157"/>
        <v>#DIV/0!</v>
      </c>
      <c r="S781" s="101">
        <f t="shared" si="151"/>
        <v>0.8571428571428571</v>
      </c>
      <c r="T781" s="102"/>
      <c r="U781" s="107"/>
      <c r="V781" s="5"/>
    </row>
    <row r="782" spans="1:22" ht="15.6" hidden="1" x14ac:dyDescent="0.3">
      <c r="A782" s="18" t="s">
        <v>1549</v>
      </c>
      <c r="B782" s="92">
        <f>+IFERROR(VLOOKUP(A782,'Details local delivery'!B:C,2,0),"-")</f>
        <v>46112</v>
      </c>
      <c r="C782" s="93">
        <f t="shared" si="152"/>
        <v>46112</v>
      </c>
      <c r="D782" s="94" t="str">
        <f>+IFERROR(VLOOKUP(A782,'Details local delivery'!B:E,4,0),"-")</f>
        <v>7797tu218</v>
      </c>
      <c r="E782" s="94">
        <f>VLOOKUP(A782,'Details local delivery'!B:L,11,0)</f>
        <v>3</v>
      </c>
      <c r="F782" s="94">
        <f>SUMIFS('Details local delivery'!M:M,'Details local delivery'!G:G,'RECAP Delivery Plan '!A782)</f>
        <v>1</v>
      </c>
      <c r="G782" s="94">
        <f>VLOOKUP(A782,'Details local delivery'!B:J,9,0)</f>
        <v>927</v>
      </c>
      <c r="H782" s="95">
        <f>SUMIFS('Details local delivery'!K:K,'Details local delivery'!G:G,'RECAP Delivery Plan '!A782)</f>
        <v>260</v>
      </c>
      <c r="I782" s="96">
        <f>SUMIFS('Details local delivery'!Y:Y,'Details local delivery'!B:B,A:A)</f>
        <v>0</v>
      </c>
      <c r="J782" s="97">
        <f>AVERAGEIFS('Details local delivery'!W:W,'Details local delivery'!B:B,A782)</f>
        <v>1</v>
      </c>
      <c r="K782" s="96">
        <f>_xlfn.MAXIFS('Details local delivery'!Z:Z,'Details local delivery'!B:B,A782)</f>
        <v>0</v>
      </c>
      <c r="L782" s="96">
        <f>_xlfn.MAXIFS('Details local delivery'!AA:AA,'Details local delivery'!B:B,A782)</f>
        <v>0</v>
      </c>
      <c r="M782" s="256">
        <f>IFERROR(_xlfn.MAXIFS('Details local delivery'!AB:AB,'Details local delivery'!B:B,A782),"-")</f>
        <v>0</v>
      </c>
      <c r="N782" s="104">
        <f t="shared" si="153"/>
        <v>0.33333333333333331</v>
      </c>
      <c r="O782" s="104">
        <f t="shared" si="154"/>
        <v>0.28047464940668826</v>
      </c>
      <c r="P782" s="99">
        <f t="shared" si="155"/>
        <v>0</v>
      </c>
      <c r="Q782" s="100">
        <f t="shared" si="156"/>
        <v>0</v>
      </c>
      <c r="R782" s="105" t="e">
        <f t="shared" si="157"/>
        <v>#DIV/0!</v>
      </c>
      <c r="S782" s="101">
        <f t="shared" si="151"/>
        <v>0.33333333333333331</v>
      </c>
      <c r="T782" s="102"/>
      <c r="U782" s="107"/>
      <c r="V782" s="5"/>
    </row>
    <row r="783" spans="1:22" ht="15.6" hidden="1" x14ac:dyDescent="0.3">
      <c r="A783" s="18" t="s">
        <v>1550</v>
      </c>
      <c r="B783" s="92">
        <f>+IFERROR(VLOOKUP(A783,'Details local delivery'!B:C,2,0),"-")</f>
        <v>46112</v>
      </c>
      <c r="C783" s="93">
        <f t="shared" si="152"/>
        <v>46112</v>
      </c>
      <c r="D783" s="94" t="str">
        <f>+IFERROR(VLOOKUP(A783,'Details local delivery'!B:E,4,0),"-")</f>
        <v>626tu203</v>
      </c>
      <c r="E783" s="94">
        <f>VLOOKUP(A783,'Details local delivery'!B:L,11,0)</f>
        <v>14</v>
      </c>
      <c r="F783" s="94">
        <f>SUMIFS('Details local delivery'!M:M,'Details local delivery'!G:G,'RECAP Delivery Plan '!A783)</f>
        <v>10</v>
      </c>
      <c r="G783" s="94">
        <f>VLOOKUP(A783,'Details local delivery'!B:J,9,0)</f>
        <v>8500</v>
      </c>
      <c r="H783" s="95">
        <f>SUMIFS('Details local delivery'!K:K,'Details local delivery'!G:G,'RECAP Delivery Plan '!A783)</f>
        <v>8000</v>
      </c>
      <c r="I783" s="96">
        <f>SUMIFS('Details local delivery'!Y:Y,'Details local delivery'!B:B,A:A)</f>
        <v>0</v>
      </c>
      <c r="J783" s="97">
        <f>AVERAGEIFS('Details local delivery'!W:W,'Details local delivery'!B:B,A783)</f>
        <v>1</v>
      </c>
      <c r="K783" s="96">
        <f>_xlfn.MAXIFS('Details local delivery'!Z:Z,'Details local delivery'!B:B,A783)</f>
        <v>0</v>
      </c>
      <c r="L783" s="96">
        <f>_xlfn.MAXIFS('Details local delivery'!AA:AA,'Details local delivery'!B:B,A783)</f>
        <v>0</v>
      </c>
      <c r="M783" s="256">
        <f>IFERROR(_xlfn.MAXIFS('Details local delivery'!AB:AB,'Details local delivery'!B:B,A783),"-")</f>
        <v>0</v>
      </c>
      <c r="N783" s="104">
        <f t="shared" si="153"/>
        <v>0.7142857142857143</v>
      </c>
      <c r="O783" s="104">
        <f t="shared" si="154"/>
        <v>0.94117647058823528</v>
      </c>
      <c r="P783" s="99">
        <f t="shared" si="155"/>
        <v>0</v>
      </c>
      <c r="Q783" s="100">
        <f t="shared" si="156"/>
        <v>0</v>
      </c>
      <c r="R783" s="105" t="e">
        <f t="shared" si="157"/>
        <v>#DIV/0!</v>
      </c>
      <c r="S783" s="101">
        <f t="shared" si="151"/>
        <v>0.94117647058823528</v>
      </c>
      <c r="T783" s="102"/>
      <c r="U783" s="107"/>
      <c r="V783" s="5"/>
    </row>
    <row r="784" spans="1:22" ht="15.6" hidden="1" x14ac:dyDescent="0.3">
      <c r="A784" s="18" t="s">
        <v>1551</v>
      </c>
      <c r="B784" s="92">
        <f>+IFERROR(VLOOKUP(A784,'Details local delivery'!B:C,2,0),"-")</f>
        <v>46112</v>
      </c>
      <c r="C784" s="93">
        <f t="shared" si="152"/>
        <v>46112</v>
      </c>
      <c r="D784" s="94" t="str">
        <f>+IFERROR(VLOOKUP(A784,'Details local delivery'!B:E,4,0),"-")</f>
        <v>626tu203</v>
      </c>
      <c r="E784" s="94">
        <f>VLOOKUP(A784,'Details local delivery'!B:L,11,0)</f>
        <v>14</v>
      </c>
      <c r="F784" s="94">
        <f>SUMIFS('Details local delivery'!M:M,'Details local delivery'!G:G,'RECAP Delivery Plan '!A784)</f>
        <v>10</v>
      </c>
      <c r="G784" s="94">
        <f>VLOOKUP(A784,'Details local delivery'!B:J,9,0)</f>
        <v>8500</v>
      </c>
      <c r="H784" s="95">
        <f>SUMIFS('Details local delivery'!K:K,'Details local delivery'!G:G,'RECAP Delivery Plan '!A784)</f>
        <v>7500</v>
      </c>
      <c r="I784" s="96">
        <f>SUMIFS('Details local delivery'!Y:Y,'Details local delivery'!B:B,A:A)</f>
        <v>0</v>
      </c>
      <c r="J784" s="97">
        <f>AVERAGEIFS('Details local delivery'!W:W,'Details local delivery'!B:B,A784)</f>
        <v>1</v>
      </c>
      <c r="K784" s="96">
        <f>_xlfn.MAXIFS('Details local delivery'!Z:Z,'Details local delivery'!B:B,A784)</f>
        <v>0</v>
      </c>
      <c r="L784" s="96">
        <f>_xlfn.MAXIFS('Details local delivery'!AA:AA,'Details local delivery'!B:B,A784)</f>
        <v>0</v>
      </c>
      <c r="M784" s="96">
        <f>_xlfn.MAXIFS('Details local delivery'!AB:AB,'Details local delivery'!B:B,A784)</f>
        <v>0</v>
      </c>
      <c r="N784" s="104">
        <f t="shared" si="153"/>
        <v>0.7142857142857143</v>
      </c>
      <c r="O784" s="104">
        <f t="shared" si="154"/>
        <v>0.88235294117647056</v>
      </c>
      <c r="P784" s="99">
        <f t="shared" si="155"/>
        <v>0</v>
      </c>
      <c r="Q784" s="100">
        <f t="shared" si="156"/>
        <v>0</v>
      </c>
      <c r="R784" s="105" t="e">
        <f t="shared" si="157"/>
        <v>#DIV/0!</v>
      </c>
      <c r="S784" s="101">
        <f t="shared" si="151"/>
        <v>0.88235294117647056</v>
      </c>
      <c r="T784" s="102"/>
      <c r="U784" s="107"/>
      <c r="V784" s="5"/>
    </row>
    <row r="785" spans="1:22" ht="15.6" hidden="1" x14ac:dyDescent="0.3">
      <c r="A785" s="18" t="s">
        <v>1554</v>
      </c>
      <c r="B785" s="92">
        <f>+IFERROR(VLOOKUP(A785,'Details local delivery'!B:C,2,0),"-")</f>
        <v>46112</v>
      </c>
      <c r="C785" s="93">
        <f t="shared" si="152"/>
        <v>46112</v>
      </c>
      <c r="D785" s="94" t="str">
        <f>+IFERROR(VLOOKUP(A785,'Details local delivery'!B:E,4,0),"-")</f>
        <v>GTS</v>
      </c>
      <c r="E785" s="94">
        <f>VLOOKUP(A785,'Details local delivery'!B:L,11,0)</f>
        <v>0</v>
      </c>
      <c r="F785" s="94">
        <f>SUMIFS('Details local delivery'!M:M,'Details local delivery'!G:G,'RECAP Delivery Plan '!A785)</f>
        <v>13</v>
      </c>
      <c r="G785" s="94">
        <f>VLOOKUP(A785,'Details local delivery'!B:J,9,0)</f>
        <v>0</v>
      </c>
      <c r="H785" s="95">
        <f>SUMIFS('Details local delivery'!K:K,'Details local delivery'!G:G,'RECAP Delivery Plan '!A785)</f>
        <v>0</v>
      </c>
      <c r="I785" s="96">
        <f>SUMIFS('Details local delivery'!Y:Y,'Details local delivery'!B:B,A:A)</f>
        <v>0</v>
      </c>
      <c r="J785" s="97">
        <f>AVERAGEIFS('Details local delivery'!W:W,'Details local delivery'!B:B,A785)</f>
        <v>1</v>
      </c>
      <c r="K785" s="96">
        <f>_xlfn.MAXIFS('Details local delivery'!Z:Z,'Details local delivery'!B:B,A785)</f>
        <v>0</v>
      </c>
      <c r="L785" s="96">
        <f>_xlfn.MAXIFS('Details local delivery'!AA:AA,'Details local delivery'!B:B,A785)</f>
        <v>0</v>
      </c>
      <c r="M785" s="256">
        <f>IFERROR(_xlfn.MAXIFS('Details local delivery'!AB:AB,'Details local delivery'!B:B,A785),"-")</f>
        <v>0</v>
      </c>
      <c r="N785" s="104" t="e">
        <f t="shared" si="153"/>
        <v>#DIV/0!</v>
      </c>
      <c r="O785" s="104" t="e">
        <f t="shared" si="154"/>
        <v>#DIV/0!</v>
      </c>
      <c r="P785" s="99">
        <f t="shared" si="155"/>
        <v>0</v>
      </c>
      <c r="Q785" s="100">
        <f t="shared" si="156"/>
        <v>0</v>
      </c>
      <c r="R785" s="105" t="e">
        <f t="shared" si="157"/>
        <v>#DIV/0!</v>
      </c>
      <c r="S785" s="101" t="e">
        <f t="shared" si="151"/>
        <v>#DIV/0!</v>
      </c>
      <c r="T785" s="102"/>
      <c r="U785" s="107"/>
      <c r="V785" s="5"/>
    </row>
    <row r="786" spans="1:22" ht="15.6" hidden="1" x14ac:dyDescent="0.3">
      <c r="A786" s="18" t="s">
        <v>1555</v>
      </c>
      <c r="B786" s="92">
        <f>+IFERROR(VLOOKUP(A786,'Details local delivery'!B:C,2,0),"-")</f>
        <v>46112</v>
      </c>
      <c r="C786" s="93">
        <f t="shared" si="152"/>
        <v>46112</v>
      </c>
      <c r="D786" s="94" t="str">
        <f>+IFERROR(VLOOKUP(A786,'Details local delivery'!B:E,4,0),"-")</f>
        <v>GTS</v>
      </c>
      <c r="E786" s="94">
        <f>VLOOKUP(A786,'Details local delivery'!B:L,11,0)</f>
        <v>0</v>
      </c>
      <c r="F786" s="94">
        <f>SUMIFS('Details local delivery'!M:M,'Details local delivery'!G:G,'RECAP Delivery Plan '!A786)</f>
        <v>7</v>
      </c>
      <c r="G786" s="94">
        <f>VLOOKUP(A786,'Details local delivery'!B:J,9,0)</f>
        <v>0</v>
      </c>
      <c r="H786" s="95">
        <f>SUMIFS('Details local delivery'!K:K,'Details local delivery'!G:G,'RECAP Delivery Plan '!A786)</f>
        <v>0</v>
      </c>
      <c r="I786" s="96">
        <f>SUMIFS('Details local delivery'!Y:Y,'Details local delivery'!B:B,A:A)</f>
        <v>0</v>
      </c>
      <c r="J786" s="97">
        <f>AVERAGEIFS('Details local delivery'!W:W,'Details local delivery'!B:B,A786)</f>
        <v>1</v>
      </c>
      <c r="K786" s="96">
        <f>_xlfn.MAXIFS('Details local delivery'!Z:Z,'Details local delivery'!B:B,A786)</f>
        <v>0</v>
      </c>
      <c r="L786" s="96">
        <f>_xlfn.MAXIFS('Details local delivery'!AA:AA,'Details local delivery'!B:B,A786)</f>
        <v>0</v>
      </c>
      <c r="M786" s="256">
        <f>IFERROR(_xlfn.MAXIFS('Details local delivery'!AB:AB,'Details local delivery'!B:B,A786),"-")</f>
        <v>0</v>
      </c>
      <c r="N786" s="104" t="e">
        <f t="shared" si="153"/>
        <v>#DIV/0!</v>
      </c>
      <c r="O786" s="104" t="e">
        <f t="shared" si="154"/>
        <v>#DIV/0!</v>
      </c>
      <c r="P786" s="99">
        <f t="shared" si="155"/>
        <v>0</v>
      </c>
      <c r="Q786" s="100">
        <f t="shared" si="156"/>
        <v>0</v>
      </c>
      <c r="R786" s="105" t="e">
        <f t="shared" si="157"/>
        <v>#DIV/0!</v>
      </c>
      <c r="S786" s="101" t="e">
        <f t="shared" si="151"/>
        <v>#DIV/0!</v>
      </c>
      <c r="T786" s="102"/>
      <c r="U786" s="107"/>
      <c r="V786" s="5"/>
    </row>
    <row r="787" spans="1:22" ht="15.6" x14ac:dyDescent="0.3">
      <c r="A787" s="18" t="s">
        <v>1556</v>
      </c>
      <c r="B787" s="92">
        <f>+IFERROR(VLOOKUP(A787,'Details local delivery'!B:C,2,0),"-")</f>
        <v>46113</v>
      </c>
      <c r="C787" s="93">
        <f t="shared" si="152"/>
        <v>46113</v>
      </c>
      <c r="D787" s="94" t="str">
        <f>+IFERROR(VLOOKUP(A787,'Details local delivery'!B:E,4,0),"-")</f>
        <v>REM107627</v>
      </c>
      <c r="E787" s="94">
        <f>VLOOKUP(A787,'Details local delivery'!B:L,11,0)</f>
        <v>14</v>
      </c>
      <c r="F787" s="94">
        <f>SUMIFS('Details local delivery'!M:M,'Details local delivery'!G:G,'RECAP Delivery Plan '!A787)</f>
        <v>21</v>
      </c>
      <c r="G787" s="94">
        <f>VLOOKUP(A787,'Details local delivery'!B:J,9,0)</f>
        <v>24950</v>
      </c>
      <c r="H787" s="95">
        <f>SUMIFS('Details local delivery'!K:K,'Details local delivery'!G:G,'RECAP Delivery Plan '!A787)</f>
        <v>14756.3</v>
      </c>
      <c r="I787" s="96">
        <f>SUMIFS('Details local delivery'!Y:Y,'Details local delivery'!B:B,A:A)</f>
        <v>0</v>
      </c>
      <c r="J787" s="97">
        <f>AVERAGEIFS('Details local delivery'!W:W,'Details local delivery'!B:B,A787)</f>
        <v>0.94027777777777777</v>
      </c>
      <c r="K787" s="96">
        <f>_xlfn.MAXIFS('Details local delivery'!Z:Z,'Details local delivery'!B:B,A787)</f>
        <v>0</v>
      </c>
      <c r="L787" s="96">
        <f>_xlfn.MAXIFS('Details local delivery'!AA:AA,'Details local delivery'!B:B,A787)</f>
        <v>0</v>
      </c>
      <c r="M787" s="256">
        <f>IFERROR(_xlfn.MAXIFS('Details local delivery'!AB:AB,'Details local delivery'!B:B,A787),"-")</f>
        <v>0</v>
      </c>
      <c r="N787" s="104">
        <f t="shared" si="153"/>
        <v>1.5</v>
      </c>
      <c r="O787" s="104">
        <f t="shared" si="154"/>
        <v>0.5914348697394789</v>
      </c>
      <c r="P787" s="99">
        <f t="shared" si="155"/>
        <v>0</v>
      </c>
      <c r="Q787" s="100">
        <f t="shared" si="156"/>
        <v>0</v>
      </c>
      <c r="R787" s="105" t="e">
        <f t="shared" si="157"/>
        <v>#DIV/0!</v>
      </c>
      <c r="S787" s="101">
        <f t="shared" si="151"/>
        <v>1.5</v>
      </c>
      <c r="T787" s="102"/>
      <c r="U787" s="107"/>
      <c r="V787" s="5"/>
    </row>
    <row r="788" spans="1:22" ht="15.6" hidden="1" x14ac:dyDescent="0.3">
      <c r="A788" s="18" t="s">
        <v>1557</v>
      </c>
      <c r="B788" s="92">
        <f>+IFERROR(VLOOKUP(A788,'Details local delivery'!B:C,2,0),"-")</f>
        <v>46113</v>
      </c>
      <c r="C788" s="93">
        <f t="shared" si="152"/>
        <v>46113</v>
      </c>
      <c r="D788" s="94" t="str">
        <f>+IFERROR(VLOOKUP(A788,'Details local delivery'!B:E,4,0),"-")</f>
        <v>GTS</v>
      </c>
      <c r="E788" s="94">
        <f>VLOOKUP(A788,'Details local delivery'!B:L,11,0)</f>
        <v>0</v>
      </c>
      <c r="F788" s="94">
        <f>SUMIFS('Details local delivery'!M:M,'Details local delivery'!G:G,'RECAP Delivery Plan '!A788)</f>
        <v>7</v>
      </c>
      <c r="G788" s="94">
        <f>VLOOKUP(A788,'Details local delivery'!B:J,9,0)</f>
        <v>0</v>
      </c>
      <c r="H788" s="95">
        <f>SUMIFS('Details local delivery'!K:K,'Details local delivery'!G:G,'RECAP Delivery Plan '!A788)</f>
        <v>0</v>
      </c>
      <c r="I788" s="96">
        <f>SUMIFS('Details local delivery'!Y:Y,'Details local delivery'!B:B,A:A)</f>
        <v>0</v>
      </c>
      <c r="J788" s="97">
        <f>AVERAGEIFS('Details local delivery'!W:W,'Details local delivery'!B:B,A788)</f>
        <v>1</v>
      </c>
      <c r="K788" s="96">
        <f>_xlfn.MAXIFS('Details local delivery'!Z:Z,'Details local delivery'!B:B,A788)</f>
        <v>0</v>
      </c>
      <c r="L788" s="96">
        <f>_xlfn.MAXIFS('Details local delivery'!AA:AA,'Details local delivery'!B:B,A788)</f>
        <v>0</v>
      </c>
      <c r="M788" s="256">
        <f>IFERROR(_xlfn.MAXIFS('Details local delivery'!AB:AB,'Details local delivery'!B:B,A788),"-")</f>
        <v>0</v>
      </c>
      <c r="N788" s="104" t="e">
        <f t="shared" si="153"/>
        <v>#DIV/0!</v>
      </c>
      <c r="O788" s="104" t="e">
        <f t="shared" si="154"/>
        <v>#DIV/0!</v>
      </c>
      <c r="P788" s="99">
        <f t="shared" si="155"/>
        <v>0</v>
      </c>
      <c r="Q788" s="100">
        <f t="shared" si="156"/>
        <v>0</v>
      </c>
      <c r="R788" s="105" t="e">
        <f t="shared" si="157"/>
        <v>#DIV/0!</v>
      </c>
      <c r="S788" s="101" t="e">
        <f t="shared" si="151"/>
        <v>#DIV/0!</v>
      </c>
      <c r="T788" s="102"/>
      <c r="U788" s="107"/>
      <c r="V788" s="5"/>
    </row>
    <row r="789" spans="1:22" ht="15.6" x14ac:dyDescent="0.3">
      <c r="A789" s="18" t="s">
        <v>1558</v>
      </c>
      <c r="B789" s="92">
        <f>+IFERROR(VLOOKUP(A789,'Details local delivery'!B:C,2,0),"-")</f>
        <v>46113</v>
      </c>
      <c r="C789" s="93">
        <f t="shared" si="152"/>
        <v>46113</v>
      </c>
      <c r="D789" s="94" t="str">
        <f>+IFERROR(VLOOKUP(A789,'Details local delivery'!B:E,4,0),"-")</f>
        <v>9524TU238</v>
      </c>
      <c r="E789" s="94">
        <f>VLOOKUP(A789,'Details local delivery'!B:L,11,0)</f>
        <v>14</v>
      </c>
      <c r="F789" s="94">
        <f>SUMIFS('Details local delivery'!M:M,'Details local delivery'!G:G,'RECAP Delivery Plan '!A789)</f>
        <v>18</v>
      </c>
      <c r="G789" s="94">
        <f>VLOOKUP(A789,'Details local delivery'!B:J,9,0)</f>
        <v>10230</v>
      </c>
      <c r="H789" s="95">
        <f>SUMIFS('Details local delivery'!K:K,'Details local delivery'!G:G,'RECAP Delivery Plan '!A789)</f>
        <v>4500</v>
      </c>
      <c r="I789" s="96">
        <f>SUMIFS('Details local delivery'!Y:Y,'Details local delivery'!B:B,A:A)</f>
        <v>0</v>
      </c>
      <c r="J789" s="97">
        <f>AVERAGEIFS('Details local delivery'!W:W,'Details local delivery'!B:B,A789)</f>
        <v>1</v>
      </c>
      <c r="K789" s="96">
        <f>_xlfn.MAXIFS('Details local delivery'!Z:Z,'Details local delivery'!B:B,A789)</f>
        <v>0</v>
      </c>
      <c r="L789" s="96">
        <f>_xlfn.MAXIFS('Details local delivery'!AA:AA,'Details local delivery'!B:B,A789)</f>
        <v>0</v>
      </c>
      <c r="M789" s="256">
        <f>IFERROR(_xlfn.MAXIFS('Details local delivery'!AB:AB,'Details local delivery'!B:B,A789),"-")</f>
        <v>0</v>
      </c>
      <c r="N789" s="104">
        <f t="shared" si="153"/>
        <v>1.2857142857142858</v>
      </c>
      <c r="O789" s="104">
        <f t="shared" si="154"/>
        <v>0.43988269794721407</v>
      </c>
      <c r="P789" s="99">
        <f t="shared" si="155"/>
        <v>0</v>
      </c>
      <c r="Q789" s="100">
        <f t="shared" si="156"/>
        <v>0</v>
      </c>
      <c r="R789" s="105" t="e">
        <f t="shared" si="157"/>
        <v>#DIV/0!</v>
      </c>
      <c r="S789" s="101">
        <f t="shared" si="151"/>
        <v>1.2857142857142858</v>
      </c>
      <c r="T789" s="102"/>
      <c r="U789" s="107"/>
      <c r="V789" s="5"/>
    </row>
    <row r="790" spans="1:22" ht="15.6" x14ac:dyDescent="0.3">
      <c r="A790" s="18" t="s">
        <v>1559</v>
      </c>
      <c r="B790" s="92">
        <f>+IFERROR(VLOOKUP(A790,'Details local delivery'!B:C,2,0),"-")</f>
        <v>46113</v>
      </c>
      <c r="C790" s="93">
        <f t="shared" si="152"/>
        <v>46113</v>
      </c>
      <c r="D790" s="94" t="str">
        <f>+IFERROR(VLOOKUP(A790,'Details local delivery'!B:E,4,0),"-")</f>
        <v>9524TU238</v>
      </c>
      <c r="E790" s="94">
        <f>VLOOKUP(A790,'Details local delivery'!B:L,11,0)</f>
        <v>14</v>
      </c>
      <c r="F790" s="94">
        <f>SUMIFS('Details local delivery'!M:M,'Details local delivery'!G:G,'RECAP Delivery Plan '!A790)</f>
        <v>12</v>
      </c>
      <c r="G790" s="94">
        <f>VLOOKUP(A790,'Details local delivery'!B:J,9,0)</f>
        <v>10230</v>
      </c>
      <c r="H790" s="95">
        <f>SUMIFS('Details local delivery'!K:K,'Details local delivery'!G:G,'RECAP Delivery Plan '!A790)</f>
        <v>9700</v>
      </c>
      <c r="I790" s="96">
        <f>SUMIFS('Details local delivery'!Y:Y,'Details local delivery'!B:B,A:A)</f>
        <v>0</v>
      </c>
      <c r="J790" s="97">
        <f>AVERAGEIFS('Details local delivery'!W:W,'Details local delivery'!B:B,A790)</f>
        <v>1</v>
      </c>
      <c r="K790" s="96">
        <f>_xlfn.MAXIFS('Details local delivery'!Z:Z,'Details local delivery'!B:B,A790)</f>
        <v>0</v>
      </c>
      <c r="L790" s="96">
        <f>_xlfn.MAXIFS('Details local delivery'!AA:AA,'Details local delivery'!B:B,A790)</f>
        <v>0</v>
      </c>
      <c r="M790" s="256">
        <f>IFERROR(_xlfn.MAXIFS('Details local delivery'!AB:AB,'Details local delivery'!B:B,A790),"-")</f>
        <v>0</v>
      </c>
      <c r="N790" s="104">
        <f t="shared" si="153"/>
        <v>0.8571428571428571</v>
      </c>
      <c r="O790" s="104">
        <f t="shared" si="154"/>
        <v>0.94819159335288372</v>
      </c>
      <c r="P790" s="99">
        <f t="shared" si="155"/>
        <v>0</v>
      </c>
      <c r="Q790" s="100">
        <f t="shared" si="156"/>
        <v>0</v>
      </c>
      <c r="R790" s="105" t="e">
        <f t="shared" si="157"/>
        <v>#DIV/0!</v>
      </c>
      <c r="S790" s="101">
        <f t="shared" si="151"/>
        <v>0.94819159335288372</v>
      </c>
      <c r="T790" s="102"/>
      <c r="U790" s="107"/>
      <c r="V790" s="5"/>
    </row>
    <row r="791" spans="1:22" ht="15.6" x14ac:dyDescent="0.3">
      <c r="A791" s="18" t="s">
        <v>1560</v>
      </c>
      <c r="B791" s="92">
        <f>+IFERROR(VLOOKUP(A791,'Details local delivery'!B:C,2,0),"-")</f>
        <v>46113</v>
      </c>
      <c r="C791" s="93">
        <f t="shared" si="152"/>
        <v>46113</v>
      </c>
      <c r="D791" s="94" t="str">
        <f>+IFERROR(VLOOKUP(A791,'Details local delivery'!B:E,4,0),"-")</f>
        <v>626tu203</v>
      </c>
      <c r="E791" s="94">
        <f>VLOOKUP(A791,'Details local delivery'!B:L,11,0)</f>
        <v>14</v>
      </c>
      <c r="F791" s="94">
        <f>SUMIFS('Details local delivery'!M:M,'Details local delivery'!G:G,'RECAP Delivery Plan '!A791)</f>
        <v>9</v>
      </c>
      <c r="G791" s="94">
        <f>VLOOKUP(A791,'Details local delivery'!B:J,9,0)</f>
        <v>8500</v>
      </c>
      <c r="H791" s="95">
        <f>SUMIFS('Details local delivery'!K:K,'Details local delivery'!G:G,'RECAP Delivery Plan '!A791)</f>
        <v>3404.7</v>
      </c>
      <c r="I791" s="96">
        <f>SUMIFS('Details local delivery'!Y:Y,'Details local delivery'!B:B,A:A)</f>
        <v>0</v>
      </c>
      <c r="J791" s="97">
        <f>AVERAGEIFS('Details local delivery'!W:W,'Details local delivery'!B:B,A791)</f>
        <v>1</v>
      </c>
      <c r="K791" s="96">
        <f>_xlfn.MAXIFS('Details local delivery'!Z:Z,'Details local delivery'!B:B,A791)</f>
        <v>0</v>
      </c>
      <c r="L791" s="96">
        <f>_xlfn.MAXIFS('Details local delivery'!AA:AA,'Details local delivery'!B:B,A791)</f>
        <v>0</v>
      </c>
      <c r="M791" s="96">
        <f>_xlfn.MAXIFS('Details local delivery'!AB:AB,'Details local delivery'!B:B,A791)</f>
        <v>0</v>
      </c>
      <c r="N791" s="104">
        <f t="shared" si="153"/>
        <v>0.6428571428571429</v>
      </c>
      <c r="O791" s="104">
        <f t="shared" si="154"/>
        <v>0.40055294117647056</v>
      </c>
      <c r="P791" s="99">
        <f t="shared" si="155"/>
        <v>0</v>
      </c>
      <c r="Q791" s="100">
        <f t="shared" si="156"/>
        <v>0</v>
      </c>
      <c r="R791" s="105" t="e">
        <f t="shared" si="157"/>
        <v>#DIV/0!</v>
      </c>
      <c r="S791" s="253">
        <f t="shared" si="151"/>
        <v>0.6428571428571429</v>
      </c>
      <c r="T791" s="102"/>
      <c r="U791" s="107"/>
      <c r="V791" s="5"/>
    </row>
    <row r="792" spans="1:22" ht="15.6" x14ac:dyDescent="0.3">
      <c r="A792" s="18" t="s">
        <v>1561</v>
      </c>
      <c r="B792" s="92">
        <f>+IFERROR(VLOOKUP(A792,'Details local delivery'!B:C,2,0),"-")</f>
        <v>46113</v>
      </c>
      <c r="C792" s="93">
        <f t="shared" si="152"/>
        <v>46113</v>
      </c>
      <c r="D792" s="94" t="str">
        <f>+IFERROR(VLOOKUP(A792,'Details local delivery'!B:E,4,0),"-")</f>
        <v>626tu203</v>
      </c>
      <c r="E792" s="94">
        <f>VLOOKUP(A792,'Details local delivery'!B:L,11,0)</f>
        <v>14</v>
      </c>
      <c r="F792" s="94">
        <f>SUMIFS('Details local delivery'!M:M,'Details local delivery'!G:G,'RECAP Delivery Plan '!A792)</f>
        <v>3</v>
      </c>
      <c r="G792" s="94">
        <f>VLOOKUP(A792,'Details local delivery'!B:J,9,0)</f>
        <v>8500</v>
      </c>
      <c r="H792" s="95">
        <f>SUMIFS('Details local delivery'!K:K,'Details local delivery'!G:G,'RECAP Delivery Plan '!A792)</f>
        <v>1187.44</v>
      </c>
      <c r="I792" s="96">
        <f>SUMIFS('Details local delivery'!Y:Y,'Details local delivery'!B:B,A:A)</f>
        <v>0</v>
      </c>
      <c r="J792" s="97">
        <f>AVERAGEIFS('Details local delivery'!W:W,'Details local delivery'!B:B,A792)</f>
        <v>1</v>
      </c>
      <c r="K792" s="96">
        <f>_xlfn.MAXIFS('Details local delivery'!Z:Z,'Details local delivery'!B:B,A792)</f>
        <v>0</v>
      </c>
      <c r="L792" s="96">
        <f>_xlfn.MAXIFS('Details local delivery'!AA:AA,'Details local delivery'!B:B,A792)</f>
        <v>0</v>
      </c>
      <c r="M792" s="256">
        <f>IFERROR(_xlfn.MAXIFS('Details local delivery'!AB:AB,'Details local delivery'!B:B,A792),"-")</f>
        <v>0</v>
      </c>
      <c r="N792" s="104">
        <f t="shared" si="153"/>
        <v>0.21428571428571427</v>
      </c>
      <c r="O792" s="104">
        <f t="shared" si="154"/>
        <v>0.13969882352941176</v>
      </c>
      <c r="P792" s="99">
        <f t="shared" si="155"/>
        <v>0</v>
      </c>
      <c r="Q792" s="100">
        <f t="shared" si="156"/>
        <v>0</v>
      </c>
      <c r="R792" s="105" t="e">
        <f t="shared" si="157"/>
        <v>#DIV/0!</v>
      </c>
      <c r="S792" s="101">
        <f t="shared" si="151"/>
        <v>0.21428571428571427</v>
      </c>
      <c r="T792" s="102"/>
      <c r="U792" s="107"/>
      <c r="V792" s="5"/>
    </row>
    <row r="793" spans="1:22" ht="15.6" hidden="1" x14ac:dyDescent="0.3">
      <c r="A793" s="18" t="s">
        <v>1562</v>
      </c>
      <c r="B793" s="92">
        <f>+IFERROR(VLOOKUP(A793,'Details local delivery'!B:C,2,0),"-")</f>
        <v>46113</v>
      </c>
      <c r="C793" s="93">
        <f t="shared" si="152"/>
        <v>46113</v>
      </c>
      <c r="D793" s="94" t="str">
        <f>+IFERROR(VLOOKUP(A793,'Details local delivery'!B:E,4,0),"-")</f>
        <v xml:space="preserve">location </v>
      </c>
      <c r="E793" s="94">
        <f>VLOOKUP(A793,'Details local delivery'!B:L,11,0)</f>
        <v>0</v>
      </c>
      <c r="F793" s="94">
        <f>SUMIFS('Details local delivery'!M:M,'Details local delivery'!G:G,'RECAP Delivery Plan '!A793)</f>
        <v>21</v>
      </c>
      <c r="G793" s="94">
        <f>VLOOKUP(A793,'Details local delivery'!B:J,9,0)</f>
        <v>0</v>
      </c>
      <c r="H793" s="95">
        <f>SUMIFS('Details local delivery'!K:K,'Details local delivery'!G:G,'RECAP Delivery Plan '!A793)</f>
        <v>0</v>
      </c>
      <c r="I793" s="96">
        <f>SUMIFS('Details local delivery'!Y:Y,'Details local delivery'!B:B,A:A)</f>
        <v>0</v>
      </c>
      <c r="J793" s="97">
        <f>AVERAGEIFS('Details local delivery'!W:W,'Details local delivery'!B:B,A793)</f>
        <v>1</v>
      </c>
      <c r="K793" s="96">
        <f>_xlfn.MAXIFS('Details local delivery'!Z:Z,'Details local delivery'!B:B,A793)</f>
        <v>0</v>
      </c>
      <c r="L793" s="96">
        <f>_xlfn.MAXIFS('Details local delivery'!AA:AA,'Details local delivery'!B:B,A793)</f>
        <v>0</v>
      </c>
      <c r="M793" s="256">
        <f>IFERROR(_xlfn.MAXIFS('Details local delivery'!AB:AB,'Details local delivery'!B:B,A793),"-")</f>
        <v>0</v>
      </c>
      <c r="N793" s="104" t="e">
        <f t="shared" si="153"/>
        <v>#DIV/0!</v>
      </c>
      <c r="O793" s="104" t="e">
        <f t="shared" si="154"/>
        <v>#DIV/0!</v>
      </c>
      <c r="P793" s="99">
        <f t="shared" si="155"/>
        <v>0</v>
      </c>
      <c r="Q793" s="100">
        <f t="shared" si="156"/>
        <v>0</v>
      </c>
      <c r="R793" s="105" t="e">
        <f t="shared" si="157"/>
        <v>#DIV/0!</v>
      </c>
      <c r="S793" s="101" t="e">
        <f t="shared" si="151"/>
        <v>#DIV/0!</v>
      </c>
      <c r="T793" s="102"/>
      <c r="U793" s="107"/>
      <c r="V793" s="5"/>
    </row>
    <row r="794" spans="1:22" ht="15.6" x14ac:dyDescent="0.3">
      <c r="A794" s="18" t="s">
        <v>1563</v>
      </c>
      <c r="B794" s="92">
        <f>+IFERROR(VLOOKUP(A794,'Details local delivery'!B:C,2,0),"-")</f>
        <v>46113</v>
      </c>
      <c r="C794" s="93">
        <f t="shared" si="152"/>
        <v>46113</v>
      </c>
      <c r="D794" s="94" t="str">
        <f>+IFERROR(VLOOKUP(A794,'Details local delivery'!B:E,4,0),"-")</f>
        <v>4331tu175</v>
      </c>
      <c r="E794" s="94">
        <f>VLOOKUP(A794,'Details local delivery'!B:L,11,0)</f>
        <v>14</v>
      </c>
      <c r="F794" s="94">
        <f>SUMIFS('Details local delivery'!M:M,'Details local delivery'!G:G,'RECAP Delivery Plan '!A794)</f>
        <v>6</v>
      </c>
      <c r="G794" s="94">
        <f>VLOOKUP(A794,'Details local delivery'!B:J,9,0)</f>
        <v>9200</v>
      </c>
      <c r="H794" s="95">
        <f>SUMIFS('Details local delivery'!K:K,'Details local delivery'!G:G,'RECAP Delivery Plan '!A794)</f>
        <v>7078</v>
      </c>
      <c r="I794" s="96">
        <f>SUMIFS('Details local delivery'!Y:Y,'Details local delivery'!B:B,A:A)</f>
        <v>0</v>
      </c>
      <c r="J794" s="97">
        <f>AVERAGEIFS('Details local delivery'!W:W,'Details local delivery'!B:B,A794)</f>
        <v>1</v>
      </c>
      <c r="K794" s="96">
        <f>_xlfn.MAXIFS('Details local delivery'!Z:Z,'Details local delivery'!B:B,A794)</f>
        <v>0</v>
      </c>
      <c r="L794" s="96">
        <f>_xlfn.MAXIFS('Details local delivery'!AA:AA,'Details local delivery'!B:B,A794)</f>
        <v>0</v>
      </c>
      <c r="M794" s="96">
        <f>_xlfn.MAXIFS('Details local delivery'!AB:AB,'Details local delivery'!B:B,A794)</f>
        <v>0</v>
      </c>
      <c r="N794" s="104">
        <f t="shared" si="153"/>
        <v>0.42857142857142855</v>
      </c>
      <c r="O794" s="104">
        <f t="shared" si="154"/>
        <v>0.76934782608695651</v>
      </c>
      <c r="P794" s="99">
        <f t="shared" si="155"/>
        <v>0</v>
      </c>
      <c r="Q794" s="100">
        <f t="shared" si="156"/>
        <v>0</v>
      </c>
      <c r="R794" s="105" t="e">
        <f t="shared" si="157"/>
        <v>#DIV/0!</v>
      </c>
      <c r="S794" s="101">
        <f t="shared" si="151"/>
        <v>0.76934782608695651</v>
      </c>
      <c r="T794" s="102"/>
      <c r="U794" s="107"/>
      <c r="V794" s="5"/>
    </row>
    <row r="795" spans="1:22" ht="15.6" x14ac:dyDescent="0.3">
      <c r="A795" s="18" t="s">
        <v>1564</v>
      </c>
      <c r="B795" s="92">
        <f>+IFERROR(VLOOKUP(A795,'Details local delivery'!B:C,2,0),"-")</f>
        <v>46113</v>
      </c>
      <c r="C795" s="93">
        <f t="shared" si="152"/>
        <v>46113</v>
      </c>
      <c r="D795" s="94" t="str">
        <f>+IFERROR(VLOOKUP(A795,'Details local delivery'!B:E,4,0),"-")</f>
        <v>6502TU247</v>
      </c>
      <c r="E795" s="94">
        <f>VLOOKUP(A795,'Details local delivery'!B:L,11,0)</f>
        <v>14</v>
      </c>
      <c r="F795" s="94">
        <f>SUMIFS('Details local delivery'!M:M,'Details local delivery'!G:G,'RECAP Delivery Plan '!A795)</f>
        <v>4</v>
      </c>
      <c r="G795" s="94">
        <f>VLOOKUP(A795,'Details local delivery'!B:J,9,0)</f>
        <v>8500</v>
      </c>
      <c r="H795" s="95">
        <f>SUMIFS('Details local delivery'!K:K,'Details local delivery'!G:G,'RECAP Delivery Plan '!A795)</f>
        <v>8900</v>
      </c>
      <c r="I795" s="96">
        <f>SUMIFS('Details local delivery'!Y:Y,'Details local delivery'!B:B,A:A)</f>
        <v>0</v>
      </c>
      <c r="J795" s="97">
        <f>AVERAGEIFS('Details local delivery'!W:W,'Details local delivery'!B:B,A795)</f>
        <v>1</v>
      </c>
      <c r="K795" s="96">
        <f>_xlfn.MAXIFS('Details local delivery'!Z:Z,'Details local delivery'!B:B,A795)</f>
        <v>0</v>
      </c>
      <c r="L795" s="96">
        <f>_xlfn.MAXIFS('Details local delivery'!AA:AA,'Details local delivery'!B:B,A795)</f>
        <v>0</v>
      </c>
      <c r="M795" s="256">
        <f>IFERROR(_xlfn.MAXIFS('Details local delivery'!AB:AB,'Details local delivery'!B:B,A795),"-")</f>
        <v>0</v>
      </c>
      <c r="N795" s="104">
        <f t="shared" si="153"/>
        <v>0.2857142857142857</v>
      </c>
      <c r="O795" s="104">
        <f t="shared" si="154"/>
        <v>1.0470588235294118</v>
      </c>
      <c r="P795" s="99">
        <f t="shared" si="155"/>
        <v>0</v>
      </c>
      <c r="Q795" s="100">
        <f t="shared" si="156"/>
        <v>0</v>
      </c>
      <c r="R795" s="105" t="e">
        <f t="shared" si="157"/>
        <v>#DIV/0!</v>
      </c>
      <c r="S795" s="101">
        <f t="shared" si="151"/>
        <v>1.0470588235294118</v>
      </c>
      <c r="T795" s="102"/>
      <c r="U795" s="107"/>
      <c r="V795" s="5"/>
    </row>
    <row r="796" spans="1:22" ht="15.6" x14ac:dyDescent="0.3">
      <c r="A796" s="18" t="s">
        <v>1565</v>
      </c>
      <c r="B796" s="92">
        <f>+IFERROR(VLOOKUP(A796,'Details local delivery'!B:C,2,0),"-")</f>
        <v>46113</v>
      </c>
      <c r="C796" s="93">
        <f t="shared" si="152"/>
        <v>46113</v>
      </c>
      <c r="D796" s="94" t="str">
        <f>+IFERROR(VLOOKUP(A796,'Details local delivery'!B:E,4,0),"-")</f>
        <v>626tu203</v>
      </c>
      <c r="E796" s="94">
        <f>VLOOKUP(A796,'Details local delivery'!B:L,11,0)</f>
        <v>14</v>
      </c>
      <c r="F796" s="94">
        <f>SUMIFS('Details local delivery'!M:M,'Details local delivery'!G:G,'RECAP Delivery Plan '!A796)</f>
        <v>7</v>
      </c>
      <c r="G796" s="94">
        <f>VLOOKUP(A796,'Details local delivery'!B:J,9,0)</f>
        <v>8500</v>
      </c>
      <c r="H796" s="95">
        <f>SUMIFS('Details local delivery'!K:K,'Details local delivery'!G:G,'RECAP Delivery Plan '!A796)</f>
        <v>7651</v>
      </c>
      <c r="I796" s="96">
        <f>SUMIFS('Details local delivery'!Y:Y,'Details local delivery'!B:B,A:A)</f>
        <v>0</v>
      </c>
      <c r="J796" s="97">
        <f>AVERAGEIFS('Details local delivery'!W:W,'Details local delivery'!B:B,A796)</f>
        <v>1</v>
      </c>
      <c r="K796" s="96">
        <f>_xlfn.MAXIFS('Details local delivery'!Z:Z,'Details local delivery'!B:B,A796)</f>
        <v>0</v>
      </c>
      <c r="L796" s="96">
        <f>_xlfn.MAXIFS('Details local delivery'!AA:AA,'Details local delivery'!B:B,A796)</f>
        <v>0</v>
      </c>
      <c r="M796" s="96">
        <f>_xlfn.MAXIFS('Details local delivery'!AB:AB,'Details local delivery'!B:B,A796)</f>
        <v>0</v>
      </c>
      <c r="N796" s="104">
        <f t="shared" si="153"/>
        <v>0.5</v>
      </c>
      <c r="O796" s="104">
        <f t="shared" si="154"/>
        <v>0.90011764705882358</v>
      </c>
      <c r="P796" s="99">
        <f t="shared" si="155"/>
        <v>0</v>
      </c>
      <c r="Q796" s="100">
        <f t="shared" si="156"/>
        <v>0</v>
      </c>
      <c r="R796" s="105" t="e">
        <f t="shared" si="157"/>
        <v>#DIV/0!</v>
      </c>
      <c r="S796" s="101">
        <f t="shared" si="151"/>
        <v>0.90011764705882358</v>
      </c>
      <c r="T796" s="102"/>
      <c r="U796" s="107"/>
      <c r="V796" s="5"/>
    </row>
    <row r="797" spans="1:22" ht="15.6" x14ac:dyDescent="0.3">
      <c r="A797" s="18" t="s">
        <v>1566</v>
      </c>
      <c r="B797" s="92">
        <f>+IFERROR(VLOOKUP(A797,'Details local delivery'!B:C,2,0),"-")</f>
        <v>46113</v>
      </c>
      <c r="C797" s="93">
        <f t="shared" si="152"/>
        <v>46113</v>
      </c>
      <c r="D797" s="94" t="str">
        <f>+IFERROR(VLOOKUP(A797,'Details local delivery'!B:E,4,0),"-")</f>
        <v>6502TU247</v>
      </c>
      <c r="E797" s="94">
        <f>VLOOKUP(A797,'Details local delivery'!B:L,11,0)</f>
        <v>14</v>
      </c>
      <c r="F797" s="94">
        <f>SUMIFS('Details local delivery'!M:M,'Details local delivery'!G:G,'RECAP Delivery Plan '!A797)</f>
        <v>17</v>
      </c>
      <c r="G797" s="94">
        <f>VLOOKUP(A797,'Details local delivery'!B:J,9,0)</f>
        <v>8500</v>
      </c>
      <c r="H797" s="95">
        <f>SUMIFS('Details local delivery'!K:K,'Details local delivery'!G:G,'RECAP Delivery Plan '!A797)</f>
        <v>6370</v>
      </c>
      <c r="I797" s="96">
        <f>SUMIFS('Details local delivery'!Y:Y,'Details local delivery'!B:B,A:A)</f>
        <v>0</v>
      </c>
      <c r="J797" s="97">
        <f>AVERAGEIFS('Details local delivery'!W:W,'Details local delivery'!B:B,A797)</f>
        <v>1</v>
      </c>
      <c r="K797" s="96">
        <f>_xlfn.MAXIFS('Details local delivery'!Z:Z,'Details local delivery'!B:B,A797)</f>
        <v>0</v>
      </c>
      <c r="L797" s="96">
        <f>_xlfn.MAXIFS('Details local delivery'!AA:AA,'Details local delivery'!B:B,A797)</f>
        <v>0</v>
      </c>
      <c r="M797" s="256">
        <f>IFERROR(_xlfn.MAXIFS('Details local delivery'!AB:AB,'Details local delivery'!B:B,A797),"-")</f>
        <v>0</v>
      </c>
      <c r="N797" s="104">
        <f t="shared" si="153"/>
        <v>1.2142857142857142</v>
      </c>
      <c r="O797" s="104">
        <f t="shared" si="154"/>
        <v>0.74941176470588233</v>
      </c>
      <c r="P797" s="99">
        <f t="shared" si="155"/>
        <v>0</v>
      </c>
      <c r="Q797" s="100">
        <f t="shared" si="156"/>
        <v>0</v>
      </c>
      <c r="R797" s="105" t="e">
        <f t="shared" si="157"/>
        <v>#DIV/0!</v>
      </c>
      <c r="S797" s="101">
        <f t="shared" si="151"/>
        <v>1.2142857142857142</v>
      </c>
      <c r="T797" s="102"/>
      <c r="U797" s="107"/>
      <c r="V797" s="5"/>
    </row>
    <row r="798" spans="1:22" ht="15.6" hidden="1" x14ac:dyDescent="0.3">
      <c r="A798" s="18" t="s">
        <v>1567</v>
      </c>
      <c r="B798" s="92">
        <f>+IFERROR(VLOOKUP(A798,'Details local delivery'!B:C,2,0),"-")</f>
        <v>46113</v>
      </c>
      <c r="C798" s="93">
        <f t="shared" si="152"/>
        <v>46113</v>
      </c>
      <c r="D798" s="94" t="str">
        <f>+IFERROR(VLOOKUP(A798,'Details local delivery'!B:E,4,0),"-")</f>
        <v xml:space="preserve">location </v>
      </c>
      <c r="E798" s="94">
        <f>VLOOKUP(A798,'Details local delivery'!B:L,11,0)</f>
        <v>0</v>
      </c>
      <c r="F798" s="94">
        <f>SUMIFS('Details local delivery'!M:M,'Details local delivery'!G:G,'RECAP Delivery Plan '!A798)</f>
        <v>27</v>
      </c>
      <c r="G798" s="94">
        <f>VLOOKUP(A798,'Details local delivery'!B:J,9,0)</f>
        <v>0</v>
      </c>
      <c r="H798" s="95">
        <f>SUMIFS('Details local delivery'!K:K,'Details local delivery'!G:G,'RECAP Delivery Plan '!A798)</f>
        <v>0</v>
      </c>
      <c r="I798" s="96">
        <f>SUMIFS('Details local delivery'!Y:Y,'Details local delivery'!B:B,A:A)</f>
        <v>0</v>
      </c>
      <c r="J798" s="97">
        <f>AVERAGEIFS('Details local delivery'!W:W,'Details local delivery'!B:B,A798)</f>
        <v>1</v>
      </c>
      <c r="K798" s="96">
        <f>_xlfn.MAXIFS('Details local delivery'!Z:Z,'Details local delivery'!B:B,A798)</f>
        <v>0</v>
      </c>
      <c r="L798" s="96">
        <f>_xlfn.MAXIFS('Details local delivery'!AA:AA,'Details local delivery'!B:B,A798)</f>
        <v>0</v>
      </c>
      <c r="M798" s="256">
        <f>IFERROR(_xlfn.MAXIFS('Details local delivery'!AB:AB,'Details local delivery'!B:B,A798),"-")</f>
        <v>0</v>
      </c>
      <c r="N798" s="104" t="e">
        <f t="shared" si="153"/>
        <v>#DIV/0!</v>
      </c>
      <c r="O798" s="104" t="e">
        <f t="shared" si="154"/>
        <v>#DIV/0!</v>
      </c>
      <c r="P798" s="99">
        <f t="shared" si="155"/>
        <v>0</v>
      </c>
      <c r="Q798" s="100">
        <f t="shared" si="156"/>
        <v>0</v>
      </c>
      <c r="R798" s="105" t="e">
        <f t="shared" si="157"/>
        <v>#DIV/0!</v>
      </c>
      <c r="S798" s="101" t="e">
        <f t="shared" si="151"/>
        <v>#DIV/0!</v>
      </c>
      <c r="T798" s="102"/>
      <c r="U798" s="107"/>
      <c r="V798" s="5"/>
    </row>
    <row r="799" spans="1:22" ht="15.6" hidden="1" x14ac:dyDescent="0.3">
      <c r="A799" s="18" t="s">
        <v>1572</v>
      </c>
      <c r="B799" s="92">
        <f>+IFERROR(VLOOKUP(A799,'Details local delivery'!B:C,2,0),"-")</f>
        <v>46114</v>
      </c>
      <c r="C799" s="93">
        <f t="shared" si="152"/>
        <v>46114</v>
      </c>
      <c r="D799" s="94" t="str">
        <f>+IFERROR(VLOOKUP(A799,'Details local delivery'!B:E,4,0),"-")</f>
        <v>GTS</v>
      </c>
      <c r="E799" s="94">
        <f>VLOOKUP(A799,'Details local delivery'!B:L,11,0)</f>
        <v>0</v>
      </c>
      <c r="F799" s="94">
        <f>SUMIFS('Details local delivery'!M:M,'Details local delivery'!G:G,'RECAP Delivery Plan '!A799)</f>
        <v>2</v>
      </c>
      <c r="G799" s="94">
        <f>VLOOKUP(A799,'Details local delivery'!B:J,9,0)</f>
        <v>0</v>
      </c>
      <c r="H799" s="95">
        <f>SUMIFS('Details local delivery'!K:K,'Details local delivery'!G:G,'RECAP Delivery Plan '!A799)</f>
        <v>0</v>
      </c>
      <c r="I799" s="96">
        <f>SUMIFS('Details local delivery'!Y:Y,'Details local delivery'!B:B,A:A)</f>
        <v>0</v>
      </c>
      <c r="J799" s="97">
        <f>AVERAGEIFS('Details local delivery'!W:W,'Details local delivery'!B:B,A799)</f>
        <v>1</v>
      </c>
      <c r="K799" s="96">
        <f>_xlfn.MAXIFS('Details local delivery'!Z:Z,'Details local delivery'!B:B,A799)</f>
        <v>0</v>
      </c>
      <c r="L799" s="96">
        <f>_xlfn.MAXIFS('Details local delivery'!AA:AA,'Details local delivery'!B:B,A799)</f>
        <v>0</v>
      </c>
      <c r="M799" s="256">
        <f>IFERROR(_xlfn.MAXIFS('Details local delivery'!AB:AB,'Details local delivery'!B:B,A799),"-")</f>
        <v>0</v>
      </c>
      <c r="N799" s="104" t="e">
        <f t="shared" si="153"/>
        <v>#DIV/0!</v>
      </c>
      <c r="O799" s="104" t="e">
        <f t="shared" si="154"/>
        <v>#DIV/0!</v>
      </c>
      <c r="P799" s="99">
        <f t="shared" si="155"/>
        <v>0</v>
      </c>
      <c r="Q799" s="100">
        <f t="shared" si="156"/>
        <v>0</v>
      </c>
      <c r="R799" s="105" t="e">
        <f t="shared" si="157"/>
        <v>#DIV/0!</v>
      </c>
      <c r="S799" s="101" t="e">
        <f t="shared" si="151"/>
        <v>#DIV/0!</v>
      </c>
      <c r="T799" s="102"/>
      <c r="U799" s="107"/>
      <c r="V799" s="5"/>
    </row>
    <row r="800" spans="1:22" ht="15.6" x14ac:dyDescent="0.3">
      <c r="A800" s="18" t="s">
        <v>1573</v>
      </c>
      <c r="B800" s="92">
        <f>+IFERROR(VLOOKUP(A800,'Details local delivery'!B:C,2,0),"-")</f>
        <v>46114</v>
      </c>
      <c r="C800" s="93">
        <f t="shared" ref="C800:C832" si="158">B800</f>
        <v>46114</v>
      </c>
      <c r="D800" s="94" t="str">
        <f>+IFERROR(VLOOKUP(A800,'Details local delivery'!B:E,4,0),"-")</f>
        <v>4331tu175</v>
      </c>
      <c r="E800" s="94">
        <f>VLOOKUP(A800,'Details local delivery'!B:L,11,0)</f>
        <v>14</v>
      </c>
      <c r="F800" s="94">
        <f>SUMIFS('Details local delivery'!M:M,'Details local delivery'!G:G,'RECAP Delivery Plan '!A800)</f>
        <v>8</v>
      </c>
      <c r="G800" s="94">
        <f>VLOOKUP(A800,'Details local delivery'!B:J,9,0)</f>
        <v>9200</v>
      </c>
      <c r="H800" s="95">
        <f>SUMIFS('Details local delivery'!K:K,'Details local delivery'!G:G,'RECAP Delivery Plan '!A800)</f>
        <v>7500</v>
      </c>
      <c r="I800" s="96">
        <f>SUMIFS('Details local delivery'!Y:Y,'Details local delivery'!B:B,A:A)</f>
        <v>0</v>
      </c>
      <c r="J800" s="97">
        <f>AVERAGEIFS('Details local delivery'!W:W,'Details local delivery'!B:B,A800)</f>
        <v>1</v>
      </c>
      <c r="K800" s="96">
        <f>_xlfn.MAXIFS('Details local delivery'!Z:Z,'Details local delivery'!B:B,A800)</f>
        <v>0</v>
      </c>
      <c r="L800" s="96">
        <f>_xlfn.MAXIFS('Details local delivery'!AA:AA,'Details local delivery'!B:B,A800)</f>
        <v>0</v>
      </c>
      <c r="M800" s="96">
        <f>_xlfn.MAXIFS('Details local delivery'!AB:AB,'Details local delivery'!B:B,A800)</f>
        <v>0</v>
      </c>
      <c r="N800" s="104">
        <f t="shared" ref="N800:N832" si="159">+F800/E800</f>
        <v>0.5714285714285714</v>
      </c>
      <c r="O800" s="104">
        <f t="shared" ref="O800:O832" si="160">+H800/G800</f>
        <v>0.81521739130434778</v>
      </c>
      <c r="P800" s="99">
        <f t="shared" ref="P800:P832" si="161">K800+L800+M800</f>
        <v>0</v>
      </c>
      <c r="Q800" s="100">
        <f t="shared" ref="Q800:Q832" si="162">P800+I800</f>
        <v>0</v>
      </c>
      <c r="R800" s="105" t="e">
        <f t="shared" ref="R800:R832" si="163">Q800/P800</f>
        <v>#DIV/0!</v>
      </c>
      <c r="S800" s="101">
        <f t="shared" si="151"/>
        <v>0.81521739130434778</v>
      </c>
      <c r="T800" s="102"/>
      <c r="U800" s="107"/>
      <c r="V800" s="5"/>
    </row>
    <row r="801" spans="1:22" ht="15.6" x14ac:dyDescent="0.3">
      <c r="A801" s="18" t="s">
        <v>1574</v>
      </c>
      <c r="B801" s="92">
        <f>+IFERROR(VLOOKUP(A801,'Details local delivery'!B:C,2,0),"-")</f>
        <v>46114</v>
      </c>
      <c r="C801" s="93">
        <f t="shared" si="158"/>
        <v>46114</v>
      </c>
      <c r="D801" s="94" t="str">
        <f>+IFERROR(VLOOKUP(A801,'Details local delivery'!B:E,4,0),"-")</f>
        <v>4331tu175</v>
      </c>
      <c r="E801" s="94">
        <f>VLOOKUP(A801,'Details local delivery'!B:L,11,0)</f>
        <v>14</v>
      </c>
      <c r="F801" s="94">
        <f>SUMIFS('Details local delivery'!M:M,'Details local delivery'!G:G,'RECAP Delivery Plan '!A801)</f>
        <v>10</v>
      </c>
      <c r="G801" s="94">
        <f>VLOOKUP(A801,'Details local delivery'!B:J,9,0)</f>
        <v>9200</v>
      </c>
      <c r="H801" s="95">
        <f>SUMIFS('Details local delivery'!K:K,'Details local delivery'!G:G,'RECAP Delivery Plan '!A801)</f>
        <v>5400</v>
      </c>
      <c r="I801" s="96">
        <f>SUMIFS('Details local delivery'!Y:Y,'Details local delivery'!B:B,A:A)</f>
        <v>0</v>
      </c>
      <c r="J801" s="97">
        <f>AVERAGEIFS('Details local delivery'!W:W,'Details local delivery'!B:B,A801)</f>
        <v>1</v>
      </c>
      <c r="K801" s="96">
        <f>_xlfn.MAXIFS('Details local delivery'!Z:Z,'Details local delivery'!B:B,A801)</f>
        <v>0</v>
      </c>
      <c r="L801" s="96">
        <f>_xlfn.MAXIFS('Details local delivery'!AA:AA,'Details local delivery'!B:B,A801)</f>
        <v>0</v>
      </c>
      <c r="M801" s="256">
        <f>IFERROR(_xlfn.MAXIFS('Details local delivery'!AB:AB,'Details local delivery'!B:B,A801),"-")</f>
        <v>0</v>
      </c>
      <c r="N801" s="104">
        <f t="shared" si="159"/>
        <v>0.7142857142857143</v>
      </c>
      <c r="O801" s="104">
        <f t="shared" si="160"/>
        <v>0.58695652173913049</v>
      </c>
      <c r="P801" s="99">
        <f t="shared" si="161"/>
        <v>0</v>
      </c>
      <c r="Q801" s="100">
        <f t="shared" si="162"/>
        <v>0</v>
      </c>
      <c r="R801" s="105" t="e">
        <f t="shared" si="163"/>
        <v>#DIV/0!</v>
      </c>
      <c r="S801" s="101">
        <f t="shared" si="151"/>
        <v>0.7142857142857143</v>
      </c>
      <c r="T801" s="102"/>
      <c r="U801" s="107"/>
      <c r="V801" s="5"/>
    </row>
    <row r="802" spans="1:22" ht="15.6" x14ac:dyDescent="0.3">
      <c r="A802" s="18" t="s">
        <v>1575</v>
      </c>
      <c r="B802" s="92">
        <f>+IFERROR(VLOOKUP(A802,'Details local delivery'!B:C,2,0),"-")</f>
        <v>46114</v>
      </c>
      <c r="C802" s="93">
        <f t="shared" si="158"/>
        <v>46114</v>
      </c>
      <c r="D802" s="94" t="str">
        <f>+IFERROR(VLOOKUP(A802,'Details local delivery'!B:E,4,0),"-")</f>
        <v>626tu203</v>
      </c>
      <c r="E802" s="94">
        <f>VLOOKUP(A802,'Details local delivery'!B:L,11,0)</f>
        <v>14</v>
      </c>
      <c r="F802" s="94">
        <f>SUMIFS('Details local delivery'!M:M,'Details local delivery'!G:G,'RECAP Delivery Plan '!A802)</f>
        <v>14</v>
      </c>
      <c r="G802" s="94">
        <f>VLOOKUP(A802,'Details local delivery'!B:J,9,0)</f>
        <v>8500</v>
      </c>
      <c r="H802" s="95">
        <f>SUMIFS('Details local delivery'!K:K,'Details local delivery'!G:G,'RECAP Delivery Plan '!A802)</f>
        <v>9193.5</v>
      </c>
      <c r="I802" s="96">
        <f>SUMIFS('Details local delivery'!Y:Y,'Details local delivery'!B:B,A:A)</f>
        <v>0</v>
      </c>
      <c r="J802" s="97">
        <f>AVERAGEIFS('Details local delivery'!W:W,'Details local delivery'!B:B,A802)</f>
        <v>1</v>
      </c>
      <c r="K802" s="96">
        <f>_xlfn.MAXIFS('Details local delivery'!Z:Z,'Details local delivery'!B:B,A802)</f>
        <v>0</v>
      </c>
      <c r="L802" s="96">
        <f>_xlfn.MAXIFS('Details local delivery'!AA:AA,'Details local delivery'!B:B,A802)</f>
        <v>0</v>
      </c>
      <c r="M802" s="96">
        <f>_xlfn.MAXIFS('Details local delivery'!AB:AB,'Details local delivery'!B:B,A802)</f>
        <v>0</v>
      </c>
      <c r="N802" s="104">
        <f t="shared" si="159"/>
        <v>1</v>
      </c>
      <c r="O802" s="104">
        <f t="shared" si="160"/>
        <v>1.0815882352941177</v>
      </c>
      <c r="P802" s="99">
        <f t="shared" si="161"/>
        <v>0</v>
      </c>
      <c r="Q802" s="100">
        <f t="shared" si="162"/>
        <v>0</v>
      </c>
      <c r="R802" s="105" t="e">
        <f t="shared" si="163"/>
        <v>#DIV/0!</v>
      </c>
      <c r="S802" s="101">
        <f t="shared" si="151"/>
        <v>1.0815882352941177</v>
      </c>
      <c r="T802" s="102"/>
      <c r="U802" s="107"/>
      <c r="V802" s="5"/>
    </row>
    <row r="803" spans="1:22" ht="15.6" x14ac:dyDescent="0.3">
      <c r="A803" s="18" t="s">
        <v>1576</v>
      </c>
      <c r="B803" s="92">
        <f>+IFERROR(VLOOKUP(A803,'Details local delivery'!B:C,2,0),"-")</f>
        <v>46114</v>
      </c>
      <c r="C803" s="93">
        <f t="shared" si="158"/>
        <v>46114</v>
      </c>
      <c r="D803" s="94" t="str">
        <f>+IFERROR(VLOOKUP(A803,'Details local delivery'!B:E,4,0),"-")</f>
        <v>7797tu218</v>
      </c>
      <c r="E803" s="94">
        <f>VLOOKUP(A803,'Details local delivery'!B:L,11,0)</f>
        <v>3</v>
      </c>
      <c r="F803" s="94">
        <f>SUMIFS('Details local delivery'!M:M,'Details local delivery'!G:G,'RECAP Delivery Plan '!A803)</f>
        <v>2</v>
      </c>
      <c r="G803" s="94">
        <f>VLOOKUP(A803,'Details local delivery'!B:J,9,0)</f>
        <v>927</v>
      </c>
      <c r="H803" s="95">
        <f>SUMIFS('Details local delivery'!K:K,'Details local delivery'!G:G,'RECAP Delivery Plan '!A803)</f>
        <v>1049</v>
      </c>
      <c r="I803" s="96">
        <f>SUMIFS('Details local delivery'!Y:Y,'Details local delivery'!B:B,A:A)</f>
        <v>0</v>
      </c>
      <c r="J803" s="97">
        <f>AVERAGEIFS('Details local delivery'!W:W,'Details local delivery'!B:B,A803)</f>
        <v>1</v>
      </c>
      <c r="K803" s="96">
        <f>_xlfn.MAXIFS('Details local delivery'!Z:Z,'Details local delivery'!B:B,A803)</f>
        <v>0</v>
      </c>
      <c r="L803" s="96">
        <f>_xlfn.MAXIFS('Details local delivery'!AA:AA,'Details local delivery'!B:B,A803)</f>
        <v>0</v>
      </c>
      <c r="M803" s="96">
        <f>_xlfn.MAXIFS('Details local delivery'!AB:AB,'Details local delivery'!B:B,A803)</f>
        <v>0</v>
      </c>
      <c r="N803" s="104">
        <f t="shared" si="159"/>
        <v>0.66666666666666663</v>
      </c>
      <c r="O803" s="104">
        <f t="shared" si="160"/>
        <v>1.1316073354908307</v>
      </c>
      <c r="P803" s="99">
        <f t="shared" si="161"/>
        <v>0</v>
      </c>
      <c r="Q803" s="100">
        <f t="shared" si="162"/>
        <v>0</v>
      </c>
      <c r="R803" s="105" t="e">
        <f t="shared" si="163"/>
        <v>#DIV/0!</v>
      </c>
      <c r="S803" s="101">
        <f t="shared" si="151"/>
        <v>1.1316073354908307</v>
      </c>
      <c r="T803" s="102"/>
      <c r="U803" s="107"/>
      <c r="V803" s="5"/>
    </row>
    <row r="804" spans="1:22" ht="15.6" x14ac:dyDescent="0.3">
      <c r="A804" s="18" t="s">
        <v>1577</v>
      </c>
      <c r="B804" s="92">
        <f>+IFERROR(VLOOKUP(A804,'Details local delivery'!B:C,2,0),"-")</f>
        <v>46114</v>
      </c>
      <c r="C804" s="93">
        <f t="shared" si="158"/>
        <v>46114</v>
      </c>
      <c r="D804" s="94" t="str">
        <f>+IFERROR(VLOOKUP(A804,'Details local delivery'!B:E,4,0),"-")</f>
        <v>REM107627</v>
      </c>
      <c r="E804" s="94">
        <f>VLOOKUP(A804,'Details local delivery'!B:L,11,0)</f>
        <v>27</v>
      </c>
      <c r="F804" s="94">
        <f>SUMIFS('Details local delivery'!M:M,'Details local delivery'!G:G,'RECAP Delivery Plan '!A804)</f>
        <v>24</v>
      </c>
      <c r="G804" s="94">
        <f>VLOOKUP(A804,'Details local delivery'!B:J,9,0)</f>
        <v>24950</v>
      </c>
      <c r="H804" s="95">
        <f>SUMIFS('Details local delivery'!K:K,'Details local delivery'!G:G,'RECAP Delivery Plan '!A804)</f>
        <v>12300</v>
      </c>
      <c r="I804" s="96">
        <f>SUMIFS('Details local delivery'!Y:Y,'Details local delivery'!B:B,A:A)</f>
        <v>0</v>
      </c>
      <c r="J804" s="97">
        <f>AVERAGEIFS('Details local delivery'!W:W,'Details local delivery'!B:B,A804)</f>
        <v>1</v>
      </c>
      <c r="K804" s="96">
        <f>_xlfn.MAXIFS('Details local delivery'!Z:Z,'Details local delivery'!B:B,A804)</f>
        <v>0</v>
      </c>
      <c r="L804" s="96">
        <f>_xlfn.MAXIFS('Details local delivery'!AA:AA,'Details local delivery'!B:B,A804)</f>
        <v>0</v>
      </c>
      <c r="M804" s="96">
        <f>_xlfn.MAXIFS('Details local delivery'!AB:AB,'Details local delivery'!B:B,A804)</f>
        <v>0</v>
      </c>
      <c r="N804" s="104">
        <f t="shared" si="159"/>
        <v>0.88888888888888884</v>
      </c>
      <c r="O804" s="104">
        <f t="shared" si="160"/>
        <v>0.49298597194388777</v>
      </c>
      <c r="P804" s="99">
        <f t="shared" si="161"/>
        <v>0</v>
      </c>
      <c r="Q804" s="100">
        <f t="shared" si="162"/>
        <v>0</v>
      </c>
      <c r="R804" s="105" t="e">
        <f t="shared" si="163"/>
        <v>#DIV/0!</v>
      </c>
      <c r="S804" s="101">
        <f t="shared" si="151"/>
        <v>0.88888888888888884</v>
      </c>
      <c r="T804" s="102"/>
      <c r="U804" s="107"/>
      <c r="V804" s="5"/>
    </row>
    <row r="805" spans="1:22" ht="15.6" hidden="1" x14ac:dyDescent="0.3">
      <c r="A805" s="18" t="s">
        <v>1578</v>
      </c>
      <c r="B805" s="92">
        <f>+IFERROR(VLOOKUP(A805,'Details local delivery'!B:C,2,0),"-")</f>
        <v>46114</v>
      </c>
      <c r="C805" s="93">
        <f t="shared" si="158"/>
        <v>46114</v>
      </c>
      <c r="D805" s="94" t="str">
        <f>+IFERROR(VLOOKUP(A805,'Details local delivery'!B:E,4,0),"-")</f>
        <v xml:space="preserve">location </v>
      </c>
      <c r="E805" s="94">
        <f>VLOOKUP(A805,'Details local delivery'!B:L,11,0)</f>
        <v>0</v>
      </c>
      <c r="F805" s="94">
        <f>SUMIFS('Details local delivery'!M:M,'Details local delivery'!G:G,'RECAP Delivery Plan '!A805)</f>
        <v>19</v>
      </c>
      <c r="G805" s="94">
        <f>VLOOKUP(A805,'Details local delivery'!B:J,9,0)</f>
        <v>0</v>
      </c>
      <c r="H805" s="95">
        <f>SUMIFS('Details local delivery'!K:K,'Details local delivery'!G:G,'RECAP Delivery Plan '!A805)</f>
        <v>11000</v>
      </c>
      <c r="I805" s="96">
        <f>SUMIFS('Details local delivery'!Y:Y,'Details local delivery'!B:B,A:A)</f>
        <v>0</v>
      </c>
      <c r="J805" s="97">
        <f>AVERAGEIFS('Details local delivery'!W:W,'Details local delivery'!B:B,A805)</f>
        <v>1</v>
      </c>
      <c r="K805" s="96">
        <f>_xlfn.MAXIFS('Details local delivery'!Z:Z,'Details local delivery'!B:B,A805)</f>
        <v>0</v>
      </c>
      <c r="L805" s="96">
        <f>_xlfn.MAXIFS('Details local delivery'!AA:AA,'Details local delivery'!B:B,A805)</f>
        <v>0</v>
      </c>
      <c r="M805" s="256">
        <f>IFERROR(_xlfn.MAXIFS('Details local delivery'!AB:AB,'Details local delivery'!B:B,A805),"-")</f>
        <v>0</v>
      </c>
      <c r="N805" s="104" t="e">
        <f t="shared" si="159"/>
        <v>#DIV/0!</v>
      </c>
      <c r="O805" s="104" t="e">
        <f t="shared" si="160"/>
        <v>#DIV/0!</v>
      </c>
      <c r="P805" s="99">
        <f t="shared" si="161"/>
        <v>0</v>
      </c>
      <c r="Q805" s="100">
        <f t="shared" si="162"/>
        <v>0</v>
      </c>
      <c r="R805" s="105" t="e">
        <f t="shared" si="163"/>
        <v>#DIV/0!</v>
      </c>
      <c r="S805" s="101" t="e">
        <f t="shared" ref="S805:S821" si="164">MAX(N805,O805)</f>
        <v>#DIV/0!</v>
      </c>
      <c r="T805" s="102"/>
      <c r="U805" s="107"/>
      <c r="V805" s="5"/>
    </row>
    <row r="806" spans="1:22" ht="15.6" x14ac:dyDescent="0.3">
      <c r="A806" s="18" t="s">
        <v>1579</v>
      </c>
      <c r="B806" s="92">
        <f>+IFERROR(VLOOKUP(A806,'Details local delivery'!B:C,2,0),"-")</f>
        <v>46114</v>
      </c>
      <c r="C806" s="93">
        <f t="shared" si="158"/>
        <v>46114</v>
      </c>
      <c r="D806" s="94" t="str">
        <f>+IFERROR(VLOOKUP(A806,'Details local delivery'!B:E,4,0),"-")</f>
        <v>9524TU238</v>
      </c>
      <c r="E806" s="94">
        <f>VLOOKUP(A806,'Details local delivery'!B:L,11,0)</f>
        <v>14</v>
      </c>
      <c r="F806" s="94">
        <f>SUMIFS('Details local delivery'!M:M,'Details local delivery'!G:G,'RECAP Delivery Plan '!A806)</f>
        <v>17</v>
      </c>
      <c r="G806" s="94">
        <f>VLOOKUP(A806,'Details local delivery'!B:J,9,0)</f>
        <v>10230</v>
      </c>
      <c r="H806" s="95">
        <f>SUMIFS('Details local delivery'!K:K,'Details local delivery'!G:G,'RECAP Delivery Plan '!A806)</f>
        <v>4600</v>
      </c>
      <c r="I806" s="96">
        <f>SUMIFS('Details local delivery'!Y:Y,'Details local delivery'!B:B,A:A)</f>
        <v>0</v>
      </c>
      <c r="J806" s="97">
        <f>AVERAGEIFS('Details local delivery'!W:W,'Details local delivery'!B:B,A806)</f>
        <v>1</v>
      </c>
      <c r="K806" s="96">
        <f>_xlfn.MAXIFS('Details local delivery'!Z:Z,'Details local delivery'!B:B,A806)</f>
        <v>0</v>
      </c>
      <c r="L806" s="96">
        <f>_xlfn.MAXIFS('Details local delivery'!AA:AA,'Details local delivery'!B:B,A806)</f>
        <v>0</v>
      </c>
      <c r="M806" s="256">
        <f>IFERROR(_xlfn.MAXIFS('Details local delivery'!AB:AB,'Details local delivery'!B:B,A806),"-")</f>
        <v>0</v>
      </c>
      <c r="N806" s="104">
        <f t="shared" si="159"/>
        <v>1.2142857142857142</v>
      </c>
      <c r="O806" s="104">
        <f t="shared" si="160"/>
        <v>0.44965786901270771</v>
      </c>
      <c r="P806" s="99">
        <f t="shared" si="161"/>
        <v>0</v>
      </c>
      <c r="Q806" s="100">
        <f t="shared" si="162"/>
        <v>0</v>
      </c>
      <c r="R806" s="105" t="e">
        <f t="shared" si="163"/>
        <v>#DIV/0!</v>
      </c>
      <c r="S806" s="101">
        <f t="shared" si="164"/>
        <v>1.2142857142857142</v>
      </c>
      <c r="T806" s="102"/>
      <c r="U806" s="107"/>
      <c r="V806" s="5"/>
    </row>
    <row r="807" spans="1:22" ht="15.6" x14ac:dyDescent="0.3">
      <c r="A807" s="18" t="s">
        <v>1580</v>
      </c>
      <c r="B807" s="92">
        <f>+IFERROR(VLOOKUP(A807,'Details local delivery'!B:C,2,0),"-")</f>
        <v>46114</v>
      </c>
      <c r="C807" s="93">
        <f t="shared" si="158"/>
        <v>46114</v>
      </c>
      <c r="D807" s="94" t="str">
        <f>+IFERROR(VLOOKUP(A807,'Details local delivery'!B:E,4,0),"-")</f>
        <v>9524TU238</v>
      </c>
      <c r="E807" s="94">
        <f>VLOOKUP(A807,'Details local delivery'!B:L,11,0)</f>
        <v>14</v>
      </c>
      <c r="F807" s="94">
        <f>SUMIFS('Details local delivery'!M:M,'Details local delivery'!G:G,'RECAP Delivery Plan '!A807)</f>
        <v>10</v>
      </c>
      <c r="G807" s="94">
        <f>VLOOKUP(A807,'Details local delivery'!B:J,9,0)</f>
        <v>10230</v>
      </c>
      <c r="H807" s="95">
        <f>SUMIFS('Details local delivery'!K:K,'Details local delivery'!G:G,'RECAP Delivery Plan '!A807)</f>
        <v>8000</v>
      </c>
      <c r="I807" s="96">
        <f>SUMIFS('Details local delivery'!Y:Y,'Details local delivery'!B:B,A:A)</f>
        <v>0</v>
      </c>
      <c r="J807" s="97">
        <f>AVERAGEIFS('Details local delivery'!W:W,'Details local delivery'!B:B,A807)</f>
        <v>1</v>
      </c>
      <c r="K807" s="96">
        <f>_xlfn.MAXIFS('Details local delivery'!Z:Z,'Details local delivery'!B:B,A807)</f>
        <v>0</v>
      </c>
      <c r="L807" s="96">
        <f>_xlfn.MAXIFS('Details local delivery'!AA:AA,'Details local delivery'!B:B,A807)</f>
        <v>0</v>
      </c>
      <c r="M807" s="256">
        <f>IFERROR(_xlfn.MAXIFS('Details local delivery'!AB:AB,'Details local delivery'!B:B,A807),"-")</f>
        <v>0</v>
      </c>
      <c r="N807" s="104">
        <f t="shared" si="159"/>
        <v>0.7142857142857143</v>
      </c>
      <c r="O807" s="104">
        <f t="shared" si="160"/>
        <v>0.78201368523949166</v>
      </c>
      <c r="P807" s="99">
        <f t="shared" si="161"/>
        <v>0</v>
      </c>
      <c r="Q807" s="100">
        <f t="shared" si="162"/>
        <v>0</v>
      </c>
      <c r="R807" s="105" t="e">
        <f t="shared" si="163"/>
        <v>#DIV/0!</v>
      </c>
      <c r="S807" s="101">
        <f t="shared" si="164"/>
        <v>0.78201368523949166</v>
      </c>
      <c r="T807" s="102"/>
      <c r="U807" s="107"/>
      <c r="V807" s="5"/>
    </row>
    <row r="808" spans="1:22" ht="15.6" hidden="1" x14ac:dyDescent="0.3">
      <c r="A808" s="18" t="s">
        <v>1581</v>
      </c>
      <c r="B808" s="92">
        <f>+IFERROR(VLOOKUP(A808,'Details local delivery'!B:C,2,0),"-")</f>
        <v>46114</v>
      </c>
      <c r="C808" s="93">
        <f t="shared" si="158"/>
        <v>46114</v>
      </c>
      <c r="D808" s="94" t="str">
        <f>+IFERROR(VLOOKUP(A808,'Details local delivery'!B:E,4,0),"-")</f>
        <v xml:space="preserve">location </v>
      </c>
      <c r="E808" s="94">
        <f>VLOOKUP(A808,'Details local delivery'!B:L,11,0)</f>
        <v>0</v>
      </c>
      <c r="F808" s="94">
        <f>SUMIFS('Details local delivery'!M:M,'Details local delivery'!G:G,'RECAP Delivery Plan '!A808)</f>
        <v>33</v>
      </c>
      <c r="G808" s="94">
        <f>VLOOKUP(A808,'Details local delivery'!B:J,9,0)</f>
        <v>0</v>
      </c>
      <c r="H808" s="95">
        <f>SUMIFS('Details local delivery'!K:K,'Details local delivery'!G:G,'RECAP Delivery Plan '!A808)</f>
        <v>12177</v>
      </c>
      <c r="I808" s="96">
        <f>SUMIFS('Details local delivery'!Y:Y,'Details local delivery'!B:B,A:A)</f>
        <v>0</v>
      </c>
      <c r="J808" s="97">
        <f>AVERAGEIFS('Details local delivery'!W:W,'Details local delivery'!B:B,A808)</f>
        <v>1</v>
      </c>
      <c r="K808" s="96">
        <f>_xlfn.MAXIFS('Details local delivery'!Z:Z,'Details local delivery'!B:B,A808)</f>
        <v>0</v>
      </c>
      <c r="L808" s="96">
        <f>_xlfn.MAXIFS('Details local delivery'!AA:AA,'Details local delivery'!B:B,A808)</f>
        <v>0</v>
      </c>
      <c r="M808" s="256">
        <f>IFERROR(_xlfn.MAXIFS('Details local delivery'!AB:AB,'Details local delivery'!B:B,A808),"-")</f>
        <v>0</v>
      </c>
      <c r="N808" s="104" t="e">
        <f t="shared" si="159"/>
        <v>#DIV/0!</v>
      </c>
      <c r="O808" s="104" t="e">
        <f t="shared" si="160"/>
        <v>#DIV/0!</v>
      </c>
      <c r="P808" s="99">
        <f t="shared" si="161"/>
        <v>0</v>
      </c>
      <c r="Q808" s="100">
        <f t="shared" si="162"/>
        <v>0</v>
      </c>
      <c r="R808" s="105" t="e">
        <f t="shared" si="163"/>
        <v>#DIV/0!</v>
      </c>
      <c r="S808" s="101" t="e">
        <f t="shared" si="164"/>
        <v>#DIV/0!</v>
      </c>
      <c r="T808" s="102"/>
      <c r="U808" s="107"/>
      <c r="V808" s="5"/>
    </row>
    <row r="809" spans="1:22" ht="15.6" x14ac:dyDescent="0.3">
      <c r="A809" s="18" t="s">
        <v>1582</v>
      </c>
      <c r="B809" s="92">
        <f>+IFERROR(VLOOKUP(A809,'Details local delivery'!B:C,2,0),"-")</f>
        <v>46114</v>
      </c>
      <c r="C809" s="93">
        <f t="shared" si="158"/>
        <v>46114</v>
      </c>
      <c r="D809" s="94" t="str">
        <f>+IFERROR(VLOOKUP(A809,'Details local delivery'!B:E,4,0),"-")</f>
        <v>6502TU247</v>
      </c>
      <c r="E809" s="94">
        <f>VLOOKUP(A809,'Details local delivery'!B:L,11,0)</f>
        <v>14</v>
      </c>
      <c r="F809" s="94">
        <f>SUMIFS('Details local delivery'!M:M,'Details local delivery'!G:G,'RECAP Delivery Plan '!A809)</f>
        <v>7</v>
      </c>
      <c r="G809" s="94">
        <f>VLOOKUP(A809,'Details local delivery'!B:J,9,0)</f>
        <v>8500</v>
      </c>
      <c r="H809" s="95">
        <f>SUMIFS('Details local delivery'!K:K,'Details local delivery'!G:G,'RECAP Delivery Plan '!A809)</f>
        <v>2400</v>
      </c>
      <c r="I809" s="96">
        <f>SUMIFS('Details local delivery'!Y:Y,'Details local delivery'!B:B,A:A)</f>
        <v>0</v>
      </c>
      <c r="J809" s="97">
        <f>AVERAGEIFS('Details local delivery'!W:W,'Details local delivery'!B:B,A809)</f>
        <v>1</v>
      </c>
      <c r="K809" s="96">
        <f>_xlfn.MAXIFS('Details local delivery'!Z:Z,'Details local delivery'!B:B,A809)</f>
        <v>0</v>
      </c>
      <c r="L809" s="96">
        <f>_xlfn.MAXIFS('Details local delivery'!AA:AA,'Details local delivery'!B:B,A809)</f>
        <v>0</v>
      </c>
      <c r="M809" s="256">
        <f>IFERROR(_xlfn.MAXIFS('Details local delivery'!AB:AB,'Details local delivery'!B:B,A809),"-")</f>
        <v>0</v>
      </c>
      <c r="N809" s="104">
        <f t="shared" si="159"/>
        <v>0.5</v>
      </c>
      <c r="O809" s="104">
        <f t="shared" si="160"/>
        <v>0.28235294117647058</v>
      </c>
      <c r="P809" s="99">
        <f t="shared" si="161"/>
        <v>0</v>
      </c>
      <c r="Q809" s="100">
        <f t="shared" si="162"/>
        <v>0</v>
      </c>
      <c r="R809" s="105" t="e">
        <f t="shared" si="163"/>
        <v>#DIV/0!</v>
      </c>
      <c r="S809" s="101">
        <f t="shared" si="164"/>
        <v>0.5</v>
      </c>
      <c r="T809" s="102"/>
      <c r="U809" s="107"/>
      <c r="V809" s="5"/>
    </row>
    <row r="810" spans="1:22" ht="15.6" x14ac:dyDescent="0.3">
      <c r="A810" s="18" t="s">
        <v>1583</v>
      </c>
      <c r="B810" s="92">
        <f>+IFERROR(VLOOKUP(A810,'Details local delivery'!B:C,2,0),"-")</f>
        <v>46114</v>
      </c>
      <c r="C810" s="93">
        <f t="shared" si="158"/>
        <v>46114</v>
      </c>
      <c r="D810" s="94" t="str">
        <f>+IFERROR(VLOOKUP(A810,'Details local delivery'!B:E,4,0),"-")</f>
        <v>6502TU247</v>
      </c>
      <c r="E810" s="94">
        <f>VLOOKUP(A810,'Details local delivery'!B:L,11,0)</f>
        <v>14</v>
      </c>
      <c r="F810" s="94">
        <f>SUMIFS('Details local delivery'!M:M,'Details local delivery'!G:G,'RECAP Delivery Plan '!A810)</f>
        <v>12</v>
      </c>
      <c r="G810" s="94">
        <f>VLOOKUP(A810,'Details local delivery'!B:J,9,0)</f>
        <v>8500</v>
      </c>
      <c r="H810" s="95">
        <f>SUMIFS('Details local delivery'!K:K,'Details local delivery'!G:G,'RECAP Delivery Plan '!A810)</f>
        <v>10000</v>
      </c>
      <c r="I810" s="96">
        <f>SUMIFS('Details local delivery'!Y:Y,'Details local delivery'!B:B,A:A)</f>
        <v>0</v>
      </c>
      <c r="J810" s="97">
        <f>AVERAGEIFS('Details local delivery'!W:W,'Details local delivery'!B:B,A810)</f>
        <v>1</v>
      </c>
      <c r="K810" s="96">
        <f>_xlfn.MAXIFS('Details local delivery'!Z:Z,'Details local delivery'!B:B,A810)</f>
        <v>0</v>
      </c>
      <c r="L810" s="96">
        <f>_xlfn.MAXIFS('Details local delivery'!AA:AA,'Details local delivery'!B:B,A810)</f>
        <v>0</v>
      </c>
      <c r="M810" s="256">
        <f>IFERROR(_xlfn.MAXIFS('Details local delivery'!AB:AB,'Details local delivery'!B:B,A810),"-")</f>
        <v>0</v>
      </c>
      <c r="N810" s="104">
        <f t="shared" si="159"/>
        <v>0.8571428571428571</v>
      </c>
      <c r="O810" s="104">
        <f t="shared" si="160"/>
        <v>1.1764705882352942</v>
      </c>
      <c r="P810" s="99">
        <f t="shared" si="161"/>
        <v>0</v>
      </c>
      <c r="Q810" s="100">
        <f t="shared" si="162"/>
        <v>0</v>
      </c>
      <c r="R810" s="105" t="e">
        <f t="shared" si="163"/>
        <v>#DIV/0!</v>
      </c>
      <c r="S810" s="101">
        <f t="shared" si="164"/>
        <v>1.1764705882352942</v>
      </c>
      <c r="T810" s="102"/>
      <c r="U810" s="107"/>
      <c r="V810" s="5"/>
    </row>
    <row r="811" spans="1:22" ht="15.6" x14ac:dyDescent="0.3">
      <c r="A811" s="18" t="s">
        <v>1584</v>
      </c>
      <c r="B811" s="92">
        <f>+IFERROR(VLOOKUP(A811,'Details local delivery'!B:C,2,0),"-")</f>
        <v>46114</v>
      </c>
      <c r="C811" s="93">
        <f t="shared" si="158"/>
        <v>46114</v>
      </c>
      <c r="D811" s="94" t="str">
        <f>+IFERROR(VLOOKUP(A811,'Details local delivery'!B:E,4,0),"-")</f>
        <v>6502TU247</v>
      </c>
      <c r="E811" s="94">
        <f>VLOOKUP(A811,'Details local delivery'!B:L,11,0)</f>
        <v>14</v>
      </c>
      <c r="F811" s="94">
        <f>SUMIFS('Details local delivery'!M:M,'Details local delivery'!G:G,'RECAP Delivery Plan '!A811)</f>
        <v>10</v>
      </c>
      <c r="G811" s="94">
        <f>VLOOKUP(A811,'Details local delivery'!B:J,9,0)</f>
        <v>8500</v>
      </c>
      <c r="H811" s="95">
        <f>SUMIFS('Details local delivery'!K:K,'Details local delivery'!G:G,'RECAP Delivery Plan '!A811)</f>
        <v>12000</v>
      </c>
      <c r="I811" s="96">
        <f>SUMIFS('Details local delivery'!Y:Y,'Details local delivery'!B:B,A:A)</f>
        <v>0</v>
      </c>
      <c r="J811" s="97">
        <f>AVERAGEIFS('Details local delivery'!W:W,'Details local delivery'!B:B,A811)</f>
        <v>1</v>
      </c>
      <c r="K811" s="96">
        <f>_xlfn.MAXIFS('Details local delivery'!Z:Z,'Details local delivery'!B:B,A811)</f>
        <v>0</v>
      </c>
      <c r="L811" s="96">
        <f>_xlfn.MAXIFS('Details local delivery'!AA:AA,'Details local delivery'!B:B,A811)</f>
        <v>0</v>
      </c>
      <c r="M811" s="256">
        <f>IFERROR(_xlfn.MAXIFS('Details local delivery'!AB:AB,'Details local delivery'!B:B,A811),"-")</f>
        <v>0</v>
      </c>
      <c r="N811" s="104">
        <f t="shared" si="159"/>
        <v>0.7142857142857143</v>
      </c>
      <c r="O811" s="104">
        <f t="shared" si="160"/>
        <v>1.411764705882353</v>
      </c>
      <c r="P811" s="99">
        <f t="shared" si="161"/>
        <v>0</v>
      </c>
      <c r="Q811" s="100">
        <f t="shared" si="162"/>
        <v>0</v>
      </c>
      <c r="R811" s="105" t="e">
        <f t="shared" si="163"/>
        <v>#DIV/0!</v>
      </c>
      <c r="S811" s="101">
        <f t="shared" si="164"/>
        <v>1.411764705882353</v>
      </c>
      <c r="T811" s="102"/>
      <c r="U811" s="107"/>
      <c r="V811" s="5"/>
    </row>
    <row r="812" spans="1:22" ht="15.6" x14ac:dyDescent="0.3">
      <c r="A812" s="18" t="s">
        <v>1585</v>
      </c>
      <c r="B812" s="92">
        <f>+IFERROR(VLOOKUP(A812,'Details local delivery'!B:C,2,0),"-")</f>
        <v>46114</v>
      </c>
      <c r="C812" s="93">
        <f t="shared" si="158"/>
        <v>46114</v>
      </c>
      <c r="D812" s="94" t="str">
        <f>+IFERROR(VLOOKUP(A812,'Details local delivery'!B:E,4,0),"-")</f>
        <v>7797tu218</v>
      </c>
      <c r="E812" s="94">
        <f>VLOOKUP(A812,'Details local delivery'!B:L,11,0)</f>
        <v>3</v>
      </c>
      <c r="F812" s="94">
        <f>SUMIFS('Details local delivery'!M:M,'Details local delivery'!G:G,'RECAP Delivery Plan '!A812)</f>
        <v>1</v>
      </c>
      <c r="G812" s="94">
        <f>VLOOKUP(A812,'Details local delivery'!B:J,9,0)</f>
        <v>927</v>
      </c>
      <c r="H812" s="95">
        <f>SUMIFS('Details local delivery'!K:K,'Details local delivery'!G:G,'RECAP Delivery Plan '!A812)</f>
        <v>200</v>
      </c>
      <c r="I812" s="96">
        <f>SUMIFS('Details local delivery'!Y:Y,'Details local delivery'!B:B,A:A)</f>
        <v>0</v>
      </c>
      <c r="J812" s="97">
        <f>AVERAGEIFS('Details local delivery'!W:W,'Details local delivery'!B:B,A812)</f>
        <v>0.65416666666666679</v>
      </c>
      <c r="K812" s="96">
        <f>_xlfn.MAXIFS('Details local delivery'!Z:Z,'Details local delivery'!B:B,A812)</f>
        <v>0</v>
      </c>
      <c r="L812" s="96">
        <f>_xlfn.MAXIFS('Details local delivery'!AA:AA,'Details local delivery'!B:B,A812)</f>
        <v>0</v>
      </c>
      <c r="M812" s="256">
        <f>IFERROR(_xlfn.MAXIFS('Details local delivery'!AB:AB,'Details local delivery'!B:B,A812),"-")</f>
        <v>0</v>
      </c>
      <c r="N812" s="104">
        <f t="shared" si="159"/>
        <v>0.33333333333333331</v>
      </c>
      <c r="O812" s="104">
        <f t="shared" si="160"/>
        <v>0.21574973031283712</v>
      </c>
      <c r="P812" s="99">
        <f t="shared" si="161"/>
        <v>0</v>
      </c>
      <c r="Q812" s="100">
        <f t="shared" si="162"/>
        <v>0</v>
      </c>
      <c r="R812" s="105" t="e">
        <f t="shared" si="163"/>
        <v>#DIV/0!</v>
      </c>
      <c r="S812" s="101">
        <f t="shared" si="164"/>
        <v>0.33333333333333331</v>
      </c>
      <c r="T812" s="102"/>
      <c r="U812" s="107"/>
      <c r="V812" s="5"/>
    </row>
    <row r="813" spans="1:22" ht="15.6" x14ac:dyDescent="0.3">
      <c r="A813" s="18" t="s">
        <v>1586</v>
      </c>
      <c r="B813" s="92">
        <f>+IFERROR(VLOOKUP(A813,'Details local delivery'!B:C,2,0),"-")</f>
        <v>46114</v>
      </c>
      <c r="C813" s="93">
        <f t="shared" si="158"/>
        <v>46114</v>
      </c>
      <c r="D813" s="94" t="str">
        <f>+IFERROR(VLOOKUP(A813,'Details local delivery'!B:E,4,0),"-")</f>
        <v>7797tu218</v>
      </c>
      <c r="E813" s="94">
        <f>VLOOKUP(A813,'Details local delivery'!B:L,11,0)</f>
        <v>3</v>
      </c>
      <c r="F813" s="94">
        <f>SUMIFS('Details local delivery'!M:M,'Details local delivery'!G:G,'RECAP Delivery Plan '!A813)</f>
        <v>1</v>
      </c>
      <c r="G813" s="94">
        <f>VLOOKUP(A813,'Details local delivery'!B:J,9,0)</f>
        <v>927</v>
      </c>
      <c r="H813" s="95">
        <f>SUMIFS('Details local delivery'!K:K,'Details local delivery'!G:G,'RECAP Delivery Plan '!A813)</f>
        <v>120</v>
      </c>
      <c r="I813" s="96">
        <f>SUMIFS('Details local delivery'!Y:Y,'Details local delivery'!B:B,A:A)</f>
        <v>0</v>
      </c>
      <c r="J813" s="97">
        <f>AVERAGEIFS('Details local delivery'!W:W,'Details local delivery'!B:B,A813)</f>
        <v>1</v>
      </c>
      <c r="K813" s="96">
        <f>_xlfn.MAXIFS('Details local delivery'!Z:Z,'Details local delivery'!B:B,A813)</f>
        <v>0</v>
      </c>
      <c r="L813" s="96">
        <f>_xlfn.MAXIFS('Details local delivery'!AA:AA,'Details local delivery'!B:B,A813)</f>
        <v>0</v>
      </c>
      <c r="M813" s="96">
        <f>_xlfn.MAXIFS('Details local delivery'!AB:AB,'Details local delivery'!B:B,A813)</f>
        <v>0</v>
      </c>
      <c r="N813" s="104">
        <f t="shared" si="159"/>
        <v>0.33333333333333331</v>
      </c>
      <c r="O813" s="104">
        <f t="shared" si="160"/>
        <v>0.12944983818770225</v>
      </c>
      <c r="P813" s="99">
        <f t="shared" si="161"/>
        <v>0</v>
      </c>
      <c r="Q813" s="100">
        <f t="shared" si="162"/>
        <v>0</v>
      </c>
      <c r="R813" s="105" t="e">
        <f t="shared" si="163"/>
        <v>#DIV/0!</v>
      </c>
      <c r="S813" s="101">
        <f t="shared" si="164"/>
        <v>0.33333333333333331</v>
      </c>
      <c r="T813" s="102"/>
      <c r="U813" s="107"/>
      <c r="V813" s="5"/>
    </row>
    <row r="814" spans="1:22" ht="15.6" x14ac:dyDescent="0.3">
      <c r="A814" s="18" t="s">
        <v>1587</v>
      </c>
      <c r="B814" s="92">
        <f>+IFERROR(VLOOKUP(A814,'Details local delivery'!B:C,2,0),"-")</f>
        <v>46115</v>
      </c>
      <c r="C814" s="93">
        <f t="shared" si="158"/>
        <v>46115</v>
      </c>
      <c r="D814" s="94" t="str">
        <f>+IFERROR(VLOOKUP(A814,'Details local delivery'!B:E,4,0),"-")</f>
        <v>9524TU238</v>
      </c>
      <c r="E814" s="94">
        <f>VLOOKUP(A814,'Details local delivery'!B:L,11,0)</f>
        <v>14</v>
      </c>
      <c r="F814" s="94">
        <f>SUMIFS('Details local delivery'!M:M,'Details local delivery'!G:G,'RECAP Delivery Plan '!A814)</f>
        <v>4</v>
      </c>
      <c r="G814" s="94">
        <f>VLOOKUP(A814,'Details local delivery'!B:J,9,0)</f>
        <v>10230</v>
      </c>
      <c r="H814" s="95">
        <f>SUMIFS('Details local delivery'!K:K,'Details local delivery'!G:G,'RECAP Delivery Plan '!A814)</f>
        <v>8500</v>
      </c>
      <c r="I814" s="96">
        <f>SUMIFS('Details local delivery'!Y:Y,'Details local delivery'!B:B,A:A)</f>
        <v>0</v>
      </c>
      <c r="J814" s="97">
        <f>AVERAGEIFS('Details local delivery'!W:W,'Details local delivery'!B:B,A814)</f>
        <v>1</v>
      </c>
      <c r="K814" s="96">
        <f>_xlfn.MAXIFS('Details local delivery'!Z:Z,'Details local delivery'!B:B,A814)</f>
        <v>0</v>
      </c>
      <c r="L814" s="96">
        <f>_xlfn.MAXIFS('Details local delivery'!AA:AA,'Details local delivery'!B:B,A814)</f>
        <v>0</v>
      </c>
      <c r="M814" s="256">
        <f>IFERROR(_xlfn.MAXIFS('Details local delivery'!AB:AB,'Details local delivery'!B:B,A814),"-")</f>
        <v>0</v>
      </c>
      <c r="N814" s="104">
        <f t="shared" si="159"/>
        <v>0.2857142857142857</v>
      </c>
      <c r="O814" s="104">
        <f t="shared" si="160"/>
        <v>0.83088954056695996</v>
      </c>
      <c r="P814" s="99">
        <f t="shared" si="161"/>
        <v>0</v>
      </c>
      <c r="Q814" s="100">
        <f t="shared" si="162"/>
        <v>0</v>
      </c>
      <c r="R814" s="105" t="e">
        <f t="shared" si="163"/>
        <v>#DIV/0!</v>
      </c>
      <c r="S814" s="101">
        <f t="shared" si="164"/>
        <v>0.83088954056695996</v>
      </c>
      <c r="T814" s="102"/>
      <c r="U814" s="107"/>
      <c r="V814" s="5"/>
    </row>
    <row r="815" spans="1:22" ht="15.6" x14ac:dyDescent="0.3">
      <c r="A815" s="18" t="s">
        <v>1588</v>
      </c>
      <c r="B815" s="92">
        <f>+IFERROR(VLOOKUP(A815,'Details local delivery'!B:C,2,0),"-")</f>
        <v>46115</v>
      </c>
      <c r="C815" s="93">
        <f t="shared" si="158"/>
        <v>46115</v>
      </c>
      <c r="D815" s="94" t="str">
        <f>+IFERROR(VLOOKUP(A815,'Details local delivery'!B:E,4,0),"-")</f>
        <v>9524TU238</v>
      </c>
      <c r="E815" s="94">
        <f>VLOOKUP(A815,'Details local delivery'!B:L,11,0)</f>
        <v>14</v>
      </c>
      <c r="F815" s="94">
        <f>SUMIFS('Details local delivery'!M:M,'Details local delivery'!G:G,'RECAP Delivery Plan '!A815)</f>
        <v>14</v>
      </c>
      <c r="G815" s="94">
        <f>VLOOKUP(A815,'Details local delivery'!B:J,9,0)</f>
        <v>10230</v>
      </c>
      <c r="H815" s="95">
        <f>SUMIFS('Details local delivery'!K:K,'Details local delivery'!G:G,'RECAP Delivery Plan '!A815)</f>
        <v>5320</v>
      </c>
      <c r="I815" s="96">
        <f>SUMIFS('Details local delivery'!Y:Y,'Details local delivery'!B:B,A:A)</f>
        <v>0</v>
      </c>
      <c r="J815" s="97">
        <f>AVERAGEIFS('Details local delivery'!W:W,'Details local delivery'!B:B,A815)</f>
        <v>1</v>
      </c>
      <c r="K815" s="96">
        <f>_xlfn.MAXIFS('Details local delivery'!Z:Z,'Details local delivery'!B:B,A815)</f>
        <v>0</v>
      </c>
      <c r="L815" s="96">
        <f>_xlfn.MAXIFS('Details local delivery'!AA:AA,'Details local delivery'!B:B,A815)</f>
        <v>0</v>
      </c>
      <c r="M815" s="256">
        <f>IFERROR(_xlfn.MAXIFS('Details local delivery'!AB:AB,'Details local delivery'!B:B,A815),"-")</f>
        <v>0</v>
      </c>
      <c r="N815" s="104">
        <f t="shared" si="159"/>
        <v>1</v>
      </c>
      <c r="O815" s="104">
        <f t="shared" si="160"/>
        <v>0.52003910068426196</v>
      </c>
      <c r="P815" s="99">
        <f t="shared" si="161"/>
        <v>0</v>
      </c>
      <c r="Q815" s="100">
        <f t="shared" si="162"/>
        <v>0</v>
      </c>
      <c r="R815" s="105" t="e">
        <f t="shared" si="163"/>
        <v>#DIV/0!</v>
      </c>
      <c r="S815" s="101">
        <f t="shared" si="164"/>
        <v>1</v>
      </c>
      <c r="T815" s="102"/>
      <c r="U815" s="107"/>
      <c r="V815" s="5"/>
    </row>
    <row r="816" spans="1:22" ht="15.6" x14ac:dyDescent="0.3">
      <c r="A816" s="18" t="s">
        <v>1589</v>
      </c>
      <c r="B816" s="92">
        <f>+IFERROR(VLOOKUP(A816,'Details local delivery'!B:C,2,0),"-")</f>
        <v>46115</v>
      </c>
      <c r="C816" s="93">
        <f t="shared" si="158"/>
        <v>46115</v>
      </c>
      <c r="D816" s="94" t="str">
        <f>+IFERROR(VLOOKUP(A816,'Details local delivery'!B:E,4,0),"-")</f>
        <v>6502TU247</v>
      </c>
      <c r="E816" s="94">
        <f>VLOOKUP(A816,'Details local delivery'!B:L,11,0)</f>
        <v>14</v>
      </c>
      <c r="F816" s="94">
        <f>SUMIFS('Details local delivery'!M:M,'Details local delivery'!G:G,'RECAP Delivery Plan '!A816)</f>
        <v>10</v>
      </c>
      <c r="G816" s="94">
        <f>VLOOKUP(A816,'Details local delivery'!B:J,9,0)</f>
        <v>8500</v>
      </c>
      <c r="H816" s="95">
        <f>SUMIFS('Details local delivery'!K:K,'Details local delivery'!G:G,'RECAP Delivery Plan '!A816)</f>
        <v>7620</v>
      </c>
      <c r="I816" s="96">
        <f>SUMIFS('Details local delivery'!Y:Y,'Details local delivery'!B:B,A:A)</f>
        <v>0</v>
      </c>
      <c r="J816" s="97">
        <f>AVERAGEIFS('Details local delivery'!W:W,'Details local delivery'!B:B,A816)</f>
        <v>1</v>
      </c>
      <c r="K816" s="96">
        <f>_xlfn.MAXIFS('Details local delivery'!Z:Z,'Details local delivery'!B:B,A816)</f>
        <v>0</v>
      </c>
      <c r="L816" s="96">
        <f>_xlfn.MAXIFS('Details local delivery'!AA:AA,'Details local delivery'!B:B,A816)</f>
        <v>0</v>
      </c>
      <c r="M816" s="256">
        <f>IFERROR(_xlfn.MAXIFS('Details local delivery'!AB:AB,'Details local delivery'!B:B,A816),"-")</f>
        <v>0</v>
      </c>
      <c r="N816" s="104">
        <f t="shared" si="159"/>
        <v>0.7142857142857143</v>
      </c>
      <c r="O816" s="104">
        <f t="shared" si="160"/>
        <v>0.89647058823529413</v>
      </c>
      <c r="P816" s="99">
        <f t="shared" si="161"/>
        <v>0</v>
      </c>
      <c r="Q816" s="100">
        <f t="shared" si="162"/>
        <v>0</v>
      </c>
      <c r="R816" s="105" t="e">
        <f t="shared" si="163"/>
        <v>#DIV/0!</v>
      </c>
      <c r="S816" s="101">
        <f t="shared" si="164"/>
        <v>0.89647058823529413</v>
      </c>
      <c r="T816" s="102"/>
      <c r="U816" s="107"/>
      <c r="V816" s="5"/>
    </row>
    <row r="817" spans="1:22" ht="15.6" x14ac:dyDescent="0.3">
      <c r="A817" s="18" t="s">
        <v>1590</v>
      </c>
      <c r="B817" s="92">
        <f>+IFERROR(VLOOKUP(A817,'Details local delivery'!B:C,2,0),"-")</f>
        <v>46115</v>
      </c>
      <c r="C817" s="93">
        <f t="shared" si="158"/>
        <v>46115</v>
      </c>
      <c r="D817" s="94" t="str">
        <f>+IFERROR(VLOOKUP(A817,'Details local delivery'!B:E,4,0),"-")</f>
        <v>6502TU247</v>
      </c>
      <c r="E817" s="94">
        <f>VLOOKUP(A817,'Details local delivery'!B:L,11,0)</f>
        <v>14</v>
      </c>
      <c r="F817" s="94">
        <f>SUMIFS('Details local delivery'!M:M,'Details local delivery'!G:G,'RECAP Delivery Plan '!A817)</f>
        <v>6</v>
      </c>
      <c r="G817" s="94">
        <f>VLOOKUP(A817,'Details local delivery'!B:J,9,0)</f>
        <v>8500</v>
      </c>
      <c r="H817" s="95">
        <f>SUMIFS('Details local delivery'!K:K,'Details local delivery'!G:G,'RECAP Delivery Plan '!A817)</f>
        <v>4550</v>
      </c>
      <c r="I817" s="96">
        <f>SUMIFS('Details local delivery'!Y:Y,'Details local delivery'!B:B,A:A)</f>
        <v>0</v>
      </c>
      <c r="J817" s="97">
        <f>AVERAGEIFS('Details local delivery'!W:W,'Details local delivery'!B:B,A817)</f>
        <v>1</v>
      </c>
      <c r="K817" s="96">
        <f>_xlfn.MAXIFS('Details local delivery'!Z:Z,'Details local delivery'!B:B,A817)</f>
        <v>0</v>
      </c>
      <c r="L817" s="96">
        <f>_xlfn.MAXIFS('Details local delivery'!AA:AA,'Details local delivery'!B:B,A817)</f>
        <v>0</v>
      </c>
      <c r="M817" s="256">
        <f>IFERROR(_xlfn.MAXIFS('Details local delivery'!AB:AB,'Details local delivery'!B:B,A817),"-")</f>
        <v>0</v>
      </c>
      <c r="N817" s="104">
        <f t="shared" si="159"/>
        <v>0.42857142857142855</v>
      </c>
      <c r="O817" s="104">
        <f t="shared" si="160"/>
        <v>0.53529411764705881</v>
      </c>
      <c r="P817" s="99">
        <f t="shared" si="161"/>
        <v>0</v>
      </c>
      <c r="Q817" s="100">
        <f t="shared" si="162"/>
        <v>0</v>
      </c>
      <c r="R817" s="105" t="e">
        <f t="shared" si="163"/>
        <v>#DIV/0!</v>
      </c>
      <c r="S817" s="101">
        <f t="shared" si="164"/>
        <v>0.53529411764705881</v>
      </c>
      <c r="T817" s="102"/>
      <c r="U817" s="107"/>
      <c r="V817" s="5"/>
    </row>
    <row r="818" spans="1:22" ht="15.6" x14ac:dyDescent="0.3">
      <c r="A818" s="18" t="s">
        <v>1591</v>
      </c>
      <c r="B818" s="92">
        <f>+IFERROR(VLOOKUP(A818,'Details local delivery'!B:C,2,0),"-")</f>
        <v>46115</v>
      </c>
      <c r="C818" s="93">
        <f t="shared" si="158"/>
        <v>46115</v>
      </c>
      <c r="D818" s="94" t="str">
        <f>+IFERROR(VLOOKUP(A818,'Details local delivery'!B:E,4,0),"-")</f>
        <v>REM107627</v>
      </c>
      <c r="E818" s="94">
        <f>VLOOKUP(A818,'Details local delivery'!B:L,11,0)</f>
        <v>27</v>
      </c>
      <c r="F818" s="94">
        <f>SUMIFS('Details local delivery'!M:M,'Details local delivery'!G:G,'RECAP Delivery Plan '!A818)</f>
        <v>28</v>
      </c>
      <c r="G818" s="94">
        <f>VLOOKUP(A818,'Details local delivery'!B:J,9,0)</f>
        <v>24950</v>
      </c>
      <c r="H818" s="95">
        <f>SUMIFS('Details local delivery'!K:K,'Details local delivery'!G:G,'RECAP Delivery Plan '!A818)</f>
        <v>22322</v>
      </c>
      <c r="I818" s="96">
        <f>SUMIFS('Details local delivery'!Y:Y,'Details local delivery'!B:B,A:A)</f>
        <v>0</v>
      </c>
      <c r="J818" s="97">
        <f>AVERAGEIFS('Details local delivery'!W:W,'Details local delivery'!B:B,A818)</f>
        <v>1</v>
      </c>
      <c r="K818" s="96">
        <f>_xlfn.MAXIFS('Details local delivery'!Z:Z,'Details local delivery'!B:B,A818)</f>
        <v>0</v>
      </c>
      <c r="L818" s="96">
        <f>_xlfn.MAXIFS('Details local delivery'!AA:AA,'Details local delivery'!B:B,A818)</f>
        <v>0</v>
      </c>
      <c r="M818" s="256">
        <f>IFERROR(_xlfn.MAXIFS('Details local delivery'!AB:AB,'Details local delivery'!B:B,A818),"-")</f>
        <v>0</v>
      </c>
      <c r="N818" s="104">
        <f t="shared" si="159"/>
        <v>1.037037037037037</v>
      </c>
      <c r="O818" s="104">
        <f t="shared" si="160"/>
        <v>0.89466933867735476</v>
      </c>
      <c r="P818" s="99">
        <f t="shared" si="161"/>
        <v>0</v>
      </c>
      <c r="Q818" s="100">
        <f t="shared" si="162"/>
        <v>0</v>
      </c>
      <c r="R818" s="105" t="e">
        <f t="shared" si="163"/>
        <v>#DIV/0!</v>
      </c>
      <c r="S818" s="101">
        <f t="shared" si="164"/>
        <v>1.037037037037037</v>
      </c>
      <c r="T818" s="102"/>
      <c r="U818" s="107"/>
      <c r="V818" s="5"/>
    </row>
    <row r="819" spans="1:22" ht="15.6" hidden="1" x14ac:dyDescent="0.3">
      <c r="A819" s="18" t="s">
        <v>1592</v>
      </c>
      <c r="B819" s="92">
        <f>+IFERROR(VLOOKUP(A819,'Details local delivery'!B:C,2,0),"-")</f>
        <v>46115</v>
      </c>
      <c r="C819" s="93">
        <f t="shared" si="158"/>
        <v>46115</v>
      </c>
      <c r="D819" s="94" t="str">
        <f>+IFERROR(VLOOKUP(A819,'Details local delivery'!B:E,4,0),"-")</f>
        <v>GTS</v>
      </c>
      <c r="E819" s="94">
        <f>VLOOKUP(A819,'Details local delivery'!B:L,11,0)</f>
        <v>0</v>
      </c>
      <c r="F819" s="94">
        <f>SUMIFS('Details local delivery'!M:M,'Details local delivery'!G:G,'RECAP Delivery Plan '!A819)</f>
        <v>1</v>
      </c>
      <c r="G819" s="94">
        <f>VLOOKUP(A819,'Details local delivery'!B:J,9,0)</f>
        <v>0</v>
      </c>
      <c r="H819" s="95">
        <f>SUMIFS('Details local delivery'!K:K,'Details local delivery'!G:G,'RECAP Delivery Plan '!A819)</f>
        <v>0</v>
      </c>
      <c r="I819" s="96">
        <f>SUMIFS('Details local delivery'!Y:Y,'Details local delivery'!B:B,A:A)</f>
        <v>0</v>
      </c>
      <c r="J819" s="97">
        <f>AVERAGEIFS('Details local delivery'!W:W,'Details local delivery'!B:B,A819)</f>
        <v>1</v>
      </c>
      <c r="K819" s="96">
        <f>_xlfn.MAXIFS('Details local delivery'!Z:Z,'Details local delivery'!B:B,A819)</f>
        <v>0</v>
      </c>
      <c r="L819" s="96">
        <f>_xlfn.MAXIFS('Details local delivery'!AA:AA,'Details local delivery'!B:B,A819)</f>
        <v>0</v>
      </c>
      <c r="M819" s="256">
        <f>IFERROR(_xlfn.MAXIFS('Details local delivery'!AB:AB,'Details local delivery'!B:B,A819),"-")</f>
        <v>0</v>
      </c>
      <c r="N819" s="104" t="e">
        <f t="shared" si="159"/>
        <v>#DIV/0!</v>
      </c>
      <c r="O819" s="104" t="e">
        <f t="shared" si="160"/>
        <v>#DIV/0!</v>
      </c>
      <c r="P819" s="99">
        <f t="shared" si="161"/>
        <v>0</v>
      </c>
      <c r="Q819" s="100">
        <f t="shared" si="162"/>
        <v>0</v>
      </c>
      <c r="R819" s="105" t="e">
        <f t="shared" si="163"/>
        <v>#DIV/0!</v>
      </c>
      <c r="S819" s="101" t="e">
        <f t="shared" si="164"/>
        <v>#DIV/0!</v>
      </c>
      <c r="T819" s="102"/>
      <c r="U819" s="107"/>
      <c r="V819" s="5"/>
    </row>
    <row r="820" spans="1:22" ht="15.6" x14ac:dyDescent="0.3">
      <c r="A820" s="18" t="s">
        <v>1593</v>
      </c>
      <c r="B820" s="92">
        <f>+IFERROR(VLOOKUP(A820,'Details local delivery'!B:C,2,0),"-")</f>
        <v>46115</v>
      </c>
      <c r="C820" s="93">
        <f t="shared" si="158"/>
        <v>46115</v>
      </c>
      <c r="D820" s="94" t="str">
        <f>+IFERROR(VLOOKUP(A820,'Details local delivery'!B:E,4,0),"-")</f>
        <v>626tu203</v>
      </c>
      <c r="E820" s="94">
        <f>VLOOKUP(A820,'Details local delivery'!B:L,11,0)</f>
        <v>14</v>
      </c>
      <c r="F820" s="94">
        <f>SUMIFS('Details local delivery'!M:M,'Details local delivery'!G:G,'RECAP Delivery Plan '!A820)</f>
        <v>17</v>
      </c>
      <c r="G820" s="94">
        <f>VLOOKUP(A820,'Details local delivery'!B:J,9,0)</f>
        <v>8500</v>
      </c>
      <c r="H820" s="95">
        <f>SUMIFS('Details local delivery'!K:K,'Details local delivery'!G:G,'RECAP Delivery Plan '!A820)</f>
        <v>3955.5</v>
      </c>
      <c r="I820" s="96">
        <f>SUMIFS('Details local delivery'!Y:Y,'Details local delivery'!B:B,A:A)</f>
        <v>0</v>
      </c>
      <c r="J820" s="97">
        <f>AVERAGEIFS('Details local delivery'!W:W,'Details local delivery'!B:B,A820)</f>
        <v>1</v>
      </c>
      <c r="K820" s="96">
        <f>_xlfn.MAXIFS('Details local delivery'!Z:Z,'Details local delivery'!B:B,A820)</f>
        <v>0</v>
      </c>
      <c r="L820" s="96">
        <f>_xlfn.MAXIFS('Details local delivery'!AA:AA,'Details local delivery'!B:B,A820)</f>
        <v>0</v>
      </c>
      <c r="M820" s="256">
        <f>IFERROR(_xlfn.MAXIFS('Details local delivery'!AB:AB,'Details local delivery'!B:B,A820),"-")</f>
        <v>0</v>
      </c>
      <c r="N820" s="104">
        <f t="shared" si="159"/>
        <v>1.2142857142857142</v>
      </c>
      <c r="O820" s="104">
        <f t="shared" si="160"/>
        <v>0.46535294117647058</v>
      </c>
      <c r="P820" s="99">
        <f t="shared" si="161"/>
        <v>0</v>
      </c>
      <c r="Q820" s="100">
        <f t="shared" si="162"/>
        <v>0</v>
      </c>
      <c r="R820" s="105" t="e">
        <f t="shared" si="163"/>
        <v>#DIV/0!</v>
      </c>
      <c r="S820" s="101">
        <f t="shared" si="164"/>
        <v>1.2142857142857142</v>
      </c>
      <c r="T820" s="102"/>
      <c r="U820" s="107"/>
      <c r="V820" s="5"/>
    </row>
    <row r="821" spans="1:22" ht="15.6" x14ac:dyDescent="0.3">
      <c r="A821" s="18" t="s">
        <v>1594</v>
      </c>
      <c r="B821" s="92">
        <f>+IFERROR(VLOOKUP(A821,'Details local delivery'!B:C,2,0),"-")</f>
        <v>46115</v>
      </c>
      <c r="C821" s="93">
        <f t="shared" si="158"/>
        <v>46115</v>
      </c>
      <c r="D821" s="94" t="str">
        <f>+IFERROR(VLOOKUP(A821,'Details local delivery'!B:E,4,0),"-")</f>
        <v>4331tu175</v>
      </c>
      <c r="E821" s="94">
        <f>VLOOKUP(A821,'Details local delivery'!B:L,11,0)</f>
        <v>14</v>
      </c>
      <c r="F821" s="94">
        <f>SUMIFS('Details local delivery'!M:M,'Details local delivery'!G:G,'RECAP Delivery Plan '!A821)</f>
        <v>2</v>
      </c>
      <c r="G821" s="94">
        <f>VLOOKUP(A821,'Details local delivery'!B:J,9,0)</f>
        <v>9200</v>
      </c>
      <c r="H821" s="95">
        <f>SUMIFS('Details local delivery'!K:K,'Details local delivery'!G:G,'RECAP Delivery Plan '!A821)</f>
        <v>200</v>
      </c>
      <c r="I821" s="96">
        <f>SUMIFS('Details local delivery'!Y:Y,'Details local delivery'!B:B,A:A)</f>
        <v>0</v>
      </c>
      <c r="J821" s="97">
        <f>AVERAGEIFS('Details local delivery'!W:W,'Details local delivery'!B:B,A821)</f>
        <v>1</v>
      </c>
      <c r="K821" s="96">
        <f>_xlfn.MAXIFS('Details local delivery'!Z:Z,'Details local delivery'!B:B,A821)</f>
        <v>0</v>
      </c>
      <c r="L821" s="96">
        <f>_xlfn.MAXIFS('Details local delivery'!AA:AA,'Details local delivery'!B:B,A821)</f>
        <v>0</v>
      </c>
      <c r="M821" s="256">
        <f>IFERROR(_xlfn.MAXIFS('Details local delivery'!AB:AB,'Details local delivery'!B:B,A821),"-")</f>
        <v>0</v>
      </c>
      <c r="N821" s="104">
        <f t="shared" si="159"/>
        <v>0.14285714285714285</v>
      </c>
      <c r="O821" s="104">
        <f t="shared" si="160"/>
        <v>2.1739130434782608E-2</v>
      </c>
      <c r="P821" s="99">
        <f t="shared" si="161"/>
        <v>0</v>
      </c>
      <c r="Q821" s="100">
        <f t="shared" si="162"/>
        <v>0</v>
      </c>
      <c r="R821" s="105" t="e">
        <f t="shared" si="163"/>
        <v>#DIV/0!</v>
      </c>
      <c r="S821" s="101">
        <f t="shared" si="164"/>
        <v>0.14285714285714285</v>
      </c>
      <c r="T821" s="102"/>
      <c r="U821" s="107"/>
      <c r="V821" s="5"/>
    </row>
    <row r="822" spans="1:22" ht="15.6" x14ac:dyDescent="0.3">
      <c r="A822" s="18" t="s">
        <v>1595</v>
      </c>
      <c r="B822" s="92">
        <f>+IFERROR(VLOOKUP(A822,'Details local delivery'!B:C,2,0),"-")</f>
        <v>46115</v>
      </c>
      <c r="C822" s="93">
        <f t="shared" si="158"/>
        <v>46115</v>
      </c>
      <c r="D822" s="94" t="str">
        <f>+IFERROR(VLOOKUP(A822,'Details local delivery'!B:E,4,0),"-")</f>
        <v>4331tu175</v>
      </c>
      <c r="E822" s="94">
        <f>VLOOKUP(A822,'Details local delivery'!B:L,11,0)</f>
        <v>14</v>
      </c>
      <c r="F822" s="94">
        <f>SUMIFS('Details local delivery'!M:M,'Details local delivery'!G:G,'RECAP Delivery Plan '!A822)</f>
        <v>4</v>
      </c>
      <c r="G822" s="94">
        <f>VLOOKUP(A822,'Details local delivery'!B:J,9,0)</f>
        <v>9200</v>
      </c>
      <c r="H822" s="95">
        <f>SUMIFS('Details local delivery'!K:K,'Details local delivery'!G:G,'RECAP Delivery Plan '!A822)</f>
        <v>1000</v>
      </c>
      <c r="I822" s="96">
        <f>SUMIFS('Details local delivery'!Y:Y,'Details local delivery'!B:B,A:A)</f>
        <v>0</v>
      </c>
      <c r="J822" s="97">
        <f>AVERAGEIFS('Details local delivery'!W:W,'Details local delivery'!B:B,A822)</f>
        <v>1</v>
      </c>
      <c r="K822" s="96">
        <f>_xlfn.MAXIFS('Details local delivery'!Z:Z,'Details local delivery'!B:B,A822)</f>
        <v>0</v>
      </c>
      <c r="L822" s="96">
        <f>_xlfn.MAXIFS('Details local delivery'!AA:AA,'Details local delivery'!B:B,A822)</f>
        <v>0</v>
      </c>
      <c r="M822" s="96">
        <f>_xlfn.MAXIFS('Details local delivery'!AB:AB,'Details local delivery'!B:B,A822)</f>
        <v>0</v>
      </c>
      <c r="N822" s="104">
        <f t="shared" si="159"/>
        <v>0.2857142857142857</v>
      </c>
      <c r="O822" s="104">
        <f t="shared" si="160"/>
        <v>0.10869565217391304</v>
      </c>
      <c r="P822" s="99">
        <f t="shared" si="161"/>
        <v>0</v>
      </c>
      <c r="Q822" s="100">
        <f t="shared" si="162"/>
        <v>0</v>
      </c>
      <c r="R822" s="105" t="e">
        <f t="shared" si="163"/>
        <v>#DIV/0!</v>
      </c>
      <c r="S822" s="101">
        <f t="shared" ref="S822:S868" si="165">MAX(N822,O822)</f>
        <v>0.2857142857142857</v>
      </c>
      <c r="T822" s="102"/>
      <c r="U822" s="107"/>
      <c r="V822" s="5"/>
    </row>
    <row r="823" spans="1:22" ht="15.6" x14ac:dyDescent="0.3">
      <c r="A823" s="18" t="s">
        <v>1596</v>
      </c>
      <c r="B823" s="92">
        <f>+IFERROR(VLOOKUP(A823,'Details local delivery'!B:C,2,0),"-")</f>
        <v>46116</v>
      </c>
      <c r="C823" s="93">
        <f t="shared" si="158"/>
        <v>46116</v>
      </c>
      <c r="D823" s="94" t="str">
        <f>+IFERROR(VLOOKUP(A823,'Details local delivery'!B:E,4,0),"-")</f>
        <v>REM107627</v>
      </c>
      <c r="E823" s="94">
        <f>VLOOKUP(A823,'Details local delivery'!B:L,11,0)</f>
        <v>27</v>
      </c>
      <c r="F823" s="94">
        <f>SUMIFS('Details local delivery'!M:M,'Details local delivery'!G:G,'RECAP Delivery Plan '!A823)</f>
        <v>20</v>
      </c>
      <c r="G823" s="94">
        <f>VLOOKUP(A823,'Details local delivery'!B:J,9,0)</f>
        <v>24950</v>
      </c>
      <c r="H823" s="95">
        <f>SUMIFS('Details local delivery'!K:K,'Details local delivery'!G:G,'RECAP Delivery Plan '!A823)</f>
        <v>16223</v>
      </c>
      <c r="I823" s="96">
        <f>SUMIFS('Details local delivery'!Y:Y,'Details local delivery'!B:B,A:A)</f>
        <v>0</v>
      </c>
      <c r="J823" s="97">
        <f>AVERAGEIFS('Details local delivery'!W:W,'Details local delivery'!B:B,A823)</f>
        <v>1</v>
      </c>
      <c r="K823" s="96">
        <f>_xlfn.MAXIFS('Details local delivery'!Z:Z,'Details local delivery'!B:B,A823)</f>
        <v>0</v>
      </c>
      <c r="L823" s="96">
        <f>_xlfn.MAXIFS('Details local delivery'!AA:AA,'Details local delivery'!B:B,A823)</f>
        <v>0</v>
      </c>
      <c r="M823" s="256">
        <f>IFERROR(_xlfn.MAXIFS('Details local delivery'!AB:AB,'Details local delivery'!B:B,A823),"-")</f>
        <v>0</v>
      </c>
      <c r="N823" s="104">
        <f t="shared" si="159"/>
        <v>0.7407407407407407</v>
      </c>
      <c r="O823" s="104">
        <f t="shared" si="160"/>
        <v>0.65022044088176356</v>
      </c>
      <c r="P823" s="99">
        <f t="shared" si="161"/>
        <v>0</v>
      </c>
      <c r="Q823" s="100">
        <f t="shared" si="162"/>
        <v>0</v>
      </c>
      <c r="R823" s="105" t="e">
        <f t="shared" si="163"/>
        <v>#DIV/0!</v>
      </c>
      <c r="S823" s="101">
        <f t="shared" si="165"/>
        <v>0.7407407407407407</v>
      </c>
      <c r="T823" s="102"/>
      <c r="U823" s="107"/>
      <c r="V823" s="5"/>
    </row>
    <row r="824" spans="1:22" ht="15.6" x14ac:dyDescent="0.3">
      <c r="A824" s="18" t="s">
        <v>1597</v>
      </c>
      <c r="B824" s="92">
        <f>+IFERROR(VLOOKUP(A824,'Details local delivery'!B:C,2,0),"-")</f>
        <v>46116</v>
      </c>
      <c r="C824" s="93">
        <f t="shared" si="158"/>
        <v>46116</v>
      </c>
      <c r="D824" s="94" t="str">
        <f>+IFERROR(VLOOKUP(A824,'Details local delivery'!B:E,4,0),"-")</f>
        <v>6502TU247</v>
      </c>
      <c r="E824" s="94">
        <f>VLOOKUP(A824,'Details local delivery'!B:L,11,0)</f>
        <v>14</v>
      </c>
      <c r="F824" s="94">
        <f>SUMIFS('Details local delivery'!M:M,'Details local delivery'!G:G,'RECAP Delivery Plan '!A824)</f>
        <v>14</v>
      </c>
      <c r="G824" s="94">
        <f>VLOOKUP(A824,'Details local delivery'!B:J,9,0)</f>
        <v>8500</v>
      </c>
      <c r="H824" s="95">
        <f>SUMIFS('Details local delivery'!K:K,'Details local delivery'!G:G,'RECAP Delivery Plan '!A824)</f>
        <v>12123</v>
      </c>
      <c r="I824" s="96">
        <f>SUMIFS('Details local delivery'!Y:Y,'Details local delivery'!B:B,A:A)</f>
        <v>0</v>
      </c>
      <c r="J824" s="97">
        <f>AVERAGEIFS('Details local delivery'!W:W,'Details local delivery'!B:B,A824)</f>
        <v>1</v>
      </c>
      <c r="K824" s="96">
        <f>_xlfn.MAXIFS('Details local delivery'!Z:Z,'Details local delivery'!B:B,A824)</f>
        <v>0</v>
      </c>
      <c r="L824" s="96">
        <f>_xlfn.MAXIFS('Details local delivery'!AA:AA,'Details local delivery'!B:B,A824)</f>
        <v>0</v>
      </c>
      <c r="M824" s="256">
        <f>IFERROR(_xlfn.MAXIFS('Details local delivery'!AB:AB,'Details local delivery'!B:B,A824),"-")</f>
        <v>0</v>
      </c>
      <c r="N824" s="104">
        <f t="shared" si="159"/>
        <v>1</v>
      </c>
      <c r="O824" s="104">
        <f t="shared" si="160"/>
        <v>1.426235294117647</v>
      </c>
      <c r="P824" s="99">
        <f t="shared" si="161"/>
        <v>0</v>
      </c>
      <c r="Q824" s="100">
        <f t="shared" si="162"/>
        <v>0</v>
      </c>
      <c r="R824" s="105" t="e">
        <f t="shared" si="163"/>
        <v>#DIV/0!</v>
      </c>
      <c r="S824" s="101">
        <f t="shared" si="165"/>
        <v>1.426235294117647</v>
      </c>
      <c r="T824" s="102"/>
      <c r="U824" s="107"/>
      <c r="V824" s="5"/>
    </row>
    <row r="825" spans="1:22" ht="15.6" x14ac:dyDescent="0.3">
      <c r="A825" s="18" t="s">
        <v>1598</v>
      </c>
      <c r="B825" s="92">
        <f>+IFERROR(VLOOKUP(A825,'Details local delivery'!B:C,2,0),"-")</f>
        <v>46116</v>
      </c>
      <c r="C825" s="93">
        <f t="shared" si="158"/>
        <v>46116</v>
      </c>
      <c r="D825" s="94" t="str">
        <f>+IFERROR(VLOOKUP(A825,'Details local delivery'!B:E,4,0),"-")</f>
        <v>6502TU247</v>
      </c>
      <c r="E825" s="94">
        <f>VLOOKUP(A825,'Details local delivery'!B:L,11,0)</f>
        <v>14</v>
      </c>
      <c r="F825" s="94">
        <f>SUMIFS('Details local delivery'!M:M,'Details local delivery'!G:G,'RECAP Delivery Plan '!A825)</f>
        <v>10</v>
      </c>
      <c r="G825" s="94">
        <f>VLOOKUP(A825,'Details local delivery'!B:J,9,0)</f>
        <v>8500</v>
      </c>
      <c r="H825" s="95">
        <f>SUMIFS('Details local delivery'!K:K,'Details local delivery'!G:G,'RECAP Delivery Plan '!A825)</f>
        <v>8500</v>
      </c>
      <c r="I825" s="96">
        <f>SUMIFS('Details local delivery'!Y:Y,'Details local delivery'!B:B,A:A)</f>
        <v>0</v>
      </c>
      <c r="J825" s="97">
        <f>AVERAGEIFS('Details local delivery'!W:W,'Details local delivery'!B:B,A825)</f>
        <v>1</v>
      </c>
      <c r="K825" s="96">
        <f>_xlfn.MAXIFS('Details local delivery'!Z:Z,'Details local delivery'!B:B,A825)</f>
        <v>0</v>
      </c>
      <c r="L825" s="96">
        <f>_xlfn.MAXIFS('Details local delivery'!AA:AA,'Details local delivery'!B:B,A825)</f>
        <v>0</v>
      </c>
      <c r="M825" s="256">
        <f>IFERROR(_xlfn.MAXIFS('Details local delivery'!AB:AB,'Details local delivery'!B:B,A825),"-")</f>
        <v>0</v>
      </c>
      <c r="N825" s="104">
        <f t="shared" si="159"/>
        <v>0.7142857142857143</v>
      </c>
      <c r="O825" s="104">
        <f t="shared" si="160"/>
        <v>1</v>
      </c>
      <c r="P825" s="99">
        <f t="shared" si="161"/>
        <v>0</v>
      </c>
      <c r="Q825" s="100">
        <f t="shared" si="162"/>
        <v>0</v>
      </c>
      <c r="R825" s="105" t="e">
        <f t="shared" si="163"/>
        <v>#DIV/0!</v>
      </c>
      <c r="S825" s="101">
        <f t="shared" si="165"/>
        <v>1</v>
      </c>
      <c r="T825" s="102"/>
      <c r="U825" s="107"/>
      <c r="V825" s="5"/>
    </row>
    <row r="826" spans="1:22" ht="15.6" x14ac:dyDescent="0.3">
      <c r="A826" s="18" t="s">
        <v>1599</v>
      </c>
      <c r="B826" s="92">
        <f>+IFERROR(VLOOKUP(A826,'Details local delivery'!B:C,2,0),"-")</f>
        <v>46116</v>
      </c>
      <c r="C826" s="93">
        <f t="shared" si="158"/>
        <v>46116</v>
      </c>
      <c r="D826" s="94" t="str">
        <f>+IFERROR(VLOOKUP(A826,'Details local delivery'!B:E,4,0),"-")</f>
        <v>626tu203</v>
      </c>
      <c r="E826" s="94">
        <f>VLOOKUP(A826,'Details local delivery'!B:L,11,0)</f>
        <v>14</v>
      </c>
      <c r="F826" s="94">
        <f>SUMIFS('Details local delivery'!M:M,'Details local delivery'!G:G,'RECAP Delivery Plan '!A826)</f>
        <v>10</v>
      </c>
      <c r="G826" s="94">
        <f>VLOOKUP(A826,'Details local delivery'!B:J,9,0)</f>
        <v>8500</v>
      </c>
      <c r="H826" s="95">
        <f>SUMIFS('Details local delivery'!K:K,'Details local delivery'!G:G,'RECAP Delivery Plan '!A826)</f>
        <v>11820</v>
      </c>
      <c r="I826" s="96">
        <f>SUMIFS('Details local delivery'!Y:Y,'Details local delivery'!B:B,A:A)</f>
        <v>0</v>
      </c>
      <c r="J826" s="97">
        <f>AVERAGEIFS('Details local delivery'!W:W,'Details local delivery'!B:B,A826)</f>
        <v>1</v>
      </c>
      <c r="K826" s="96">
        <f>_xlfn.MAXIFS('Details local delivery'!Z:Z,'Details local delivery'!B:B,A826)</f>
        <v>0</v>
      </c>
      <c r="L826" s="96">
        <f>_xlfn.MAXIFS('Details local delivery'!AA:AA,'Details local delivery'!B:B,A826)</f>
        <v>0</v>
      </c>
      <c r="M826" s="256">
        <f>IFERROR(_xlfn.MAXIFS('Details local delivery'!AB:AB,'Details local delivery'!B:B,A826),"-")</f>
        <v>0</v>
      </c>
      <c r="N826" s="104">
        <f t="shared" si="159"/>
        <v>0.7142857142857143</v>
      </c>
      <c r="O826" s="104">
        <f t="shared" si="160"/>
        <v>1.3905882352941177</v>
      </c>
      <c r="P826" s="99">
        <f t="shared" si="161"/>
        <v>0</v>
      </c>
      <c r="Q826" s="100">
        <f t="shared" si="162"/>
        <v>0</v>
      </c>
      <c r="R826" s="105" t="e">
        <f t="shared" si="163"/>
        <v>#DIV/0!</v>
      </c>
      <c r="S826" s="101">
        <f t="shared" si="165"/>
        <v>1.3905882352941177</v>
      </c>
      <c r="T826" s="102"/>
      <c r="U826" s="107"/>
      <c r="V826" s="5"/>
    </row>
    <row r="827" spans="1:22" ht="15.6" x14ac:dyDescent="0.3">
      <c r="A827" s="18" t="s">
        <v>1600</v>
      </c>
      <c r="B827" s="92">
        <f>+IFERROR(VLOOKUP(A827,'Details local delivery'!B:C,2,0),"-")</f>
        <v>46116</v>
      </c>
      <c r="C827" s="93">
        <f t="shared" si="158"/>
        <v>46116</v>
      </c>
      <c r="D827" s="94" t="str">
        <f>+IFERROR(VLOOKUP(A827,'Details local delivery'!B:E,4,0),"-")</f>
        <v>626tu203</v>
      </c>
      <c r="E827" s="94">
        <f>VLOOKUP(A827,'Details local delivery'!B:L,11,0)</f>
        <v>14</v>
      </c>
      <c r="F827" s="94">
        <f>SUMIFS('Details local delivery'!M:M,'Details local delivery'!G:G,'RECAP Delivery Plan '!A827)</f>
        <v>10</v>
      </c>
      <c r="G827" s="94">
        <f>VLOOKUP(A827,'Details local delivery'!B:J,9,0)</f>
        <v>8500</v>
      </c>
      <c r="H827" s="95">
        <f>SUMIFS('Details local delivery'!K:K,'Details local delivery'!G:G,'RECAP Delivery Plan '!A827)</f>
        <v>11890</v>
      </c>
      <c r="I827" s="96">
        <f>SUMIFS('Details local delivery'!Y:Y,'Details local delivery'!B:B,A:A)</f>
        <v>0</v>
      </c>
      <c r="J827" s="97">
        <f>AVERAGEIFS('Details local delivery'!W:W,'Details local delivery'!B:B,A827)</f>
        <v>1</v>
      </c>
      <c r="K827" s="96">
        <f>_xlfn.MAXIFS('Details local delivery'!Z:Z,'Details local delivery'!B:B,A827)</f>
        <v>0</v>
      </c>
      <c r="L827" s="96">
        <f>_xlfn.MAXIFS('Details local delivery'!AA:AA,'Details local delivery'!B:B,A827)</f>
        <v>0</v>
      </c>
      <c r="M827" s="96">
        <f>_xlfn.MAXIFS('Details local delivery'!AB:AB,'Details local delivery'!B:B,A827)</f>
        <v>0</v>
      </c>
      <c r="N827" s="104">
        <f t="shared" si="159"/>
        <v>0.7142857142857143</v>
      </c>
      <c r="O827" s="104">
        <f t="shared" si="160"/>
        <v>1.3988235294117648</v>
      </c>
      <c r="P827" s="99">
        <f t="shared" si="161"/>
        <v>0</v>
      </c>
      <c r="Q827" s="100">
        <f t="shared" si="162"/>
        <v>0</v>
      </c>
      <c r="R827" s="105" t="e">
        <f t="shared" si="163"/>
        <v>#DIV/0!</v>
      </c>
      <c r="S827" s="101">
        <f t="shared" si="165"/>
        <v>1.3988235294117648</v>
      </c>
      <c r="T827" s="102"/>
      <c r="U827" s="107"/>
      <c r="V827" s="5"/>
    </row>
    <row r="828" spans="1:22" ht="15.6" x14ac:dyDescent="0.3">
      <c r="A828" s="18" t="s">
        <v>1601</v>
      </c>
      <c r="B828" s="92">
        <f>+IFERROR(VLOOKUP(A828,'Details local delivery'!B:C,2,0),"-")</f>
        <v>46116</v>
      </c>
      <c r="C828" s="93">
        <f t="shared" si="158"/>
        <v>46116</v>
      </c>
      <c r="D828" s="94" t="str">
        <f>+IFERROR(VLOOKUP(A828,'Details local delivery'!B:E,4,0),"-")</f>
        <v>4331tu175</v>
      </c>
      <c r="E828" s="94">
        <f>VLOOKUP(A828,'Details local delivery'!B:L,11,0)</f>
        <v>14</v>
      </c>
      <c r="F828" s="94">
        <f>SUMIFS('Details local delivery'!M:M,'Details local delivery'!G:G,'RECAP Delivery Plan '!A828)</f>
        <v>4</v>
      </c>
      <c r="G828" s="94">
        <f>VLOOKUP(A828,'Details local delivery'!B:J,9,0)</f>
        <v>9200</v>
      </c>
      <c r="H828" s="95">
        <f>SUMIFS('Details local delivery'!K:K,'Details local delivery'!G:G,'RECAP Delivery Plan '!A828)</f>
        <v>230</v>
      </c>
      <c r="I828" s="96">
        <f>SUMIFS('Details local delivery'!Y:Y,'Details local delivery'!B:B,A:A)</f>
        <v>0</v>
      </c>
      <c r="J828" s="97">
        <f>AVERAGEIFS('Details local delivery'!W:W,'Details local delivery'!B:B,A828)</f>
        <v>1</v>
      </c>
      <c r="K828" s="96">
        <f>_xlfn.MAXIFS('Details local delivery'!Z:Z,'Details local delivery'!B:B,A828)</f>
        <v>0</v>
      </c>
      <c r="L828" s="96">
        <f>_xlfn.MAXIFS('Details local delivery'!AA:AA,'Details local delivery'!B:B,A828)</f>
        <v>0</v>
      </c>
      <c r="M828" s="256">
        <f>IFERROR(_xlfn.MAXIFS('Details local delivery'!AB:AB,'Details local delivery'!B:B,A828),"-")</f>
        <v>0</v>
      </c>
      <c r="N828" s="104">
        <f t="shared" si="159"/>
        <v>0.2857142857142857</v>
      </c>
      <c r="O828" s="104">
        <f t="shared" si="160"/>
        <v>2.5000000000000001E-2</v>
      </c>
      <c r="P828" s="99">
        <f t="shared" si="161"/>
        <v>0</v>
      </c>
      <c r="Q828" s="100">
        <f t="shared" si="162"/>
        <v>0</v>
      </c>
      <c r="R828" s="105" t="e">
        <f t="shared" si="163"/>
        <v>#DIV/0!</v>
      </c>
      <c r="S828" s="101">
        <f t="shared" si="165"/>
        <v>0.2857142857142857</v>
      </c>
      <c r="T828" s="102"/>
      <c r="U828" s="107"/>
      <c r="V828" s="5"/>
    </row>
    <row r="829" spans="1:22" ht="15.6" x14ac:dyDescent="0.3">
      <c r="A829" s="18" t="s">
        <v>1602</v>
      </c>
      <c r="B829" s="92">
        <f>+IFERROR(VLOOKUP(A829,'Details local delivery'!B:C,2,0),"-")</f>
        <v>46118</v>
      </c>
      <c r="C829" s="93">
        <f t="shared" si="158"/>
        <v>46118</v>
      </c>
      <c r="D829" s="94" t="str">
        <f>+IFERROR(VLOOKUP(A829,'Details local delivery'!B:E,4,0),"-")</f>
        <v>9524TU238</v>
      </c>
      <c r="E829" s="94">
        <f>VLOOKUP(A829,'Details local delivery'!B:L,11,0)</f>
        <v>14</v>
      </c>
      <c r="F829" s="94">
        <f>SUMIFS('Details local delivery'!M:M,'Details local delivery'!G:G,'RECAP Delivery Plan '!A829)</f>
        <v>12</v>
      </c>
      <c r="G829" s="94">
        <f>VLOOKUP(A829,'Details local delivery'!B:J,9,0)</f>
        <v>10230</v>
      </c>
      <c r="H829" s="95">
        <f>SUMIFS('Details local delivery'!K:K,'Details local delivery'!G:G,'RECAP Delivery Plan '!A829)</f>
        <v>11826</v>
      </c>
      <c r="I829" s="96">
        <f>SUMIFS('Details local delivery'!Y:Y,'Details local delivery'!B:B,A:A)</f>
        <v>0</v>
      </c>
      <c r="J829" s="97">
        <f>AVERAGEIFS('Details local delivery'!W:W,'Details local delivery'!B:B,A829)</f>
        <v>1</v>
      </c>
      <c r="K829" s="96">
        <f>_xlfn.MAXIFS('Details local delivery'!Z:Z,'Details local delivery'!B:B,A829)</f>
        <v>0</v>
      </c>
      <c r="L829" s="96">
        <f>_xlfn.MAXIFS('Details local delivery'!AA:AA,'Details local delivery'!B:B,A829)</f>
        <v>0</v>
      </c>
      <c r="M829" s="256">
        <f>IFERROR(_xlfn.MAXIFS('Details local delivery'!AB:AB,'Details local delivery'!B:B,A829),"-")</f>
        <v>0</v>
      </c>
      <c r="N829" s="104">
        <f t="shared" si="159"/>
        <v>0.8571428571428571</v>
      </c>
      <c r="O829" s="104">
        <f t="shared" si="160"/>
        <v>1.1560117302052786</v>
      </c>
      <c r="P829" s="99">
        <f t="shared" si="161"/>
        <v>0</v>
      </c>
      <c r="Q829" s="100">
        <f t="shared" si="162"/>
        <v>0</v>
      </c>
      <c r="R829" s="105" t="e">
        <f t="shared" si="163"/>
        <v>#DIV/0!</v>
      </c>
      <c r="S829" s="101">
        <f t="shared" si="165"/>
        <v>1.1560117302052786</v>
      </c>
      <c r="T829" s="102"/>
      <c r="U829" s="107"/>
      <c r="V829" s="5"/>
    </row>
    <row r="830" spans="1:22" ht="15.6" x14ac:dyDescent="0.3">
      <c r="A830" s="18" t="s">
        <v>1603</v>
      </c>
      <c r="B830" s="92">
        <f>+IFERROR(VLOOKUP(A830,'Details local delivery'!B:C,2,0),"-")</f>
        <v>46118</v>
      </c>
      <c r="C830" s="93">
        <f t="shared" si="158"/>
        <v>46118</v>
      </c>
      <c r="D830" s="94" t="str">
        <f>+IFERROR(VLOOKUP(A830,'Details local delivery'!B:E,4,0),"-")</f>
        <v>626tu203</v>
      </c>
      <c r="E830" s="94">
        <f>VLOOKUP(A830,'Details local delivery'!B:L,11,0)</f>
        <v>14</v>
      </c>
      <c r="F830" s="94">
        <f>SUMIFS('Details local delivery'!M:M,'Details local delivery'!G:G,'RECAP Delivery Plan '!A830)</f>
        <v>8</v>
      </c>
      <c r="G830" s="94">
        <f>VLOOKUP(A830,'Details local delivery'!B:J,9,0)</f>
        <v>8500</v>
      </c>
      <c r="H830" s="95">
        <f>SUMIFS('Details local delivery'!K:K,'Details local delivery'!G:G,'RECAP Delivery Plan '!A830)</f>
        <v>4200</v>
      </c>
      <c r="I830" s="96">
        <f>SUMIFS('Details local delivery'!Y:Y,'Details local delivery'!B:B,A:A)</f>
        <v>0</v>
      </c>
      <c r="J830" s="97">
        <f>AVERAGEIFS('Details local delivery'!W:W,'Details local delivery'!B:B,A830)</f>
        <v>1</v>
      </c>
      <c r="K830" s="96">
        <f>_xlfn.MAXIFS('Details local delivery'!Z:Z,'Details local delivery'!B:B,A830)</f>
        <v>0</v>
      </c>
      <c r="L830" s="96">
        <f>_xlfn.MAXIFS('Details local delivery'!AA:AA,'Details local delivery'!B:B,A830)</f>
        <v>0</v>
      </c>
      <c r="M830" s="256">
        <f>IFERROR(_xlfn.MAXIFS('Details local delivery'!AB:AB,'Details local delivery'!B:B,A830),"-")</f>
        <v>0</v>
      </c>
      <c r="N830" s="104">
        <f t="shared" si="159"/>
        <v>0.5714285714285714</v>
      </c>
      <c r="O830" s="104">
        <f t="shared" si="160"/>
        <v>0.49411764705882355</v>
      </c>
      <c r="P830" s="99">
        <f t="shared" si="161"/>
        <v>0</v>
      </c>
      <c r="Q830" s="100">
        <f t="shared" si="162"/>
        <v>0</v>
      </c>
      <c r="R830" s="105" t="e">
        <f t="shared" si="163"/>
        <v>#DIV/0!</v>
      </c>
      <c r="S830" s="101">
        <f t="shared" si="165"/>
        <v>0.5714285714285714</v>
      </c>
      <c r="T830" s="102"/>
      <c r="U830" s="107"/>
      <c r="V830" s="5"/>
    </row>
    <row r="831" spans="1:22" ht="15.6" x14ac:dyDescent="0.3">
      <c r="A831" s="18" t="s">
        <v>1604</v>
      </c>
      <c r="B831" s="92">
        <f>+IFERROR(VLOOKUP(A831,'Details local delivery'!B:C,2,0),"-")</f>
        <v>46118</v>
      </c>
      <c r="C831" s="93">
        <f t="shared" si="158"/>
        <v>46118</v>
      </c>
      <c r="D831" s="94" t="str">
        <f>+IFERROR(VLOOKUP(A831,'Details local delivery'!B:E,4,0),"-")</f>
        <v>626tu203</v>
      </c>
      <c r="E831" s="94">
        <f>VLOOKUP(A831,'Details local delivery'!B:L,11,0)</f>
        <v>14</v>
      </c>
      <c r="F831" s="94">
        <f>SUMIFS('Details local delivery'!M:M,'Details local delivery'!G:G,'RECAP Delivery Plan '!A831)</f>
        <v>14</v>
      </c>
      <c r="G831" s="94">
        <f>VLOOKUP(A831,'Details local delivery'!B:J,9,0)</f>
        <v>8500</v>
      </c>
      <c r="H831" s="95">
        <f>SUMIFS('Details local delivery'!K:K,'Details local delivery'!G:G,'RECAP Delivery Plan '!A831)</f>
        <v>14128</v>
      </c>
      <c r="I831" s="96">
        <f>SUMIFS('Details local delivery'!Y:Y,'Details local delivery'!B:B,A:A)</f>
        <v>0</v>
      </c>
      <c r="J831" s="97">
        <f>AVERAGEIFS('Details local delivery'!W:W,'Details local delivery'!B:B,A831)</f>
        <v>1</v>
      </c>
      <c r="K831" s="96">
        <f>_xlfn.MAXIFS('Details local delivery'!Z:Z,'Details local delivery'!B:B,A831)</f>
        <v>0</v>
      </c>
      <c r="L831" s="96">
        <f>_xlfn.MAXIFS('Details local delivery'!AA:AA,'Details local delivery'!B:B,A831)</f>
        <v>0</v>
      </c>
      <c r="M831" s="96">
        <f>_xlfn.MAXIFS('Details local delivery'!AB:AB,'Details local delivery'!B:B,A831)</f>
        <v>0</v>
      </c>
      <c r="N831" s="104">
        <f t="shared" si="159"/>
        <v>1</v>
      </c>
      <c r="O831" s="104">
        <f t="shared" si="160"/>
        <v>1.6621176470588235</v>
      </c>
      <c r="P831" s="99">
        <f t="shared" si="161"/>
        <v>0</v>
      </c>
      <c r="Q831" s="100">
        <f t="shared" si="162"/>
        <v>0</v>
      </c>
      <c r="R831" s="105" t="e">
        <f t="shared" si="163"/>
        <v>#DIV/0!</v>
      </c>
      <c r="S831" s="101">
        <f t="shared" si="165"/>
        <v>1.6621176470588235</v>
      </c>
      <c r="T831" s="102"/>
      <c r="U831" s="107"/>
      <c r="V831" s="5"/>
    </row>
    <row r="832" spans="1:22" ht="15.6" x14ac:dyDescent="0.3">
      <c r="A832" s="18" t="s">
        <v>1605</v>
      </c>
      <c r="B832" s="92">
        <f>+IFERROR(VLOOKUP(A832,'Details local delivery'!B:C,2,0),"-")</f>
        <v>46118</v>
      </c>
      <c r="C832" s="93">
        <f t="shared" si="158"/>
        <v>46118</v>
      </c>
      <c r="D832" s="94" t="str">
        <f>+IFERROR(VLOOKUP(A832,'Details local delivery'!B:E,4,0),"-")</f>
        <v>6502TU247</v>
      </c>
      <c r="E832" s="94">
        <f>VLOOKUP(A832,'Details local delivery'!B:L,11,0)</f>
        <v>14</v>
      </c>
      <c r="F832" s="94">
        <f>SUMIFS('Details local delivery'!M:M,'Details local delivery'!G:G,'RECAP Delivery Plan '!A832)</f>
        <v>12</v>
      </c>
      <c r="G832" s="94">
        <f>VLOOKUP(A832,'Details local delivery'!B:J,9,0)</f>
        <v>8500</v>
      </c>
      <c r="H832" s="95">
        <f>SUMIFS('Details local delivery'!K:K,'Details local delivery'!G:G,'RECAP Delivery Plan '!A832)</f>
        <v>6500</v>
      </c>
      <c r="I832" s="96">
        <f>SUMIFS('Details local delivery'!Y:Y,'Details local delivery'!B:B,A:A)</f>
        <v>0</v>
      </c>
      <c r="J832" s="97">
        <f>AVERAGEIFS('Details local delivery'!W:W,'Details local delivery'!B:B,A832)</f>
        <v>1</v>
      </c>
      <c r="K832" s="96">
        <f>_xlfn.MAXIFS('Details local delivery'!Z:Z,'Details local delivery'!B:B,A832)</f>
        <v>0</v>
      </c>
      <c r="L832" s="96">
        <f>_xlfn.MAXIFS('Details local delivery'!AA:AA,'Details local delivery'!B:B,A832)</f>
        <v>0</v>
      </c>
      <c r="M832" s="96">
        <f>_xlfn.MAXIFS('Details local delivery'!AB:AB,'Details local delivery'!B:B,A832)</f>
        <v>0</v>
      </c>
      <c r="N832" s="104">
        <f t="shared" si="159"/>
        <v>0.8571428571428571</v>
      </c>
      <c r="O832" s="104">
        <f t="shared" si="160"/>
        <v>0.76470588235294112</v>
      </c>
      <c r="P832" s="99">
        <f t="shared" si="161"/>
        <v>0</v>
      </c>
      <c r="Q832" s="100">
        <f t="shared" si="162"/>
        <v>0</v>
      </c>
      <c r="R832" s="105" t="e">
        <f t="shared" si="163"/>
        <v>#DIV/0!</v>
      </c>
      <c r="S832" s="101">
        <f t="shared" si="165"/>
        <v>0.8571428571428571</v>
      </c>
      <c r="T832" s="102"/>
      <c r="U832" s="107"/>
      <c r="V832" s="5"/>
    </row>
    <row r="833" spans="1:22" ht="15.6" x14ac:dyDescent="0.3">
      <c r="A833" s="18" t="s">
        <v>1606</v>
      </c>
      <c r="B833" s="92">
        <f>+IFERROR(VLOOKUP(A833,'Details local delivery'!B:C,2,0),"-")</f>
        <v>46118</v>
      </c>
      <c r="C833" s="93">
        <f t="shared" ref="C833:C896" si="166">B833</f>
        <v>46118</v>
      </c>
      <c r="D833" s="94" t="str">
        <f>+IFERROR(VLOOKUP(A833,'Details local delivery'!B:E,4,0),"-")</f>
        <v>REM107627</v>
      </c>
      <c r="E833" s="94">
        <f>VLOOKUP(A833,'Details local delivery'!B:L,11,0)</f>
        <v>27</v>
      </c>
      <c r="F833" s="94">
        <f>SUMIFS('Details local delivery'!M:M,'Details local delivery'!G:G,'RECAP Delivery Plan '!A833)</f>
        <v>25</v>
      </c>
      <c r="G833" s="94">
        <f>VLOOKUP(A833,'Details local delivery'!B:J,9,0)</f>
        <v>24950</v>
      </c>
      <c r="H833" s="95">
        <f>SUMIFS('Details local delivery'!K:K,'Details local delivery'!G:G,'RECAP Delivery Plan '!A833)</f>
        <v>23100</v>
      </c>
      <c r="I833" s="96">
        <f>SUMIFS('Details local delivery'!Y:Y,'Details local delivery'!B:B,A:A)</f>
        <v>0</v>
      </c>
      <c r="J833" s="97">
        <f>AVERAGEIFS('Details local delivery'!W:W,'Details local delivery'!B:B,A833)</f>
        <v>1</v>
      </c>
      <c r="K833" s="96">
        <f>_xlfn.MAXIFS('Details local delivery'!Z:Z,'Details local delivery'!B:B,A833)</f>
        <v>0</v>
      </c>
      <c r="L833" s="96">
        <f>_xlfn.MAXIFS('Details local delivery'!AA:AA,'Details local delivery'!B:B,A833)</f>
        <v>0</v>
      </c>
      <c r="M833" s="256">
        <f>IFERROR(_xlfn.MAXIFS('Details local delivery'!AB:AB,'Details local delivery'!B:B,A833),"-")</f>
        <v>0</v>
      </c>
      <c r="N833" s="104">
        <f t="shared" ref="N833:N896" si="167">+F833/E833</f>
        <v>0.92592592592592593</v>
      </c>
      <c r="O833" s="104">
        <f t="shared" ref="O833:O896" si="168">+H833/G833</f>
        <v>0.92585170340681366</v>
      </c>
      <c r="P833" s="99">
        <f t="shared" ref="P833:P896" si="169">K833+L833+M833</f>
        <v>0</v>
      </c>
      <c r="Q833" s="100">
        <f t="shared" ref="Q833:Q896" si="170">P833+I833</f>
        <v>0</v>
      </c>
      <c r="R833" s="105" t="e">
        <f t="shared" ref="R833:R896" si="171">Q833/P833</f>
        <v>#DIV/0!</v>
      </c>
      <c r="S833" s="101">
        <f t="shared" si="165"/>
        <v>0.92592592592592593</v>
      </c>
      <c r="T833" s="102"/>
      <c r="U833" s="107"/>
      <c r="V833" s="5"/>
    </row>
    <row r="834" spans="1:22" ht="15.6" x14ac:dyDescent="0.3">
      <c r="A834" s="18" t="s">
        <v>1607</v>
      </c>
      <c r="B834" s="92">
        <f>+IFERROR(VLOOKUP(A834,'Details local delivery'!B:C,2,0),"-")</f>
        <v>46118</v>
      </c>
      <c r="C834" s="93">
        <f t="shared" si="166"/>
        <v>46118</v>
      </c>
      <c r="D834" s="94" t="str">
        <f>+IFERROR(VLOOKUP(A834,'Details local delivery'!B:E,4,0),"-")</f>
        <v>6502TU247</v>
      </c>
      <c r="E834" s="94">
        <f>VLOOKUP(A834,'Details local delivery'!B:L,11,0)</f>
        <v>14</v>
      </c>
      <c r="F834" s="94">
        <f>SUMIFS('Details local delivery'!M:M,'Details local delivery'!G:G,'RECAP Delivery Plan '!A834)</f>
        <v>5</v>
      </c>
      <c r="G834" s="94">
        <f>VLOOKUP(A834,'Details local delivery'!B:J,9,0)</f>
        <v>8500</v>
      </c>
      <c r="H834" s="95">
        <f>SUMIFS('Details local delivery'!K:K,'Details local delivery'!G:G,'RECAP Delivery Plan '!A834)</f>
        <v>1000</v>
      </c>
      <c r="I834" s="96">
        <f>SUMIFS('Details local delivery'!Y:Y,'Details local delivery'!B:B,A:A)</f>
        <v>0</v>
      </c>
      <c r="J834" s="97">
        <f>AVERAGEIFS('Details local delivery'!W:W,'Details local delivery'!B:B,A834)</f>
        <v>1</v>
      </c>
      <c r="K834" s="96">
        <f>_xlfn.MAXIFS('Details local delivery'!Z:Z,'Details local delivery'!B:B,A834)</f>
        <v>0</v>
      </c>
      <c r="L834" s="96">
        <f>_xlfn.MAXIFS('Details local delivery'!AA:AA,'Details local delivery'!B:B,A834)</f>
        <v>0</v>
      </c>
      <c r="M834" s="256">
        <f>IFERROR(_xlfn.MAXIFS('Details local delivery'!AB:AB,'Details local delivery'!B:B,A834),"-")</f>
        <v>0</v>
      </c>
      <c r="N834" s="104">
        <f t="shared" si="167"/>
        <v>0.35714285714285715</v>
      </c>
      <c r="O834" s="104">
        <f t="shared" si="168"/>
        <v>0.11764705882352941</v>
      </c>
      <c r="P834" s="99">
        <f t="shared" si="169"/>
        <v>0</v>
      </c>
      <c r="Q834" s="100">
        <f t="shared" si="170"/>
        <v>0</v>
      </c>
      <c r="R834" s="105" t="e">
        <f t="shared" si="171"/>
        <v>#DIV/0!</v>
      </c>
      <c r="S834" s="101">
        <f t="shared" si="165"/>
        <v>0.35714285714285715</v>
      </c>
      <c r="T834" s="102"/>
      <c r="U834" s="107"/>
      <c r="V834" s="5"/>
    </row>
    <row r="835" spans="1:22" ht="15.6" hidden="1" x14ac:dyDescent="0.3">
      <c r="A835" s="18" t="s">
        <v>1608</v>
      </c>
      <c r="B835" s="92">
        <f>+IFERROR(VLOOKUP(A835,'Details local delivery'!B:C,2,0),"-")</f>
        <v>46118</v>
      </c>
      <c r="C835" s="93">
        <f t="shared" si="166"/>
        <v>46118</v>
      </c>
      <c r="D835" s="94" t="str">
        <f>+IFERROR(VLOOKUP(A835,'Details local delivery'!B:E,4,0),"-")</f>
        <v xml:space="preserve">location </v>
      </c>
      <c r="E835" s="94">
        <f>VLOOKUP(A835,'Details local delivery'!B:L,11,0)</f>
        <v>0</v>
      </c>
      <c r="F835" s="94">
        <f>SUMIFS('Details local delivery'!M:M,'Details local delivery'!G:G,'RECAP Delivery Plan '!A835)</f>
        <v>33</v>
      </c>
      <c r="G835" s="94">
        <f>VLOOKUP(A835,'Details local delivery'!B:J,9,0)</f>
        <v>0</v>
      </c>
      <c r="H835" s="95">
        <f>SUMIFS('Details local delivery'!K:K,'Details local delivery'!G:G,'RECAP Delivery Plan '!A835)</f>
        <v>24633</v>
      </c>
      <c r="I835" s="96">
        <f>SUMIFS('Details local delivery'!Y:Y,'Details local delivery'!B:B,A:A)</f>
        <v>0</v>
      </c>
      <c r="J835" s="97">
        <f>AVERAGEIFS('Details local delivery'!W:W,'Details local delivery'!B:B,A835)</f>
        <v>1</v>
      </c>
      <c r="K835" s="96">
        <f>_xlfn.MAXIFS('Details local delivery'!Z:Z,'Details local delivery'!B:B,A835)</f>
        <v>0</v>
      </c>
      <c r="L835" s="96">
        <f>_xlfn.MAXIFS('Details local delivery'!AA:AA,'Details local delivery'!B:B,A835)</f>
        <v>0</v>
      </c>
      <c r="M835" s="256">
        <f>IFERROR(_xlfn.MAXIFS('Details local delivery'!AB:AB,'Details local delivery'!B:B,A835),"-")</f>
        <v>0</v>
      </c>
      <c r="N835" s="104" t="e">
        <f t="shared" si="167"/>
        <v>#DIV/0!</v>
      </c>
      <c r="O835" s="104" t="e">
        <f t="shared" si="168"/>
        <v>#DIV/0!</v>
      </c>
      <c r="P835" s="99">
        <f t="shared" si="169"/>
        <v>0</v>
      </c>
      <c r="Q835" s="100">
        <f t="shared" si="170"/>
        <v>0</v>
      </c>
      <c r="R835" s="105" t="e">
        <f t="shared" si="171"/>
        <v>#DIV/0!</v>
      </c>
      <c r="S835" s="101" t="e">
        <f t="shared" si="165"/>
        <v>#DIV/0!</v>
      </c>
      <c r="T835" s="102"/>
      <c r="U835" s="107"/>
      <c r="V835" s="5"/>
    </row>
    <row r="836" spans="1:22" ht="15.6" x14ac:dyDescent="0.3">
      <c r="A836" s="18" t="s">
        <v>1609</v>
      </c>
      <c r="B836" s="92">
        <f>+IFERROR(VLOOKUP(A836,'Details local delivery'!B:C,2,0),"-")</f>
        <v>46118</v>
      </c>
      <c r="C836" s="93">
        <f t="shared" si="166"/>
        <v>46118</v>
      </c>
      <c r="D836" s="94" t="str">
        <f>+IFERROR(VLOOKUP(A836,'Details local delivery'!B:E,4,0),"-")</f>
        <v>4331tu175</v>
      </c>
      <c r="E836" s="94">
        <f>VLOOKUP(A836,'Details local delivery'!B:L,11,0)</f>
        <v>14</v>
      </c>
      <c r="F836" s="94">
        <f>SUMIFS('Details local delivery'!M:M,'Details local delivery'!G:G,'RECAP Delivery Plan '!A836)</f>
        <v>5</v>
      </c>
      <c r="G836" s="94">
        <f>VLOOKUP(A836,'Details local delivery'!B:J,9,0)</f>
        <v>9200</v>
      </c>
      <c r="H836" s="95">
        <f>SUMIFS('Details local delivery'!K:K,'Details local delivery'!G:G,'RECAP Delivery Plan '!A836)</f>
        <v>4500</v>
      </c>
      <c r="I836" s="96">
        <f>SUMIFS('Details local delivery'!Y:Y,'Details local delivery'!B:B,A:A)</f>
        <v>0</v>
      </c>
      <c r="J836" s="97">
        <f>AVERAGEIFS('Details local delivery'!W:W,'Details local delivery'!B:B,A836)</f>
        <v>1</v>
      </c>
      <c r="K836" s="96">
        <f>_xlfn.MAXIFS('Details local delivery'!Z:Z,'Details local delivery'!B:B,A836)</f>
        <v>0</v>
      </c>
      <c r="L836" s="96">
        <f>_xlfn.MAXIFS('Details local delivery'!AA:AA,'Details local delivery'!B:B,A836)</f>
        <v>0</v>
      </c>
      <c r="M836" s="256">
        <f>IFERROR(_xlfn.MAXIFS('Details local delivery'!AB:AB,'Details local delivery'!B:B,A836),"-")</f>
        <v>0</v>
      </c>
      <c r="N836" s="104">
        <f t="shared" si="167"/>
        <v>0.35714285714285715</v>
      </c>
      <c r="O836" s="104">
        <f t="shared" si="168"/>
        <v>0.4891304347826087</v>
      </c>
      <c r="P836" s="99">
        <f t="shared" si="169"/>
        <v>0</v>
      </c>
      <c r="Q836" s="100">
        <f t="shared" si="170"/>
        <v>0</v>
      </c>
      <c r="R836" s="105" t="e">
        <f t="shared" si="171"/>
        <v>#DIV/0!</v>
      </c>
      <c r="S836" s="101">
        <f t="shared" si="165"/>
        <v>0.4891304347826087</v>
      </c>
      <c r="T836" s="102"/>
      <c r="U836" s="107"/>
      <c r="V836" s="5"/>
    </row>
    <row r="837" spans="1:22" ht="15.6" x14ac:dyDescent="0.3">
      <c r="A837" s="18" t="s">
        <v>1610</v>
      </c>
      <c r="B837" s="92">
        <f>+IFERROR(VLOOKUP(A837,'Details local delivery'!B:C,2,0),"-")</f>
        <v>46118</v>
      </c>
      <c r="C837" s="93">
        <f t="shared" si="166"/>
        <v>46118</v>
      </c>
      <c r="D837" s="94" t="str">
        <f>+IFERROR(VLOOKUP(A837,'Details local delivery'!B:E,4,0),"-")</f>
        <v>4331TU175</v>
      </c>
      <c r="E837" s="94">
        <f>VLOOKUP(A837,'Details local delivery'!B:L,11,0)</f>
        <v>14</v>
      </c>
      <c r="F837" s="94">
        <f>SUMIFS('Details local delivery'!M:M,'Details local delivery'!G:G,'RECAP Delivery Plan '!A837)</f>
        <v>14</v>
      </c>
      <c r="G837" s="94">
        <f>VLOOKUP(A837,'Details local delivery'!B:J,9,0)</f>
        <v>9200</v>
      </c>
      <c r="H837" s="95">
        <f>SUMIFS('Details local delivery'!K:K,'Details local delivery'!G:G,'RECAP Delivery Plan '!A837)</f>
        <v>8300</v>
      </c>
      <c r="I837" s="96">
        <f>SUMIFS('Details local delivery'!Y:Y,'Details local delivery'!B:B,A:A)</f>
        <v>0</v>
      </c>
      <c r="J837" s="97">
        <f>AVERAGEIFS('Details local delivery'!W:W,'Details local delivery'!B:B,A837)</f>
        <v>1</v>
      </c>
      <c r="K837" s="96">
        <f>_xlfn.MAXIFS('Details local delivery'!Z:Z,'Details local delivery'!B:B,A837)</f>
        <v>0</v>
      </c>
      <c r="L837" s="96">
        <f>_xlfn.MAXIFS('Details local delivery'!AA:AA,'Details local delivery'!B:B,A837)</f>
        <v>0</v>
      </c>
      <c r="M837" s="96">
        <f>_xlfn.MAXIFS('Details local delivery'!AB:AB,'Details local delivery'!B:B,A837)</f>
        <v>0</v>
      </c>
      <c r="N837" s="104">
        <f t="shared" si="167"/>
        <v>1</v>
      </c>
      <c r="O837" s="104">
        <f t="shared" si="168"/>
        <v>0.90217391304347827</v>
      </c>
      <c r="P837" s="99">
        <f t="shared" si="169"/>
        <v>0</v>
      </c>
      <c r="Q837" s="100">
        <f t="shared" si="170"/>
        <v>0</v>
      </c>
      <c r="R837" s="105" t="e">
        <f t="shared" si="171"/>
        <v>#DIV/0!</v>
      </c>
      <c r="S837" s="101">
        <f t="shared" si="165"/>
        <v>1</v>
      </c>
      <c r="T837" s="102"/>
      <c r="U837" s="107"/>
      <c r="V837" s="5"/>
    </row>
    <row r="838" spans="1:22" ht="15.6" x14ac:dyDescent="0.3">
      <c r="A838" s="18" t="s">
        <v>1611</v>
      </c>
      <c r="B838" s="92">
        <f>+IFERROR(VLOOKUP(A838,'Details local delivery'!B:C,2,0),"-")</f>
        <v>46118</v>
      </c>
      <c r="C838" s="93">
        <f t="shared" si="166"/>
        <v>46118</v>
      </c>
      <c r="D838" s="94" t="str">
        <f>+IFERROR(VLOOKUP(A838,'Details local delivery'!B:E,4,0),"-")</f>
        <v>7797tu218</v>
      </c>
      <c r="E838" s="94">
        <f>VLOOKUP(A838,'Details local delivery'!B:L,11,0)</f>
        <v>3</v>
      </c>
      <c r="F838" s="94">
        <f>SUMIFS('Details local delivery'!M:M,'Details local delivery'!G:G,'RECAP Delivery Plan '!A838)</f>
        <v>2</v>
      </c>
      <c r="G838" s="94">
        <f>VLOOKUP(A838,'Details local delivery'!B:J,9,0)</f>
        <v>927</v>
      </c>
      <c r="H838" s="95">
        <f>SUMIFS('Details local delivery'!K:K,'Details local delivery'!G:G,'RECAP Delivery Plan '!A838)</f>
        <v>900</v>
      </c>
      <c r="I838" s="96">
        <f>SUMIFS('Details local delivery'!Y:Y,'Details local delivery'!B:B,A:A)</f>
        <v>0</v>
      </c>
      <c r="J838" s="97">
        <f>AVERAGEIFS('Details local delivery'!W:W,'Details local delivery'!B:B,A838)</f>
        <v>0.57500000000000007</v>
      </c>
      <c r="K838" s="96">
        <f>_xlfn.MAXIFS('Details local delivery'!Z:Z,'Details local delivery'!B:B,A838)</f>
        <v>0</v>
      </c>
      <c r="L838" s="96">
        <f>_xlfn.MAXIFS('Details local delivery'!AA:AA,'Details local delivery'!B:B,A838)</f>
        <v>0</v>
      </c>
      <c r="M838" s="96">
        <f>_xlfn.MAXIFS('Details local delivery'!AB:AB,'Details local delivery'!B:B,A838)</f>
        <v>0</v>
      </c>
      <c r="N838" s="104">
        <f t="shared" si="167"/>
        <v>0.66666666666666663</v>
      </c>
      <c r="O838" s="104">
        <f t="shared" si="168"/>
        <v>0.970873786407767</v>
      </c>
      <c r="P838" s="99">
        <f t="shared" si="169"/>
        <v>0</v>
      </c>
      <c r="Q838" s="100">
        <f t="shared" si="170"/>
        <v>0</v>
      </c>
      <c r="R838" s="105" t="e">
        <f t="shared" si="171"/>
        <v>#DIV/0!</v>
      </c>
      <c r="S838" s="101">
        <f t="shared" si="165"/>
        <v>0.970873786407767</v>
      </c>
      <c r="T838" s="102"/>
      <c r="U838" s="107"/>
      <c r="V838" s="5"/>
    </row>
    <row r="839" spans="1:22" ht="15.6" hidden="1" x14ac:dyDescent="0.3">
      <c r="A839" s="18" t="s">
        <v>1612</v>
      </c>
      <c r="B839" s="92">
        <f>+IFERROR(VLOOKUP(A839,'Details local delivery'!B:C,2,0),"-")</f>
        <v>46118</v>
      </c>
      <c r="C839" s="93">
        <f t="shared" si="166"/>
        <v>46118</v>
      </c>
      <c r="D839" s="94" t="str">
        <f>+IFERROR(VLOOKUP(A839,'Details local delivery'!B:E,4,0),"-")</f>
        <v>GTS</v>
      </c>
      <c r="E839" s="94">
        <f>VLOOKUP(A839,'Details local delivery'!B:L,11,0)</f>
        <v>0</v>
      </c>
      <c r="F839" s="94">
        <f>SUMIFS('Details local delivery'!M:M,'Details local delivery'!G:G,'RECAP Delivery Plan '!A839)</f>
        <v>1</v>
      </c>
      <c r="G839" s="94">
        <f>VLOOKUP(A839,'Details local delivery'!B:J,9,0)</f>
        <v>0</v>
      </c>
      <c r="H839" s="95">
        <f>SUMIFS('Details local delivery'!K:K,'Details local delivery'!G:G,'RECAP Delivery Plan '!A839)</f>
        <v>200</v>
      </c>
      <c r="I839" s="96">
        <f>SUMIFS('Details local delivery'!Y:Y,'Details local delivery'!B:B,A:A)</f>
        <v>0</v>
      </c>
      <c r="J839" s="97">
        <f>AVERAGEIFS('Details local delivery'!W:W,'Details local delivery'!B:B,A839)</f>
        <v>0.42500000000000004</v>
      </c>
      <c r="K839" s="96">
        <f>_xlfn.MAXIFS('Details local delivery'!Z:Z,'Details local delivery'!B:B,A839)</f>
        <v>0</v>
      </c>
      <c r="L839" s="96">
        <f>_xlfn.MAXIFS('Details local delivery'!AA:AA,'Details local delivery'!B:B,A839)</f>
        <v>0</v>
      </c>
      <c r="M839" s="256">
        <f>IFERROR(_xlfn.MAXIFS('Details local delivery'!AB:AB,'Details local delivery'!B:B,A839),"-")</f>
        <v>0</v>
      </c>
      <c r="N839" s="104" t="e">
        <f t="shared" si="167"/>
        <v>#DIV/0!</v>
      </c>
      <c r="O839" s="104" t="e">
        <f t="shared" si="168"/>
        <v>#DIV/0!</v>
      </c>
      <c r="P839" s="99">
        <f t="shared" si="169"/>
        <v>0</v>
      </c>
      <c r="Q839" s="100">
        <f t="shared" si="170"/>
        <v>0</v>
      </c>
      <c r="R839" s="105" t="e">
        <f t="shared" si="171"/>
        <v>#DIV/0!</v>
      </c>
      <c r="S839" s="101" t="e">
        <f t="shared" si="165"/>
        <v>#DIV/0!</v>
      </c>
      <c r="T839" s="102"/>
      <c r="U839" s="107"/>
      <c r="V839" s="5"/>
    </row>
    <row r="840" spans="1:22" ht="15.6" x14ac:dyDescent="0.3">
      <c r="A840" s="18" t="s">
        <v>1626</v>
      </c>
      <c r="B840" s="92">
        <f>+IFERROR(VLOOKUP(A840,'Details local delivery'!B:C,2,0),"-")</f>
        <v>46119</v>
      </c>
      <c r="C840" s="93">
        <f t="shared" si="166"/>
        <v>46119</v>
      </c>
      <c r="D840" s="94" t="str">
        <f>+IFERROR(VLOOKUP(A840,'Details local delivery'!B:E,4,0),"-")</f>
        <v>REM107627</v>
      </c>
      <c r="E840" s="94">
        <f>VLOOKUP(A840,'Details local delivery'!B:L,11,0)</f>
        <v>27</v>
      </c>
      <c r="F840" s="94">
        <f>SUMIFS('Details local delivery'!M:M,'Details local delivery'!G:G,'RECAP Delivery Plan '!A840)</f>
        <v>12</v>
      </c>
      <c r="G840" s="94">
        <f>VLOOKUP(A840,'Details local delivery'!B:J,9,0)</f>
        <v>24950</v>
      </c>
      <c r="H840" s="95">
        <f>SUMIFS('Details local delivery'!K:K,'Details local delivery'!G:G,'RECAP Delivery Plan '!A840)</f>
        <v>12657.77</v>
      </c>
      <c r="I840" s="96">
        <f>SUMIFS('Details local delivery'!Y:Y,'Details local delivery'!B:B,A:A)</f>
        <v>0</v>
      </c>
      <c r="J840" s="97">
        <f>AVERAGEIFS('Details local delivery'!W:W,'Details local delivery'!B:B,A840)</f>
        <v>1</v>
      </c>
      <c r="K840" s="96">
        <f>_xlfn.MAXIFS('Details local delivery'!Z:Z,'Details local delivery'!B:B,A840)</f>
        <v>0</v>
      </c>
      <c r="L840" s="96">
        <f>_xlfn.MAXIFS('Details local delivery'!AA:AA,'Details local delivery'!B:B,A840)</f>
        <v>0</v>
      </c>
      <c r="M840" s="256">
        <f>IFERROR(_xlfn.MAXIFS('Details local delivery'!AB:AB,'Details local delivery'!B:B,A840),"-")</f>
        <v>0</v>
      </c>
      <c r="N840" s="104">
        <f t="shared" si="167"/>
        <v>0.44444444444444442</v>
      </c>
      <c r="O840" s="104">
        <f t="shared" si="168"/>
        <v>0.50732545090180359</v>
      </c>
      <c r="P840" s="99">
        <f t="shared" si="169"/>
        <v>0</v>
      </c>
      <c r="Q840" s="100">
        <f t="shared" si="170"/>
        <v>0</v>
      </c>
      <c r="R840" s="105" t="e">
        <f t="shared" si="171"/>
        <v>#DIV/0!</v>
      </c>
      <c r="S840" s="101">
        <f t="shared" si="165"/>
        <v>0.50732545090180359</v>
      </c>
      <c r="T840" s="102"/>
      <c r="U840" s="107"/>
      <c r="V840" s="5"/>
    </row>
    <row r="841" spans="1:22" ht="15.6" x14ac:dyDescent="0.3">
      <c r="A841" s="18" t="s">
        <v>1627</v>
      </c>
      <c r="B841" s="92">
        <f>+IFERROR(VLOOKUP(A841,'Details local delivery'!B:C,2,0),"-")</f>
        <v>46119</v>
      </c>
      <c r="C841" s="93">
        <f t="shared" si="166"/>
        <v>46119</v>
      </c>
      <c r="D841" s="94" t="str">
        <f>+IFERROR(VLOOKUP(A841,'Details local delivery'!B:E,4,0),"-")</f>
        <v>REM107627</v>
      </c>
      <c r="E841" s="94">
        <f>VLOOKUP(A841,'Details local delivery'!B:L,11,0)</f>
        <v>27</v>
      </c>
      <c r="F841" s="94">
        <f>SUMIFS('Details local delivery'!M:M,'Details local delivery'!G:G,'RECAP Delivery Plan '!A841)</f>
        <v>39</v>
      </c>
      <c r="G841" s="94">
        <f>VLOOKUP(A841,'Details local delivery'!B:J,9,0)</f>
        <v>24950</v>
      </c>
      <c r="H841" s="95">
        <f>SUMIFS('Details local delivery'!K:K,'Details local delivery'!G:G,'RECAP Delivery Plan '!A841)</f>
        <v>33218.770000000004</v>
      </c>
      <c r="I841" s="96">
        <f>SUMIFS('Details local delivery'!Y:Y,'Details local delivery'!B:B,A:A)</f>
        <v>0</v>
      </c>
      <c r="J841" s="97">
        <f>AVERAGEIFS('Details local delivery'!W:W,'Details local delivery'!B:B,A841)</f>
        <v>1</v>
      </c>
      <c r="K841" s="96">
        <f>_xlfn.MAXIFS('Details local delivery'!Z:Z,'Details local delivery'!B:B,A841)</f>
        <v>0</v>
      </c>
      <c r="L841" s="96">
        <f>_xlfn.MAXIFS('Details local delivery'!AA:AA,'Details local delivery'!B:B,A841)</f>
        <v>0</v>
      </c>
      <c r="M841" s="256">
        <f>IFERROR(_xlfn.MAXIFS('Details local delivery'!AB:AB,'Details local delivery'!B:B,A841),"-")</f>
        <v>0</v>
      </c>
      <c r="N841" s="104">
        <f t="shared" si="167"/>
        <v>1.4444444444444444</v>
      </c>
      <c r="O841" s="104">
        <f t="shared" si="168"/>
        <v>1.3314136272545092</v>
      </c>
      <c r="P841" s="99">
        <f t="shared" si="169"/>
        <v>0</v>
      </c>
      <c r="Q841" s="100">
        <f t="shared" si="170"/>
        <v>0</v>
      </c>
      <c r="R841" s="105" t="e">
        <f t="shared" si="171"/>
        <v>#DIV/0!</v>
      </c>
      <c r="S841" s="101">
        <f t="shared" si="165"/>
        <v>1.4444444444444444</v>
      </c>
      <c r="T841" s="102"/>
      <c r="U841" s="107"/>
      <c r="V841" s="5"/>
    </row>
    <row r="842" spans="1:22" ht="15.6" x14ac:dyDescent="0.3">
      <c r="A842" s="18" t="s">
        <v>1628</v>
      </c>
      <c r="B842" s="92">
        <f>+IFERROR(VLOOKUP(A842,'Details local delivery'!B:C,2,0),"-")</f>
        <v>46119</v>
      </c>
      <c r="C842" s="93">
        <f t="shared" si="166"/>
        <v>46119</v>
      </c>
      <c r="D842" s="94" t="str">
        <f>+IFERROR(VLOOKUP(A842,'Details local delivery'!B:E,4,0),"-")</f>
        <v>4331tu175</v>
      </c>
      <c r="E842" s="94">
        <f>VLOOKUP(A842,'Details local delivery'!B:L,11,0)</f>
        <v>14</v>
      </c>
      <c r="F842" s="94">
        <f>SUMIFS('Details local delivery'!M:M,'Details local delivery'!G:G,'RECAP Delivery Plan '!A842)</f>
        <v>18</v>
      </c>
      <c r="G842" s="94">
        <f>VLOOKUP(A842,'Details local delivery'!B:J,9,0)</f>
        <v>9200</v>
      </c>
      <c r="H842" s="95">
        <f>SUMIFS('Details local delivery'!K:K,'Details local delivery'!G:G,'RECAP Delivery Plan '!A842)</f>
        <v>8990</v>
      </c>
      <c r="I842" s="96">
        <f>SUMIFS('Details local delivery'!Y:Y,'Details local delivery'!B:B,A:A)</f>
        <v>0</v>
      </c>
      <c r="J842" s="97">
        <f>AVERAGEIFS('Details local delivery'!W:W,'Details local delivery'!B:B,A842)</f>
        <v>1</v>
      </c>
      <c r="K842" s="96">
        <f>_xlfn.MAXIFS('Details local delivery'!Z:Z,'Details local delivery'!B:B,A842)</f>
        <v>0</v>
      </c>
      <c r="L842" s="96">
        <f>_xlfn.MAXIFS('Details local delivery'!AA:AA,'Details local delivery'!B:B,A842)</f>
        <v>0</v>
      </c>
      <c r="M842" s="256">
        <f>IFERROR(_xlfn.MAXIFS('Details local delivery'!AB:AB,'Details local delivery'!B:B,A842),"-")</f>
        <v>0</v>
      </c>
      <c r="N842" s="104">
        <f t="shared" si="167"/>
        <v>1.2857142857142858</v>
      </c>
      <c r="O842" s="104">
        <f t="shared" si="168"/>
        <v>0.97717391304347823</v>
      </c>
      <c r="P842" s="99">
        <f t="shared" si="169"/>
        <v>0</v>
      </c>
      <c r="Q842" s="100">
        <f t="shared" si="170"/>
        <v>0</v>
      </c>
      <c r="R842" s="105" t="e">
        <f t="shared" si="171"/>
        <v>#DIV/0!</v>
      </c>
      <c r="S842" s="101">
        <f t="shared" si="165"/>
        <v>1.2857142857142858</v>
      </c>
      <c r="T842" s="102"/>
      <c r="U842" s="107"/>
      <c r="V842" s="5"/>
    </row>
    <row r="843" spans="1:22" ht="15.6" x14ac:dyDescent="0.3">
      <c r="A843" s="18" t="s">
        <v>1629</v>
      </c>
      <c r="B843" s="92">
        <f>+IFERROR(VLOOKUP(A843,'Details local delivery'!B:C,2,0),"-")</f>
        <v>46119</v>
      </c>
      <c r="C843" s="93">
        <f t="shared" si="166"/>
        <v>46119</v>
      </c>
      <c r="D843" s="94" t="str">
        <f>+IFERROR(VLOOKUP(A843,'Details local delivery'!B:E,4,0),"-")</f>
        <v>6502TU247</v>
      </c>
      <c r="E843" s="94">
        <f>VLOOKUP(A843,'Details local delivery'!B:L,11,0)</f>
        <v>14</v>
      </c>
      <c r="F843" s="94">
        <f>SUMIFS('Details local delivery'!M:M,'Details local delivery'!G:G,'RECAP Delivery Plan '!A843)</f>
        <v>11</v>
      </c>
      <c r="G843" s="94">
        <f>VLOOKUP(A843,'Details local delivery'!B:J,9,0)</f>
        <v>8500</v>
      </c>
      <c r="H843" s="95">
        <f>SUMIFS('Details local delivery'!K:K,'Details local delivery'!G:G,'RECAP Delivery Plan '!A843)</f>
        <v>7370</v>
      </c>
      <c r="I843" s="96">
        <f>SUMIFS('Details local delivery'!Y:Y,'Details local delivery'!B:B,A:A)</f>
        <v>0</v>
      </c>
      <c r="J843" s="97">
        <f>AVERAGEIFS('Details local delivery'!W:W,'Details local delivery'!B:B,A843)</f>
        <v>1</v>
      </c>
      <c r="K843" s="96">
        <f>_xlfn.MAXIFS('Details local delivery'!Z:Z,'Details local delivery'!B:B,A843)</f>
        <v>0</v>
      </c>
      <c r="L843" s="96">
        <f>_xlfn.MAXIFS('Details local delivery'!AA:AA,'Details local delivery'!B:B,A843)</f>
        <v>0</v>
      </c>
      <c r="M843" s="96">
        <f>_xlfn.MAXIFS('Details local delivery'!AB:AB,'Details local delivery'!B:B,A843)</f>
        <v>0</v>
      </c>
      <c r="N843" s="104">
        <f t="shared" si="167"/>
        <v>0.7857142857142857</v>
      </c>
      <c r="O843" s="104">
        <f t="shared" si="168"/>
        <v>0.86705882352941177</v>
      </c>
      <c r="P843" s="99">
        <f t="shared" si="169"/>
        <v>0</v>
      </c>
      <c r="Q843" s="100">
        <f t="shared" si="170"/>
        <v>0</v>
      </c>
      <c r="R843" s="105" t="e">
        <f t="shared" si="171"/>
        <v>#DIV/0!</v>
      </c>
      <c r="S843" s="101">
        <f t="shared" si="165"/>
        <v>0.86705882352941177</v>
      </c>
      <c r="T843" s="102"/>
      <c r="U843" s="107"/>
      <c r="V843" s="5"/>
    </row>
    <row r="844" spans="1:22" ht="15.6" x14ac:dyDescent="0.3">
      <c r="A844" s="18" t="s">
        <v>1630</v>
      </c>
      <c r="B844" s="92">
        <f>+IFERROR(VLOOKUP(A844,'Details local delivery'!B:C,2,0),"-")</f>
        <v>46119</v>
      </c>
      <c r="C844" s="93">
        <f t="shared" si="166"/>
        <v>46119</v>
      </c>
      <c r="D844" s="94" t="str">
        <f>+IFERROR(VLOOKUP(A844,'Details local delivery'!B:E,4,0),"-")</f>
        <v>6502TU247</v>
      </c>
      <c r="E844" s="94">
        <f>VLOOKUP(A844,'Details local delivery'!B:L,11,0)</f>
        <v>14</v>
      </c>
      <c r="F844" s="94">
        <f>SUMIFS('Details local delivery'!M:M,'Details local delivery'!G:G,'RECAP Delivery Plan '!A844)</f>
        <v>4</v>
      </c>
      <c r="G844" s="94">
        <f>VLOOKUP(A844,'Details local delivery'!B:J,9,0)</f>
        <v>8500</v>
      </c>
      <c r="H844" s="95">
        <f>SUMIFS('Details local delivery'!K:K,'Details local delivery'!G:G,'RECAP Delivery Plan '!A844)</f>
        <v>640</v>
      </c>
      <c r="I844" s="96">
        <f>SUMIFS('Details local delivery'!Y:Y,'Details local delivery'!B:B,A:A)</f>
        <v>0</v>
      </c>
      <c r="J844" s="97">
        <f>AVERAGEIFS('Details local delivery'!W:W,'Details local delivery'!B:B,A844)</f>
        <v>1</v>
      </c>
      <c r="K844" s="96">
        <f>_xlfn.MAXIFS('Details local delivery'!Z:Z,'Details local delivery'!B:B,A844)</f>
        <v>0</v>
      </c>
      <c r="L844" s="96">
        <f>_xlfn.MAXIFS('Details local delivery'!AA:AA,'Details local delivery'!B:B,A844)</f>
        <v>0</v>
      </c>
      <c r="M844" s="96">
        <f>_xlfn.MAXIFS('Details local delivery'!AB:AB,'Details local delivery'!B:B,A844)</f>
        <v>0</v>
      </c>
      <c r="N844" s="104">
        <f t="shared" si="167"/>
        <v>0.2857142857142857</v>
      </c>
      <c r="O844" s="104">
        <f t="shared" si="168"/>
        <v>7.5294117647058817E-2</v>
      </c>
      <c r="P844" s="99">
        <f t="shared" si="169"/>
        <v>0</v>
      </c>
      <c r="Q844" s="100">
        <f t="shared" si="170"/>
        <v>0</v>
      </c>
      <c r="R844" s="105" t="e">
        <f t="shared" si="171"/>
        <v>#DIV/0!</v>
      </c>
      <c r="S844" s="101">
        <f t="shared" si="165"/>
        <v>0.2857142857142857</v>
      </c>
      <c r="T844" s="102"/>
      <c r="U844" s="107"/>
      <c r="V844" s="5"/>
    </row>
    <row r="845" spans="1:22" ht="15.6" x14ac:dyDescent="0.3">
      <c r="A845" s="18" t="s">
        <v>1631</v>
      </c>
      <c r="B845" s="92">
        <f>+IFERROR(VLOOKUP(A845,'Details local delivery'!B:C,2,0),"-")</f>
        <v>46119</v>
      </c>
      <c r="C845" s="93">
        <f t="shared" si="166"/>
        <v>46119</v>
      </c>
      <c r="D845" s="94" t="str">
        <f>+IFERROR(VLOOKUP(A845,'Details local delivery'!B:E,4,0),"-")</f>
        <v>6502TU247</v>
      </c>
      <c r="E845" s="94">
        <f>VLOOKUP(A845,'Details local delivery'!B:L,11,0)</f>
        <v>14</v>
      </c>
      <c r="F845" s="94">
        <f>SUMIFS('Details local delivery'!M:M,'Details local delivery'!G:G,'RECAP Delivery Plan '!A845)</f>
        <v>14</v>
      </c>
      <c r="G845" s="94">
        <f>VLOOKUP(A845,'Details local delivery'!B:J,9,0)</f>
        <v>8500</v>
      </c>
      <c r="H845" s="95">
        <f>SUMIFS('Details local delivery'!K:K,'Details local delivery'!G:G,'RECAP Delivery Plan '!A845)</f>
        <v>11000</v>
      </c>
      <c r="I845" s="96">
        <f>SUMIFS('Details local delivery'!Y:Y,'Details local delivery'!B:B,A:A)</f>
        <v>0</v>
      </c>
      <c r="J845" s="97">
        <f>AVERAGEIFS('Details local delivery'!W:W,'Details local delivery'!B:B,A845)</f>
        <v>1</v>
      </c>
      <c r="K845" s="96">
        <f>_xlfn.MAXIFS('Details local delivery'!Z:Z,'Details local delivery'!B:B,A845)</f>
        <v>0</v>
      </c>
      <c r="L845" s="96">
        <f>_xlfn.MAXIFS('Details local delivery'!AA:AA,'Details local delivery'!B:B,A845)</f>
        <v>0</v>
      </c>
      <c r="M845" s="256">
        <f>IFERROR(_xlfn.MAXIFS('Details local delivery'!AB:AB,'Details local delivery'!B:B,A845),"-")</f>
        <v>0</v>
      </c>
      <c r="N845" s="104">
        <f t="shared" si="167"/>
        <v>1</v>
      </c>
      <c r="O845" s="104">
        <f t="shared" si="168"/>
        <v>1.2941176470588236</v>
      </c>
      <c r="P845" s="99">
        <f t="shared" si="169"/>
        <v>0</v>
      </c>
      <c r="Q845" s="100">
        <f t="shared" si="170"/>
        <v>0</v>
      </c>
      <c r="R845" s="105" t="e">
        <f t="shared" si="171"/>
        <v>#DIV/0!</v>
      </c>
      <c r="S845" s="101">
        <f t="shared" si="165"/>
        <v>1.2941176470588236</v>
      </c>
      <c r="T845" s="102"/>
      <c r="U845" s="107"/>
      <c r="V845" s="5"/>
    </row>
    <row r="846" spans="1:22" ht="15.6" hidden="1" x14ac:dyDescent="0.3">
      <c r="A846" s="18" t="s">
        <v>1632</v>
      </c>
      <c r="B846" s="92">
        <f>+IFERROR(VLOOKUP(A846,'Details local delivery'!B:C,2,0),"-")</f>
        <v>46119</v>
      </c>
      <c r="C846" s="93">
        <f t="shared" si="166"/>
        <v>46119</v>
      </c>
      <c r="D846" s="94" t="str">
        <f>+IFERROR(VLOOKUP(A846,'Details local delivery'!B:E,4,0),"-")</f>
        <v xml:space="preserve">location </v>
      </c>
      <c r="E846" s="94">
        <f>VLOOKUP(A846,'Details local delivery'!B:L,11,0)</f>
        <v>0</v>
      </c>
      <c r="F846" s="94">
        <f>SUMIFS('Details local delivery'!M:M,'Details local delivery'!G:G,'RECAP Delivery Plan '!A846)</f>
        <v>37</v>
      </c>
      <c r="G846" s="94">
        <f>VLOOKUP(A846,'Details local delivery'!B:J,9,0)</f>
        <v>0</v>
      </c>
      <c r="H846" s="95">
        <f>SUMIFS('Details local delivery'!K:K,'Details local delivery'!G:G,'RECAP Delivery Plan '!A846)</f>
        <v>13.222</v>
      </c>
      <c r="I846" s="96">
        <f>SUMIFS('Details local delivery'!Y:Y,'Details local delivery'!B:B,A:A)</f>
        <v>0</v>
      </c>
      <c r="J846" s="97">
        <f>AVERAGEIFS('Details local delivery'!W:W,'Details local delivery'!B:B,A846)</f>
        <v>1</v>
      </c>
      <c r="K846" s="96">
        <f>_xlfn.MAXIFS('Details local delivery'!Z:Z,'Details local delivery'!B:B,A846)</f>
        <v>0</v>
      </c>
      <c r="L846" s="96">
        <f>_xlfn.MAXIFS('Details local delivery'!AA:AA,'Details local delivery'!B:B,A846)</f>
        <v>0</v>
      </c>
      <c r="M846" s="256">
        <f>IFERROR(_xlfn.MAXIFS('Details local delivery'!AB:AB,'Details local delivery'!B:B,A846),"-")</f>
        <v>0</v>
      </c>
      <c r="N846" s="104" t="e">
        <f t="shared" si="167"/>
        <v>#DIV/0!</v>
      </c>
      <c r="O846" s="104" t="e">
        <f t="shared" si="168"/>
        <v>#DIV/0!</v>
      </c>
      <c r="P846" s="99">
        <f t="shared" si="169"/>
        <v>0</v>
      </c>
      <c r="Q846" s="100">
        <f t="shared" si="170"/>
        <v>0</v>
      </c>
      <c r="R846" s="105" t="e">
        <f t="shared" si="171"/>
        <v>#DIV/0!</v>
      </c>
      <c r="S846" s="101" t="e">
        <f t="shared" si="165"/>
        <v>#DIV/0!</v>
      </c>
      <c r="T846" s="102"/>
      <c r="U846" s="107"/>
      <c r="V846" s="5"/>
    </row>
    <row r="847" spans="1:22" ht="15.6" x14ac:dyDescent="0.3">
      <c r="A847" s="18" t="s">
        <v>1633</v>
      </c>
      <c r="B847" s="92">
        <f>+IFERROR(VLOOKUP(A847,'Details local delivery'!B:C,2,0),"-")</f>
        <v>46119</v>
      </c>
      <c r="C847" s="93">
        <f t="shared" si="166"/>
        <v>46119</v>
      </c>
      <c r="D847" s="94" t="str">
        <f>+IFERROR(VLOOKUP(A847,'Details local delivery'!B:E,4,0),"-")</f>
        <v>7797tu218</v>
      </c>
      <c r="E847" s="94">
        <f>VLOOKUP(A847,'Details local delivery'!B:L,11,0)</f>
        <v>3</v>
      </c>
      <c r="F847" s="94">
        <v>3</v>
      </c>
      <c r="G847" s="94">
        <f>VLOOKUP(A847,'Details local delivery'!B:J,9,0)</f>
        <v>927</v>
      </c>
      <c r="H847" s="95">
        <v>900</v>
      </c>
      <c r="I847" s="96">
        <f>SUMIFS('Details local delivery'!Y:Y,'Details local delivery'!B:B,A:A)</f>
        <v>0</v>
      </c>
      <c r="J847" s="97">
        <f>AVERAGEIFS('Details local delivery'!W:W,'Details local delivery'!B:B,A847)</f>
        <v>1</v>
      </c>
      <c r="K847" s="96">
        <f>_xlfn.MAXIFS('Details local delivery'!Z:Z,'Details local delivery'!B:B,A847)</f>
        <v>0</v>
      </c>
      <c r="L847" s="96">
        <f>_xlfn.MAXIFS('Details local delivery'!AA:AA,'Details local delivery'!B:B,A847)</f>
        <v>0</v>
      </c>
      <c r="M847" s="256">
        <f>IFERROR(_xlfn.MAXIFS('Details local delivery'!AB:AB,'Details local delivery'!B:B,A847),"-")</f>
        <v>0</v>
      </c>
      <c r="N847" s="104">
        <f t="shared" si="167"/>
        <v>1</v>
      </c>
      <c r="O847" s="104">
        <f t="shared" si="168"/>
        <v>0.970873786407767</v>
      </c>
      <c r="P847" s="99">
        <f t="shared" si="169"/>
        <v>0</v>
      </c>
      <c r="Q847" s="100">
        <f t="shared" si="170"/>
        <v>0</v>
      </c>
      <c r="R847" s="105" t="e">
        <f t="shared" si="171"/>
        <v>#DIV/0!</v>
      </c>
      <c r="S847" s="101">
        <f t="shared" si="165"/>
        <v>1</v>
      </c>
      <c r="T847" s="102"/>
      <c r="U847" s="107"/>
      <c r="V847" s="5"/>
    </row>
    <row r="848" spans="1:22" ht="15.6" x14ac:dyDescent="0.3">
      <c r="A848" s="18" t="s">
        <v>1634</v>
      </c>
      <c r="B848" s="92">
        <f>+IFERROR(VLOOKUP(A848,'Details local delivery'!B:C,2,0),"-")</f>
        <v>46119</v>
      </c>
      <c r="C848" s="93">
        <f t="shared" si="166"/>
        <v>46119</v>
      </c>
      <c r="D848" s="94" t="str">
        <f>+IFERROR(VLOOKUP(A848,'Details local delivery'!B:E,4,0),"-")</f>
        <v>9524TU238</v>
      </c>
      <c r="E848" s="94">
        <f>VLOOKUP(A848,'Details local delivery'!B:L,11,0)</f>
        <v>14</v>
      </c>
      <c r="F848" s="94">
        <f>SUMIFS('Details local delivery'!M:M,'Details local delivery'!G:G,'RECAP Delivery Plan '!A848)</f>
        <v>13</v>
      </c>
      <c r="G848" s="94">
        <f>VLOOKUP(A848,'Details local delivery'!B:J,9,0)</f>
        <v>10230</v>
      </c>
      <c r="H848" s="95">
        <f>SUMIFS('Details local delivery'!K:K,'Details local delivery'!G:G,'RECAP Delivery Plan '!A848)</f>
        <v>12000</v>
      </c>
      <c r="I848" s="96">
        <f>SUMIFS('Details local delivery'!Y:Y,'Details local delivery'!B:B,A:A)</f>
        <v>0</v>
      </c>
      <c r="J848" s="97">
        <f>AVERAGEIFS('Details local delivery'!W:W,'Details local delivery'!B:B,A848)</f>
        <v>1</v>
      </c>
      <c r="K848" s="96">
        <f>_xlfn.MAXIFS('Details local delivery'!Z:Z,'Details local delivery'!B:B,A848)</f>
        <v>0</v>
      </c>
      <c r="L848" s="96">
        <f>_xlfn.MAXIFS('Details local delivery'!AA:AA,'Details local delivery'!B:B,A848)</f>
        <v>0</v>
      </c>
      <c r="M848" s="256">
        <f>IFERROR(_xlfn.MAXIFS('Details local delivery'!AB:AB,'Details local delivery'!B:B,A848),"-")</f>
        <v>0</v>
      </c>
      <c r="N848" s="104">
        <f t="shared" si="167"/>
        <v>0.9285714285714286</v>
      </c>
      <c r="O848" s="104">
        <f t="shared" si="168"/>
        <v>1.1730205278592376</v>
      </c>
      <c r="P848" s="99">
        <f t="shared" si="169"/>
        <v>0</v>
      </c>
      <c r="Q848" s="100">
        <f t="shared" si="170"/>
        <v>0</v>
      </c>
      <c r="R848" s="105" t="e">
        <f t="shared" si="171"/>
        <v>#DIV/0!</v>
      </c>
      <c r="S848" s="101">
        <f t="shared" si="165"/>
        <v>1.1730205278592376</v>
      </c>
      <c r="T848" s="102"/>
      <c r="U848" s="107"/>
      <c r="V848" s="5"/>
    </row>
    <row r="849" spans="1:22" ht="15.6" x14ac:dyDescent="0.3">
      <c r="A849" s="18" t="s">
        <v>1635</v>
      </c>
      <c r="B849" s="92">
        <f>+IFERROR(VLOOKUP(A849,'Details local delivery'!B:C,2,0),"-")</f>
        <v>46119</v>
      </c>
      <c r="C849" s="93">
        <f t="shared" si="166"/>
        <v>46119</v>
      </c>
      <c r="D849" s="94" t="str">
        <f>+IFERROR(VLOOKUP(A849,'Details local delivery'!B:E,4,0),"-")</f>
        <v>9524TU238</v>
      </c>
      <c r="E849" s="94">
        <f>VLOOKUP(A849,'Details local delivery'!B:L,11,0)</f>
        <v>14</v>
      </c>
      <c r="F849" s="94">
        <f>SUMIFS('Details local delivery'!M:M,'Details local delivery'!G:G,'RECAP Delivery Plan '!A849)</f>
        <v>13</v>
      </c>
      <c r="G849" s="94">
        <f>VLOOKUP(A849,'Details local delivery'!B:J,9,0)</f>
        <v>10230</v>
      </c>
      <c r="H849" s="95">
        <f>SUMIFS('Details local delivery'!K:K,'Details local delivery'!G:G,'RECAP Delivery Plan '!A849)</f>
        <v>6300</v>
      </c>
      <c r="I849" s="96">
        <f>SUMIFS('Details local delivery'!Y:Y,'Details local delivery'!B:B,A:A)</f>
        <v>0</v>
      </c>
      <c r="J849" s="97">
        <f>AVERAGEIFS('Details local delivery'!W:W,'Details local delivery'!B:B,A849)</f>
        <v>1</v>
      </c>
      <c r="K849" s="96">
        <f>_xlfn.MAXIFS('Details local delivery'!Z:Z,'Details local delivery'!B:B,A849)</f>
        <v>0</v>
      </c>
      <c r="L849" s="96">
        <f>_xlfn.MAXIFS('Details local delivery'!AA:AA,'Details local delivery'!B:B,A849)</f>
        <v>0</v>
      </c>
      <c r="M849" s="96">
        <f>_xlfn.MAXIFS('Details local delivery'!AB:AB,'Details local delivery'!B:B,A849)</f>
        <v>0</v>
      </c>
      <c r="N849" s="104">
        <f t="shared" si="167"/>
        <v>0.9285714285714286</v>
      </c>
      <c r="O849" s="104">
        <f t="shared" si="168"/>
        <v>0.61583577712609971</v>
      </c>
      <c r="P849" s="99">
        <f t="shared" si="169"/>
        <v>0</v>
      </c>
      <c r="Q849" s="100">
        <f t="shared" si="170"/>
        <v>0</v>
      </c>
      <c r="R849" s="105" t="e">
        <f t="shared" si="171"/>
        <v>#DIV/0!</v>
      </c>
      <c r="S849" s="253">
        <f t="shared" si="165"/>
        <v>0.9285714285714286</v>
      </c>
      <c r="T849" s="102"/>
      <c r="U849" s="107"/>
      <c r="V849" s="5"/>
    </row>
    <row r="850" spans="1:22" ht="15.6" x14ac:dyDescent="0.3">
      <c r="A850" s="18" t="s">
        <v>1636</v>
      </c>
      <c r="B850" s="92">
        <f>+IFERROR(VLOOKUP(A850,'Details local delivery'!B:C,2,0),"-")</f>
        <v>46119</v>
      </c>
      <c r="C850" s="93">
        <f t="shared" si="166"/>
        <v>46119</v>
      </c>
      <c r="D850" s="94" t="str">
        <f>+IFERROR(VLOOKUP(A850,'Details local delivery'!B:E,4,0),"-")</f>
        <v>626tu203</v>
      </c>
      <c r="E850" s="94">
        <f>VLOOKUP(A850,'Details local delivery'!B:L,11,0)</f>
        <v>14</v>
      </c>
      <c r="F850" s="94">
        <f>SUMIFS('Details local delivery'!M:M,'Details local delivery'!G:G,'RECAP Delivery Plan '!A850)</f>
        <v>19</v>
      </c>
      <c r="G850" s="94">
        <f>VLOOKUP(A850,'Details local delivery'!B:J,9,0)</f>
        <v>8500</v>
      </c>
      <c r="H850" s="95">
        <f>SUMIFS('Details local delivery'!K:K,'Details local delivery'!G:G,'RECAP Delivery Plan '!A850)</f>
        <v>11200</v>
      </c>
      <c r="I850" s="96">
        <f>SUMIFS('Details local delivery'!Y:Y,'Details local delivery'!B:B,A:A)</f>
        <v>0</v>
      </c>
      <c r="J850" s="97">
        <f>AVERAGEIFS('Details local delivery'!W:W,'Details local delivery'!B:B,A850)</f>
        <v>1</v>
      </c>
      <c r="K850" s="96">
        <f>_xlfn.MAXIFS('Details local delivery'!Z:Z,'Details local delivery'!B:B,A850)</f>
        <v>0</v>
      </c>
      <c r="L850" s="96">
        <f>_xlfn.MAXIFS('Details local delivery'!AA:AA,'Details local delivery'!B:B,A850)</f>
        <v>0</v>
      </c>
      <c r="M850" s="256">
        <f>IFERROR(_xlfn.MAXIFS('Details local delivery'!AB:AB,'Details local delivery'!B:B,A850),"-")</f>
        <v>0</v>
      </c>
      <c r="N850" s="104">
        <f t="shared" si="167"/>
        <v>1.3571428571428572</v>
      </c>
      <c r="O850" s="104">
        <f t="shared" si="168"/>
        <v>1.3176470588235294</v>
      </c>
      <c r="P850" s="99">
        <f t="shared" si="169"/>
        <v>0</v>
      </c>
      <c r="Q850" s="100">
        <f t="shared" si="170"/>
        <v>0</v>
      </c>
      <c r="R850" s="105" t="e">
        <f t="shared" si="171"/>
        <v>#DIV/0!</v>
      </c>
      <c r="S850" s="253">
        <f t="shared" si="165"/>
        <v>1.3571428571428572</v>
      </c>
      <c r="T850" s="102"/>
      <c r="U850" s="107"/>
      <c r="V850" s="5"/>
    </row>
    <row r="851" spans="1:22" ht="15.6" x14ac:dyDescent="0.3">
      <c r="A851" s="18" t="s">
        <v>1637</v>
      </c>
      <c r="B851" s="92">
        <f>+IFERROR(VLOOKUP(A851,'Details local delivery'!B:C,2,0),"-")</f>
        <v>46119</v>
      </c>
      <c r="C851" s="93">
        <f t="shared" si="166"/>
        <v>46119</v>
      </c>
      <c r="D851" s="94" t="str">
        <f>+IFERROR(VLOOKUP(A851,'Details local delivery'!B:E,4,0),"-")</f>
        <v>626tu203</v>
      </c>
      <c r="E851" s="94">
        <f>VLOOKUP(A851,'Details local delivery'!B:L,11,0)</f>
        <v>14</v>
      </c>
      <c r="F851" s="94">
        <f>SUMIFS('Details local delivery'!M:M,'Details local delivery'!G:G,'RECAP Delivery Plan '!A851)</f>
        <v>14</v>
      </c>
      <c r="G851" s="94">
        <f>VLOOKUP(A851,'Details local delivery'!B:J,9,0)</f>
        <v>8500</v>
      </c>
      <c r="H851" s="95">
        <f>SUMIFS('Details local delivery'!K:K,'Details local delivery'!G:G,'RECAP Delivery Plan '!A851)</f>
        <v>1557</v>
      </c>
      <c r="I851" s="96">
        <f>SUMIFS('Details local delivery'!Y:Y,'Details local delivery'!B:B,A:A)</f>
        <v>0</v>
      </c>
      <c r="J851" s="97">
        <f>AVERAGEIFS('Details local delivery'!W:W,'Details local delivery'!B:B,A851)</f>
        <v>1</v>
      </c>
      <c r="K851" s="96">
        <f>_xlfn.MAXIFS('Details local delivery'!Z:Z,'Details local delivery'!B:B,A851)</f>
        <v>0</v>
      </c>
      <c r="L851" s="96">
        <f>_xlfn.MAXIFS('Details local delivery'!AA:AA,'Details local delivery'!B:B,A851)</f>
        <v>0</v>
      </c>
      <c r="M851" s="256">
        <f>IFERROR(_xlfn.MAXIFS('Details local delivery'!AB:AB,'Details local delivery'!B:B,A851),"-")</f>
        <v>0</v>
      </c>
      <c r="N851" s="104">
        <f t="shared" si="167"/>
        <v>1</v>
      </c>
      <c r="O851" s="104">
        <f t="shared" si="168"/>
        <v>0.1831764705882353</v>
      </c>
      <c r="P851" s="99">
        <f t="shared" si="169"/>
        <v>0</v>
      </c>
      <c r="Q851" s="100">
        <f t="shared" si="170"/>
        <v>0</v>
      </c>
      <c r="R851" s="105" t="e">
        <f t="shared" si="171"/>
        <v>#DIV/0!</v>
      </c>
      <c r="S851" s="101">
        <f t="shared" si="165"/>
        <v>1</v>
      </c>
      <c r="T851" s="102"/>
      <c r="U851" s="107"/>
      <c r="V851" s="5"/>
    </row>
    <row r="852" spans="1:22" ht="15.6" x14ac:dyDescent="0.3">
      <c r="A852" s="18" t="s">
        <v>1638</v>
      </c>
      <c r="B852" s="92">
        <f>+IFERROR(VLOOKUP(A852,'Details local delivery'!B:C,2,0),"-")</f>
        <v>46119</v>
      </c>
      <c r="C852" s="93">
        <f t="shared" si="166"/>
        <v>46119</v>
      </c>
      <c r="D852" s="94" t="str">
        <f>+IFERROR(VLOOKUP(A852,'Details local delivery'!B:E,4,0),"-")</f>
        <v>7797tu218</v>
      </c>
      <c r="E852" s="94">
        <f>VLOOKUP(A852,'Details local delivery'!B:L,11,0)</f>
        <v>3</v>
      </c>
      <c r="F852" s="94">
        <f>SUMIFS('Details local delivery'!M:M,'Details local delivery'!G:G,'RECAP Delivery Plan '!A852)</f>
        <v>1</v>
      </c>
      <c r="G852" s="94">
        <f>VLOOKUP(A852,'Details local delivery'!B:J,9,0)</f>
        <v>927</v>
      </c>
      <c r="H852" s="95">
        <f>SUMIFS('Details local delivery'!K:K,'Details local delivery'!G:G,'RECAP Delivery Plan '!A852)</f>
        <v>373</v>
      </c>
      <c r="I852" s="96">
        <f>SUMIFS('Details local delivery'!Y:Y,'Details local delivery'!B:B,A:A)</f>
        <v>0</v>
      </c>
      <c r="J852" s="97">
        <f>AVERAGEIFS('Details local delivery'!W:W,'Details local delivery'!B:B,A852)</f>
        <v>0.66250000000000009</v>
      </c>
      <c r="K852" s="96">
        <f>_xlfn.MAXIFS('Details local delivery'!Z:Z,'Details local delivery'!B:B,A852)</f>
        <v>0</v>
      </c>
      <c r="L852" s="96">
        <f>_xlfn.MAXIFS('Details local delivery'!AA:AA,'Details local delivery'!B:B,A852)</f>
        <v>0</v>
      </c>
      <c r="M852" s="256">
        <f>IFERROR(_xlfn.MAXIFS('Details local delivery'!AB:AB,'Details local delivery'!B:B,A852),"-")</f>
        <v>0</v>
      </c>
      <c r="N852" s="104">
        <f t="shared" si="167"/>
        <v>0.33333333333333331</v>
      </c>
      <c r="O852" s="104">
        <f t="shared" si="168"/>
        <v>0.40237324703344118</v>
      </c>
      <c r="P852" s="99">
        <f t="shared" si="169"/>
        <v>0</v>
      </c>
      <c r="Q852" s="100">
        <f t="shared" si="170"/>
        <v>0</v>
      </c>
      <c r="R852" s="105" t="e">
        <f t="shared" si="171"/>
        <v>#DIV/0!</v>
      </c>
      <c r="S852" s="101">
        <f t="shared" si="165"/>
        <v>0.40237324703344118</v>
      </c>
      <c r="T852" s="102"/>
      <c r="U852" s="107"/>
      <c r="V852" s="5"/>
    </row>
    <row r="853" spans="1:22" ht="15.6" x14ac:dyDescent="0.3">
      <c r="A853" s="18" t="s">
        <v>1639</v>
      </c>
      <c r="B853" s="92">
        <f>+IFERROR(VLOOKUP(A853,'Details local delivery'!B:C,2,0),"-")</f>
        <v>46120</v>
      </c>
      <c r="C853" s="93">
        <f t="shared" si="166"/>
        <v>46120</v>
      </c>
      <c r="D853" s="94" t="str">
        <f>+IFERROR(VLOOKUP(A853,'Details local delivery'!B:E,4,0),"-")</f>
        <v>REM107627</v>
      </c>
      <c r="E853" s="94">
        <f>VLOOKUP(A853,'Details local delivery'!B:L,11,0)</f>
        <v>27</v>
      </c>
      <c r="F853" s="94">
        <f>SUMIFS('Details local delivery'!M:M,'Details local delivery'!G:G,'RECAP Delivery Plan '!A853)</f>
        <v>19</v>
      </c>
      <c r="G853" s="94">
        <f>VLOOKUP(A853,'Details local delivery'!B:J,9,0)</f>
        <v>24950</v>
      </c>
      <c r="H853" s="95">
        <f>SUMIFS('Details local delivery'!K:K,'Details local delivery'!G:G,'RECAP Delivery Plan '!A853)</f>
        <v>12316</v>
      </c>
      <c r="I853" s="96">
        <f>SUMIFS('Details local delivery'!Y:Y,'Details local delivery'!B:B,A:A)</f>
        <v>0</v>
      </c>
      <c r="J853" s="97">
        <f>AVERAGEIFS('Details local delivery'!W:W,'Details local delivery'!B:B,A853)</f>
        <v>1</v>
      </c>
      <c r="K853" s="96">
        <f>_xlfn.MAXIFS('Details local delivery'!Z:Z,'Details local delivery'!B:B,A853)</f>
        <v>0</v>
      </c>
      <c r="L853" s="96">
        <f>_xlfn.MAXIFS('Details local delivery'!AA:AA,'Details local delivery'!B:B,A853)</f>
        <v>0</v>
      </c>
      <c r="M853" s="256">
        <f>IFERROR(_xlfn.MAXIFS('Details local delivery'!AB:AB,'Details local delivery'!B:B,A853),"-")</f>
        <v>0</v>
      </c>
      <c r="N853" s="104">
        <f t="shared" si="167"/>
        <v>0.70370370370370372</v>
      </c>
      <c r="O853" s="104">
        <f t="shared" si="168"/>
        <v>0.49362725450901801</v>
      </c>
      <c r="P853" s="99">
        <f t="shared" si="169"/>
        <v>0</v>
      </c>
      <c r="Q853" s="100">
        <f t="shared" si="170"/>
        <v>0</v>
      </c>
      <c r="R853" s="105" t="e">
        <f t="shared" si="171"/>
        <v>#DIV/0!</v>
      </c>
      <c r="S853" s="101">
        <f t="shared" si="165"/>
        <v>0.70370370370370372</v>
      </c>
      <c r="T853" s="102"/>
      <c r="U853" s="107"/>
      <c r="V853" s="5"/>
    </row>
    <row r="854" spans="1:22" ht="15.6" hidden="1" x14ac:dyDescent="0.3">
      <c r="A854" s="18" t="s">
        <v>1640</v>
      </c>
      <c r="B854" s="92">
        <f>+IFERROR(VLOOKUP(A854,'Details local delivery'!B:C,2,0),"-")</f>
        <v>46120</v>
      </c>
      <c r="C854" s="93">
        <f t="shared" si="166"/>
        <v>46120</v>
      </c>
      <c r="D854" s="94" t="str">
        <f>+IFERROR(VLOOKUP(A854,'Details local delivery'!B:E,4,0),"-")</f>
        <v>GTS</v>
      </c>
      <c r="E854" s="94">
        <f>VLOOKUP(A854,'Details local delivery'!B:L,11,0)</f>
        <v>0</v>
      </c>
      <c r="F854" s="94">
        <f>SUMIFS('Details local delivery'!M:M,'Details local delivery'!G:G,'RECAP Delivery Plan '!A854)</f>
        <v>7</v>
      </c>
      <c r="G854" s="94">
        <f>VLOOKUP(A854,'Details local delivery'!B:J,9,0)</f>
        <v>0</v>
      </c>
      <c r="H854" s="95">
        <f>SUMIFS('Details local delivery'!K:K,'Details local delivery'!G:G,'RECAP Delivery Plan '!A854)</f>
        <v>0</v>
      </c>
      <c r="I854" s="96">
        <f>SUMIFS('Details local delivery'!Y:Y,'Details local delivery'!B:B,A:A)</f>
        <v>0</v>
      </c>
      <c r="J854" s="97">
        <f>AVERAGEIFS('Details local delivery'!W:W,'Details local delivery'!B:B,A854)</f>
        <v>1</v>
      </c>
      <c r="K854" s="96">
        <f>_xlfn.MAXIFS('Details local delivery'!Z:Z,'Details local delivery'!B:B,A854)</f>
        <v>0</v>
      </c>
      <c r="L854" s="96">
        <f>_xlfn.MAXIFS('Details local delivery'!AA:AA,'Details local delivery'!B:B,A854)</f>
        <v>0</v>
      </c>
      <c r="M854" s="256">
        <f>IFERROR(_xlfn.MAXIFS('Details local delivery'!AB:AB,'Details local delivery'!B:B,A854),"-")</f>
        <v>0</v>
      </c>
      <c r="N854" s="104" t="e">
        <f t="shared" si="167"/>
        <v>#DIV/0!</v>
      </c>
      <c r="O854" s="104" t="e">
        <f t="shared" si="168"/>
        <v>#DIV/0!</v>
      </c>
      <c r="P854" s="99">
        <f t="shared" si="169"/>
        <v>0</v>
      </c>
      <c r="Q854" s="100">
        <f t="shared" si="170"/>
        <v>0</v>
      </c>
      <c r="R854" s="105" t="e">
        <f t="shared" si="171"/>
        <v>#DIV/0!</v>
      </c>
      <c r="S854" s="101" t="e">
        <f t="shared" si="165"/>
        <v>#DIV/0!</v>
      </c>
      <c r="T854" s="102"/>
      <c r="U854" s="107"/>
      <c r="V854" s="5"/>
    </row>
    <row r="855" spans="1:22" ht="15.6" x14ac:dyDescent="0.3">
      <c r="A855" s="18" t="s">
        <v>1641</v>
      </c>
      <c r="B855" s="92">
        <f>+IFERROR(VLOOKUP(A855,'Details local delivery'!B:C,2,0),"-")</f>
        <v>46120</v>
      </c>
      <c r="C855" s="93">
        <f t="shared" si="166"/>
        <v>46120</v>
      </c>
      <c r="D855" s="94" t="str">
        <f>+IFERROR(VLOOKUP(A855,'Details local delivery'!B:E,4,0),"-")</f>
        <v>6502TU247</v>
      </c>
      <c r="E855" s="94">
        <f>VLOOKUP(A855,'Details local delivery'!B:L,11,0)</f>
        <v>14</v>
      </c>
      <c r="F855" s="94">
        <f>SUMIFS('Details local delivery'!M:M,'Details local delivery'!G:G,'RECAP Delivery Plan '!A855)</f>
        <v>18</v>
      </c>
      <c r="G855" s="94">
        <f>VLOOKUP(A855,'Details local delivery'!B:J,9,0)</f>
        <v>8500</v>
      </c>
      <c r="H855" s="95">
        <f>SUMIFS('Details local delivery'!K:K,'Details local delivery'!G:G,'RECAP Delivery Plan '!A855)</f>
        <v>9600</v>
      </c>
      <c r="I855" s="96">
        <f>SUMIFS('Details local delivery'!Y:Y,'Details local delivery'!B:B,A:A)</f>
        <v>0</v>
      </c>
      <c r="J855" s="97">
        <f>AVERAGEIFS('Details local delivery'!W:W,'Details local delivery'!B:B,A855)</f>
        <v>1</v>
      </c>
      <c r="K855" s="96">
        <f>_xlfn.MAXIFS('Details local delivery'!Z:Z,'Details local delivery'!B:B,A855)</f>
        <v>0</v>
      </c>
      <c r="L855" s="96">
        <f>_xlfn.MAXIFS('Details local delivery'!AA:AA,'Details local delivery'!B:B,A855)</f>
        <v>0</v>
      </c>
      <c r="M855" s="96">
        <f>_xlfn.MAXIFS('Details local delivery'!AB:AB,'Details local delivery'!B:B,A855)</f>
        <v>0</v>
      </c>
      <c r="N855" s="104">
        <f t="shared" si="167"/>
        <v>1.2857142857142858</v>
      </c>
      <c r="O855" s="104">
        <f t="shared" si="168"/>
        <v>1.1294117647058823</v>
      </c>
      <c r="P855" s="99">
        <f t="shared" si="169"/>
        <v>0</v>
      </c>
      <c r="Q855" s="100">
        <f t="shared" si="170"/>
        <v>0</v>
      </c>
      <c r="R855" s="105" t="e">
        <f t="shared" si="171"/>
        <v>#DIV/0!</v>
      </c>
      <c r="S855" s="101">
        <f t="shared" si="165"/>
        <v>1.2857142857142858</v>
      </c>
      <c r="T855" s="102"/>
      <c r="U855" s="107"/>
      <c r="V855" s="5"/>
    </row>
    <row r="856" spans="1:22" ht="15.6" x14ac:dyDescent="0.3">
      <c r="A856" s="18" t="s">
        <v>1642</v>
      </c>
      <c r="B856" s="92">
        <f>+IFERROR(VLOOKUP(A856,'Details local delivery'!B:C,2,0),"-")</f>
        <v>46120</v>
      </c>
      <c r="C856" s="93">
        <f t="shared" si="166"/>
        <v>46120</v>
      </c>
      <c r="D856" s="94" t="str">
        <f>+IFERROR(VLOOKUP(A856,'Details local delivery'!B:E,4,0),"-")</f>
        <v>7797tu218</v>
      </c>
      <c r="E856" s="94">
        <f>VLOOKUP(A856,'Details local delivery'!B:L,11,0)</f>
        <v>3</v>
      </c>
      <c r="F856" s="94">
        <f>SUMIFS('Details local delivery'!M:M,'Details local delivery'!G:G,'RECAP Delivery Plan '!A856)</f>
        <v>2</v>
      </c>
      <c r="G856" s="94">
        <f>VLOOKUP(A856,'Details local delivery'!B:J,9,0)</f>
        <v>927</v>
      </c>
      <c r="H856" s="95">
        <f>SUMIFS('Details local delivery'!K:K,'Details local delivery'!G:G,'RECAP Delivery Plan '!A856)</f>
        <v>900</v>
      </c>
      <c r="I856" s="96">
        <f>SUMIFS('Details local delivery'!Y:Y,'Details local delivery'!B:B,A:A)</f>
        <v>0</v>
      </c>
      <c r="J856" s="97">
        <f>AVERAGEIFS('Details local delivery'!W:W,'Details local delivery'!B:B,A856)</f>
        <v>1</v>
      </c>
      <c r="K856" s="96">
        <f>_xlfn.MAXIFS('Details local delivery'!Z:Z,'Details local delivery'!B:B,A856)</f>
        <v>0</v>
      </c>
      <c r="L856" s="96">
        <f>_xlfn.MAXIFS('Details local delivery'!AA:AA,'Details local delivery'!B:B,A856)</f>
        <v>0</v>
      </c>
      <c r="M856" s="256">
        <f>IFERROR(_xlfn.MAXIFS('Details local delivery'!AB:AB,'Details local delivery'!B:B,A856),"-")</f>
        <v>0</v>
      </c>
      <c r="N856" s="104">
        <f t="shared" si="167"/>
        <v>0.66666666666666663</v>
      </c>
      <c r="O856" s="104">
        <f t="shared" si="168"/>
        <v>0.970873786407767</v>
      </c>
      <c r="P856" s="99">
        <f t="shared" si="169"/>
        <v>0</v>
      </c>
      <c r="Q856" s="100">
        <f t="shared" si="170"/>
        <v>0</v>
      </c>
      <c r="R856" s="105" t="e">
        <f t="shared" si="171"/>
        <v>#DIV/0!</v>
      </c>
      <c r="S856" s="101">
        <f t="shared" si="165"/>
        <v>0.970873786407767</v>
      </c>
      <c r="T856" s="102"/>
      <c r="U856" s="107"/>
      <c r="V856" s="5"/>
    </row>
    <row r="857" spans="1:22" ht="15.6" x14ac:dyDescent="0.3">
      <c r="A857" s="18" t="s">
        <v>1643</v>
      </c>
      <c r="B857" s="92">
        <f>+IFERROR(VLOOKUP(A857,'Details local delivery'!B:C,2,0),"-")</f>
        <v>46120</v>
      </c>
      <c r="C857" s="93">
        <f t="shared" si="166"/>
        <v>46120</v>
      </c>
      <c r="D857" s="94" t="str">
        <f>+IFERROR(VLOOKUP(A857,'Details local delivery'!B:E,4,0),"-")</f>
        <v>4331tu175</v>
      </c>
      <c r="E857" s="94">
        <f>VLOOKUP(A857,'Details local delivery'!B:L,11,0)</f>
        <v>14</v>
      </c>
      <c r="F857" s="94">
        <f>SUMIFS('Details local delivery'!M:M,'Details local delivery'!G:G,'RECAP Delivery Plan '!A857)</f>
        <v>5</v>
      </c>
      <c r="G857" s="94">
        <f>VLOOKUP(A857,'Details local delivery'!B:J,9,0)</f>
        <v>9200</v>
      </c>
      <c r="H857" s="95">
        <f>SUMIFS('Details local delivery'!K:K,'Details local delivery'!G:G,'RECAP Delivery Plan '!A857)</f>
        <v>325</v>
      </c>
      <c r="I857" s="96">
        <f>SUMIFS('Details local delivery'!Y:Y,'Details local delivery'!B:B,A:A)</f>
        <v>0</v>
      </c>
      <c r="J857" s="97">
        <f>AVERAGEIFS('Details local delivery'!W:W,'Details local delivery'!B:B,A857)</f>
        <v>1</v>
      </c>
      <c r="K857" s="96">
        <f>_xlfn.MAXIFS('Details local delivery'!Z:Z,'Details local delivery'!B:B,A857)</f>
        <v>0</v>
      </c>
      <c r="L857" s="96">
        <f>_xlfn.MAXIFS('Details local delivery'!AA:AA,'Details local delivery'!B:B,A857)</f>
        <v>0</v>
      </c>
      <c r="M857" s="96">
        <f>_xlfn.MAXIFS('Details local delivery'!AB:AB,'Details local delivery'!B:B,A857)</f>
        <v>0</v>
      </c>
      <c r="N857" s="104">
        <f t="shared" si="167"/>
        <v>0.35714285714285715</v>
      </c>
      <c r="O857" s="104">
        <f t="shared" si="168"/>
        <v>3.5326086956521736E-2</v>
      </c>
      <c r="P857" s="99">
        <f t="shared" si="169"/>
        <v>0</v>
      </c>
      <c r="Q857" s="100">
        <f t="shared" si="170"/>
        <v>0</v>
      </c>
      <c r="R857" s="105" t="e">
        <f t="shared" si="171"/>
        <v>#DIV/0!</v>
      </c>
      <c r="S857" s="101">
        <f t="shared" si="165"/>
        <v>0.35714285714285715</v>
      </c>
      <c r="T857" s="102"/>
      <c r="U857" s="107"/>
      <c r="V857" s="5"/>
    </row>
    <row r="858" spans="1:22" ht="15.6" x14ac:dyDescent="0.3">
      <c r="A858" s="18" t="s">
        <v>1644</v>
      </c>
      <c r="B858" s="92">
        <f>+IFERROR(VLOOKUP(A858,'Details local delivery'!B:C,2,0),"-")</f>
        <v>46120</v>
      </c>
      <c r="C858" s="93">
        <f t="shared" si="166"/>
        <v>46120</v>
      </c>
      <c r="D858" s="94" t="str">
        <f>+IFERROR(VLOOKUP(A858,'Details local delivery'!B:E,4,0),"-")</f>
        <v>7797tu218</v>
      </c>
      <c r="E858" s="94">
        <f>VLOOKUP(A858,'Details local delivery'!B:L,11,0)</f>
        <v>3</v>
      </c>
      <c r="F858" s="94">
        <f>SUMIFS('Details local delivery'!M:M,'Details local delivery'!G:G,'RECAP Delivery Plan '!A858)</f>
        <v>3</v>
      </c>
      <c r="G858" s="94">
        <f>VLOOKUP(A858,'Details local delivery'!B:J,9,0)</f>
        <v>927</v>
      </c>
      <c r="H858" s="95">
        <v>820</v>
      </c>
      <c r="I858" s="96">
        <f>SUMIFS('Details local delivery'!Y:Y,'Details local delivery'!B:B,A:A)</f>
        <v>0</v>
      </c>
      <c r="J858" s="97">
        <f>AVERAGEIFS('Details local delivery'!W:W,'Details local delivery'!B:B,A858)</f>
        <v>0.52499999999999991</v>
      </c>
      <c r="K858" s="96">
        <f>_xlfn.MAXIFS('Details local delivery'!Z:Z,'Details local delivery'!B:B,A858)</f>
        <v>0</v>
      </c>
      <c r="L858" s="96">
        <f>_xlfn.MAXIFS('Details local delivery'!AA:AA,'Details local delivery'!B:B,A858)</f>
        <v>0</v>
      </c>
      <c r="M858" s="256">
        <f>IFERROR(_xlfn.MAXIFS('Details local delivery'!AB:AB,'Details local delivery'!B:B,A858),"-")</f>
        <v>0</v>
      </c>
      <c r="N858" s="104">
        <f t="shared" si="167"/>
        <v>1</v>
      </c>
      <c r="O858" s="104">
        <f t="shared" si="168"/>
        <v>0.88457389428263211</v>
      </c>
      <c r="P858" s="99">
        <f t="shared" si="169"/>
        <v>0</v>
      </c>
      <c r="Q858" s="100">
        <f t="shared" si="170"/>
        <v>0</v>
      </c>
      <c r="R858" s="105" t="e">
        <f t="shared" si="171"/>
        <v>#DIV/0!</v>
      </c>
      <c r="S858" s="101">
        <f t="shared" si="165"/>
        <v>1</v>
      </c>
      <c r="T858" s="102"/>
      <c r="U858" s="107"/>
      <c r="V858" s="5"/>
    </row>
    <row r="859" spans="1:22" ht="15.6" hidden="1" x14ac:dyDescent="0.3">
      <c r="A859" s="18" t="s">
        <v>1645</v>
      </c>
      <c r="B859" s="92">
        <f>+IFERROR(VLOOKUP(A859,'Details local delivery'!B:C,2,0),"-")</f>
        <v>46120</v>
      </c>
      <c r="C859" s="93">
        <f t="shared" si="166"/>
        <v>46120</v>
      </c>
      <c r="D859" s="94" t="str">
        <f>+IFERROR(VLOOKUP(A859,'Details local delivery'!B:E,4,0),"-")</f>
        <v xml:space="preserve">location </v>
      </c>
      <c r="E859" s="94">
        <f>VLOOKUP(A859,'Details local delivery'!B:L,11,0)</f>
        <v>0</v>
      </c>
      <c r="F859" s="94">
        <f>SUMIFS('Details local delivery'!M:M,'Details local delivery'!G:G,'RECAP Delivery Plan '!A859)</f>
        <v>29</v>
      </c>
      <c r="G859" s="94">
        <f>VLOOKUP(A859,'Details local delivery'!B:J,9,0)</f>
        <v>0</v>
      </c>
      <c r="H859" s="95">
        <f>SUMIFS('Details local delivery'!K:K,'Details local delivery'!G:G,'RECAP Delivery Plan '!A859)</f>
        <v>10000</v>
      </c>
      <c r="I859" s="96">
        <f>SUMIFS('Details local delivery'!Y:Y,'Details local delivery'!B:B,A:A)</f>
        <v>0</v>
      </c>
      <c r="J859" s="97">
        <f>AVERAGEIFS('Details local delivery'!W:W,'Details local delivery'!B:B,A859)</f>
        <v>1</v>
      </c>
      <c r="K859" s="96">
        <f>_xlfn.MAXIFS('Details local delivery'!Z:Z,'Details local delivery'!B:B,A859)</f>
        <v>0</v>
      </c>
      <c r="L859" s="96">
        <f>_xlfn.MAXIFS('Details local delivery'!AA:AA,'Details local delivery'!B:B,A859)</f>
        <v>0</v>
      </c>
      <c r="M859" s="256">
        <f>IFERROR(_xlfn.MAXIFS('Details local delivery'!AB:AB,'Details local delivery'!B:B,A859),"-")</f>
        <v>0</v>
      </c>
      <c r="N859" s="104" t="e">
        <f t="shared" si="167"/>
        <v>#DIV/0!</v>
      </c>
      <c r="O859" s="104" t="e">
        <f t="shared" si="168"/>
        <v>#DIV/0!</v>
      </c>
      <c r="P859" s="99">
        <f t="shared" si="169"/>
        <v>0</v>
      </c>
      <c r="Q859" s="100">
        <f t="shared" si="170"/>
        <v>0</v>
      </c>
      <c r="R859" s="105" t="e">
        <f t="shared" si="171"/>
        <v>#DIV/0!</v>
      </c>
      <c r="S859" s="101" t="e">
        <f t="shared" si="165"/>
        <v>#DIV/0!</v>
      </c>
      <c r="T859" s="102"/>
      <c r="U859" s="107"/>
      <c r="V859" s="5"/>
    </row>
    <row r="860" spans="1:22" ht="15.6" x14ac:dyDescent="0.3">
      <c r="A860" s="18" t="s">
        <v>1646</v>
      </c>
      <c r="B860" s="92">
        <f>+IFERROR(VLOOKUP(A860,'Details local delivery'!B:C,2,0),"-")</f>
        <v>46120</v>
      </c>
      <c r="C860" s="93">
        <f t="shared" si="166"/>
        <v>46120</v>
      </c>
      <c r="D860" s="94" t="str">
        <f>+IFERROR(VLOOKUP(A860,'Details local delivery'!B:E,4,0),"-")</f>
        <v>9524TU238</v>
      </c>
      <c r="E860" s="94">
        <f>VLOOKUP(A860,'Details local delivery'!B:L,11,0)</f>
        <v>14</v>
      </c>
      <c r="F860" s="94">
        <f>SUMIFS('Details local delivery'!M:M,'Details local delivery'!G:G,'RECAP Delivery Plan '!A860)</f>
        <v>6</v>
      </c>
      <c r="G860" s="94">
        <f>VLOOKUP(A860,'Details local delivery'!B:J,9,0)</f>
        <v>10230</v>
      </c>
      <c r="H860" s="95">
        <f>SUMIFS('Details local delivery'!K:K,'Details local delivery'!G:G,'RECAP Delivery Plan '!A860)</f>
        <v>6500</v>
      </c>
      <c r="I860" s="96">
        <f>SUMIFS('Details local delivery'!Y:Y,'Details local delivery'!B:B,A:A)</f>
        <v>0</v>
      </c>
      <c r="J860" s="97">
        <f>AVERAGEIFS('Details local delivery'!W:W,'Details local delivery'!B:B,A860)</f>
        <v>1</v>
      </c>
      <c r="K860" s="96">
        <f>_xlfn.MAXIFS('Details local delivery'!Z:Z,'Details local delivery'!B:B,A860)</f>
        <v>0</v>
      </c>
      <c r="L860" s="96">
        <f>_xlfn.MAXIFS('Details local delivery'!AA:AA,'Details local delivery'!B:B,A860)</f>
        <v>0</v>
      </c>
      <c r="M860" s="256">
        <f>IFERROR(_xlfn.MAXIFS('Details local delivery'!AB:AB,'Details local delivery'!B:B,A860),"-")</f>
        <v>0</v>
      </c>
      <c r="N860" s="104">
        <f t="shared" si="167"/>
        <v>0.42857142857142855</v>
      </c>
      <c r="O860" s="104">
        <f t="shared" si="168"/>
        <v>0.63538611925708699</v>
      </c>
      <c r="P860" s="99">
        <f t="shared" si="169"/>
        <v>0</v>
      </c>
      <c r="Q860" s="100">
        <f t="shared" si="170"/>
        <v>0</v>
      </c>
      <c r="R860" s="105" t="e">
        <f t="shared" si="171"/>
        <v>#DIV/0!</v>
      </c>
      <c r="S860" s="101">
        <f t="shared" si="165"/>
        <v>0.63538611925708699</v>
      </c>
      <c r="T860" s="102"/>
      <c r="U860" s="107"/>
      <c r="V860" s="5"/>
    </row>
    <row r="861" spans="1:22" ht="15.6" x14ac:dyDescent="0.3">
      <c r="A861" s="18" t="s">
        <v>1647</v>
      </c>
      <c r="B861" s="92">
        <f>+IFERROR(VLOOKUP(A861,'Details local delivery'!B:C,2,0),"-")</f>
        <v>46120</v>
      </c>
      <c r="C861" s="93">
        <f t="shared" si="166"/>
        <v>46120</v>
      </c>
      <c r="D861" s="94" t="str">
        <f>+IFERROR(VLOOKUP(A861,'Details local delivery'!B:E,4,0),"-")</f>
        <v>9524TU238</v>
      </c>
      <c r="E861" s="94">
        <f>VLOOKUP(A861,'Details local delivery'!B:L,11,0)</f>
        <v>14</v>
      </c>
      <c r="F861" s="94">
        <f>SUMIFS('Details local delivery'!M:M,'Details local delivery'!G:G,'RECAP Delivery Plan '!A861)</f>
        <v>15</v>
      </c>
      <c r="G861" s="94">
        <f>VLOOKUP(A861,'Details local delivery'!B:J,9,0)</f>
        <v>10230</v>
      </c>
      <c r="H861" s="95">
        <f>SUMIFS('Details local delivery'!K:K,'Details local delivery'!G:G,'RECAP Delivery Plan '!A861)</f>
        <v>12000</v>
      </c>
      <c r="I861" s="96">
        <f>SUMIFS('Details local delivery'!Y:Y,'Details local delivery'!B:B,A:A)</f>
        <v>0</v>
      </c>
      <c r="J861" s="97">
        <f>AVERAGEIFS('Details local delivery'!W:W,'Details local delivery'!B:B,A861)</f>
        <v>1</v>
      </c>
      <c r="K861" s="96">
        <f>_xlfn.MAXIFS('Details local delivery'!Z:Z,'Details local delivery'!B:B,A861)</f>
        <v>0</v>
      </c>
      <c r="L861" s="96">
        <f>_xlfn.MAXIFS('Details local delivery'!AA:AA,'Details local delivery'!B:B,A861)</f>
        <v>0</v>
      </c>
      <c r="M861" s="256">
        <f>IFERROR(_xlfn.MAXIFS('Details local delivery'!AB:AB,'Details local delivery'!B:B,A861),"-")</f>
        <v>0</v>
      </c>
      <c r="N861" s="104">
        <f t="shared" si="167"/>
        <v>1.0714285714285714</v>
      </c>
      <c r="O861" s="104">
        <f t="shared" si="168"/>
        <v>1.1730205278592376</v>
      </c>
      <c r="P861" s="99">
        <f t="shared" si="169"/>
        <v>0</v>
      </c>
      <c r="Q861" s="100">
        <f t="shared" si="170"/>
        <v>0</v>
      </c>
      <c r="R861" s="105" t="e">
        <f t="shared" si="171"/>
        <v>#DIV/0!</v>
      </c>
      <c r="S861" s="101">
        <f t="shared" si="165"/>
        <v>1.1730205278592376</v>
      </c>
      <c r="T861" s="102"/>
      <c r="U861" s="107"/>
      <c r="V861" s="5"/>
    </row>
    <row r="862" spans="1:22" ht="15.6" x14ac:dyDescent="0.3">
      <c r="A862" s="18" t="s">
        <v>1648</v>
      </c>
      <c r="B862" s="92">
        <f>+IFERROR(VLOOKUP(A862,'Details local delivery'!B:C,2,0),"-")</f>
        <v>46120</v>
      </c>
      <c r="C862" s="93">
        <f t="shared" si="166"/>
        <v>46120</v>
      </c>
      <c r="D862" s="94" t="str">
        <f>+IFERROR(VLOOKUP(A862,'Details local delivery'!B:E,4,0),"-")</f>
        <v>626tu203</v>
      </c>
      <c r="E862" s="94">
        <f>VLOOKUP(A862,'Details local delivery'!B:L,11,0)</f>
        <v>14</v>
      </c>
      <c r="F862" s="94">
        <f>SUMIFS('Details local delivery'!M:M,'Details local delivery'!G:G,'RECAP Delivery Plan '!A862)</f>
        <v>14</v>
      </c>
      <c r="G862" s="94">
        <f>VLOOKUP(A862,'Details local delivery'!B:J,9,0)</f>
        <v>8500</v>
      </c>
      <c r="H862" s="95">
        <f>SUMIFS('Details local delivery'!K:K,'Details local delivery'!G:G,'RECAP Delivery Plan '!A862)</f>
        <v>7873</v>
      </c>
      <c r="I862" s="96">
        <f>SUMIFS('Details local delivery'!Y:Y,'Details local delivery'!B:B,A:A)</f>
        <v>0</v>
      </c>
      <c r="J862" s="97">
        <f>AVERAGEIFS('Details local delivery'!W:W,'Details local delivery'!B:B,A862)</f>
        <v>1</v>
      </c>
      <c r="K862" s="96">
        <f>_xlfn.MAXIFS('Details local delivery'!Z:Z,'Details local delivery'!B:B,A862)</f>
        <v>0</v>
      </c>
      <c r="L862" s="96">
        <f>_xlfn.MAXIFS('Details local delivery'!AA:AA,'Details local delivery'!B:B,A862)</f>
        <v>0</v>
      </c>
      <c r="M862" s="256">
        <f>IFERROR(_xlfn.MAXIFS('Details local delivery'!AB:AB,'Details local delivery'!B:B,A862),"-")</f>
        <v>0</v>
      </c>
      <c r="N862" s="104">
        <f t="shared" si="167"/>
        <v>1</v>
      </c>
      <c r="O862" s="104">
        <f t="shared" si="168"/>
        <v>0.92623529411764705</v>
      </c>
      <c r="P862" s="99">
        <f t="shared" si="169"/>
        <v>0</v>
      </c>
      <c r="Q862" s="100">
        <f t="shared" si="170"/>
        <v>0</v>
      </c>
      <c r="R862" s="105" t="e">
        <f t="shared" si="171"/>
        <v>#DIV/0!</v>
      </c>
      <c r="S862" s="101">
        <f t="shared" si="165"/>
        <v>1</v>
      </c>
      <c r="T862" s="102"/>
      <c r="U862" s="107"/>
      <c r="V862" s="5"/>
    </row>
    <row r="863" spans="1:22" ht="15.6" x14ac:dyDescent="0.3">
      <c r="A863" s="18" t="s">
        <v>1649</v>
      </c>
      <c r="B863" s="92">
        <f>+IFERROR(VLOOKUP(A863,'Details local delivery'!B:C,2,0),"-")</f>
        <v>46121</v>
      </c>
      <c r="C863" s="93">
        <f t="shared" si="166"/>
        <v>46121</v>
      </c>
      <c r="D863" s="94" t="str">
        <f>+IFERROR(VLOOKUP(A863,'Details local delivery'!B:E,4,0),"-")</f>
        <v>6502TU247</v>
      </c>
      <c r="E863" s="94">
        <f>VLOOKUP(A863,'Details local delivery'!B:L,11,0)</f>
        <v>14</v>
      </c>
      <c r="F863" s="94">
        <f>SUMIFS('Details local delivery'!M:M,'Details local delivery'!G:G,'RECAP Delivery Plan '!A863)</f>
        <v>4</v>
      </c>
      <c r="G863" s="94">
        <f>VLOOKUP(A863,'Details local delivery'!B:J,9,0)</f>
        <v>8500</v>
      </c>
      <c r="H863" s="95">
        <f>SUMIFS('Details local delivery'!K:K,'Details local delivery'!G:G,'RECAP Delivery Plan '!A863)</f>
        <v>1711</v>
      </c>
      <c r="I863" s="96">
        <f>SUMIFS('Details local delivery'!Y:Y,'Details local delivery'!B:B,A:A)</f>
        <v>0</v>
      </c>
      <c r="J863" s="97">
        <f>AVERAGEIFS('Details local delivery'!W:W,'Details local delivery'!B:B,A863)</f>
        <v>1</v>
      </c>
      <c r="K863" s="96">
        <f>_xlfn.MAXIFS('Details local delivery'!Z:Z,'Details local delivery'!B:B,A863)</f>
        <v>0</v>
      </c>
      <c r="L863" s="96">
        <f>_xlfn.MAXIFS('Details local delivery'!AA:AA,'Details local delivery'!B:B,A863)</f>
        <v>0</v>
      </c>
      <c r="M863" s="96">
        <f>_xlfn.MAXIFS('Details local delivery'!AB:AB,'Details local delivery'!B:B,A863)</f>
        <v>0</v>
      </c>
      <c r="N863" s="104">
        <f t="shared" si="167"/>
        <v>0.2857142857142857</v>
      </c>
      <c r="O863" s="104">
        <f t="shared" si="168"/>
        <v>0.20129411764705882</v>
      </c>
      <c r="P863" s="99">
        <f t="shared" si="169"/>
        <v>0</v>
      </c>
      <c r="Q863" s="100">
        <f t="shared" si="170"/>
        <v>0</v>
      </c>
      <c r="R863" s="105" t="e">
        <f t="shared" si="171"/>
        <v>#DIV/0!</v>
      </c>
      <c r="S863" s="101">
        <f t="shared" si="165"/>
        <v>0.2857142857142857</v>
      </c>
      <c r="T863" s="102"/>
      <c r="U863" s="107"/>
      <c r="V863" s="5"/>
    </row>
    <row r="864" spans="1:22" ht="15.6" x14ac:dyDescent="0.3">
      <c r="A864" s="18" t="s">
        <v>1650</v>
      </c>
      <c r="B864" s="92">
        <f>+IFERROR(VLOOKUP(A864,'Details local delivery'!B:C,2,0),"-")</f>
        <v>46121</v>
      </c>
      <c r="C864" s="93">
        <f t="shared" si="166"/>
        <v>46121</v>
      </c>
      <c r="D864" s="94" t="str">
        <f>+IFERROR(VLOOKUP(A864,'Details local delivery'!B:E,4,0),"-")</f>
        <v>6502TU247</v>
      </c>
      <c r="E864" s="94">
        <f>VLOOKUP(A864,'Details local delivery'!B:L,11,0)</f>
        <v>14</v>
      </c>
      <c r="F864" s="94">
        <f>SUMIFS('Details local delivery'!M:M,'Details local delivery'!G:G,'RECAP Delivery Plan '!A864)</f>
        <v>6</v>
      </c>
      <c r="G864" s="94">
        <f>VLOOKUP(A864,'Details local delivery'!B:J,9,0)</f>
        <v>8500</v>
      </c>
      <c r="H864" s="95">
        <f>SUMIFS('Details local delivery'!K:K,'Details local delivery'!G:G,'RECAP Delivery Plan '!A864)</f>
        <v>2231</v>
      </c>
      <c r="I864" s="96">
        <f>SUMIFS('Details local delivery'!Y:Y,'Details local delivery'!B:B,A:A)</f>
        <v>0</v>
      </c>
      <c r="J864" s="97">
        <f>AVERAGEIFS('Details local delivery'!W:W,'Details local delivery'!B:B,A864)</f>
        <v>1</v>
      </c>
      <c r="K864" s="96">
        <f>_xlfn.MAXIFS('Details local delivery'!Z:Z,'Details local delivery'!B:B,A864)</f>
        <v>0</v>
      </c>
      <c r="L864" s="96">
        <f>_xlfn.MAXIFS('Details local delivery'!AA:AA,'Details local delivery'!B:B,A864)</f>
        <v>0</v>
      </c>
      <c r="M864" s="96">
        <f>_xlfn.MAXIFS('Details local delivery'!AB:AB,'Details local delivery'!B:B,A864)</f>
        <v>0</v>
      </c>
      <c r="N864" s="104">
        <f t="shared" si="167"/>
        <v>0.42857142857142855</v>
      </c>
      <c r="O864" s="104">
        <f t="shared" si="168"/>
        <v>0.26247058823529412</v>
      </c>
      <c r="P864" s="99">
        <f t="shared" si="169"/>
        <v>0</v>
      </c>
      <c r="Q864" s="100">
        <f t="shared" si="170"/>
        <v>0</v>
      </c>
      <c r="R864" s="105" t="e">
        <f t="shared" si="171"/>
        <v>#DIV/0!</v>
      </c>
      <c r="S864" s="101">
        <f t="shared" si="165"/>
        <v>0.42857142857142855</v>
      </c>
      <c r="T864" s="102"/>
      <c r="U864" s="107"/>
      <c r="V864" s="5"/>
    </row>
    <row r="865" spans="1:22" ht="15.6" x14ac:dyDescent="0.3">
      <c r="A865" s="18" t="s">
        <v>1651</v>
      </c>
      <c r="B865" s="92">
        <f>+IFERROR(VLOOKUP(A865,'Details local delivery'!B:C,2,0),"-")</f>
        <v>46121</v>
      </c>
      <c r="C865" s="93">
        <f t="shared" si="166"/>
        <v>46121</v>
      </c>
      <c r="D865" s="94" t="str">
        <f>+IFERROR(VLOOKUP(A865,'Details local delivery'!B:E,4,0),"-")</f>
        <v>9524TU238</v>
      </c>
      <c r="E865" s="94">
        <f>VLOOKUP(A865,'Details local delivery'!B:L,11,0)</f>
        <v>14</v>
      </c>
      <c r="F865" s="94">
        <f>SUMIFS('Details local delivery'!M:M,'Details local delivery'!G:G,'RECAP Delivery Plan '!A865)</f>
        <v>7</v>
      </c>
      <c r="G865" s="94">
        <f>VLOOKUP(A865,'Details local delivery'!B:J,9,0)</f>
        <v>10230</v>
      </c>
      <c r="H865" s="95">
        <f>SUMIFS('Details local delivery'!K:K,'Details local delivery'!G:G,'RECAP Delivery Plan '!A865)</f>
        <v>2400</v>
      </c>
      <c r="I865" s="96">
        <f>SUMIFS('Details local delivery'!Y:Y,'Details local delivery'!B:B,A:A)</f>
        <v>0</v>
      </c>
      <c r="J865" s="97">
        <f>AVERAGEIFS('Details local delivery'!W:W,'Details local delivery'!B:B,A865)</f>
        <v>1</v>
      </c>
      <c r="K865" s="96">
        <f>_xlfn.MAXIFS('Details local delivery'!Z:Z,'Details local delivery'!B:B,A865)</f>
        <v>0</v>
      </c>
      <c r="L865" s="96">
        <f>_xlfn.MAXIFS('Details local delivery'!AA:AA,'Details local delivery'!B:B,A865)</f>
        <v>0</v>
      </c>
      <c r="M865" s="256">
        <f>IFERROR(_xlfn.MAXIFS('Details local delivery'!AB:AB,'Details local delivery'!B:B,A865),"-")</f>
        <v>0</v>
      </c>
      <c r="N865" s="104">
        <f t="shared" si="167"/>
        <v>0.5</v>
      </c>
      <c r="O865" s="104">
        <f t="shared" si="168"/>
        <v>0.23460410557184752</v>
      </c>
      <c r="P865" s="99">
        <f t="shared" si="169"/>
        <v>0</v>
      </c>
      <c r="Q865" s="100">
        <f t="shared" si="170"/>
        <v>0</v>
      </c>
      <c r="R865" s="105" t="e">
        <f t="shared" si="171"/>
        <v>#DIV/0!</v>
      </c>
      <c r="S865" s="101">
        <f t="shared" si="165"/>
        <v>0.5</v>
      </c>
      <c r="T865" s="102"/>
      <c r="U865" s="107"/>
      <c r="V865" s="5"/>
    </row>
    <row r="866" spans="1:22" ht="15.6" x14ac:dyDescent="0.3">
      <c r="A866" s="18" t="s">
        <v>1652</v>
      </c>
      <c r="B866" s="92">
        <f>+IFERROR(VLOOKUP(A866,'Details local delivery'!B:C,2,0),"-")</f>
        <v>46121</v>
      </c>
      <c r="C866" s="93">
        <f t="shared" si="166"/>
        <v>46121</v>
      </c>
      <c r="D866" s="94" t="str">
        <f>+IFERROR(VLOOKUP(A866,'Details local delivery'!B:E,4,0),"-")</f>
        <v>4331tu175</v>
      </c>
      <c r="E866" s="94">
        <f>VLOOKUP(A866,'Details local delivery'!B:L,11,0)</f>
        <v>14</v>
      </c>
      <c r="F866" s="94">
        <f>SUMIFS('Details local delivery'!M:M,'Details local delivery'!G:G,'RECAP Delivery Plan '!A866)</f>
        <v>13</v>
      </c>
      <c r="G866" s="94">
        <f>VLOOKUP(A866,'Details local delivery'!B:J,9,0)</f>
        <v>9200</v>
      </c>
      <c r="H866" s="95">
        <f>SUMIFS('Details local delivery'!K:K,'Details local delivery'!G:G,'RECAP Delivery Plan '!A866)</f>
        <v>7021</v>
      </c>
      <c r="I866" s="96">
        <f>SUMIFS('Details local delivery'!Y:Y,'Details local delivery'!B:B,A:A)</f>
        <v>0</v>
      </c>
      <c r="J866" s="97">
        <f>AVERAGEIFS('Details local delivery'!W:W,'Details local delivery'!B:B,A866)</f>
        <v>1</v>
      </c>
      <c r="K866" s="96">
        <f>_xlfn.MAXIFS('Details local delivery'!Z:Z,'Details local delivery'!B:B,A866)</f>
        <v>0</v>
      </c>
      <c r="L866" s="96">
        <f>_xlfn.MAXIFS('Details local delivery'!AA:AA,'Details local delivery'!B:B,A866)</f>
        <v>0</v>
      </c>
      <c r="M866" s="256">
        <f>IFERROR(_xlfn.MAXIFS('Details local delivery'!AB:AB,'Details local delivery'!B:B,A866),"-")</f>
        <v>0</v>
      </c>
      <c r="N866" s="104">
        <f t="shared" si="167"/>
        <v>0.9285714285714286</v>
      </c>
      <c r="O866" s="104">
        <f t="shared" si="168"/>
        <v>0.76315217391304346</v>
      </c>
      <c r="P866" s="99">
        <f t="shared" si="169"/>
        <v>0</v>
      </c>
      <c r="Q866" s="100">
        <f t="shared" si="170"/>
        <v>0</v>
      </c>
      <c r="R866" s="105" t="e">
        <f t="shared" si="171"/>
        <v>#DIV/0!</v>
      </c>
      <c r="S866" s="101">
        <f t="shared" si="165"/>
        <v>0.9285714285714286</v>
      </c>
      <c r="T866" s="102"/>
      <c r="U866" s="107"/>
      <c r="V866" s="5"/>
    </row>
    <row r="867" spans="1:22" ht="15.6" x14ac:dyDescent="0.3">
      <c r="A867" s="18" t="s">
        <v>1653</v>
      </c>
      <c r="B867" s="92">
        <f>+IFERROR(VLOOKUP(A867,'Details local delivery'!B:C,2,0),"-")</f>
        <v>46121</v>
      </c>
      <c r="C867" s="93">
        <f t="shared" si="166"/>
        <v>46121</v>
      </c>
      <c r="D867" s="94" t="str">
        <f>+IFERROR(VLOOKUP(A867,'Details local delivery'!B:E,4,0),"-")</f>
        <v>7797tu218</v>
      </c>
      <c r="E867" s="94">
        <f>VLOOKUP(A867,'Details local delivery'!B:L,11,0)</f>
        <v>3</v>
      </c>
      <c r="F867" s="94">
        <f>SUMIFS('Details local delivery'!M:M,'Details local delivery'!G:G,'RECAP Delivery Plan '!A867)</f>
        <v>3</v>
      </c>
      <c r="G867" s="94">
        <f>VLOOKUP(A867,'Details local delivery'!B:J,9,0)</f>
        <v>927</v>
      </c>
      <c r="H867" s="95">
        <v>920</v>
      </c>
      <c r="I867" s="96">
        <f>SUMIFS('Details local delivery'!Y:Y,'Details local delivery'!B:B,A:A)</f>
        <v>0</v>
      </c>
      <c r="J867" s="97">
        <f>AVERAGEIFS('Details local delivery'!W:W,'Details local delivery'!B:B,A867)</f>
        <v>1</v>
      </c>
      <c r="K867" s="96">
        <f>_xlfn.MAXIFS('Details local delivery'!Z:Z,'Details local delivery'!B:B,A867)</f>
        <v>0</v>
      </c>
      <c r="L867" s="96">
        <f>_xlfn.MAXIFS('Details local delivery'!AA:AA,'Details local delivery'!B:B,A867)</f>
        <v>0</v>
      </c>
      <c r="M867" s="96">
        <f>_xlfn.MAXIFS('Details local delivery'!AB:AB,'Details local delivery'!B:B,A867)</f>
        <v>0</v>
      </c>
      <c r="N867" s="104">
        <f t="shared" si="167"/>
        <v>1</v>
      </c>
      <c r="O867" s="104">
        <f t="shared" si="168"/>
        <v>0.99244875943905075</v>
      </c>
      <c r="P867" s="99">
        <f t="shared" si="169"/>
        <v>0</v>
      </c>
      <c r="Q867" s="100">
        <f t="shared" si="170"/>
        <v>0</v>
      </c>
      <c r="R867" s="105" t="e">
        <f t="shared" si="171"/>
        <v>#DIV/0!</v>
      </c>
      <c r="S867" s="101">
        <f t="shared" si="165"/>
        <v>1</v>
      </c>
      <c r="T867" s="102"/>
      <c r="U867" s="107"/>
      <c r="V867" s="5"/>
    </row>
    <row r="868" spans="1:22" ht="15.6" x14ac:dyDescent="0.3">
      <c r="A868" s="18" t="s">
        <v>1654</v>
      </c>
      <c r="B868" s="92">
        <f>+IFERROR(VLOOKUP(A868,'Details local delivery'!B:C,2,0),"-")</f>
        <v>46121</v>
      </c>
      <c r="C868" s="93">
        <f t="shared" si="166"/>
        <v>46121</v>
      </c>
      <c r="D868" s="94" t="str">
        <f>+IFERROR(VLOOKUP(A868,'Details local delivery'!B:E,4,0),"-")</f>
        <v>626tu203</v>
      </c>
      <c r="E868" s="94">
        <f>VLOOKUP(A868,'Details local delivery'!B:L,11,0)</f>
        <v>14</v>
      </c>
      <c r="F868" s="94">
        <f>SUMIFS('Details local delivery'!M:M,'Details local delivery'!G:G,'RECAP Delivery Plan '!A868)</f>
        <v>19</v>
      </c>
      <c r="G868" s="94">
        <f>VLOOKUP(A868,'Details local delivery'!B:J,9,0)</f>
        <v>8500</v>
      </c>
      <c r="H868" s="95">
        <f>SUMIFS('Details local delivery'!K:K,'Details local delivery'!G:G,'RECAP Delivery Plan '!A868)</f>
        <v>11000</v>
      </c>
      <c r="I868" s="96">
        <f>SUMIFS('Details local delivery'!Y:Y,'Details local delivery'!B:B,A:A)</f>
        <v>0</v>
      </c>
      <c r="J868" s="97">
        <f>AVERAGEIFS('Details local delivery'!W:W,'Details local delivery'!B:B,A868)</f>
        <v>1</v>
      </c>
      <c r="K868" s="96">
        <f>_xlfn.MAXIFS('Details local delivery'!Z:Z,'Details local delivery'!B:B,A868)</f>
        <v>0</v>
      </c>
      <c r="L868" s="96">
        <f>_xlfn.MAXIFS('Details local delivery'!AA:AA,'Details local delivery'!B:B,A868)</f>
        <v>0</v>
      </c>
      <c r="M868" s="96">
        <f>_xlfn.MAXIFS('Details local delivery'!AB:AB,'Details local delivery'!B:B,A868)</f>
        <v>0</v>
      </c>
      <c r="N868" s="104">
        <f t="shared" si="167"/>
        <v>1.3571428571428572</v>
      </c>
      <c r="O868" s="104">
        <f t="shared" si="168"/>
        <v>1.2941176470588236</v>
      </c>
      <c r="P868" s="99">
        <f t="shared" si="169"/>
        <v>0</v>
      </c>
      <c r="Q868" s="100">
        <f t="shared" si="170"/>
        <v>0</v>
      </c>
      <c r="R868" s="105" t="e">
        <f t="shared" si="171"/>
        <v>#DIV/0!</v>
      </c>
      <c r="S868" s="253">
        <f t="shared" si="165"/>
        <v>1.3571428571428572</v>
      </c>
      <c r="T868" s="102"/>
      <c r="U868" s="107"/>
      <c r="V868" s="5"/>
    </row>
    <row r="869" spans="1:22" ht="15.6" hidden="1" x14ac:dyDescent="0.3">
      <c r="A869" s="18" t="s">
        <v>1655</v>
      </c>
      <c r="B869" s="92">
        <f>+IFERROR(VLOOKUP(A869,'Details local delivery'!B:C,2,0),"-")</f>
        <v>46121</v>
      </c>
      <c r="C869" s="93">
        <f t="shared" si="166"/>
        <v>46121</v>
      </c>
      <c r="D869" s="94" t="str">
        <f>+IFERROR(VLOOKUP(A869,'Details local delivery'!B:E,4,0),"-")</f>
        <v xml:space="preserve">location </v>
      </c>
      <c r="E869" s="94">
        <f>VLOOKUP(A869,'Details local delivery'!B:L,11,0)</f>
        <v>0</v>
      </c>
      <c r="F869" s="94">
        <f>SUMIFS('Details local delivery'!M:M,'Details local delivery'!G:G,'RECAP Delivery Plan '!A869)</f>
        <v>22</v>
      </c>
      <c r="G869" s="94">
        <f>VLOOKUP(A869,'Details local delivery'!B:J,9,0)</f>
        <v>0</v>
      </c>
      <c r="H869" s="95">
        <f>SUMIFS('Details local delivery'!K:K,'Details local delivery'!G:G,'RECAP Delivery Plan '!A869)</f>
        <v>10000</v>
      </c>
      <c r="I869" s="96">
        <f>SUMIFS('Details local delivery'!Y:Y,'Details local delivery'!B:B,A:A)</f>
        <v>0</v>
      </c>
      <c r="J869" s="97">
        <f>AVERAGEIFS('Details local delivery'!W:W,'Details local delivery'!B:B,A869)</f>
        <v>1</v>
      </c>
      <c r="K869" s="96">
        <f>_xlfn.MAXIFS('Details local delivery'!Z:Z,'Details local delivery'!B:B,A869)</f>
        <v>0</v>
      </c>
      <c r="L869" s="96">
        <f>_xlfn.MAXIFS('Details local delivery'!AA:AA,'Details local delivery'!B:B,A869)</f>
        <v>0</v>
      </c>
      <c r="M869" s="96">
        <f>_xlfn.MAXIFS('Details local delivery'!AB:AB,'Details local delivery'!B:B,A869)</f>
        <v>0</v>
      </c>
      <c r="N869" s="104" t="e">
        <f t="shared" si="167"/>
        <v>#DIV/0!</v>
      </c>
      <c r="O869" s="104" t="e">
        <f t="shared" si="168"/>
        <v>#DIV/0!</v>
      </c>
      <c r="P869" s="99">
        <f t="shared" si="169"/>
        <v>0</v>
      </c>
      <c r="Q869" s="100">
        <f t="shared" si="170"/>
        <v>0</v>
      </c>
      <c r="R869" s="105" t="e">
        <f t="shared" si="171"/>
        <v>#DIV/0!</v>
      </c>
      <c r="S869" s="101" t="e">
        <f t="shared" ref="S869:S891" si="172">MAX(N869,O869)</f>
        <v>#DIV/0!</v>
      </c>
      <c r="T869" s="102"/>
      <c r="U869" s="107"/>
      <c r="V869" s="5"/>
    </row>
    <row r="870" spans="1:22" ht="15.6" x14ac:dyDescent="0.3">
      <c r="A870" s="18" t="s">
        <v>1656</v>
      </c>
      <c r="B870" s="92">
        <f>+IFERROR(VLOOKUP(A870,'Details local delivery'!B:C,2,0),"-")</f>
        <v>46121</v>
      </c>
      <c r="C870" s="93">
        <f t="shared" si="166"/>
        <v>46121</v>
      </c>
      <c r="D870" s="94" t="str">
        <f>+IFERROR(VLOOKUP(A870,'Details local delivery'!B:E,4,0),"-")</f>
        <v>626tu203</v>
      </c>
      <c r="E870" s="94">
        <f>VLOOKUP(A870,'Details local delivery'!B:L,11,0)</f>
        <v>14</v>
      </c>
      <c r="F870" s="94">
        <f>SUMIFS('Details local delivery'!M:M,'Details local delivery'!G:G,'RECAP Delivery Plan '!A870)</f>
        <v>12</v>
      </c>
      <c r="G870" s="94">
        <f>VLOOKUP(A870,'Details local delivery'!B:J,9,0)</f>
        <v>8500</v>
      </c>
      <c r="H870" s="95">
        <f>SUMIFS('Details local delivery'!K:K,'Details local delivery'!G:G,'RECAP Delivery Plan '!A870)</f>
        <v>2982</v>
      </c>
      <c r="I870" s="96">
        <f>SUMIFS('Details local delivery'!Y:Y,'Details local delivery'!B:B,A:A)</f>
        <v>0</v>
      </c>
      <c r="J870" s="97">
        <f>AVERAGEIFS('Details local delivery'!W:W,'Details local delivery'!B:B,A870)</f>
        <v>0.75</v>
      </c>
      <c r="K870" s="96">
        <f>_xlfn.MAXIFS('Details local delivery'!Z:Z,'Details local delivery'!B:B,A870)</f>
        <v>0</v>
      </c>
      <c r="L870" s="96">
        <f>_xlfn.MAXIFS('Details local delivery'!AA:AA,'Details local delivery'!B:B,A870)</f>
        <v>0</v>
      </c>
      <c r="M870" s="256">
        <f>IFERROR(_xlfn.MAXIFS('Details local delivery'!AB:AB,'Details local delivery'!B:B,A870),"-")</f>
        <v>0</v>
      </c>
      <c r="N870" s="104">
        <f t="shared" si="167"/>
        <v>0.8571428571428571</v>
      </c>
      <c r="O870" s="104">
        <f t="shared" si="168"/>
        <v>0.3508235294117647</v>
      </c>
      <c r="P870" s="99">
        <f t="shared" si="169"/>
        <v>0</v>
      </c>
      <c r="Q870" s="100">
        <f t="shared" si="170"/>
        <v>0</v>
      </c>
      <c r="R870" s="105" t="e">
        <f t="shared" si="171"/>
        <v>#DIV/0!</v>
      </c>
      <c r="S870" s="101">
        <f t="shared" si="172"/>
        <v>0.8571428571428571</v>
      </c>
      <c r="T870" s="102"/>
      <c r="U870" s="107"/>
      <c r="V870" s="5"/>
    </row>
    <row r="871" spans="1:22" ht="15.6" x14ac:dyDescent="0.3">
      <c r="A871" s="18" t="s">
        <v>1657</v>
      </c>
      <c r="B871" s="92">
        <f>+IFERROR(VLOOKUP(A871,'Details local delivery'!B:C,2,0),"-")</f>
        <v>46121</v>
      </c>
      <c r="C871" s="93">
        <f t="shared" si="166"/>
        <v>46121</v>
      </c>
      <c r="D871" s="94" t="str">
        <f>+IFERROR(VLOOKUP(A871,'Details local delivery'!B:E,4,0),"-")</f>
        <v>REM107627</v>
      </c>
      <c r="E871" s="94">
        <f>VLOOKUP(A871,'Details local delivery'!B:L,11,0)</f>
        <v>27</v>
      </c>
      <c r="F871" s="94">
        <f>SUMIFS('Details local delivery'!M:M,'Details local delivery'!G:G,'RECAP Delivery Plan '!A871)</f>
        <v>22</v>
      </c>
      <c r="G871" s="94">
        <f>VLOOKUP(A871,'Details local delivery'!B:J,9,0)</f>
        <v>24950</v>
      </c>
      <c r="H871" s="95">
        <f>SUMIFS('Details local delivery'!K:K,'Details local delivery'!G:G,'RECAP Delivery Plan '!A871)</f>
        <v>17794</v>
      </c>
      <c r="I871" s="96">
        <f>SUMIFS('Details local delivery'!Y:Y,'Details local delivery'!B:B,A:A)</f>
        <v>0</v>
      </c>
      <c r="J871" s="97">
        <f>AVERAGEIFS('Details local delivery'!W:W,'Details local delivery'!B:B,A871)</f>
        <v>1</v>
      </c>
      <c r="K871" s="96">
        <f>_xlfn.MAXIFS('Details local delivery'!Z:Z,'Details local delivery'!B:B,A871)</f>
        <v>0</v>
      </c>
      <c r="L871" s="96">
        <f>_xlfn.MAXIFS('Details local delivery'!AA:AA,'Details local delivery'!B:B,A871)</f>
        <v>0</v>
      </c>
      <c r="M871" s="256">
        <f>IFERROR(_xlfn.MAXIFS('Details local delivery'!AB:AB,'Details local delivery'!B:B,A871),"-")</f>
        <v>0</v>
      </c>
      <c r="N871" s="104">
        <f t="shared" si="167"/>
        <v>0.81481481481481477</v>
      </c>
      <c r="O871" s="104">
        <f t="shared" si="168"/>
        <v>0.71318637274549102</v>
      </c>
      <c r="P871" s="99">
        <f t="shared" si="169"/>
        <v>0</v>
      </c>
      <c r="Q871" s="100">
        <f t="shared" si="170"/>
        <v>0</v>
      </c>
      <c r="R871" s="105" t="e">
        <f t="shared" si="171"/>
        <v>#DIV/0!</v>
      </c>
      <c r="S871" s="101">
        <f t="shared" si="172"/>
        <v>0.81481481481481477</v>
      </c>
      <c r="T871" s="102"/>
      <c r="U871" s="107"/>
      <c r="V871" s="5"/>
    </row>
    <row r="872" spans="1:22" ht="15.6" x14ac:dyDescent="0.3">
      <c r="A872" s="18" t="s">
        <v>1658</v>
      </c>
      <c r="B872" s="92">
        <f>+IFERROR(VLOOKUP(A872,'Details local delivery'!B:C,2,0),"-")</f>
        <v>46121</v>
      </c>
      <c r="C872" s="93">
        <f t="shared" si="166"/>
        <v>46121</v>
      </c>
      <c r="D872" s="94" t="str">
        <f>+IFERROR(VLOOKUP(A872,'Details local delivery'!B:E,4,0),"-")</f>
        <v>9524TU238</v>
      </c>
      <c r="E872" s="94">
        <f>VLOOKUP(A872,'Details local delivery'!B:L,11,0)</f>
        <v>14</v>
      </c>
      <c r="F872" s="94">
        <f>SUMIFS('Details local delivery'!M:M,'Details local delivery'!G:G,'RECAP Delivery Plan '!A872)</f>
        <v>14</v>
      </c>
      <c r="G872" s="94">
        <f>VLOOKUP(A872,'Details local delivery'!B:J,9,0)</f>
        <v>10230</v>
      </c>
      <c r="H872" s="95">
        <f>SUMIFS('Details local delivery'!K:K,'Details local delivery'!G:G,'RECAP Delivery Plan '!A872)</f>
        <v>8270</v>
      </c>
      <c r="I872" s="96">
        <f>SUMIFS('Details local delivery'!Y:Y,'Details local delivery'!B:B,A:A)</f>
        <v>0</v>
      </c>
      <c r="J872" s="97">
        <f>AVERAGEIFS('Details local delivery'!W:W,'Details local delivery'!B:B,A872)</f>
        <v>1</v>
      </c>
      <c r="K872" s="96">
        <f>_xlfn.MAXIFS('Details local delivery'!Z:Z,'Details local delivery'!B:B,A872)</f>
        <v>0</v>
      </c>
      <c r="L872" s="96">
        <f>_xlfn.MAXIFS('Details local delivery'!AA:AA,'Details local delivery'!B:B,A872)</f>
        <v>0</v>
      </c>
      <c r="M872" s="96">
        <f>_xlfn.MAXIFS('Details local delivery'!AB:AB,'Details local delivery'!B:B,A872)</f>
        <v>0</v>
      </c>
      <c r="N872" s="104">
        <f t="shared" si="167"/>
        <v>1</v>
      </c>
      <c r="O872" s="104">
        <f t="shared" si="168"/>
        <v>0.80840664711632448</v>
      </c>
      <c r="P872" s="99">
        <f t="shared" si="169"/>
        <v>0</v>
      </c>
      <c r="Q872" s="100">
        <f t="shared" si="170"/>
        <v>0</v>
      </c>
      <c r="R872" s="105" t="e">
        <f t="shared" si="171"/>
        <v>#DIV/0!</v>
      </c>
      <c r="S872" s="101">
        <f t="shared" si="172"/>
        <v>1</v>
      </c>
      <c r="T872" s="102"/>
      <c r="U872" s="107"/>
      <c r="V872" s="5"/>
    </row>
    <row r="873" spans="1:22" ht="15.6" x14ac:dyDescent="0.3">
      <c r="A873" s="18" t="s">
        <v>1659</v>
      </c>
      <c r="B873" s="92">
        <f>+IFERROR(VLOOKUP(A873,'Details local delivery'!B:C,2,0),"-")</f>
        <v>46121</v>
      </c>
      <c r="C873" s="93">
        <f t="shared" si="166"/>
        <v>46121</v>
      </c>
      <c r="D873" s="94" t="str">
        <f>+IFERROR(VLOOKUP(A873,'Details local delivery'!B:E,4,0),"-")</f>
        <v>7797tu218</v>
      </c>
      <c r="E873" s="94">
        <f>VLOOKUP(A873,'Details local delivery'!B:L,11,0)</f>
        <v>3</v>
      </c>
      <c r="F873" s="94">
        <f>SUMIFS('Details local delivery'!M:M,'Details local delivery'!G:G,'RECAP Delivery Plan '!A873)</f>
        <v>1</v>
      </c>
      <c r="G873" s="94">
        <f>VLOOKUP(A873,'Details local delivery'!B:J,9,0)</f>
        <v>927</v>
      </c>
      <c r="H873" s="95">
        <f>SUMIFS('Details local delivery'!K:K,'Details local delivery'!G:G,'RECAP Delivery Plan '!A873)</f>
        <v>230</v>
      </c>
      <c r="I873" s="96">
        <f>SUMIFS('Details local delivery'!Y:Y,'Details local delivery'!B:B,A:A)</f>
        <v>0</v>
      </c>
      <c r="J873" s="97">
        <f>AVERAGEIFS('Details local delivery'!W:W,'Details local delivery'!B:B,A873)</f>
        <v>0.85</v>
      </c>
      <c r="K873" s="96">
        <f>_xlfn.MAXIFS('Details local delivery'!Z:Z,'Details local delivery'!B:B,A873)</f>
        <v>0</v>
      </c>
      <c r="L873" s="96">
        <f>_xlfn.MAXIFS('Details local delivery'!AA:AA,'Details local delivery'!B:B,A873)</f>
        <v>0</v>
      </c>
      <c r="M873" s="256">
        <f>IFERROR(_xlfn.MAXIFS('Details local delivery'!AB:AB,'Details local delivery'!B:B,A873),"-")</f>
        <v>0</v>
      </c>
      <c r="N873" s="104">
        <f t="shared" si="167"/>
        <v>0.33333333333333331</v>
      </c>
      <c r="O873" s="104">
        <f t="shared" si="168"/>
        <v>0.24811218985976269</v>
      </c>
      <c r="P873" s="99">
        <f t="shared" si="169"/>
        <v>0</v>
      </c>
      <c r="Q873" s="100">
        <f t="shared" si="170"/>
        <v>0</v>
      </c>
      <c r="R873" s="105" t="e">
        <f t="shared" si="171"/>
        <v>#DIV/0!</v>
      </c>
      <c r="S873" s="101">
        <f t="shared" si="172"/>
        <v>0.33333333333333331</v>
      </c>
      <c r="T873" s="102"/>
      <c r="U873" s="107"/>
      <c r="V873" s="5"/>
    </row>
    <row r="874" spans="1:22" ht="15.6" x14ac:dyDescent="0.3">
      <c r="A874" s="18" t="s">
        <v>1661</v>
      </c>
      <c r="B874" s="92">
        <f>+IFERROR(VLOOKUP(A874,'Details local delivery'!B:C,2,0),"-")</f>
        <v>46122</v>
      </c>
      <c r="C874" s="93">
        <f t="shared" si="166"/>
        <v>46122</v>
      </c>
      <c r="D874" s="94" t="str">
        <f>+IFERROR(VLOOKUP(A874,'Details local delivery'!B:E,4,0),"-")</f>
        <v>626tu203</v>
      </c>
      <c r="E874" s="94">
        <f>VLOOKUP(A874,'Details local delivery'!B:L,11,0)</f>
        <v>14</v>
      </c>
      <c r="F874" s="94">
        <f>SUMIFS('Details local delivery'!M:M,'Details local delivery'!G:G,'RECAP Delivery Plan '!A874)</f>
        <v>4</v>
      </c>
      <c r="G874" s="94">
        <f>VLOOKUP(A874,'Details local delivery'!B:J,9,0)</f>
        <v>8500</v>
      </c>
      <c r="H874" s="95">
        <f>SUMIFS('Details local delivery'!K:K,'Details local delivery'!G:G,'RECAP Delivery Plan '!A874)</f>
        <v>5647</v>
      </c>
      <c r="I874" s="96">
        <f>SUMIFS('Details local delivery'!Y:Y,'Details local delivery'!B:B,A:A)</f>
        <v>0</v>
      </c>
      <c r="J874" s="97">
        <f>AVERAGEIFS('Details local delivery'!W:W,'Details local delivery'!B:B,A874)</f>
        <v>1</v>
      </c>
      <c r="K874" s="96">
        <f>_xlfn.MAXIFS('Details local delivery'!Z:Z,'Details local delivery'!B:B,A874)</f>
        <v>0</v>
      </c>
      <c r="L874" s="96">
        <f>_xlfn.MAXIFS('Details local delivery'!AA:AA,'Details local delivery'!B:B,A874)</f>
        <v>0</v>
      </c>
      <c r="M874" s="256">
        <f>IFERROR(_xlfn.MAXIFS('Details local delivery'!AB:AB,'Details local delivery'!B:B,A874),"-")</f>
        <v>0</v>
      </c>
      <c r="N874" s="104">
        <f t="shared" si="167"/>
        <v>0.2857142857142857</v>
      </c>
      <c r="O874" s="104">
        <f t="shared" si="168"/>
        <v>0.66435294117647059</v>
      </c>
      <c r="P874" s="99">
        <f t="shared" si="169"/>
        <v>0</v>
      </c>
      <c r="Q874" s="100">
        <f t="shared" si="170"/>
        <v>0</v>
      </c>
      <c r="R874" s="105" t="e">
        <f t="shared" si="171"/>
        <v>#DIV/0!</v>
      </c>
      <c r="S874" s="101">
        <f t="shared" si="172"/>
        <v>0.66435294117647059</v>
      </c>
      <c r="T874" s="102"/>
      <c r="U874" s="107"/>
      <c r="V874" s="5"/>
    </row>
    <row r="875" spans="1:22" ht="15.6" x14ac:dyDescent="0.3">
      <c r="A875" s="18" t="s">
        <v>1662</v>
      </c>
      <c r="B875" s="92">
        <f>+IFERROR(VLOOKUP(A875,'Details local delivery'!B:C,2,0),"-")</f>
        <v>46122</v>
      </c>
      <c r="C875" s="93">
        <f t="shared" si="166"/>
        <v>46122</v>
      </c>
      <c r="D875" s="94" t="str">
        <f>+IFERROR(VLOOKUP(A875,'Details local delivery'!B:E,4,0),"-")</f>
        <v>626tu203</v>
      </c>
      <c r="E875" s="94">
        <f>VLOOKUP(A875,'Details local delivery'!B:L,11,0)</f>
        <v>14</v>
      </c>
      <c r="F875" s="94">
        <f>SUMIFS('Details local delivery'!M:M,'Details local delivery'!G:G,'RECAP Delivery Plan '!A875)</f>
        <v>10</v>
      </c>
      <c r="G875" s="94">
        <f>VLOOKUP(A875,'Details local delivery'!B:J,9,0)</f>
        <v>8500</v>
      </c>
      <c r="H875" s="95">
        <f>SUMIFS('Details local delivery'!K:K,'Details local delivery'!G:G,'RECAP Delivery Plan '!A875)</f>
        <v>8295.9</v>
      </c>
      <c r="I875" s="96">
        <f>SUMIFS('Details local delivery'!Y:Y,'Details local delivery'!B:B,A:A)</f>
        <v>0</v>
      </c>
      <c r="J875" s="97">
        <f>AVERAGEIFS('Details local delivery'!W:W,'Details local delivery'!B:B,A875)</f>
        <v>1</v>
      </c>
      <c r="K875" s="96">
        <f>_xlfn.MAXIFS('Details local delivery'!Z:Z,'Details local delivery'!B:B,A875)</f>
        <v>0</v>
      </c>
      <c r="L875" s="96">
        <f>_xlfn.MAXIFS('Details local delivery'!AA:AA,'Details local delivery'!B:B,A875)</f>
        <v>0</v>
      </c>
      <c r="M875" s="256">
        <f>IFERROR(_xlfn.MAXIFS('Details local delivery'!AB:AB,'Details local delivery'!B:B,A875),"-")</f>
        <v>0</v>
      </c>
      <c r="N875" s="104">
        <f t="shared" si="167"/>
        <v>0.7142857142857143</v>
      </c>
      <c r="O875" s="104">
        <f t="shared" si="168"/>
        <v>0.9759882352941176</v>
      </c>
      <c r="P875" s="99">
        <f t="shared" si="169"/>
        <v>0</v>
      </c>
      <c r="Q875" s="100">
        <f t="shared" si="170"/>
        <v>0</v>
      </c>
      <c r="R875" s="105" t="e">
        <f t="shared" si="171"/>
        <v>#DIV/0!</v>
      </c>
      <c r="S875" s="101">
        <f t="shared" si="172"/>
        <v>0.9759882352941176</v>
      </c>
      <c r="T875" s="102"/>
      <c r="U875" s="107"/>
      <c r="V875" s="5"/>
    </row>
    <row r="876" spans="1:22" ht="15.6" x14ac:dyDescent="0.3">
      <c r="A876" s="18" t="s">
        <v>1663</v>
      </c>
      <c r="B876" s="92">
        <f>+IFERROR(VLOOKUP(A876,'Details local delivery'!B:C,2,0),"-")</f>
        <v>46122</v>
      </c>
      <c r="C876" s="93">
        <f t="shared" si="166"/>
        <v>46122</v>
      </c>
      <c r="D876" s="94" t="str">
        <f>+IFERROR(VLOOKUP(A876,'Details local delivery'!B:E,4,0),"-")</f>
        <v>6502TU247</v>
      </c>
      <c r="E876" s="94">
        <f>VLOOKUP(A876,'Details local delivery'!B:L,11,0)</f>
        <v>14</v>
      </c>
      <c r="F876" s="94">
        <f>SUMIFS('Details local delivery'!M:M,'Details local delivery'!G:G,'RECAP Delivery Plan '!A876)</f>
        <v>5</v>
      </c>
      <c r="G876" s="94">
        <f>VLOOKUP(A876,'Details local delivery'!B:J,9,0)</f>
        <v>8500</v>
      </c>
      <c r="H876" s="95">
        <f>SUMIFS('Details local delivery'!K:K,'Details local delivery'!G:G,'RECAP Delivery Plan '!A876)</f>
        <v>3078</v>
      </c>
      <c r="I876" s="96">
        <f>SUMIFS('Details local delivery'!Y:Y,'Details local delivery'!B:B,A:A)</f>
        <v>0</v>
      </c>
      <c r="J876" s="97">
        <f>AVERAGEIFS('Details local delivery'!W:W,'Details local delivery'!B:B,A876)</f>
        <v>1</v>
      </c>
      <c r="K876" s="96">
        <f>_xlfn.MAXIFS('Details local delivery'!Z:Z,'Details local delivery'!B:B,A876)</f>
        <v>0</v>
      </c>
      <c r="L876" s="96">
        <f>_xlfn.MAXIFS('Details local delivery'!AA:AA,'Details local delivery'!B:B,A876)</f>
        <v>0</v>
      </c>
      <c r="M876" s="256">
        <f>IFERROR(_xlfn.MAXIFS('Details local delivery'!AB:AB,'Details local delivery'!B:B,A876),"-")</f>
        <v>0</v>
      </c>
      <c r="N876" s="104">
        <f t="shared" si="167"/>
        <v>0.35714285714285715</v>
      </c>
      <c r="O876" s="104">
        <f t="shared" si="168"/>
        <v>0.36211764705882354</v>
      </c>
      <c r="P876" s="99">
        <f t="shared" si="169"/>
        <v>0</v>
      </c>
      <c r="Q876" s="100">
        <f t="shared" si="170"/>
        <v>0</v>
      </c>
      <c r="R876" s="105" t="e">
        <f t="shared" si="171"/>
        <v>#DIV/0!</v>
      </c>
      <c r="S876" s="101">
        <f t="shared" si="172"/>
        <v>0.36211764705882354</v>
      </c>
      <c r="T876" s="102"/>
      <c r="U876" s="107"/>
      <c r="V876" s="5"/>
    </row>
    <row r="877" spans="1:22" ht="15.6" x14ac:dyDescent="0.3">
      <c r="A877" s="18" t="s">
        <v>1664</v>
      </c>
      <c r="B877" s="92">
        <f>+IFERROR(VLOOKUP(A877,'Details local delivery'!B:C,2,0),"-")</f>
        <v>46122</v>
      </c>
      <c r="C877" s="93">
        <f t="shared" si="166"/>
        <v>46122</v>
      </c>
      <c r="D877" s="94" t="str">
        <f>+IFERROR(VLOOKUP(A877,'Details local delivery'!B:E,4,0),"-")</f>
        <v>REM107627</v>
      </c>
      <c r="E877" s="94">
        <f>VLOOKUP(A877,'Details local delivery'!B:L,11,0)</f>
        <v>27</v>
      </c>
      <c r="F877" s="94">
        <f>SUMIFS('Details local delivery'!M:M,'Details local delivery'!G:G,'RECAP Delivery Plan '!A877)</f>
        <v>25</v>
      </c>
      <c r="G877" s="94">
        <f>VLOOKUP(A877,'Details local delivery'!B:J,9,0)</f>
        <v>24950</v>
      </c>
      <c r="H877" s="95">
        <f>SUMIFS('Details local delivery'!K:K,'Details local delivery'!G:G,'RECAP Delivery Plan '!A877)</f>
        <v>11026.6</v>
      </c>
      <c r="I877" s="96">
        <f>SUMIFS('Details local delivery'!Y:Y,'Details local delivery'!B:B,A:A)</f>
        <v>0</v>
      </c>
      <c r="J877" s="97">
        <f>AVERAGEIFS('Details local delivery'!W:W,'Details local delivery'!B:B,A877)</f>
        <v>1</v>
      </c>
      <c r="K877" s="96">
        <f>_xlfn.MAXIFS('Details local delivery'!Z:Z,'Details local delivery'!B:B,A877)</f>
        <v>0</v>
      </c>
      <c r="L877" s="96">
        <f>_xlfn.MAXIFS('Details local delivery'!AA:AA,'Details local delivery'!B:B,A877)</f>
        <v>0</v>
      </c>
      <c r="M877" s="256">
        <f>IFERROR(_xlfn.MAXIFS('Details local delivery'!AB:AB,'Details local delivery'!B:B,A877),"-")</f>
        <v>0</v>
      </c>
      <c r="N877" s="104">
        <f t="shared" si="167"/>
        <v>0.92592592592592593</v>
      </c>
      <c r="O877" s="104">
        <f t="shared" si="168"/>
        <v>0.44194789579158317</v>
      </c>
      <c r="P877" s="99">
        <f t="shared" si="169"/>
        <v>0</v>
      </c>
      <c r="Q877" s="100">
        <f t="shared" si="170"/>
        <v>0</v>
      </c>
      <c r="R877" s="105" t="e">
        <f t="shared" si="171"/>
        <v>#DIV/0!</v>
      </c>
      <c r="S877" s="253">
        <f t="shared" si="172"/>
        <v>0.92592592592592593</v>
      </c>
      <c r="T877" s="102"/>
      <c r="U877" s="107"/>
      <c r="V877" s="5"/>
    </row>
    <row r="878" spans="1:22" ht="15.6" x14ac:dyDescent="0.3">
      <c r="A878" s="18" t="s">
        <v>1665</v>
      </c>
      <c r="B878" s="92">
        <f>+IFERROR(VLOOKUP(A878,'Details local delivery'!B:C,2,0),"-")</f>
        <v>46122</v>
      </c>
      <c r="C878" s="93">
        <f t="shared" si="166"/>
        <v>46122</v>
      </c>
      <c r="D878" s="94" t="str">
        <f>+IFERROR(VLOOKUP(A878,'Details local delivery'!B:E,4,0),"-")</f>
        <v>9524TU238</v>
      </c>
      <c r="E878" s="94">
        <f>VLOOKUP(A878,'Details local delivery'!B:L,11,0)</f>
        <v>14</v>
      </c>
      <c r="F878" s="94">
        <f>SUMIFS('Details local delivery'!M:M,'Details local delivery'!G:G,'RECAP Delivery Plan '!A878)</f>
        <v>13</v>
      </c>
      <c r="G878" s="94">
        <f>VLOOKUP(A878,'Details local delivery'!B:J,9,0)</f>
        <v>10230</v>
      </c>
      <c r="H878" s="95">
        <f>SUMIFS('Details local delivery'!K:K,'Details local delivery'!G:G,'RECAP Delivery Plan '!A878)</f>
        <v>8800</v>
      </c>
      <c r="I878" s="96">
        <f>SUMIFS('Details local delivery'!Y:Y,'Details local delivery'!B:B,A:A)</f>
        <v>0</v>
      </c>
      <c r="J878" s="97">
        <f>AVERAGEIFS('Details local delivery'!W:W,'Details local delivery'!B:B,A878)</f>
        <v>1</v>
      </c>
      <c r="K878" s="96">
        <f>_xlfn.MAXIFS('Details local delivery'!Z:Z,'Details local delivery'!B:B,A878)</f>
        <v>0</v>
      </c>
      <c r="L878" s="96">
        <f>_xlfn.MAXIFS('Details local delivery'!AA:AA,'Details local delivery'!B:B,A878)</f>
        <v>0</v>
      </c>
      <c r="M878" s="256">
        <f>IFERROR(_xlfn.MAXIFS('Details local delivery'!AB:AB,'Details local delivery'!B:B,A878),"-")</f>
        <v>0</v>
      </c>
      <c r="N878" s="104">
        <f t="shared" si="167"/>
        <v>0.9285714285714286</v>
      </c>
      <c r="O878" s="104">
        <f t="shared" si="168"/>
        <v>0.86021505376344087</v>
      </c>
      <c r="P878" s="99">
        <f t="shared" si="169"/>
        <v>0</v>
      </c>
      <c r="Q878" s="100">
        <f t="shared" si="170"/>
        <v>0</v>
      </c>
      <c r="R878" s="105" t="e">
        <f t="shared" si="171"/>
        <v>#DIV/0!</v>
      </c>
      <c r="S878" s="101">
        <f t="shared" si="172"/>
        <v>0.9285714285714286</v>
      </c>
      <c r="T878" s="102"/>
      <c r="U878" s="107"/>
      <c r="V878" s="5"/>
    </row>
    <row r="879" spans="1:22" ht="15.6" x14ac:dyDescent="0.3">
      <c r="A879" s="18" t="s">
        <v>1666</v>
      </c>
      <c r="B879" s="92">
        <f>+IFERROR(VLOOKUP(A879,'Details local delivery'!B:C,2,0),"-")</f>
        <v>46122</v>
      </c>
      <c r="C879" s="93">
        <f t="shared" si="166"/>
        <v>46122</v>
      </c>
      <c r="D879" s="94" t="str">
        <f>+IFERROR(VLOOKUP(A879,'Details local delivery'!B:E,4,0),"-")</f>
        <v>4331tu175</v>
      </c>
      <c r="E879" s="94">
        <f>VLOOKUP(A879,'Details local delivery'!B:L,11,0)</f>
        <v>14</v>
      </c>
      <c r="F879" s="94">
        <f>SUMIFS('Details local delivery'!M:M,'Details local delivery'!G:G,'RECAP Delivery Plan '!A879)</f>
        <v>14</v>
      </c>
      <c r="G879" s="94">
        <f>VLOOKUP(A879,'Details local delivery'!B:J,9,0)</f>
        <v>9200</v>
      </c>
      <c r="H879" s="95">
        <f>SUMIFS('Details local delivery'!K:K,'Details local delivery'!G:G,'RECAP Delivery Plan '!A879)</f>
        <v>9000</v>
      </c>
      <c r="I879" s="96">
        <f>SUMIFS('Details local delivery'!Y:Y,'Details local delivery'!B:B,A:A)</f>
        <v>0</v>
      </c>
      <c r="J879" s="97">
        <f>AVERAGEIFS('Details local delivery'!W:W,'Details local delivery'!B:B,A879)</f>
        <v>1</v>
      </c>
      <c r="K879" s="96">
        <f>_xlfn.MAXIFS('Details local delivery'!Z:Z,'Details local delivery'!B:B,A879)</f>
        <v>0</v>
      </c>
      <c r="L879" s="96">
        <f>_xlfn.MAXIFS('Details local delivery'!AA:AA,'Details local delivery'!B:B,A879)</f>
        <v>0</v>
      </c>
      <c r="M879" s="256">
        <f>IFERROR(_xlfn.MAXIFS('Details local delivery'!AB:AB,'Details local delivery'!B:B,A879),"-")</f>
        <v>0</v>
      </c>
      <c r="N879" s="104">
        <f t="shared" si="167"/>
        <v>1</v>
      </c>
      <c r="O879" s="104">
        <f t="shared" si="168"/>
        <v>0.97826086956521741</v>
      </c>
      <c r="P879" s="99">
        <f t="shared" si="169"/>
        <v>0</v>
      </c>
      <c r="Q879" s="100">
        <f t="shared" si="170"/>
        <v>0</v>
      </c>
      <c r="R879" s="105" t="e">
        <f t="shared" si="171"/>
        <v>#DIV/0!</v>
      </c>
      <c r="S879" s="101">
        <f t="shared" si="172"/>
        <v>1</v>
      </c>
      <c r="T879" s="102"/>
      <c r="U879" s="107"/>
      <c r="V879" s="5"/>
    </row>
    <row r="880" spans="1:22" ht="15.6" x14ac:dyDescent="0.3">
      <c r="A880" s="18" t="s">
        <v>1667</v>
      </c>
      <c r="B880" s="92">
        <f>+IFERROR(VLOOKUP(A880,'Details local delivery'!B:C,2,0),"-")</f>
        <v>46122</v>
      </c>
      <c r="C880" s="93">
        <f t="shared" si="166"/>
        <v>46122</v>
      </c>
      <c r="D880" s="94" t="str">
        <f>+IFERROR(VLOOKUP(A880,'Details local delivery'!B:E,4,0),"-")</f>
        <v>4331tu175</v>
      </c>
      <c r="E880" s="94">
        <f>VLOOKUP(A880,'Details local delivery'!B:L,11,0)</f>
        <v>14</v>
      </c>
      <c r="F880" s="94">
        <f>SUMIFS('Details local delivery'!M:M,'Details local delivery'!G:G,'RECAP Delivery Plan '!A880)</f>
        <v>14</v>
      </c>
      <c r="G880" s="94">
        <f>VLOOKUP(A880,'Details local delivery'!B:J,9,0)</f>
        <v>9200</v>
      </c>
      <c r="H880" s="95">
        <f>SUMIFS('Details local delivery'!K:K,'Details local delivery'!G:G,'RECAP Delivery Plan '!A880)</f>
        <v>2589</v>
      </c>
      <c r="I880" s="96">
        <f>SUMIFS('Details local delivery'!Y:Y,'Details local delivery'!B:B,A:A)</f>
        <v>0</v>
      </c>
      <c r="J880" s="97">
        <f>AVERAGEIFS('Details local delivery'!W:W,'Details local delivery'!B:B,A880)</f>
        <v>1</v>
      </c>
      <c r="K880" s="96">
        <f>_xlfn.MAXIFS('Details local delivery'!Z:Z,'Details local delivery'!B:B,A880)</f>
        <v>0</v>
      </c>
      <c r="L880" s="96">
        <f>_xlfn.MAXIFS('Details local delivery'!AA:AA,'Details local delivery'!B:B,A880)</f>
        <v>0</v>
      </c>
      <c r="M880" s="256">
        <f>IFERROR(_xlfn.MAXIFS('Details local delivery'!AB:AB,'Details local delivery'!B:B,A880),"-")</f>
        <v>0</v>
      </c>
      <c r="N880" s="104">
        <f t="shared" si="167"/>
        <v>1</v>
      </c>
      <c r="O880" s="104">
        <f t="shared" si="168"/>
        <v>0.28141304347826085</v>
      </c>
      <c r="P880" s="99">
        <f t="shared" si="169"/>
        <v>0</v>
      </c>
      <c r="Q880" s="100">
        <f t="shared" si="170"/>
        <v>0</v>
      </c>
      <c r="R880" s="105" t="e">
        <f t="shared" si="171"/>
        <v>#DIV/0!</v>
      </c>
      <c r="S880" s="101">
        <f t="shared" si="172"/>
        <v>1</v>
      </c>
      <c r="T880" s="102"/>
      <c r="U880" s="107"/>
      <c r="V880" s="5"/>
    </row>
    <row r="881" spans="1:22" ht="15.6" x14ac:dyDescent="0.3">
      <c r="A881" s="18" t="s">
        <v>1668</v>
      </c>
      <c r="B881" s="92">
        <f>+IFERROR(VLOOKUP(A881,'Details local delivery'!B:C,2,0),"-")</f>
        <v>46122</v>
      </c>
      <c r="C881" s="93">
        <f t="shared" si="166"/>
        <v>46122</v>
      </c>
      <c r="D881" s="94" t="str">
        <f>+IFERROR(VLOOKUP(A881,'Details local delivery'!B:E,4,0),"-")</f>
        <v>7797tu218</v>
      </c>
      <c r="E881" s="94">
        <f>VLOOKUP(A881,'Details local delivery'!B:L,11,0)</f>
        <v>3</v>
      </c>
      <c r="F881" s="94">
        <f>SUMIFS('Details local delivery'!M:M,'Details local delivery'!G:G,'RECAP Delivery Plan '!A881)</f>
        <v>2</v>
      </c>
      <c r="G881" s="94">
        <f>VLOOKUP(A881,'Details local delivery'!B:J,9,0)</f>
        <v>927</v>
      </c>
      <c r="H881" s="95">
        <f>SUMIFS('Details local delivery'!K:K,'Details local delivery'!G:G,'RECAP Delivery Plan '!A881)</f>
        <v>500</v>
      </c>
      <c r="I881" s="96">
        <f>SUMIFS('Details local delivery'!Y:Y,'Details local delivery'!B:B,A:A)</f>
        <v>0</v>
      </c>
      <c r="J881" s="97">
        <f>AVERAGEIFS('Details local delivery'!W:W,'Details local delivery'!B:B,A881)</f>
        <v>0.64583333333333348</v>
      </c>
      <c r="K881" s="96">
        <f>_xlfn.MAXIFS('Details local delivery'!Z:Z,'Details local delivery'!B:B,A881)</f>
        <v>0</v>
      </c>
      <c r="L881" s="96">
        <f>_xlfn.MAXIFS('Details local delivery'!AA:AA,'Details local delivery'!B:B,A881)</f>
        <v>0</v>
      </c>
      <c r="M881" s="256">
        <f>IFERROR(_xlfn.MAXIFS('Details local delivery'!AB:AB,'Details local delivery'!B:B,A881),"-")</f>
        <v>0</v>
      </c>
      <c r="N881" s="104">
        <f t="shared" si="167"/>
        <v>0.66666666666666663</v>
      </c>
      <c r="O881" s="104">
        <f t="shared" si="168"/>
        <v>0.53937432578209277</v>
      </c>
      <c r="P881" s="99">
        <f t="shared" si="169"/>
        <v>0</v>
      </c>
      <c r="Q881" s="100">
        <f t="shared" si="170"/>
        <v>0</v>
      </c>
      <c r="R881" s="105" t="e">
        <f t="shared" si="171"/>
        <v>#DIV/0!</v>
      </c>
      <c r="S881" s="101">
        <f t="shared" si="172"/>
        <v>0.66666666666666663</v>
      </c>
      <c r="T881" s="102"/>
      <c r="U881" s="107"/>
      <c r="V881" s="5"/>
    </row>
    <row r="882" spans="1:22" ht="15.6" x14ac:dyDescent="0.3">
      <c r="A882" s="18" t="s">
        <v>1669</v>
      </c>
      <c r="B882" s="92">
        <f>+IFERROR(VLOOKUP(A882,'Details local delivery'!B:C,2,0),"-")</f>
        <v>46122</v>
      </c>
      <c r="C882" s="93">
        <f t="shared" si="166"/>
        <v>46122</v>
      </c>
      <c r="D882" s="94" t="str">
        <f>+IFERROR(VLOOKUP(A882,'Details local delivery'!B:E,4,0),"-")</f>
        <v>6502TU247</v>
      </c>
      <c r="E882" s="94">
        <f>VLOOKUP(A882,'Details local delivery'!B:L,11,0)</f>
        <v>14</v>
      </c>
      <c r="F882" s="94">
        <f>SUMIFS('Details local delivery'!M:M,'Details local delivery'!G:G,'RECAP Delivery Plan '!A882)</f>
        <v>6</v>
      </c>
      <c r="G882" s="94">
        <f>VLOOKUP(A882,'Details local delivery'!B:J,9,0)</f>
        <v>8500</v>
      </c>
      <c r="H882" s="95">
        <f>SUMIFS('Details local delivery'!K:K,'Details local delivery'!G:G,'RECAP Delivery Plan '!A882)</f>
        <v>4500</v>
      </c>
      <c r="I882" s="96">
        <f>SUMIFS('Details local delivery'!Y:Y,'Details local delivery'!B:B,A:A)</f>
        <v>0</v>
      </c>
      <c r="J882" s="97">
        <f>AVERAGEIFS('Details local delivery'!W:W,'Details local delivery'!B:B,A882)</f>
        <v>0.83916666666666673</v>
      </c>
      <c r="K882" s="96">
        <f>_xlfn.MAXIFS('Details local delivery'!Z:Z,'Details local delivery'!B:B,A882)</f>
        <v>0</v>
      </c>
      <c r="L882" s="96">
        <f>_xlfn.MAXIFS('Details local delivery'!AA:AA,'Details local delivery'!B:B,A882)</f>
        <v>0</v>
      </c>
      <c r="M882" s="256">
        <f>IFERROR(_xlfn.MAXIFS('Details local delivery'!AB:AB,'Details local delivery'!B:B,A882),"-")</f>
        <v>0</v>
      </c>
      <c r="N882" s="104">
        <f t="shared" si="167"/>
        <v>0.42857142857142855</v>
      </c>
      <c r="O882" s="104">
        <f t="shared" si="168"/>
        <v>0.52941176470588236</v>
      </c>
      <c r="P882" s="99">
        <f t="shared" si="169"/>
        <v>0</v>
      </c>
      <c r="Q882" s="100">
        <f t="shared" si="170"/>
        <v>0</v>
      </c>
      <c r="R882" s="105" t="e">
        <f t="shared" si="171"/>
        <v>#DIV/0!</v>
      </c>
      <c r="S882" s="101">
        <f t="shared" si="172"/>
        <v>0.52941176470588236</v>
      </c>
      <c r="T882" s="102"/>
      <c r="U882" s="107"/>
      <c r="V882" s="5"/>
    </row>
    <row r="883" spans="1:22" ht="15.6" x14ac:dyDescent="0.3">
      <c r="A883" s="18" t="s">
        <v>1670</v>
      </c>
      <c r="B883" s="92">
        <f>+IFERROR(VLOOKUP(A883,'Details local delivery'!B:C,2,0),"-")</f>
        <v>46122</v>
      </c>
      <c r="C883" s="93">
        <f t="shared" si="166"/>
        <v>46122</v>
      </c>
      <c r="D883" s="94" t="str">
        <f>+IFERROR(VLOOKUP(A883,'Details local delivery'!B:E,4,0),"-")</f>
        <v>626tu203</v>
      </c>
      <c r="E883" s="94">
        <f>VLOOKUP(A883,'Details local delivery'!B:L,11,0)</f>
        <v>14</v>
      </c>
      <c r="F883" s="94">
        <f>SUMIFS('Details local delivery'!M:M,'Details local delivery'!G:G,'RECAP Delivery Plan '!A883)</f>
        <v>10</v>
      </c>
      <c r="G883" s="94">
        <f>VLOOKUP(A883,'Details local delivery'!B:J,9,0)</f>
        <v>8500</v>
      </c>
      <c r="H883" s="95">
        <f>SUMIFS('Details local delivery'!K:K,'Details local delivery'!G:G,'RECAP Delivery Plan '!A883)</f>
        <v>11641</v>
      </c>
      <c r="I883" s="96">
        <f>SUMIFS('Details local delivery'!Y:Y,'Details local delivery'!B:B,A:A)</f>
        <v>0</v>
      </c>
      <c r="J883" s="97">
        <f>AVERAGEIFS('Details local delivery'!W:W,'Details local delivery'!B:B,A883)</f>
        <v>1</v>
      </c>
      <c r="K883" s="96">
        <f>_xlfn.MAXIFS('Details local delivery'!Z:Z,'Details local delivery'!B:B,A883)</f>
        <v>0</v>
      </c>
      <c r="L883" s="96">
        <f>_xlfn.MAXIFS('Details local delivery'!AA:AA,'Details local delivery'!B:B,A883)</f>
        <v>0</v>
      </c>
      <c r="M883" s="256">
        <f>IFERROR(_xlfn.MAXIFS('Details local delivery'!AB:AB,'Details local delivery'!B:B,A883),"-")</f>
        <v>0</v>
      </c>
      <c r="N883" s="104">
        <f t="shared" si="167"/>
        <v>0.7142857142857143</v>
      </c>
      <c r="O883" s="104">
        <f t="shared" si="168"/>
        <v>1.3695294117647059</v>
      </c>
      <c r="P883" s="99">
        <f t="shared" si="169"/>
        <v>0</v>
      </c>
      <c r="Q883" s="100">
        <f t="shared" si="170"/>
        <v>0</v>
      </c>
      <c r="R883" s="105" t="e">
        <f t="shared" si="171"/>
        <v>#DIV/0!</v>
      </c>
      <c r="S883" s="101">
        <f t="shared" si="172"/>
        <v>1.3695294117647059</v>
      </c>
      <c r="T883" s="102"/>
      <c r="U883" s="107"/>
      <c r="V883" s="5"/>
    </row>
    <row r="884" spans="1:22" ht="15.6" x14ac:dyDescent="0.3">
      <c r="A884" s="18" t="s">
        <v>1672</v>
      </c>
      <c r="B884" s="92">
        <f>+IFERROR(VLOOKUP(A884,'Details local delivery'!B:C,2,0),"-")</f>
        <v>46123</v>
      </c>
      <c r="C884" s="93">
        <f t="shared" si="166"/>
        <v>46123</v>
      </c>
      <c r="D884" s="94" t="str">
        <f>+IFERROR(VLOOKUP(A884,'Details local delivery'!B:E,4,0),"-")</f>
        <v>REM107627</v>
      </c>
      <c r="E884" s="94">
        <f>VLOOKUP(A884,'Details local delivery'!B:L,11,0)</f>
        <v>27</v>
      </c>
      <c r="F884" s="94">
        <f>SUMIFS('Details local delivery'!M:M,'Details local delivery'!G:G,'RECAP Delivery Plan '!A884)</f>
        <v>24</v>
      </c>
      <c r="G884" s="94">
        <f>VLOOKUP(A884,'Details local delivery'!B:J,9,0)</f>
        <v>24950</v>
      </c>
      <c r="H884" s="95">
        <f>SUMIFS('Details local delivery'!K:K,'Details local delivery'!G:G,'RECAP Delivery Plan '!A884)</f>
        <v>21171</v>
      </c>
      <c r="I884" s="96">
        <f>SUMIFS('Details local delivery'!Y:Y,'Details local delivery'!B:B,A:A)</f>
        <v>0</v>
      </c>
      <c r="J884" s="97">
        <f>AVERAGEIFS('Details local delivery'!W:W,'Details local delivery'!B:B,A884)</f>
        <v>1</v>
      </c>
      <c r="K884" s="96">
        <f>_xlfn.MAXIFS('Details local delivery'!Z:Z,'Details local delivery'!B:B,A884)</f>
        <v>0</v>
      </c>
      <c r="L884" s="96">
        <f>_xlfn.MAXIFS('Details local delivery'!AA:AA,'Details local delivery'!B:B,A884)</f>
        <v>0</v>
      </c>
      <c r="M884" s="96">
        <f>_xlfn.MAXIFS('Details local delivery'!AB:AB,'Details local delivery'!B:B,A884)</f>
        <v>0</v>
      </c>
      <c r="N884" s="104">
        <f t="shared" si="167"/>
        <v>0.88888888888888884</v>
      </c>
      <c r="O884" s="104">
        <f t="shared" si="168"/>
        <v>0.8485370741482966</v>
      </c>
      <c r="P884" s="99">
        <f t="shared" si="169"/>
        <v>0</v>
      </c>
      <c r="Q884" s="100">
        <f t="shared" si="170"/>
        <v>0</v>
      </c>
      <c r="R884" s="105" t="e">
        <f t="shared" si="171"/>
        <v>#DIV/0!</v>
      </c>
      <c r="S884" s="101">
        <f t="shared" si="172"/>
        <v>0.88888888888888884</v>
      </c>
      <c r="T884" s="102"/>
      <c r="U884" s="107"/>
      <c r="V884" s="5"/>
    </row>
    <row r="885" spans="1:22" ht="15.6" x14ac:dyDescent="0.3">
      <c r="A885" s="18" t="s">
        <v>1673</v>
      </c>
      <c r="B885" s="92">
        <f>+IFERROR(VLOOKUP(A885,'Details local delivery'!B:C,2,0),"-")</f>
        <v>46123</v>
      </c>
      <c r="C885" s="93">
        <f t="shared" si="166"/>
        <v>46123</v>
      </c>
      <c r="D885" s="94" t="str">
        <f>+IFERROR(VLOOKUP(A885,'Details local delivery'!B:E,4,0),"-")</f>
        <v>4331tu175</v>
      </c>
      <c r="E885" s="94">
        <f>VLOOKUP(A885,'Details local delivery'!B:L,11,0)</f>
        <v>14</v>
      </c>
      <c r="F885" s="94">
        <f>SUMIFS('Details local delivery'!M:M,'Details local delivery'!G:G,'RECAP Delivery Plan '!A885)</f>
        <v>14</v>
      </c>
      <c r="G885" s="94">
        <f>VLOOKUP(A885,'Details local delivery'!B:J,9,0)</f>
        <v>9200</v>
      </c>
      <c r="H885" s="95">
        <f>SUMIFS('Details local delivery'!K:K,'Details local delivery'!G:G,'RECAP Delivery Plan '!A885)</f>
        <v>8000</v>
      </c>
      <c r="I885" s="96">
        <f>SUMIFS('Details local delivery'!Y:Y,'Details local delivery'!B:B,A:A)</f>
        <v>0</v>
      </c>
      <c r="J885" s="97">
        <f>AVERAGEIFS('Details local delivery'!W:W,'Details local delivery'!B:B,A885)</f>
        <v>1</v>
      </c>
      <c r="K885" s="96">
        <f>_xlfn.MAXIFS('Details local delivery'!Z:Z,'Details local delivery'!B:B,A885)</f>
        <v>0</v>
      </c>
      <c r="L885" s="96">
        <f>_xlfn.MAXIFS('Details local delivery'!AA:AA,'Details local delivery'!B:B,A885)</f>
        <v>0</v>
      </c>
      <c r="M885" s="256">
        <f>IFERROR(_xlfn.MAXIFS('Details local delivery'!AB:AB,'Details local delivery'!B:B,A885),"-")</f>
        <v>0</v>
      </c>
      <c r="N885" s="104">
        <f t="shared" si="167"/>
        <v>1</v>
      </c>
      <c r="O885" s="104">
        <f t="shared" si="168"/>
        <v>0.86956521739130432</v>
      </c>
      <c r="P885" s="99">
        <f t="shared" si="169"/>
        <v>0</v>
      </c>
      <c r="Q885" s="100">
        <f t="shared" si="170"/>
        <v>0</v>
      </c>
      <c r="R885" s="105" t="e">
        <f t="shared" si="171"/>
        <v>#DIV/0!</v>
      </c>
      <c r="S885" s="101">
        <f t="shared" si="172"/>
        <v>1</v>
      </c>
      <c r="T885" s="102"/>
      <c r="U885" s="107"/>
      <c r="V885" s="5"/>
    </row>
    <row r="886" spans="1:22" ht="15.6" x14ac:dyDescent="0.3">
      <c r="A886" s="18" t="s">
        <v>1674</v>
      </c>
      <c r="B886" s="92">
        <f>+IFERROR(VLOOKUP(A886,'Details local delivery'!B:C,2,0),"-")</f>
        <v>46123</v>
      </c>
      <c r="C886" s="93">
        <f t="shared" si="166"/>
        <v>46123</v>
      </c>
      <c r="D886" s="94" t="str">
        <f>+IFERROR(VLOOKUP(A886,'Details local delivery'!B:E,4,0),"-")</f>
        <v>626tu203</v>
      </c>
      <c r="E886" s="94">
        <f>VLOOKUP(A886,'Details local delivery'!B:L,11,0)</f>
        <v>14</v>
      </c>
      <c r="F886" s="94">
        <f>SUMIFS('Details local delivery'!M:M,'Details local delivery'!G:G,'RECAP Delivery Plan '!A886)</f>
        <v>15</v>
      </c>
      <c r="G886" s="94">
        <f>VLOOKUP(A886,'Details local delivery'!B:J,9,0)</f>
        <v>8500</v>
      </c>
      <c r="H886" s="95">
        <f>SUMIFS('Details local delivery'!K:K,'Details local delivery'!G:G,'RECAP Delivery Plan '!A886)</f>
        <v>8500</v>
      </c>
      <c r="I886" s="96">
        <f>SUMIFS('Details local delivery'!Y:Y,'Details local delivery'!B:B,A:A)</f>
        <v>0</v>
      </c>
      <c r="J886" s="97">
        <f>AVERAGEIFS('Details local delivery'!W:W,'Details local delivery'!B:B,A886)</f>
        <v>1</v>
      </c>
      <c r="K886" s="96">
        <f>_xlfn.MAXIFS('Details local delivery'!Z:Z,'Details local delivery'!B:B,A886)</f>
        <v>0</v>
      </c>
      <c r="L886" s="96">
        <f>_xlfn.MAXIFS('Details local delivery'!AA:AA,'Details local delivery'!B:B,A886)</f>
        <v>0</v>
      </c>
      <c r="M886" s="256">
        <f>IFERROR(_xlfn.MAXIFS('Details local delivery'!AB:AB,'Details local delivery'!B:B,A886),"-")</f>
        <v>0</v>
      </c>
      <c r="N886" s="104">
        <f t="shared" si="167"/>
        <v>1.0714285714285714</v>
      </c>
      <c r="O886" s="104">
        <f t="shared" si="168"/>
        <v>1</v>
      </c>
      <c r="P886" s="99">
        <f t="shared" si="169"/>
        <v>0</v>
      </c>
      <c r="Q886" s="100">
        <f t="shared" si="170"/>
        <v>0</v>
      </c>
      <c r="R886" s="105" t="e">
        <f t="shared" si="171"/>
        <v>#DIV/0!</v>
      </c>
      <c r="S886" s="101">
        <f t="shared" si="172"/>
        <v>1.0714285714285714</v>
      </c>
      <c r="T886" s="102"/>
      <c r="U886" s="107"/>
      <c r="V886" s="5"/>
    </row>
    <row r="887" spans="1:22" ht="15.6" x14ac:dyDescent="0.3">
      <c r="A887" s="18" t="s">
        <v>1675</v>
      </c>
      <c r="B887" s="92">
        <f>+IFERROR(VLOOKUP(A887,'Details local delivery'!B:C,2,0),"-")</f>
        <v>46123</v>
      </c>
      <c r="C887" s="93">
        <f t="shared" si="166"/>
        <v>46123</v>
      </c>
      <c r="D887" s="94" t="str">
        <f>+IFERROR(VLOOKUP(A887,'Details local delivery'!B:E,4,0),"-")</f>
        <v>9524TU238</v>
      </c>
      <c r="E887" s="94">
        <f>VLOOKUP(A887,'Details local delivery'!B:L,11,0)</f>
        <v>14</v>
      </c>
      <c r="F887" s="94">
        <f>SUMIFS('Details local delivery'!M:M,'Details local delivery'!G:G,'RECAP Delivery Plan '!A887)</f>
        <v>10</v>
      </c>
      <c r="G887" s="94">
        <f>VLOOKUP(A887,'Details local delivery'!B:J,9,0)</f>
        <v>10230</v>
      </c>
      <c r="H887" s="95">
        <f>SUMIFS('Details local delivery'!K:K,'Details local delivery'!G:G,'RECAP Delivery Plan '!A887)</f>
        <v>8500</v>
      </c>
      <c r="I887" s="96">
        <f>SUMIFS('Details local delivery'!Y:Y,'Details local delivery'!B:B,A:A)</f>
        <v>0</v>
      </c>
      <c r="J887" s="97">
        <f>AVERAGEIFS('Details local delivery'!W:W,'Details local delivery'!B:B,A887)</f>
        <v>1</v>
      </c>
      <c r="K887" s="96">
        <f>_xlfn.MAXIFS('Details local delivery'!Z:Z,'Details local delivery'!B:B,A887)</f>
        <v>0</v>
      </c>
      <c r="L887" s="96">
        <f>_xlfn.MAXIFS('Details local delivery'!AA:AA,'Details local delivery'!B:B,A887)</f>
        <v>0</v>
      </c>
      <c r="M887" s="256">
        <f>IFERROR(_xlfn.MAXIFS('Details local delivery'!AB:AB,'Details local delivery'!B:B,A887),"-")</f>
        <v>0</v>
      </c>
      <c r="N887" s="104">
        <f t="shared" si="167"/>
        <v>0.7142857142857143</v>
      </c>
      <c r="O887" s="104">
        <f t="shared" si="168"/>
        <v>0.83088954056695996</v>
      </c>
      <c r="P887" s="99">
        <f t="shared" si="169"/>
        <v>0</v>
      </c>
      <c r="Q887" s="100">
        <f t="shared" si="170"/>
        <v>0</v>
      </c>
      <c r="R887" s="105" t="e">
        <f t="shared" si="171"/>
        <v>#DIV/0!</v>
      </c>
      <c r="S887" s="101">
        <f t="shared" si="172"/>
        <v>0.83088954056695996</v>
      </c>
      <c r="T887" s="102"/>
      <c r="U887" s="107"/>
      <c r="V887" s="5"/>
    </row>
    <row r="888" spans="1:22" ht="15.6" x14ac:dyDescent="0.3">
      <c r="A888" s="18" t="s">
        <v>1679</v>
      </c>
      <c r="B888" s="92">
        <f>+IFERROR(VLOOKUP(A888,'Details local delivery'!B:C,2,0),"-")</f>
        <v>46125</v>
      </c>
      <c r="C888" s="93">
        <f t="shared" si="166"/>
        <v>46125</v>
      </c>
      <c r="D888" s="94" t="str">
        <f>+IFERROR(VLOOKUP(A888,'Details local delivery'!B:E,4,0),"-")</f>
        <v>7797tu218</v>
      </c>
      <c r="E888" s="94">
        <f>VLOOKUP(A888,'Details local delivery'!B:L,11,0)</f>
        <v>3</v>
      </c>
      <c r="F888" s="94">
        <f>SUMIFS('Details local delivery'!M:M,'Details local delivery'!G:G,'RECAP Delivery Plan '!A888)</f>
        <v>4</v>
      </c>
      <c r="G888" s="94">
        <f>VLOOKUP(A888,'Details local delivery'!B:J,9,0)</f>
        <v>927</v>
      </c>
      <c r="H888" s="95">
        <v>500</v>
      </c>
      <c r="I888" s="96">
        <f>SUMIFS('Details local delivery'!Y:Y,'Details local delivery'!B:B,A:A)</f>
        <v>0</v>
      </c>
      <c r="J888" s="97">
        <f>AVERAGEIFS('Details local delivery'!W:W,'Details local delivery'!B:B,A888)</f>
        <v>1</v>
      </c>
      <c r="K888" s="96">
        <f>_xlfn.MAXIFS('Details local delivery'!Z:Z,'Details local delivery'!B:B,A888)</f>
        <v>0</v>
      </c>
      <c r="L888" s="96">
        <f>_xlfn.MAXIFS('Details local delivery'!AA:AA,'Details local delivery'!B:B,A888)</f>
        <v>0</v>
      </c>
      <c r="M888" s="256">
        <f>IFERROR(_xlfn.MAXIFS('Details local delivery'!AB:AB,'Details local delivery'!B:B,A888),"-")</f>
        <v>0</v>
      </c>
      <c r="N888" s="104">
        <f t="shared" si="167"/>
        <v>1.3333333333333333</v>
      </c>
      <c r="O888" s="104">
        <f t="shared" si="168"/>
        <v>0.53937432578209277</v>
      </c>
      <c r="P888" s="99">
        <f t="shared" si="169"/>
        <v>0</v>
      </c>
      <c r="Q888" s="100">
        <f t="shared" si="170"/>
        <v>0</v>
      </c>
      <c r="R888" s="105" t="e">
        <f t="shared" si="171"/>
        <v>#DIV/0!</v>
      </c>
      <c r="S888" s="101">
        <f t="shared" si="172"/>
        <v>1.3333333333333333</v>
      </c>
      <c r="T888" s="102"/>
      <c r="U888" s="107"/>
      <c r="V888" s="5"/>
    </row>
    <row r="889" spans="1:22" ht="15.6" x14ac:dyDescent="0.3">
      <c r="A889" s="18" t="s">
        <v>1680</v>
      </c>
      <c r="B889" s="92">
        <f>+IFERROR(VLOOKUP(A889,'Details local delivery'!B:C,2,0),"-")</f>
        <v>46125</v>
      </c>
      <c r="C889" s="93">
        <f t="shared" si="166"/>
        <v>46125</v>
      </c>
      <c r="D889" s="94" t="str">
        <f>+IFERROR(VLOOKUP(A889,'Details local delivery'!B:E,4,0),"-")</f>
        <v>626tu203</v>
      </c>
      <c r="E889" s="94">
        <v>14</v>
      </c>
      <c r="F889" s="94">
        <f>SUMIFS('Details local delivery'!M:M,'Details local delivery'!G:G,'RECAP Delivery Plan '!A889)</f>
        <v>9</v>
      </c>
      <c r="G889" s="94">
        <v>8500</v>
      </c>
      <c r="H889" s="95">
        <f>SUMIFS('Details local delivery'!K:K,'Details local delivery'!G:G,'RECAP Delivery Plan '!A889)</f>
        <v>1788.9</v>
      </c>
      <c r="I889" s="96">
        <f>SUMIFS('Details local delivery'!Y:Y,'Details local delivery'!B:B,A:A)</f>
        <v>0</v>
      </c>
      <c r="J889" s="97">
        <f>AVERAGEIFS('Details local delivery'!W:W,'Details local delivery'!B:B,A889)</f>
        <v>1</v>
      </c>
      <c r="K889" s="96">
        <f>_xlfn.MAXIFS('Details local delivery'!Z:Z,'Details local delivery'!B:B,A889)</f>
        <v>0</v>
      </c>
      <c r="L889" s="96">
        <f>_xlfn.MAXIFS('Details local delivery'!AA:AA,'Details local delivery'!B:B,A889)</f>
        <v>0</v>
      </c>
      <c r="M889" s="96">
        <f>_xlfn.MAXIFS('Details local delivery'!AB:AB,'Details local delivery'!B:B,A889)</f>
        <v>0</v>
      </c>
      <c r="N889" s="104">
        <f t="shared" si="167"/>
        <v>0.6428571428571429</v>
      </c>
      <c r="O889" s="104">
        <f t="shared" si="168"/>
        <v>0.21045882352941178</v>
      </c>
      <c r="P889" s="99">
        <f t="shared" si="169"/>
        <v>0</v>
      </c>
      <c r="Q889" s="100">
        <f t="shared" si="170"/>
        <v>0</v>
      </c>
      <c r="R889" s="105" t="e">
        <f t="shared" si="171"/>
        <v>#DIV/0!</v>
      </c>
      <c r="S889" s="101">
        <f t="shared" si="172"/>
        <v>0.6428571428571429</v>
      </c>
      <c r="T889" s="102"/>
      <c r="U889" s="107"/>
      <c r="V889" s="5"/>
    </row>
    <row r="890" spans="1:22" ht="15.6" x14ac:dyDescent="0.3">
      <c r="A890" s="18" t="s">
        <v>1681</v>
      </c>
      <c r="B890" s="92">
        <f>+IFERROR(VLOOKUP(A890,'Details local delivery'!B:C,2,0),"-")</f>
        <v>46125</v>
      </c>
      <c r="C890" s="93">
        <f t="shared" si="166"/>
        <v>46125</v>
      </c>
      <c r="D890" s="94" t="str">
        <f>+IFERROR(VLOOKUP(A890,'Details local delivery'!B:E,4,0),"-")</f>
        <v>626tu203</v>
      </c>
      <c r="E890" s="94">
        <f>VLOOKUP(A890,'Details local delivery'!B:L,11,0)</f>
        <v>14</v>
      </c>
      <c r="F890" s="94">
        <f>SUMIFS('Details local delivery'!M:M,'Details local delivery'!G:G,'RECAP Delivery Plan '!A890)</f>
        <v>14</v>
      </c>
      <c r="G890" s="94">
        <f>VLOOKUP(A890,'Details local delivery'!B:J,9,0)</f>
        <v>8500</v>
      </c>
      <c r="H890" s="95">
        <v>6500</v>
      </c>
      <c r="I890" s="96">
        <f>SUMIFS('Details local delivery'!Y:Y,'Details local delivery'!B:B,A:A)</f>
        <v>0</v>
      </c>
      <c r="J890" s="97">
        <f>AVERAGEIFS('Details local delivery'!W:W,'Details local delivery'!B:B,A890)</f>
        <v>1</v>
      </c>
      <c r="K890" s="96">
        <f>_xlfn.MAXIFS('Details local delivery'!Z:Z,'Details local delivery'!B:B,A890)</f>
        <v>0</v>
      </c>
      <c r="L890" s="96">
        <f>_xlfn.MAXIFS('Details local delivery'!AA:AA,'Details local delivery'!B:B,A890)</f>
        <v>0</v>
      </c>
      <c r="M890" s="256">
        <f>IFERROR(_xlfn.MAXIFS('Details local delivery'!AB:AB,'Details local delivery'!B:B,A890),"-")</f>
        <v>0</v>
      </c>
      <c r="N890" s="104">
        <f t="shared" si="167"/>
        <v>1</v>
      </c>
      <c r="O890" s="104">
        <f t="shared" si="168"/>
        <v>0.76470588235294112</v>
      </c>
      <c r="P890" s="99">
        <f t="shared" si="169"/>
        <v>0</v>
      </c>
      <c r="Q890" s="100">
        <f t="shared" si="170"/>
        <v>0</v>
      </c>
      <c r="R890" s="105" t="e">
        <f t="shared" si="171"/>
        <v>#DIV/0!</v>
      </c>
      <c r="S890" s="101">
        <f t="shared" si="172"/>
        <v>1</v>
      </c>
      <c r="T890" s="102"/>
      <c r="U890" s="107"/>
      <c r="V890" s="5"/>
    </row>
    <row r="891" spans="1:22" ht="15.6" x14ac:dyDescent="0.3">
      <c r="A891" s="18" t="s">
        <v>1682</v>
      </c>
      <c r="B891" s="92">
        <f>+IFERROR(VLOOKUP(A891,'Details local delivery'!B:C,2,0),"-")</f>
        <v>46125</v>
      </c>
      <c r="C891" s="93">
        <f t="shared" si="166"/>
        <v>46125</v>
      </c>
      <c r="D891" s="94" t="str">
        <f>+IFERROR(VLOOKUP(A891,'Details local delivery'!B:E,4,0),"-")</f>
        <v>9524TU238</v>
      </c>
      <c r="E891" s="94">
        <f>VLOOKUP(A891,'Details local delivery'!B:L,11,0)</f>
        <v>14</v>
      </c>
      <c r="F891" s="94">
        <f>SUMIFS('Details local delivery'!M:M,'Details local delivery'!G:G,'RECAP Delivery Plan '!A891)</f>
        <v>6</v>
      </c>
      <c r="G891" s="94">
        <f>VLOOKUP(A891,'Details local delivery'!B:J,9,0)</f>
        <v>10230</v>
      </c>
      <c r="H891" s="95">
        <f>SUMIFS('Details local delivery'!K:K,'Details local delivery'!G:G,'RECAP Delivery Plan '!A891)</f>
        <v>4500</v>
      </c>
      <c r="I891" s="96">
        <f>SUMIFS('Details local delivery'!Y:Y,'Details local delivery'!B:B,A:A)</f>
        <v>0</v>
      </c>
      <c r="J891" s="97">
        <f>AVERAGEIFS('Details local delivery'!W:W,'Details local delivery'!B:B,A891)</f>
        <v>1</v>
      </c>
      <c r="K891" s="96">
        <f>_xlfn.MAXIFS('Details local delivery'!Z:Z,'Details local delivery'!B:B,A891)</f>
        <v>0</v>
      </c>
      <c r="L891" s="96">
        <f>_xlfn.MAXIFS('Details local delivery'!AA:AA,'Details local delivery'!B:B,A891)</f>
        <v>0</v>
      </c>
      <c r="M891" s="256">
        <f>IFERROR(_xlfn.MAXIFS('Details local delivery'!AB:AB,'Details local delivery'!B:B,A891),"-")</f>
        <v>0</v>
      </c>
      <c r="N891" s="104">
        <f t="shared" si="167"/>
        <v>0.42857142857142855</v>
      </c>
      <c r="O891" s="104">
        <f t="shared" si="168"/>
        <v>0.43988269794721407</v>
      </c>
      <c r="P891" s="99">
        <f t="shared" si="169"/>
        <v>0</v>
      </c>
      <c r="Q891" s="100">
        <f t="shared" si="170"/>
        <v>0</v>
      </c>
      <c r="R891" s="105" t="e">
        <f t="shared" si="171"/>
        <v>#DIV/0!</v>
      </c>
      <c r="S891" s="101">
        <f t="shared" si="172"/>
        <v>0.43988269794721407</v>
      </c>
      <c r="T891" s="102"/>
      <c r="U891" s="107"/>
      <c r="V891" s="5"/>
    </row>
    <row r="892" spans="1:22" ht="15.6" x14ac:dyDescent="0.3">
      <c r="A892" s="18" t="s">
        <v>1683</v>
      </c>
      <c r="B892" s="92">
        <f>+IFERROR(VLOOKUP(A892,'Details local delivery'!B:C,2,0),"-")</f>
        <v>46125</v>
      </c>
      <c r="C892" s="93">
        <f t="shared" si="166"/>
        <v>46125</v>
      </c>
      <c r="D892" s="94" t="str">
        <f>+IFERROR(VLOOKUP(A892,'Details local delivery'!B:E,4,0),"-")</f>
        <v>REM107627</v>
      </c>
      <c r="E892" s="94">
        <f>VLOOKUP(A892,'Details local delivery'!B:L,11,0)</f>
        <v>27</v>
      </c>
      <c r="F892" s="94">
        <f>SUMIFS('Details local delivery'!M:M,'Details local delivery'!G:G,'RECAP Delivery Plan '!A892)</f>
        <v>27</v>
      </c>
      <c r="G892" s="94">
        <f>VLOOKUP(A892,'Details local delivery'!B:J,9,0)</f>
        <v>24950</v>
      </c>
      <c r="H892" s="95">
        <f>SUMIFS('Details local delivery'!K:K,'Details local delivery'!G:G,'RECAP Delivery Plan '!A892)</f>
        <v>22603</v>
      </c>
      <c r="I892" s="96">
        <f>SUMIFS('Details local delivery'!Y:Y,'Details local delivery'!B:B,A:A)</f>
        <v>0</v>
      </c>
      <c r="J892" s="97">
        <f>AVERAGEIFS('Details local delivery'!W:W,'Details local delivery'!B:B,A892)</f>
        <v>1</v>
      </c>
      <c r="K892" s="96">
        <f>_xlfn.MAXIFS('Details local delivery'!Z:Z,'Details local delivery'!B:B,A892)</f>
        <v>0</v>
      </c>
      <c r="L892" s="96">
        <f>_xlfn.MAXIFS('Details local delivery'!AA:AA,'Details local delivery'!B:B,A892)</f>
        <v>0</v>
      </c>
      <c r="M892" s="96">
        <f>_xlfn.MAXIFS('Details local delivery'!AB:AB,'Details local delivery'!B:B,A892)</f>
        <v>0</v>
      </c>
      <c r="N892" s="104">
        <f t="shared" si="167"/>
        <v>1</v>
      </c>
      <c r="O892" s="104">
        <f t="shared" si="168"/>
        <v>0.90593186372745493</v>
      </c>
      <c r="P892" s="99">
        <f t="shared" si="169"/>
        <v>0</v>
      </c>
      <c r="Q892" s="100">
        <f t="shared" si="170"/>
        <v>0</v>
      </c>
      <c r="R892" s="105" t="e">
        <f t="shared" si="171"/>
        <v>#DIV/0!</v>
      </c>
      <c r="S892" s="101">
        <f t="shared" ref="S892:S932" si="173">MAX(N892,O892)</f>
        <v>1</v>
      </c>
      <c r="T892" s="102"/>
      <c r="U892" s="107"/>
      <c r="V892" s="5"/>
    </row>
    <row r="893" spans="1:22" ht="15.6" x14ac:dyDescent="0.3">
      <c r="A893" s="18" t="s">
        <v>1684</v>
      </c>
      <c r="B893" s="92">
        <f>+IFERROR(VLOOKUP(A893,'Details local delivery'!B:C,2,0),"-")</f>
        <v>46125</v>
      </c>
      <c r="C893" s="93">
        <f t="shared" si="166"/>
        <v>46125</v>
      </c>
      <c r="D893" s="94" t="str">
        <f>+IFERROR(VLOOKUP(A893,'Details local delivery'!B:E,4,0),"-")</f>
        <v>9524TU238</v>
      </c>
      <c r="E893" s="94">
        <f>VLOOKUP(A893,'Details local delivery'!B:L,11,0)</f>
        <v>14</v>
      </c>
      <c r="F893" s="94">
        <f>SUMIFS('Details local delivery'!M:M,'Details local delivery'!G:G,'RECAP Delivery Plan '!A893)</f>
        <v>15</v>
      </c>
      <c r="G893" s="94">
        <f>VLOOKUP(A893,'Details local delivery'!B:J,9,0)</f>
        <v>10230</v>
      </c>
      <c r="H893" s="95">
        <f>SUMIFS('Details local delivery'!K:K,'Details local delivery'!G:G,'RECAP Delivery Plan '!A893)</f>
        <v>7626</v>
      </c>
      <c r="I893" s="96">
        <f>SUMIFS('Details local delivery'!Y:Y,'Details local delivery'!B:B,A:A)</f>
        <v>0</v>
      </c>
      <c r="J893" s="97">
        <f>AVERAGEIFS('Details local delivery'!W:W,'Details local delivery'!B:B,A893)</f>
        <v>1</v>
      </c>
      <c r="K893" s="96">
        <f>_xlfn.MAXIFS('Details local delivery'!Z:Z,'Details local delivery'!B:B,A893)</f>
        <v>0</v>
      </c>
      <c r="L893" s="96">
        <f>_xlfn.MAXIFS('Details local delivery'!AA:AA,'Details local delivery'!B:B,A893)</f>
        <v>0</v>
      </c>
      <c r="M893" s="96">
        <f>_xlfn.MAXIFS('Details local delivery'!AB:AB,'Details local delivery'!B:B,A893)</f>
        <v>0</v>
      </c>
      <c r="N893" s="104">
        <f t="shared" si="167"/>
        <v>1.0714285714285714</v>
      </c>
      <c r="O893" s="104">
        <f t="shared" si="168"/>
        <v>0.74545454545454548</v>
      </c>
      <c r="P893" s="99">
        <f t="shared" si="169"/>
        <v>0</v>
      </c>
      <c r="Q893" s="100">
        <f t="shared" si="170"/>
        <v>0</v>
      </c>
      <c r="R893" s="105" t="e">
        <f t="shared" si="171"/>
        <v>#DIV/0!</v>
      </c>
      <c r="S893" s="101">
        <f t="shared" si="173"/>
        <v>1.0714285714285714</v>
      </c>
      <c r="T893" s="102"/>
      <c r="U893" s="107"/>
      <c r="V893" s="5"/>
    </row>
    <row r="894" spans="1:22" ht="15.6" x14ac:dyDescent="0.3">
      <c r="A894" s="18" t="s">
        <v>1685</v>
      </c>
      <c r="B894" s="92">
        <f>+IFERROR(VLOOKUP(A894,'Details local delivery'!B:C,2,0),"-")</f>
        <v>46125</v>
      </c>
      <c r="C894" s="93">
        <f t="shared" si="166"/>
        <v>46125</v>
      </c>
      <c r="D894" s="94" t="str">
        <f>+IFERROR(VLOOKUP(A894,'Details local delivery'!B:E,4,0),"-")</f>
        <v>6502TU247</v>
      </c>
      <c r="E894" s="94">
        <f>VLOOKUP(A894,'Details local delivery'!B:L,11,0)</f>
        <v>14</v>
      </c>
      <c r="F894" s="94">
        <f>SUMIFS('Details local delivery'!M:M,'Details local delivery'!G:G,'RECAP Delivery Plan '!A894)</f>
        <v>12</v>
      </c>
      <c r="G894" s="94">
        <f>VLOOKUP(A894,'Details local delivery'!B:J,9,0)</f>
        <v>8500</v>
      </c>
      <c r="H894" s="95">
        <f>SUMIFS('Details local delivery'!K:K,'Details local delivery'!G:G,'RECAP Delivery Plan '!A894)</f>
        <v>7100</v>
      </c>
      <c r="I894" s="96">
        <f>SUMIFS('Details local delivery'!Y:Y,'Details local delivery'!B:B,A:A)</f>
        <v>0</v>
      </c>
      <c r="J894" s="97">
        <f>AVERAGEIFS('Details local delivery'!W:W,'Details local delivery'!B:B,A894)</f>
        <v>1</v>
      </c>
      <c r="K894" s="96">
        <f>_xlfn.MAXIFS('Details local delivery'!Z:Z,'Details local delivery'!B:B,A894)</f>
        <v>0</v>
      </c>
      <c r="L894" s="96">
        <f>_xlfn.MAXIFS('Details local delivery'!AA:AA,'Details local delivery'!B:B,A894)</f>
        <v>0</v>
      </c>
      <c r="M894" s="256">
        <f>IFERROR(_xlfn.MAXIFS('Details local delivery'!AB:AB,'Details local delivery'!B:B,A894),"-")</f>
        <v>0</v>
      </c>
      <c r="N894" s="104">
        <f t="shared" si="167"/>
        <v>0.8571428571428571</v>
      </c>
      <c r="O894" s="104">
        <f t="shared" si="168"/>
        <v>0.83529411764705885</v>
      </c>
      <c r="P894" s="99">
        <f t="shared" si="169"/>
        <v>0</v>
      </c>
      <c r="Q894" s="100">
        <f t="shared" si="170"/>
        <v>0</v>
      </c>
      <c r="R894" s="105" t="e">
        <f t="shared" si="171"/>
        <v>#DIV/0!</v>
      </c>
      <c r="S894" s="101">
        <f t="shared" si="173"/>
        <v>0.8571428571428571</v>
      </c>
      <c r="T894" s="102"/>
      <c r="U894" s="107"/>
      <c r="V894" s="5"/>
    </row>
    <row r="895" spans="1:22" ht="15.6" x14ac:dyDescent="0.3">
      <c r="A895" s="18" t="s">
        <v>1686</v>
      </c>
      <c r="B895" s="92">
        <f>+IFERROR(VLOOKUP(A895,'Details local delivery'!B:C,2,0),"-")</f>
        <v>46125</v>
      </c>
      <c r="C895" s="93">
        <f t="shared" si="166"/>
        <v>46125</v>
      </c>
      <c r="D895" s="94" t="str">
        <f>+IFERROR(VLOOKUP(A895,'Details local delivery'!B:E,4,0),"-")</f>
        <v>6502TU247</v>
      </c>
      <c r="E895" s="94">
        <f>VLOOKUP(A895,'Details local delivery'!B:L,11,0)</f>
        <v>14</v>
      </c>
      <c r="F895" s="94">
        <f>SUMIFS('Details local delivery'!M:M,'Details local delivery'!G:G,'RECAP Delivery Plan '!A895)</f>
        <v>9</v>
      </c>
      <c r="G895" s="94">
        <f>VLOOKUP(A895,'Details local delivery'!B:J,9,0)</f>
        <v>8500</v>
      </c>
      <c r="H895" s="95">
        <f>SUMIFS('Details local delivery'!K:K,'Details local delivery'!G:G,'RECAP Delivery Plan '!A895)</f>
        <v>4200</v>
      </c>
      <c r="I895" s="96">
        <f>SUMIFS('Details local delivery'!Y:Y,'Details local delivery'!B:B,A:A)</f>
        <v>0</v>
      </c>
      <c r="J895" s="97">
        <f>AVERAGEIFS('Details local delivery'!W:W,'Details local delivery'!B:B,A895)</f>
        <v>1</v>
      </c>
      <c r="K895" s="96">
        <f>_xlfn.MAXIFS('Details local delivery'!Z:Z,'Details local delivery'!B:B,A895)</f>
        <v>0</v>
      </c>
      <c r="L895" s="96">
        <f>_xlfn.MAXIFS('Details local delivery'!AA:AA,'Details local delivery'!B:B,A895)</f>
        <v>0</v>
      </c>
      <c r="M895" s="256">
        <f>IFERROR(_xlfn.MAXIFS('Details local delivery'!AB:AB,'Details local delivery'!B:B,A895),"-")</f>
        <v>0</v>
      </c>
      <c r="N895" s="104">
        <f t="shared" si="167"/>
        <v>0.6428571428571429</v>
      </c>
      <c r="O895" s="104">
        <f t="shared" si="168"/>
        <v>0.49411764705882355</v>
      </c>
      <c r="P895" s="99">
        <f t="shared" si="169"/>
        <v>0</v>
      </c>
      <c r="Q895" s="100">
        <f t="shared" si="170"/>
        <v>0</v>
      </c>
      <c r="R895" s="105" t="e">
        <f t="shared" si="171"/>
        <v>#DIV/0!</v>
      </c>
      <c r="S895" s="101">
        <f t="shared" si="173"/>
        <v>0.6428571428571429</v>
      </c>
      <c r="T895" s="102"/>
      <c r="U895" s="107"/>
      <c r="V895" s="5"/>
    </row>
    <row r="896" spans="1:22" ht="15.6" x14ac:dyDescent="0.3">
      <c r="A896" s="18" t="s">
        <v>1687</v>
      </c>
      <c r="B896" s="92">
        <f>+IFERROR(VLOOKUP(A896,'Details local delivery'!B:C,2,0),"-")</f>
        <v>46125</v>
      </c>
      <c r="C896" s="93">
        <f t="shared" si="166"/>
        <v>46125</v>
      </c>
      <c r="D896" s="94" t="str">
        <f>+IFERROR(VLOOKUP(A896,'Details local delivery'!B:E,4,0),"-")</f>
        <v>4331tu175</v>
      </c>
      <c r="E896" s="94">
        <f>VLOOKUP(A896,'Details local delivery'!B:L,11,0)</f>
        <v>14</v>
      </c>
      <c r="F896" s="94">
        <f>SUMIFS('Details local delivery'!M:M,'Details local delivery'!G:G,'RECAP Delivery Plan '!A896)</f>
        <v>14</v>
      </c>
      <c r="G896" s="94">
        <f>VLOOKUP(A896,'Details local delivery'!B:J,9,0)</f>
        <v>9200</v>
      </c>
      <c r="H896" s="95">
        <f>SUMIFS('Details local delivery'!K:K,'Details local delivery'!G:G,'RECAP Delivery Plan '!A896)</f>
        <v>6500</v>
      </c>
      <c r="I896" s="96">
        <f>SUMIFS('Details local delivery'!Y:Y,'Details local delivery'!B:B,A:A)</f>
        <v>0</v>
      </c>
      <c r="J896" s="97">
        <f>AVERAGEIFS('Details local delivery'!W:W,'Details local delivery'!B:B,A896)</f>
        <v>1</v>
      </c>
      <c r="K896" s="96">
        <f>_xlfn.MAXIFS('Details local delivery'!Z:Z,'Details local delivery'!B:B,A896)</f>
        <v>0</v>
      </c>
      <c r="L896" s="96">
        <f>_xlfn.MAXIFS('Details local delivery'!AA:AA,'Details local delivery'!B:B,A896)</f>
        <v>0</v>
      </c>
      <c r="M896" s="256">
        <f>IFERROR(_xlfn.MAXIFS('Details local delivery'!AB:AB,'Details local delivery'!B:B,A896),"-")</f>
        <v>0</v>
      </c>
      <c r="N896" s="104">
        <f t="shared" si="167"/>
        <v>1</v>
      </c>
      <c r="O896" s="104">
        <f t="shared" si="168"/>
        <v>0.70652173913043481</v>
      </c>
      <c r="P896" s="99">
        <f t="shared" si="169"/>
        <v>0</v>
      </c>
      <c r="Q896" s="100">
        <f t="shared" si="170"/>
        <v>0</v>
      </c>
      <c r="R896" s="105" t="e">
        <f t="shared" si="171"/>
        <v>#DIV/0!</v>
      </c>
      <c r="S896" s="101">
        <f t="shared" si="173"/>
        <v>1</v>
      </c>
      <c r="T896" s="102"/>
      <c r="U896" s="107"/>
      <c r="V896" s="5"/>
    </row>
    <row r="897" spans="1:22" ht="15.6" x14ac:dyDescent="0.3">
      <c r="A897" s="18" t="s">
        <v>1688</v>
      </c>
      <c r="B897" s="92">
        <f>+IFERROR(VLOOKUP(A897,'Details local delivery'!B:C,2,0),"-")</f>
        <v>46125</v>
      </c>
      <c r="C897" s="93">
        <f t="shared" ref="C897:C960" si="174">B897</f>
        <v>46125</v>
      </c>
      <c r="D897" s="94" t="str">
        <f>+IFERROR(VLOOKUP(A897,'Details local delivery'!B:E,4,0),"-")</f>
        <v>4331tu175</v>
      </c>
      <c r="E897" s="94">
        <f>VLOOKUP(A897,'Details local delivery'!B:L,11,0)</f>
        <v>14</v>
      </c>
      <c r="F897" s="94">
        <f>SUMIFS('Details local delivery'!M:M,'Details local delivery'!G:G,'RECAP Delivery Plan '!A897)</f>
        <v>7</v>
      </c>
      <c r="G897" s="94">
        <f>VLOOKUP(A897,'Details local delivery'!B:J,9,0)</f>
        <v>9200</v>
      </c>
      <c r="H897" s="95">
        <f>SUMIFS('Details local delivery'!K:K,'Details local delivery'!G:G,'RECAP Delivery Plan '!A897)</f>
        <v>5121</v>
      </c>
      <c r="I897" s="96">
        <f>SUMIFS('Details local delivery'!Y:Y,'Details local delivery'!B:B,A:A)</f>
        <v>0</v>
      </c>
      <c r="J897" s="97">
        <f>AVERAGEIFS('Details local delivery'!W:W,'Details local delivery'!B:B,A897)</f>
        <v>1</v>
      </c>
      <c r="K897" s="96">
        <f>_xlfn.MAXIFS('Details local delivery'!Z:Z,'Details local delivery'!B:B,A897)</f>
        <v>0</v>
      </c>
      <c r="L897" s="96">
        <f>_xlfn.MAXIFS('Details local delivery'!AA:AA,'Details local delivery'!B:B,A897)</f>
        <v>0</v>
      </c>
      <c r="M897" s="256">
        <f>IFERROR(_xlfn.MAXIFS('Details local delivery'!AB:AB,'Details local delivery'!B:B,A897),"-")</f>
        <v>0</v>
      </c>
      <c r="N897" s="104">
        <f t="shared" ref="N897:N960" si="175">+F897/E897</f>
        <v>0.5</v>
      </c>
      <c r="O897" s="104">
        <f t="shared" ref="O897:O960" si="176">+H897/G897</f>
        <v>0.55663043478260865</v>
      </c>
      <c r="P897" s="99">
        <f t="shared" ref="P897:P960" si="177">K897+L897+M897</f>
        <v>0</v>
      </c>
      <c r="Q897" s="100">
        <f t="shared" ref="Q897:Q960" si="178">P897+I897</f>
        <v>0</v>
      </c>
      <c r="R897" s="105" t="e">
        <f t="shared" ref="R897:R960" si="179">Q897/P897</f>
        <v>#DIV/0!</v>
      </c>
      <c r="S897" s="101">
        <f t="shared" si="173"/>
        <v>0.55663043478260865</v>
      </c>
      <c r="T897" s="102"/>
      <c r="U897" s="107"/>
      <c r="V897" s="5"/>
    </row>
    <row r="898" spans="1:22" ht="15.6" x14ac:dyDescent="0.3">
      <c r="A898" s="18" t="s">
        <v>1689</v>
      </c>
      <c r="B898" s="92">
        <f>+IFERROR(VLOOKUP(A898,'Details local delivery'!B:C,2,0),"-")</f>
        <v>46125</v>
      </c>
      <c r="C898" s="93">
        <f t="shared" si="174"/>
        <v>46125</v>
      </c>
      <c r="D898" s="94" t="str">
        <f>+IFERROR(VLOOKUP(A898,'Details local delivery'!B:E,4,0),"-")</f>
        <v>7797tu218</v>
      </c>
      <c r="E898" s="94">
        <f>VLOOKUP(A898,'Details local delivery'!B:L,11,0)</f>
        <v>3</v>
      </c>
      <c r="F898" s="94">
        <f>SUMIFS('Details local delivery'!M:M,'Details local delivery'!G:G,'RECAP Delivery Plan '!A898)</f>
        <v>1</v>
      </c>
      <c r="G898" s="94">
        <f>VLOOKUP(A898,'Details local delivery'!B:J,9,0)</f>
        <v>927</v>
      </c>
      <c r="H898" s="95">
        <f>SUMIFS('Details local delivery'!K:K,'Details local delivery'!G:G,'RECAP Delivery Plan '!A898)</f>
        <v>20</v>
      </c>
      <c r="I898" s="96">
        <f>SUMIFS('Details local delivery'!Y:Y,'Details local delivery'!B:B,A:A)</f>
        <v>0</v>
      </c>
      <c r="J898" s="97">
        <f>AVERAGEIFS('Details local delivery'!W:W,'Details local delivery'!B:B,A898)</f>
        <v>0.70833333333333326</v>
      </c>
      <c r="K898" s="96">
        <f>_xlfn.MAXIFS('Details local delivery'!Z:Z,'Details local delivery'!B:B,A898)</f>
        <v>0</v>
      </c>
      <c r="L898" s="96">
        <f>_xlfn.MAXIFS('Details local delivery'!AA:AA,'Details local delivery'!B:B,A898)</f>
        <v>0</v>
      </c>
      <c r="M898" s="256">
        <f>IFERROR(_xlfn.MAXIFS('Details local delivery'!AB:AB,'Details local delivery'!B:B,A898),"-")</f>
        <v>0</v>
      </c>
      <c r="N898" s="104">
        <f t="shared" si="175"/>
        <v>0.33333333333333331</v>
      </c>
      <c r="O898" s="104">
        <f t="shared" si="176"/>
        <v>2.1574973031283712E-2</v>
      </c>
      <c r="P898" s="99">
        <f t="shared" si="177"/>
        <v>0</v>
      </c>
      <c r="Q898" s="100">
        <f t="shared" si="178"/>
        <v>0</v>
      </c>
      <c r="R898" s="105" t="e">
        <f t="shared" si="179"/>
        <v>#DIV/0!</v>
      </c>
      <c r="S898" s="101">
        <f t="shared" si="173"/>
        <v>0.33333333333333331</v>
      </c>
      <c r="T898" s="102"/>
      <c r="U898" s="107"/>
      <c r="V898" s="5"/>
    </row>
    <row r="899" spans="1:22" ht="15.6" x14ac:dyDescent="0.3">
      <c r="A899" s="18" t="s">
        <v>1690</v>
      </c>
      <c r="B899" s="92">
        <f>+IFERROR(VLOOKUP(A899,'Details local delivery'!B:C,2,0),"-")</f>
        <v>46125</v>
      </c>
      <c r="C899" s="93">
        <f t="shared" si="174"/>
        <v>46125</v>
      </c>
      <c r="D899" s="94" t="str">
        <f>+IFERROR(VLOOKUP(A899,'Details local delivery'!B:E,4,0),"-")</f>
        <v>7797tu218</v>
      </c>
      <c r="E899" s="94">
        <f>VLOOKUP(A899,'Details local delivery'!B:L,11,0)</f>
        <v>3</v>
      </c>
      <c r="F899" s="94">
        <f>SUMIFS('Details local delivery'!M:M,'Details local delivery'!G:G,'RECAP Delivery Plan '!A899)</f>
        <v>1</v>
      </c>
      <c r="G899" s="94">
        <f>VLOOKUP(A899,'Details local delivery'!B:J,9,0)</f>
        <v>927</v>
      </c>
      <c r="H899" s="95">
        <f>SUMIFS('Details local delivery'!K:K,'Details local delivery'!G:G,'RECAP Delivery Plan '!A899)</f>
        <v>100</v>
      </c>
      <c r="I899" s="96">
        <f>SUMIFS('Details local delivery'!Y:Y,'Details local delivery'!B:B,A:A)</f>
        <v>0</v>
      </c>
      <c r="J899" s="97">
        <f>AVERAGEIFS('Details local delivery'!W:W,'Details local delivery'!B:B,A899)</f>
        <v>0.6791666666666667</v>
      </c>
      <c r="K899" s="96">
        <f>_xlfn.MAXIFS('Details local delivery'!Z:Z,'Details local delivery'!B:B,A899)</f>
        <v>0</v>
      </c>
      <c r="L899" s="96">
        <f>_xlfn.MAXIFS('Details local delivery'!AA:AA,'Details local delivery'!B:B,A899)</f>
        <v>0</v>
      </c>
      <c r="M899" s="256">
        <f>IFERROR(_xlfn.MAXIFS('Details local delivery'!AB:AB,'Details local delivery'!B:B,A899),"-")</f>
        <v>0</v>
      </c>
      <c r="N899" s="104">
        <f t="shared" si="175"/>
        <v>0.33333333333333331</v>
      </c>
      <c r="O899" s="104">
        <f t="shared" si="176"/>
        <v>0.10787486515641856</v>
      </c>
      <c r="P899" s="99">
        <f t="shared" si="177"/>
        <v>0</v>
      </c>
      <c r="Q899" s="100">
        <f t="shared" si="178"/>
        <v>0</v>
      </c>
      <c r="R899" s="105" t="e">
        <f t="shared" si="179"/>
        <v>#DIV/0!</v>
      </c>
      <c r="S899" s="101">
        <f t="shared" si="173"/>
        <v>0.33333333333333331</v>
      </c>
      <c r="T899" s="102"/>
      <c r="U899" s="107"/>
      <c r="V899" s="5"/>
    </row>
    <row r="900" spans="1:22" ht="15.6" x14ac:dyDescent="0.3">
      <c r="A900" s="18" t="s">
        <v>1691</v>
      </c>
      <c r="B900" s="92">
        <f>+IFERROR(VLOOKUP(A900,'Details local delivery'!B:C,2,0),"-")</f>
        <v>46125</v>
      </c>
      <c r="C900" s="93">
        <f t="shared" si="174"/>
        <v>46125</v>
      </c>
      <c r="D900" s="94" t="str">
        <f>+IFERROR(VLOOKUP(A900,'Details local delivery'!B:E,4,0),"-")</f>
        <v>9524TU238</v>
      </c>
      <c r="E900" s="94">
        <f>VLOOKUP(A900,'Details local delivery'!B:L,11,0)</f>
        <v>14</v>
      </c>
      <c r="F900" s="94">
        <f>SUMIFS('Details local delivery'!M:M,'Details local delivery'!G:G,'RECAP Delivery Plan '!A900)</f>
        <v>1</v>
      </c>
      <c r="G900" s="94">
        <f>VLOOKUP(A900,'Details local delivery'!B:J,9,0)</f>
        <v>10230</v>
      </c>
      <c r="H900" s="95">
        <f>SUMIFS('Details local delivery'!K:K,'Details local delivery'!G:G,'RECAP Delivery Plan '!A900)</f>
        <v>200</v>
      </c>
      <c r="I900" s="96">
        <f>SUMIFS('Details local delivery'!Y:Y,'Details local delivery'!B:B,A:A)</f>
        <v>0</v>
      </c>
      <c r="J900" s="97">
        <f>AVERAGEIFS('Details local delivery'!W:W,'Details local delivery'!B:B,A900)</f>
        <v>1</v>
      </c>
      <c r="K900" s="96">
        <f>_xlfn.MAXIFS('Details local delivery'!Z:Z,'Details local delivery'!B:B,A900)</f>
        <v>0</v>
      </c>
      <c r="L900" s="96">
        <f>_xlfn.MAXIFS('Details local delivery'!AA:AA,'Details local delivery'!B:B,A900)</f>
        <v>0</v>
      </c>
      <c r="M900" s="256">
        <f>IFERROR(_xlfn.MAXIFS('Details local delivery'!AB:AB,'Details local delivery'!B:B,A900),"-")</f>
        <v>0</v>
      </c>
      <c r="N900" s="104">
        <f t="shared" si="175"/>
        <v>7.1428571428571425E-2</v>
      </c>
      <c r="O900" s="104">
        <f t="shared" si="176"/>
        <v>1.9550342130987292E-2</v>
      </c>
      <c r="P900" s="99">
        <f t="shared" si="177"/>
        <v>0</v>
      </c>
      <c r="Q900" s="100">
        <f t="shared" si="178"/>
        <v>0</v>
      </c>
      <c r="R900" s="105" t="e">
        <f t="shared" si="179"/>
        <v>#DIV/0!</v>
      </c>
      <c r="S900" s="101">
        <f t="shared" si="173"/>
        <v>7.1428571428571425E-2</v>
      </c>
      <c r="T900" s="102"/>
      <c r="U900" s="107"/>
      <c r="V900" s="5"/>
    </row>
    <row r="901" spans="1:22" ht="15.6" hidden="1" x14ac:dyDescent="0.3">
      <c r="A901" s="18" t="s">
        <v>1693</v>
      </c>
      <c r="B901" s="92">
        <f>+IFERROR(VLOOKUP(A901,'Details local delivery'!B:C,2,0),"-")</f>
        <v>46126</v>
      </c>
      <c r="C901" s="93">
        <f t="shared" si="174"/>
        <v>46126</v>
      </c>
      <c r="D901" s="94" t="str">
        <f>+IFERROR(VLOOKUP(A901,'Details local delivery'!B:E,4,0),"-")</f>
        <v xml:space="preserve">location </v>
      </c>
      <c r="E901" s="94">
        <f>VLOOKUP(A901,'Details local delivery'!B:L,11,0)</f>
        <v>0</v>
      </c>
      <c r="F901" s="94">
        <f>SUMIFS('Details local delivery'!M:M,'Details local delivery'!G:G,'RECAP Delivery Plan '!A901)</f>
        <v>26</v>
      </c>
      <c r="G901" s="94">
        <f>VLOOKUP(A901,'Details local delivery'!B:J,9,0)</f>
        <v>0</v>
      </c>
      <c r="H901" s="95">
        <f>SUMIFS('Details local delivery'!K:K,'Details local delivery'!G:G,'RECAP Delivery Plan '!A901)</f>
        <v>21657.77</v>
      </c>
      <c r="I901" s="96">
        <f>SUMIFS('Details local delivery'!Y:Y,'Details local delivery'!B:B,A:A)</f>
        <v>0</v>
      </c>
      <c r="J901" s="97">
        <f>AVERAGEIFS('Details local delivery'!W:W,'Details local delivery'!B:B,A901)</f>
        <v>0.8125</v>
      </c>
      <c r="K901" s="96">
        <f>_xlfn.MAXIFS('Details local delivery'!Z:Z,'Details local delivery'!B:B,A901)</f>
        <v>0</v>
      </c>
      <c r="L901" s="96">
        <f>_xlfn.MAXIFS('Details local delivery'!AA:AA,'Details local delivery'!B:B,A901)</f>
        <v>0</v>
      </c>
      <c r="M901" s="96">
        <f>_xlfn.MAXIFS('Details local delivery'!AB:AB,'Details local delivery'!B:B,A901)</f>
        <v>0</v>
      </c>
      <c r="N901" s="104" t="e">
        <f t="shared" si="175"/>
        <v>#DIV/0!</v>
      </c>
      <c r="O901" s="104" t="e">
        <f t="shared" si="176"/>
        <v>#DIV/0!</v>
      </c>
      <c r="P901" s="99">
        <f t="shared" si="177"/>
        <v>0</v>
      </c>
      <c r="Q901" s="100">
        <f t="shared" si="178"/>
        <v>0</v>
      </c>
      <c r="R901" s="105" t="e">
        <f t="shared" si="179"/>
        <v>#DIV/0!</v>
      </c>
      <c r="S901" s="101" t="e">
        <f t="shared" si="173"/>
        <v>#DIV/0!</v>
      </c>
      <c r="T901" s="102"/>
      <c r="U901" s="107"/>
      <c r="V901" s="5"/>
    </row>
    <row r="902" spans="1:22" ht="15.6" hidden="1" x14ac:dyDescent="0.3">
      <c r="A902" s="18" t="s">
        <v>1694</v>
      </c>
      <c r="B902" s="92">
        <f>+IFERROR(VLOOKUP(A902,'Details local delivery'!B:C,2,0),"-")</f>
        <v>46126</v>
      </c>
      <c r="C902" s="93">
        <f t="shared" si="174"/>
        <v>46126</v>
      </c>
      <c r="D902" s="94" t="str">
        <f>+IFERROR(VLOOKUP(A902,'Details local delivery'!B:E,4,0),"-")</f>
        <v xml:space="preserve">location </v>
      </c>
      <c r="E902" s="94">
        <f>VLOOKUP(A902,'Details local delivery'!B:L,11,0)</f>
        <v>0</v>
      </c>
      <c r="F902" s="94">
        <f>SUMIFS('Details local delivery'!M:M,'Details local delivery'!G:G,'RECAP Delivery Plan '!A902)</f>
        <v>28</v>
      </c>
      <c r="G902" s="94">
        <f>VLOOKUP(A902,'Details local delivery'!B:J,9,0)</f>
        <v>0</v>
      </c>
      <c r="H902" s="95">
        <f>SUMIFS('Details local delivery'!K:K,'Details local delivery'!G:G,'RECAP Delivery Plan '!A902)</f>
        <v>4000</v>
      </c>
      <c r="I902" s="96">
        <f>SUMIFS('Details local delivery'!Y:Y,'Details local delivery'!B:B,A:A)</f>
        <v>0</v>
      </c>
      <c r="J902" s="97">
        <f>AVERAGEIFS('Details local delivery'!W:W,'Details local delivery'!B:B,A902)</f>
        <v>0.92500000000000004</v>
      </c>
      <c r="K902" s="96">
        <f>_xlfn.MAXIFS('Details local delivery'!Z:Z,'Details local delivery'!B:B,A902)</f>
        <v>0</v>
      </c>
      <c r="L902" s="96">
        <f>_xlfn.MAXIFS('Details local delivery'!AA:AA,'Details local delivery'!B:B,A902)</f>
        <v>0</v>
      </c>
      <c r="M902" s="256">
        <f>IFERROR(_xlfn.MAXIFS('Details local delivery'!AB:AB,'Details local delivery'!B:B,A902),"-")</f>
        <v>0</v>
      </c>
      <c r="N902" s="104" t="e">
        <f t="shared" si="175"/>
        <v>#DIV/0!</v>
      </c>
      <c r="O902" s="104" t="e">
        <f t="shared" si="176"/>
        <v>#DIV/0!</v>
      </c>
      <c r="P902" s="99">
        <f t="shared" si="177"/>
        <v>0</v>
      </c>
      <c r="Q902" s="100">
        <f t="shared" si="178"/>
        <v>0</v>
      </c>
      <c r="R902" s="105" t="e">
        <f t="shared" si="179"/>
        <v>#DIV/0!</v>
      </c>
      <c r="S902" s="101" t="e">
        <f t="shared" si="173"/>
        <v>#DIV/0!</v>
      </c>
      <c r="T902" s="102"/>
      <c r="U902" s="107"/>
      <c r="V902" s="5"/>
    </row>
    <row r="903" spans="1:22" ht="15.6" x14ac:dyDescent="0.3">
      <c r="A903" s="18" t="s">
        <v>1695</v>
      </c>
      <c r="B903" s="92">
        <f>+IFERROR(VLOOKUP(A903,'Details local delivery'!B:C,2,0),"-")</f>
        <v>46126</v>
      </c>
      <c r="C903" s="93">
        <f t="shared" si="174"/>
        <v>46126</v>
      </c>
      <c r="D903" s="94" t="str">
        <f>+IFERROR(VLOOKUP(A903,'Details local delivery'!B:E,4,0),"-")</f>
        <v>REM107627</v>
      </c>
      <c r="E903" s="94">
        <f>VLOOKUP(A903,'Details local delivery'!B:L,11,0)</f>
        <v>27</v>
      </c>
      <c r="F903" s="94">
        <f>SUMIFS('Details local delivery'!M:M,'Details local delivery'!G:G,'RECAP Delivery Plan '!A903)</f>
        <v>27</v>
      </c>
      <c r="G903" s="94">
        <f>VLOOKUP(A903,'Details local delivery'!B:J,9,0)</f>
        <v>24950</v>
      </c>
      <c r="H903" s="95">
        <f>SUMIFS('Details local delivery'!K:K,'Details local delivery'!G:G,'RECAP Delivery Plan '!A903)</f>
        <v>13200</v>
      </c>
      <c r="I903" s="96">
        <f>SUMIFS('Details local delivery'!Y:Y,'Details local delivery'!B:B,A:A)</f>
        <v>0</v>
      </c>
      <c r="J903" s="97">
        <f>AVERAGEIFS('Details local delivery'!W:W,'Details local delivery'!B:B,A903)</f>
        <v>1</v>
      </c>
      <c r="K903" s="96">
        <f>_xlfn.MAXIFS('Details local delivery'!Z:Z,'Details local delivery'!B:B,A903)</f>
        <v>0</v>
      </c>
      <c r="L903" s="96">
        <f>_xlfn.MAXIFS('Details local delivery'!AA:AA,'Details local delivery'!B:B,A903)</f>
        <v>0</v>
      </c>
      <c r="M903" s="96">
        <f>_xlfn.MAXIFS('Details local delivery'!AB:AB,'Details local delivery'!B:B,A903)</f>
        <v>0</v>
      </c>
      <c r="N903" s="104">
        <f t="shared" si="175"/>
        <v>1</v>
      </c>
      <c r="O903" s="104">
        <f t="shared" si="176"/>
        <v>0.5290581162324649</v>
      </c>
      <c r="P903" s="99">
        <f t="shared" si="177"/>
        <v>0</v>
      </c>
      <c r="Q903" s="100">
        <f t="shared" si="178"/>
        <v>0</v>
      </c>
      <c r="R903" s="105" t="e">
        <f t="shared" si="179"/>
        <v>#DIV/0!</v>
      </c>
      <c r="S903" s="101">
        <f t="shared" si="173"/>
        <v>1</v>
      </c>
      <c r="T903" s="102"/>
      <c r="U903" s="107"/>
      <c r="V903" s="5"/>
    </row>
    <row r="904" spans="1:22" ht="15.6" x14ac:dyDescent="0.3">
      <c r="A904" s="18" t="s">
        <v>1696</v>
      </c>
      <c r="B904" s="92">
        <f>+IFERROR(VLOOKUP(A904,'Details local delivery'!B:C,2,0),"-")</f>
        <v>46126</v>
      </c>
      <c r="C904" s="93">
        <f t="shared" si="174"/>
        <v>46126</v>
      </c>
      <c r="D904" s="94" t="str">
        <f>+IFERROR(VLOOKUP(A904,'Details local delivery'!B:E,4,0),"-")</f>
        <v>7797tu218</v>
      </c>
      <c r="E904" s="94">
        <f>VLOOKUP(A904,'Details local delivery'!B:L,11,0)</f>
        <v>3</v>
      </c>
      <c r="F904" s="94">
        <f>SUMIFS('Details local delivery'!M:M,'Details local delivery'!G:G,'RECAP Delivery Plan '!A904)</f>
        <v>3</v>
      </c>
      <c r="G904" s="94">
        <f>VLOOKUP(A904,'Details local delivery'!B:J,9,0)</f>
        <v>927</v>
      </c>
      <c r="H904" s="95">
        <f>SUMIFS('Details local delivery'!K:K,'Details local delivery'!G:G,'RECAP Delivery Plan '!A904)</f>
        <v>352</v>
      </c>
      <c r="I904" s="96">
        <f>SUMIFS('Details local delivery'!Y:Y,'Details local delivery'!B:B,A:A)</f>
        <v>0</v>
      </c>
      <c r="J904" s="97">
        <f>AVERAGEIFS('Details local delivery'!W:W,'Details local delivery'!B:B,A904)</f>
        <v>1</v>
      </c>
      <c r="K904" s="96">
        <f>_xlfn.MAXIFS('Details local delivery'!Z:Z,'Details local delivery'!B:B,A904)</f>
        <v>0</v>
      </c>
      <c r="L904" s="96">
        <f>_xlfn.MAXIFS('Details local delivery'!AA:AA,'Details local delivery'!B:B,A904)</f>
        <v>0</v>
      </c>
      <c r="M904" s="256">
        <f>IFERROR(_xlfn.MAXIFS('Details local delivery'!AB:AB,'Details local delivery'!B:B,A904),"-")</f>
        <v>0</v>
      </c>
      <c r="N904" s="104">
        <f t="shared" si="175"/>
        <v>1</v>
      </c>
      <c r="O904" s="104">
        <f t="shared" si="176"/>
        <v>0.37971952535059333</v>
      </c>
      <c r="P904" s="99">
        <f t="shared" si="177"/>
        <v>0</v>
      </c>
      <c r="Q904" s="100">
        <f t="shared" si="178"/>
        <v>0</v>
      </c>
      <c r="R904" s="105" t="e">
        <f t="shared" si="179"/>
        <v>#DIV/0!</v>
      </c>
      <c r="S904" s="101">
        <f t="shared" si="173"/>
        <v>1</v>
      </c>
      <c r="T904" s="102"/>
      <c r="U904" s="107"/>
      <c r="V904" s="5"/>
    </row>
    <row r="905" spans="1:22" ht="15.6" x14ac:dyDescent="0.3">
      <c r="A905" s="18" t="s">
        <v>1697</v>
      </c>
      <c r="B905" s="92">
        <f>+IFERROR(VLOOKUP(A905,'Details local delivery'!B:C,2,0),"-")</f>
        <v>46126</v>
      </c>
      <c r="C905" s="93">
        <f t="shared" si="174"/>
        <v>46126</v>
      </c>
      <c r="D905" s="94" t="str">
        <f>+IFERROR(VLOOKUP(A905,'Details local delivery'!B:E,4,0),"-")</f>
        <v>7797tu218</v>
      </c>
      <c r="E905" s="94">
        <f>VLOOKUP(A905,'Details local delivery'!B:L,11,0)</f>
        <v>3</v>
      </c>
      <c r="F905" s="94">
        <f>SUMIFS('Details local delivery'!M:M,'Details local delivery'!G:G,'RECAP Delivery Plan '!A905)</f>
        <v>3</v>
      </c>
      <c r="G905" s="94">
        <f>VLOOKUP(A905,'Details local delivery'!B:J,9,0)</f>
        <v>927</v>
      </c>
      <c r="H905" s="95">
        <f>SUMIFS('Details local delivery'!K:K,'Details local delivery'!G:G,'RECAP Delivery Plan '!A905)</f>
        <v>325</v>
      </c>
      <c r="I905" s="96">
        <f>SUMIFS('Details local delivery'!Y:Y,'Details local delivery'!B:B,A:A)</f>
        <v>0</v>
      </c>
      <c r="J905" s="97">
        <f>AVERAGEIFS('Details local delivery'!W:W,'Details local delivery'!B:B,A905)</f>
        <v>1</v>
      </c>
      <c r="K905" s="96">
        <f>_xlfn.MAXIFS('Details local delivery'!Z:Z,'Details local delivery'!B:B,A905)</f>
        <v>0</v>
      </c>
      <c r="L905" s="96">
        <f>_xlfn.MAXIFS('Details local delivery'!AA:AA,'Details local delivery'!B:B,A905)</f>
        <v>0</v>
      </c>
      <c r="M905" s="256">
        <f>IFERROR(_xlfn.MAXIFS('Details local delivery'!AB:AB,'Details local delivery'!B:B,A905),"-")</f>
        <v>0</v>
      </c>
      <c r="N905" s="104">
        <f t="shared" si="175"/>
        <v>1</v>
      </c>
      <c r="O905" s="104">
        <f t="shared" si="176"/>
        <v>0.35059331175836028</v>
      </c>
      <c r="P905" s="99">
        <f t="shared" si="177"/>
        <v>0</v>
      </c>
      <c r="Q905" s="100">
        <f t="shared" si="178"/>
        <v>0</v>
      </c>
      <c r="R905" s="105" t="e">
        <f t="shared" si="179"/>
        <v>#DIV/0!</v>
      </c>
      <c r="S905" s="101">
        <f t="shared" si="173"/>
        <v>1</v>
      </c>
      <c r="T905" s="102"/>
      <c r="U905" s="107"/>
      <c r="V905" s="5"/>
    </row>
    <row r="906" spans="1:22" ht="15.6" x14ac:dyDescent="0.3">
      <c r="A906" s="18" t="s">
        <v>1698</v>
      </c>
      <c r="B906" s="92">
        <f>+IFERROR(VLOOKUP(A906,'Details local delivery'!B:C,2,0),"-")</f>
        <v>46126</v>
      </c>
      <c r="C906" s="93">
        <f t="shared" si="174"/>
        <v>46126</v>
      </c>
      <c r="D906" s="94" t="str">
        <f>+IFERROR(VLOOKUP(A906,'Details local delivery'!B:E,4,0),"-")</f>
        <v>9524TU238</v>
      </c>
      <c r="E906" s="94">
        <f>VLOOKUP(A906,'Details local delivery'!B:L,11,0)</f>
        <v>14</v>
      </c>
      <c r="F906" s="94">
        <f>SUMIFS('Details local delivery'!M:M,'Details local delivery'!G:G,'RECAP Delivery Plan '!A906)</f>
        <v>10</v>
      </c>
      <c r="G906" s="94">
        <f>VLOOKUP(A906,'Details local delivery'!B:J,9,0)</f>
        <v>10230</v>
      </c>
      <c r="H906" s="95">
        <f>SUMIFS('Details local delivery'!K:K,'Details local delivery'!G:G,'RECAP Delivery Plan '!A906)</f>
        <v>4500</v>
      </c>
      <c r="I906" s="96">
        <f>SUMIFS('Details local delivery'!Y:Y,'Details local delivery'!B:B,A:A)</f>
        <v>0</v>
      </c>
      <c r="J906" s="97">
        <f>AVERAGEIFS('Details local delivery'!W:W,'Details local delivery'!B:B,A906)</f>
        <v>1</v>
      </c>
      <c r="K906" s="96">
        <f>_xlfn.MAXIFS('Details local delivery'!Z:Z,'Details local delivery'!B:B,A906)</f>
        <v>0</v>
      </c>
      <c r="L906" s="96">
        <f>_xlfn.MAXIFS('Details local delivery'!AA:AA,'Details local delivery'!B:B,A906)</f>
        <v>0</v>
      </c>
      <c r="M906" s="256">
        <f>IFERROR(_xlfn.MAXIFS('Details local delivery'!AB:AB,'Details local delivery'!B:B,A906),"-")</f>
        <v>0</v>
      </c>
      <c r="N906" s="104">
        <f t="shared" si="175"/>
        <v>0.7142857142857143</v>
      </c>
      <c r="O906" s="104">
        <f t="shared" si="176"/>
        <v>0.43988269794721407</v>
      </c>
      <c r="P906" s="99">
        <f t="shared" si="177"/>
        <v>0</v>
      </c>
      <c r="Q906" s="100">
        <f t="shared" si="178"/>
        <v>0</v>
      </c>
      <c r="R906" s="105" t="e">
        <f t="shared" si="179"/>
        <v>#DIV/0!</v>
      </c>
      <c r="S906" s="101">
        <f t="shared" si="173"/>
        <v>0.7142857142857143</v>
      </c>
      <c r="T906" s="102"/>
      <c r="U906" s="107"/>
      <c r="V906" s="5"/>
    </row>
    <row r="907" spans="1:22" ht="15.6" x14ac:dyDescent="0.3">
      <c r="A907" s="18" t="s">
        <v>1699</v>
      </c>
      <c r="B907" s="92">
        <f>+IFERROR(VLOOKUP(A907,'Details local delivery'!B:C,2,0),"-")</f>
        <v>46126</v>
      </c>
      <c r="C907" s="93">
        <f t="shared" si="174"/>
        <v>46126</v>
      </c>
      <c r="D907" s="94" t="str">
        <f>+IFERROR(VLOOKUP(A907,'Details local delivery'!B:E,4,0),"-")</f>
        <v>4331TU175</v>
      </c>
      <c r="E907" s="94">
        <f>VLOOKUP(A907,'Details local delivery'!B:L,11,0)</f>
        <v>14</v>
      </c>
      <c r="F907" s="94">
        <f>SUMIFS('Details local delivery'!M:M,'Details local delivery'!G:G,'RECAP Delivery Plan '!A907)</f>
        <v>13</v>
      </c>
      <c r="G907" s="94">
        <f>VLOOKUP(A907,'Details local delivery'!B:J,9,0)</f>
        <v>9200</v>
      </c>
      <c r="H907" s="95">
        <f>SUMIFS('Details local delivery'!K:K,'Details local delivery'!G:G,'RECAP Delivery Plan '!A907)</f>
        <v>12000</v>
      </c>
      <c r="I907" s="96">
        <f>SUMIFS('Details local delivery'!Y:Y,'Details local delivery'!B:B,A:A)</f>
        <v>0</v>
      </c>
      <c r="J907" s="97">
        <f>AVERAGEIFS('Details local delivery'!W:W,'Details local delivery'!B:B,A907)</f>
        <v>1</v>
      </c>
      <c r="K907" s="96">
        <f>_xlfn.MAXIFS('Details local delivery'!Z:Z,'Details local delivery'!B:B,A907)</f>
        <v>0</v>
      </c>
      <c r="L907" s="96">
        <f>_xlfn.MAXIFS('Details local delivery'!AA:AA,'Details local delivery'!B:B,A907)</f>
        <v>0</v>
      </c>
      <c r="M907" s="256">
        <f>IFERROR(_xlfn.MAXIFS('Details local delivery'!AB:AB,'Details local delivery'!B:B,A907),"-")</f>
        <v>0</v>
      </c>
      <c r="N907" s="104">
        <f t="shared" si="175"/>
        <v>0.9285714285714286</v>
      </c>
      <c r="O907" s="104">
        <f t="shared" si="176"/>
        <v>1.3043478260869565</v>
      </c>
      <c r="P907" s="99">
        <f t="shared" si="177"/>
        <v>0</v>
      </c>
      <c r="Q907" s="100">
        <f t="shared" si="178"/>
        <v>0</v>
      </c>
      <c r="R907" s="105" t="e">
        <f t="shared" si="179"/>
        <v>#DIV/0!</v>
      </c>
      <c r="S907" s="101">
        <f t="shared" si="173"/>
        <v>1.3043478260869565</v>
      </c>
      <c r="T907" s="102"/>
      <c r="U907" s="107"/>
      <c r="V907" s="5"/>
    </row>
    <row r="908" spans="1:22" ht="15.6" x14ac:dyDescent="0.3">
      <c r="A908" s="18" t="s">
        <v>1700</v>
      </c>
      <c r="B908" s="92">
        <f>+IFERROR(VLOOKUP(A908,'Details local delivery'!B:C,2,0),"-")</f>
        <v>46126</v>
      </c>
      <c r="C908" s="93">
        <f t="shared" si="174"/>
        <v>46126</v>
      </c>
      <c r="D908" s="94" t="str">
        <f>+IFERROR(VLOOKUP(A908,'Details local delivery'!B:E,4,0),"-")</f>
        <v>4331TU175</v>
      </c>
      <c r="E908" s="94">
        <f>VLOOKUP(A908,'Details local delivery'!B:L,11,0)</f>
        <v>14</v>
      </c>
      <c r="F908" s="94">
        <f>SUMIFS('Details local delivery'!M:M,'Details local delivery'!G:G,'RECAP Delivery Plan '!A908)</f>
        <v>12</v>
      </c>
      <c r="G908" s="94">
        <f>VLOOKUP(A908,'Details local delivery'!B:J,9,0)</f>
        <v>9200</v>
      </c>
      <c r="H908" s="95">
        <f>SUMIFS('Details local delivery'!K:K,'Details local delivery'!G:G,'RECAP Delivery Plan '!A908)</f>
        <v>2750</v>
      </c>
      <c r="I908" s="96">
        <f>SUMIFS('Details local delivery'!Y:Y,'Details local delivery'!B:B,A:A)</f>
        <v>0</v>
      </c>
      <c r="J908" s="97">
        <f>AVERAGEIFS('Details local delivery'!W:W,'Details local delivery'!B:B,A908)</f>
        <v>1</v>
      </c>
      <c r="K908" s="96">
        <f>_xlfn.MAXIFS('Details local delivery'!Z:Z,'Details local delivery'!B:B,A908)</f>
        <v>0</v>
      </c>
      <c r="L908" s="96">
        <f>_xlfn.MAXIFS('Details local delivery'!AA:AA,'Details local delivery'!B:B,A908)</f>
        <v>0</v>
      </c>
      <c r="M908" s="256">
        <f>IFERROR(_xlfn.MAXIFS('Details local delivery'!AB:AB,'Details local delivery'!B:B,A908),"-")</f>
        <v>0</v>
      </c>
      <c r="N908" s="104">
        <f t="shared" si="175"/>
        <v>0.8571428571428571</v>
      </c>
      <c r="O908" s="104">
        <f t="shared" si="176"/>
        <v>0.29891304347826086</v>
      </c>
      <c r="P908" s="99">
        <f t="shared" si="177"/>
        <v>0</v>
      </c>
      <c r="Q908" s="100">
        <f t="shared" si="178"/>
        <v>0</v>
      </c>
      <c r="R908" s="105" t="e">
        <f t="shared" si="179"/>
        <v>#DIV/0!</v>
      </c>
      <c r="S908" s="253">
        <f t="shared" si="173"/>
        <v>0.8571428571428571</v>
      </c>
      <c r="T908" s="102"/>
      <c r="U908" s="107"/>
      <c r="V908" s="5"/>
    </row>
    <row r="909" spans="1:22" ht="15.6" x14ac:dyDescent="0.3">
      <c r="A909" s="18" t="s">
        <v>1701</v>
      </c>
      <c r="B909" s="92">
        <f>+IFERROR(VLOOKUP(A909,'Details local delivery'!B:C,2,0),"-")</f>
        <v>46126</v>
      </c>
      <c r="C909" s="93">
        <f t="shared" si="174"/>
        <v>46126</v>
      </c>
      <c r="D909" s="94" t="str">
        <f>+IFERROR(VLOOKUP(A909,'Details local delivery'!B:E,4,0),"-")</f>
        <v>626tu203</v>
      </c>
      <c r="E909" s="94">
        <f>VLOOKUP(A909,'Details local delivery'!B:L,11,0)</f>
        <v>14</v>
      </c>
      <c r="F909" s="94">
        <f>SUMIFS('Details local delivery'!M:M,'Details local delivery'!G:G,'RECAP Delivery Plan '!A909)</f>
        <v>10</v>
      </c>
      <c r="G909" s="94">
        <f>VLOOKUP(A909,'Details local delivery'!B:J,9,0)</f>
        <v>8500</v>
      </c>
      <c r="H909" s="95">
        <f>SUMIFS('Details local delivery'!K:K,'Details local delivery'!G:G,'RECAP Delivery Plan '!A909)</f>
        <v>7080</v>
      </c>
      <c r="I909" s="96">
        <f>SUMIFS('Details local delivery'!Y:Y,'Details local delivery'!B:B,A:A)</f>
        <v>0</v>
      </c>
      <c r="J909" s="97">
        <f>AVERAGEIFS('Details local delivery'!W:W,'Details local delivery'!B:B,A909)</f>
        <v>1</v>
      </c>
      <c r="K909" s="96">
        <f>_xlfn.MAXIFS('Details local delivery'!Z:Z,'Details local delivery'!B:B,A909)</f>
        <v>0</v>
      </c>
      <c r="L909" s="96">
        <f>_xlfn.MAXIFS('Details local delivery'!AA:AA,'Details local delivery'!B:B,A909)</f>
        <v>0</v>
      </c>
      <c r="M909" s="256">
        <f>IFERROR(_xlfn.MAXIFS('Details local delivery'!AB:AB,'Details local delivery'!B:B,A909),"-")</f>
        <v>0</v>
      </c>
      <c r="N909" s="104">
        <f t="shared" si="175"/>
        <v>0.7142857142857143</v>
      </c>
      <c r="O909" s="104">
        <f t="shared" si="176"/>
        <v>0.83294117647058818</v>
      </c>
      <c r="P909" s="99">
        <f t="shared" si="177"/>
        <v>0</v>
      </c>
      <c r="Q909" s="100">
        <f t="shared" si="178"/>
        <v>0</v>
      </c>
      <c r="R909" s="105" t="e">
        <f t="shared" si="179"/>
        <v>#DIV/0!</v>
      </c>
      <c r="S909" s="101">
        <f t="shared" si="173"/>
        <v>0.83294117647058818</v>
      </c>
      <c r="T909" s="102"/>
      <c r="U909" s="107"/>
      <c r="V909" s="5"/>
    </row>
    <row r="910" spans="1:22" ht="15.6" x14ac:dyDescent="0.3">
      <c r="A910" s="18" t="s">
        <v>1702</v>
      </c>
      <c r="B910" s="92">
        <f>+IFERROR(VLOOKUP(A910,'Details local delivery'!B:C,2,0),"-")</f>
        <v>46126</v>
      </c>
      <c r="C910" s="93">
        <f t="shared" si="174"/>
        <v>46126</v>
      </c>
      <c r="D910" s="94" t="str">
        <f>+IFERROR(VLOOKUP(A910,'Details local delivery'!B:E,4,0),"-")</f>
        <v>626tu203</v>
      </c>
      <c r="E910" s="94">
        <f>VLOOKUP(A910,'Details local delivery'!B:L,11,0)</f>
        <v>14</v>
      </c>
      <c r="F910" s="94">
        <f>SUMIFS('Details local delivery'!M:M,'Details local delivery'!G:G,'RECAP Delivery Plan '!A910)</f>
        <v>14</v>
      </c>
      <c r="G910" s="94">
        <f>VLOOKUP(A910,'Details local delivery'!B:J,9,0)</f>
        <v>8500</v>
      </c>
      <c r="H910" s="95">
        <f>SUMIFS('Details local delivery'!K:K,'Details local delivery'!G:G,'RECAP Delivery Plan '!A910)</f>
        <v>11000</v>
      </c>
      <c r="I910" s="96">
        <f>SUMIFS('Details local delivery'!Y:Y,'Details local delivery'!B:B,A:A)</f>
        <v>0</v>
      </c>
      <c r="J910" s="97">
        <f>AVERAGEIFS('Details local delivery'!W:W,'Details local delivery'!B:B,A910)</f>
        <v>1</v>
      </c>
      <c r="K910" s="96">
        <f>_xlfn.MAXIFS('Details local delivery'!Z:Z,'Details local delivery'!B:B,A910)</f>
        <v>0</v>
      </c>
      <c r="L910" s="96">
        <f>_xlfn.MAXIFS('Details local delivery'!AA:AA,'Details local delivery'!B:B,A910)</f>
        <v>0</v>
      </c>
      <c r="M910" s="256">
        <f>IFERROR(_xlfn.MAXIFS('Details local delivery'!AB:AB,'Details local delivery'!B:B,A910),"-")</f>
        <v>0</v>
      </c>
      <c r="N910" s="104">
        <f t="shared" si="175"/>
        <v>1</v>
      </c>
      <c r="O910" s="104">
        <f t="shared" si="176"/>
        <v>1.2941176470588236</v>
      </c>
      <c r="P910" s="99">
        <f t="shared" si="177"/>
        <v>0</v>
      </c>
      <c r="Q910" s="100">
        <f t="shared" si="178"/>
        <v>0</v>
      </c>
      <c r="R910" s="105" t="e">
        <f t="shared" si="179"/>
        <v>#DIV/0!</v>
      </c>
      <c r="S910" s="101">
        <f t="shared" si="173"/>
        <v>1.2941176470588236</v>
      </c>
      <c r="T910" s="102"/>
      <c r="U910" s="107"/>
      <c r="V910" s="5"/>
    </row>
    <row r="911" spans="1:22" ht="15.6" x14ac:dyDescent="0.3">
      <c r="A911" s="18" t="s">
        <v>1703</v>
      </c>
      <c r="B911" s="92">
        <f>+IFERROR(VLOOKUP(A911,'Details local delivery'!B:C,2,0),"-")</f>
        <v>46126</v>
      </c>
      <c r="C911" s="93">
        <f t="shared" si="174"/>
        <v>46126</v>
      </c>
      <c r="D911" s="94" t="str">
        <f>+IFERROR(VLOOKUP(A911,'Details local delivery'!B:E,4,0),"-")</f>
        <v>6502TU247</v>
      </c>
      <c r="E911" s="94">
        <f>VLOOKUP(A911,'Details local delivery'!B:L,11,0)</f>
        <v>14</v>
      </c>
      <c r="F911" s="94">
        <f>SUMIFS('Details local delivery'!M:M,'Details local delivery'!G:G,'RECAP Delivery Plan '!A911)</f>
        <v>10</v>
      </c>
      <c r="G911" s="94">
        <f>VLOOKUP(A911,'Details local delivery'!B:J,9,0)</f>
        <v>8500</v>
      </c>
      <c r="H911" s="95">
        <f>SUMIFS('Details local delivery'!K:K,'Details local delivery'!G:G,'RECAP Delivery Plan '!A911)</f>
        <v>11000</v>
      </c>
      <c r="I911" s="96">
        <f>SUMIFS('Details local delivery'!Y:Y,'Details local delivery'!B:B,A:A)</f>
        <v>0</v>
      </c>
      <c r="J911" s="97">
        <f>AVERAGEIFS('Details local delivery'!W:W,'Details local delivery'!B:B,A911)</f>
        <v>1</v>
      </c>
      <c r="K911" s="96">
        <f>_xlfn.MAXIFS('Details local delivery'!Z:Z,'Details local delivery'!B:B,A911)</f>
        <v>0</v>
      </c>
      <c r="L911" s="96">
        <f>_xlfn.MAXIFS('Details local delivery'!AA:AA,'Details local delivery'!B:B,A911)</f>
        <v>0</v>
      </c>
      <c r="M911" s="256">
        <f>IFERROR(_xlfn.MAXIFS('Details local delivery'!AB:AB,'Details local delivery'!B:B,A911),"-")</f>
        <v>0</v>
      </c>
      <c r="N911" s="104">
        <f t="shared" si="175"/>
        <v>0.7142857142857143</v>
      </c>
      <c r="O911" s="104">
        <f t="shared" si="176"/>
        <v>1.2941176470588236</v>
      </c>
      <c r="P911" s="99">
        <f t="shared" si="177"/>
        <v>0</v>
      </c>
      <c r="Q911" s="100">
        <f t="shared" si="178"/>
        <v>0</v>
      </c>
      <c r="R911" s="105" t="e">
        <f t="shared" si="179"/>
        <v>#DIV/0!</v>
      </c>
      <c r="S911" s="101">
        <f t="shared" si="173"/>
        <v>1.2941176470588236</v>
      </c>
      <c r="T911" s="102"/>
      <c r="U911" s="107"/>
      <c r="V911" s="5"/>
    </row>
    <row r="912" spans="1:22" ht="15.6" x14ac:dyDescent="0.3">
      <c r="A912" s="18" t="s">
        <v>1704</v>
      </c>
      <c r="B912" s="92">
        <f>+IFERROR(VLOOKUP(A912,'Details local delivery'!B:C,2,0),"-")</f>
        <v>46126</v>
      </c>
      <c r="C912" s="93">
        <f t="shared" si="174"/>
        <v>46126</v>
      </c>
      <c r="D912" s="94" t="str">
        <f>+IFERROR(VLOOKUP(A912,'Details local delivery'!B:E,4,0),"-")</f>
        <v>6502TU247</v>
      </c>
      <c r="E912" s="94">
        <f>VLOOKUP(A912,'Details local delivery'!B:L,11,0)</f>
        <v>14</v>
      </c>
      <c r="F912" s="94">
        <f>SUMIFS('Details local delivery'!M:M,'Details local delivery'!G:G,'RECAP Delivery Plan '!A912)</f>
        <v>5</v>
      </c>
      <c r="G912" s="94">
        <f>VLOOKUP(A912,'Details local delivery'!B:J,9,0)</f>
        <v>8500</v>
      </c>
      <c r="H912" s="95">
        <f>SUMIFS('Details local delivery'!K:K,'Details local delivery'!G:G,'RECAP Delivery Plan '!A912)</f>
        <v>2098</v>
      </c>
      <c r="I912" s="96">
        <f>SUMIFS('Details local delivery'!Y:Y,'Details local delivery'!B:B,A:A)</f>
        <v>0</v>
      </c>
      <c r="J912" s="97">
        <f>AVERAGEIFS('Details local delivery'!W:W,'Details local delivery'!B:B,A912)</f>
        <v>1</v>
      </c>
      <c r="K912" s="96">
        <f>_xlfn.MAXIFS('Details local delivery'!Z:Z,'Details local delivery'!B:B,A912)</f>
        <v>0</v>
      </c>
      <c r="L912" s="96">
        <f>_xlfn.MAXIFS('Details local delivery'!AA:AA,'Details local delivery'!B:B,A912)</f>
        <v>0</v>
      </c>
      <c r="M912" s="96">
        <f>_xlfn.MAXIFS('Details local delivery'!AB:AB,'Details local delivery'!B:B,A912)</f>
        <v>0</v>
      </c>
      <c r="N912" s="104">
        <f t="shared" si="175"/>
        <v>0.35714285714285715</v>
      </c>
      <c r="O912" s="104">
        <f t="shared" si="176"/>
        <v>0.24682352941176472</v>
      </c>
      <c r="P912" s="99">
        <f t="shared" si="177"/>
        <v>0</v>
      </c>
      <c r="Q912" s="100">
        <f t="shared" si="178"/>
        <v>0</v>
      </c>
      <c r="R912" s="105" t="e">
        <f t="shared" si="179"/>
        <v>#DIV/0!</v>
      </c>
      <c r="S912" s="101">
        <f t="shared" si="173"/>
        <v>0.35714285714285715</v>
      </c>
      <c r="T912" s="102"/>
      <c r="U912" s="107"/>
      <c r="V912" s="5"/>
    </row>
    <row r="913" spans="1:22" ht="15.6" x14ac:dyDescent="0.3">
      <c r="A913" s="18" t="s">
        <v>1705</v>
      </c>
      <c r="B913" s="92">
        <f>+IFERROR(VLOOKUP(A913,'Details local delivery'!B:C,2,0),"-")</f>
        <v>46126</v>
      </c>
      <c r="C913" s="93">
        <f t="shared" si="174"/>
        <v>46126</v>
      </c>
      <c r="D913" s="94" t="str">
        <f>+IFERROR(VLOOKUP(A913,'Details local delivery'!B:E,4,0),"-")</f>
        <v>6502TU247</v>
      </c>
      <c r="E913" s="94">
        <f>VLOOKUP(A913,'Details local delivery'!B:L,11,0)</f>
        <v>14</v>
      </c>
      <c r="F913" s="94">
        <f>SUMIFS('Details local delivery'!M:M,'Details local delivery'!G:G,'RECAP Delivery Plan '!A913)</f>
        <v>14</v>
      </c>
      <c r="G913" s="94">
        <f>VLOOKUP(A913,'Details local delivery'!B:J,9,0)</f>
        <v>8500</v>
      </c>
      <c r="H913" s="95">
        <f>SUMIFS('Details local delivery'!K:K,'Details local delivery'!G:G,'RECAP Delivery Plan '!A913)</f>
        <v>9000</v>
      </c>
      <c r="I913" s="96">
        <f>SUMIFS('Details local delivery'!Y:Y,'Details local delivery'!B:B,A:A)</f>
        <v>0</v>
      </c>
      <c r="J913" s="97">
        <f>AVERAGEIFS('Details local delivery'!W:W,'Details local delivery'!B:B,A913)</f>
        <v>1</v>
      </c>
      <c r="K913" s="96">
        <f>_xlfn.MAXIFS('Details local delivery'!Z:Z,'Details local delivery'!B:B,A913)</f>
        <v>0</v>
      </c>
      <c r="L913" s="96">
        <f>_xlfn.MAXIFS('Details local delivery'!AA:AA,'Details local delivery'!B:B,A913)</f>
        <v>0</v>
      </c>
      <c r="M913" s="96">
        <f>_xlfn.MAXIFS('Details local delivery'!AB:AB,'Details local delivery'!B:B,A913)</f>
        <v>0</v>
      </c>
      <c r="N913" s="104">
        <f t="shared" si="175"/>
        <v>1</v>
      </c>
      <c r="O913" s="104">
        <f t="shared" si="176"/>
        <v>1.0588235294117647</v>
      </c>
      <c r="P913" s="99">
        <f t="shared" si="177"/>
        <v>0</v>
      </c>
      <c r="Q913" s="100">
        <f t="shared" si="178"/>
        <v>0</v>
      </c>
      <c r="R913" s="105" t="e">
        <f t="shared" si="179"/>
        <v>#DIV/0!</v>
      </c>
      <c r="S913" s="101">
        <f t="shared" si="173"/>
        <v>1.0588235294117647</v>
      </c>
      <c r="T913" s="102"/>
      <c r="U913" s="107"/>
      <c r="V913" s="5"/>
    </row>
    <row r="914" spans="1:22" ht="15.6" x14ac:dyDescent="0.3">
      <c r="A914" s="18" t="s">
        <v>1706</v>
      </c>
      <c r="B914" s="92">
        <f>+IFERROR(VLOOKUP(A914,'Details local delivery'!B:C,2,0),"-")</f>
        <v>46126</v>
      </c>
      <c r="C914" s="93">
        <f t="shared" si="174"/>
        <v>46126</v>
      </c>
      <c r="D914" s="94" t="str">
        <f>+IFERROR(VLOOKUP(A914,'Details local delivery'!B:E,4,0),"-")</f>
        <v>7797tu218</v>
      </c>
      <c r="E914" s="94">
        <f>VLOOKUP(A914,'Details local delivery'!B:L,11,0)</f>
        <v>3</v>
      </c>
      <c r="F914" s="94">
        <f>SUMIFS('Details local delivery'!M:M,'Details local delivery'!G:G,'RECAP Delivery Plan '!A914)</f>
        <v>2</v>
      </c>
      <c r="G914" s="94">
        <f>VLOOKUP(A914,'Details local delivery'!B:J,9,0)</f>
        <v>927</v>
      </c>
      <c r="H914" s="95">
        <f>SUMIFS('Details local delivery'!K:K,'Details local delivery'!G:G,'RECAP Delivery Plan '!A914)</f>
        <v>400</v>
      </c>
      <c r="I914" s="96">
        <f>SUMIFS('Details local delivery'!Y:Y,'Details local delivery'!B:B,A:A)</f>
        <v>0</v>
      </c>
      <c r="J914" s="97">
        <f>AVERAGEIFS('Details local delivery'!W:W,'Details local delivery'!B:B,A914)</f>
        <v>0.59583333333333344</v>
      </c>
      <c r="K914" s="96">
        <f>_xlfn.MAXIFS('Details local delivery'!Z:Z,'Details local delivery'!B:B,A914)</f>
        <v>0</v>
      </c>
      <c r="L914" s="96">
        <f>_xlfn.MAXIFS('Details local delivery'!AA:AA,'Details local delivery'!B:B,A914)</f>
        <v>0</v>
      </c>
      <c r="M914" s="256">
        <f>IFERROR(_xlfn.MAXIFS('Details local delivery'!AB:AB,'Details local delivery'!B:B,A914),"-")</f>
        <v>0</v>
      </c>
      <c r="N914" s="104">
        <f t="shared" si="175"/>
        <v>0.66666666666666663</v>
      </c>
      <c r="O914" s="104">
        <f t="shared" si="176"/>
        <v>0.43149946062567424</v>
      </c>
      <c r="P914" s="99">
        <f t="shared" si="177"/>
        <v>0</v>
      </c>
      <c r="Q914" s="100">
        <f t="shared" si="178"/>
        <v>0</v>
      </c>
      <c r="R914" s="105" t="e">
        <f t="shared" si="179"/>
        <v>#DIV/0!</v>
      </c>
      <c r="S914" s="101">
        <f t="shared" si="173"/>
        <v>0.66666666666666663</v>
      </c>
      <c r="T914" s="102"/>
      <c r="U914" s="107"/>
      <c r="V914" s="5"/>
    </row>
    <row r="915" spans="1:22" ht="15.6" x14ac:dyDescent="0.3">
      <c r="A915" s="18" t="s">
        <v>1711</v>
      </c>
      <c r="B915" s="92">
        <f>+IFERROR(VLOOKUP(A915,'Details local delivery'!B:C,2,0),"-")</f>
        <v>46127</v>
      </c>
      <c r="C915" s="93">
        <f t="shared" si="174"/>
        <v>46127</v>
      </c>
      <c r="D915" s="94" t="str">
        <f>+IFERROR(VLOOKUP(A915,'Details local delivery'!B:E,4,0),"-")</f>
        <v>REM107627</v>
      </c>
      <c r="E915" s="94">
        <f>VLOOKUP(A915,'Details local delivery'!B:L,11,0)</f>
        <v>27</v>
      </c>
      <c r="F915" s="94">
        <f>SUMIFS('Details local delivery'!M:M,'Details local delivery'!G:G,'RECAP Delivery Plan '!A915)</f>
        <v>21</v>
      </c>
      <c r="G915" s="94">
        <f>VLOOKUP(A915,'Details local delivery'!B:J,9,0)</f>
        <v>24950</v>
      </c>
      <c r="H915" s="95">
        <f>SUMIFS('Details local delivery'!K:K,'Details local delivery'!G:G,'RECAP Delivery Plan '!A915)</f>
        <v>12182.2</v>
      </c>
      <c r="I915" s="96">
        <f>SUMIFS('Details local delivery'!Y:Y,'Details local delivery'!B:B,A:A)</f>
        <v>0</v>
      </c>
      <c r="J915" s="97">
        <f>AVERAGEIFS('Details local delivery'!W:W,'Details local delivery'!B:B,A915)</f>
        <v>1</v>
      </c>
      <c r="K915" s="96">
        <f>_xlfn.MAXIFS('Details local delivery'!Z:Z,'Details local delivery'!B:B,A915)</f>
        <v>0</v>
      </c>
      <c r="L915" s="96">
        <f>_xlfn.MAXIFS('Details local delivery'!AA:AA,'Details local delivery'!B:B,A915)</f>
        <v>0</v>
      </c>
      <c r="M915" s="96">
        <f>_xlfn.MAXIFS('Details local delivery'!AB:AB,'Details local delivery'!B:B,A915)</f>
        <v>0</v>
      </c>
      <c r="N915" s="104">
        <f t="shared" si="175"/>
        <v>0.77777777777777779</v>
      </c>
      <c r="O915" s="104">
        <f t="shared" si="176"/>
        <v>0.48826452905811624</v>
      </c>
      <c r="P915" s="99">
        <f t="shared" si="177"/>
        <v>0</v>
      </c>
      <c r="Q915" s="100">
        <f t="shared" si="178"/>
        <v>0</v>
      </c>
      <c r="R915" s="105" t="e">
        <f t="shared" si="179"/>
        <v>#DIV/0!</v>
      </c>
      <c r="S915" s="101">
        <f t="shared" si="173"/>
        <v>0.77777777777777779</v>
      </c>
      <c r="T915" s="102"/>
      <c r="U915" s="107"/>
      <c r="V915" s="5"/>
    </row>
    <row r="916" spans="1:22" ht="15.6" hidden="1" x14ac:dyDescent="0.3">
      <c r="A916" s="18" t="s">
        <v>1712</v>
      </c>
      <c r="B916" s="92">
        <f>+IFERROR(VLOOKUP(A916,'Details local delivery'!B:C,2,0),"-")</f>
        <v>46127</v>
      </c>
      <c r="C916" s="93">
        <f t="shared" si="174"/>
        <v>46127</v>
      </c>
      <c r="D916" s="94" t="str">
        <f>+IFERROR(VLOOKUP(A916,'Details local delivery'!B:E,4,0),"-")</f>
        <v>GTS</v>
      </c>
      <c r="E916" s="94">
        <f>VLOOKUP(A916,'Details local delivery'!B:L,11,0)</f>
        <v>0</v>
      </c>
      <c r="F916" s="94">
        <f>SUMIFS('Details local delivery'!M:M,'Details local delivery'!G:G,'RECAP Delivery Plan '!A916)</f>
        <v>4</v>
      </c>
      <c r="G916" s="94">
        <f>VLOOKUP(A916,'Details local delivery'!B:J,9,0)</f>
        <v>0</v>
      </c>
      <c r="H916" s="95">
        <f>SUMIFS('Details local delivery'!K:K,'Details local delivery'!G:G,'RECAP Delivery Plan '!A916)</f>
        <v>0</v>
      </c>
      <c r="I916" s="96">
        <f>SUMIFS('Details local delivery'!Y:Y,'Details local delivery'!B:B,A:A)</f>
        <v>0</v>
      </c>
      <c r="J916" s="97">
        <f>AVERAGEIFS('Details local delivery'!W:W,'Details local delivery'!B:B,A916)</f>
        <v>1</v>
      </c>
      <c r="K916" s="96">
        <f>_xlfn.MAXIFS('Details local delivery'!Z:Z,'Details local delivery'!B:B,A916)</f>
        <v>0</v>
      </c>
      <c r="L916" s="96">
        <f>_xlfn.MAXIFS('Details local delivery'!AA:AA,'Details local delivery'!B:B,A916)</f>
        <v>0</v>
      </c>
      <c r="M916" s="96">
        <f>_xlfn.MAXIFS('Details local delivery'!AB:AB,'Details local delivery'!B:B,A916)</f>
        <v>0</v>
      </c>
      <c r="N916" s="104" t="e">
        <f t="shared" si="175"/>
        <v>#DIV/0!</v>
      </c>
      <c r="O916" s="104" t="e">
        <f t="shared" si="176"/>
        <v>#DIV/0!</v>
      </c>
      <c r="P916" s="99">
        <f t="shared" si="177"/>
        <v>0</v>
      </c>
      <c r="Q916" s="100">
        <f t="shared" si="178"/>
        <v>0</v>
      </c>
      <c r="R916" s="105" t="e">
        <f t="shared" si="179"/>
        <v>#DIV/0!</v>
      </c>
      <c r="S916" s="101" t="e">
        <f t="shared" si="173"/>
        <v>#DIV/0!</v>
      </c>
      <c r="T916" s="102"/>
      <c r="U916" s="107"/>
      <c r="V916" s="5"/>
    </row>
    <row r="917" spans="1:22" ht="15.6" hidden="1" x14ac:dyDescent="0.3">
      <c r="A917" s="18" t="s">
        <v>1713</v>
      </c>
      <c r="B917" s="92">
        <f>+IFERROR(VLOOKUP(A917,'Details local delivery'!B:C,2,0),"-")</f>
        <v>46127</v>
      </c>
      <c r="C917" s="93">
        <f t="shared" si="174"/>
        <v>46127</v>
      </c>
      <c r="D917" s="94" t="str">
        <f>+IFERROR(VLOOKUP(A917,'Details local delivery'!B:E,4,0),"-")</f>
        <v xml:space="preserve">location </v>
      </c>
      <c r="E917" s="94">
        <f>VLOOKUP(A917,'Details local delivery'!B:L,11,0)</f>
        <v>0</v>
      </c>
      <c r="F917" s="94">
        <f>SUMIFS('Details local delivery'!M:M,'Details local delivery'!G:G,'RECAP Delivery Plan '!A917)</f>
        <v>33</v>
      </c>
      <c r="G917" s="94">
        <f>VLOOKUP(A917,'Details local delivery'!B:J,9,0)</f>
        <v>0</v>
      </c>
      <c r="H917" s="95">
        <f>SUMIFS('Details local delivery'!K:K,'Details local delivery'!G:G,'RECAP Delivery Plan '!A917)</f>
        <v>10000</v>
      </c>
      <c r="I917" s="96">
        <f>SUMIFS('Details local delivery'!Y:Y,'Details local delivery'!B:B,A:A)</f>
        <v>0</v>
      </c>
      <c r="J917" s="97">
        <f>AVERAGEIFS('Details local delivery'!W:W,'Details local delivery'!B:B,A917)</f>
        <v>1</v>
      </c>
      <c r="K917" s="96">
        <f>_xlfn.MAXIFS('Details local delivery'!Z:Z,'Details local delivery'!B:B,A917)</f>
        <v>0</v>
      </c>
      <c r="L917" s="96">
        <f>_xlfn.MAXIFS('Details local delivery'!AA:AA,'Details local delivery'!B:B,A917)</f>
        <v>0</v>
      </c>
      <c r="M917" s="256">
        <f>IFERROR(_xlfn.MAXIFS('Details local delivery'!AB:AB,'Details local delivery'!B:B,A917),"-")</f>
        <v>0</v>
      </c>
      <c r="N917" s="104" t="e">
        <f t="shared" si="175"/>
        <v>#DIV/0!</v>
      </c>
      <c r="O917" s="104" t="e">
        <f t="shared" si="176"/>
        <v>#DIV/0!</v>
      </c>
      <c r="P917" s="99">
        <f t="shared" si="177"/>
        <v>0</v>
      </c>
      <c r="Q917" s="100">
        <f t="shared" si="178"/>
        <v>0</v>
      </c>
      <c r="R917" s="105" t="e">
        <f t="shared" si="179"/>
        <v>#DIV/0!</v>
      </c>
      <c r="S917" s="101" t="e">
        <f t="shared" si="173"/>
        <v>#DIV/0!</v>
      </c>
      <c r="T917" s="102"/>
      <c r="U917" s="107"/>
      <c r="V917" s="5"/>
    </row>
    <row r="918" spans="1:22" ht="15.6" x14ac:dyDescent="0.3">
      <c r="A918" s="18" t="s">
        <v>1714</v>
      </c>
      <c r="B918" s="92">
        <f>+IFERROR(VLOOKUP(A918,'Details local delivery'!B:C,2,0),"-")</f>
        <v>46127</v>
      </c>
      <c r="C918" s="93">
        <f t="shared" si="174"/>
        <v>46127</v>
      </c>
      <c r="D918" s="94" t="str">
        <f>+IFERROR(VLOOKUP(A918,'Details local delivery'!B:E,4,0),"-")</f>
        <v>626tu203</v>
      </c>
      <c r="E918" s="94">
        <f>VLOOKUP(A918,'Details local delivery'!B:L,11,0)</f>
        <v>14</v>
      </c>
      <c r="F918" s="94">
        <f>SUMIFS('Details local delivery'!M:M,'Details local delivery'!G:G,'RECAP Delivery Plan '!A918)</f>
        <v>14</v>
      </c>
      <c r="G918" s="94">
        <f>VLOOKUP(A918,'Details local delivery'!B:J,9,0)</f>
        <v>8500</v>
      </c>
      <c r="H918" s="95">
        <f>SUMIFS('Details local delivery'!K:K,'Details local delivery'!G:G,'RECAP Delivery Plan '!A918)</f>
        <v>10000</v>
      </c>
      <c r="I918" s="96">
        <f>SUMIFS('Details local delivery'!Y:Y,'Details local delivery'!B:B,A:A)</f>
        <v>0</v>
      </c>
      <c r="J918" s="97">
        <f>AVERAGEIFS('Details local delivery'!W:W,'Details local delivery'!B:B,A918)</f>
        <v>1</v>
      </c>
      <c r="K918" s="96">
        <f>_xlfn.MAXIFS('Details local delivery'!Z:Z,'Details local delivery'!B:B,A918)</f>
        <v>0</v>
      </c>
      <c r="L918" s="96">
        <f>_xlfn.MAXIFS('Details local delivery'!AA:AA,'Details local delivery'!B:B,A918)</f>
        <v>0</v>
      </c>
      <c r="M918" s="256">
        <f>IFERROR(_xlfn.MAXIFS('Details local delivery'!AB:AB,'Details local delivery'!B:B,A918),"-")</f>
        <v>0</v>
      </c>
      <c r="N918" s="104">
        <f t="shared" si="175"/>
        <v>1</v>
      </c>
      <c r="O918" s="104">
        <f t="shared" si="176"/>
        <v>1.1764705882352942</v>
      </c>
      <c r="P918" s="99">
        <f t="shared" si="177"/>
        <v>0</v>
      </c>
      <c r="Q918" s="100">
        <f t="shared" si="178"/>
        <v>0</v>
      </c>
      <c r="R918" s="105" t="e">
        <f t="shared" si="179"/>
        <v>#DIV/0!</v>
      </c>
      <c r="S918" s="101">
        <f t="shared" si="173"/>
        <v>1.1764705882352942</v>
      </c>
      <c r="T918" s="102"/>
      <c r="U918" s="107"/>
      <c r="V918" s="5"/>
    </row>
    <row r="919" spans="1:22" ht="15.6" x14ac:dyDescent="0.3">
      <c r="A919" s="18" t="s">
        <v>1715</v>
      </c>
      <c r="B919" s="92">
        <f>+IFERROR(VLOOKUP(A919,'Details local delivery'!B:C,2,0),"-")</f>
        <v>46127</v>
      </c>
      <c r="C919" s="93">
        <f t="shared" si="174"/>
        <v>46127</v>
      </c>
      <c r="D919" s="94" t="str">
        <f>+IFERROR(VLOOKUP(A919,'Details local delivery'!B:E,4,0),"-")</f>
        <v>9524TU238</v>
      </c>
      <c r="E919" s="94">
        <f>VLOOKUP(A919,'Details local delivery'!B:L,11,0)</f>
        <v>14</v>
      </c>
      <c r="F919" s="94">
        <f>SUMIFS('Details local delivery'!M:M,'Details local delivery'!G:G,'RECAP Delivery Plan '!A919)</f>
        <v>18</v>
      </c>
      <c r="G919" s="94">
        <f>VLOOKUP(A919,'Details local delivery'!B:J,9,0)</f>
        <v>10230</v>
      </c>
      <c r="H919" s="95">
        <f>SUMIFS('Details local delivery'!K:K,'Details local delivery'!G:G,'RECAP Delivery Plan '!A919)</f>
        <v>9860</v>
      </c>
      <c r="I919" s="96">
        <f>SUMIFS('Details local delivery'!Y:Y,'Details local delivery'!B:B,A:A)</f>
        <v>0</v>
      </c>
      <c r="J919" s="97">
        <f>AVERAGEIFS('Details local delivery'!W:W,'Details local delivery'!B:B,A919)</f>
        <v>1</v>
      </c>
      <c r="K919" s="96">
        <f>_xlfn.MAXIFS('Details local delivery'!Z:Z,'Details local delivery'!B:B,A919)</f>
        <v>0</v>
      </c>
      <c r="L919" s="96">
        <f>_xlfn.MAXIFS('Details local delivery'!AA:AA,'Details local delivery'!B:B,A919)</f>
        <v>0</v>
      </c>
      <c r="M919" s="256">
        <f>IFERROR(_xlfn.MAXIFS('Details local delivery'!AB:AB,'Details local delivery'!B:B,A919),"-")</f>
        <v>0</v>
      </c>
      <c r="N919" s="104">
        <f t="shared" si="175"/>
        <v>1.2857142857142858</v>
      </c>
      <c r="O919" s="104">
        <f t="shared" si="176"/>
        <v>0.96383186705767354</v>
      </c>
      <c r="P919" s="99">
        <f t="shared" si="177"/>
        <v>0</v>
      </c>
      <c r="Q919" s="100">
        <f t="shared" si="178"/>
        <v>0</v>
      </c>
      <c r="R919" s="105" t="e">
        <f t="shared" si="179"/>
        <v>#DIV/0!</v>
      </c>
      <c r="S919" s="101">
        <f t="shared" si="173"/>
        <v>1.2857142857142858</v>
      </c>
      <c r="T919" s="102"/>
      <c r="U919" s="107"/>
      <c r="V919" s="5"/>
    </row>
    <row r="920" spans="1:22" ht="15.6" x14ac:dyDescent="0.3">
      <c r="A920" s="18" t="s">
        <v>1716</v>
      </c>
      <c r="B920" s="92">
        <f>+IFERROR(VLOOKUP(A920,'Details local delivery'!B:C,2,0),"-")</f>
        <v>46127</v>
      </c>
      <c r="C920" s="93">
        <f t="shared" si="174"/>
        <v>46127</v>
      </c>
      <c r="D920" s="94" t="str">
        <f>+IFERROR(VLOOKUP(A920,'Details local delivery'!B:E,4,0),"-")</f>
        <v>7797tu218</v>
      </c>
      <c r="E920" s="94">
        <f>VLOOKUP(A920,'Details local delivery'!B:L,11,0)</f>
        <v>3</v>
      </c>
      <c r="F920" s="94">
        <f>SUMIFS('Details local delivery'!M:M,'Details local delivery'!G:G,'RECAP Delivery Plan '!A920)</f>
        <v>3</v>
      </c>
      <c r="G920" s="94">
        <f>VLOOKUP(A920,'Details local delivery'!B:J,9,0)</f>
        <v>927</v>
      </c>
      <c r="H920" s="95">
        <f>SUMIFS('Details local delivery'!K:K,'Details local delivery'!G:G,'RECAP Delivery Plan '!A920)</f>
        <v>600</v>
      </c>
      <c r="I920" s="96">
        <f>SUMIFS('Details local delivery'!Y:Y,'Details local delivery'!B:B,A:A)</f>
        <v>0</v>
      </c>
      <c r="J920" s="97">
        <f>AVERAGEIFS('Details local delivery'!W:W,'Details local delivery'!B:B,A920)</f>
        <v>1</v>
      </c>
      <c r="K920" s="96">
        <f>_xlfn.MAXIFS('Details local delivery'!Z:Z,'Details local delivery'!B:B,A920)</f>
        <v>0</v>
      </c>
      <c r="L920" s="96">
        <f>_xlfn.MAXIFS('Details local delivery'!AA:AA,'Details local delivery'!B:B,A920)</f>
        <v>0</v>
      </c>
      <c r="M920" s="96">
        <f>_xlfn.MAXIFS('Details local delivery'!AB:AB,'Details local delivery'!B:B,A920)</f>
        <v>0</v>
      </c>
      <c r="N920" s="104">
        <f t="shared" si="175"/>
        <v>1</v>
      </c>
      <c r="O920" s="104">
        <f t="shared" si="176"/>
        <v>0.6472491909385113</v>
      </c>
      <c r="P920" s="99">
        <f t="shared" si="177"/>
        <v>0</v>
      </c>
      <c r="Q920" s="100">
        <f t="shared" si="178"/>
        <v>0</v>
      </c>
      <c r="R920" s="105" t="e">
        <f t="shared" si="179"/>
        <v>#DIV/0!</v>
      </c>
      <c r="S920" s="101">
        <f t="shared" si="173"/>
        <v>1</v>
      </c>
      <c r="T920" s="102"/>
      <c r="U920" s="107"/>
      <c r="V920" s="5"/>
    </row>
    <row r="921" spans="1:22" ht="15.6" x14ac:dyDescent="0.3">
      <c r="A921" s="18" t="s">
        <v>1717</v>
      </c>
      <c r="B921" s="92">
        <f>+IFERROR(VLOOKUP(A921,'Details local delivery'!B:C,2,0),"-")</f>
        <v>46127</v>
      </c>
      <c r="C921" s="93">
        <f t="shared" si="174"/>
        <v>46127</v>
      </c>
      <c r="D921" s="94" t="str">
        <f>+IFERROR(VLOOKUP(A921,'Details local delivery'!B:E,4,0),"-")</f>
        <v>4331tu175</v>
      </c>
      <c r="E921" s="94">
        <f>VLOOKUP(A921,'Details local delivery'!B:L,11,0)</f>
        <v>14</v>
      </c>
      <c r="F921" s="94">
        <f>SUMIFS('Details local delivery'!M:M,'Details local delivery'!G:G,'RECAP Delivery Plan '!A921)</f>
        <v>6</v>
      </c>
      <c r="G921" s="94">
        <f>VLOOKUP(A921,'Details local delivery'!B:J,9,0)</f>
        <v>9200</v>
      </c>
      <c r="H921" s="95">
        <f>SUMIFS('Details local delivery'!K:K,'Details local delivery'!G:G,'RECAP Delivery Plan '!A921)</f>
        <v>6500</v>
      </c>
      <c r="I921" s="96">
        <f>SUMIFS('Details local delivery'!Y:Y,'Details local delivery'!B:B,A:A)</f>
        <v>0</v>
      </c>
      <c r="J921" s="97">
        <f>AVERAGEIFS('Details local delivery'!W:W,'Details local delivery'!B:B,A921)</f>
        <v>1</v>
      </c>
      <c r="K921" s="96">
        <f>_xlfn.MAXIFS('Details local delivery'!Z:Z,'Details local delivery'!B:B,A921)</f>
        <v>0</v>
      </c>
      <c r="L921" s="96">
        <f>_xlfn.MAXIFS('Details local delivery'!AA:AA,'Details local delivery'!B:B,A921)</f>
        <v>0</v>
      </c>
      <c r="M921" s="96">
        <f>_xlfn.MAXIFS('Details local delivery'!AB:AB,'Details local delivery'!B:B,A921)</f>
        <v>0</v>
      </c>
      <c r="N921" s="104">
        <f t="shared" si="175"/>
        <v>0.42857142857142855</v>
      </c>
      <c r="O921" s="104">
        <f t="shared" si="176"/>
        <v>0.70652173913043481</v>
      </c>
      <c r="P921" s="99">
        <f t="shared" si="177"/>
        <v>0</v>
      </c>
      <c r="Q921" s="100">
        <f t="shared" si="178"/>
        <v>0</v>
      </c>
      <c r="R921" s="105" t="e">
        <f t="shared" si="179"/>
        <v>#DIV/0!</v>
      </c>
      <c r="S921" s="101">
        <f t="shared" si="173"/>
        <v>0.70652173913043481</v>
      </c>
      <c r="T921" s="102"/>
      <c r="U921" s="107"/>
      <c r="V921" s="5"/>
    </row>
    <row r="922" spans="1:22" ht="15.6" x14ac:dyDescent="0.3">
      <c r="A922" s="18" t="s">
        <v>1718</v>
      </c>
      <c r="B922" s="92">
        <f>+IFERROR(VLOOKUP(A922,'Details local delivery'!B:C,2,0),"-")</f>
        <v>46127</v>
      </c>
      <c r="C922" s="93">
        <f t="shared" si="174"/>
        <v>46127</v>
      </c>
      <c r="D922" s="94" t="str">
        <f>+IFERROR(VLOOKUP(A922,'Details local delivery'!B:E,4,0),"-")</f>
        <v>6502TU247</v>
      </c>
      <c r="E922" s="94">
        <f>VLOOKUP(A922,'Details local delivery'!B:L,11,0)</f>
        <v>14</v>
      </c>
      <c r="F922" s="94">
        <f>SUMIFS('Details local delivery'!M:M,'Details local delivery'!G:G,'RECAP Delivery Plan '!A922)</f>
        <v>10</v>
      </c>
      <c r="G922" s="94">
        <f>VLOOKUP(A922,'Details local delivery'!B:J,9,0)</f>
        <v>8500</v>
      </c>
      <c r="H922" s="95">
        <f>SUMIFS('Details local delivery'!K:K,'Details local delivery'!G:G,'RECAP Delivery Plan '!A922)</f>
        <v>11000</v>
      </c>
      <c r="I922" s="96">
        <f>SUMIFS('Details local delivery'!Y:Y,'Details local delivery'!B:B,A:A)</f>
        <v>0</v>
      </c>
      <c r="J922" s="97">
        <f>AVERAGEIFS('Details local delivery'!W:W,'Details local delivery'!B:B,A922)</f>
        <v>1</v>
      </c>
      <c r="K922" s="96">
        <f>_xlfn.MAXIFS('Details local delivery'!Z:Z,'Details local delivery'!B:B,A922)</f>
        <v>0</v>
      </c>
      <c r="L922" s="96">
        <f>_xlfn.MAXIFS('Details local delivery'!AA:AA,'Details local delivery'!B:B,A922)</f>
        <v>0</v>
      </c>
      <c r="M922" s="256">
        <f>IFERROR(_xlfn.MAXIFS('Details local delivery'!AB:AB,'Details local delivery'!B:B,A922),"-")</f>
        <v>0</v>
      </c>
      <c r="N922" s="104">
        <f t="shared" si="175"/>
        <v>0.7142857142857143</v>
      </c>
      <c r="O922" s="104">
        <f t="shared" si="176"/>
        <v>1.2941176470588236</v>
      </c>
      <c r="P922" s="99">
        <f t="shared" si="177"/>
        <v>0</v>
      </c>
      <c r="Q922" s="100">
        <f t="shared" si="178"/>
        <v>0</v>
      </c>
      <c r="R922" s="105" t="e">
        <f t="shared" si="179"/>
        <v>#DIV/0!</v>
      </c>
      <c r="S922" s="101">
        <f t="shared" si="173"/>
        <v>1.2941176470588236</v>
      </c>
      <c r="T922" s="102"/>
      <c r="U922" s="107"/>
      <c r="V922" s="5"/>
    </row>
    <row r="923" spans="1:22" ht="15.6" x14ac:dyDescent="0.3">
      <c r="A923" s="18" t="s">
        <v>1719</v>
      </c>
      <c r="B923" s="92">
        <f>+IFERROR(VLOOKUP(A923,'Details local delivery'!B:C,2,0),"-")</f>
        <v>46127</v>
      </c>
      <c r="C923" s="93">
        <f t="shared" si="174"/>
        <v>46127</v>
      </c>
      <c r="D923" s="94" t="str">
        <f>+IFERROR(VLOOKUP(A923,'Details local delivery'!B:E,4,0),"-")</f>
        <v>9524TU238</v>
      </c>
      <c r="E923" s="94">
        <f>VLOOKUP(A923,'Details local delivery'!B:L,11,0)</f>
        <v>14</v>
      </c>
      <c r="F923" s="94">
        <f>SUMIFS('Details local delivery'!M:M,'Details local delivery'!G:G,'RECAP Delivery Plan '!A923)</f>
        <v>14</v>
      </c>
      <c r="G923" s="94">
        <f>VLOOKUP(A923,'Details local delivery'!B:J,9,0)</f>
        <v>10230</v>
      </c>
      <c r="H923" s="95">
        <f>SUMIFS('Details local delivery'!K:K,'Details local delivery'!G:G,'RECAP Delivery Plan '!A923)</f>
        <v>8500</v>
      </c>
      <c r="I923" s="96">
        <f>SUMIFS('Details local delivery'!Y:Y,'Details local delivery'!B:B,A:A)</f>
        <v>0</v>
      </c>
      <c r="J923" s="97">
        <f>AVERAGEIFS('Details local delivery'!W:W,'Details local delivery'!B:B,A923)</f>
        <v>1</v>
      </c>
      <c r="K923" s="96">
        <f>_xlfn.MAXIFS('Details local delivery'!Z:Z,'Details local delivery'!B:B,A923)</f>
        <v>0</v>
      </c>
      <c r="L923" s="96">
        <f>_xlfn.MAXIFS('Details local delivery'!AA:AA,'Details local delivery'!B:B,A923)</f>
        <v>0</v>
      </c>
      <c r="M923" s="96">
        <f>_xlfn.MAXIFS('Details local delivery'!AB:AB,'Details local delivery'!B:B,A923)</f>
        <v>0</v>
      </c>
      <c r="N923" s="104">
        <f t="shared" si="175"/>
        <v>1</v>
      </c>
      <c r="O923" s="104">
        <f t="shared" si="176"/>
        <v>0.83088954056695996</v>
      </c>
      <c r="P923" s="99">
        <f t="shared" si="177"/>
        <v>0</v>
      </c>
      <c r="Q923" s="100">
        <f t="shared" si="178"/>
        <v>0</v>
      </c>
      <c r="R923" s="105" t="e">
        <f t="shared" si="179"/>
        <v>#DIV/0!</v>
      </c>
      <c r="S923" s="101">
        <f t="shared" si="173"/>
        <v>1</v>
      </c>
      <c r="T923" s="102"/>
      <c r="U923" s="107"/>
      <c r="V923" s="5"/>
    </row>
    <row r="924" spans="1:22" ht="15.6" hidden="1" x14ac:dyDescent="0.3">
      <c r="A924" s="18" t="s">
        <v>1720</v>
      </c>
      <c r="B924" s="92">
        <f>+IFERROR(VLOOKUP(A924,'Details local delivery'!B:C,2,0),"-")</f>
        <v>46100</v>
      </c>
      <c r="C924" s="93">
        <f t="shared" si="174"/>
        <v>46100</v>
      </c>
      <c r="D924" s="94" t="str">
        <f>+IFERROR(VLOOKUP(A924,'Details local delivery'!B:E,4,0),"-")</f>
        <v>626tu203</v>
      </c>
      <c r="E924" s="94">
        <f>VLOOKUP(A924,'Details local delivery'!B:L,11,0)</f>
        <v>14</v>
      </c>
      <c r="F924" s="94">
        <f>SUMIFS('Details local delivery'!M:M,'Details local delivery'!G:G,'RECAP Delivery Plan '!A924)</f>
        <v>3</v>
      </c>
      <c r="G924" s="94">
        <f>VLOOKUP(A924,'Details local delivery'!B:J,9,0)</f>
        <v>8500</v>
      </c>
      <c r="H924" s="95">
        <f>SUMIFS('Details local delivery'!K:K,'Details local delivery'!G:G,'RECAP Delivery Plan '!A924)</f>
        <v>3231</v>
      </c>
      <c r="I924" s="96">
        <f>SUMIFS('Details local delivery'!Y:Y,'Details local delivery'!B:B,A:A)</f>
        <v>0</v>
      </c>
      <c r="J924" s="97">
        <f>AVERAGEIFS('Details local delivery'!W:W,'Details local delivery'!B:B,A924)</f>
        <v>0.9375</v>
      </c>
      <c r="K924" s="96">
        <f>_xlfn.MAXIFS('Details local delivery'!Z:Z,'Details local delivery'!B:B,A924)</f>
        <v>0</v>
      </c>
      <c r="L924" s="96">
        <f>_xlfn.MAXIFS('Details local delivery'!AA:AA,'Details local delivery'!B:B,A924)</f>
        <v>0</v>
      </c>
      <c r="M924" s="256">
        <f>IFERROR(_xlfn.MAXIFS('Details local delivery'!AB:AB,'Details local delivery'!B:B,A924),"-")</f>
        <v>1.388888888888884E-2</v>
      </c>
      <c r="N924" s="104">
        <f t="shared" si="175"/>
        <v>0.21428571428571427</v>
      </c>
      <c r="O924" s="104">
        <f t="shared" si="176"/>
        <v>0.3801176470588235</v>
      </c>
      <c r="P924" s="99">
        <f t="shared" si="177"/>
        <v>1.388888888888884E-2</v>
      </c>
      <c r="Q924" s="100">
        <f t="shared" si="178"/>
        <v>1.388888888888884E-2</v>
      </c>
      <c r="R924" s="105">
        <f t="shared" si="179"/>
        <v>1</v>
      </c>
      <c r="S924" s="101">
        <f t="shared" si="173"/>
        <v>0.3801176470588235</v>
      </c>
      <c r="T924" s="102"/>
      <c r="U924" s="107"/>
      <c r="V924" s="5"/>
    </row>
    <row r="925" spans="1:22" ht="15.6" hidden="1" x14ac:dyDescent="0.3">
      <c r="A925" s="18" t="s">
        <v>1721</v>
      </c>
      <c r="B925" s="92">
        <f>+IFERROR(VLOOKUP(A925,'Details local delivery'!B:C,2,0),"-")</f>
        <v>46099</v>
      </c>
      <c r="C925" s="93">
        <f t="shared" si="174"/>
        <v>46099</v>
      </c>
      <c r="D925" s="94" t="str">
        <f>+IFERROR(VLOOKUP(A925,'Details local delivery'!B:E,4,0),"-")</f>
        <v>626tu203</v>
      </c>
      <c r="E925" s="94">
        <f>VLOOKUP(A925,'Details local delivery'!B:L,11,0)</f>
        <v>14</v>
      </c>
      <c r="F925" s="94">
        <f>SUMIFS('Details local delivery'!M:M,'Details local delivery'!G:G,'RECAP Delivery Plan '!A925)</f>
        <v>10</v>
      </c>
      <c r="G925" s="94">
        <f>VLOOKUP(A925,'Details local delivery'!B:J,9,0)</f>
        <v>8500</v>
      </c>
      <c r="H925" s="95">
        <f>SUMIFS('Details local delivery'!K:K,'Details local delivery'!G:G,'RECAP Delivery Plan '!A925)</f>
        <v>8200</v>
      </c>
      <c r="I925" s="96">
        <f>SUMIFS('Details local delivery'!Y:Y,'Details local delivery'!B:B,A:A)</f>
        <v>0</v>
      </c>
      <c r="J925" s="97">
        <f>AVERAGEIFS('Details local delivery'!W:W,'Details local delivery'!B:B,A925)</f>
        <v>1</v>
      </c>
      <c r="K925" s="96">
        <f>_xlfn.MAXIFS('Details local delivery'!Z:Z,'Details local delivery'!B:B,A925)</f>
        <v>0</v>
      </c>
      <c r="L925" s="96">
        <f>_xlfn.MAXIFS('Details local delivery'!AA:AA,'Details local delivery'!B:B,A925)</f>
        <v>0</v>
      </c>
      <c r="M925" s="256">
        <f>IFERROR(_xlfn.MAXIFS('Details local delivery'!AB:AB,'Details local delivery'!B:B,A925),"-")</f>
        <v>2.083333333333337E-2</v>
      </c>
      <c r="N925" s="104">
        <f t="shared" si="175"/>
        <v>0.7142857142857143</v>
      </c>
      <c r="O925" s="104">
        <f t="shared" si="176"/>
        <v>0.96470588235294119</v>
      </c>
      <c r="P925" s="99">
        <f t="shared" si="177"/>
        <v>2.083333333333337E-2</v>
      </c>
      <c r="Q925" s="100">
        <f t="shared" si="178"/>
        <v>2.083333333333337E-2</v>
      </c>
      <c r="R925" s="105">
        <f t="shared" si="179"/>
        <v>1</v>
      </c>
      <c r="S925" s="101">
        <f t="shared" si="173"/>
        <v>0.96470588235294119</v>
      </c>
      <c r="T925" s="102"/>
      <c r="U925" s="107"/>
      <c r="V925" s="5"/>
    </row>
    <row r="926" spans="1:22" ht="15.6" hidden="1" x14ac:dyDescent="0.3">
      <c r="A926" s="18" t="s">
        <v>1722</v>
      </c>
      <c r="B926" s="92">
        <f>+IFERROR(VLOOKUP(A926,'Details local delivery'!B:C,2,0),"-")</f>
        <v>46098</v>
      </c>
      <c r="C926" s="93">
        <f t="shared" si="174"/>
        <v>46098</v>
      </c>
      <c r="D926" s="94" t="str">
        <f>+IFERROR(VLOOKUP(A926,'Details local delivery'!B:E,4,0),"-")</f>
        <v>GTS</v>
      </c>
      <c r="E926" s="94">
        <f>VLOOKUP(A926,'Details local delivery'!B:L,11,0)</f>
        <v>0</v>
      </c>
      <c r="F926" s="94">
        <f>SUMIFS('Details local delivery'!M:M,'Details local delivery'!G:G,'RECAP Delivery Plan '!A926)</f>
        <v>1</v>
      </c>
      <c r="G926" s="94">
        <f>VLOOKUP(A926,'Details local delivery'!B:J,9,0)</f>
        <v>0</v>
      </c>
      <c r="H926" s="95">
        <f>SUMIFS('Details local delivery'!K:K,'Details local delivery'!G:G,'RECAP Delivery Plan '!A926)</f>
        <v>0</v>
      </c>
      <c r="I926" s="96">
        <f>SUMIFS('Details local delivery'!Y:Y,'Details local delivery'!B:B,A:A)</f>
        <v>0</v>
      </c>
      <c r="J926" s="97">
        <f>AVERAGEIFS('Details local delivery'!W:W,'Details local delivery'!B:B,A926)</f>
        <v>1</v>
      </c>
      <c r="K926" s="96">
        <f>_xlfn.MAXIFS('Details local delivery'!Z:Z,'Details local delivery'!B:B,A926)</f>
        <v>0</v>
      </c>
      <c r="L926" s="96">
        <f>_xlfn.MAXIFS('Details local delivery'!AA:AA,'Details local delivery'!B:B,A926)</f>
        <v>0</v>
      </c>
      <c r="M926" s="256">
        <f>IFERROR(_xlfn.MAXIFS('Details local delivery'!AB:AB,'Details local delivery'!B:B,A926),"-")</f>
        <v>0</v>
      </c>
      <c r="N926" s="104" t="e">
        <f t="shared" si="175"/>
        <v>#DIV/0!</v>
      </c>
      <c r="O926" s="104" t="e">
        <f t="shared" si="176"/>
        <v>#DIV/0!</v>
      </c>
      <c r="P926" s="99">
        <f t="shared" si="177"/>
        <v>0</v>
      </c>
      <c r="Q926" s="100">
        <f t="shared" si="178"/>
        <v>0</v>
      </c>
      <c r="R926" s="105" t="e">
        <f t="shared" si="179"/>
        <v>#DIV/0!</v>
      </c>
      <c r="S926" s="101" t="e">
        <f t="shared" si="173"/>
        <v>#DIV/0!</v>
      </c>
      <c r="T926" s="102"/>
      <c r="U926" s="107"/>
      <c r="V926" s="5"/>
    </row>
    <row r="927" spans="1:22" ht="15.6" hidden="1" x14ac:dyDescent="0.3">
      <c r="A927" s="18" t="s">
        <v>1723</v>
      </c>
      <c r="B927" s="92">
        <f>+IFERROR(VLOOKUP(A927,'Details local delivery'!B:C,2,0),"-")</f>
        <v>46105</v>
      </c>
      <c r="C927" s="93">
        <f t="shared" si="174"/>
        <v>46105</v>
      </c>
      <c r="D927" s="94" t="str">
        <f>+IFERROR(VLOOKUP(A927,'Details local delivery'!B:E,4,0),"-")</f>
        <v>GTS</v>
      </c>
      <c r="E927" s="94">
        <f>VLOOKUP(A927,'Details local delivery'!B:L,11,0)</f>
        <v>0</v>
      </c>
      <c r="F927" s="94">
        <f>SUMIFS('Details local delivery'!M:M,'Details local delivery'!G:G,'RECAP Delivery Plan '!A927)</f>
        <v>1</v>
      </c>
      <c r="G927" s="94">
        <f>VLOOKUP(A927,'Details local delivery'!B:J,9,0)</f>
        <v>0</v>
      </c>
      <c r="H927" s="95">
        <f>SUMIFS('Details local delivery'!K:K,'Details local delivery'!G:G,'RECAP Delivery Plan '!A927)</f>
        <v>0</v>
      </c>
      <c r="I927" s="96">
        <f>SUMIFS('Details local delivery'!Y:Y,'Details local delivery'!B:B,A:A)</f>
        <v>0</v>
      </c>
      <c r="J927" s="97">
        <f>AVERAGEIFS('Details local delivery'!W:W,'Details local delivery'!B:B,A927)</f>
        <v>1</v>
      </c>
      <c r="K927" s="96">
        <f>_xlfn.MAXIFS('Details local delivery'!Z:Z,'Details local delivery'!B:B,A927)</f>
        <v>0</v>
      </c>
      <c r="L927" s="96">
        <f>_xlfn.MAXIFS('Details local delivery'!AA:AA,'Details local delivery'!B:B,A927)</f>
        <v>0</v>
      </c>
      <c r="M927" s="256">
        <f>IFERROR(_xlfn.MAXIFS('Details local delivery'!AB:AB,'Details local delivery'!B:B,A927),"-")</f>
        <v>0</v>
      </c>
      <c r="N927" s="104" t="e">
        <f t="shared" si="175"/>
        <v>#DIV/0!</v>
      </c>
      <c r="O927" s="104" t="e">
        <f t="shared" si="176"/>
        <v>#DIV/0!</v>
      </c>
      <c r="P927" s="99">
        <f t="shared" si="177"/>
        <v>0</v>
      </c>
      <c r="Q927" s="100">
        <f t="shared" si="178"/>
        <v>0</v>
      </c>
      <c r="R927" s="105" t="e">
        <f t="shared" si="179"/>
        <v>#DIV/0!</v>
      </c>
      <c r="S927" s="101" t="e">
        <f t="shared" si="173"/>
        <v>#DIV/0!</v>
      </c>
      <c r="T927" s="102"/>
      <c r="U927" s="107"/>
      <c r="V927" s="5"/>
    </row>
    <row r="928" spans="1:22" ht="15.6" hidden="1" x14ac:dyDescent="0.3">
      <c r="A928" s="18" t="s">
        <v>1724</v>
      </c>
      <c r="B928" s="92">
        <f>+IFERROR(VLOOKUP(A928,'Details local delivery'!B:C,2,0),"-")</f>
        <v>46106</v>
      </c>
      <c r="C928" s="93">
        <f t="shared" si="174"/>
        <v>46106</v>
      </c>
      <c r="D928" s="94" t="str">
        <f>+IFERROR(VLOOKUP(A928,'Details local delivery'!B:E,4,0),"-")</f>
        <v>GTS</v>
      </c>
      <c r="E928" s="94">
        <f>VLOOKUP(A928,'Details local delivery'!B:L,11,0)</f>
        <v>0</v>
      </c>
      <c r="F928" s="94">
        <f>SUMIFS('Details local delivery'!M:M,'Details local delivery'!G:G,'RECAP Delivery Plan '!A928)</f>
        <v>1</v>
      </c>
      <c r="G928" s="94">
        <f>VLOOKUP(A928,'Details local delivery'!B:J,9,0)</f>
        <v>0</v>
      </c>
      <c r="H928" s="95">
        <f>SUMIFS('Details local delivery'!K:K,'Details local delivery'!G:G,'RECAP Delivery Plan '!A928)</f>
        <v>0</v>
      </c>
      <c r="I928" s="96">
        <f>SUMIFS('Details local delivery'!Y:Y,'Details local delivery'!B:B,A:A)</f>
        <v>0</v>
      </c>
      <c r="J928" s="97">
        <f>AVERAGEIFS('Details local delivery'!W:W,'Details local delivery'!B:B,A928)</f>
        <v>1</v>
      </c>
      <c r="K928" s="96">
        <f>_xlfn.MAXIFS('Details local delivery'!Z:Z,'Details local delivery'!B:B,A928)</f>
        <v>0</v>
      </c>
      <c r="L928" s="96">
        <f>_xlfn.MAXIFS('Details local delivery'!AA:AA,'Details local delivery'!B:B,A928)</f>
        <v>0</v>
      </c>
      <c r="M928" s="256">
        <f>IFERROR(_xlfn.MAXIFS('Details local delivery'!AB:AB,'Details local delivery'!B:B,A928),"-")</f>
        <v>0</v>
      </c>
      <c r="N928" s="104" t="e">
        <f t="shared" si="175"/>
        <v>#DIV/0!</v>
      </c>
      <c r="O928" s="104" t="e">
        <f t="shared" si="176"/>
        <v>#DIV/0!</v>
      </c>
      <c r="P928" s="99">
        <f t="shared" si="177"/>
        <v>0</v>
      </c>
      <c r="Q928" s="100">
        <f t="shared" si="178"/>
        <v>0</v>
      </c>
      <c r="R928" s="105" t="e">
        <f t="shared" si="179"/>
        <v>#DIV/0!</v>
      </c>
      <c r="S928" s="101" t="e">
        <f t="shared" si="173"/>
        <v>#DIV/0!</v>
      </c>
      <c r="T928" s="102"/>
      <c r="U928" s="107"/>
      <c r="V928" s="5"/>
    </row>
    <row r="929" spans="1:22" ht="15.6" x14ac:dyDescent="0.3">
      <c r="A929" s="18" t="s">
        <v>1725</v>
      </c>
      <c r="B929" s="92">
        <f>+IFERROR(VLOOKUP(A929,'Details local delivery'!B:C,2,0),"-")</f>
        <v>46127</v>
      </c>
      <c r="C929" s="93">
        <f t="shared" si="174"/>
        <v>46127</v>
      </c>
      <c r="D929" s="94" t="str">
        <f>+IFERROR(VLOOKUP(A929,'Details local delivery'!B:E,4,0),"-")</f>
        <v>9524TU238</v>
      </c>
      <c r="E929" s="94">
        <f>VLOOKUP(A929,'Details local delivery'!B:L,11,0)</f>
        <v>14</v>
      </c>
      <c r="F929" s="94">
        <f>SUMIFS('Details local delivery'!M:M,'Details local delivery'!G:G,'RECAP Delivery Plan '!A929)</f>
        <v>10</v>
      </c>
      <c r="G929" s="94">
        <f>VLOOKUP(A929,'Details local delivery'!B:J,9,0)</f>
        <v>10230</v>
      </c>
      <c r="H929" s="95">
        <f>SUMIFS('Details local delivery'!K:K,'Details local delivery'!G:G,'RECAP Delivery Plan '!A929)</f>
        <v>11000</v>
      </c>
      <c r="I929" s="96">
        <f>SUMIFS('Details local delivery'!Y:Y,'Details local delivery'!B:B,A:A)</f>
        <v>0</v>
      </c>
      <c r="J929" s="97">
        <f>AVERAGEIFS('Details local delivery'!W:W,'Details local delivery'!B:B,A929)</f>
        <v>1</v>
      </c>
      <c r="K929" s="96">
        <f>_xlfn.MAXIFS('Details local delivery'!Z:Z,'Details local delivery'!B:B,A929)</f>
        <v>0</v>
      </c>
      <c r="L929" s="96">
        <f>_xlfn.MAXIFS('Details local delivery'!AA:AA,'Details local delivery'!B:B,A929)</f>
        <v>0</v>
      </c>
      <c r="M929" s="256">
        <f>IFERROR(_xlfn.MAXIFS('Details local delivery'!AB:AB,'Details local delivery'!B:B,A929),"-")</f>
        <v>0</v>
      </c>
      <c r="N929" s="104">
        <f t="shared" si="175"/>
        <v>0.7142857142857143</v>
      </c>
      <c r="O929" s="104">
        <f t="shared" si="176"/>
        <v>1.075268817204301</v>
      </c>
      <c r="P929" s="99">
        <f t="shared" si="177"/>
        <v>0</v>
      </c>
      <c r="Q929" s="100">
        <f t="shared" si="178"/>
        <v>0</v>
      </c>
      <c r="R929" s="105" t="e">
        <f t="shared" si="179"/>
        <v>#DIV/0!</v>
      </c>
      <c r="S929" s="101">
        <f t="shared" si="173"/>
        <v>1.075268817204301</v>
      </c>
      <c r="T929" s="102"/>
      <c r="U929" s="107"/>
      <c r="V929" s="5"/>
    </row>
    <row r="930" spans="1:22" ht="15.6" hidden="1" x14ac:dyDescent="0.3">
      <c r="A930" s="18" t="s">
        <v>1726</v>
      </c>
      <c r="B930" s="92">
        <f>+IFERROR(VLOOKUP(A930,'Details local delivery'!B:C,2,0),"-")</f>
        <v>46127</v>
      </c>
      <c r="C930" s="93">
        <f t="shared" si="174"/>
        <v>46127</v>
      </c>
      <c r="D930" s="94" t="str">
        <f>+IFERROR(VLOOKUP(A930,'Details local delivery'!B:E,4,0),"-")</f>
        <v>GTS</v>
      </c>
      <c r="E930" s="94">
        <f>VLOOKUP(A930,'Details local delivery'!B:L,11,0)</f>
        <v>0</v>
      </c>
      <c r="F930" s="94">
        <f>SUMIFS('Details local delivery'!M:M,'Details local delivery'!G:G,'RECAP Delivery Plan '!A930)</f>
        <v>0</v>
      </c>
      <c r="G930" s="94">
        <f>VLOOKUP(A930,'Details local delivery'!B:J,9,0)</f>
        <v>0</v>
      </c>
      <c r="H930" s="95">
        <f>SUMIFS('Details local delivery'!K:K,'Details local delivery'!G:G,'RECAP Delivery Plan '!A930)</f>
        <v>0</v>
      </c>
      <c r="I930" s="96">
        <f>SUMIFS('Details local delivery'!Y:Y,'Details local delivery'!B:B,A:A)</f>
        <v>0</v>
      </c>
      <c r="J930" s="97">
        <f>AVERAGEIFS('Details local delivery'!W:W,'Details local delivery'!B:B,A930)</f>
        <v>1</v>
      </c>
      <c r="K930" s="96">
        <f>_xlfn.MAXIFS('Details local delivery'!Z:Z,'Details local delivery'!B:B,A930)</f>
        <v>0</v>
      </c>
      <c r="L930" s="96">
        <f>_xlfn.MAXIFS('Details local delivery'!AA:AA,'Details local delivery'!B:B,A930)</f>
        <v>0</v>
      </c>
      <c r="M930" s="256">
        <f>IFERROR(_xlfn.MAXIFS('Details local delivery'!AB:AB,'Details local delivery'!B:B,A930),"-")</f>
        <v>0</v>
      </c>
      <c r="N930" s="104" t="e">
        <f t="shared" si="175"/>
        <v>#DIV/0!</v>
      </c>
      <c r="O930" s="104" t="e">
        <f t="shared" si="176"/>
        <v>#DIV/0!</v>
      </c>
      <c r="P930" s="99">
        <f t="shared" si="177"/>
        <v>0</v>
      </c>
      <c r="Q930" s="100">
        <f t="shared" si="178"/>
        <v>0</v>
      </c>
      <c r="R930" s="105" t="e">
        <f t="shared" si="179"/>
        <v>#DIV/0!</v>
      </c>
      <c r="S930" s="101" t="e">
        <f t="shared" si="173"/>
        <v>#DIV/0!</v>
      </c>
      <c r="T930" s="102"/>
      <c r="U930" s="107"/>
      <c r="V930" s="5"/>
    </row>
    <row r="931" spans="1:22" ht="15.6" x14ac:dyDescent="0.3">
      <c r="A931" s="18" t="s">
        <v>1729</v>
      </c>
      <c r="B931" s="92">
        <f>+IFERROR(VLOOKUP(A931,'Details local delivery'!B:C,2,0),"-")</f>
        <v>46128</v>
      </c>
      <c r="C931" s="93">
        <f t="shared" si="174"/>
        <v>46128</v>
      </c>
      <c r="D931" s="94" t="str">
        <f>+IFERROR(VLOOKUP(A931,'Details local delivery'!B:E,4,0),"-")</f>
        <v>6502TU247</v>
      </c>
      <c r="E931" s="94">
        <f>VLOOKUP(A931,'Details local delivery'!B:L,11,0)</f>
        <v>14</v>
      </c>
      <c r="F931" s="94">
        <f>SUMIFS('Details local delivery'!M:M,'Details local delivery'!G:G,'RECAP Delivery Plan '!A931)</f>
        <v>9</v>
      </c>
      <c r="G931" s="94">
        <f>VLOOKUP(A931,'Details local delivery'!B:J,9,0)</f>
        <v>8500</v>
      </c>
      <c r="H931" s="95">
        <f>SUMIFS('Details local delivery'!K:K,'Details local delivery'!G:G,'RECAP Delivery Plan '!A931)</f>
        <v>5000</v>
      </c>
      <c r="I931" s="96">
        <f>SUMIFS('Details local delivery'!Y:Y,'Details local delivery'!B:B,A:A)</f>
        <v>0</v>
      </c>
      <c r="J931" s="97">
        <f>AVERAGEIFS('Details local delivery'!W:W,'Details local delivery'!B:B,A931)</f>
        <v>1</v>
      </c>
      <c r="K931" s="96">
        <f>_xlfn.MAXIFS('Details local delivery'!Z:Z,'Details local delivery'!B:B,A931)</f>
        <v>0</v>
      </c>
      <c r="L931" s="96">
        <f>_xlfn.MAXIFS('Details local delivery'!AA:AA,'Details local delivery'!B:B,A931)</f>
        <v>0</v>
      </c>
      <c r="M931" s="96">
        <f>_xlfn.MAXIFS('Details local delivery'!AB:AB,'Details local delivery'!B:B,A931)</f>
        <v>0</v>
      </c>
      <c r="N931" s="104">
        <f t="shared" si="175"/>
        <v>0.6428571428571429</v>
      </c>
      <c r="O931" s="104">
        <f t="shared" si="176"/>
        <v>0.58823529411764708</v>
      </c>
      <c r="P931" s="99">
        <f t="shared" si="177"/>
        <v>0</v>
      </c>
      <c r="Q931" s="100">
        <f t="shared" si="178"/>
        <v>0</v>
      </c>
      <c r="R931" s="105" t="e">
        <f t="shared" si="179"/>
        <v>#DIV/0!</v>
      </c>
      <c r="S931" s="101">
        <f t="shared" si="173"/>
        <v>0.6428571428571429</v>
      </c>
      <c r="T931" s="102"/>
      <c r="U931" s="107"/>
      <c r="V931" s="5"/>
    </row>
    <row r="932" spans="1:22" ht="15.6" x14ac:dyDescent="0.3">
      <c r="A932" s="18" t="s">
        <v>1730</v>
      </c>
      <c r="B932" s="92">
        <f>+IFERROR(VLOOKUP(A932,'Details local delivery'!B:C,2,0),"-")</f>
        <v>46128</v>
      </c>
      <c r="C932" s="93">
        <f t="shared" si="174"/>
        <v>46128</v>
      </c>
      <c r="D932" s="94" t="str">
        <f>+IFERROR(VLOOKUP(A932,'Details local delivery'!B:E,4,0),"-")</f>
        <v>6502TU247</v>
      </c>
      <c r="E932" s="94">
        <f>VLOOKUP(A932,'Details local delivery'!B:L,11,0)</f>
        <v>14</v>
      </c>
      <c r="F932" s="94">
        <f>SUMIFS('Details local delivery'!M:M,'Details local delivery'!G:G,'RECAP Delivery Plan '!A932)</f>
        <v>9</v>
      </c>
      <c r="G932" s="94">
        <f>VLOOKUP(A932,'Details local delivery'!B:J,9,0)</f>
        <v>8500</v>
      </c>
      <c r="H932" s="95">
        <f>SUMIFS('Details local delivery'!K:K,'Details local delivery'!G:G,'RECAP Delivery Plan '!A932)</f>
        <v>7137</v>
      </c>
      <c r="I932" s="96">
        <f>SUMIFS('Details local delivery'!Y:Y,'Details local delivery'!B:B,A:A)</f>
        <v>0</v>
      </c>
      <c r="J932" s="97">
        <f>AVERAGEIFS('Details local delivery'!W:W,'Details local delivery'!B:B,A932)</f>
        <v>1</v>
      </c>
      <c r="K932" s="96">
        <f>_xlfn.MAXIFS('Details local delivery'!Z:Z,'Details local delivery'!B:B,A932)</f>
        <v>0</v>
      </c>
      <c r="L932" s="96">
        <f>_xlfn.MAXIFS('Details local delivery'!AA:AA,'Details local delivery'!B:B,A932)</f>
        <v>0</v>
      </c>
      <c r="M932" s="96">
        <f>_xlfn.MAXIFS('Details local delivery'!AB:AB,'Details local delivery'!B:B,A932)</f>
        <v>0</v>
      </c>
      <c r="N932" s="104">
        <f t="shared" si="175"/>
        <v>0.6428571428571429</v>
      </c>
      <c r="O932" s="104">
        <f t="shared" si="176"/>
        <v>0.83964705882352941</v>
      </c>
      <c r="P932" s="99">
        <f t="shared" si="177"/>
        <v>0</v>
      </c>
      <c r="Q932" s="100">
        <f t="shared" si="178"/>
        <v>0</v>
      </c>
      <c r="R932" s="105" t="e">
        <f t="shared" si="179"/>
        <v>#DIV/0!</v>
      </c>
      <c r="S932" s="101">
        <f t="shared" si="173"/>
        <v>0.83964705882352941</v>
      </c>
      <c r="T932" s="102"/>
      <c r="U932" s="107"/>
      <c r="V932" s="5"/>
    </row>
    <row r="933" spans="1:22" ht="15.6" x14ac:dyDescent="0.3">
      <c r="A933" s="18" t="s">
        <v>1731</v>
      </c>
      <c r="B933" s="92">
        <f>+IFERROR(VLOOKUP(A933,'Details local delivery'!B:C,2,0),"-")</f>
        <v>46128</v>
      </c>
      <c r="C933" s="93">
        <f t="shared" si="174"/>
        <v>46128</v>
      </c>
      <c r="D933" s="94" t="str">
        <f>+IFERROR(VLOOKUP(A933,'Details local delivery'!B:E,4,0),"-")</f>
        <v>626tu203</v>
      </c>
      <c r="E933" s="94">
        <f>VLOOKUP(A933,'Details local delivery'!B:L,11,0)</f>
        <v>14</v>
      </c>
      <c r="F933" s="94">
        <f>SUMIFS('Details local delivery'!M:M,'Details local delivery'!G:G,'RECAP Delivery Plan '!A933)</f>
        <v>9</v>
      </c>
      <c r="G933" s="94">
        <f>VLOOKUP(A933,'Details local delivery'!B:J,9,0)</f>
        <v>8500</v>
      </c>
      <c r="H933" s="95">
        <f>SUMIFS('Details local delivery'!K:K,'Details local delivery'!G:G,'RECAP Delivery Plan '!A933)</f>
        <v>8815</v>
      </c>
      <c r="I933" s="96">
        <f>SUMIFS('Details local delivery'!Y:Y,'Details local delivery'!B:B,A:A)</f>
        <v>0</v>
      </c>
      <c r="J933" s="97">
        <f>AVERAGEIFS('Details local delivery'!W:W,'Details local delivery'!B:B,A933)</f>
        <v>1</v>
      </c>
      <c r="K933" s="96">
        <f>_xlfn.MAXIFS('Details local delivery'!Z:Z,'Details local delivery'!B:B,A933)</f>
        <v>0</v>
      </c>
      <c r="L933" s="96">
        <f>_xlfn.MAXIFS('Details local delivery'!AA:AA,'Details local delivery'!B:B,A933)</f>
        <v>0</v>
      </c>
      <c r="M933" s="96">
        <f>_xlfn.MAXIFS('Details local delivery'!AB:AB,'Details local delivery'!B:B,A933)</f>
        <v>0</v>
      </c>
      <c r="N933" s="104">
        <f t="shared" si="175"/>
        <v>0.6428571428571429</v>
      </c>
      <c r="O933" s="104">
        <f t="shared" si="176"/>
        <v>1.0370588235294118</v>
      </c>
      <c r="P933" s="99">
        <f t="shared" si="177"/>
        <v>0</v>
      </c>
      <c r="Q933" s="100">
        <f t="shared" si="178"/>
        <v>0</v>
      </c>
      <c r="R933" s="105" t="e">
        <f t="shared" si="179"/>
        <v>#DIV/0!</v>
      </c>
      <c r="S933" s="101">
        <f t="shared" ref="S933:S996" si="180">MAX(N933,O933)</f>
        <v>1.0370588235294118</v>
      </c>
      <c r="T933" s="102"/>
      <c r="U933" s="107"/>
      <c r="V933" s="5"/>
    </row>
    <row r="934" spans="1:22" ht="15.6" x14ac:dyDescent="0.3">
      <c r="A934" s="18" t="s">
        <v>1732</v>
      </c>
      <c r="B934" s="92">
        <f>+IFERROR(VLOOKUP(A934,'Details local delivery'!B:C,2,0),"-")</f>
        <v>46128</v>
      </c>
      <c r="C934" s="93">
        <f t="shared" si="174"/>
        <v>46128</v>
      </c>
      <c r="D934" s="94" t="str">
        <f>+IFERROR(VLOOKUP(A934,'Details local delivery'!B:E,4,0),"-")</f>
        <v>REM107627</v>
      </c>
      <c r="E934" s="94">
        <f>VLOOKUP(A934,'Details local delivery'!B:L,11,0)</f>
        <v>27</v>
      </c>
      <c r="F934" s="94">
        <f>SUMIFS('Details local delivery'!M:M,'Details local delivery'!G:G,'RECAP Delivery Plan '!A934)</f>
        <v>25</v>
      </c>
      <c r="G934" s="94">
        <f>VLOOKUP(A934,'Details local delivery'!B:J,9,0)</f>
        <v>24950</v>
      </c>
      <c r="H934" s="95">
        <f>SUMIFS('Details local delivery'!K:K,'Details local delivery'!G:G,'RECAP Delivery Plan '!A934)</f>
        <v>20300</v>
      </c>
      <c r="I934" s="96">
        <f>SUMIFS('Details local delivery'!Y:Y,'Details local delivery'!B:B,A:A)</f>
        <v>0</v>
      </c>
      <c r="J934" s="97">
        <f>AVERAGEIFS('Details local delivery'!W:W,'Details local delivery'!B:B,A934)</f>
        <v>1</v>
      </c>
      <c r="K934" s="96">
        <f>_xlfn.MAXIFS('Details local delivery'!Z:Z,'Details local delivery'!B:B,A934)</f>
        <v>0</v>
      </c>
      <c r="L934" s="96">
        <f>_xlfn.MAXIFS('Details local delivery'!AA:AA,'Details local delivery'!B:B,A934)</f>
        <v>0</v>
      </c>
      <c r="M934" s="256">
        <f>IFERROR(_xlfn.MAXIFS('Details local delivery'!AB:AB,'Details local delivery'!B:B,A934),"-")</f>
        <v>0</v>
      </c>
      <c r="N934" s="104">
        <f t="shared" si="175"/>
        <v>0.92592592592592593</v>
      </c>
      <c r="O934" s="104">
        <f t="shared" si="176"/>
        <v>0.81362725450901807</v>
      </c>
      <c r="P934" s="99">
        <f t="shared" si="177"/>
        <v>0</v>
      </c>
      <c r="Q934" s="100">
        <f t="shared" si="178"/>
        <v>0</v>
      </c>
      <c r="R934" s="105" t="e">
        <f t="shared" si="179"/>
        <v>#DIV/0!</v>
      </c>
      <c r="S934" s="101">
        <f t="shared" si="180"/>
        <v>0.92592592592592593</v>
      </c>
      <c r="T934" s="102"/>
      <c r="U934" s="107"/>
      <c r="V934" s="5"/>
    </row>
    <row r="935" spans="1:22" ht="15.6" x14ac:dyDescent="0.3">
      <c r="A935" s="18" t="s">
        <v>1733</v>
      </c>
      <c r="B935" s="92">
        <f>+IFERROR(VLOOKUP(A935,'Details local delivery'!B:C,2,0),"-")</f>
        <v>46128</v>
      </c>
      <c r="C935" s="93">
        <f t="shared" si="174"/>
        <v>46128</v>
      </c>
      <c r="D935" s="94" t="str">
        <f>+IFERROR(VLOOKUP(A935,'Details local delivery'!B:E,4,0),"-")</f>
        <v>9524TU238</v>
      </c>
      <c r="E935" s="94">
        <f>VLOOKUP(A935,'Details local delivery'!B:L,11,0)</f>
        <v>14</v>
      </c>
      <c r="F935" s="94">
        <f>SUMIFS('Details local delivery'!M:M,'Details local delivery'!G:G,'RECAP Delivery Plan '!A935)</f>
        <v>16</v>
      </c>
      <c r="G935" s="94">
        <f>VLOOKUP(A935,'Details local delivery'!B:J,9,0)</f>
        <v>10230</v>
      </c>
      <c r="H935" s="95">
        <f>SUMIFS('Details local delivery'!K:K,'Details local delivery'!G:G,'RECAP Delivery Plan '!A935)</f>
        <v>10000</v>
      </c>
      <c r="I935" s="96">
        <f>SUMIFS('Details local delivery'!Y:Y,'Details local delivery'!B:B,A:A)</f>
        <v>0</v>
      </c>
      <c r="J935" s="97">
        <f>AVERAGEIFS('Details local delivery'!W:W,'Details local delivery'!B:B,A935)</f>
        <v>1</v>
      </c>
      <c r="K935" s="96">
        <f>_xlfn.MAXIFS('Details local delivery'!Z:Z,'Details local delivery'!B:B,A935)</f>
        <v>0</v>
      </c>
      <c r="L935" s="96">
        <f>_xlfn.MAXIFS('Details local delivery'!AA:AA,'Details local delivery'!B:B,A935)</f>
        <v>0</v>
      </c>
      <c r="M935" s="96">
        <f>_xlfn.MAXIFS('Details local delivery'!AB:AB,'Details local delivery'!B:B,A935)</f>
        <v>0</v>
      </c>
      <c r="N935" s="104">
        <f t="shared" si="175"/>
        <v>1.1428571428571428</v>
      </c>
      <c r="O935" s="104">
        <f t="shared" si="176"/>
        <v>0.97751710654936463</v>
      </c>
      <c r="P935" s="99">
        <f t="shared" si="177"/>
        <v>0</v>
      </c>
      <c r="Q935" s="100">
        <f t="shared" si="178"/>
        <v>0</v>
      </c>
      <c r="R935" s="105" t="e">
        <f t="shared" si="179"/>
        <v>#DIV/0!</v>
      </c>
      <c r="S935" s="253">
        <f t="shared" si="180"/>
        <v>1.1428571428571428</v>
      </c>
      <c r="T935" s="102"/>
      <c r="U935" s="107"/>
      <c r="V935" s="5"/>
    </row>
    <row r="936" spans="1:22" ht="15.6" x14ac:dyDescent="0.3">
      <c r="A936" s="18" t="s">
        <v>1734</v>
      </c>
      <c r="B936" s="92">
        <f>+IFERROR(VLOOKUP(A936,'Details local delivery'!B:C,2,0),"-")</f>
        <v>46128</v>
      </c>
      <c r="C936" s="93">
        <f t="shared" si="174"/>
        <v>46128</v>
      </c>
      <c r="D936" s="94" t="str">
        <f>+IFERROR(VLOOKUP(A936,'Details local delivery'!B:E,4,0),"-")</f>
        <v>REM107627</v>
      </c>
      <c r="E936" s="94">
        <f>VLOOKUP(A936,'Details local delivery'!B:L,11,0)</f>
        <v>27</v>
      </c>
      <c r="F936" s="94">
        <f>SUMIFS('Details local delivery'!M:M,'Details local delivery'!G:G,'RECAP Delivery Plan '!A936)</f>
        <v>11</v>
      </c>
      <c r="G936" s="94">
        <f>VLOOKUP(A936,'Details local delivery'!B:J,9,0)</f>
        <v>24950</v>
      </c>
      <c r="H936" s="95">
        <f>SUMIFS('Details local delivery'!K:K,'Details local delivery'!G:G,'RECAP Delivery Plan '!A936)</f>
        <v>3700</v>
      </c>
      <c r="I936" s="96">
        <f>SUMIFS('Details local delivery'!Y:Y,'Details local delivery'!B:B,A:A)</f>
        <v>0</v>
      </c>
      <c r="J936" s="97">
        <f>AVERAGEIFS('Details local delivery'!W:W,'Details local delivery'!B:B,A936)</f>
        <v>1</v>
      </c>
      <c r="K936" s="96">
        <f>_xlfn.MAXIFS('Details local delivery'!Z:Z,'Details local delivery'!B:B,A936)</f>
        <v>0</v>
      </c>
      <c r="L936" s="96">
        <f>_xlfn.MAXIFS('Details local delivery'!AA:AA,'Details local delivery'!B:B,A936)</f>
        <v>0</v>
      </c>
      <c r="M936" s="256">
        <f>IFERROR(_xlfn.MAXIFS('Details local delivery'!AB:AB,'Details local delivery'!B:B,A936),"-")</f>
        <v>0</v>
      </c>
      <c r="N936" s="104">
        <f t="shared" si="175"/>
        <v>0.40740740740740738</v>
      </c>
      <c r="O936" s="104">
        <f t="shared" si="176"/>
        <v>0.14829659318637275</v>
      </c>
      <c r="P936" s="99">
        <f t="shared" si="177"/>
        <v>0</v>
      </c>
      <c r="Q936" s="100">
        <f t="shared" si="178"/>
        <v>0</v>
      </c>
      <c r="R936" s="105" t="e">
        <f t="shared" si="179"/>
        <v>#DIV/0!</v>
      </c>
      <c r="S936" s="101">
        <f t="shared" si="180"/>
        <v>0.40740740740740738</v>
      </c>
      <c r="T936" s="102"/>
      <c r="U936" s="107"/>
      <c r="V936" s="5"/>
    </row>
    <row r="937" spans="1:22" ht="15.6" x14ac:dyDescent="0.3">
      <c r="A937" s="18" t="s">
        <v>1735</v>
      </c>
      <c r="B937" s="92">
        <f>+IFERROR(VLOOKUP(A937,'Details local delivery'!B:C,2,0),"-")</f>
        <v>46128</v>
      </c>
      <c r="C937" s="93">
        <f t="shared" si="174"/>
        <v>46128</v>
      </c>
      <c r="D937" s="94" t="str">
        <f>+IFERROR(VLOOKUP(A937,'Details local delivery'!B:E,4,0),"-")</f>
        <v>6502TU247</v>
      </c>
      <c r="E937" s="94">
        <f>VLOOKUP(A937,'Details local delivery'!B:L,11,0)</f>
        <v>14</v>
      </c>
      <c r="F937" s="94">
        <f>SUMIFS('Details local delivery'!M:M,'Details local delivery'!G:G,'RECAP Delivery Plan '!A937)</f>
        <v>10</v>
      </c>
      <c r="G937" s="94">
        <f>VLOOKUP(A937,'Details local delivery'!B:J,9,0)</f>
        <v>8500</v>
      </c>
      <c r="H937" s="95">
        <f>SUMIFS('Details local delivery'!K:K,'Details local delivery'!G:G,'RECAP Delivery Plan '!A937)</f>
        <v>1000</v>
      </c>
      <c r="I937" s="96">
        <f>SUMIFS('Details local delivery'!Y:Y,'Details local delivery'!B:B,A:A)</f>
        <v>0</v>
      </c>
      <c r="J937" s="97">
        <f>AVERAGEIFS('Details local delivery'!W:W,'Details local delivery'!B:B,A937)</f>
        <v>1</v>
      </c>
      <c r="K937" s="96">
        <f>_xlfn.MAXIFS('Details local delivery'!Z:Z,'Details local delivery'!B:B,A937)</f>
        <v>0</v>
      </c>
      <c r="L937" s="96">
        <f>_xlfn.MAXIFS('Details local delivery'!AA:AA,'Details local delivery'!B:B,A937)</f>
        <v>0</v>
      </c>
      <c r="M937" s="256">
        <f>IFERROR(_xlfn.MAXIFS('Details local delivery'!AB:AB,'Details local delivery'!B:B,A937),"-")</f>
        <v>0</v>
      </c>
      <c r="N937" s="104">
        <f t="shared" si="175"/>
        <v>0.7142857142857143</v>
      </c>
      <c r="O937" s="104">
        <f t="shared" si="176"/>
        <v>0.11764705882352941</v>
      </c>
      <c r="P937" s="99">
        <f t="shared" si="177"/>
        <v>0</v>
      </c>
      <c r="Q937" s="100">
        <f t="shared" si="178"/>
        <v>0</v>
      </c>
      <c r="R937" s="105" t="e">
        <f t="shared" si="179"/>
        <v>#DIV/0!</v>
      </c>
      <c r="S937" s="101">
        <f t="shared" si="180"/>
        <v>0.7142857142857143</v>
      </c>
      <c r="T937" s="102"/>
      <c r="U937" s="107"/>
      <c r="V937" s="5"/>
    </row>
    <row r="938" spans="1:22" ht="15.6" x14ac:dyDescent="0.3">
      <c r="A938" s="18" t="s">
        <v>1736</v>
      </c>
      <c r="B938" s="92">
        <f>+IFERROR(VLOOKUP(A938,'Details local delivery'!B:C,2,0),"-")</f>
        <v>46128</v>
      </c>
      <c r="C938" s="93">
        <f t="shared" si="174"/>
        <v>46128</v>
      </c>
      <c r="D938" s="94" t="str">
        <f>+IFERROR(VLOOKUP(A938,'Details local delivery'!B:E,4,0),"-")</f>
        <v>6502TU247</v>
      </c>
      <c r="E938" s="94">
        <f>VLOOKUP(A938,'Details local delivery'!B:L,11,0)</f>
        <v>14</v>
      </c>
      <c r="F938" s="94">
        <f>SUMIFS('Details local delivery'!M:M,'Details local delivery'!G:G,'RECAP Delivery Plan '!A938)</f>
        <v>11</v>
      </c>
      <c r="G938" s="94">
        <f>VLOOKUP(A938,'Details local delivery'!B:J,9,0)</f>
        <v>8500</v>
      </c>
      <c r="H938" s="95">
        <f>SUMIFS('Details local delivery'!K:K,'Details local delivery'!G:G,'RECAP Delivery Plan '!A938)</f>
        <v>1274</v>
      </c>
      <c r="I938" s="96">
        <f>SUMIFS('Details local delivery'!Y:Y,'Details local delivery'!B:B,A:A)</f>
        <v>0</v>
      </c>
      <c r="J938" s="97">
        <f>AVERAGEIFS('Details local delivery'!W:W,'Details local delivery'!B:B,A938)</f>
        <v>1</v>
      </c>
      <c r="K938" s="96">
        <f>_xlfn.MAXIFS('Details local delivery'!Z:Z,'Details local delivery'!B:B,A938)</f>
        <v>0</v>
      </c>
      <c r="L938" s="96">
        <f>_xlfn.MAXIFS('Details local delivery'!AA:AA,'Details local delivery'!B:B,A938)</f>
        <v>0</v>
      </c>
      <c r="M938" s="256">
        <f>IFERROR(_xlfn.MAXIFS('Details local delivery'!AB:AB,'Details local delivery'!B:B,A938),"-")</f>
        <v>0</v>
      </c>
      <c r="N938" s="104">
        <f t="shared" si="175"/>
        <v>0.7857142857142857</v>
      </c>
      <c r="O938" s="104">
        <f t="shared" si="176"/>
        <v>0.14988235294117647</v>
      </c>
      <c r="P938" s="99">
        <f t="shared" si="177"/>
        <v>0</v>
      </c>
      <c r="Q938" s="100">
        <f t="shared" si="178"/>
        <v>0</v>
      </c>
      <c r="R938" s="105" t="e">
        <f t="shared" si="179"/>
        <v>#DIV/0!</v>
      </c>
      <c r="S938" s="101">
        <f t="shared" si="180"/>
        <v>0.7857142857142857</v>
      </c>
      <c r="T938" s="102"/>
      <c r="U938" s="107"/>
      <c r="V938" s="5"/>
    </row>
    <row r="939" spans="1:22" ht="15.6" x14ac:dyDescent="0.3">
      <c r="A939" s="18" t="s">
        <v>1737</v>
      </c>
      <c r="B939" s="92">
        <f>+IFERROR(VLOOKUP(A939,'Details local delivery'!B:C,2,0),"-")</f>
        <v>46128</v>
      </c>
      <c r="C939" s="93">
        <f t="shared" si="174"/>
        <v>46128</v>
      </c>
      <c r="D939" s="94" t="str">
        <f>+IFERROR(VLOOKUP(A939,'Details local delivery'!B:E,4,0),"-")</f>
        <v>4331tu175</v>
      </c>
      <c r="E939" s="94">
        <f>VLOOKUP(A939,'Details local delivery'!B:L,11,0)</f>
        <v>14</v>
      </c>
      <c r="F939" s="94">
        <f>SUMIFS('Details local delivery'!M:M,'Details local delivery'!G:G,'RECAP Delivery Plan '!A939)</f>
        <v>7</v>
      </c>
      <c r="G939" s="94">
        <f>VLOOKUP(A939,'Details local delivery'!B:J,9,0)</f>
        <v>9200</v>
      </c>
      <c r="H939" s="95">
        <f>SUMIFS('Details local delivery'!K:K,'Details local delivery'!G:G,'RECAP Delivery Plan '!A939)</f>
        <v>6241</v>
      </c>
      <c r="I939" s="96">
        <f>SUMIFS('Details local delivery'!Y:Y,'Details local delivery'!B:B,A:A)</f>
        <v>0</v>
      </c>
      <c r="J939" s="97">
        <f>AVERAGEIFS('Details local delivery'!W:W,'Details local delivery'!B:B,A939)</f>
        <v>1</v>
      </c>
      <c r="K939" s="96">
        <f>_xlfn.MAXIFS('Details local delivery'!Z:Z,'Details local delivery'!B:B,A939)</f>
        <v>0</v>
      </c>
      <c r="L939" s="96">
        <f>_xlfn.MAXIFS('Details local delivery'!AA:AA,'Details local delivery'!B:B,A939)</f>
        <v>0</v>
      </c>
      <c r="M939" s="256">
        <f>IFERROR(_xlfn.MAXIFS('Details local delivery'!AB:AB,'Details local delivery'!B:B,A939),"-")</f>
        <v>0</v>
      </c>
      <c r="N939" s="104">
        <f t="shared" si="175"/>
        <v>0.5</v>
      </c>
      <c r="O939" s="104">
        <f t="shared" si="176"/>
        <v>0.67836956521739133</v>
      </c>
      <c r="P939" s="99">
        <f t="shared" si="177"/>
        <v>0</v>
      </c>
      <c r="Q939" s="100">
        <f t="shared" si="178"/>
        <v>0</v>
      </c>
      <c r="R939" s="105" t="e">
        <f t="shared" si="179"/>
        <v>#DIV/0!</v>
      </c>
      <c r="S939" s="101">
        <f t="shared" si="180"/>
        <v>0.67836956521739133</v>
      </c>
      <c r="T939" s="102"/>
      <c r="U939" s="107"/>
      <c r="V939" s="5"/>
    </row>
    <row r="940" spans="1:22" ht="15.6" x14ac:dyDescent="0.3">
      <c r="A940" s="18" t="s">
        <v>1738</v>
      </c>
      <c r="B940" s="92">
        <f>+IFERROR(VLOOKUP(A940,'Details local delivery'!B:C,2,0),"-")</f>
        <v>46128</v>
      </c>
      <c r="C940" s="93">
        <f t="shared" si="174"/>
        <v>46128</v>
      </c>
      <c r="D940" s="94" t="str">
        <f>+IFERROR(VLOOKUP(A940,'Details local delivery'!B:E,4,0),"-")</f>
        <v>4331tu175</v>
      </c>
      <c r="E940" s="94">
        <f>VLOOKUP(A940,'Details local delivery'!B:L,11,0)</f>
        <v>14</v>
      </c>
      <c r="F940" s="94">
        <f>SUMIFS('Details local delivery'!M:M,'Details local delivery'!G:G,'RECAP Delivery Plan '!A940)</f>
        <v>10</v>
      </c>
      <c r="G940" s="94">
        <f>VLOOKUP(A940,'Details local delivery'!B:J,9,0)</f>
        <v>9200</v>
      </c>
      <c r="H940" s="95">
        <f>SUMIFS('Details local delivery'!K:K,'Details local delivery'!G:G,'RECAP Delivery Plan '!A940)</f>
        <v>8500</v>
      </c>
      <c r="I940" s="96">
        <f>SUMIFS('Details local delivery'!Y:Y,'Details local delivery'!B:B,A:A)</f>
        <v>0</v>
      </c>
      <c r="J940" s="97">
        <f>AVERAGEIFS('Details local delivery'!W:W,'Details local delivery'!B:B,A940)</f>
        <v>1</v>
      </c>
      <c r="K940" s="96">
        <f>_xlfn.MAXIFS('Details local delivery'!Z:Z,'Details local delivery'!B:B,A940)</f>
        <v>0</v>
      </c>
      <c r="L940" s="96">
        <f>_xlfn.MAXIFS('Details local delivery'!AA:AA,'Details local delivery'!B:B,A940)</f>
        <v>0</v>
      </c>
      <c r="M940" s="256">
        <f>IFERROR(_xlfn.MAXIFS('Details local delivery'!AB:AB,'Details local delivery'!B:B,A940),"-")</f>
        <v>0</v>
      </c>
      <c r="N940" s="104">
        <f t="shared" si="175"/>
        <v>0.7142857142857143</v>
      </c>
      <c r="O940" s="104">
        <f t="shared" si="176"/>
        <v>0.92391304347826086</v>
      </c>
      <c r="P940" s="99">
        <f t="shared" si="177"/>
        <v>0</v>
      </c>
      <c r="Q940" s="100">
        <f t="shared" si="178"/>
        <v>0</v>
      </c>
      <c r="R940" s="105" t="e">
        <f t="shared" si="179"/>
        <v>#DIV/0!</v>
      </c>
      <c r="S940" s="101">
        <f t="shared" si="180"/>
        <v>0.92391304347826086</v>
      </c>
      <c r="T940" s="102"/>
      <c r="U940" s="107"/>
      <c r="V940" s="5"/>
    </row>
    <row r="941" spans="1:22" ht="15.6" x14ac:dyDescent="0.3">
      <c r="A941" s="18" t="s">
        <v>1739</v>
      </c>
      <c r="B941" s="92">
        <f>+IFERROR(VLOOKUP(A941,'Details local delivery'!B:C,2,0),"-")</f>
        <v>46128</v>
      </c>
      <c r="C941" s="93">
        <f t="shared" si="174"/>
        <v>46128</v>
      </c>
      <c r="D941" s="94" t="str">
        <f>+IFERROR(VLOOKUP(A941,'Details local delivery'!B:E,4,0),"-")</f>
        <v>9524TU238</v>
      </c>
      <c r="E941" s="94">
        <f>VLOOKUP(A941,'Details local delivery'!B:L,11,0)</f>
        <v>14</v>
      </c>
      <c r="F941" s="94">
        <f>SUMIFS('Details local delivery'!M:M,'Details local delivery'!G:G,'RECAP Delivery Plan '!A941)</f>
        <v>14</v>
      </c>
      <c r="G941" s="94">
        <f>VLOOKUP(A941,'Details local delivery'!B:J,9,0)</f>
        <v>10230</v>
      </c>
      <c r="H941" s="95">
        <f>SUMIFS('Details local delivery'!K:K,'Details local delivery'!G:G,'RECAP Delivery Plan '!A941)</f>
        <v>4500</v>
      </c>
      <c r="I941" s="96">
        <f>SUMIFS('Details local delivery'!Y:Y,'Details local delivery'!B:B,A:A)</f>
        <v>0</v>
      </c>
      <c r="J941" s="97">
        <f>AVERAGEIFS('Details local delivery'!W:W,'Details local delivery'!B:B,A941)</f>
        <v>1</v>
      </c>
      <c r="K941" s="96">
        <f>_xlfn.MAXIFS('Details local delivery'!Z:Z,'Details local delivery'!B:B,A941)</f>
        <v>0</v>
      </c>
      <c r="L941" s="96">
        <f>_xlfn.MAXIFS('Details local delivery'!AA:AA,'Details local delivery'!B:B,A941)</f>
        <v>0</v>
      </c>
      <c r="M941" s="256">
        <f>IFERROR(_xlfn.MAXIFS('Details local delivery'!AB:AB,'Details local delivery'!B:B,A941),"-")</f>
        <v>0</v>
      </c>
      <c r="N941" s="104">
        <f t="shared" si="175"/>
        <v>1</v>
      </c>
      <c r="O941" s="104">
        <f t="shared" si="176"/>
        <v>0.43988269794721407</v>
      </c>
      <c r="P941" s="99">
        <f t="shared" si="177"/>
        <v>0</v>
      </c>
      <c r="Q941" s="100">
        <f t="shared" si="178"/>
        <v>0</v>
      </c>
      <c r="R941" s="105" t="e">
        <f t="shared" si="179"/>
        <v>#DIV/0!</v>
      </c>
      <c r="S941" s="101">
        <f t="shared" si="180"/>
        <v>1</v>
      </c>
      <c r="T941" s="102"/>
      <c r="U941" s="107"/>
      <c r="V941" s="5"/>
    </row>
    <row r="942" spans="1:22" ht="15.6" hidden="1" x14ac:dyDescent="0.3">
      <c r="A942" s="18" t="s">
        <v>1740</v>
      </c>
      <c r="B942" s="92">
        <f>+IFERROR(VLOOKUP(A942,'Details local delivery'!B:C,2,0),"-")</f>
        <v>46128</v>
      </c>
      <c r="C942" s="93">
        <f t="shared" si="174"/>
        <v>46128</v>
      </c>
      <c r="D942" s="94" t="str">
        <f>+IFERROR(VLOOKUP(A942,'Details local delivery'!B:E,4,0),"-")</f>
        <v xml:space="preserve">location </v>
      </c>
      <c r="E942" s="94">
        <f>VLOOKUP(A942,'Details local delivery'!B:L,11,0)</f>
        <v>0</v>
      </c>
      <c r="F942" s="94">
        <f>SUMIFS('Details local delivery'!M:M,'Details local delivery'!G:G,'RECAP Delivery Plan '!A942)</f>
        <v>33</v>
      </c>
      <c r="G942" s="94">
        <f>VLOOKUP(A942,'Details local delivery'!B:J,9,0)</f>
        <v>0</v>
      </c>
      <c r="H942" s="95">
        <f>SUMIFS('Details local delivery'!K:K,'Details local delivery'!G:G,'RECAP Delivery Plan '!A942)</f>
        <v>0</v>
      </c>
      <c r="I942" s="96">
        <f>SUMIFS('Details local delivery'!Y:Y,'Details local delivery'!B:B,A:A)</f>
        <v>0</v>
      </c>
      <c r="J942" s="97">
        <f>AVERAGEIFS('Details local delivery'!W:W,'Details local delivery'!B:B,A942)</f>
        <v>1</v>
      </c>
      <c r="K942" s="96">
        <f>_xlfn.MAXIFS('Details local delivery'!Z:Z,'Details local delivery'!B:B,A942)</f>
        <v>0</v>
      </c>
      <c r="L942" s="96">
        <f>_xlfn.MAXIFS('Details local delivery'!AA:AA,'Details local delivery'!B:B,A942)</f>
        <v>0</v>
      </c>
      <c r="M942" s="96">
        <f>_xlfn.MAXIFS('Details local delivery'!AB:AB,'Details local delivery'!B:B,A942)</f>
        <v>0</v>
      </c>
      <c r="N942" s="104" t="e">
        <f t="shared" si="175"/>
        <v>#DIV/0!</v>
      </c>
      <c r="O942" s="104" t="e">
        <f t="shared" si="176"/>
        <v>#DIV/0!</v>
      </c>
      <c r="P942" s="99">
        <f t="shared" si="177"/>
        <v>0</v>
      </c>
      <c r="Q942" s="100">
        <f t="shared" si="178"/>
        <v>0</v>
      </c>
      <c r="R942" s="105" t="e">
        <f t="shared" si="179"/>
        <v>#DIV/0!</v>
      </c>
      <c r="S942" s="101" t="e">
        <f t="shared" si="180"/>
        <v>#DIV/0!</v>
      </c>
      <c r="T942" s="102"/>
      <c r="U942" s="107"/>
      <c r="V942" s="5"/>
    </row>
    <row r="943" spans="1:22" ht="15.6" hidden="1" x14ac:dyDescent="0.3">
      <c r="A943" s="18" t="s">
        <v>1741</v>
      </c>
      <c r="B943" s="92">
        <f>+IFERROR(VLOOKUP(A943,'Details local delivery'!B:C,2,0),"-")</f>
        <v>46129</v>
      </c>
      <c r="C943" s="93">
        <f t="shared" si="174"/>
        <v>46129</v>
      </c>
      <c r="D943" s="94" t="str">
        <f>+IFERROR(VLOOKUP(A943,'Details local delivery'!B:E,4,0),"-")</f>
        <v xml:space="preserve">location </v>
      </c>
      <c r="E943" s="94">
        <f>VLOOKUP(A943,'Details local delivery'!B:L,11,0)</f>
        <v>0</v>
      </c>
      <c r="F943" s="94">
        <f>SUMIFS('Details local delivery'!M:M,'Details local delivery'!G:G,'RECAP Delivery Plan '!A943)</f>
        <v>23</v>
      </c>
      <c r="G943" s="94">
        <f>VLOOKUP(A943,'Details local delivery'!B:J,9,0)</f>
        <v>0</v>
      </c>
      <c r="H943" s="95">
        <f>SUMIFS('Details local delivery'!K:K,'Details local delivery'!G:G,'RECAP Delivery Plan '!A943)</f>
        <v>10300</v>
      </c>
      <c r="I943" s="96">
        <f>SUMIFS('Details local delivery'!Y:Y,'Details local delivery'!B:B,A:A)</f>
        <v>0</v>
      </c>
      <c r="J943" s="97">
        <f>AVERAGEIFS('Details local delivery'!W:W,'Details local delivery'!B:B,A943)</f>
        <v>1</v>
      </c>
      <c r="K943" s="96">
        <f>_xlfn.MAXIFS('Details local delivery'!Z:Z,'Details local delivery'!B:B,A943)</f>
        <v>0</v>
      </c>
      <c r="L943" s="96">
        <f>_xlfn.MAXIFS('Details local delivery'!AA:AA,'Details local delivery'!B:B,A943)</f>
        <v>0</v>
      </c>
      <c r="M943" s="96">
        <f>_xlfn.MAXIFS('Details local delivery'!AB:AB,'Details local delivery'!B:B,A943)</f>
        <v>0</v>
      </c>
      <c r="N943" s="104" t="e">
        <f t="shared" si="175"/>
        <v>#DIV/0!</v>
      </c>
      <c r="O943" s="104" t="e">
        <f t="shared" si="176"/>
        <v>#DIV/0!</v>
      </c>
      <c r="P943" s="99">
        <f t="shared" si="177"/>
        <v>0</v>
      </c>
      <c r="Q943" s="100">
        <f t="shared" si="178"/>
        <v>0</v>
      </c>
      <c r="R943" s="105" t="e">
        <f t="shared" si="179"/>
        <v>#DIV/0!</v>
      </c>
      <c r="S943" s="101" t="e">
        <f t="shared" si="180"/>
        <v>#DIV/0!</v>
      </c>
      <c r="T943" s="102"/>
      <c r="U943" s="107"/>
      <c r="V943" s="5"/>
    </row>
    <row r="944" spans="1:22" ht="15.6" x14ac:dyDescent="0.3">
      <c r="A944" s="18" t="s">
        <v>1742</v>
      </c>
      <c r="B944" s="92">
        <f>+IFERROR(VLOOKUP(A944,'Details local delivery'!B:C,2,0),"-")</f>
        <v>46129</v>
      </c>
      <c r="C944" s="93">
        <f t="shared" si="174"/>
        <v>46129</v>
      </c>
      <c r="D944" s="94" t="str">
        <f>+IFERROR(VLOOKUP(A944,'Details local delivery'!B:E,4,0),"-")</f>
        <v>6502TU247</v>
      </c>
      <c r="E944" s="94">
        <f>VLOOKUP(A944,'Details local delivery'!B:L,11,0)</f>
        <v>14</v>
      </c>
      <c r="F944" s="94">
        <f>SUMIFS('Details local delivery'!M:M,'Details local delivery'!G:G,'RECAP Delivery Plan '!A944)</f>
        <v>7</v>
      </c>
      <c r="G944" s="94">
        <f>VLOOKUP(A944,'Details local delivery'!B:J,9,0)</f>
        <v>8500</v>
      </c>
      <c r="H944" s="95">
        <f>SUMIFS('Details local delivery'!K:K,'Details local delivery'!G:G,'RECAP Delivery Plan '!A944)</f>
        <v>4500</v>
      </c>
      <c r="I944" s="96">
        <f>SUMIFS('Details local delivery'!Y:Y,'Details local delivery'!B:B,A:A)</f>
        <v>0</v>
      </c>
      <c r="J944" s="97">
        <f>AVERAGEIFS('Details local delivery'!W:W,'Details local delivery'!B:B,A944)</f>
        <v>1</v>
      </c>
      <c r="K944" s="96">
        <f>_xlfn.MAXIFS('Details local delivery'!Z:Z,'Details local delivery'!B:B,A944)</f>
        <v>0</v>
      </c>
      <c r="L944" s="96">
        <f>_xlfn.MAXIFS('Details local delivery'!AA:AA,'Details local delivery'!B:B,A944)</f>
        <v>0</v>
      </c>
      <c r="M944" s="256">
        <f>IFERROR(_xlfn.MAXIFS('Details local delivery'!AB:AB,'Details local delivery'!B:B,A944),"-")</f>
        <v>0</v>
      </c>
      <c r="N944" s="104">
        <f t="shared" si="175"/>
        <v>0.5</v>
      </c>
      <c r="O944" s="104">
        <f t="shared" si="176"/>
        <v>0.52941176470588236</v>
      </c>
      <c r="P944" s="99">
        <f t="shared" si="177"/>
        <v>0</v>
      </c>
      <c r="Q944" s="100">
        <f t="shared" si="178"/>
        <v>0</v>
      </c>
      <c r="R944" s="105" t="e">
        <f t="shared" si="179"/>
        <v>#DIV/0!</v>
      </c>
      <c r="S944" s="101">
        <f t="shared" si="180"/>
        <v>0.52941176470588236</v>
      </c>
      <c r="T944" s="102"/>
      <c r="U944" s="107"/>
      <c r="V944" s="5"/>
    </row>
    <row r="945" spans="1:22" ht="15.6" x14ac:dyDescent="0.3">
      <c r="A945" s="18" t="s">
        <v>1743</v>
      </c>
      <c r="B945" s="92">
        <f>+IFERROR(VLOOKUP(A945,'Details local delivery'!B:C,2,0),"-")</f>
        <v>46129</v>
      </c>
      <c r="C945" s="93">
        <f t="shared" si="174"/>
        <v>46129</v>
      </c>
      <c r="D945" s="94" t="str">
        <f>+IFERROR(VLOOKUP(A945,'Details local delivery'!B:E,4,0),"-")</f>
        <v>9524TU238</v>
      </c>
      <c r="E945" s="94">
        <f>VLOOKUP(A945,'Details local delivery'!B:L,11,0)</f>
        <v>14</v>
      </c>
      <c r="F945" s="94">
        <f>SUMIFS('Details local delivery'!M:M,'Details local delivery'!G:G,'RECAP Delivery Plan '!A945)</f>
        <v>16</v>
      </c>
      <c r="G945" s="94">
        <f>VLOOKUP(A945,'Details local delivery'!B:J,9,0)</f>
        <v>10230</v>
      </c>
      <c r="H945" s="95">
        <f>SUMIFS('Details local delivery'!K:K,'Details local delivery'!G:G,'RECAP Delivery Plan '!A945)</f>
        <v>8700</v>
      </c>
      <c r="I945" s="96">
        <f>SUMIFS('Details local delivery'!Y:Y,'Details local delivery'!B:B,A:A)</f>
        <v>0</v>
      </c>
      <c r="J945" s="97">
        <f>AVERAGEIFS('Details local delivery'!W:W,'Details local delivery'!B:B,A945)</f>
        <v>1</v>
      </c>
      <c r="K945" s="96">
        <f>_xlfn.MAXIFS('Details local delivery'!Z:Z,'Details local delivery'!B:B,A945)</f>
        <v>0</v>
      </c>
      <c r="L945" s="96">
        <f>_xlfn.MAXIFS('Details local delivery'!AA:AA,'Details local delivery'!B:B,A945)</f>
        <v>0</v>
      </c>
      <c r="M945" s="256">
        <f>IFERROR(_xlfn.MAXIFS('Details local delivery'!AB:AB,'Details local delivery'!B:B,A945),"-")</f>
        <v>0</v>
      </c>
      <c r="N945" s="104">
        <f t="shared" si="175"/>
        <v>1.1428571428571428</v>
      </c>
      <c r="O945" s="104">
        <f t="shared" si="176"/>
        <v>0.85043988269794724</v>
      </c>
      <c r="P945" s="99">
        <f t="shared" si="177"/>
        <v>0</v>
      </c>
      <c r="Q945" s="100">
        <f t="shared" si="178"/>
        <v>0</v>
      </c>
      <c r="R945" s="105" t="e">
        <f t="shared" si="179"/>
        <v>#DIV/0!</v>
      </c>
      <c r="S945" s="101">
        <f t="shared" si="180"/>
        <v>1.1428571428571428</v>
      </c>
      <c r="T945" s="102"/>
      <c r="U945" s="107"/>
      <c r="V945" s="5"/>
    </row>
    <row r="946" spans="1:22" ht="15.6" hidden="1" x14ac:dyDescent="0.3">
      <c r="A946" s="18" t="s">
        <v>1744</v>
      </c>
      <c r="B946" s="92">
        <f>+IFERROR(VLOOKUP(A946,'Details local delivery'!B:C,2,0),"-")</f>
        <v>46129</v>
      </c>
      <c r="C946" s="93">
        <f t="shared" si="174"/>
        <v>46129</v>
      </c>
      <c r="D946" s="94" t="str">
        <f>+IFERROR(VLOOKUP(A946,'Details local delivery'!B:E,4,0),"-")</f>
        <v xml:space="preserve">location </v>
      </c>
      <c r="E946" s="94">
        <f>VLOOKUP(A946,'Details local delivery'!B:L,11,0)</f>
        <v>0</v>
      </c>
      <c r="F946" s="94">
        <f>SUMIFS('Details local delivery'!M:M,'Details local delivery'!G:G,'RECAP Delivery Plan '!A946)</f>
        <v>22</v>
      </c>
      <c r="G946" s="94">
        <f>VLOOKUP(A946,'Details local delivery'!B:J,9,0)</f>
        <v>0</v>
      </c>
      <c r="H946" s="95">
        <f>SUMIFS('Details local delivery'!K:K,'Details local delivery'!G:G,'RECAP Delivery Plan '!A946)</f>
        <v>11000</v>
      </c>
      <c r="I946" s="96">
        <f>SUMIFS('Details local delivery'!Y:Y,'Details local delivery'!B:B,A:A)</f>
        <v>0</v>
      </c>
      <c r="J946" s="97">
        <f>AVERAGEIFS('Details local delivery'!W:W,'Details local delivery'!B:B,A946)</f>
        <v>1</v>
      </c>
      <c r="K946" s="96">
        <f>_xlfn.MAXIFS('Details local delivery'!Z:Z,'Details local delivery'!B:B,A946)</f>
        <v>0</v>
      </c>
      <c r="L946" s="96">
        <f>_xlfn.MAXIFS('Details local delivery'!AA:AA,'Details local delivery'!B:B,A946)</f>
        <v>0</v>
      </c>
      <c r="M946" s="256">
        <f>IFERROR(_xlfn.MAXIFS('Details local delivery'!AB:AB,'Details local delivery'!B:B,A946),"-")</f>
        <v>0</v>
      </c>
      <c r="N946" s="104" t="e">
        <f t="shared" si="175"/>
        <v>#DIV/0!</v>
      </c>
      <c r="O946" s="104" t="e">
        <f t="shared" si="176"/>
        <v>#DIV/0!</v>
      </c>
      <c r="P946" s="99">
        <f t="shared" si="177"/>
        <v>0</v>
      </c>
      <c r="Q946" s="100">
        <f t="shared" si="178"/>
        <v>0</v>
      </c>
      <c r="R946" s="105" t="e">
        <f t="shared" si="179"/>
        <v>#DIV/0!</v>
      </c>
      <c r="S946" s="253" t="e">
        <f t="shared" si="180"/>
        <v>#DIV/0!</v>
      </c>
      <c r="T946" s="102"/>
      <c r="U946" s="107"/>
      <c r="V946" s="5"/>
    </row>
    <row r="947" spans="1:22" ht="15.6" x14ac:dyDescent="0.3">
      <c r="A947" s="18" t="s">
        <v>1745</v>
      </c>
      <c r="B947" s="92">
        <f>+IFERROR(VLOOKUP(A947,'Details local delivery'!B:C,2,0),"-")</f>
        <v>46129</v>
      </c>
      <c r="C947" s="93">
        <f t="shared" si="174"/>
        <v>46129</v>
      </c>
      <c r="D947" s="94" t="str">
        <f>+IFERROR(VLOOKUP(A947,'Details local delivery'!B:E,4,0),"-")</f>
        <v>4331tu175</v>
      </c>
      <c r="E947" s="94">
        <f>VLOOKUP(A947,'Details local delivery'!B:L,11,0)</f>
        <v>14</v>
      </c>
      <c r="F947" s="94">
        <f>SUMIFS('Details local delivery'!M:M,'Details local delivery'!G:G,'RECAP Delivery Plan '!A947)</f>
        <v>7</v>
      </c>
      <c r="G947" s="94">
        <f>VLOOKUP(A947,'Details local delivery'!B:J,9,0)</f>
        <v>9200</v>
      </c>
      <c r="H947" s="95">
        <f>SUMIFS('Details local delivery'!K:K,'Details local delivery'!G:G,'RECAP Delivery Plan '!A947)</f>
        <v>6214</v>
      </c>
      <c r="I947" s="96">
        <f>SUMIFS('Details local delivery'!Y:Y,'Details local delivery'!B:B,A:A)</f>
        <v>0</v>
      </c>
      <c r="J947" s="97">
        <f>AVERAGEIFS('Details local delivery'!W:W,'Details local delivery'!B:B,A947)</f>
        <v>1</v>
      </c>
      <c r="K947" s="96">
        <f>_xlfn.MAXIFS('Details local delivery'!Z:Z,'Details local delivery'!B:B,A947)</f>
        <v>0</v>
      </c>
      <c r="L947" s="96">
        <f>_xlfn.MAXIFS('Details local delivery'!AA:AA,'Details local delivery'!B:B,A947)</f>
        <v>0</v>
      </c>
      <c r="M947" s="256">
        <f>IFERROR(_xlfn.MAXIFS('Details local delivery'!AB:AB,'Details local delivery'!B:B,A947),"-")</f>
        <v>0</v>
      </c>
      <c r="N947" s="104">
        <f t="shared" si="175"/>
        <v>0.5</v>
      </c>
      <c r="O947" s="104">
        <f t="shared" si="176"/>
        <v>0.67543478260869561</v>
      </c>
      <c r="P947" s="99">
        <f t="shared" si="177"/>
        <v>0</v>
      </c>
      <c r="Q947" s="100">
        <f t="shared" si="178"/>
        <v>0</v>
      </c>
      <c r="R947" s="105" t="e">
        <f t="shared" si="179"/>
        <v>#DIV/0!</v>
      </c>
      <c r="S947" s="101">
        <f t="shared" si="180"/>
        <v>0.67543478260869561</v>
      </c>
      <c r="T947" s="102"/>
      <c r="U947" s="107"/>
      <c r="V947" s="5"/>
    </row>
    <row r="948" spans="1:22" ht="15.6" x14ac:dyDescent="0.3">
      <c r="A948" s="18" t="s">
        <v>1746</v>
      </c>
      <c r="B948" s="92">
        <f>+IFERROR(VLOOKUP(A948,'Details local delivery'!B:C,2,0),"-")</f>
        <v>46129</v>
      </c>
      <c r="C948" s="93">
        <f t="shared" si="174"/>
        <v>46129</v>
      </c>
      <c r="D948" s="94" t="str">
        <f>+IFERROR(VLOOKUP(A948,'Details local delivery'!B:E,4,0),"-")</f>
        <v>4331tu175</v>
      </c>
      <c r="E948" s="94">
        <f>VLOOKUP(A948,'Details local delivery'!B:L,11,0)</f>
        <v>14</v>
      </c>
      <c r="F948" s="94">
        <f>SUMIFS('Details local delivery'!M:M,'Details local delivery'!G:G,'RECAP Delivery Plan '!A948)</f>
        <v>12</v>
      </c>
      <c r="G948" s="94">
        <f>VLOOKUP(A948,'Details local delivery'!B:J,9,0)</f>
        <v>9200</v>
      </c>
      <c r="H948" s="95">
        <f>SUMIFS('Details local delivery'!K:K,'Details local delivery'!G:G,'RECAP Delivery Plan '!A948)</f>
        <v>7700</v>
      </c>
      <c r="I948" s="96">
        <f>SUMIFS('Details local delivery'!Y:Y,'Details local delivery'!B:B,A:A)</f>
        <v>0</v>
      </c>
      <c r="J948" s="97">
        <f>AVERAGEIFS('Details local delivery'!W:W,'Details local delivery'!B:B,A948)</f>
        <v>1</v>
      </c>
      <c r="K948" s="96">
        <f>_xlfn.MAXIFS('Details local delivery'!Z:Z,'Details local delivery'!B:B,A948)</f>
        <v>0</v>
      </c>
      <c r="L948" s="96">
        <f>_xlfn.MAXIFS('Details local delivery'!AA:AA,'Details local delivery'!B:B,A948)</f>
        <v>0</v>
      </c>
      <c r="M948" s="256">
        <f>IFERROR(_xlfn.MAXIFS('Details local delivery'!AB:AB,'Details local delivery'!B:B,A948),"-")</f>
        <v>0</v>
      </c>
      <c r="N948" s="104">
        <f t="shared" si="175"/>
        <v>0.8571428571428571</v>
      </c>
      <c r="O948" s="104">
        <f t="shared" si="176"/>
        <v>0.83695652173913049</v>
      </c>
      <c r="P948" s="99">
        <f t="shared" si="177"/>
        <v>0</v>
      </c>
      <c r="Q948" s="100">
        <f t="shared" si="178"/>
        <v>0</v>
      </c>
      <c r="R948" s="105" t="e">
        <f t="shared" si="179"/>
        <v>#DIV/0!</v>
      </c>
      <c r="S948" s="101">
        <f t="shared" si="180"/>
        <v>0.8571428571428571</v>
      </c>
      <c r="T948" s="102"/>
      <c r="U948" s="107"/>
      <c r="V948" s="5"/>
    </row>
    <row r="949" spans="1:22" ht="15.6" x14ac:dyDescent="0.3">
      <c r="A949" s="18" t="s">
        <v>1747</v>
      </c>
      <c r="B949" s="92">
        <f>+IFERROR(VLOOKUP(A949,'Details local delivery'!B:C,2,0),"-")</f>
        <v>46129</v>
      </c>
      <c r="C949" s="93">
        <f t="shared" si="174"/>
        <v>46129</v>
      </c>
      <c r="D949" s="94" t="str">
        <f>+IFERROR(VLOOKUP(A949,'Details local delivery'!B:E,4,0),"-")</f>
        <v>626tu203</v>
      </c>
      <c r="E949" s="94">
        <f>VLOOKUP(A949,'Details local delivery'!B:L,11,0)</f>
        <v>14</v>
      </c>
      <c r="F949" s="94">
        <f>SUMIFS('Details local delivery'!M:M,'Details local delivery'!G:G,'RECAP Delivery Plan '!A949)</f>
        <v>14</v>
      </c>
      <c r="G949" s="94">
        <f>VLOOKUP(A949,'Details local delivery'!B:J,9,0)</f>
        <v>8500</v>
      </c>
      <c r="H949" s="95">
        <f>SUMIFS('Details local delivery'!K:K,'Details local delivery'!G:G,'RECAP Delivery Plan '!A949)</f>
        <v>10230</v>
      </c>
      <c r="I949" s="96">
        <f>SUMIFS('Details local delivery'!Y:Y,'Details local delivery'!B:B,A:A)</f>
        <v>0</v>
      </c>
      <c r="J949" s="97">
        <f>AVERAGEIFS('Details local delivery'!W:W,'Details local delivery'!B:B,A949)</f>
        <v>1</v>
      </c>
      <c r="K949" s="96">
        <f>_xlfn.MAXIFS('Details local delivery'!Z:Z,'Details local delivery'!B:B,A949)</f>
        <v>0</v>
      </c>
      <c r="L949" s="96">
        <f>_xlfn.MAXIFS('Details local delivery'!AA:AA,'Details local delivery'!B:B,A949)</f>
        <v>0</v>
      </c>
      <c r="M949" s="256">
        <f>IFERROR(_xlfn.MAXIFS('Details local delivery'!AB:AB,'Details local delivery'!B:B,A949),"-")</f>
        <v>0</v>
      </c>
      <c r="N949" s="104">
        <f t="shared" si="175"/>
        <v>1</v>
      </c>
      <c r="O949" s="104">
        <f t="shared" si="176"/>
        <v>1.203529411764706</v>
      </c>
      <c r="P949" s="99">
        <f t="shared" si="177"/>
        <v>0</v>
      </c>
      <c r="Q949" s="100">
        <f t="shared" si="178"/>
        <v>0</v>
      </c>
      <c r="R949" s="105" t="e">
        <f t="shared" si="179"/>
        <v>#DIV/0!</v>
      </c>
      <c r="S949" s="101">
        <f t="shared" si="180"/>
        <v>1.203529411764706</v>
      </c>
      <c r="T949" s="102"/>
      <c r="U949" s="107"/>
      <c r="V949" s="5"/>
    </row>
    <row r="950" spans="1:22" ht="15.6" x14ac:dyDescent="0.3">
      <c r="A950" s="18" t="s">
        <v>1748</v>
      </c>
      <c r="B950" s="92">
        <f>+IFERROR(VLOOKUP(A950,'Details local delivery'!B:C,2,0),"-")</f>
        <v>46129</v>
      </c>
      <c r="C950" s="93">
        <f t="shared" si="174"/>
        <v>46129</v>
      </c>
      <c r="D950" s="94" t="str">
        <f>+IFERROR(VLOOKUP(A950,'Details local delivery'!B:E,4,0),"-")</f>
        <v>626tu203</v>
      </c>
      <c r="E950" s="94">
        <f>VLOOKUP(A950,'Details local delivery'!B:L,11,0)</f>
        <v>14</v>
      </c>
      <c r="F950" s="94">
        <f>SUMIFS('Details local delivery'!M:M,'Details local delivery'!G:G,'RECAP Delivery Plan '!A950)</f>
        <v>7</v>
      </c>
      <c r="G950" s="94">
        <f>VLOOKUP(A950,'Details local delivery'!B:J,9,0)</f>
        <v>8500</v>
      </c>
      <c r="H950" s="95">
        <f>SUMIFS('Details local delivery'!K:K,'Details local delivery'!G:G,'RECAP Delivery Plan '!A950)</f>
        <v>3793</v>
      </c>
      <c r="I950" s="96">
        <f>SUMIFS('Details local delivery'!Y:Y,'Details local delivery'!B:B,A:A)</f>
        <v>0</v>
      </c>
      <c r="J950" s="97">
        <f>AVERAGEIFS('Details local delivery'!W:W,'Details local delivery'!B:B,A950)</f>
        <v>1</v>
      </c>
      <c r="K950" s="96">
        <f>_xlfn.MAXIFS('Details local delivery'!Z:Z,'Details local delivery'!B:B,A950)</f>
        <v>0</v>
      </c>
      <c r="L950" s="96">
        <f>_xlfn.MAXIFS('Details local delivery'!AA:AA,'Details local delivery'!B:B,A950)</f>
        <v>0</v>
      </c>
      <c r="M950" s="256">
        <f>IFERROR(_xlfn.MAXIFS('Details local delivery'!AB:AB,'Details local delivery'!B:B,A950),"-")</f>
        <v>0</v>
      </c>
      <c r="N950" s="104">
        <f t="shared" si="175"/>
        <v>0.5</v>
      </c>
      <c r="O950" s="104">
        <f t="shared" si="176"/>
        <v>0.44623529411764706</v>
      </c>
      <c r="P950" s="99">
        <f t="shared" si="177"/>
        <v>0</v>
      </c>
      <c r="Q950" s="100">
        <f t="shared" si="178"/>
        <v>0</v>
      </c>
      <c r="R950" s="105" t="e">
        <f t="shared" si="179"/>
        <v>#DIV/0!</v>
      </c>
      <c r="S950" s="101">
        <f t="shared" si="180"/>
        <v>0.5</v>
      </c>
      <c r="T950" s="102"/>
      <c r="U950" s="107"/>
      <c r="V950" s="5"/>
    </row>
    <row r="951" spans="1:22" ht="15.6" x14ac:dyDescent="0.3">
      <c r="A951" s="18" t="s">
        <v>1749</v>
      </c>
      <c r="B951" s="92">
        <f>+IFERROR(VLOOKUP(A951,'Details local delivery'!B:C,2,0),"-")</f>
        <v>46129</v>
      </c>
      <c r="C951" s="93">
        <f t="shared" si="174"/>
        <v>46129</v>
      </c>
      <c r="D951" s="94" t="str">
        <f>+IFERROR(VLOOKUP(A951,'Details local delivery'!B:E,4,0),"-")</f>
        <v>REM107627</v>
      </c>
      <c r="E951" s="94">
        <f>VLOOKUP(A951,'Details local delivery'!B:L,11,0)</f>
        <v>27</v>
      </c>
      <c r="F951" s="94">
        <f>SUMIFS('Details local delivery'!M:M,'Details local delivery'!G:G,'RECAP Delivery Plan '!A951)</f>
        <v>20</v>
      </c>
      <c r="G951" s="94">
        <f>VLOOKUP(A951,'Details local delivery'!B:J,9,0)</f>
        <v>24950</v>
      </c>
      <c r="H951" s="95">
        <f>SUMIFS('Details local delivery'!K:K,'Details local delivery'!G:G,'RECAP Delivery Plan '!A951)</f>
        <v>20000</v>
      </c>
      <c r="I951" s="96">
        <f>SUMIFS('Details local delivery'!Y:Y,'Details local delivery'!B:B,A:A)</f>
        <v>0</v>
      </c>
      <c r="J951" s="97">
        <f>AVERAGEIFS('Details local delivery'!W:W,'Details local delivery'!B:B,A951)</f>
        <v>1</v>
      </c>
      <c r="K951" s="96">
        <f>_xlfn.MAXIFS('Details local delivery'!Z:Z,'Details local delivery'!B:B,A951)</f>
        <v>0</v>
      </c>
      <c r="L951" s="96">
        <f>_xlfn.MAXIFS('Details local delivery'!AA:AA,'Details local delivery'!B:B,A951)</f>
        <v>0</v>
      </c>
      <c r="M951" s="256">
        <f>IFERROR(_xlfn.MAXIFS('Details local delivery'!AB:AB,'Details local delivery'!B:B,A951),"-")</f>
        <v>0</v>
      </c>
      <c r="N951" s="104">
        <f t="shared" si="175"/>
        <v>0.7407407407407407</v>
      </c>
      <c r="O951" s="104">
        <f t="shared" si="176"/>
        <v>0.80160320641282568</v>
      </c>
      <c r="P951" s="99">
        <f t="shared" si="177"/>
        <v>0</v>
      </c>
      <c r="Q951" s="100">
        <f t="shared" si="178"/>
        <v>0</v>
      </c>
      <c r="R951" s="105" t="e">
        <f t="shared" si="179"/>
        <v>#DIV/0!</v>
      </c>
      <c r="S951" s="101">
        <f t="shared" si="180"/>
        <v>0.80160320641282568</v>
      </c>
      <c r="T951" s="102"/>
      <c r="U951" s="107"/>
      <c r="V951" s="5"/>
    </row>
    <row r="952" spans="1:22" ht="15.6" hidden="1" x14ac:dyDescent="0.3">
      <c r="A952" s="18" t="s">
        <v>1750</v>
      </c>
      <c r="B952" s="92">
        <f>+IFERROR(VLOOKUP(A952,'Details local delivery'!B:C,2,0),"-")</f>
        <v>46128</v>
      </c>
      <c r="C952" s="93">
        <f t="shared" si="174"/>
        <v>46128</v>
      </c>
      <c r="D952" s="94" t="str">
        <f>+IFERROR(VLOOKUP(A952,'Details local delivery'!B:E,4,0),"-")</f>
        <v>GTS</v>
      </c>
      <c r="E952" s="94">
        <f>VLOOKUP(A952,'Details local delivery'!B:L,11,0)</f>
        <v>0</v>
      </c>
      <c r="F952" s="94">
        <f>SUMIFS('Details local delivery'!M:M,'Details local delivery'!G:G,'RECAP Delivery Plan '!A952)</f>
        <v>0</v>
      </c>
      <c r="G952" s="94">
        <f>VLOOKUP(A952,'Details local delivery'!B:J,9,0)</f>
        <v>0</v>
      </c>
      <c r="H952" s="95">
        <f>SUMIFS('Details local delivery'!K:K,'Details local delivery'!G:G,'RECAP Delivery Plan '!A952)</f>
        <v>0</v>
      </c>
      <c r="I952" s="96">
        <f>SUMIFS('Details local delivery'!Y:Y,'Details local delivery'!B:B,A:A)</f>
        <v>0</v>
      </c>
      <c r="J952" s="97">
        <f>AVERAGEIFS('Details local delivery'!W:W,'Details local delivery'!B:B,A952)</f>
        <v>1</v>
      </c>
      <c r="K952" s="96">
        <f>_xlfn.MAXIFS('Details local delivery'!Z:Z,'Details local delivery'!B:B,A952)</f>
        <v>0</v>
      </c>
      <c r="L952" s="96">
        <f>_xlfn.MAXIFS('Details local delivery'!AA:AA,'Details local delivery'!B:B,A952)</f>
        <v>0</v>
      </c>
      <c r="M952" s="256">
        <f>IFERROR(_xlfn.MAXIFS('Details local delivery'!AB:AB,'Details local delivery'!B:B,A952),"-")</f>
        <v>0</v>
      </c>
      <c r="N952" s="104" t="e">
        <f t="shared" si="175"/>
        <v>#DIV/0!</v>
      </c>
      <c r="O952" s="104" t="e">
        <f t="shared" si="176"/>
        <v>#DIV/0!</v>
      </c>
      <c r="P952" s="99">
        <f t="shared" si="177"/>
        <v>0</v>
      </c>
      <c r="Q952" s="100">
        <f t="shared" si="178"/>
        <v>0</v>
      </c>
      <c r="R952" s="105" t="e">
        <f t="shared" si="179"/>
        <v>#DIV/0!</v>
      </c>
      <c r="S952" s="101" t="e">
        <f t="shared" si="180"/>
        <v>#DIV/0!</v>
      </c>
      <c r="T952" s="102"/>
      <c r="U952" s="107"/>
      <c r="V952" s="5"/>
    </row>
    <row r="953" spans="1:22" ht="15.6" hidden="1" x14ac:dyDescent="0.3">
      <c r="A953" s="18" t="s">
        <v>1751</v>
      </c>
      <c r="B953" s="92">
        <f>+IFERROR(VLOOKUP(A953,'Details local delivery'!B:C,2,0),"-")</f>
        <v>46128</v>
      </c>
      <c r="C953" s="93">
        <f t="shared" si="174"/>
        <v>46128</v>
      </c>
      <c r="D953" s="94" t="str">
        <f>+IFERROR(VLOOKUP(A953,'Details local delivery'!B:E,4,0),"-")</f>
        <v>GTS</v>
      </c>
      <c r="E953" s="94">
        <f>VLOOKUP(A953,'Details local delivery'!B:L,11,0)</f>
        <v>0</v>
      </c>
      <c r="F953" s="94">
        <f>SUMIFS('Details local delivery'!M:M,'Details local delivery'!G:G,'RECAP Delivery Plan '!A953)</f>
        <v>10</v>
      </c>
      <c r="G953" s="94">
        <f>VLOOKUP(A953,'Details local delivery'!B:J,9,0)</f>
        <v>0</v>
      </c>
      <c r="H953" s="95">
        <f>SUMIFS('Details local delivery'!K:K,'Details local delivery'!G:G,'RECAP Delivery Plan '!A953)</f>
        <v>8000</v>
      </c>
      <c r="I953" s="96">
        <f>SUMIFS('Details local delivery'!Y:Y,'Details local delivery'!B:B,A:A)</f>
        <v>0</v>
      </c>
      <c r="J953" s="97">
        <f>AVERAGEIFS('Details local delivery'!W:W,'Details local delivery'!B:B,A953)</f>
        <v>1</v>
      </c>
      <c r="K953" s="96">
        <f>_xlfn.MAXIFS('Details local delivery'!Z:Z,'Details local delivery'!B:B,A953)</f>
        <v>0</v>
      </c>
      <c r="L953" s="96">
        <f>_xlfn.MAXIFS('Details local delivery'!AA:AA,'Details local delivery'!B:B,A953)</f>
        <v>0</v>
      </c>
      <c r="M953" s="256">
        <f>IFERROR(_xlfn.MAXIFS('Details local delivery'!AB:AB,'Details local delivery'!B:B,A953),"-")</f>
        <v>0</v>
      </c>
      <c r="N953" s="104" t="e">
        <f t="shared" si="175"/>
        <v>#DIV/0!</v>
      </c>
      <c r="O953" s="104" t="e">
        <f t="shared" si="176"/>
        <v>#DIV/0!</v>
      </c>
      <c r="P953" s="99">
        <f t="shared" si="177"/>
        <v>0</v>
      </c>
      <c r="Q953" s="100">
        <f t="shared" si="178"/>
        <v>0</v>
      </c>
      <c r="R953" s="105" t="e">
        <f t="shared" si="179"/>
        <v>#DIV/0!</v>
      </c>
      <c r="S953" s="101" t="e">
        <f t="shared" si="180"/>
        <v>#DIV/0!</v>
      </c>
      <c r="T953" s="102"/>
      <c r="U953" s="107"/>
      <c r="V953" s="5"/>
    </row>
    <row r="954" spans="1:22" ht="15.6" x14ac:dyDescent="0.3">
      <c r="A954" s="18" t="s">
        <v>1752</v>
      </c>
      <c r="B954" s="92">
        <f>+IFERROR(VLOOKUP(A954,'Details local delivery'!B:C,2,0),"-")</f>
        <v>46130</v>
      </c>
      <c r="C954" s="93">
        <f t="shared" si="174"/>
        <v>46130</v>
      </c>
      <c r="D954" s="94" t="str">
        <f>+IFERROR(VLOOKUP(A954,'Details local delivery'!B:E,4,0),"-")</f>
        <v>REM107627</v>
      </c>
      <c r="E954" s="94">
        <f>VLOOKUP(A954,'Details local delivery'!B:L,11,0)</f>
        <v>27</v>
      </c>
      <c r="F954" s="94">
        <f>SUMIFS('Details local delivery'!M:M,'Details local delivery'!G:G,'RECAP Delivery Plan '!A954)</f>
        <v>23</v>
      </c>
      <c r="G954" s="94">
        <f>VLOOKUP(A954,'Details local delivery'!B:J,9,0)</f>
        <v>24950</v>
      </c>
      <c r="H954" s="95">
        <f>SUMIFS('Details local delivery'!K:K,'Details local delivery'!G:G,'RECAP Delivery Plan '!A954)</f>
        <v>19700</v>
      </c>
      <c r="I954" s="96">
        <f>SUMIFS('Details local delivery'!Y:Y,'Details local delivery'!B:B,A:A)</f>
        <v>0</v>
      </c>
      <c r="J954" s="97">
        <f>AVERAGEIFS('Details local delivery'!W:W,'Details local delivery'!B:B,A954)</f>
        <v>1</v>
      </c>
      <c r="K954" s="96">
        <f>_xlfn.MAXIFS('Details local delivery'!Z:Z,'Details local delivery'!B:B,A954)</f>
        <v>0</v>
      </c>
      <c r="L954" s="96">
        <f>_xlfn.MAXIFS('Details local delivery'!AA:AA,'Details local delivery'!B:B,A954)</f>
        <v>0</v>
      </c>
      <c r="M954" s="256">
        <f>IFERROR(_xlfn.MAXIFS('Details local delivery'!AB:AB,'Details local delivery'!B:B,A954),"-")</f>
        <v>0</v>
      </c>
      <c r="N954" s="104">
        <f t="shared" si="175"/>
        <v>0.85185185185185186</v>
      </c>
      <c r="O954" s="104">
        <f t="shared" si="176"/>
        <v>0.78957915831663328</v>
      </c>
      <c r="P954" s="99">
        <f t="shared" si="177"/>
        <v>0</v>
      </c>
      <c r="Q954" s="100">
        <f t="shared" si="178"/>
        <v>0</v>
      </c>
      <c r="R954" s="105" t="e">
        <f t="shared" si="179"/>
        <v>#DIV/0!</v>
      </c>
      <c r="S954" s="101">
        <f t="shared" si="180"/>
        <v>0.85185185185185186</v>
      </c>
      <c r="T954" s="102"/>
      <c r="U954" s="107"/>
      <c r="V954" s="5"/>
    </row>
    <row r="955" spans="1:22" ht="15.6" x14ac:dyDescent="0.3">
      <c r="A955" s="18" t="s">
        <v>1753</v>
      </c>
      <c r="B955" s="92">
        <f>+IFERROR(VLOOKUP(A955,'Details local delivery'!B:C,2,0),"-")</f>
        <v>46130</v>
      </c>
      <c r="C955" s="93">
        <f t="shared" si="174"/>
        <v>46130</v>
      </c>
      <c r="D955" s="94" t="str">
        <f>+IFERROR(VLOOKUP(A955,'Details local delivery'!B:E,4,0),"-")</f>
        <v>6502TU247</v>
      </c>
      <c r="E955" s="94">
        <f>VLOOKUP(A955,'Details local delivery'!B:L,11,0)</f>
        <v>14</v>
      </c>
      <c r="F955" s="94">
        <f>SUMIFS('Details local delivery'!M:M,'Details local delivery'!G:G,'RECAP Delivery Plan '!A955)</f>
        <v>14</v>
      </c>
      <c r="G955" s="94">
        <f>VLOOKUP(A955,'Details local delivery'!B:J,9,0)</f>
        <v>8500</v>
      </c>
      <c r="H955" s="95">
        <f>SUMIFS('Details local delivery'!K:K,'Details local delivery'!G:G,'RECAP Delivery Plan '!A955)</f>
        <v>8500</v>
      </c>
      <c r="I955" s="96">
        <f>SUMIFS('Details local delivery'!Y:Y,'Details local delivery'!B:B,A:A)</f>
        <v>0</v>
      </c>
      <c r="J955" s="97">
        <f>AVERAGEIFS('Details local delivery'!W:W,'Details local delivery'!B:B,A955)</f>
        <v>1</v>
      </c>
      <c r="K955" s="96">
        <f>_xlfn.MAXIFS('Details local delivery'!Z:Z,'Details local delivery'!B:B,A955)</f>
        <v>0</v>
      </c>
      <c r="L955" s="96">
        <f>_xlfn.MAXIFS('Details local delivery'!AA:AA,'Details local delivery'!B:B,A955)</f>
        <v>0</v>
      </c>
      <c r="M955" s="256">
        <f>IFERROR(_xlfn.MAXIFS('Details local delivery'!AB:AB,'Details local delivery'!B:B,A955),"-")</f>
        <v>0</v>
      </c>
      <c r="N955" s="104">
        <f t="shared" si="175"/>
        <v>1</v>
      </c>
      <c r="O955" s="104">
        <f t="shared" si="176"/>
        <v>1</v>
      </c>
      <c r="P955" s="99">
        <f t="shared" si="177"/>
        <v>0</v>
      </c>
      <c r="Q955" s="100">
        <f t="shared" si="178"/>
        <v>0</v>
      </c>
      <c r="R955" s="105" t="e">
        <f t="shared" si="179"/>
        <v>#DIV/0!</v>
      </c>
      <c r="S955" s="101">
        <f t="shared" si="180"/>
        <v>1</v>
      </c>
      <c r="T955" s="102"/>
      <c r="U955" s="107"/>
      <c r="V955" s="5"/>
    </row>
    <row r="956" spans="1:22" ht="15.6" x14ac:dyDescent="0.3">
      <c r="A956" s="18" t="s">
        <v>1754</v>
      </c>
      <c r="B956" s="92">
        <f>+IFERROR(VLOOKUP(A956,'Details local delivery'!B:C,2,0),"-")</f>
        <v>46130</v>
      </c>
      <c r="C956" s="93">
        <f t="shared" si="174"/>
        <v>46130</v>
      </c>
      <c r="D956" s="94" t="str">
        <f>+IFERROR(VLOOKUP(A956,'Details local delivery'!B:E,4,0),"-")</f>
        <v>6502TU247</v>
      </c>
      <c r="E956" s="94">
        <f>VLOOKUP(A956,'Details local delivery'!B:L,11,0)</f>
        <v>14</v>
      </c>
      <c r="F956" s="94">
        <f>SUMIFS('Details local delivery'!M:M,'Details local delivery'!G:G,'RECAP Delivery Plan '!A956)</f>
        <v>10</v>
      </c>
      <c r="G956" s="94">
        <f>VLOOKUP(A956,'Details local delivery'!B:J,9,0)</f>
        <v>8500</v>
      </c>
      <c r="H956" s="95">
        <f>SUMIFS('Details local delivery'!K:K,'Details local delivery'!G:G,'RECAP Delivery Plan '!A956)</f>
        <v>8212</v>
      </c>
      <c r="I956" s="96">
        <f>SUMIFS('Details local delivery'!Y:Y,'Details local delivery'!B:B,A:A)</f>
        <v>0</v>
      </c>
      <c r="J956" s="97">
        <f>AVERAGEIFS('Details local delivery'!W:W,'Details local delivery'!B:B,A956)</f>
        <v>1</v>
      </c>
      <c r="K956" s="96">
        <f>_xlfn.MAXIFS('Details local delivery'!Z:Z,'Details local delivery'!B:B,A956)</f>
        <v>0</v>
      </c>
      <c r="L956" s="96">
        <f>_xlfn.MAXIFS('Details local delivery'!AA:AA,'Details local delivery'!B:B,A956)</f>
        <v>0</v>
      </c>
      <c r="M956" s="96">
        <f>_xlfn.MAXIFS('Details local delivery'!AB:AB,'Details local delivery'!B:B,A956)</f>
        <v>0</v>
      </c>
      <c r="N956" s="104">
        <f t="shared" si="175"/>
        <v>0.7142857142857143</v>
      </c>
      <c r="O956" s="104">
        <f t="shared" si="176"/>
        <v>0.96611764705882353</v>
      </c>
      <c r="P956" s="99">
        <f t="shared" si="177"/>
        <v>0</v>
      </c>
      <c r="Q956" s="100">
        <f t="shared" si="178"/>
        <v>0</v>
      </c>
      <c r="R956" s="105" t="e">
        <f t="shared" si="179"/>
        <v>#DIV/0!</v>
      </c>
      <c r="S956" s="101">
        <f t="shared" si="180"/>
        <v>0.96611764705882353</v>
      </c>
      <c r="T956" s="102"/>
      <c r="U956" s="107"/>
      <c r="V956" s="5"/>
    </row>
    <row r="957" spans="1:22" ht="15.6" x14ac:dyDescent="0.3">
      <c r="A957" s="18" t="s">
        <v>1755</v>
      </c>
      <c r="B957" s="92">
        <f>+IFERROR(VLOOKUP(A957,'Details local delivery'!B:C,2,0),"-")</f>
        <v>46130</v>
      </c>
      <c r="C957" s="93">
        <f t="shared" si="174"/>
        <v>46130</v>
      </c>
      <c r="D957" s="94" t="str">
        <f>+IFERROR(VLOOKUP(A957,'Details local delivery'!B:E,4,0),"-")</f>
        <v>4331tu175</v>
      </c>
      <c r="E957" s="94">
        <f>VLOOKUP(A957,'Details local delivery'!B:L,11,0)</f>
        <v>14</v>
      </c>
      <c r="F957" s="94">
        <f>SUMIFS('Details local delivery'!M:M,'Details local delivery'!G:G,'RECAP Delivery Plan '!A957)</f>
        <v>10</v>
      </c>
      <c r="G957" s="94">
        <f>VLOOKUP(A957,'Details local delivery'!B:J,9,0)</f>
        <v>9200</v>
      </c>
      <c r="H957" s="95">
        <f>SUMIFS('Details local delivery'!K:K,'Details local delivery'!G:G,'RECAP Delivery Plan '!A957)</f>
        <v>8000</v>
      </c>
      <c r="I957" s="96">
        <f>SUMIFS('Details local delivery'!Y:Y,'Details local delivery'!B:B,A:A)</f>
        <v>0</v>
      </c>
      <c r="J957" s="97">
        <f>AVERAGEIFS('Details local delivery'!W:W,'Details local delivery'!B:B,A957)</f>
        <v>1</v>
      </c>
      <c r="K957" s="96">
        <f>_xlfn.MAXIFS('Details local delivery'!Z:Z,'Details local delivery'!B:B,A957)</f>
        <v>0</v>
      </c>
      <c r="L957" s="96">
        <f>_xlfn.MAXIFS('Details local delivery'!AA:AA,'Details local delivery'!B:B,A957)</f>
        <v>0</v>
      </c>
      <c r="M957" s="256">
        <f>IFERROR(_xlfn.MAXIFS('Details local delivery'!AB:AB,'Details local delivery'!B:B,A957),"-")</f>
        <v>0</v>
      </c>
      <c r="N957" s="104">
        <f t="shared" si="175"/>
        <v>0.7142857142857143</v>
      </c>
      <c r="O957" s="104">
        <f t="shared" si="176"/>
        <v>0.86956521739130432</v>
      </c>
      <c r="P957" s="99">
        <f t="shared" si="177"/>
        <v>0</v>
      </c>
      <c r="Q957" s="100">
        <f t="shared" si="178"/>
        <v>0</v>
      </c>
      <c r="R957" s="105" t="e">
        <f t="shared" si="179"/>
        <v>#DIV/0!</v>
      </c>
      <c r="S957" s="101">
        <f t="shared" si="180"/>
        <v>0.86956521739130432</v>
      </c>
      <c r="T957" s="102"/>
      <c r="U957" s="107"/>
      <c r="V957" s="5"/>
    </row>
    <row r="958" spans="1:22" ht="15.6" x14ac:dyDescent="0.3">
      <c r="A958" s="18" t="s">
        <v>1756</v>
      </c>
      <c r="B958" s="92">
        <f>+IFERROR(VLOOKUP(A958,'Details local delivery'!B:C,2,0),"-")</f>
        <v>46130</v>
      </c>
      <c r="C958" s="93">
        <f t="shared" si="174"/>
        <v>46130</v>
      </c>
      <c r="D958" s="94" t="str">
        <f>+IFERROR(VLOOKUP(A958,'Details local delivery'!B:E,4,0),"-")</f>
        <v>626tu203</v>
      </c>
      <c r="E958" s="94">
        <f>VLOOKUP(A958,'Details local delivery'!B:L,11,0)</f>
        <v>14</v>
      </c>
      <c r="F958" s="94">
        <f>SUMIFS('Details local delivery'!M:M,'Details local delivery'!G:G,'RECAP Delivery Plan '!A958)</f>
        <v>14</v>
      </c>
      <c r="G958" s="94">
        <f>VLOOKUP(A958,'Details local delivery'!B:J,9,0)</f>
        <v>8500</v>
      </c>
      <c r="H958" s="95">
        <f>SUMIFS('Details local delivery'!K:K,'Details local delivery'!G:G,'RECAP Delivery Plan '!A958)</f>
        <v>8620</v>
      </c>
      <c r="I958" s="96">
        <f>SUMIFS('Details local delivery'!Y:Y,'Details local delivery'!B:B,A:A)</f>
        <v>0</v>
      </c>
      <c r="J958" s="97">
        <f>AVERAGEIFS('Details local delivery'!W:W,'Details local delivery'!B:B,A958)</f>
        <v>1</v>
      </c>
      <c r="K958" s="96">
        <f>_xlfn.MAXIFS('Details local delivery'!Z:Z,'Details local delivery'!B:B,A958)</f>
        <v>0</v>
      </c>
      <c r="L958" s="96">
        <f>_xlfn.MAXIFS('Details local delivery'!AA:AA,'Details local delivery'!B:B,A958)</f>
        <v>0</v>
      </c>
      <c r="M958" s="256">
        <f>IFERROR(_xlfn.MAXIFS('Details local delivery'!AB:AB,'Details local delivery'!B:B,A958),"-")</f>
        <v>0</v>
      </c>
      <c r="N958" s="104">
        <f t="shared" si="175"/>
        <v>1</v>
      </c>
      <c r="O958" s="104">
        <f t="shared" si="176"/>
        <v>1.0141176470588236</v>
      </c>
      <c r="P958" s="99">
        <f t="shared" si="177"/>
        <v>0</v>
      </c>
      <c r="Q958" s="100">
        <f t="shared" si="178"/>
        <v>0</v>
      </c>
      <c r="R958" s="105" t="e">
        <f t="shared" si="179"/>
        <v>#DIV/0!</v>
      </c>
      <c r="S958" s="101">
        <f t="shared" si="180"/>
        <v>1.0141176470588236</v>
      </c>
      <c r="T958" s="102"/>
      <c r="U958" s="107"/>
      <c r="V958" s="5"/>
    </row>
    <row r="959" spans="1:22" ht="15.6" hidden="1" x14ac:dyDescent="0.3">
      <c r="A959" s="18" t="s">
        <v>1757</v>
      </c>
      <c r="B959" s="92">
        <f>+IFERROR(VLOOKUP(A959,'Details local delivery'!B:C,2,0),"-")</f>
        <v>46130</v>
      </c>
      <c r="C959" s="93">
        <f t="shared" si="174"/>
        <v>46130</v>
      </c>
      <c r="D959" s="94" t="str">
        <f>+IFERROR(VLOOKUP(A959,'Details local delivery'!B:E,4,0),"-")</f>
        <v>GTS</v>
      </c>
      <c r="E959" s="94">
        <f>VLOOKUP(A959,'Details local delivery'!B:L,11,0)</f>
        <v>0</v>
      </c>
      <c r="F959" s="94">
        <f>SUMIFS('Details local delivery'!M:M,'Details local delivery'!G:G,'RECAP Delivery Plan '!A959)</f>
        <v>0</v>
      </c>
      <c r="G959" s="94">
        <f>VLOOKUP(A959,'Details local delivery'!B:J,9,0)</f>
        <v>0</v>
      </c>
      <c r="H959" s="95">
        <f>SUMIFS('Details local delivery'!K:K,'Details local delivery'!G:G,'RECAP Delivery Plan '!A959)</f>
        <v>0</v>
      </c>
      <c r="I959" s="96">
        <f>SUMIFS('Details local delivery'!Y:Y,'Details local delivery'!B:B,A:A)</f>
        <v>0</v>
      </c>
      <c r="J959" s="97">
        <f>AVERAGEIFS('Details local delivery'!W:W,'Details local delivery'!B:B,A959)</f>
        <v>1</v>
      </c>
      <c r="K959" s="96">
        <f>_xlfn.MAXIFS('Details local delivery'!Z:Z,'Details local delivery'!B:B,A959)</f>
        <v>0</v>
      </c>
      <c r="L959" s="96">
        <f>_xlfn.MAXIFS('Details local delivery'!AA:AA,'Details local delivery'!B:B,A959)</f>
        <v>0</v>
      </c>
      <c r="M959" s="256">
        <f>IFERROR(_xlfn.MAXIFS('Details local delivery'!AB:AB,'Details local delivery'!B:B,A959),"-")</f>
        <v>0</v>
      </c>
      <c r="N959" s="104" t="e">
        <f t="shared" si="175"/>
        <v>#DIV/0!</v>
      </c>
      <c r="O959" s="104" t="e">
        <f t="shared" si="176"/>
        <v>#DIV/0!</v>
      </c>
      <c r="P959" s="99">
        <f t="shared" si="177"/>
        <v>0</v>
      </c>
      <c r="Q959" s="100">
        <f t="shared" si="178"/>
        <v>0</v>
      </c>
      <c r="R959" s="105" t="e">
        <f t="shared" si="179"/>
        <v>#DIV/0!</v>
      </c>
      <c r="S959" s="101" t="e">
        <f t="shared" si="180"/>
        <v>#DIV/0!</v>
      </c>
      <c r="T959" s="102"/>
      <c r="U959" s="107"/>
      <c r="V959" s="5"/>
    </row>
    <row r="960" spans="1:22" ht="15.6" x14ac:dyDescent="0.3">
      <c r="A960" s="18" t="s">
        <v>1758</v>
      </c>
      <c r="B960" s="92">
        <f>+IFERROR(VLOOKUP(A960,'Details local delivery'!B:C,2,0),"-")</f>
        <v>46132</v>
      </c>
      <c r="C960" s="93">
        <f t="shared" si="174"/>
        <v>46132</v>
      </c>
      <c r="D960" s="94" t="str">
        <f>+IFERROR(VLOOKUP(A960,'Details local delivery'!B:E,4,0),"-")</f>
        <v>626tu203</v>
      </c>
      <c r="E960" s="94">
        <f>VLOOKUP(A960,'Details local delivery'!B:L,11,0)</f>
        <v>14</v>
      </c>
      <c r="F960" s="94">
        <f>SUMIFS('Details local delivery'!M:M,'Details local delivery'!G:G,'RECAP Delivery Plan '!A960)</f>
        <v>16</v>
      </c>
      <c r="G960" s="94">
        <f>VLOOKUP(A960,'Details local delivery'!B:J,9,0)</f>
        <v>8500</v>
      </c>
      <c r="H960" s="95">
        <f>SUMIFS('Details local delivery'!K:K,'Details local delivery'!G:G,'RECAP Delivery Plan '!A960)</f>
        <v>12809</v>
      </c>
      <c r="I960" s="96">
        <f>SUMIFS('Details local delivery'!Y:Y,'Details local delivery'!B:B,A:A)</f>
        <v>0</v>
      </c>
      <c r="J960" s="97">
        <f>AVERAGEIFS('Details local delivery'!W:W,'Details local delivery'!B:B,A960)</f>
        <v>1</v>
      </c>
      <c r="K960" s="96">
        <f>_xlfn.MAXIFS('Details local delivery'!Z:Z,'Details local delivery'!B:B,A960)</f>
        <v>0</v>
      </c>
      <c r="L960" s="96">
        <f>_xlfn.MAXIFS('Details local delivery'!AA:AA,'Details local delivery'!B:B,A960)</f>
        <v>0</v>
      </c>
      <c r="M960" s="256">
        <f>IFERROR(_xlfn.MAXIFS('Details local delivery'!AB:AB,'Details local delivery'!B:B,A960),"-")</f>
        <v>0</v>
      </c>
      <c r="N960" s="104">
        <f t="shared" si="175"/>
        <v>1.1428571428571428</v>
      </c>
      <c r="O960" s="104">
        <f t="shared" si="176"/>
        <v>1.5069411764705882</v>
      </c>
      <c r="P960" s="99">
        <f t="shared" si="177"/>
        <v>0</v>
      </c>
      <c r="Q960" s="100">
        <f t="shared" si="178"/>
        <v>0</v>
      </c>
      <c r="R960" s="105" t="e">
        <f t="shared" si="179"/>
        <v>#DIV/0!</v>
      </c>
      <c r="S960" s="101">
        <f t="shared" si="180"/>
        <v>1.5069411764705882</v>
      </c>
      <c r="T960" s="102"/>
      <c r="U960" s="107"/>
      <c r="V960" s="5"/>
    </row>
    <row r="961" spans="1:22" ht="15.6" x14ac:dyDescent="0.3">
      <c r="A961" s="18" t="s">
        <v>1760</v>
      </c>
      <c r="B961" s="92">
        <f>+IFERROR(VLOOKUP(A961,'Details local delivery'!B:C,2,0),"-")</f>
        <v>46132</v>
      </c>
      <c r="C961" s="93">
        <f t="shared" ref="C961:C1024" si="181">B961</f>
        <v>46132</v>
      </c>
      <c r="D961" s="94" t="str">
        <f>+IFERROR(VLOOKUP(A961,'Details local delivery'!B:E,4,0),"-")</f>
        <v>626tu203</v>
      </c>
      <c r="E961" s="94">
        <f>VLOOKUP(A961,'Details local delivery'!B:L,11,0)</f>
        <v>14</v>
      </c>
      <c r="F961" s="94">
        <f>SUMIFS('Details local delivery'!M:M,'Details local delivery'!G:G,'RECAP Delivery Plan '!A961)</f>
        <v>9</v>
      </c>
      <c r="G961" s="94">
        <f>VLOOKUP(A961,'Details local delivery'!B:J,9,0)</f>
        <v>8500</v>
      </c>
      <c r="H961" s="95">
        <f>SUMIFS('Details local delivery'!K:K,'Details local delivery'!G:G,'RECAP Delivery Plan '!A961)</f>
        <v>4200</v>
      </c>
      <c r="I961" s="96">
        <f>SUMIFS('Details local delivery'!Y:Y,'Details local delivery'!B:B,A:A)</f>
        <v>0</v>
      </c>
      <c r="J961" s="97">
        <f>AVERAGEIFS('Details local delivery'!W:W,'Details local delivery'!B:B,A961)</f>
        <v>1</v>
      </c>
      <c r="K961" s="96">
        <f>_xlfn.MAXIFS('Details local delivery'!Z:Z,'Details local delivery'!B:B,A961)</f>
        <v>0</v>
      </c>
      <c r="L961" s="96">
        <f>_xlfn.MAXIFS('Details local delivery'!AA:AA,'Details local delivery'!B:B,A961)</f>
        <v>0</v>
      </c>
      <c r="M961" s="256">
        <f>IFERROR(_xlfn.MAXIFS('Details local delivery'!AB:AB,'Details local delivery'!B:B,A961),"-")</f>
        <v>0</v>
      </c>
      <c r="N961" s="104">
        <f t="shared" ref="N961:N1024" si="182">+F961/E961</f>
        <v>0.6428571428571429</v>
      </c>
      <c r="O961" s="104">
        <f t="shared" ref="O961:O1024" si="183">+H961/G961</f>
        <v>0.49411764705882355</v>
      </c>
      <c r="P961" s="99">
        <f t="shared" ref="P961:P1024" si="184">K961+L961+M961</f>
        <v>0</v>
      </c>
      <c r="Q961" s="100">
        <f t="shared" ref="Q961:Q1024" si="185">P961+I961</f>
        <v>0</v>
      </c>
      <c r="R961" s="105" t="e">
        <f t="shared" ref="R961:R1024" si="186">Q961/P961</f>
        <v>#DIV/0!</v>
      </c>
      <c r="S961" s="101">
        <f t="shared" si="180"/>
        <v>0.6428571428571429</v>
      </c>
      <c r="T961" s="102"/>
      <c r="U961" s="107"/>
      <c r="V961" s="5"/>
    </row>
    <row r="962" spans="1:22" ht="15.6" x14ac:dyDescent="0.3">
      <c r="A962" s="18" t="s">
        <v>1761</v>
      </c>
      <c r="B962" s="92">
        <f>+IFERROR(VLOOKUP(A962,'Details local delivery'!B:C,2,0),"-")</f>
        <v>46132</v>
      </c>
      <c r="C962" s="93">
        <f t="shared" si="181"/>
        <v>46132</v>
      </c>
      <c r="D962" s="94" t="str">
        <f>+IFERROR(VLOOKUP(A962,'Details local delivery'!B:E,4,0),"-")</f>
        <v>7797tu218</v>
      </c>
      <c r="E962" s="94">
        <f>VLOOKUP(A962,'Details local delivery'!B:L,11,0)</f>
        <v>3</v>
      </c>
      <c r="F962" s="94">
        <f>SUMIFS('Details local delivery'!M:M,'Details local delivery'!G:G,'RECAP Delivery Plan '!A962)</f>
        <v>1</v>
      </c>
      <c r="G962" s="94">
        <f>VLOOKUP(A962,'Details local delivery'!B:J,9,0)</f>
        <v>927</v>
      </c>
      <c r="H962" s="95">
        <f>SUMIFS('Details local delivery'!K:K,'Details local delivery'!G:G,'RECAP Delivery Plan '!A962)</f>
        <v>120</v>
      </c>
      <c r="I962" s="96">
        <f>SUMIFS('Details local delivery'!Y:Y,'Details local delivery'!B:B,A:A)</f>
        <v>0</v>
      </c>
      <c r="J962" s="97">
        <f>AVERAGEIFS('Details local delivery'!W:W,'Details local delivery'!B:B,A962)</f>
        <v>1</v>
      </c>
      <c r="K962" s="96">
        <f>_xlfn.MAXIFS('Details local delivery'!Z:Z,'Details local delivery'!B:B,A962)</f>
        <v>0</v>
      </c>
      <c r="L962" s="96">
        <f>_xlfn.MAXIFS('Details local delivery'!AA:AA,'Details local delivery'!B:B,A962)</f>
        <v>0</v>
      </c>
      <c r="M962" s="256">
        <f>IFERROR(_xlfn.MAXIFS('Details local delivery'!AB:AB,'Details local delivery'!B:B,A962),"-")</f>
        <v>0</v>
      </c>
      <c r="N962" s="104">
        <f t="shared" si="182"/>
        <v>0.33333333333333331</v>
      </c>
      <c r="O962" s="104">
        <f t="shared" si="183"/>
        <v>0.12944983818770225</v>
      </c>
      <c r="P962" s="99">
        <f t="shared" si="184"/>
        <v>0</v>
      </c>
      <c r="Q962" s="100">
        <f t="shared" si="185"/>
        <v>0</v>
      </c>
      <c r="R962" s="105" t="e">
        <f t="shared" si="186"/>
        <v>#DIV/0!</v>
      </c>
      <c r="S962" s="101">
        <f t="shared" si="180"/>
        <v>0.33333333333333331</v>
      </c>
      <c r="T962" s="102"/>
      <c r="U962" s="107"/>
      <c r="V962" s="5"/>
    </row>
    <row r="963" spans="1:22" ht="15.6" x14ac:dyDescent="0.3">
      <c r="A963" s="18" t="s">
        <v>1762</v>
      </c>
      <c r="B963" s="92">
        <f>+IFERROR(VLOOKUP(A963,'Details local delivery'!B:C,2,0),"-")</f>
        <v>46132</v>
      </c>
      <c r="C963" s="93">
        <f t="shared" si="181"/>
        <v>46132</v>
      </c>
      <c r="D963" s="94" t="str">
        <f>+IFERROR(VLOOKUP(A963,'Details local delivery'!B:E,4,0),"-")</f>
        <v>9524TU238</v>
      </c>
      <c r="E963" s="94">
        <f>VLOOKUP(A963,'Details local delivery'!B:L,11,0)</f>
        <v>14</v>
      </c>
      <c r="F963" s="94">
        <f>SUMIFS('Details local delivery'!M:M,'Details local delivery'!G:G,'RECAP Delivery Plan '!A963)</f>
        <v>17</v>
      </c>
      <c r="G963" s="94">
        <f>VLOOKUP(A963,'Details local delivery'!B:J,9,0)</f>
        <v>10230</v>
      </c>
      <c r="H963" s="95">
        <f>SUMIFS('Details local delivery'!K:K,'Details local delivery'!G:G,'RECAP Delivery Plan '!A963)</f>
        <v>13300</v>
      </c>
      <c r="I963" s="96">
        <f>SUMIFS('Details local delivery'!Y:Y,'Details local delivery'!B:B,A:A)</f>
        <v>0</v>
      </c>
      <c r="J963" s="97">
        <f>AVERAGEIFS('Details local delivery'!W:W,'Details local delivery'!B:B,A963)</f>
        <v>1</v>
      </c>
      <c r="K963" s="96">
        <f>_xlfn.MAXIFS('Details local delivery'!Z:Z,'Details local delivery'!B:B,A963)</f>
        <v>0</v>
      </c>
      <c r="L963" s="96">
        <f>_xlfn.MAXIFS('Details local delivery'!AA:AA,'Details local delivery'!B:B,A963)</f>
        <v>0</v>
      </c>
      <c r="M963" s="256">
        <f>IFERROR(_xlfn.MAXIFS('Details local delivery'!AB:AB,'Details local delivery'!B:B,A963),"-")</f>
        <v>0</v>
      </c>
      <c r="N963" s="104">
        <f t="shared" si="182"/>
        <v>1.2142857142857142</v>
      </c>
      <c r="O963" s="104">
        <f t="shared" si="183"/>
        <v>1.3000977517106549</v>
      </c>
      <c r="P963" s="99">
        <f t="shared" si="184"/>
        <v>0</v>
      </c>
      <c r="Q963" s="100">
        <f t="shared" si="185"/>
        <v>0</v>
      </c>
      <c r="R963" s="105" t="e">
        <f t="shared" si="186"/>
        <v>#DIV/0!</v>
      </c>
      <c r="S963" s="101">
        <f t="shared" si="180"/>
        <v>1.3000977517106549</v>
      </c>
      <c r="T963" s="102"/>
      <c r="U963" s="107"/>
      <c r="V963" s="5"/>
    </row>
    <row r="964" spans="1:22" ht="15.6" x14ac:dyDescent="0.3">
      <c r="A964" s="18" t="s">
        <v>1763</v>
      </c>
      <c r="B964" s="92">
        <f>+IFERROR(VLOOKUP(A964,'Details local delivery'!B:C,2,0),"-")</f>
        <v>46132</v>
      </c>
      <c r="C964" s="93">
        <f t="shared" si="181"/>
        <v>46132</v>
      </c>
      <c r="D964" s="94" t="str">
        <f>+IFERROR(VLOOKUP(A964,'Details local delivery'!B:E,4,0),"-")</f>
        <v>9524TU238</v>
      </c>
      <c r="E964" s="94">
        <f>VLOOKUP(A964,'Details local delivery'!B:L,11,0)</f>
        <v>14</v>
      </c>
      <c r="F964" s="94">
        <f>SUMIFS('Details local delivery'!M:M,'Details local delivery'!G:G,'RECAP Delivery Plan '!A964)</f>
        <v>15</v>
      </c>
      <c r="G964" s="94">
        <f>VLOOKUP(A964,'Details local delivery'!B:J,9,0)</f>
        <v>10230</v>
      </c>
      <c r="H964" s="95">
        <f>SUMIFS('Details local delivery'!K:K,'Details local delivery'!G:G,'RECAP Delivery Plan '!A964)</f>
        <v>7626</v>
      </c>
      <c r="I964" s="96">
        <f>SUMIFS('Details local delivery'!Y:Y,'Details local delivery'!B:B,A:A)</f>
        <v>0</v>
      </c>
      <c r="J964" s="97">
        <f>AVERAGEIFS('Details local delivery'!W:W,'Details local delivery'!B:B,A964)</f>
        <v>1</v>
      </c>
      <c r="K964" s="96">
        <f>_xlfn.MAXIFS('Details local delivery'!Z:Z,'Details local delivery'!B:B,A964)</f>
        <v>0</v>
      </c>
      <c r="L964" s="96">
        <f>_xlfn.MAXIFS('Details local delivery'!AA:AA,'Details local delivery'!B:B,A964)</f>
        <v>0</v>
      </c>
      <c r="M964" s="256">
        <f>IFERROR(_xlfn.MAXIFS('Details local delivery'!AB:AB,'Details local delivery'!B:B,A964),"-")</f>
        <v>0</v>
      </c>
      <c r="N964" s="104">
        <f t="shared" si="182"/>
        <v>1.0714285714285714</v>
      </c>
      <c r="O964" s="104">
        <f t="shared" si="183"/>
        <v>0.74545454545454548</v>
      </c>
      <c r="P964" s="99">
        <f t="shared" si="184"/>
        <v>0</v>
      </c>
      <c r="Q964" s="100">
        <f t="shared" si="185"/>
        <v>0</v>
      </c>
      <c r="R964" s="105" t="e">
        <f t="shared" si="186"/>
        <v>#DIV/0!</v>
      </c>
      <c r="S964" s="101">
        <f t="shared" si="180"/>
        <v>1.0714285714285714</v>
      </c>
      <c r="T964" s="102"/>
      <c r="U964" s="107"/>
      <c r="V964" s="5"/>
    </row>
    <row r="965" spans="1:22" ht="15.6" x14ac:dyDescent="0.3">
      <c r="A965" s="18" t="s">
        <v>1764</v>
      </c>
      <c r="B965" s="92">
        <f>+IFERROR(VLOOKUP(A965,'Details local delivery'!B:C,2,0),"-")</f>
        <v>46132</v>
      </c>
      <c r="C965" s="93">
        <f t="shared" si="181"/>
        <v>46132</v>
      </c>
      <c r="D965" s="94" t="str">
        <f>+IFERROR(VLOOKUP(A965,'Details local delivery'!B:E,4,0),"-")</f>
        <v>6502TU247</v>
      </c>
      <c r="E965" s="94">
        <f>VLOOKUP(A965,'Details local delivery'!B:L,11,0)</f>
        <v>14</v>
      </c>
      <c r="F965" s="94">
        <f>SUMIFS('Details local delivery'!M:M,'Details local delivery'!G:G,'RECAP Delivery Plan '!A965)</f>
        <v>10</v>
      </c>
      <c r="G965" s="94">
        <f>VLOOKUP(A965,'Details local delivery'!B:J,9,0)</f>
        <v>8500</v>
      </c>
      <c r="H965" s="95">
        <f>SUMIFS('Details local delivery'!K:K,'Details local delivery'!G:G,'RECAP Delivery Plan '!A965)</f>
        <v>8000</v>
      </c>
      <c r="I965" s="96">
        <f>SUMIFS('Details local delivery'!Y:Y,'Details local delivery'!B:B,A:A)</f>
        <v>0</v>
      </c>
      <c r="J965" s="97">
        <f>AVERAGEIFS('Details local delivery'!W:W,'Details local delivery'!B:B,A965)</f>
        <v>1</v>
      </c>
      <c r="K965" s="96">
        <f>_xlfn.MAXIFS('Details local delivery'!Z:Z,'Details local delivery'!B:B,A965)</f>
        <v>0</v>
      </c>
      <c r="L965" s="96">
        <f>_xlfn.MAXIFS('Details local delivery'!AA:AA,'Details local delivery'!B:B,A965)</f>
        <v>0</v>
      </c>
      <c r="M965" s="256">
        <f>IFERROR(_xlfn.MAXIFS('Details local delivery'!AB:AB,'Details local delivery'!B:B,A965),"-")</f>
        <v>0</v>
      </c>
      <c r="N965" s="104">
        <f t="shared" si="182"/>
        <v>0.7142857142857143</v>
      </c>
      <c r="O965" s="104">
        <f t="shared" si="183"/>
        <v>0.94117647058823528</v>
      </c>
      <c r="P965" s="99">
        <f t="shared" si="184"/>
        <v>0</v>
      </c>
      <c r="Q965" s="100">
        <f t="shared" si="185"/>
        <v>0</v>
      </c>
      <c r="R965" s="105" t="e">
        <f t="shared" si="186"/>
        <v>#DIV/0!</v>
      </c>
      <c r="S965" s="101">
        <f t="shared" si="180"/>
        <v>0.94117647058823528</v>
      </c>
      <c r="T965" s="102"/>
      <c r="U965" s="107"/>
      <c r="V965" s="5"/>
    </row>
    <row r="966" spans="1:22" ht="15.6" x14ac:dyDescent="0.3">
      <c r="A966" s="18" t="s">
        <v>1765</v>
      </c>
      <c r="B966" s="92">
        <f>+IFERROR(VLOOKUP(A966,'Details local delivery'!B:C,2,0),"-")</f>
        <v>46132</v>
      </c>
      <c r="C966" s="93">
        <f t="shared" si="181"/>
        <v>46132</v>
      </c>
      <c r="D966" s="94" t="str">
        <f>+IFERROR(VLOOKUP(A966,'Details local delivery'!B:E,4,0),"-")</f>
        <v>6502TU247</v>
      </c>
      <c r="E966" s="94">
        <f>VLOOKUP(A966,'Details local delivery'!B:L,11,0)</f>
        <v>14</v>
      </c>
      <c r="F966" s="94">
        <f>SUMIFS('Details local delivery'!M:M,'Details local delivery'!G:G,'RECAP Delivery Plan '!A966)</f>
        <v>4</v>
      </c>
      <c r="G966" s="94">
        <f>VLOOKUP(A966,'Details local delivery'!B:J,9,0)</f>
        <v>8500</v>
      </c>
      <c r="H966" s="95">
        <f>SUMIFS('Details local delivery'!K:K,'Details local delivery'!G:G,'RECAP Delivery Plan '!A966)</f>
        <v>3620</v>
      </c>
      <c r="I966" s="96">
        <f>SUMIFS('Details local delivery'!Y:Y,'Details local delivery'!B:B,A:A)</f>
        <v>0</v>
      </c>
      <c r="J966" s="97">
        <f>AVERAGEIFS('Details local delivery'!W:W,'Details local delivery'!B:B,A966)</f>
        <v>1</v>
      </c>
      <c r="K966" s="96">
        <f>_xlfn.MAXIFS('Details local delivery'!Z:Z,'Details local delivery'!B:B,A966)</f>
        <v>0</v>
      </c>
      <c r="L966" s="96">
        <f>_xlfn.MAXIFS('Details local delivery'!AA:AA,'Details local delivery'!B:B,A966)</f>
        <v>0</v>
      </c>
      <c r="M966" s="256">
        <f>IFERROR(_xlfn.MAXIFS('Details local delivery'!AB:AB,'Details local delivery'!B:B,A966),"-")</f>
        <v>0</v>
      </c>
      <c r="N966" s="104">
        <f t="shared" si="182"/>
        <v>0.2857142857142857</v>
      </c>
      <c r="O966" s="104">
        <f t="shared" si="183"/>
        <v>0.42588235294117649</v>
      </c>
      <c r="P966" s="99">
        <f t="shared" si="184"/>
        <v>0</v>
      </c>
      <c r="Q966" s="100">
        <f t="shared" si="185"/>
        <v>0</v>
      </c>
      <c r="R966" s="105" t="e">
        <f t="shared" si="186"/>
        <v>#DIV/0!</v>
      </c>
      <c r="S966" s="101">
        <f t="shared" si="180"/>
        <v>0.42588235294117649</v>
      </c>
      <c r="T966" s="102"/>
      <c r="U966" s="107"/>
      <c r="V966" s="5"/>
    </row>
    <row r="967" spans="1:22" ht="15.6" x14ac:dyDescent="0.3">
      <c r="A967" s="18" t="s">
        <v>1766</v>
      </c>
      <c r="B967" s="92">
        <f>+IFERROR(VLOOKUP(A967,'Details local delivery'!B:C,2,0),"-")</f>
        <v>46132</v>
      </c>
      <c r="C967" s="93">
        <f t="shared" si="181"/>
        <v>46132</v>
      </c>
      <c r="D967" s="94" t="str">
        <f>+IFERROR(VLOOKUP(A967,'Details local delivery'!B:E,4,0),"-")</f>
        <v>REM107627</v>
      </c>
      <c r="E967" s="94">
        <f>VLOOKUP(A967,'Details local delivery'!B:L,11,0)</f>
        <v>27</v>
      </c>
      <c r="F967" s="94">
        <v>27</v>
      </c>
      <c r="G967" s="94">
        <f>VLOOKUP(A967,'Details local delivery'!B:J,9,0)</f>
        <v>24950</v>
      </c>
      <c r="H967" s="95">
        <v>606</v>
      </c>
      <c r="I967" s="96">
        <f>SUMIFS('Details local delivery'!Y:Y,'Details local delivery'!B:B,A:A)</f>
        <v>0</v>
      </c>
      <c r="J967" s="97">
        <f>AVERAGEIFS('Details local delivery'!W:W,'Details local delivery'!B:B,A967)</f>
        <v>1</v>
      </c>
      <c r="K967" s="96">
        <f>_xlfn.MAXIFS('Details local delivery'!Z:Z,'Details local delivery'!B:B,A967)</f>
        <v>0</v>
      </c>
      <c r="L967" s="96">
        <f>_xlfn.MAXIFS('Details local delivery'!AA:AA,'Details local delivery'!B:B,A967)</f>
        <v>0</v>
      </c>
      <c r="M967" s="256">
        <f>IFERROR(_xlfn.MAXIFS('Details local delivery'!AB:AB,'Details local delivery'!B:B,A967),"-")</f>
        <v>0</v>
      </c>
      <c r="N967" s="104">
        <f t="shared" si="182"/>
        <v>1</v>
      </c>
      <c r="O967" s="104">
        <f t="shared" si="183"/>
        <v>2.4288577154308617E-2</v>
      </c>
      <c r="P967" s="99">
        <f t="shared" si="184"/>
        <v>0</v>
      </c>
      <c r="Q967" s="100">
        <f t="shared" si="185"/>
        <v>0</v>
      </c>
      <c r="R967" s="105" t="e">
        <f t="shared" si="186"/>
        <v>#DIV/0!</v>
      </c>
      <c r="S967" s="101">
        <f t="shared" si="180"/>
        <v>1</v>
      </c>
      <c r="T967" s="102"/>
      <c r="U967" s="107"/>
      <c r="V967" s="5"/>
    </row>
    <row r="968" spans="1:22" ht="15.6" x14ac:dyDescent="0.3">
      <c r="A968" s="18" t="s">
        <v>1767</v>
      </c>
      <c r="B968" s="92">
        <f>+IFERROR(VLOOKUP(A968,'Details local delivery'!B:C,2,0),"-")</f>
        <v>46132</v>
      </c>
      <c r="C968" s="93">
        <f t="shared" si="181"/>
        <v>46132</v>
      </c>
      <c r="D968" s="94" t="str">
        <f>+IFERROR(VLOOKUP(A968,'Details local delivery'!B:E,4,0),"-")</f>
        <v>4331tu175</v>
      </c>
      <c r="E968" s="94">
        <f>VLOOKUP(A968,'Details local delivery'!B:L,11,0)</f>
        <v>14</v>
      </c>
      <c r="F968" s="94">
        <f>SUMIFS('Details local delivery'!M:M,'Details local delivery'!G:G,'RECAP Delivery Plan '!A968)</f>
        <v>9</v>
      </c>
      <c r="G968" s="94">
        <f>VLOOKUP(A968,'Details local delivery'!B:J,9,0)</f>
        <v>9200</v>
      </c>
      <c r="H968" s="95">
        <f>SUMIFS('Details local delivery'!K:K,'Details local delivery'!G:G,'RECAP Delivery Plan '!A968)</f>
        <v>6290</v>
      </c>
      <c r="I968" s="96">
        <f>SUMIFS('Details local delivery'!Y:Y,'Details local delivery'!B:B,A:A)</f>
        <v>0</v>
      </c>
      <c r="J968" s="97">
        <f>AVERAGEIFS('Details local delivery'!W:W,'Details local delivery'!B:B,A968)</f>
        <v>1</v>
      </c>
      <c r="K968" s="96">
        <f>_xlfn.MAXIFS('Details local delivery'!Z:Z,'Details local delivery'!B:B,A968)</f>
        <v>0</v>
      </c>
      <c r="L968" s="96">
        <f>_xlfn.MAXIFS('Details local delivery'!AA:AA,'Details local delivery'!B:B,A968)</f>
        <v>0</v>
      </c>
      <c r="M968" s="96">
        <f>_xlfn.MAXIFS('Details local delivery'!AB:AB,'Details local delivery'!B:B,A968)</f>
        <v>0</v>
      </c>
      <c r="N968" s="104">
        <f t="shared" si="182"/>
        <v>0.6428571428571429</v>
      </c>
      <c r="O968" s="104">
        <f t="shared" si="183"/>
        <v>0.68369565217391304</v>
      </c>
      <c r="P968" s="99">
        <f t="shared" si="184"/>
        <v>0</v>
      </c>
      <c r="Q968" s="100">
        <f t="shared" si="185"/>
        <v>0</v>
      </c>
      <c r="R968" s="105" t="e">
        <f t="shared" si="186"/>
        <v>#DIV/0!</v>
      </c>
      <c r="S968" s="101">
        <f t="shared" si="180"/>
        <v>0.68369565217391304</v>
      </c>
      <c r="T968" s="102"/>
      <c r="U968" s="107"/>
      <c r="V968" s="5"/>
    </row>
    <row r="969" spans="1:22" ht="15.6" hidden="1" x14ac:dyDescent="0.3">
      <c r="A969" s="18" t="s">
        <v>1768</v>
      </c>
      <c r="B969" s="92">
        <f>+IFERROR(VLOOKUP(A969,'Details local delivery'!B:C,2,0),"-")</f>
        <v>46132</v>
      </c>
      <c r="C969" s="93">
        <f t="shared" si="181"/>
        <v>46132</v>
      </c>
      <c r="D969" s="94" t="str">
        <f>+IFERROR(VLOOKUP(A969,'Details local delivery'!B:E,4,0),"-")</f>
        <v xml:space="preserve">location </v>
      </c>
      <c r="E969" s="94">
        <f>VLOOKUP(A969,'Details local delivery'!B:L,11,0)</f>
        <v>0</v>
      </c>
      <c r="F969" s="94">
        <f>SUMIFS('Details local delivery'!M:M,'Details local delivery'!G:G,'RECAP Delivery Plan '!A969)</f>
        <v>34</v>
      </c>
      <c r="G969" s="94">
        <f>VLOOKUP(A969,'Details local delivery'!B:J,9,0)</f>
        <v>0</v>
      </c>
      <c r="H969" s="95">
        <f>SUMIFS('Details local delivery'!K:K,'Details local delivery'!G:G,'RECAP Delivery Plan '!A969)</f>
        <v>6500</v>
      </c>
      <c r="I969" s="96">
        <f>SUMIFS('Details local delivery'!Y:Y,'Details local delivery'!B:B,A:A)</f>
        <v>0</v>
      </c>
      <c r="J969" s="97">
        <f>AVERAGEIFS('Details local delivery'!W:W,'Details local delivery'!B:B,A969)</f>
        <v>1</v>
      </c>
      <c r="K969" s="96">
        <f>_xlfn.MAXIFS('Details local delivery'!Z:Z,'Details local delivery'!B:B,A969)</f>
        <v>0</v>
      </c>
      <c r="L969" s="96">
        <f>_xlfn.MAXIFS('Details local delivery'!AA:AA,'Details local delivery'!B:B,A969)</f>
        <v>0</v>
      </c>
      <c r="M969" s="256">
        <f>IFERROR(_xlfn.MAXIFS('Details local delivery'!AB:AB,'Details local delivery'!B:B,A969),"-")</f>
        <v>0</v>
      </c>
      <c r="N969" s="104" t="e">
        <f t="shared" si="182"/>
        <v>#DIV/0!</v>
      </c>
      <c r="O969" s="104" t="e">
        <f t="shared" si="183"/>
        <v>#DIV/0!</v>
      </c>
      <c r="P969" s="99">
        <f t="shared" si="184"/>
        <v>0</v>
      </c>
      <c r="Q969" s="100">
        <f t="shared" si="185"/>
        <v>0</v>
      </c>
      <c r="R969" s="105" t="e">
        <f t="shared" si="186"/>
        <v>#DIV/0!</v>
      </c>
      <c r="S969" s="101" t="e">
        <f t="shared" si="180"/>
        <v>#DIV/0!</v>
      </c>
      <c r="T969" s="102"/>
      <c r="U969" s="107"/>
      <c r="V969" s="5"/>
    </row>
    <row r="970" spans="1:22" ht="15.6" x14ac:dyDescent="0.3">
      <c r="A970" s="18" t="s">
        <v>1769</v>
      </c>
      <c r="B970" s="92">
        <f>+IFERROR(VLOOKUP(A970,'Details local delivery'!B:C,2,0),"-")</f>
        <v>46132</v>
      </c>
      <c r="C970" s="93">
        <f t="shared" si="181"/>
        <v>46132</v>
      </c>
      <c r="D970" s="94" t="str">
        <f>+IFERROR(VLOOKUP(A970,'Details local delivery'!B:E,4,0),"-")</f>
        <v>7797tu218</v>
      </c>
      <c r="E970" s="94">
        <f>VLOOKUP(A970,'Details local delivery'!B:L,11,0)</f>
        <v>3</v>
      </c>
      <c r="F970" s="94">
        <f>SUMIFS('Details local delivery'!M:M,'Details local delivery'!G:G,'RECAP Delivery Plan '!A970)</f>
        <v>1</v>
      </c>
      <c r="G970" s="94">
        <f>VLOOKUP(A970,'Details local delivery'!B:J,9,0)</f>
        <v>927</v>
      </c>
      <c r="H970" s="95">
        <f>SUMIFS('Details local delivery'!K:K,'Details local delivery'!G:G,'RECAP Delivery Plan '!A970)</f>
        <v>170</v>
      </c>
      <c r="I970" s="96">
        <f>SUMIFS('Details local delivery'!Y:Y,'Details local delivery'!B:B,A:A)</f>
        <v>0</v>
      </c>
      <c r="J970" s="97">
        <f>AVERAGEIFS('Details local delivery'!W:W,'Details local delivery'!B:B,A970)</f>
        <v>1</v>
      </c>
      <c r="K970" s="96">
        <f>_xlfn.MAXIFS('Details local delivery'!Z:Z,'Details local delivery'!B:B,A970)</f>
        <v>0</v>
      </c>
      <c r="L970" s="96">
        <f>_xlfn.MAXIFS('Details local delivery'!AA:AA,'Details local delivery'!B:B,A970)</f>
        <v>0</v>
      </c>
      <c r="M970" s="256">
        <f>IFERROR(_xlfn.MAXIFS('Details local delivery'!AB:AB,'Details local delivery'!B:B,A970),"-")</f>
        <v>0</v>
      </c>
      <c r="N970" s="104">
        <f t="shared" si="182"/>
        <v>0.33333333333333331</v>
      </c>
      <c r="O970" s="104">
        <f t="shared" si="183"/>
        <v>0.18338727076591155</v>
      </c>
      <c r="P970" s="99">
        <f t="shared" si="184"/>
        <v>0</v>
      </c>
      <c r="Q970" s="100">
        <f t="shared" si="185"/>
        <v>0</v>
      </c>
      <c r="R970" s="105" t="e">
        <f t="shared" si="186"/>
        <v>#DIV/0!</v>
      </c>
      <c r="S970" s="101">
        <f t="shared" si="180"/>
        <v>0.33333333333333331</v>
      </c>
      <c r="T970" s="102"/>
      <c r="U970" s="107"/>
      <c r="V970" s="5"/>
    </row>
    <row r="971" spans="1:22" ht="15.6" x14ac:dyDescent="0.3">
      <c r="A971" s="18" t="s">
        <v>1770</v>
      </c>
      <c r="B971" s="92">
        <f>+IFERROR(VLOOKUP(A971,'Details local delivery'!B:C,2,0),"-")</f>
        <v>46132</v>
      </c>
      <c r="C971" s="93">
        <f t="shared" si="181"/>
        <v>46132</v>
      </c>
      <c r="D971" s="94" t="str">
        <f>+IFERROR(VLOOKUP(A971,'Details local delivery'!B:E,4,0),"-")</f>
        <v>7797tu218</v>
      </c>
      <c r="E971" s="94">
        <f>VLOOKUP(A971,'Details local delivery'!B:L,11,0)</f>
        <v>3</v>
      </c>
      <c r="F971" s="94">
        <f>SUMIFS('Details local delivery'!M:M,'Details local delivery'!G:G,'RECAP Delivery Plan '!A971)</f>
        <v>2</v>
      </c>
      <c r="G971" s="94">
        <f>VLOOKUP(A971,'Details local delivery'!B:J,9,0)</f>
        <v>927</v>
      </c>
      <c r="H971" s="95">
        <f>SUMIFS('Details local delivery'!K:K,'Details local delivery'!G:G,'RECAP Delivery Plan '!A971)</f>
        <v>240</v>
      </c>
      <c r="I971" s="96">
        <f>SUMIFS('Details local delivery'!Y:Y,'Details local delivery'!B:B,A:A)</f>
        <v>0</v>
      </c>
      <c r="J971" s="97">
        <f>AVERAGEIFS('Details local delivery'!W:W,'Details local delivery'!B:B,A971)</f>
        <v>1</v>
      </c>
      <c r="K971" s="96">
        <f>_xlfn.MAXIFS('Details local delivery'!Z:Z,'Details local delivery'!B:B,A971)</f>
        <v>0</v>
      </c>
      <c r="L971" s="96">
        <f>_xlfn.MAXIFS('Details local delivery'!AA:AA,'Details local delivery'!B:B,A971)</f>
        <v>0</v>
      </c>
      <c r="M971" s="96">
        <f>_xlfn.MAXIFS('Details local delivery'!AB:AB,'Details local delivery'!B:B,A971)</f>
        <v>0</v>
      </c>
      <c r="N971" s="104">
        <f t="shared" si="182"/>
        <v>0.66666666666666663</v>
      </c>
      <c r="O971" s="104">
        <f t="shared" si="183"/>
        <v>0.25889967637540451</v>
      </c>
      <c r="P971" s="99">
        <f t="shared" si="184"/>
        <v>0</v>
      </c>
      <c r="Q971" s="100">
        <f t="shared" si="185"/>
        <v>0</v>
      </c>
      <c r="R971" s="105" t="e">
        <f t="shared" si="186"/>
        <v>#DIV/0!</v>
      </c>
      <c r="S971" s="101">
        <f t="shared" si="180"/>
        <v>0.66666666666666663</v>
      </c>
      <c r="T971" s="102"/>
      <c r="U971" s="107"/>
      <c r="V971" s="5"/>
    </row>
    <row r="972" spans="1:22" ht="15.6" x14ac:dyDescent="0.3">
      <c r="A972" s="18" t="s">
        <v>1771</v>
      </c>
      <c r="B972" s="92">
        <f>+IFERROR(VLOOKUP(A972,'Details local delivery'!B:C,2,0),"-")</f>
        <v>46132</v>
      </c>
      <c r="C972" s="93">
        <f t="shared" si="181"/>
        <v>46132</v>
      </c>
      <c r="D972" s="94" t="str">
        <f>+IFERROR(VLOOKUP(A972,'Details local delivery'!B:E,4,0),"-")</f>
        <v>6502TU247</v>
      </c>
      <c r="E972" s="94">
        <f>VLOOKUP(A972,'Details local delivery'!B:L,11,0)</f>
        <v>14</v>
      </c>
      <c r="F972" s="94">
        <f>SUMIFS('Details local delivery'!M:M,'Details local delivery'!G:G,'RECAP Delivery Plan '!A972)</f>
        <v>10</v>
      </c>
      <c r="G972" s="94">
        <f>VLOOKUP(A972,'Details local delivery'!B:J,9,0)</f>
        <v>8500</v>
      </c>
      <c r="H972" s="95">
        <f>SUMIFS('Details local delivery'!K:K,'Details local delivery'!G:G,'RECAP Delivery Plan '!A972)</f>
        <v>2600</v>
      </c>
      <c r="I972" s="96">
        <f>SUMIFS('Details local delivery'!Y:Y,'Details local delivery'!B:B,A:A)</f>
        <v>0</v>
      </c>
      <c r="J972" s="97">
        <f>AVERAGEIFS('Details local delivery'!W:W,'Details local delivery'!B:B,A972)</f>
        <v>1</v>
      </c>
      <c r="K972" s="96">
        <f>_xlfn.MAXIFS('Details local delivery'!Z:Z,'Details local delivery'!B:B,A972)</f>
        <v>0</v>
      </c>
      <c r="L972" s="96">
        <f>_xlfn.MAXIFS('Details local delivery'!AA:AA,'Details local delivery'!B:B,A972)</f>
        <v>0</v>
      </c>
      <c r="M972" s="96">
        <f>_xlfn.MAXIFS('Details local delivery'!AB:AB,'Details local delivery'!B:B,A972)</f>
        <v>0</v>
      </c>
      <c r="N972" s="104">
        <f t="shared" si="182"/>
        <v>0.7142857142857143</v>
      </c>
      <c r="O972" s="104">
        <f t="shared" si="183"/>
        <v>0.30588235294117649</v>
      </c>
      <c r="P972" s="99">
        <f t="shared" si="184"/>
        <v>0</v>
      </c>
      <c r="Q972" s="100">
        <f t="shared" si="185"/>
        <v>0</v>
      </c>
      <c r="R972" s="105" t="e">
        <f t="shared" si="186"/>
        <v>#DIV/0!</v>
      </c>
      <c r="S972" s="101">
        <f t="shared" si="180"/>
        <v>0.7142857142857143</v>
      </c>
      <c r="T972" s="102"/>
      <c r="U972" s="107"/>
      <c r="V972" s="5"/>
    </row>
    <row r="973" spans="1:22" ht="15.6" x14ac:dyDescent="0.3">
      <c r="A973" s="18" t="s">
        <v>1773</v>
      </c>
      <c r="B973" s="92">
        <f>+IFERROR(VLOOKUP(A973,'Details local delivery'!B:C,2,0),"-")</f>
        <v>46133</v>
      </c>
      <c r="C973" s="93">
        <f t="shared" si="181"/>
        <v>46133</v>
      </c>
      <c r="D973" s="94" t="str">
        <f>+IFERROR(VLOOKUP(A973,'Details local delivery'!B:E,4,0),"-")</f>
        <v>9524TU238</v>
      </c>
      <c r="E973" s="94">
        <f>VLOOKUP(A973,'Details local delivery'!B:L,11,0)</f>
        <v>14</v>
      </c>
      <c r="F973" s="94">
        <f>SUMIFS('Details local delivery'!M:M,'Details local delivery'!G:G,'RECAP Delivery Plan '!A973)</f>
        <v>11</v>
      </c>
      <c r="G973" s="94">
        <f>VLOOKUP(A973,'Details local delivery'!B:J,9,0)</f>
        <v>10230</v>
      </c>
      <c r="H973" s="95">
        <f>SUMIFS('Details local delivery'!K:K,'Details local delivery'!G:G,'RECAP Delivery Plan '!A973)</f>
        <v>12657.77</v>
      </c>
      <c r="I973" s="96">
        <f>SUMIFS('Details local delivery'!Y:Y,'Details local delivery'!B:B,A:A)</f>
        <v>0</v>
      </c>
      <c r="J973" s="97">
        <f>AVERAGEIFS('Details local delivery'!W:W,'Details local delivery'!B:B,A973)</f>
        <v>1</v>
      </c>
      <c r="K973" s="96">
        <f>_xlfn.MAXIFS('Details local delivery'!Z:Z,'Details local delivery'!B:B,A973)</f>
        <v>0</v>
      </c>
      <c r="L973" s="96">
        <f>_xlfn.MAXIFS('Details local delivery'!AA:AA,'Details local delivery'!B:B,A973)</f>
        <v>0</v>
      </c>
      <c r="M973" s="96">
        <f>_xlfn.MAXIFS('Details local delivery'!AB:AB,'Details local delivery'!B:B,A973)</f>
        <v>0</v>
      </c>
      <c r="N973" s="104">
        <f t="shared" si="182"/>
        <v>0.7857142857142857</v>
      </c>
      <c r="O973" s="104">
        <f t="shared" si="183"/>
        <v>1.2373186705767352</v>
      </c>
      <c r="P973" s="99">
        <f t="shared" si="184"/>
        <v>0</v>
      </c>
      <c r="Q973" s="100">
        <f t="shared" si="185"/>
        <v>0</v>
      </c>
      <c r="R973" s="105" t="e">
        <f t="shared" si="186"/>
        <v>#DIV/0!</v>
      </c>
      <c r="S973" s="101">
        <f t="shared" si="180"/>
        <v>1.2373186705767352</v>
      </c>
      <c r="T973" s="102"/>
      <c r="U973" s="107"/>
      <c r="V973" s="5"/>
    </row>
    <row r="974" spans="1:22" ht="15.6" hidden="1" x14ac:dyDescent="0.3">
      <c r="A974" s="18" t="s">
        <v>1774</v>
      </c>
      <c r="B974" s="92">
        <f>+IFERROR(VLOOKUP(A974,'Details local delivery'!B:C,2,0),"-")</f>
        <v>46133</v>
      </c>
      <c r="C974" s="93">
        <f t="shared" si="181"/>
        <v>46133</v>
      </c>
      <c r="D974" s="94" t="str">
        <f>+IFERROR(VLOOKUP(A974,'Details local delivery'!B:E,4,0),"-")</f>
        <v xml:space="preserve">location </v>
      </c>
      <c r="E974" s="94">
        <f>VLOOKUP(A974,'Details local delivery'!B:L,11,0)</f>
        <v>0</v>
      </c>
      <c r="F974" s="94">
        <f>SUMIFS('Details local delivery'!M:M,'Details local delivery'!G:G,'RECAP Delivery Plan '!A974)</f>
        <v>34</v>
      </c>
      <c r="G974" s="94">
        <f>VLOOKUP(A974,'Details local delivery'!B:J,9,0)</f>
        <v>0</v>
      </c>
      <c r="H974" s="95">
        <f>SUMIFS('Details local delivery'!K:K,'Details local delivery'!G:G,'RECAP Delivery Plan '!A974)</f>
        <v>13.222</v>
      </c>
      <c r="I974" s="96">
        <f>SUMIFS('Details local delivery'!Y:Y,'Details local delivery'!B:B,A:A)</f>
        <v>0</v>
      </c>
      <c r="J974" s="97">
        <f>AVERAGEIFS('Details local delivery'!W:W,'Details local delivery'!B:B,A974)</f>
        <v>1</v>
      </c>
      <c r="K974" s="96">
        <f>_xlfn.MAXIFS('Details local delivery'!Z:Z,'Details local delivery'!B:B,A974)</f>
        <v>0</v>
      </c>
      <c r="L974" s="96">
        <f>_xlfn.MAXIFS('Details local delivery'!AA:AA,'Details local delivery'!B:B,A974)</f>
        <v>0</v>
      </c>
      <c r="M974" s="256">
        <f>IFERROR(_xlfn.MAXIFS('Details local delivery'!AB:AB,'Details local delivery'!B:B,A974),"-")</f>
        <v>0</v>
      </c>
      <c r="N974" s="104" t="e">
        <f t="shared" si="182"/>
        <v>#DIV/0!</v>
      </c>
      <c r="O974" s="104" t="e">
        <f t="shared" si="183"/>
        <v>#DIV/0!</v>
      </c>
      <c r="P974" s="99">
        <f t="shared" si="184"/>
        <v>0</v>
      </c>
      <c r="Q974" s="100">
        <f t="shared" si="185"/>
        <v>0</v>
      </c>
      <c r="R974" s="105" t="e">
        <f t="shared" si="186"/>
        <v>#DIV/0!</v>
      </c>
      <c r="S974" s="101" t="e">
        <f t="shared" si="180"/>
        <v>#DIV/0!</v>
      </c>
      <c r="T974" s="102"/>
      <c r="U974" s="107"/>
      <c r="V974" s="5"/>
    </row>
    <row r="975" spans="1:22" ht="15.6" x14ac:dyDescent="0.3">
      <c r="A975" s="18" t="s">
        <v>1775</v>
      </c>
      <c r="B975" s="92">
        <f>+IFERROR(VLOOKUP(A975,'Details local delivery'!B:C,2,0),"-")</f>
        <v>46133</v>
      </c>
      <c r="C975" s="93">
        <f t="shared" si="181"/>
        <v>46133</v>
      </c>
      <c r="D975" s="94" t="str">
        <f>+IFERROR(VLOOKUP(A975,'Details local delivery'!B:E,4,0),"-")</f>
        <v>6502TU247</v>
      </c>
      <c r="E975" s="94">
        <f>VLOOKUP(A975,'Details local delivery'!B:L,11,0)</f>
        <v>14</v>
      </c>
      <c r="F975" s="94">
        <f>SUMIFS('Details local delivery'!M:M,'Details local delivery'!G:G,'RECAP Delivery Plan '!A975)</f>
        <v>13</v>
      </c>
      <c r="G975" s="94">
        <f>VLOOKUP(A975,'Details local delivery'!B:J,9,0)</f>
        <v>8500</v>
      </c>
      <c r="H975" s="95">
        <f>SUMIFS('Details local delivery'!K:K,'Details local delivery'!G:G,'RECAP Delivery Plan '!A975)</f>
        <v>4000</v>
      </c>
      <c r="I975" s="96">
        <f>SUMIFS('Details local delivery'!Y:Y,'Details local delivery'!B:B,A:A)</f>
        <v>0</v>
      </c>
      <c r="J975" s="97">
        <f>AVERAGEIFS('Details local delivery'!W:W,'Details local delivery'!B:B,A975)</f>
        <v>1</v>
      </c>
      <c r="K975" s="96">
        <f>_xlfn.MAXIFS('Details local delivery'!Z:Z,'Details local delivery'!B:B,A975)</f>
        <v>0</v>
      </c>
      <c r="L975" s="96">
        <f>_xlfn.MAXIFS('Details local delivery'!AA:AA,'Details local delivery'!B:B,A975)</f>
        <v>0</v>
      </c>
      <c r="M975" s="256">
        <f>IFERROR(_xlfn.MAXIFS('Details local delivery'!AB:AB,'Details local delivery'!B:B,A975),"-")</f>
        <v>0</v>
      </c>
      <c r="N975" s="104">
        <f t="shared" si="182"/>
        <v>0.9285714285714286</v>
      </c>
      <c r="O975" s="104">
        <f t="shared" si="183"/>
        <v>0.47058823529411764</v>
      </c>
      <c r="P975" s="99">
        <f t="shared" si="184"/>
        <v>0</v>
      </c>
      <c r="Q975" s="100">
        <f t="shared" si="185"/>
        <v>0</v>
      </c>
      <c r="R975" s="105" t="e">
        <f t="shared" si="186"/>
        <v>#DIV/0!</v>
      </c>
      <c r="S975" s="101">
        <f t="shared" si="180"/>
        <v>0.9285714285714286</v>
      </c>
      <c r="T975" s="102"/>
      <c r="U975" s="107"/>
      <c r="V975" s="5"/>
    </row>
    <row r="976" spans="1:22" ht="15.6" hidden="1" x14ac:dyDescent="0.3">
      <c r="A976" s="18" t="s">
        <v>1776</v>
      </c>
      <c r="B976" s="92">
        <f>+IFERROR(VLOOKUP(A976,'Details local delivery'!B:C,2,0),"-")</f>
        <v>46133</v>
      </c>
      <c r="C976" s="93">
        <f t="shared" si="181"/>
        <v>46133</v>
      </c>
      <c r="D976" s="94" t="str">
        <f>+IFERROR(VLOOKUP(A976,'Details local delivery'!B:E,4,0),"-")</f>
        <v xml:space="preserve">location </v>
      </c>
      <c r="E976" s="94">
        <f>VLOOKUP(A976,'Details local delivery'!B:L,11,0)</f>
        <v>0</v>
      </c>
      <c r="F976" s="94">
        <f>SUMIFS('Details local delivery'!M:M,'Details local delivery'!G:G,'RECAP Delivery Plan '!A976)</f>
        <v>29</v>
      </c>
      <c r="G976" s="94">
        <f>VLOOKUP(A976,'Details local delivery'!B:J,9,0)</f>
        <v>0</v>
      </c>
      <c r="H976" s="95">
        <f>SUMIFS('Details local delivery'!K:K,'Details local delivery'!G:G,'RECAP Delivery Plan '!A976)</f>
        <v>0</v>
      </c>
      <c r="I976" s="96">
        <f>SUMIFS('Details local delivery'!Y:Y,'Details local delivery'!B:B,A:A)</f>
        <v>0</v>
      </c>
      <c r="J976" s="97">
        <f>AVERAGEIFS('Details local delivery'!W:W,'Details local delivery'!B:B,A976)</f>
        <v>1</v>
      </c>
      <c r="K976" s="96">
        <f>_xlfn.MAXIFS('Details local delivery'!Z:Z,'Details local delivery'!B:B,A976)</f>
        <v>0</v>
      </c>
      <c r="L976" s="96">
        <f>_xlfn.MAXIFS('Details local delivery'!AA:AA,'Details local delivery'!B:B,A976)</f>
        <v>0</v>
      </c>
      <c r="M976" s="256">
        <f>IFERROR(_xlfn.MAXIFS('Details local delivery'!AB:AB,'Details local delivery'!B:B,A976),"-")</f>
        <v>0</v>
      </c>
      <c r="N976" s="104" t="e">
        <f t="shared" si="182"/>
        <v>#DIV/0!</v>
      </c>
      <c r="O976" s="104" t="e">
        <f t="shared" si="183"/>
        <v>#DIV/0!</v>
      </c>
      <c r="P976" s="99">
        <f t="shared" si="184"/>
        <v>0</v>
      </c>
      <c r="Q976" s="100">
        <f t="shared" si="185"/>
        <v>0</v>
      </c>
      <c r="R976" s="105" t="e">
        <f t="shared" si="186"/>
        <v>#DIV/0!</v>
      </c>
      <c r="S976" s="101" t="e">
        <f t="shared" si="180"/>
        <v>#DIV/0!</v>
      </c>
      <c r="T976" s="102"/>
      <c r="U976" s="107"/>
      <c r="V976" s="5"/>
    </row>
    <row r="977" spans="1:22" ht="15.6" x14ac:dyDescent="0.3">
      <c r="A977" s="18" t="s">
        <v>1777</v>
      </c>
      <c r="B977" s="92">
        <f>+IFERROR(VLOOKUP(A977,'Details local delivery'!B:C,2,0),"-")</f>
        <v>46133</v>
      </c>
      <c r="C977" s="93">
        <f t="shared" si="181"/>
        <v>46133</v>
      </c>
      <c r="D977" s="94" t="str">
        <f>+IFERROR(VLOOKUP(A977,'Details local delivery'!B:E,4,0),"-")</f>
        <v>4331tu175</v>
      </c>
      <c r="E977" s="94">
        <f>VLOOKUP(A977,'Details local delivery'!B:L,11,0)</f>
        <v>14</v>
      </c>
      <c r="F977" s="94">
        <f>SUMIFS('Details local delivery'!M:M,'Details local delivery'!G:G,'RECAP Delivery Plan '!A977)</f>
        <v>14</v>
      </c>
      <c r="G977" s="94">
        <f>VLOOKUP(A977,'Details local delivery'!B:J,9,0)</f>
        <v>9200</v>
      </c>
      <c r="H977" s="95">
        <f>SUMIFS('Details local delivery'!K:K,'Details local delivery'!G:G,'RECAP Delivery Plan '!A977)</f>
        <v>9000</v>
      </c>
      <c r="I977" s="96">
        <f>SUMIFS('Details local delivery'!Y:Y,'Details local delivery'!B:B,A:A)</f>
        <v>0</v>
      </c>
      <c r="J977" s="97">
        <f>AVERAGEIFS('Details local delivery'!W:W,'Details local delivery'!B:B,A977)</f>
        <v>1</v>
      </c>
      <c r="K977" s="96">
        <f>_xlfn.MAXIFS('Details local delivery'!Z:Z,'Details local delivery'!B:B,A977)</f>
        <v>0</v>
      </c>
      <c r="L977" s="96">
        <f>_xlfn.MAXIFS('Details local delivery'!AA:AA,'Details local delivery'!B:B,A977)</f>
        <v>0</v>
      </c>
      <c r="M977" s="256">
        <f>IFERROR(_xlfn.MAXIFS('Details local delivery'!AB:AB,'Details local delivery'!B:B,A977),"-")</f>
        <v>0</v>
      </c>
      <c r="N977" s="104">
        <f t="shared" si="182"/>
        <v>1</v>
      </c>
      <c r="O977" s="104">
        <f t="shared" si="183"/>
        <v>0.97826086956521741</v>
      </c>
      <c r="P977" s="99">
        <f t="shared" si="184"/>
        <v>0</v>
      </c>
      <c r="Q977" s="100">
        <f t="shared" si="185"/>
        <v>0</v>
      </c>
      <c r="R977" s="105" t="e">
        <f t="shared" si="186"/>
        <v>#DIV/0!</v>
      </c>
      <c r="S977" s="101">
        <f t="shared" si="180"/>
        <v>1</v>
      </c>
      <c r="T977" s="102"/>
      <c r="U977" s="107"/>
      <c r="V977" s="5"/>
    </row>
    <row r="978" spans="1:22" ht="15.6" x14ac:dyDescent="0.3">
      <c r="A978" s="18" t="s">
        <v>1778</v>
      </c>
      <c r="B978" s="92">
        <f>+IFERROR(VLOOKUP(A978,'Details local delivery'!B:C,2,0),"-")</f>
        <v>46133</v>
      </c>
      <c r="C978" s="93">
        <f t="shared" si="181"/>
        <v>46133</v>
      </c>
      <c r="D978" s="94" t="str">
        <f>+IFERROR(VLOOKUP(A978,'Details local delivery'!B:E,4,0),"-")</f>
        <v>7797tu218</v>
      </c>
      <c r="E978" s="94">
        <f>VLOOKUP(A978,'Details local delivery'!B:L,11,0)</f>
        <v>3</v>
      </c>
      <c r="F978" s="94">
        <f>SUMIFS('Details local delivery'!M:M,'Details local delivery'!G:G,'RECAP Delivery Plan '!A978)</f>
        <v>2</v>
      </c>
      <c r="G978" s="94">
        <f>VLOOKUP(A978,'Details local delivery'!B:J,9,0)</f>
        <v>927</v>
      </c>
      <c r="H978" s="95">
        <f>SUMIFS('Details local delivery'!K:K,'Details local delivery'!G:G,'RECAP Delivery Plan '!A978)</f>
        <v>315</v>
      </c>
      <c r="I978" s="96">
        <f>SUMIFS('Details local delivery'!Y:Y,'Details local delivery'!B:B,A:A)</f>
        <v>0</v>
      </c>
      <c r="J978" s="97">
        <f>AVERAGEIFS('Details local delivery'!W:W,'Details local delivery'!B:B,A978)</f>
        <v>1</v>
      </c>
      <c r="K978" s="96">
        <f>_xlfn.MAXIFS('Details local delivery'!Z:Z,'Details local delivery'!B:B,A978)</f>
        <v>0</v>
      </c>
      <c r="L978" s="96">
        <f>_xlfn.MAXIFS('Details local delivery'!AA:AA,'Details local delivery'!B:B,A978)</f>
        <v>0</v>
      </c>
      <c r="M978" s="256">
        <f>IFERROR(_xlfn.MAXIFS('Details local delivery'!AB:AB,'Details local delivery'!B:B,A978),"-")</f>
        <v>0</v>
      </c>
      <c r="N978" s="104">
        <f t="shared" si="182"/>
        <v>0.66666666666666663</v>
      </c>
      <c r="O978" s="104">
        <f t="shared" si="183"/>
        <v>0.33980582524271846</v>
      </c>
      <c r="P978" s="99">
        <f t="shared" si="184"/>
        <v>0</v>
      </c>
      <c r="Q978" s="100">
        <f t="shared" si="185"/>
        <v>0</v>
      </c>
      <c r="R978" s="105" t="e">
        <f t="shared" si="186"/>
        <v>#DIV/0!</v>
      </c>
      <c r="S978" s="101">
        <f t="shared" si="180"/>
        <v>0.66666666666666663</v>
      </c>
      <c r="T978" s="102"/>
      <c r="U978" s="107"/>
      <c r="V978" s="5"/>
    </row>
    <row r="979" spans="1:22" ht="15.6" x14ac:dyDescent="0.3">
      <c r="A979" s="18" t="s">
        <v>1779</v>
      </c>
      <c r="B979" s="92">
        <f>+IFERROR(VLOOKUP(A979,'Details local delivery'!B:C,2,0),"-")</f>
        <v>46133</v>
      </c>
      <c r="C979" s="93">
        <f t="shared" si="181"/>
        <v>46133</v>
      </c>
      <c r="D979" s="94" t="str">
        <f>+IFERROR(VLOOKUP(A979,'Details local delivery'!B:E,4,0),"-")</f>
        <v>REM107627</v>
      </c>
      <c r="E979" s="94">
        <f>VLOOKUP(A979,'Details local delivery'!B:L,11,0)</f>
        <v>27</v>
      </c>
      <c r="F979" s="94">
        <f>SUMIFS('Details local delivery'!M:M,'Details local delivery'!G:G,'RECAP Delivery Plan '!A979)</f>
        <v>29</v>
      </c>
      <c r="G979" s="94">
        <f>VLOOKUP(A979,'Details local delivery'!B:J,9,0)</f>
        <v>24950</v>
      </c>
      <c r="H979" s="95">
        <f>SUMIFS('Details local delivery'!K:K,'Details local delivery'!G:G,'RECAP Delivery Plan '!A979)</f>
        <v>20756.400000000001</v>
      </c>
      <c r="I979" s="96">
        <f>SUMIFS('Details local delivery'!Y:Y,'Details local delivery'!B:B,A:A)</f>
        <v>0</v>
      </c>
      <c r="J979" s="97">
        <f>AVERAGEIFS('Details local delivery'!W:W,'Details local delivery'!B:B,A979)</f>
        <v>1</v>
      </c>
      <c r="K979" s="96">
        <f>_xlfn.MAXIFS('Details local delivery'!Z:Z,'Details local delivery'!B:B,A979)</f>
        <v>0</v>
      </c>
      <c r="L979" s="96">
        <f>_xlfn.MAXIFS('Details local delivery'!AA:AA,'Details local delivery'!B:B,A979)</f>
        <v>0</v>
      </c>
      <c r="M979" s="256">
        <f>IFERROR(_xlfn.MAXIFS('Details local delivery'!AB:AB,'Details local delivery'!B:B,A979),"-")</f>
        <v>0</v>
      </c>
      <c r="N979" s="104">
        <f t="shared" si="182"/>
        <v>1.0740740740740742</v>
      </c>
      <c r="O979" s="104">
        <f t="shared" si="183"/>
        <v>0.83191983967935879</v>
      </c>
      <c r="P979" s="99">
        <f t="shared" si="184"/>
        <v>0</v>
      </c>
      <c r="Q979" s="100">
        <f t="shared" si="185"/>
        <v>0</v>
      </c>
      <c r="R979" s="105" t="e">
        <f t="shared" si="186"/>
        <v>#DIV/0!</v>
      </c>
      <c r="S979" s="253">
        <f t="shared" si="180"/>
        <v>1.0740740740740742</v>
      </c>
      <c r="T979" s="102"/>
      <c r="U979" s="107"/>
      <c r="V979" s="5"/>
    </row>
    <row r="980" spans="1:22" ht="15.6" x14ac:dyDescent="0.3">
      <c r="A980" s="18" t="s">
        <v>1780</v>
      </c>
      <c r="B980" s="92">
        <f>+IFERROR(VLOOKUP(A980,'Details local delivery'!B:C,2,0),"-")</f>
        <v>46133</v>
      </c>
      <c r="C980" s="93">
        <f t="shared" si="181"/>
        <v>46133</v>
      </c>
      <c r="D980" s="94" t="str">
        <f>+IFERROR(VLOOKUP(A980,'Details local delivery'!B:E,4,0),"-")</f>
        <v>4331TU175</v>
      </c>
      <c r="E980" s="94">
        <f>VLOOKUP(A980,'Details local delivery'!B:L,11,0)</f>
        <v>14</v>
      </c>
      <c r="F980" s="94">
        <f>SUMIFS('Details local delivery'!M:M,'Details local delivery'!G:G,'RECAP Delivery Plan '!A980)</f>
        <v>15</v>
      </c>
      <c r="G980" s="94">
        <f>VLOOKUP(A980,'Details local delivery'!B:J,9,0)</f>
        <v>9200</v>
      </c>
      <c r="H980" s="95">
        <f>SUMIFS('Details local delivery'!K:K,'Details local delivery'!G:G,'RECAP Delivery Plan '!A980)</f>
        <v>9000</v>
      </c>
      <c r="I980" s="96">
        <f>SUMIFS('Details local delivery'!Y:Y,'Details local delivery'!B:B,A:A)</f>
        <v>0</v>
      </c>
      <c r="J980" s="97">
        <f>AVERAGEIFS('Details local delivery'!W:W,'Details local delivery'!B:B,A980)</f>
        <v>1</v>
      </c>
      <c r="K980" s="96">
        <f>_xlfn.MAXIFS('Details local delivery'!Z:Z,'Details local delivery'!B:B,A980)</f>
        <v>0</v>
      </c>
      <c r="L980" s="96">
        <f>_xlfn.MAXIFS('Details local delivery'!AA:AA,'Details local delivery'!B:B,A980)</f>
        <v>0</v>
      </c>
      <c r="M980" s="96">
        <f>_xlfn.MAXIFS('Details local delivery'!AB:AB,'Details local delivery'!B:B,A980)</f>
        <v>0</v>
      </c>
      <c r="N980" s="104">
        <f t="shared" si="182"/>
        <v>1.0714285714285714</v>
      </c>
      <c r="O980" s="104">
        <f t="shared" si="183"/>
        <v>0.97826086956521741</v>
      </c>
      <c r="P980" s="99">
        <f t="shared" si="184"/>
        <v>0</v>
      </c>
      <c r="Q980" s="100">
        <f t="shared" si="185"/>
        <v>0</v>
      </c>
      <c r="R980" s="105" t="e">
        <f t="shared" si="186"/>
        <v>#DIV/0!</v>
      </c>
      <c r="S980" s="101">
        <f t="shared" si="180"/>
        <v>1.0714285714285714</v>
      </c>
      <c r="T980" s="102"/>
      <c r="U980" s="107"/>
      <c r="V980" s="5"/>
    </row>
    <row r="981" spans="1:22" ht="15.6" x14ac:dyDescent="0.3">
      <c r="A981" s="18" t="s">
        <v>1781</v>
      </c>
      <c r="B981" s="92">
        <f>+IFERROR(VLOOKUP(A981,'Details local delivery'!B:C,2,0),"-")</f>
        <v>46133</v>
      </c>
      <c r="C981" s="93">
        <f t="shared" si="181"/>
        <v>46133</v>
      </c>
      <c r="D981" s="94" t="str">
        <f>+IFERROR(VLOOKUP(A981,'Details local delivery'!B:E,4,0),"-")</f>
        <v>626tu203</v>
      </c>
      <c r="E981" s="94">
        <f>VLOOKUP(A981,'Details local delivery'!B:L,11,0)</f>
        <v>14</v>
      </c>
      <c r="F981" s="94">
        <f>SUMIFS('Details local delivery'!M:M,'Details local delivery'!G:G,'RECAP Delivery Plan '!A981)</f>
        <v>10</v>
      </c>
      <c r="G981" s="94">
        <f>VLOOKUP(A981,'Details local delivery'!B:J,9,0)</f>
        <v>8500</v>
      </c>
      <c r="H981" s="95">
        <f>SUMIFS('Details local delivery'!K:K,'Details local delivery'!G:G,'RECAP Delivery Plan '!A981)</f>
        <v>12000</v>
      </c>
      <c r="I981" s="96">
        <f>SUMIFS('Details local delivery'!Y:Y,'Details local delivery'!B:B,A:A)</f>
        <v>0</v>
      </c>
      <c r="J981" s="97">
        <f>AVERAGEIFS('Details local delivery'!W:W,'Details local delivery'!B:B,A981)</f>
        <v>1</v>
      </c>
      <c r="K981" s="96">
        <f>_xlfn.MAXIFS('Details local delivery'!Z:Z,'Details local delivery'!B:B,A981)</f>
        <v>0</v>
      </c>
      <c r="L981" s="96">
        <f>_xlfn.MAXIFS('Details local delivery'!AA:AA,'Details local delivery'!B:B,A981)</f>
        <v>0</v>
      </c>
      <c r="M981" s="256">
        <f>IFERROR(_xlfn.MAXIFS('Details local delivery'!AB:AB,'Details local delivery'!B:B,A981),"-")</f>
        <v>0</v>
      </c>
      <c r="N981" s="104">
        <f t="shared" si="182"/>
        <v>0.7142857142857143</v>
      </c>
      <c r="O981" s="104">
        <f t="shared" si="183"/>
        <v>1.411764705882353</v>
      </c>
      <c r="P981" s="99">
        <f t="shared" si="184"/>
        <v>0</v>
      </c>
      <c r="Q981" s="100">
        <f t="shared" si="185"/>
        <v>0</v>
      </c>
      <c r="R981" s="105" t="e">
        <f t="shared" si="186"/>
        <v>#DIV/0!</v>
      </c>
      <c r="S981" s="101">
        <f t="shared" si="180"/>
        <v>1.411764705882353</v>
      </c>
      <c r="T981" s="102"/>
      <c r="U981" s="107"/>
      <c r="V981" s="5"/>
    </row>
    <row r="982" spans="1:22" ht="15.6" x14ac:dyDescent="0.3">
      <c r="A982" s="18" t="s">
        <v>1782</v>
      </c>
      <c r="B982" s="92">
        <f>+IFERROR(VLOOKUP(A982,'Details local delivery'!B:C,2,0),"-")</f>
        <v>46133</v>
      </c>
      <c r="C982" s="93">
        <f t="shared" si="181"/>
        <v>46133</v>
      </c>
      <c r="D982" s="94" t="str">
        <f>+IFERROR(VLOOKUP(A982,'Details local delivery'!B:E,4,0),"-")</f>
        <v>626tu203</v>
      </c>
      <c r="E982" s="94">
        <f>VLOOKUP(A982,'Details local delivery'!B:L,11,0)</f>
        <v>14</v>
      </c>
      <c r="F982" s="94">
        <f>SUMIFS('Details local delivery'!M:M,'Details local delivery'!G:G,'RECAP Delivery Plan '!A982)</f>
        <v>19</v>
      </c>
      <c r="G982" s="94">
        <f>VLOOKUP(A982,'Details local delivery'!B:J,9,0)</f>
        <v>8500</v>
      </c>
      <c r="H982" s="95">
        <f>SUMIFS('Details local delivery'!K:K,'Details local delivery'!G:G,'RECAP Delivery Plan '!A982)</f>
        <v>8599.7999999999993</v>
      </c>
      <c r="I982" s="96">
        <f>SUMIFS('Details local delivery'!Y:Y,'Details local delivery'!B:B,A:A)</f>
        <v>0</v>
      </c>
      <c r="J982" s="97">
        <f>AVERAGEIFS('Details local delivery'!W:W,'Details local delivery'!B:B,A982)</f>
        <v>1</v>
      </c>
      <c r="K982" s="96">
        <f>_xlfn.MAXIFS('Details local delivery'!Z:Z,'Details local delivery'!B:B,A982)</f>
        <v>0</v>
      </c>
      <c r="L982" s="96">
        <f>_xlfn.MAXIFS('Details local delivery'!AA:AA,'Details local delivery'!B:B,A982)</f>
        <v>0</v>
      </c>
      <c r="M982" s="256">
        <f>IFERROR(_xlfn.MAXIFS('Details local delivery'!AB:AB,'Details local delivery'!B:B,A982),"-")</f>
        <v>0</v>
      </c>
      <c r="N982" s="104">
        <f t="shared" si="182"/>
        <v>1.3571428571428572</v>
      </c>
      <c r="O982" s="104">
        <f t="shared" si="183"/>
        <v>1.0117411764705881</v>
      </c>
      <c r="P982" s="99">
        <f t="shared" si="184"/>
        <v>0</v>
      </c>
      <c r="Q982" s="100">
        <f t="shared" si="185"/>
        <v>0</v>
      </c>
      <c r="R982" s="105" t="e">
        <f t="shared" si="186"/>
        <v>#DIV/0!</v>
      </c>
      <c r="S982" s="101">
        <f t="shared" si="180"/>
        <v>1.3571428571428572</v>
      </c>
      <c r="T982" s="102"/>
      <c r="U982" s="107"/>
      <c r="V982" s="5"/>
    </row>
    <row r="983" spans="1:22" ht="15.6" x14ac:dyDescent="0.3">
      <c r="A983" s="18" t="s">
        <v>1783</v>
      </c>
      <c r="B983" s="92">
        <f>+IFERROR(VLOOKUP(A983,'Details local delivery'!B:C,2,0),"-")</f>
        <v>46133</v>
      </c>
      <c r="C983" s="93">
        <f t="shared" si="181"/>
        <v>46133</v>
      </c>
      <c r="D983" s="94" t="str">
        <f>+IFERROR(VLOOKUP(A983,'Details local delivery'!B:E,4,0),"-")</f>
        <v>7797tu218</v>
      </c>
      <c r="E983" s="94">
        <f>VLOOKUP(A983,'Details local delivery'!B:L,11,0)</f>
        <v>3</v>
      </c>
      <c r="F983" s="94">
        <f>SUMIFS('Details local delivery'!M:M,'Details local delivery'!G:G,'RECAP Delivery Plan '!A983)</f>
        <v>4</v>
      </c>
      <c r="G983" s="94">
        <f>VLOOKUP(A983,'Details local delivery'!B:J,9,0)</f>
        <v>927</v>
      </c>
      <c r="H983" s="95">
        <f>SUMIFS('Details local delivery'!K:K,'Details local delivery'!G:G,'RECAP Delivery Plan '!A983)</f>
        <v>120</v>
      </c>
      <c r="I983" s="96">
        <f>SUMIFS('Details local delivery'!Y:Y,'Details local delivery'!B:B,A:A)</f>
        <v>0</v>
      </c>
      <c r="J983" s="97">
        <f>AVERAGEIFS('Details local delivery'!W:W,'Details local delivery'!B:B,A983)</f>
        <v>1</v>
      </c>
      <c r="K983" s="96">
        <f>_xlfn.MAXIFS('Details local delivery'!Z:Z,'Details local delivery'!B:B,A983)</f>
        <v>0</v>
      </c>
      <c r="L983" s="96">
        <f>_xlfn.MAXIFS('Details local delivery'!AA:AA,'Details local delivery'!B:B,A983)</f>
        <v>0</v>
      </c>
      <c r="M983" s="256">
        <f>IFERROR(_xlfn.MAXIFS('Details local delivery'!AB:AB,'Details local delivery'!B:B,A983),"-")</f>
        <v>0</v>
      </c>
      <c r="N983" s="104">
        <f t="shared" si="182"/>
        <v>1.3333333333333333</v>
      </c>
      <c r="O983" s="104">
        <f t="shared" si="183"/>
        <v>0.12944983818770225</v>
      </c>
      <c r="P983" s="99">
        <f t="shared" si="184"/>
        <v>0</v>
      </c>
      <c r="Q983" s="100">
        <f t="shared" si="185"/>
        <v>0</v>
      </c>
      <c r="R983" s="105" t="e">
        <f t="shared" si="186"/>
        <v>#DIV/0!</v>
      </c>
      <c r="S983" s="101">
        <f t="shared" si="180"/>
        <v>1.3333333333333333</v>
      </c>
      <c r="T983" s="102"/>
      <c r="U983" s="107"/>
      <c r="V983" s="5"/>
    </row>
    <row r="984" spans="1:22" ht="15.6" x14ac:dyDescent="0.3">
      <c r="A984" s="18" t="s">
        <v>1855</v>
      </c>
      <c r="B984" s="92">
        <f>+IFERROR(VLOOKUP(A984,'Details local delivery'!B:C,2,0),"-")</f>
        <v>46134</v>
      </c>
      <c r="C984" s="93">
        <f t="shared" si="181"/>
        <v>46134</v>
      </c>
      <c r="D984" s="94" t="str">
        <f>+IFERROR(VLOOKUP(A984,'Details local delivery'!B:E,4,0),"-")</f>
        <v>9524TU238</v>
      </c>
      <c r="E984" s="94">
        <f>VLOOKUP(A984,'Details local delivery'!B:L,11,0)</f>
        <v>14</v>
      </c>
      <c r="F984" s="94">
        <f>SUMIFS('Details local delivery'!M:M,'Details local delivery'!G:G,'RECAP Delivery Plan '!A984)</f>
        <v>8</v>
      </c>
      <c r="G984" s="94">
        <f>VLOOKUP(A984,'Details local delivery'!B:J,9,0)</f>
        <v>10230</v>
      </c>
      <c r="H984" s="95">
        <f>SUMIFS('Details local delivery'!K:K,'Details local delivery'!G:G,'RECAP Delivery Plan '!A984)</f>
        <v>10000</v>
      </c>
      <c r="I984" s="96">
        <f>SUMIFS('Details local delivery'!Y:Y,'Details local delivery'!B:B,A:A)</f>
        <v>0</v>
      </c>
      <c r="J984" s="97">
        <f>AVERAGEIFS('Details local delivery'!W:W,'Details local delivery'!B:B,A984)</f>
        <v>1</v>
      </c>
      <c r="K984" s="96">
        <f>_xlfn.MAXIFS('Details local delivery'!Z:Z,'Details local delivery'!B:B,A984)</f>
        <v>0</v>
      </c>
      <c r="L984" s="96">
        <f>_xlfn.MAXIFS('Details local delivery'!AA:AA,'Details local delivery'!B:B,A984)</f>
        <v>0</v>
      </c>
      <c r="M984" s="256">
        <f>IFERROR(_xlfn.MAXIFS('Details local delivery'!AB:AB,'Details local delivery'!B:B,A984),"-")</f>
        <v>0</v>
      </c>
      <c r="N984" s="104">
        <f t="shared" si="182"/>
        <v>0.5714285714285714</v>
      </c>
      <c r="O984" s="104">
        <f t="shared" si="183"/>
        <v>0.97751710654936463</v>
      </c>
      <c r="P984" s="99">
        <f t="shared" si="184"/>
        <v>0</v>
      </c>
      <c r="Q984" s="100">
        <f t="shared" si="185"/>
        <v>0</v>
      </c>
      <c r="R984" s="105" t="e">
        <f t="shared" si="186"/>
        <v>#DIV/0!</v>
      </c>
      <c r="S984" s="101">
        <f t="shared" si="180"/>
        <v>0.97751710654936463</v>
      </c>
      <c r="T984" s="102"/>
      <c r="U984" s="107"/>
      <c r="V984" s="5"/>
    </row>
    <row r="985" spans="1:22" ht="15.6" x14ac:dyDescent="0.3">
      <c r="A985" s="18" t="s">
        <v>1856</v>
      </c>
      <c r="B985" s="92">
        <f>+IFERROR(VLOOKUP(A985,'Details local delivery'!B:C,2,0),"-")</f>
        <v>46134</v>
      </c>
      <c r="C985" s="93">
        <f t="shared" si="181"/>
        <v>46134</v>
      </c>
      <c r="D985" s="94" t="str">
        <f>+IFERROR(VLOOKUP(A985,'Details local delivery'!B:E,4,0),"-")</f>
        <v>9524TU238</v>
      </c>
      <c r="E985" s="94">
        <f>VLOOKUP(A985,'Details local delivery'!B:L,11,0)</f>
        <v>14</v>
      </c>
      <c r="F985" s="94">
        <f>SUMIFS('Details local delivery'!M:M,'Details local delivery'!G:G,'RECAP Delivery Plan '!A985)</f>
        <v>16</v>
      </c>
      <c r="G985" s="94">
        <f>VLOOKUP(A985,'Details local delivery'!B:J,9,0)</f>
        <v>10230</v>
      </c>
      <c r="H985" s="95">
        <f>SUMIFS('Details local delivery'!K:K,'Details local delivery'!G:G,'RECAP Delivery Plan '!A985)</f>
        <v>10000</v>
      </c>
      <c r="I985" s="96">
        <f>SUMIFS('Details local delivery'!Y:Y,'Details local delivery'!B:B,A:A)</f>
        <v>0</v>
      </c>
      <c r="J985" s="97">
        <f>AVERAGEIFS('Details local delivery'!W:W,'Details local delivery'!B:B,A985)</f>
        <v>1</v>
      </c>
      <c r="K985" s="96">
        <f>_xlfn.MAXIFS('Details local delivery'!Z:Z,'Details local delivery'!B:B,A985)</f>
        <v>0</v>
      </c>
      <c r="L985" s="96">
        <f>_xlfn.MAXIFS('Details local delivery'!AA:AA,'Details local delivery'!B:B,A985)</f>
        <v>0</v>
      </c>
      <c r="M985" s="256">
        <f>IFERROR(_xlfn.MAXIFS('Details local delivery'!AB:AB,'Details local delivery'!B:B,A985),"-")</f>
        <v>0</v>
      </c>
      <c r="N985" s="104">
        <f t="shared" si="182"/>
        <v>1.1428571428571428</v>
      </c>
      <c r="O985" s="104">
        <f t="shared" si="183"/>
        <v>0.97751710654936463</v>
      </c>
      <c r="P985" s="99">
        <f t="shared" si="184"/>
        <v>0</v>
      </c>
      <c r="Q985" s="100">
        <f t="shared" si="185"/>
        <v>0</v>
      </c>
      <c r="R985" s="105" t="e">
        <f t="shared" si="186"/>
        <v>#DIV/0!</v>
      </c>
      <c r="S985" s="101">
        <f t="shared" si="180"/>
        <v>1.1428571428571428</v>
      </c>
      <c r="T985" s="102"/>
      <c r="U985" s="107"/>
      <c r="V985" s="5"/>
    </row>
    <row r="986" spans="1:22" ht="15.6" x14ac:dyDescent="0.3">
      <c r="A986" s="18" t="s">
        <v>1857</v>
      </c>
      <c r="B986" s="92">
        <f>+IFERROR(VLOOKUP(A986,'Details local delivery'!B:C,2,0),"-")</f>
        <v>46134</v>
      </c>
      <c r="C986" s="93">
        <f t="shared" si="181"/>
        <v>46134</v>
      </c>
      <c r="D986" s="94" t="str">
        <f>+IFERROR(VLOOKUP(A986,'Details local delivery'!B:E,4,0),"-")</f>
        <v>6502TU247</v>
      </c>
      <c r="E986" s="94">
        <f>VLOOKUP(A986,'Details local delivery'!B:L,11,0)</f>
        <v>14</v>
      </c>
      <c r="F986" s="94">
        <f>SUMIFS('Details local delivery'!M:M,'Details local delivery'!G:G,'RECAP Delivery Plan '!A986)</f>
        <v>9</v>
      </c>
      <c r="G986" s="94">
        <f>VLOOKUP(A986,'Details local delivery'!B:J,9,0)</f>
        <v>8500</v>
      </c>
      <c r="H986" s="95">
        <f>SUMIFS('Details local delivery'!K:K,'Details local delivery'!G:G,'RECAP Delivery Plan '!A986)</f>
        <v>8000</v>
      </c>
      <c r="I986" s="96">
        <f>SUMIFS('Details local delivery'!Y:Y,'Details local delivery'!B:B,A:A)</f>
        <v>0</v>
      </c>
      <c r="J986" s="97">
        <f>AVERAGEIFS('Details local delivery'!W:W,'Details local delivery'!B:B,A986)</f>
        <v>1</v>
      </c>
      <c r="K986" s="96">
        <f>_xlfn.MAXIFS('Details local delivery'!Z:Z,'Details local delivery'!B:B,A986)</f>
        <v>0</v>
      </c>
      <c r="L986" s="96">
        <f>_xlfn.MAXIFS('Details local delivery'!AA:AA,'Details local delivery'!B:B,A986)</f>
        <v>0</v>
      </c>
      <c r="M986" s="256">
        <f>IFERROR(_xlfn.MAXIFS('Details local delivery'!AB:AB,'Details local delivery'!B:B,A986),"-")</f>
        <v>0</v>
      </c>
      <c r="N986" s="104">
        <f t="shared" si="182"/>
        <v>0.6428571428571429</v>
      </c>
      <c r="O986" s="104">
        <f t="shared" si="183"/>
        <v>0.94117647058823528</v>
      </c>
      <c r="P986" s="99">
        <f t="shared" si="184"/>
        <v>0</v>
      </c>
      <c r="Q986" s="100">
        <f t="shared" si="185"/>
        <v>0</v>
      </c>
      <c r="R986" s="105" t="e">
        <f t="shared" si="186"/>
        <v>#DIV/0!</v>
      </c>
      <c r="S986" s="101">
        <f t="shared" si="180"/>
        <v>0.94117647058823528</v>
      </c>
      <c r="T986" s="102"/>
      <c r="U986" s="107"/>
      <c r="V986" s="5"/>
    </row>
    <row r="987" spans="1:22" ht="15.6" hidden="1" x14ac:dyDescent="0.3">
      <c r="A987" s="18" t="s">
        <v>1858</v>
      </c>
      <c r="B987" s="92">
        <f>+IFERROR(VLOOKUP(A987,'Details local delivery'!B:C,2,0),"-")</f>
        <v>46134</v>
      </c>
      <c r="C987" s="93">
        <f t="shared" si="181"/>
        <v>46134</v>
      </c>
      <c r="D987" s="94" t="str">
        <f>+IFERROR(VLOOKUP(A987,'Details local delivery'!B:E,4,0),"-")</f>
        <v>GTS</v>
      </c>
      <c r="E987" s="94">
        <f>VLOOKUP(A987,'Details local delivery'!B:L,11,0)</f>
        <v>0</v>
      </c>
      <c r="F987" s="94">
        <f>SUMIFS('Details local delivery'!M:M,'Details local delivery'!G:G,'RECAP Delivery Plan '!A987)</f>
        <v>3</v>
      </c>
      <c r="G987" s="94">
        <f>VLOOKUP(A987,'Details local delivery'!B:J,9,0)</f>
        <v>0</v>
      </c>
      <c r="H987" s="95">
        <f>SUMIFS('Details local delivery'!K:K,'Details local delivery'!G:G,'RECAP Delivery Plan '!A987)</f>
        <v>0</v>
      </c>
      <c r="I987" s="96">
        <f>SUMIFS('Details local delivery'!Y:Y,'Details local delivery'!B:B,A:A)</f>
        <v>0</v>
      </c>
      <c r="J987" s="97">
        <f>AVERAGEIFS('Details local delivery'!W:W,'Details local delivery'!B:B,A987)</f>
        <v>1</v>
      </c>
      <c r="K987" s="96">
        <f>_xlfn.MAXIFS('Details local delivery'!Z:Z,'Details local delivery'!B:B,A987)</f>
        <v>0</v>
      </c>
      <c r="L987" s="96">
        <f>_xlfn.MAXIFS('Details local delivery'!AA:AA,'Details local delivery'!B:B,A987)</f>
        <v>0</v>
      </c>
      <c r="M987" s="96">
        <f>_xlfn.MAXIFS('Details local delivery'!AB:AB,'Details local delivery'!B:B,A987)</f>
        <v>0</v>
      </c>
      <c r="N987" s="104" t="e">
        <f t="shared" si="182"/>
        <v>#DIV/0!</v>
      </c>
      <c r="O987" s="104" t="e">
        <f t="shared" si="183"/>
        <v>#DIV/0!</v>
      </c>
      <c r="P987" s="99">
        <f t="shared" si="184"/>
        <v>0</v>
      </c>
      <c r="Q987" s="100">
        <f t="shared" si="185"/>
        <v>0</v>
      </c>
      <c r="R987" s="105" t="e">
        <f t="shared" si="186"/>
        <v>#DIV/0!</v>
      </c>
      <c r="S987" s="101" t="e">
        <f t="shared" si="180"/>
        <v>#DIV/0!</v>
      </c>
      <c r="T987" s="102"/>
      <c r="U987" s="107"/>
      <c r="V987" s="5"/>
    </row>
    <row r="988" spans="1:22" ht="15.6" x14ac:dyDescent="0.3">
      <c r="A988" s="18" t="s">
        <v>1859</v>
      </c>
      <c r="B988" s="92">
        <f>+IFERROR(VLOOKUP(A988,'Details local delivery'!B:C,2,0),"-")</f>
        <v>46134</v>
      </c>
      <c r="C988" s="93">
        <f t="shared" si="181"/>
        <v>46134</v>
      </c>
      <c r="D988" s="94" t="str">
        <f>+IFERROR(VLOOKUP(A988,'Details local delivery'!B:E,4,0),"-")</f>
        <v>4331tu175</v>
      </c>
      <c r="E988" s="94">
        <f>VLOOKUP(A988,'Details local delivery'!B:L,11,0)</f>
        <v>14</v>
      </c>
      <c r="F988" s="94">
        <f>SUMIFS('Details local delivery'!M:M,'Details local delivery'!G:G,'RECAP Delivery Plan '!A988)</f>
        <v>13</v>
      </c>
      <c r="G988" s="94">
        <f>VLOOKUP(A988,'Details local delivery'!B:J,9,0)</f>
        <v>9200</v>
      </c>
      <c r="H988" s="95">
        <f>SUMIFS('Details local delivery'!K:K,'Details local delivery'!G:G,'RECAP Delivery Plan '!A988)</f>
        <v>10200</v>
      </c>
      <c r="I988" s="96">
        <f>SUMIFS('Details local delivery'!Y:Y,'Details local delivery'!B:B,A:A)</f>
        <v>0</v>
      </c>
      <c r="J988" s="97">
        <f>AVERAGEIFS('Details local delivery'!W:W,'Details local delivery'!B:B,A988)</f>
        <v>1</v>
      </c>
      <c r="K988" s="96">
        <f>_xlfn.MAXIFS('Details local delivery'!Z:Z,'Details local delivery'!B:B,A988)</f>
        <v>0</v>
      </c>
      <c r="L988" s="96">
        <f>_xlfn.MAXIFS('Details local delivery'!AA:AA,'Details local delivery'!B:B,A988)</f>
        <v>0</v>
      </c>
      <c r="M988" s="96">
        <f>_xlfn.MAXIFS('Details local delivery'!AB:AB,'Details local delivery'!B:B,A988)</f>
        <v>0</v>
      </c>
      <c r="N988" s="104">
        <f t="shared" si="182"/>
        <v>0.9285714285714286</v>
      </c>
      <c r="O988" s="104">
        <f t="shared" si="183"/>
        <v>1.1086956521739131</v>
      </c>
      <c r="P988" s="99">
        <f t="shared" si="184"/>
        <v>0</v>
      </c>
      <c r="Q988" s="100">
        <f t="shared" si="185"/>
        <v>0</v>
      </c>
      <c r="R988" s="105" t="e">
        <f t="shared" si="186"/>
        <v>#DIV/0!</v>
      </c>
      <c r="S988" s="101">
        <f t="shared" si="180"/>
        <v>1.1086956521739131</v>
      </c>
      <c r="T988" s="102"/>
      <c r="U988" s="107"/>
      <c r="V988" s="5"/>
    </row>
    <row r="989" spans="1:22" ht="15.6" x14ac:dyDescent="0.3">
      <c r="A989" s="18" t="s">
        <v>1860</v>
      </c>
      <c r="B989" s="92">
        <f>+IFERROR(VLOOKUP(A989,'Details local delivery'!B:C,2,0),"-")</f>
        <v>46134</v>
      </c>
      <c r="C989" s="93">
        <f t="shared" si="181"/>
        <v>46134</v>
      </c>
      <c r="D989" s="94" t="str">
        <f>+IFERROR(VLOOKUP(A989,'Details local delivery'!B:E,4,0),"-")</f>
        <v>7797tu218</v>
      </c>
      <c r="E989" s="94">
        <f>VLOOKUP(A989,'Details local delivery'!B:L,11,0)</f>
        <v>3</v>
      </c>
      <c r="F989" s="94">
        <f>SUMIFS('Details local delivery'!M:M,'Details local delivery'!G:G,'RECAP Delivery Plan '!A989)</f>
        <v>2</v>
      </c>
      <c r="G989" s="94">
        <f>VLOOKUP(A989,'Details local delivery'!B:J,9,0)</f>
        <v>927</v>
      </c>
      <c r="H989" s="95">
        <f>SUMIFS('Details local delivery'!K:K,'Details local delivery'!G:G,'RECAP Delivery Plan '!A989)</f>
        <v>788</v>
      </c>
      <c r="I989" s="96">
        <f>SUMIFS('Details local delivery'!Y:Y,'Details local delivery'!B:B,A:A)</f>
        <v>0</v>
      </c>
      <c r="J989" s="97">
        <f>AVERAGEIFS('Details local delivery'!W:W,'Details local delivery'!B:B,A989)</f>
        <v>1</v>
      </c>
      <c r="K989" s="96">
        <f>_xlfn.MAXIFS('Details local delivery'!Z:Z,'Details local delivery'!B:B,A989)</f>
        <v>0</v>
      </c>
      <c r="L989" s="96">
        <f>_xlfn.MAXIFS('Details local delivery'!AA:AA,'Details local delivery'!B:B,A989)</f>
        <v>0</v>
      </c>
      <c r="M989" s="256">
        <f>IFERROR(_xlfn.MAXIFS('Details local delivery'!AB:AB,'Details local delivery'!B:B,A989),"-")</f>
        <v>0</v>
      </c>
      <c r="N989" s="104">
        <f t="shared" si="182"/>
        <v>0.66666666666666663</v>
      </c>
      <c r="O989" s="104">
        <f t="shared" si="183"/>
        <v>0.85005393743257818</v>
      </c>
      <c r="P989" s="99">
        <f t="shared" si="184"/>
        <v>0</v>
      </c>
      <c r="Q989" s="100">
        <f t="shared" si="185"/>
        <v>0</v>
      </c>
      <c r="R989" s="105" t="e">
        <f t="shared" si="186"/>
        <v>#DIV/0!</v>
      </c>
      <c r="S989" s="101">
        <f t="shared" si="180"/>
        <v>0.85005393743257818</v>
      </c>
      <c r="T989" s="102"/>
      <c r="U989" s="107"/>
      <c r="V989" s="5"/>
    </row>
    <row r="990" spans="1:22" ht="15.6" x14ac:dyDescent="0.3">
      <c r="A990" s="18" t="s">
        <v>1861</v>
      </c>
      <c r="B990" s="92">
        <f>+IFERROR(VLOOKUP(A990,'Details local delivery'!B:C,2,0),"-")</f>
        <v>46134</v>
      </c>
      <c r="C990" s="93">
        <f t="shared" si="181"/>
        <v>46134</v>
      </c>
      <c r="D990" s="94" t="str">
        <f>+IFERROR(VLOOKUP(A990,'Details local delivery'!B:E,4,0),"-")</f>
        <v>REM107627</v>
      </c>
      <c r="E990" s="94">
        <f>VLOOKUP(A990,'Details local delivery'!B:L,11,0)</f>
        <v>27</v>
      </c>
      <c r="F990" s="94">
        <f>SUMIFS('Details local delivery'!M:M,'Details local delivery'!G:G,'RECAP Delivery Plan '!A990)</f>
        <v>21</v>
      </c>
      <c r="G990" s="94">
        <f>VLOOKUP(A990,'Details local delivery'!B:J,9,0)</f>
        <v>24950</v>
      </c>
      <c r="H990" s="95">
        <f>SUMIFS('Details local delivery'!K:K,'Details local delivery'!G:G,'RECAP Delivery Plan '!A990)</f>
        <v>7463.5</v>
      </c>
      <c r="I990" s="96">
        <f>SUMIFS('Details local delivery'!Y:Y,'Details local delivery'!B:B,A:A)</f>
        <v>0</v>
      </c>
      <c r="J990" s="97">
        <f>AVERAGEIFS('Details local delivery'!W:W,'Details local delivery'!B:B,A990)</f>
        <v>1</v>
      </c>
      <c r="K990" s="96">
        <f>_xlfn.MAXIFS('Details local delivery'!Z:Z,'Details local delivery'!B:B,A990)</f>
        <v>0</v>
      </c>
      <c r="L990" s="96">
        <f>_xlfn.MAXIFS('Details local delivery'!AA:AA,'Details local delivery'!B:B,A990)</f>
        <v>0</v>
      </c>
      <c r="M990" s="256">
        <f>IFERROR(_xlfn.MAXIFS('Details local delivery'!AB:AB,'Details local delivery'!B:B,A990),"-")</f>
        <v>0</v>
      </c>
      <c r="N990" s="104">
        <f t="shared" si="182"/>
        <v>0.77777777777777779</v>
      </c>
      <c r="O990" s="104">
        <f t="shared" si="183"/>
        <v>0.29913827655310621</v>
      </c>
      <c r="P990" s="99">
        <f t="shared" si="184"/>
        <v>0</v>
      </c>
      <c r="Q990" s="100">
        <f t="shared" si="185"/>
        <v>0</v>
      </c>
      <c r="R990" s="105" t="e">
        <f t="shared" si="186"/>
        <v>#DIV/0!</v>
      </c>
      <c r="S990" s="101">
        <f t="shared" si="180"/>
        <v>0.77777777777777779</v>
      </c>
      <c r="T990" s="102"/>
      <c r="U990" s="107"/>
      <c r="V990" s="5"/>
    </row>
    <row r="991" spans="1:22" ht="15.6" x14ac:dyDescent="0.3">
      <c r="A991" s="18" t="s">
        <v>1862</v>
      </c>
      <c r="B991" s="92">
        <f>+IFERROR(VLOOKUP(A991,'Details local delivery'!B:C,2,0),"-")</f>
        <v>46134</v>
      </c>
      <c r="C991" s="93">
        <f t="shared" si="181"/>
        <v>46134</v>
      </c>
      <c r="D991" s="94" t="str">
        <f>+IFERROR(VLOOKUP(A991,'Details local delivery'!B:E,4,0),"-")</f>
        <v>626tu203</v>
      </c>
      <c r="E991" s="94">
        <f>VLOOKUP(A991,'Details local delivery'!B:L,11,0)</f>
        <v>14</v>
      </c>
      <c r="F991" s="94">
        <f>SUMIFS('Details local delivery'!M:M,'Details local delivery'!G:G,'RECAP Delivery Plan '!A991)</f>
        <v>21</v>
      </c>
      <c r="G991" s="94">
        <f>VLOOKUP(A991,'Details local delivery'!B:J,9,0)</f>
        <v>8500</v>
      </c>
      <c r="H991" s="95">
        <f>SUMIFS('Details local delivery'!K:K,'Details local delivery'!G:G,'RECAP Delivery Plan '!A991)</f>
        <v>8416.2000000000007</v>
      </c>
      <c r="I991" s="96">
        <f>SUMIFS('Details local delivery'!Y:Y,'Details local delivery'!B:B,A:A)</f>
        <v>0</v>
      </c>
      <c r="J991" s="97">
        <f>AVERAGEIFS('Details local delivery'!W:W,'Details local delivery'!B:B,A991)</f>
        <v>1</v>
      </c>
      <c r="K991" s="96">
        <f>_xlfn.MAXIFS('Details local delivery'!Z:Z,'Details local delivery'!B:B,A991)</f>
        <v>0</v>
      </c>
      <c r="L991" s="96">
        <f>_xlfn.MAXIFS('Details local delivery'!AA:AA,'Details local delivery'!B:B,A991)</f>
        <v>0</v>
      </c>
      <c r="M991" s="256">
        <f>IFERROR(_xlfn.MAXIFS('Details local delivery'!AB:AB,'Details local delivery'!B:B,A991),"-")</f>
        <v>0</v>
      </c>
      <c r="N991" s="104">
        <f t="shared" si="182"/>
        <v>1.5</v>
      </c>
      <c r="O991" s="104">
        <f t="shared" si="183"/>
        <v>0.9901411764705883</v>
      </c>
      <c r="P991" s="99">
        <f t="shared" si="184"/>
        <v>0</v>
      </c>
      <c r="Q991" s="100">
        <f t="shared" si="185"/>
        <v>0</v>
      </c>
      <c r="R991" s="105" t="e">
        <f t="shared" si="186"/>
        <v>#DIV/0!</v>
      </c>
      <c r="S991" s="101">
        <f t="shared" si="180"/>
        <v>1.5</v>
      </c>
      <c r="T991" s="102"/>
      <c r="U991" s="107"/>
      <c r="V991" s="5"/>
    </row>
    <row r="992" spans="1:22" ht="15.6" x14ac:dyDescent="0.3">
      <c r="A992" s="18" t="s">
        <v>1863</v>
      </c>
      <c r="B992" s="92">
        <f>+IFERROR(VLOOKUP(A992,'Details local delivery'!B:C,2,0),"-")</f>
        <v>46134</v>
      </c>
      <c r="C992" s="93">
        <f t="shared" si="181"/>
        <v>46134</v>
      </c>
      <c r="D992" s="94" t="str">
        <f>+IFERROR(VLOOKUP(A992,'Details local delivery'!B:E,4,0),"-")</f>
        <v>6502TU247</v>
      </c>
      <c r="E992" s="94">
        <f>VLOOKUP(A992,'Details local delivery'!B:L,11,0)</f>
        <v>14</v>
      </c>
      <c r="F992" s="94">
        <f>SUMIFS('Details local delivery'!M:M,'Details local delivery'!G:G,'RECAP Delivery Plan '!A992)</f>
        <v>5</v>
      </c>
      <c r="G992" s="94">
        <f>VLOOKUP(A992,'Details local delivery'!B:J,9,0)</f>
        <v>8500</v>
      </c>
      <c r="H992" s="95">
        <f>SUMIFS('Details local delivery'!K:K,'Details local delivery'!G:G,'RECAP Delivery Plan '!A992)</f>
        <v>3200</v>
      </c>
      <c r="I992" s="96">
        <f>SUMIFS('Details local delivery'!Y:Y,'Details local delivery'!B:B,A:A)</f>
        <v>0</v>
      </c>
      <c r="J992" s="97">
        <f>AVERAGEIFS('Details local delivery'!W:W,'Details local delivery'!B:B,A992)</f>
        <v>1</v>
      </c>
      <c r="K992" s="96">
        <f>_xlfn.MAXIFS('Details local delivery'!Z:Z,'Details local delivery'!B:B,A992)</f>
        <v>0</v>
      </c>
      <c r="L992" s="96">
        <f>_xlfn.MAXIFS('Details local delivery'!AA:AA,'Details local delivery'!B:B,A992)</f>
        <v>0</v>
      </c>
      <c r="M992" s="256">
        <f>IFERROR(_xlfn.MAXIFS('Details local delivery'!AB:AB,'Details local delivery'!B:B,A992),"-")</f>
        <v>0</v>
      </c>
      <c r="N992" s="104">
        <f t="shared" si="182"/>
        <v>0.35714285714285715</v>
      </c>
      <c r="O992" s="104">
        <f t="shared" si="183"/>
        <v>0.37647058823529411</v>
      </c>
      <c r="P992" s="99">
        <f t="shared" si="184"/>
        <v>0</v>
      </c>
      <c r="Q992" s="100">
        <f t="shared" si="185"/>
        <v>0</v>
      </c>
      <c r="R992" s="105" t="e">
        <f t="shared" si="186"/>
        <v>#DIV/0!</v>
      </c>
      <c r="S992" s="101">
        <f t="shared" si="180"/>
        <v>0.37647058823529411</v>
      </c>
      <c r="T992" s="102"/>
      <c r="U992" s="107"/>
      <c r="V992" s="5"/>
    </row>
    <row r="993" spans="1:22" ht="15.6" hidden="1" x14ac:dyDescent="0.3">
      <c r="A993" s="18" t="s">
        <v>1864</v>
      </c>
      <c r="B993" s="92">
        <f>+IFERROR(VLOOKUP(A993,'Details local delivery'!B:C,2,0),"-")</f>
        <v>46134</v>
      </c>
      <c r="C993" s="93">
        <f t="shared" si="181"/>
        <v>46134</v>
      </c>
      <c r="D993" s="94" t="str">
        <f>+IFERROR(VLOOKUP(A993,'Details local delivery'!B:E,4,0),"-")</f>
        <v>vehicule</v>
      </c>
      <c r="E993" s="94">
        <f>VLOOKUP(A993,'Details local delivery'!B:L,11,0)</f>
        <v>0</v>
      </c>
      <c r="F993" s="94">
        <f>SUMIFS('Details local delivery'!M:M,'Details local delivery'!G:G,'RECAP Delivery Plan '!A993)</f>
        <v>1</v>
      </c>
      <c r="G993" s="94">
        <f>VLOOKUP(A993,'Details local delivery'!B:J,9,0)</f>
        <v>0</v>
      </c>
      <c r="H993" s="95">
        <f>SUMIFS('Details local delivery'!K:K,'Details local delivery'!G:G,'RECAP Delivery Plan '!A993)</f>
        <v>0</v>
      </c>
      <c r="I993" s="96">
        <f>SUMIFS('Details local delivery'!Y:Y,'Details local delivery'!B:B,A:A)</f>
        <v>0</v>
      </c>
      <c r="J993" s="97">
        <f>AVERAGEIFS('Details local delivery'!W:W,'Details local delivery'!B:B,A993)</f>
        <v>1</v>
      </c>
      <c r="K993" s="96">
        <f>_xlfn.MAXIFS('Details local delivery'!Z:Z,'Details local delivery'!B:B,A993)</f>
        <v>0</v>
      </c>
      <c r="L993" s="96">
        <f>_xlfn.MAXIFS('Details local delivery'!AA:AA,'Details local delivery'!B:B,A993)</f>
        <v>0</v>
      </c>
      <c r="M993" s="256">
        <f>IFERROR(_xlfn.MAXIFS('Details local delivery'!AB:AB,'Details local delivery'!B:B,A993),"-")</f>
        <v>0</v>
      </c>
      <c r="N993" s="104" t="e">
        <f t="shared" si="182"/>
        <v>#DIV/0!</v>
      </c>
      <c r="O993" s="104" t="e">
        <f t="shared" si="183"/>
        <v>#DIV/0!</v>
      </c>
      <c r="P993" s="99">
        <f t="shared" si="184"/>
        <v>0</v>
      </c>
      <c r="Q993" s="100">
        <f t="shared" si="185"/>
        <v>0</v>
      </c>
      <c r="R993" s="105" t="e">
        <f t="shared" si="186"/>
        <v>#DIV/0!</v>
      </c>
      <c r="S993" s="101" t="e">
        <f t="shared" si="180"/>
        <v>#DIV/0!</v>
      </c>
      <c r="T993" s="102"/>
      <c r="U993" s="107"/>
      <c r="V993" s="5"/>
    </row>
    <row r="994" spans="1:22" ht="15.6" hidden="1" x14ac:dyDescent="0.3">
      <c r="A994" s="18" t="s">
        <v>1865</v>
      </c>
      <c r="B994" s="92">
        <f>+IFERROR(VLOOKUP(A994,'Details local delivery'!B:C,2,0),"-")</f>
        <v>46134</v>
      </c>
      <c r="C994" s="93">
        <f t="shared" si="181"/>
        <v>46134</v>
      </c>
      <c r="D994" s="94" t="str">
        <f>+IFERROR(VLOOKUP(A994,'Details local delivery'!B:E,4,0),"-")</f>
        <v>GTS</v>
      </c>
      <c r="E994" s="94">
        <f>VLOOKUP(A994,'Details local delivery'!B:L,11,0)</f>
        <v>0</v>
      </c>
      <c r="F994" s="94">
        <f>SUMIFS('Details local delivery'!M:M,'Details local delivery'!G:G,'RECAP Delivery Plan '!A994)</f>
        <v>3</v>
      </c>
      <c r="G994" s="94">
        <f>VLOOKUP(A994,'Details local delivery'!B:J,9,0)</f>
        <v>0</v>
      </c>
      <c r="H994" s="95">
        <f>SUMIFS('Details local delivery'!K:K,'Details local delivery'!G:G,'RECAP Delivery Plan '!A994)</f>
        <v>0</v>
      </c>
      <c r="I994" s="96">
        <f>SUMIFS('Details local delivery'!Y:Y,'Details local delivery'!B:B,A:A)</f>
        <v>0</v>
      </c>
      <c r="J994" s="97">
        <f>AVERAGEIFS('Details local delivery'!W:W,'Details local delivery'!B:B,A994)</f>
        <v>1</v>
      </c>
      <c r="K994" s="96">
        <f>_xlfn.MAXIFS('Details local delivery'!Z:Z,'Details local delivery'!B:B,A994)</f>
        <v>0</v>
      </c>
      <c r="L994" s="96">
        <f>_xlfn.MAXIFS('Details local delivery'!AA:AA,'Details local delivery'!B:B,A994)</f>
        <v>0</v>
      </c>
      <c r="M994" s="256">
        <f>IFERROR(_xlfn.MAXIFS('Details local delivery'!AB:AB,'Details local delivery'!B:B,A994),"-")</f>
        <v>0</v>
      </c>
      <c r="N994" s="104" t="e">
        <f t="shared" si="182"/>
        <v>#DIV/0!</v>
      </c>
      <c r="O994" s="104" t="e">
        <f t="shared" si="183"/>
        <v>#DIV/0!</v>
      </c>
      <c r="P994" s="99">
        <f t="shared" si="184"/>
        <v>0</v>
      </c>
      <c r="Q994" s="100">
        <f t="shared" si="185"/>
        <v>0</v>
      </c>
      <c r="R994" s="105" t="e">
        <f t="shared" si="186"/>
        <v>#DIV/0!</v>
      </c>
      <c r="S994" s="101" t="e">
        <f t="shared" si="180"/>
        <v>#DIV/0!</v>
      </c>
      <c r="T994" s="102"/>
      <c r="U994" s="107"/>
      <c r="V994" s="5"/>
    </row>
    <row r="995" spans="1:22" ht="15.6" x14ac:dyDescent="0.3">
      <c r="A995" s="18" t="s">
        <v>1866</v>
      </c>
      <c r="B995" s="92">
        <f>+IFERROR(VLOOKUP(A995,'Details local delivery'!B:C,2,0),"-")</f>
        <v>46134</v>
      </c>
      <c r="C995" s="93">
        <f t="shared" si="181"/>
        <v>46134</v>
      </c>
      <c r="D995" s="94" t="str">
        <f>+IFERROR(VLOOKUP(A995,'Details local delivery'!B:E,4,0),"-")</f>
        <v>7797tu218</v>
      </c>
      <c r="E995" s="94">
        <f>VLOOKUP(A995,'Details local delivery'!B:L,11,0)</f>
        <v>3</v>
      </c>
      <c r="F995" s="94">
        <f>SUMIFS('Details local delivery'!M:M,'Details local delivery'!G:G,'RECAP Delivery Plan '!A995)</f>
        <v>1</v>
      </c>
      <c r="G995" s="94">
        <f>VLOOKUP(A995,'Details local delivery'!B:J,9,0)</f>
        <v>927</v>
      </c>
      <c r="H995" s="95">
        <f>SUMIFS('Details local delivery'!K:K,'Details local delivery'!G:G,'RECAP Delivery Plan '!A995)</f>
        <v>513</v>
      </c>
      <c r="I995" s="96">
        <f>SUMIFS('Details local delivery'!Y:Y,'Details local delivery'!B:B,A:A)</f>
        <v>0</v>
      </c>
      <c r="J995" s="97">
        <f>AVERAGEIFS('Details local delivery'!W:W,'Details local delivery'!B:B,A995)</f>
        <v>1</v>
      </c>
      <c r="K995" s="96">
        <f>_xlfn.MAXIFS('Details local delivery'!Z:Z,'Details local delivery'!B:B,A995)</f>
        <v>0</v>
      </c>
      <c r="L995" s="96">
        <f>_xlfn.MAXIFS('Details local delivery'!AA:AA,'Details local delivery'!B:B,A995)</f>
        <v>0</v>
      </c>
      <c r="M995" s="256">
        <f>IFERROR(_xlfn.MAXIFS('Details local delivery'!AB:AB,'Details local delivery'!B:B,A995),"-")</f>
        <v>0</v>
      </c>
      <c r="N995" s="104">
        <f t="shared" si="182"/>
        <v>0.33333333333333331</v>
      </c>
      <c r="O995" s="104">
        <f t="shared" si="183"/>
        <v>0.55339805825242716</v>
      </c>
      <c r="P995" s="99">
        <f t="shared" si="184"/>
        <v>0</v>
      </c>
      <c r="Q995" s="100">
        <f t="shared" si="185"/>
        <v>0</v>
      </c>
      <c r="R995" s="105" t="e">
        <f t="shared" si="186"/>
        <v>#DIV/0!</v>
      </c>
      <c r="S995" s="101">
        <f t="shared" si="180"/>
        <v>0.55339805825242716</v>
      </c>
      <c r="T995" s="102"/>
      <c r="U995" s="107"/>
      <c r="V995" s="5"/>
    </row>
    <row r="996" spans="1:22" ht="15.6" hidden="1" x14ac:dyDescent="0.3">
      <c r="A996" s="18" t="s">
        <v>1867</v>
      </c>
      <c r="B996" s="92">
        <f>+IFERROR(VLOOKUP(A996,'Details local delivery'!B:C,2,0),"-")</f>
        <v>46135</v>
      </c>
      <c r="C996" s="93">
        <f t="shared" si="181"/>
        <v>46135</v>
      </c>
      <c r="D996" s="94" t="str">
        <f>+IFERROR(VLOOKUP(A996,'Details local delivery'!B:E,4,0),"-")</f>
        <v>vehicule</v>
      </c>
      <c r="E996" s="94">
        <f>VLOOKUP(A996,'Details local delivery'!B:L,11,0)</f>
        <v>0</v>
      </c>
      <c r="F996" s="94">
        <f>SUMIFS('Details local delivery'!M:M,'Details local delivery'!G:G,'RECAP Delivery Plan '!A996)</f>
        <v>1</v>
      </c>
      <c r="G996" s="94">
        <f>VLOOKUP(A996,'Details local delivery'!B:J,9,0)</f>
        <v>0</v>
      </c>
      <c r="H996" s="95">
        <f>SUMIFS('Details local delivery'!K:K,'Details local delivery'!G:G,'RECAP Delivery Plan '!A996)</f>
        <v>0</v>
      </c>
      <c r="I996" s="96">
        <f>SUMIFS('Details local delivery'!Y:Y,'Details local delivery'!B:B,A:A)</f>
        <v>0</v>
      </c>
      <c r="J996" s="97">
        <f>AVERAGEIFS('Details local delivery'!W:W,'Details local delivery'!B:B,A996)</f>
        <v>1</v>
      </c>
      <c r="K996" s="96">
        <f>_xlfn.MAXIFS('Details local delivery'!Z:Z,'Details local delivery'!B:B,A996)</f>
        <v>0</v>
      </c>
      <c r="L996" s="96">
        <f>_xlfn.MAXIFS('Details local delivery'!AA:AA,'Details local delivery'!B:B,A996)</f>
        <v>0</v>
      </c>
      <c r="M996" s="256">
        <f>IFERROR(_xlfn.MAXIFS('Details local delivery'!AB:AB,'Details local delivery'!B:B,A996),"-")</f>
        <v>0</v>
      </c>
      <c r="N996" s="104" t="e">
        <f t="shared" si="182"/>
        <v>#DIV/0!</v>
      </c>
      <c r="O996" s="104" t="e">
        <f t="shared" si="183"/>
        <v>#DIV/0!</v>
      </c>
      <c r="P996" s="99">
        <f t="shared" si="184"/>
        <v>0</v>
      </c>
      <c r="Q996" s="100">
        <f t="shared" si="185"/>
        <v>0</v>
      </c>
      <c r="R996" s="105" t="e">
        <f t="shared" si="186"/>
        <v>#DIV/0!</v>
      </c>
      <c r="S996" s="101" t="e">
        <f t="shared" si="180"/>
        <v>#DIV/0!</v>
      </c>
      <c r="T996" s="102"/>
      <c r="U996" s="107"/>
      <c r="V996" s="5"/>
    </row>
    <row r="997" spans="1:22" ht="15.6" x14ac:dyDescent="0.3">
      <c r="A997" s="18" t="s">
        <v>1868</v>
      </c>
      <c r="B997" s="92">
        <f>+IFERROR(VLOOKUP(A997,'Details local delivery'!B:C,2,0),"-")</f>
        <v>46135</v>
      </c>
      <c r="C997" s="93">
        <f t="shared" si="181"/>
        <v>46135</v>
      </c>
      <c r="D997" s="94" t="str">
        <f>+IFERROR(VLOOKUP(A997,'Details local delivery'!B:E,4,0),"-")</f>
        <v>6502TU247</v>
      </c>
      <c r="E997" s="94">
        <f>VLOOKUP(A997,'Details local delivery'!B:L,11,0)</f>
        <v>14</v>
      </c>
      <c r="F997" s="94">
        <f>SUMIFS('Details local delivery'!M:M,'Details local delivery'!G:G,'RECAP Delivery Plan '!A997)</f>
        <v>7</v>
      </c>
      <c r="G997" s="94">
        <f>VLOOKUP(A997,'Details local delivery'!B:J,9,0)</f>
        <v>8500</v>
      </c>
      <c r="H997" s="95">
        <f>SUMIFS('Details local delivery'!K:K,'Details local delivery'!G:G,'RECAP Delivery Plan '!A997)</f>
        <v>4562</v>
      </c>
      <c r="I997" s="96">
        <f>SUMIFS('Details local delivery'!Y:Y,'Details local delivery'!B:B,A:A)</f>
        <v>0</v>
      </c>
      <c r="J997" s="97">
        <f>AVERAGEIFS('Details local delivery'!W:W,'Details local delivery'!B:B,A997)</f>
        <v>1</v>
      </c>
      <c r="K997" s="96">
        <f>_xlfn.MAXIFS('Details local delivery'!Z:Z,'Details local delivery'!B:B,A997)</f>
        <v>0</v>
      </c>
      <c r="L997" s="96">
        <f>_xlfn.MAXIFS('Details local delivery'!AA:AA,'Details local delivery'!B:B,A997)</f>
        <v>0</v>
      </c>
      <c r="M997" s="256">
        <f>IFERROR(_xlfn.MAXIFS('Details local delivery'!AB:AB,'Details local delivery'!B:B,A997),"-")</f>
        <v>0</v>
      </c>
      <c r="N997" s="104">
        <f t="shared" si="182"/>
        <v>0.5</v>
      </c>
      <c r="O997" s="104">
        <f t="shared" si="183"/>
        <v>0.53670588235294114</v>
      </c>
      <c r="P997" s="99">
        <f t="shared" si="184"/>
        <v>0</v>
      </c>
      <c r="Q997" s="100">
        <f t="shared" si="185"/>
        <v>0</v>
      </c>
      <c r="R997" s="105" t="e">
        <f t="shared" si="186"/>
        <v>#DIV/0!</v>
      </c>
      <c r="S997" s="101">
        <f t="shared" ref="S997:S1002" si="187">MAX(N997,O997)</f>
        <v>0.53670588235294114</v>
      </c>
      <c r="T997" s="102"/>
      <c r="U997" s="107"/>
      <c r="V997" s="5"/>
    </row>
    <row r="998" spans="1:22" ht="15.6" x14ac:dyDescent="0.3">
      <c r="A998" s="18" t="s">
        <v>1869</v>
      </c>
      <c r="B998" s="92">
        <f>+IFERROR(VLOOKUP(A998,'Details local delivery'!B:C,2,0),"-")</f>
        <v>46135</v>
      </c>
      <c r="C998" s="93">
        <f t="shared" si="181"/>
        <v>46135</v>
      </c>
      <c r="D998" s="94" t="str">
        <f>+IFERROR(VLOOKUP(A998,'Details local delivery'!B:E,4,0),"-")</f>
        <v>6502TU247</v>
      </c>
      <c r="E998" s="94">
        <f>VLOOKUP(A998,'Details local delivery'!B:L,11,0)</f>
        <v>14</v>
      </c>
      <c r="F998" s="94">
        <f>SUMIFS('Details local delivery'!M:M,'Details local delivery'!G:G,'RECAP Delivery Plan '!A998)</f>
        <v>10</v>
      </c>
      <c r="G998" s="94">
        <f>VLOOKUP(A998,'Details local delivery'!B:J,9,0)</f>
        <v>8500</v>
      </c>
      <c r="H998" s="95">
        <f>SUMIFS('Details local delivery'!K:K,'Details local delivery'!G:G,'RECAP Delivery Plan '!A998)</f>
        <v>12000</v>
      </c>
      <c r="I998" s="96">
        <f>SUMIFS('Details local delivery'!Y:Y,'Details local delivery'!B:B,A:A)</f>
        <v>0</v>
      </c>
      <c r="J998" s="97">
        <f>AVERAGEIFS('Details local delivery'!W:W,'Details local delivery'!B:B,A998)</f>
        <v>1</v>
      </c>
      <c r="K998" s="96">
        <f>_xlfn.MAXIFS('Details local delivery'!Z:Z,'Details local delivery'!B:B,A998)</f>
        <v>0</v>
      </c>
      <c r="L998" s="96">
        <f>_xlfn.MAXIFS('Details local delivery'!AA:AA,'Details local delivery'!B:B,A998)</f>
        <v>0</v>
      </c>
      <c r="M998" s="96">
        <f>_xlfn.MAXIFS('Details local delivery'!AB:AB,'Details local delivery'!B:B,A998)</f>
        <v>0</v>
      </c>
      <c r="N998" s="104">
        <f t="shared" si="182"/>
        <v>0.7142857142857143</v>
      </c>
      <c r="O998" s="104">
        <f t="shared" si="183"/>
        <v>1.411764705882353</v>
      </c>
      <c r="P998" s="99">
        <f t="shared" si="184"/>
        <v>0</v>
      </c>
      <c r="Q998" s="100">
        <f t="shared" si="185"/>
        <v>0</v>
      </c>
      <c r="R998" s="105" t="e">
        <f t="shared" si="186"/>
        <v>#DIV/0!</v>
      </c>
      <c r="S998" s="101">
        <f t="shared" si="187"/>
        <v>1.411764705882353</v>
      </c>
      <c r="T998" s="102"/>
      <c r="U998" s="107"/>
      <c r="V998" s="5"/>
    </row>
    <row r="999" spans="1:22" ht="15.6" x14ac:dyDescent="0.3">
      <c r="A999" s="18" t="s">
        <v>1870</v>
      </c>
      <c r="B999" s="92">
        <f>+IFERROR(VLOOKUP(A999,'Details local delivery'!B:C,2,0),"-")</f>
        <v>46135</v>
      </c>
      <c r="C999" s="93">
        <f t="shared" si="181"/>
        <v>46135</v>
      </c>
      <c r="D999" s="94" t="str">
        <f>+IFERROR(VLOOKUP(A999,'Details local delivery'!B:E,4,0),"-")</f>
        <v>REM107627</v>
      </c>
      <c r="E999" s="94">
        <f>VLOOKUP(A999,'Details local delivery'!B:L,11,0)</f>
        <v>27</v>
      </c>
      <c r="F999" s="94">
        <f>SUMIFS('Details local delivery'!M:M,'Details local delivery'!G:G,'RECAP Delivery Plan '!A999)</f>
        <v>28</v>
      </c>
      <c r="G999" s="94">
        <f>VLOOKUP(A999,'Details local delivery'!B:J,9,0)</f>
        <v>24950</v>
      </c>
      <c r="H999" s="95">
        <f>SUMIFS('Details local delivery'!K:K,'Details local delivery'!G:G,'RECAP Delivery Plan '!A999)</f>
        <v>8338</v>
      </c>
      <c r="I999" s="96">
        <f>SUMIFS('Details local delivery'!Y:Y,'Details local delivery'!B:B,A:A)</f>
        <v>0</v>
      </c>
      <c r="J999" s="97">
        <f>AVERAGEIFS('Details local delivery'!W:W,'Details local delivery'!B:B,A999)</f>
        <v>1</v>
      </c>
      <c r="K999" s="96">
        <f>_xlfn.MAXIFS('Details local delivery'!Z:Z,'Details local delivery'!B:B,A999)</f>
        <v>0</v>
      </c>
      <c r="L999" s="96">
        <f>_xlfn.MAXIFS('Details local delivery'!AA:AA,'Details local delivery'!B:B,A999)</f>
        <v>0</v>
      </c>
      <c r="M999" s="96">
        <f>_xlfn.MAXIFS('Details local delivery'!AB:AB,'Details local delivery'!B:B,A999)</f>
        <v>0</v>
      </c>
      <c r="N999" s="104">
        <f t="shared" si="182"/>
        <v>1.037037037037037</v>
      </c>
      <c r="O999" s="104">
        <f t="shared" si="183"/>
        <v>0.33418837675350699</v>
      </c>
      <c r="P999" s="99">
        <f t="shared" si="184"/>
        <v>0</v>
      </c>
      <c r="Q999" s="100">
        <f t="shared" si="185"/>
        <v>0</v>
      </c>
      <c r="R999" s="105" t="e">
        <f t="shared" si="186"/>
        <v>#DIV/0!</v>
      </c>
      <c r="S999" s="101">
        <f t="shared" si="187"/>
        <v>1.037037037037037</v>
      </c>
      <c r="T999" s="102"/>
      <c r="U999" s="107"/>
      <c r="V999" s="5"/>
    </row>
    <row r="1000" spans="1:22" ht="15.6" hidden="1" x14ac:dyDescent="0.3">
      <c r="A1000" s="18" t="s">
        <v>1871</v>
      </c>
      <c r="B1000" s="92">
        <f>+IFERROR(VLOOKUP(A1000,'Details local delivery'!B:C,2,0),"-")</f>
        <v>46135</v>
      </c>
      <c r="C1000" s="93">
        <f t="shared" si="181"/>
        <v>46135</v>
      </c>
      <c r="D1000" s="94" t="str">
        <f>+IFERROR(VLOOKUP(A1000,'Details local delivery'!B:E,4,0),"-")</f>
        <v xml:space="preserve">location </v>
      </c>
      <c r="E1000" s="94">
        <f>VLOOKUP(A1000,'Details local delivery'!B:L,11,0)</f>
        <v>0</v>
      </c>
      <c r="F1000" s="94">
        <f>SUMIFS('Details local delivery'!M:M,'Details local delivery'!G:G,'RECAP Delivery Plan '!A1000)</f>
        <v>14</v>
      </c>
      <c r="G1000" s="94">
        <f>VLOOKUP(A1000,'Details local delivery'!B:J,9,0)</f>
        <v>0</v>
      </c>
      <c r="H1000" s="95">
        <f>SUMIFS('Details local delivery'!K:K,'Details local delivery'!G:G,'RECAP Delivery Plan '!A1000)</f>
        <v>4600</v>
      </c>
      <c r="I1000" s="96">
        <f>SUMIFS('Details local delivery'!Y:Y,'Details local delivery'!B:B,A:A)</f>
        <v>0</v>
      </c>
      <c r="J1000" s="97">
        <f>AVERAGEIFS('Details local delivery'!W:W,'Details local delivery'!B:B,A1000)</f>
        <v>1</v>
      </c>
      <c r="K1000" s="96">
        <f>_xlfn.MAXIFS('Details local delivery'!Z:Z,'Details local delivery'!B:B,A1000)</f>
        <v>0</v>
      </c>
      <c r="L1000" s="96">
        <f>_xlfn.MAXIFS('Details local delivery'!AA:AA,'Details local delivery'!B:B,A1000)</f>
        <v>0</v>
      </c>
      <c r="M1000" s="256">
        <f>IFERROR(_xlfn.MAXIFS('Details local delivery'!AB:AB,'Details local delivery'!B:B,A1000),"-")</f>
        <v>0</v>
      </c>
      <c r="N1000" s="104" t="e">
        <f t="shared" si="182"/>
        <v>#DIV/0!</v>
      </c>
      <c r="O1000" s="104" t="e">
        <f t="shared" si="183"/>
        <v>#DIV/0!</v>
      </c>
      <c r="P1000" s="99">
        <f t="shared" si="184"/>
        <v>0</v>
      </c>
      <c r="Q1000" s="100">
        <f t="shared" si="185"/>
        <v>0</v>
      </c>
      <c r="R1000" s="105" t="e">
        <f t="shared" si="186"/>
        <v>#DIV/0!</v>
      </c>
      <c r="S1000" s="101" t="e">
        <f t="shared" si="187"/>
        <v>#DIV/0!</v>
      </c>
      <c r="T1000" s="102"/>
      <c r="U1000" s="107"/>
      <c r="V1000" s="5"/>
    </row>
    <row r="1001" spans="1:22" ht="15.6" x14ac:dyDescent="0.3">
      <c r="A1001" s="18" t="s">
        <v>1872</v>
      </c>
      <c r="B1001" s="92">
        <f>+IFERROR(VLOOKUP(A1001,'Details local delivery'!B:C,2,0),"-")</f>
        <v>46135</v>
      </c>
      <c r="C1001" s="93">
        <f t="shared" si="181"/>
        <v>46135</v>
      </c>
      <c r="D1001" s="94" t="str">
        <f>+IFERROR(VLOOKUP(A1001,'Details local delivery'!B:E,4,0),"-")</f>
        <v>9524TU238</v>
      </c>
      <c r="E1001" s="94">
        <f>VLOOKUP(A1001,'Details local delivery'!B:L,11,0)</f>
        <v>14</v>
      </c>
      <c r="F1001" s="94">
        <f>SUMIFS('Details local delivery'!M:M,'Details local delivery'!G:G,'RECAP Delivery Plan '!A1001)</f>
        <v>16</v>
      </c>
      <c r="G1001" s="94">
        <f>VLOOKUP(A1001,'Details local delivery'!B:J,9,0)</f>
        <v>10230</v>
      </c>
      <c r="H1001" s="95">
        <f>SUMIFS('Details local delivery'!K:K,'Details local delivery'!G:G,'RECAP Delivery Plan '!A1001)</f>
        <v>10000</v>
      </c>
      <c r="I1001" s="96">
        <f>SUMIFS('Details local delivery'!Y:Y,'Details local delivery'!B:B,A:A)</f>
        <v>0</v>
      </c>
      <c r="J1001" s="97">
        <f>AVERAGEIFS('Details local delivery'!W:W,'Details local delivery'!B:B,A1001)</f>
        <v>1</v>
      </c>
      <c r="K1001" s="96">
        <f>_xlfn.MAXIFS('Details local delivery'!Z:Z,'Details local delivery'!B:B,A1001)</f>
        <v>0</v>
      </c>
      <c r="L1001" s="96">
        <f>_xlfn.MAXIFS('Details local delivery'!AA:AA,'Details local delivery'!B:B,A1001)</f>
        <v>0</v>
      </c>
      <c r="M1001" s="256">
        <f>IFERROR(_xlfn.MAXIFS('Details local delivery'!AB:AB,'Details local delivery'!B:B,A1001),"-")</f>
        <v>0</v>
      </c>
      <c r="N1001" s="104">
        <f t="shared" si="182"/>
        <v>1.1428571428571428</v>
      </c>
      <c r="O1001" s="104">
        <f t="shared" si="183"/>
        <v>0.97751710654936463</v>
      </c>
      <c r="P1001" s="99">
        <f t="shared" si="184"/>
        <v>0</v>
      </c>
      <c r="Q1001" s="100">
        <f t="shared" si="185"/>
        <v>0</v>
      </c>
      <c r="R1001" s="105" t="e">
        <f t="shared" si="186"/>
        <v>#DIV/0!</v>
      </c>
      <c r="S1001" s="101">
        <f t="shared" si="187"/>
        <v>1.1428571428571428</v>
      </c>
      <c r="T1001" s="102"/>
      <c r="U1001" s="107"/>
      <c r="V1001" s="5"/>
    </row>
    <row r="1002" spans="1:22" ht="15.6" x14ac:dyDescent="0.3">
      <c r="A1002" s="18" t="s">
        <v>1873</v>
      </c>
      <c r="B1002" s="92">
        <f>+IFERROR(VLOOKUP(A1002,'Details local delivery'!B:C,2,0),"-")</f>
        <v>46135</v>
      </c>
      <c r="C1002" s="93">
        <f t="shared" si="181"/>
        <v>46135</v>
      </c>
      <c r="D1002" s="94" t="str">
        <f>+IFERROR(VLOOKUP(A1002,'Details local delivery'!B:E,4,0),"-")</f>
        <v>7797tu218</v>
      </c>
      <c r="E1002" s="94">
        <f>VLOOKUP(A1002,'Details local delivery'!B:L,11,0)</f>
        <v>3</v>
      </c>
      <c r="F1002" s="94">
        <f>SUMIFS('Details local delivery'!M:M,'Details local delivery'!G:G,'RECAP Delivery Plan '!A1002)</f>
        <v>5</v>
      </c>
      <c r="G1002" s="94">
        <f>VLOOKUP(A1002,'Details local delivery'!B:J,9,0)</f>
        <v>927</v>
      </c>
      <c r="H1002" s="95">
        <f>SUMIFS('Details local delivery'!K:K,'Details local delivery'!G:G,'RECAP Delivery Plan '!A1002)</f>
        <v>150</v>
      </c>
      <c r="I1002" s="96">
        <f>SUMIFS('Details local delivery'!Y:Y,'Details local delivery'!B:B,A:A)</f>
        <v>0</v>
      </c>
      <c r="J1002" s="97">
        <f>AVERAGEIFS('Details local delivery'!W:W,'Details local delivery'!B:B,A1002)</f>
        <v>1</v>
      </c>
      <c r="K1002" s="96">
        <f>_xlfn.MAXIFS('Details local delivery'!Z:Z,'Details local delivery'!B:B,A1002)</f>
        <v>0</v>
      </c>
      <c r="L1002" s="96">
        <f>_xlfn.MAXIFS('Details local delivery'!AA:AA,'Details local delivery'!B:B,A1002)</f>
        <v>0</v>
      </c>
      <c r="M1002" s="256">
        <f>IFERROR(_xlfn.MAXIFS('Details local delivery'!AB:AB,'Details local delivery'!B:B,A1002),"-")</f>
        <v>0</v>
      </c>
      <c r="N1002" s="104">
        <f t="shared" si="182"/>
        <v>1.6666666666666667</v>
      </c>
      <c r="O1002" s="104">
        <f t="shared" si="183"/>
        <v>0.16181229773462782</v>
      </c>
      <c r="P1002" s="99">
        <f t="shared" si="184"/>
        <v>0</v>
      </c>
      <c r="Q1002" s="100">
        <f t="shared" si="185"/>
        <v>0</v>
      </c>
      <c r="R1002" s="105" t="e">
        <f t="shared" si="186"/>
        <v>#DIV/0!</v>
      </c>
      <c r="S1002" s="101">
        <f t="shared" si="187"/>
        <v>1.6666666666666667</v>
      </c>
      <c r="T1002" s="102"/>
      <c r="U1002" s="107"/>
      <c r="V1002" s="5"/>
    </row>
    <row r="1003" spans="1:22" ht="15.6" x14ac:dyDescent="0.3">
      <c r="A1003" s="18" t="s">
        <v>1874</v>
      </c>
      <c r="B1003" s="92">
        <f>+IFERROR(VLOOKUP(A1003,'Details local delivery'!B:C,2,0),"-")</f>
        <v>46135</v>
      </c>
      <c r="C1003" s="93">
        <f t="shared" si="181"/>
        <v>46135</v>
      </c>
      <c r="D1003" s="94" t="str">
        <f>+IFERROR(VLOOKUP(A1003,'Details local delivery'!B:E,4,0),"-")</f>
        <v>626tu203</v>
      </c>
      <c r="E1003" s="94">
        <f>VLOOKUP(A1003,'Details local delivery'!B:L,11,0)</f>
        <v>14</v>
      </c>
      <c r="F1003" s="94">
        <f>SUMIFS('Details local delivery'!M:M,'Details local delivery'!G:G,'RECAP Delivery Plan '!A1003)</f>
        <v>8</v>
      </c>
      <c r="G1003" s="94">
        <f>VLOOKUP(A1003,'Details local delivery'!B:J,9,0)</f>
        <v>8500</v>
      </c>
      <c r="H1003" s="95">
        <f>SUMIFS('Details local delivery'!K:K,'Details local delivery'!G:G,'RECAP Delivery Plan '!A1003)</f>
        <v>2400</v>
      </c>
      <c r="I1003" s="96">
        <f>SUMIFS('Details local delivery'!Y:Y,'Details local delivery'!B:B,A:A)</f>
        <v>0</v>
      </c>
      <c r="J1003" s="97">
        <f>AVERAGEIFS('Details local delivery'!W:W,'Details local delivery'!B:B,A1003)</f>
        <v>1</v>
      </c>
      <c r="K1003" s="96">
        <f>_xlfn.MAXIFS('Details local delivery'!Z:Z,'Details local delivery'!B:B,A1003)</f>
        <v>0</v>
      </c>
      <c r="L1003" s="96">
        <f>_xlfn.MAXIFS('Details local delivery'!AA:AA,'Details local delivery'!B:B,A1003)</f>
        <v>0</v>
      </c>
      <c r="M1003" s="96">
        <f>_xlfn.MAXIFS('Details local delivery'!AB:AB,'Details local delivery'!B:B,A1003)</f>
        <v>0</v>
      </c>
      <c r="N1003" s="104">
        <f t="shared" si="182"/>
        <v>0.5714285714285714</v>
      </c>
      <c r="O1003" s="104">
        <f t="shared" si="183"/>
        <v>0.28235294117647058</v>
      </c>
      <c r="P1003" s="99">
        <f t="shared" si="184"/>
        <v>0</v>
      </c>
      <c r="Q1003" s="100">
        <f t="shared" si="185"/>
        <v>0</v>
      </c>
      <c r="R1003" s="105" t="e">
        <f t="shared" si="186"/>
        <v>#DIV/0!</v>
      </c>
      <c r="S1003" s="101">
        <f t="shared" ref="S1003:S1034" si="188">MAX(N1003,O1003)</f>
        <v>0.5714285714285714</v>
      </c>
      <c r="T1003" s="102"/>
      <c r="U1003" s="107"/>
      <c r="V1003" s="5"/>
    </row>
    <row r="1004" spans="1:22" ht="15.6" x14ac:dyDescent="0.3">
      <c r="A1004" s="18" t="s">
        <v>1875</v>
      </c>
      <c r="B1004" s="92">
        <f>+IFERROR(VLOOKUP(A1004,'Details local delivery'!B:C,2,0),"-")</f>
        <v>46135</v>
      </c>
      <c r="C1004" s="93">
        <f t="shared" si="181"/>
        <v>46135</v>
      </c>
      <c r="D1004" s="94" t="str">
        <f>+IFERROR(VLOOKUP(A1004,'Details local delivery'!B:E,4,0),"-")</f>
        <v>626tu203</v>
      </c>
      <c r="E1004" s="94">
        <f>VLOOKUP(A1004,'Details local delivery'!B:L,11,0)</f>
        <v>14</v>
      </c>
      <c r="F1004" s="94">
        <f>SUMIFS('Details local delivery'!M:M,'Details local delivery'!G:G,'RECAP Delivery Plan '!A1004)</f>
        <v>11</v>
      </c>
      <c r="G1004" s="94">
        <f>VLOOKUP(A1004,'Details local delivery'!B:J,9,0)</f>
        <v>8500</v>
      </c>
      <c r="H1004" s="95">
        <f>SUMIFS('Details local delivery'!K:K,'Details local delivery'!G:G,'RECAP Delivery Plan '!A1004)</f>
        <v>7188.2</v>
      </c>
      <c r="I1004" s="96">
        <f>SUMIFS('Details local delivery'!Y:Y,'Details local delivery'!B:B,A:A)</f>
        <v>0</v>
      </c>
      <c r="J1004" s="97">
        <f>AVERAGEIFS('Details local delivery'!W:W,'Details local delivery'!B:B,A1004)</f>
        <v>1</v>
      </c>
      <c r="K1004" s="96">
        <f>_xlfn.MAXIFS('Details local delivery'!Z:Z,'Details local delivery'!B:B,A1004)</f>
        <v>0</v>
      </c>
      <c r="L1004" s="96">
        <f>_xlfn.MAXIFS('Details local delivery'!AA:AA,'Details local delivery'!B:B,A1004)</f>
        <v>0</v>
      </c>
      <c r="M1004" s="96">
        <f>_xlfn.MAXIFS('Details local delivery'!AB:AB,'Details local delivery'!B:B,A1004)</f>
        <v>0</v>
      </c>
      <c r="N1004" s="104">
        <f t="shared" si="182"/>
        <v>0.7857142857142857</v>
      </c>
      <c r="O1004" s="104">
        <f t="shared" si="183"/>
        <v>0.84567058823529406</v>
      </c>
      <c r="P1004" s="99">
        <f t="shared" si="184"/>
        <v>0</v>
      </c>
      <c r="Q1004" s="100">
        <f t="shared" si="185"/>
        <v>0</v>
      </c>
      <c r="R1004" s="105" t="e">
        <f t="shared" si="186"/>
        <v>#DIV/0!</v>
      </c>
      <c r="S1004" s="101">
        <f t="shared" si="188"/>
        <v>0.84567058823529406</v>
      </c>
      <c r="T1004" s="102"/>
      <c r="U1004" s="107"/>
      <c r="V1004" s="5"/>
    </row>
    <row r="1005" spans="1:22" ht="15.6" x14ac:dyDescent="0.3">
      <c r="A1005" s="18" t="s">
        <v>1876</v>
      </c>
      <c r="B1005" s="92">
        <f>+IFERROR(VLOOKUP(A1005,'Details local delivery'!B:C,2,0),"-")</f>
        <v>46135</v>
      </c>
      <c r="C1005" s="93">
        <f t="shared" si="181"/>
        <v>46135</v>
      </c>
      <c r="D1005" s="94" t="str">
        <f>+IFERROR(VLOOKUP(A1005,'Details local delivery'!B:E,4,0),"-")</f>
        <v>4331tu175</v>
      </c>
      <c r="E1005" s="94">
        <f>VLOOKUP(A1005,'Details local delivery'!B:L,11,0)</f>
        <v>14</v>
      </c>
      <c r="F1005" s="94">
        <f>SUMIFS('Details local delivery'!M:M,'Details local delivery'!G:G,'RECAP Delivery Plan '!A1005)</f>
        <v>10</v>
      </c>
      <c r="G1005" s="94">
        <f>VLOOKUP(A1005,'Details local delivery'!B:J,9,0)</f>
        <v>9200</v>
      </c>
      <c r="H1005" s="95">
        <f>SUMIFS('Details local delivery'!K:K,'Details local delivery'!G:G,'RECAP Delivery Plan '!A1005)</f>
        <v>7680</v>
      </c>
      <c r="I1005" s="96">
        <f>SUMIFS('Details local delivery'!Y:Y,'Details local delivery'!B:B,A:A)</f>
        <v>0</v>
      </c>
      <c r="J1005" s="97">
        <f>AVERAGEIFS('Details local delivery'!W:W,'Details local delivery'!B:B,A1005)</f>
        <v>1</v>
      </c>
      <c r="K1005" s="96">
        <f>_xlfn.MAXIFS('Details local delivery'!Z:Z,'Details local delivery'!B:B,A1005)</f>
        <v>0</v>
      </c>
      <c r="L1005" s="96">
        <f>_xlfn.MAXIFS('Details local delivery'!AA:AA,'Details local delivery'!B:B,A1005)</f>
        <v>0</v>
      </c>
      <c r="M1005" s="96">
        <f>_xlfn.MAXIFS('Details local delivery'!AB:AB,'Details local delivery'!B:B,A1005)</f>
        <v>0</v>
      </c>
      <c r="N1005" s="104">
        <f t="shared" si="182"/>
        <v>0.7142857142857143</v>
      </c>
      <c r="O1005" s="104">
        <f t="shared" si="183"/>
        <v>0.83478260869565213</v>
      </c>
      <c r="P1005" s="99">
        <f t="shared" si="184"/>
        <v>0</v>
      </c>
      <c r="Q1005" s="100">
        <f t="shared" si="185"/>
        <v>0</v>
      </c>
      <c r="R1005" s="105" t="e">
        <f t="shared" si="186"/>
        <v>#DIV/0!</v>
      </c>
      <c r="S1005" s="101">
        <f t="shared" si="188"/>
        <v>0.83478260869565213</v>
      </c>
      <c r="T1005" s="102"/>
      <c r="U1005" s="107"/>
      <c r="V1005" s="5"/>
    </row>
    <row r="1006" spans="1:22" ht="15.6" x14ac:dyDescent="0.3">
      <c r="A1006" s="18" t="s">
        <v>1877</v>
      </c>
      <c r="B1006" s="92">
        <f>+IFERROR(VLOOKUP(A1006,'Details local delivery'!B:C,2,0),"-")</f>
        <v>46135</v>
      </c>
      <c r="C1006" s="93">
        <f t="shared" si="181"/>
        <v>46135</v>
      </c>
      <c r="D1006" s="94" t="str">
        <f>+IFERROR(VLOOKUP(A1006,'Details local delivery'!B:E,4,0),"-")</f>
        <v>4331tu175</v>
      </c>
      <c r="E1006" s="94">
        <f>VLOOKUP(A1006,'Details local delivery'!B:L,11,0)</f>
        <v>14</v>
      </c>
      <c r="F1006" s="94">
        <f>SUMIFS('Details local delivery'!M:M,'Details local delivery'!G:G,'RECAP Delivery Plan '!A1006)</f>
        <v>16</v>
      </c>
      <c r="G1006" s="94">
        <f>VLOOKUP(A1006,'Details local delivery'!B:J,9,0)</f>
        <v>9200</v>
      </c>
      <c r="H1006" s="95">
        <f>SUMIFS('Details local delivery'!K:K,'Details local delivery'!G:G,'RECAP Delivery Plan '!A1006)</f>
        <v>7900</v>
      </c>
      <c r="I1006" s="96">
        <f>SUMIFS('Details local delivery'!Y:Y,'Details local delivery'!B:B,A:A)</f>
        <v>0</v>
      </c>
      <c r="J1006" s="97">
        <f>AVERAGEIFS('Details local delivery'!W:W,'Details local delivery'!B:B,A1006)</f>
        <v>1</v>
      </c>
      <c r="K1006" s="96">
        <f>_xlfn.MAXIFS('Details local delivery'!Z:Z,'Details local delivery'!B:B,A1006)</f>
        <v>0</v>
      </c>
      <c r="L1006" s="96">
        <f>_xlfn.MAXIFS('Details local delivery'!AA:AA,'Details local delivery'!B:B,A1006)</f>
        <v>0</v>
      </c>
      <c r="M1006" s="256">
        <f>IFERROR(_xlfn.MAXIFS('Details local delivery'!AB:AB,'Details local delivery'!B:B,A1006),"-")</f>
        <v>0</v>
      </c>
      <c r="N1006" s="104">
        <f t="shared" si="182"/>
        <v>1.1428571428571428</v>
      </c>
      <c r="O1006" s="104">
        <f t="shared" si="183"/>
        <v>0.85869565217391308</v>
      </c>
      <c r="P1006" s="99">
        <f t="shared" si="184"/>
        <v>0</v>
      </c>
      <c r="Q1006" s="100">
        <f t="shared" si="185"/>
        <v>0</v>
      </c>
      <c r="R1006" s="105" t="e">
        <f t="shared" si="186"/>
        <v>#DIV/0!</v>
      </c>
      <c r="S1006" s="101">
        <f t="shared" si="188"/>
        <v>1.1428571428571428</v>
      </c>
      <c r="T1006" s="102"/>
      <c r="U1006" s="107"/>
      <c r="V1006" s="5"/>
    </row>
    <row r="1007" spans="1:22" ht="15.6" x14ac:dyDescent="0.3">
      <c r="A1007" s="18" t="s">
        <v>1878</v>
      </c>
      <c r="B1007" s="92">
        <f>+IFERROR(VLOOKUP(A1007,'Details local delivery'!B:C,2,0),"-")</f>
        <v>46135</v>
      </c>
      <c r="C1007" s="93">
        <f t="shared" si="181"/>
        <v>46135</v>
      </c>
      <c r="D1007" s="94" t="str">
        <f>+IFERROR(VLOOKUP(A1007,'Details local delivery'!B:E,4,0),"-")</f>
        <v>9524TU238</v>
      </c>
      <c r="E1007" s="94">
        <f>VLOOKUP(A1007,'Details local delivery'!B:L,11,0)</f>
        <v>14</v>
      </c>
      <c r="F1007" s="94">
        <f>SUMIFS('Details local delivery'!M:M,'Details local delivery'!G:G,'RECAP Delivery Plan '!A1007)</f>
        <v>14</v>
      </c>
      <c r="G1007" s="94">
        <f>VLOOKUP(A1007,'Details local delivery'!B:J,9,0)</f>
        <v>10230</v>
      </c>
      <c r="H1007" s="95">
        <f>SUMIFS('Details local delivery'!K:K,'Details local delivery'!G:G,'RECAP Delivery Plan '!A1007)</f>
        <v>8500</v>
      </c>
      <c r="I1007" s="96">
        <f>SUMIFS('Details local delivery'!Y:Y,'Details local delivery'!B:B,A:A)</f>
        <v>0</v>
      </c>
      <c r="J1007" s="97">
        <f>AVERAGEIFS('Details local delivery'!W:W,'Details local delivery'!B:B,A1007)</f>
        <v>1</v>
      </c>
      <c r="K1007" s="96">
        <f>_xlfn.MAXIFS('Details local delivery'!Z:Z,'Details local delivery'!B:B,A1007)</f>
        <v>0</v>
      </c>
      <c r="L1007" s="96">
        <f>_xlfn.MAXIFS('Details local delivery'!AA:AA,'Details local delivery'!B:B,A1007)</f>
        <v>0</v>
      </c>
      <c r="M1007" s="256">
        <f>IFERROR(_xlfn.MAXIFS('Details local delivery'!AB:AB,'Details local delivery'!B:B,A1007),"-")</f>
        <v>0</v>
      </c>
      <c r="N1007" s="104">
        <f t="shared" si="182"/>
        <v>1</v>
      </c>
      <c r="O1007" s="104">
        <f t="shared" si="183"/>
        <v>0.83088954056695996</v>
      </c>
      <c r="P1007" s="99">
        <f t="shared" si="184"/>
        <v>0</v>
      </c>
      <c r="Q1007" s="100">
        <f t="shared" si="185"/>
        <v>0</v>
      </c>
      <c r="R1007" s="105" t="e">
        <f t="shared" si="186"/>
        <v>#DIV/0!</v>
      </c>
      <c r="S1007" s="101">
        <f t="shared" si="188"/>
        <v>1</v>
      </c>
      <c r="T1007" s="102"/>
      <c r="U1007" s="107"/>
      <c r="V1007" s="5"/>
    </row>
    <row r="1008" spans="1:22" ht="15.6" x14ac:dyDescent="0.3">
      <c r="A1008" s="18" t="s">
        <v>1879</v>
      </c>
      <c r="B1008" s="92">
        <f>+IFERROR(VLOOKUP(A1008,'Details local delivery'!B:C,2,0),"-")</f>
        <v>46136</v>
      </c>
      <c r="C1008" s="93">
        <f t="shared" si="181"/>
        <v>46136</v>
      </c>
      <c r="D1008" s="94" t="str">
        <f>+IFERROR(VLOOKUP(A1008,'Details local delivery'!B:E,4,0),"-")</f>
        <v>626tu203</v>
      </c>
      <c r="E1008" s="94">
        <f>VLOOKUP(A1008,'Details local delivery'!B:L,11,0)</f>
        <v>14</v>
      </c>
      <c r="F1008" s="94">
        <f>SUMIFS('Details local delivery'!M:M,'Details local delivery'!G:G,'RECAP Delivery Plan '!A1008)</f>
        <v>7</v>
      </c>
      <c r="G1008" s="94">
        <f>VLOOKUP(A1008,'Details local delivery'!B:J,9,0)</f>
        <v>8500</v>
      </c>
      <c r="H1008" s="95">
        <f>SUMIFS('Details local delivery'!K:K,'Details local delivery'!G:G,'RECAP Delivery Plan '!A1008)</f>
        <v>5600</v>
      </c>
      <c r="I1008" s="96">
        <f>SUMIFS('Details local delivery'!Y:Y,'Details local delivery'!B:B,A:A)</f>
        <v>0</v>
      </c>
      <c r="J1008" s="97">
        <f>AVERAGEIFS('Details local delivery'!W:W,'Details local delivery'!B:B,A1008)</f>
        <v>1</v>
      </c>
      <c r="K1008" s="96">
        <f>_xlfn.MAXIFS('Details local delivery'!Z:Z,'Details local delivery'!B:B,A1008)</f>
        <v>0</v>
      </c>
      <c r="L1008" s="96">
        <f>_xlfn.MAXIFS('Details local delivery'!AA:AA,'Details local delivery'!B:B,A1008)</f>
        <v>0</v>
      </c>
      <c r="M1008" s="256">
        <f>IFERROR(_xlfn.MAXIFS('Details local delivery'!AB:AB,'Details local delivery'!B:B,A1008),"-")</f>
        <v>0</v>
      </c>
      <c r="N1008" s="104">
        <f t="shared" si="182"/>
        <v>0.5</v>
      </c>
      <c r="O1008" s="104">
        <f t="shared" si="183"/>
        <v>0.6588235294117647</v>
      </c>
      <c r="P1008" s="99">
        <f t="shared" si="184"/>
        <v>0</v>
      </c>
      <c r="Q1008" s="100">
        <f t="shared" si="185"/>
        <v>0</v>
      </c>
      <c r="R1008" s="105" t="e">
        <f t="shared" si="186"/>
        <v>#DIV/0!</v>
      </c>
      <c r="S1008" s="101">
        <f t="shared" si="188"/>
        <v>0.6588235294117647</v>
      </c>
      <c r="T1008" s="102"/>
      <c r="U1008" s="107"/>
      <c r="V1008" s="5"/>
    </row>
    <row r="1009" spans="1:22" ht="15.6" x14ac:dyDescent="0.3">
      <c r="A1009" s="18" t="s">
        <v>1880</v>
      </c>
      <c r="B1009" s="92">
        <f>+IFERROR(VLOOKUP(A1009,'Details local delivery'!B:C,2,0),"-")</f>
        <v>46136</v>
      </c>
      <c r="C1009" s="93">
        <f t="shared" si="181"/>
        <v>46136</v>
      </c>
      <c r="D1009" s="94" t="str">
        <f>+IFERROR(VLOOKUP(A1009,'Details local delivery'!B:E,4,0),"-")</f>
        <v>626tu203</v>
      </c>
      <c r="E1009" s="94">
        <f>VLOOKUP(A1009,'Details local delivery'!B:L,11,0)</f>
        <v>14</v>
      </c>
      <c r="F1009" s="94">
        <f>SUMIFS('Details local delivery'!M:M,'Details local delivery'!G:G,'RECAP Delivery Plan '!A1009)</f>
        <v>17</v>
      </c>
      <c r="G1009" s="94">
        <f>VLOOKUP(A1009,'Details local delivery'!B:J,9,0)</f>
        <v>8500</v>
      </c>
      <c r="H1009" s="95">
        <f>SUMIFS('Details local delivery'!K:K,'Details local delivery'!G:G,'RECAP Delivery Plan '!A1009)</f>
        <v>14062</v>
      </c>
      <c r="I1009" s="96">
        <f>SUMIFS('Details local delivery'!Y:Y,'Details local delivery'!B:B,A:A)</f>
        <v>0</v>
      </c>
      <c r="J1009" s="97">
        <f>AVERAGEIFS('Details local delivery'!W:W,'Details local delivery'!B:B,A1009)</f>
        <v>1</v>
      </c>
      <c r="K1009" s="96">
        <f>_xlfn.MAXIFS('Details local delivery'!Z:Z,'Details local delivery'!B:B,A1009)</f>
        <v>0</v>
      </c>
      <c r="L1009" s="96">
        <f>_xlfn.MAXIFS('Details local delivery'!AA:AA,'Details local delivery'!B:B,A1009)</f>
        <v>0</v>
      </c>
      <c r="M1009" s="256">
        <f>IFERROR(_xlfn.MAXIFS('Details local delivery'!AB:AB,'Details local delivery'!B:B,A1009),"-")</f>
        <v>0</v>
      </c>
      <c r="N1009" s="104">
        <f t="shared" si="182"/>
        <v>1.2142857142857142</v>
      </c>
      <c r="O1009" s="104">
        <f t="shared" si="183"/>
        <v>1.6543529411764706</v>
      </c>
      <c r="P1009" s="99">
        <f t="shared" si="184"/>
        <v>0</v>
      </c>
      <c r="Q1009" s="100">
        <f t="shared" si="185"/>
        <v>0</v>
      </c>
      <c r="R1009" s="105" t="e">
        <f t="shared" si="186"/>
        <v>#DIV/0!</v>
      </c>
      <c r="S1009" s="101">
        <f t="shared" si="188"/>
        <v>1.6543529411764706</v>
      </c>
      <c r="T1009" s="102"/>
      <c r="U1009" s="107"/>
      <c r="V1009" s="5"/>
    </row>
    <row r="1010" spans="1:22" ht="15.6" x14ac:dyDescent="0.3">
      <c r="A1010" s="18" t="s">
        <v>1881</v>
      </c>
      <c r="B1010" s="92">
        <f>+IFERROR(VLOOKUP(A1010,'Details local delivery'!B:C,2,0),"-")</f>
        <v>46136</v>
      </c>
      <c r="C1010" s="93">
        <f t="shared" si="181"/>
        <v>46136</v>
      </c>
      <c r="D1010" s="94" t="str">
        <f>+IFERROR(VLOOKUP(A1010,'Details local delivery'!B:E,4,0),"-")</f>
        <v>7797tu218</v>
      </c>
      <c r="E1010" s="94">
        <f>VLOOKUP(A1010,'Details local delivery'!B:L,11,0)</f>
        <v>3</v>
      </c>
      <c r="F1010" s="94">
        <f>SUMIFS('Details local delivery'!M:M,'Details local delivery'!G:G,'RECAP Delivery Plan '!A1010)</f>
        <v>1</v>
      </c>
      <c r="G1010" s="94">
        <f>VLOOKUP(A1010,'Details local delivery'!B:J,9,0)</f>
        <v>927</v>
      </c>
      <c r="H1010" s="95">
        <f>SUMIFS('Details local delivery'!K:K,'Details local delivery'!G:G,'RECAP Delivery Plan '!A1010)</f>
        <v>120</v>
      </c>
      <c r="I1010" s="96">
        <f>SUMIFS('Details local delivery'!Y:Y,'Details local delivery'!B:B,A:A)</f>
        <v>0</v>
      </c>
      <c r="J1010" s="97">
        <f>AVERAGEIFS('Details local delivery'!W:W,'Details local delivery'!B:B,A1010)</f>
        <v>1</v>
      </c>
      <c r="K1010" s="96">
        <f>_xlfn.MAXIFS('Details local delivery'!Z:Z,'Details local delivery'!B:B,A1010)</f>
        <v>0</v>
      </c>
      <c r="L1010" s="96">
        <f>_xlfn.MAXIFS('Details local delivery'!AA:AA,'Details local delivery'!B:B,A1010)</f>
        <v>0</v>
      </c>
      <c r="M1010" s="96">
        <f>_xlfn.MAXIFS('Details local delivery'!AB:AB,'Details local delivery'!B:B,A1010)</f>
        <v>0</v>
      </c>
      <c r="N1010" s="104">
        <f t="shared" si="182"/>
        <v>0.33333333333333331</v>
      </c>
      <c r="O1010" s="104">
        <f t="shared" si="183"/>
        <v>0.12944983818770225</v>
      </c>
      <c r="P1010" s="99">
        <f t="shared" si="184"/>
        <v>0</v>
      </c>
      <c r="Q1010" s="100">
        <f t="shared" si="185"/>
        <v>0</v>
      </c>
      <c r="R1010" s="105" t="e">
        <f t="shared" si="186"/>
        <v>#DIV/0!</v>
      </c>
      <c r="S1010" s="101">
        <f t="shared" si="188"/>
        <v>0.33333333333333331</v>
      </c>
      <c r="T1010" s="102"/>
      <c r="U1010" s="107"/>
      <c r="V1010" s="5"/>
    </row>
    <row r="1011" spans="1:22" ht="15.6" x14ac:dyDescent="0.3">
      <c r="A1011" s="18" t="s">
        <v>1882</v>
      </c>
      <c r="B1011" s="92">
        <f>+IFERROR(VLOOKUP(A1011,'Details local delivery'!B:C,2,0),"-")</f>
        <v>46136</v>
      </c>
      <c r="C1011" s="93">
        <f t="shared" si="181"/>
        <v>46136</v>
      </c>
      <c r="D1011" s="94" t="str">
        <f>+IFERROR(VLOOKUP(A1011,'Details local delivery'!B:E,4,0),"-")</f>
        <v>7797tu218</v>
      </c>
      <c r="E1011" s="94">
        <f>VLOOKUP(A1011,'Details local delivery'!B:L,11,0)</f>
        <v>3</v>
      </c>
      <c r="F1011" s="94">
        <f>SUMIFS('Details local delivery'!M:M,'Details local delivery'!G:G,'RECAP Delivery Plan '!A1011)</f>
        <v>3</v>
      </c>
      <c r="G1011" s="94">
        <f>VLOOKUP(A1011,'Details local delivery'!B:J,9,0)</f>
        <v>927</v>
      </c>
      <c r="H1011" s="95">
        <f>SUMIFS('Details local delivery'!K:K,'Details local delivery'!G:G,'RECAP Delivery Plan '!A1011)</f>
        <v>640</v>
      </c>
      <c r="I1011" s="96">
        <f>SUMIFS('Details local delivery'!Y:Y,'Details local delivery'!B:B,A:A)</f>
        <v>0</v>
      </c>
      <c r="J1011" s="97">
        <f>AVERAGEIFS('Details local delivery'!W:W,'Details local delivery'!B:B,A1011)</f>
        <v>1</v>
      </c>
      <c r="K1011" s="96">
        <f>_xlfn.MAXIFS('Details local delivery'!Z:Z,'Details local delivery'!B:B,A1011)</f>
        <v>0</v>
      </c>
      <c r="L1011" s="96">
        <f>_xlfn.MAXIFS('Details local delivery'!AA:AA,'Details local delivery'!B:B,A1011)</f>
        <v>0</v>
      </c>
      <c r="M1011" s="256">
        <f>IFERROR(_xlfn.MAXIFS('Details local delivery'!AB:AB,'Details local delivery'!B:B,A1011),"-")</f>
        <v>0</v>
      </c>
      <c r="N1011" s="104">
        <f t="shared" si="182"/>
        <v>1</v>
      </c>
      <c r="O1011" s="104">
        <f t="shared" si="183"/>
        <v>0.6903991370010788</v>
      </c>
      <c r="P1011" s="99">
        <f t="shared" si="184"/>
        <v>0</v>
      </c>
      <c r="Q1011" s="100">
        <f t="shared" si="185"/>
        <v>0</v>
      </c>
      <c r="R1011" s="105" t="e">
        <f t="shared" si="186"/>
        <v>#DIV/0!</v>
      </c>
      <c r="S1011" s="101">
        <f t="shared" si="188"/>
        <v>1</v>
      </c>
      <c r="T1011" s="102"/>
      <c r="U1011" s="107"/>
      <c r="V1011" s="5"/>
    </row>
    <row r="1012" spans="1:22" ht="15.6" x14ac:dyDescent="0.3">
      <c r="A1012" s="18" t="s">
        <v>1883</v>
      </c>
      <c r="B1012" s="92">
        <f>+IFERROR(VLOOKUP(A1012,'Details local delivery'!B:C,2,0),"-")</f>
        <v>46136</v>
      </c>
      <c r="C1012" s="93">
        <f t="shared" si="181"/>
        <v>46136</v>
      </c>
      <c r="D1012" s="94" t="str">
        <f>+IFERROR(VLOOKUP(A1012,'Details local delivery'!B:E,4,0),"-")</f>
        <v>4331tu175</v>
      </c>
      <c r="E1012" s="94">
        <f>VLOOKUP(A1012,'Details local delivery'!B:L,11,0)</f>
        <v>14</v>
      </c>
      <c r="F1012" s="94">
        <f>SUMIFS('Details local delivery'!M:M,'Details local delivery'!G:G,'RECAP Delivery Plan '!A1012)</f>
        <v>14</v>
      </c>
      <c r="G1012" s="94">
        <f>VLOOKUP(A1012,'Details local delivery'!B:J,9,0)</f>
        <v>9200</v>
      </c>
      <c r="H1012" s="95">
        <f>SUMIFS('Details local delivery'!K:K,'Details local delivery'!G:G,'RECAP Delivery Plan '!A1012)</f>
        <v>11200</v>
      </c>
      <c r="I1012" s="96">
        <f>SUMIFS('Details local delivery'!Y:Y,'Details local delivery'!B:B,A:A)</f>
        <v>0</v>
      </c>
      <c r="J1012" s="97">
        <f>AVERAGEIFS('Details local delivery'!W:W,'Details local delivery'!B:B,A1012)</f>
        <v>1</v>
      </c>
      <c r="K1012" s="96">
        <f>_xlfn.MAXIFS('Details local delivery'!Z:Z,'Details local delivery'!B:B,A1012)</f>
        <v>0</v>
      </c>
      <c r="L1012" s="96">
        <f>_xlfn.MAXIFS('Details local delivery'!AA:AA,'Details local delivery'!B:B,A1012)</f>
        <v>0</v>
      </c>
      <c r="M1012" s="256">
        <f>IFERROR(_xlfn.MAXIFS('Details local delivery'!AB:AB,'Details local delivery'!B:B,A1012),"-")</f>
        <v>0</v>
      </c>
      <c r="N1012" s="104">
        <f t="shared" si="182"/>
        <v>1</v>
      </c>
      <c r="O1012" s="104">
        <f t="shared" si="183"/>
        <v>1.2173913043478262</v>
      </c>
      <c r="P1012" s="99">
        <f t="shared" si="184"/>
        <v>0</v>
      </c>
      <c r="Q1012" s="100">
        <f t="shared" si="185"/>
        <v>0</v>
      </c>
      <c r="R1012" s="105" t="e">
        <f t="shared" si="186"/>
        <v>#DIV/0!</v>
      </c>
      <c r="S1012" s="101">
        <f t="shared" si="188"/>
        <v>1.2173913043478262</v>
      </c>
      <c r="T1012" s="102"/>
      <c r="U1012" s="107"/>
      <c r="V1012" s="5"/>
    </row>
    <row r="1013" spans="1:22" ht="15.6" x14ac:dyDescent="0.3">
      <c r="A1013" s="18" t="s">
        <v>1884</v>
      </c>
      <c r="B1013" s="92">
        <f>+IFERROR(VLOOKUP(A1013,'Details local delivery'!B:C,2,0),"-")</f>
        <v>46136</v>
      </c>
      <c r="C1013" s="93">
        <f t="shared" si="181"/>
        <v>46136</v>
      </c>
      <c r="D1013" s="94" t="str">
        <f>+IFERROR(VLOOKUP(A1013,'Details local delivery'!B:E,4,0),"-")</f>
        <v>REM107627</v>
      </c>
      <c r="E1013" s="94">
        <f>VLOOKUP(A1013,'Details local delivery'!B:L,11,0)</f>
        <v>27</v>
      </c>
      <c r="F1013" s="94">
        <f>SUMIFS('Details local delivery'!M:M,'Details local delivery'!G:G,'RECAP Delivery Plan '!A1013)</f>
        <v>12</v>
      </c>
      <c r="G1013" s="94">
        <f>VLOOKUP(A1013,'Details local delivery'!B:J,9,0)</f>
        <v>24950</v>
      </c>
      <c r="H1013" s="95">
        <f>SUMIFS('Details local delivery'!K:K,'Details local delivery'!G:G,'RECAP Delivery Plan '!A1013)</f>
        <v>12000</v>
      </c>
      <c r="I1013" s="96">
        <f>SUMIFS('Details local delivery'!Y:Y,'Details local delivery'!B:B,A:A)</f>
        <v>0</v>
      </c>
      <c r="J1013" s="97">
        <f>AVERAGEIFS('Details local delivery'!W:W,'Details local delivery'!B:B,A1013)</f>
        <v>1</v>
      </c>
      <c r="K1013" s="96">
        <f>_xlfn.MAXIFS('Details local delivery'!Z:Z,'Details local delivery'!B:B,A1013)</f>
        <v>0</v>
      </c>
      <c r="L1013" s="96">
        <f>_xlfn.MAXIFS('Details local delivery'!AA:AA,'Details local delivery'!B:B,A1013)</f>
        <v>0</v>
      </c>
      <c r="M1013" s="256">
        <f>IFERROR(_xlfn.MAXIFS('Details local delivery'!AB:AB,'Details local delivery'!B:B,A1013),"-")</f>
        <v>0</v>
      </c>
      <c r="N1013" s="104">
        <f t="shared" si="182"/>
        <v>0.44444444444444442</v>
      </c>
      <c r="O1013" s="104">
        <f t="shared" si="183"/>
        <v>0.48096192384769537</v>
      </c>
      <c r="P1013" s="99">
        <f t="shared" si="184"/>
        <v>0</v>
      </c>
      <c r="Q1013" s="100">
        <f t="shared" si="185"/>
        <v>0</v>
      </c>
      <c r="R1013" s="105" t="e">
        <f t="shared" si="186"/>
        <v>#DIV/0!</v>
      </c>
      <c r="S1013" s="101">
        <f t="shared" si="188"/>
        <v>0.48096192384769537</v>
      </c>
      <c r="T1013" s="102"/>
      <c r="U1013" s="107"/>
      <c r="V1013" s="5"/>
    </row>
    <row r="1014" spans="1:22" ht="15.6" x14ac:dyDescent="0.3">
      <c r="A1014" s="18" t="s">
        <v>1885</v>
      </c>
      <c r="B1014" s="92">
        <f>+IFERROR(VLOOKUP(A1014,'Details local delivery'!B:C,2,0),"-")</f>
        <v>46136</v>
      </c>
      <c r="C1014" s="93">
        <f t="shared" si="181"/>
        <v>46136</v>
      </c>
      <c r="D1014" s="94" t="str">
        <f>+IFERROR(VLOOKUP(A1014,'Details local delivery'!B:E,4,0),"-")</f>
        <v>REM107627</v>
      </c>
      <c r="E1014" s="94">
        <f>VLOOKUP(A1014,'Details local delivery'!B:L,11,0)</f>
        <v>27</v>
      </c>
      <c r="F1014" s="94">
        <f>SUMIFS('Details local delivery'!M:M,'Details local delivery'!G:G,'RECAP Delivery Plan '!A1014)</f>
        <v>5</v>
      </c>
      <c r="G1014" s="94">
        <f>VLOOKUP(A1014,'Details local delivery'!B:J,9,0)</f>
        <v>24950</v>
      </c>
      <c r="H1014" s="95">
        <f>SUMIFS('Details local delivery'!K:K,'Details local delivery'!G:G,'RECAP Delivery Plan '!A1014)</f>
        <v>4500</v>
      </c>
      <c r="I1014" s="96">
        <f>SUMIFS('Details local delivery'!Y:Y,'Details local delivery'!B:B,A:A)</f>
        <v>0</v>
      </c>
      <c r="J1014" s="97">
        <f>AVERAGEIFS('Details local delivery'!W:W,'Details local delivery'!B:B,A1014)</f>
        <v>1</v>
      </c>
      <c r="K1014" s="96">
        <f>_xlfn.MAXIFS('Details local delivery'!Z:Z,'Details local delivery'!B:B,A1014)</f>
        <v>0</v>
      </c>
      <c r="L1014" s="96">
        <f>_xlfn.MAXIFS('Details local delivery'!AA:AA,'Details local delivery'!B:B,A1014)</f>
        <v>0</v>
      </c>
      <c r="M1014" s="256">
        <f>IFERROR(_xlfn.MAXIFS('Details local delivery'!AB:AB,'Details local delivery'!B:B,A1014),"-")</f>
        <v>0</v>
      </c>
      <c r="N1014" s="104">
        <f t="shared" si="182"/>
        <v>0.18518518518518517</v>
      </c>
      <c r="O1014" s="104">
        <f t="shared" si="183"/>
        <v>0.18036072144288579</v>
      </c>
      <c r="P1014" s="99">
        <f t="shared" si="184"/>
        <v>0</v>
      </c>
      <c r="Q1014" s="100">
        <f t="shared" si="185"/>
        <v>0</v>
      </c>
      <c r="R1014" s="105" t="e">
        <f t="shared" si="186"/>
        <v>#DIV/0!</v>
      </c>
      <c r="S1014" s="101">
        <f t="shared" si="188"/>
        <v>0.18518518518518517</v>
      </c>
      <c r="T1014" s="102"/>
      <c r="U1014" s="107"/>
      <c r="V1014" s="5"/>
    </row>
    <row r="1015" spans="1:22" ht="15.6" x14ac:dyDescent="0.3">
      <c r="A1015" s="18" t="s">
        <v>1886</v>
      </c>
      <c r="B1015" s="92">
        <f>+IFERROR(VLOOKUP(A1015,'Details local delivery'!B:C,2,0),"-")</f>
        <v>46136</v>
      </c>
      <c r="C1015" s="93">
        <f t="shared" si="181"/>
        <v>46136</v>
      </c>
      <c r="D1015" s="94" t="str">
        <f>+IFERROR(VLOOKUP(A1015,'Details local delivery'!B:E,4,0),"-")</f>
        <v>626tu203</v>
      </c>
      <c r="E1015" s="94">
        <f>VLOOKUP(A1015,'Details local delivery'!B:L,11,0)</f>
        <v>14</v>
      </c>
      <c r="F1015" s="94">
        <f>SUMIFS('Details local delivery'!M:M,'Details local delivery'!G:G,'RECAP Delivery Plan '!A1015)</f>
        <v>16</v>
      </c>
      <c r="G1015" s="94">
        <f>VLOOKUP(A1015,'Details local delivery'!B:J,9,0)</f>
        <v>8500</v>
      </c>
      <c r="H1015" s="95">
        <f>SUMIFS('Details local delivery'!K:K,'Details local delivery'!G:G,'RECAP Delivery Plan '!A1015)</f>
        <v>10230</v>
      </c>
      <c r="I1015" s="96">
        <f>SUMIFS('Details local delivery'!Y:Y,'Details local delivery'!B:B,A:A)</f>
        <v>0</v>
      </c>
      <c r="J1015" s="97">
        <f>AVERAGEIFS('Details local delivery'!W:W,'Details local delivery'!B:B,A1015)</f>
        <v>1</v>
      </c>
      <c r="K1015" s="96">
        <f>_xlfn.MAXIFS('Details local delivery'!Z:Z,'Details local delivery'!B:B,A1015)</f>
        <v>0</v>
      </c>
      <c r="L1015" s="96">
        <f>_xlfn.MAXIFS('Details local delivery'!AA:AA,'Details local delivery'!B:B,A1015)</f>
        <v>0</v>
      </c>
      <c r="M1015" s="256">
        <f>IFERROR(_xlfn.MAXIFS('Details local delivery'!AB:AB,'Details local delivery'!B:B,A1015),"-")</f>
        <v>0</v>
      </c>
      <c r="N1015" s="104">
        <f t="shared" si="182"/>
        <v>1.1428571428571428</v>
      </c>
      <c r="O1015" s="104">
        <f t="shared" si="183"/>
        <v>1.203529411764706</v>
      </c>
      <c r="P1015" s="99">
        <f t="shared" si="184"/>
        <v>0</v>
      </c>
      <c r="Q1015" s="100">
        <f t="shared" si="185"/>
        <v>0</v>
      </c>
      <c r="R1015" s="105" t="e">
        <f t="shared" si="186"/>
        <v>#DIV/0!</v>
      </c>
      <c r="S1015" s="101">
        <f t="shared" si="188"/>
        <v>1.203529411764706</v>
      </c>
      <c r="T1015" s="102"/>
      <c r="U1015" s="107"/>
      <c r="V1015" s="5"/>
    </row>
    <row r="1016" spans="1:22" ht="15.6" x14ac:dyDescent="0.3">
      <c r="A1016" s="18" t="s">
        <v>1887</v>
      </c>
      <c r="B1016" s="92">
        <f>+IFERROR(VLOOKUP(A1016,'Details local delivery'!B:C,2,0),"-")</f>
        <v>46136</v>
      </c>
      <c r="C1016" s="93">
        <f t="shared" si="181"/>
        <v>46136</v>
      </c>
      <c r="D1016" s="94" t="str">
        <f>+IFERROR(VLOOKUP(A1016,'Details local delivery'!B:E,4,0),"-")</f>
        <v>9524TU238</v>
      </c>
      <c r="E1016" s="94">
        <f>VLOOKUP(A1016,'Details local delivery'!B:L,11,0)</f>
        <v>14</v>
      </c>
      <c r="F1016" s="94">
        <f>SUMIFS('Details local delivery'!M:M,'Details local delivery'!G:G,'RECAP Delivery Plan '!A1016)</f>
        <v>17</v>
      </c>
      <c r="G1016" s="94">
        <f>VLOOKUP(A1016,'Details local delivery'!B:J,9,0)</f>
        <v>10230</v>
      </c>
      <c r="H1016" s="95">
        <f>SUMIFS('Details local delivery'!K:K,'Details local delivery'!G:G,'RECAP Delivery Plan '!A1016)</f>
        <v>8500</v>
      </c>
      <c r="I1016" s="96">
        <f>SUMIFS('Details local delivery'!Y:Y,'Details local delivery'!B:B,A:A)</f>
        <v>0</v>
      </c>
      <c r="J1016" s="97">
        <f>AVERAGEIFS('Details local delivery'!W:W,'Details local delivery'!B:B,A1016)</f>
        <v>1</v>
      </c>
      <c r="K1016" s="96">
        <f>_xlfn.MAXIFS('Details local delivery'!Z:Z,'Details local delivery'!B:B,A1016)</f>
        <v>0</v>
      </c>
      <c r="L1016" s="96">
        <f>_xlfn.MAXIFS('Details local delivery'!AA:AA,'Details local delivery'!B:B,A1016)</f>
        <v>0</v>
      </c>
      <c r="M1016" s="256">
        <f>IFERROR(_xlfn.MAXIFS('Details local delivery'!AB:AB,'Details local delivery'!B:B,A1016),"-")</f>
        <v>0</v>
      </c>
      <c r="N1016" s="104">
        <f t="shared" si="182"/>
        <v>1.2142857142857142</v>
      </c>
      <c r="O1016" s="104">
        <f t="shared" si="183"/>
        <v>0.83088954056695996</v>
      </c>
      <c r="P1016" s="99">
        <f t="shared" si="184"/>
        <v>0</v>
      </c>
      <c r="Q1016" s="100">
        <f t="shared" si="185"/>
        <v>0</v>
      </c>
      <c r="R1016" s="105" t="e">
        <f t="shared" si="186"/>
        <v>#DIV/0!</v>
      </c>
      <c r="S1016" s="101">
        <f t="shared" si="188"/>
        <v>1.2142857142857142</v>
      </c>
      <c r="T1016" s="102"/>
      <c r="U1016" s="107"/>
      <c r="V1016" s="5"/>
    </row>
    <row r="1017" spans="1:22" ht="15.6" x14ac:dyDescent="0.3">
      <c r="A1017" s="18" t="s">
        <v>1888</v>
      </c>
      <c r="B1017" s="92">
        <f>+IFERROR(VLOOKUP(A1017,'Details local delivery'!B:C,2,0),"-")</f>
        <v>46136</v>
      </c>
      <c r="C1017" s="93">
        <f t="shared" si="181"/>
        <v>46136</v>
      </c>
      <c r="D1017" s="94" t="str">
        <f>+IFERROR(VLOOKUP(A1017,'Details local delivery'!B:E,4,0),"-")</f>
        <v>6502TU247</v>
      </c>
      <c r="E1017" s="94">
        <f>VLOOKUP(A1017,'Details local delivery'!B:L,11,0)</f>
        <v>14</v>
      </c>
      <c r="F1017" s="94">
        <f>SUMIFS('Details local delivery'!M:M,'Details local delivery'!G:G,'RECAP Delivery Plan '!A1017)</f>
        <v>10</v>
      </c>
      <c r="G1017" s="94">
        <f>VLOOKUP(A1017,'Details local delivery'!B:J,9,0)</f>
        <v>8500</v>
      </c>
      <c r="H1017" s="95">
        <f>SUMIFS('Details local delivery'!K:K,'Details local delivery'!G:G,'RECAP Delivery Plan '!A1017)</f>
        <v>4899</v>
      </c>
      <c r="I1017" s="96">
        <f>SUMIFS('Details local delivery'!Y:Y,'Details local delivery'!B:B,A:A)</f>
        <v>0</v>
      </c>
      <c r="J1017" s="97">
        <f>AVERAGEIFS('Details local delivery'!W:W,'Details local delivery'!B:B,A1017)</f>
        <v>1</v>
      </c>
      <c r="K1017" s="96">
        <f>_xlfn.MAXIFS('Details local delivery'!Z:Z,'Details local delivery'!B:B,A1017)</f>
        <v>0</v>
      </c>
      <c r="L1017" s="96">
        <f>_xlfn.MAXIFS('Details local delivery'!AA:AA,'Details local delivery'!B:B,A1017)</f>
        <v>0</v>
      </c>
      <c r="M1017" s="96">
        <f>_xlfn.MAXIFS('Details local delivery'!AB:AB,'Details local delivery'!B:B,A1017)</f>
        <v>0</v>
      </c>
      <c r="N1017" s="104">
        <f t="shared" si="182"/>
        <v>0.7142857142857143</v>
      </c>
      <c r="O1017" s="104">
        <f t="shared" si="183"/>
        <v>0.57635294117647062</v>
      </c>
      <c r="P1017" s="99">
        <f t="shared" si="184"/>
        <v>0</v>
      </c>
      <c r="Q1017" s="100">
        <f t="shared" si="185"/>
        <v>0</v>
      </c>
      <c r="R1017" s="105" t="e">
        <f t="shared" si="186"/>
        <v>#DIV/0!</v>
      </c>
      <c r="S1017" s="101">
        <f t="shared" si="188"/>
        <v>0.7142857142857143</v>
      </c>
      <c r="T1017" s="102"/>
      <c r="U1017" s="107"/>
      <c r="V1017" s="5"/>
    </row>
    <row r="1018" spans="1:22" ht="15.6" x14ac:dyDescent="0.3">
      <c r="A1018" s="18" t="s">
        <v>1889</v>
      </c>
      <c r="B1018" s="92">
        <f>+IFERROR(VLOOKUP(A1018,'Details local delivery'!B:C,2,0),"-")</f>
        <v>46136</v>
      </c>
      <c r="C1018" s="93">
        <f t="shared" si="181"/>
        <v>46136</v>
      </c>
      <c r="D1018" s="94" t="str">
        <f>+IFERROR(VLOOKUP(A1018,'Details local delivery'!B:E,4,0),"-")</f>
        <v>6502TU247</v>
      </c>
      <c r="E1018" s="94">
        <f>VLOOKUP(A1018,'Details local delivery'!B:L,11,0)</f>
        <v>14</v>
      </c>
      <c r="F1018" s="94">
        <f>SUMIFS('Details local delivery'!M:M,'Details local delivery'!G:G,'RECAP Delivery Plan '!A1018)</f>
        <v>5</v>
      </c>
      <c r="G1018" s="94">
        <f>VLOOKUP(A1018,'Details local delivery'!B:J,9,0)</f>
        <v>8500</v>
      </c>
      <c r="H1018" s="95">
        <f>SUMIFS('Details local delivery'!K:K,'Details local delivery'!G:G,'RECAP Delivery Plan '!A1018)</f>
        <v>3900</v>
      </c>
      <c r="I1018" s="96">
        <f>SUMIFS('Details local delivery'!Y:Y,'Details local delivery'!B:B,A:A)</f>
        <v>0</v>
      </c>
      <c r="J1018" s="97">
        <f>AVERAGEIFS('Details local delivery'!W:W,'Details local delivery'!B:B,A1018)</f>
        <v>1</v>
      </c>
      <c r="K1018" s="96">
        <f>_xlfn.MAXIFS('Details local delivery'!Z:Z,'Details local delivery'!B:B,A1018)</f>
        <v>0</v>
      </c>
      <c r="L1018" s="96">
        <f>_xlfn.MAXIFS('Details local delivery'!AA:AA,'Details local delivery'!B:B,A1018)</f>
        <v>0</v>
      </c>
      <c r="M1018" s="96">
        <f>_xlfn.MAXIFS('Details local delivery'!AB:AB,'Details local delivery'!B:B,A1018)</f>
        <v>0</v>
      </c>
      <c r="N1018" s="104">
        <f t="shared" si="182"/>
        <v>0.35714285714285715</v>
      </c>
      <c r="O1018" s="104">
        <f t="shared" si="183"/>
        <v>0.45882352941176469</v>
      </c>
      <c r="P1018" s="99">
        <f t="shared" si="184"/>
        <v>0</v>
      </c>
      <c r="Q1018" s="100">
        <f t="shared" si="185"/>
        <v>0</v>
      </c>
      <c r="R1018" s="105" t="e">
        <f t="shared" si="186"/>
        <v>#DIV/0!</v>
      </c>
      <c r="S1018" s="101">
        <f t="shared" si="188"/>
        <v>0.45882352941176469</v>
      </c>
      <c r="T1018" s="102"/>
      <c r="U1018" s="107"/>
      <c r="V1018" s="5"/>
    </row>
    <row r="1019" spans="1:22" ht="15.6" x14ac:dyDescent="0.3">
      <c r="A1019" s="18" t="s">
        <v>1890</v>
      </c>
      <c r="B1019" s="92">
        <f>+IFERROR(VLOOKUP(A1019,'Details local delivery'!B:C,2,0),"-")</f>
        <v>46136</v>
      </c>
      <c r="C1019" s="93">
        <f t="shared" si="181"/>
        <v>46136</v>
      </c>
      <c r="D1019" s="94" t="str">
        <f>+IFERROR(VLOOKUP(A1019,'Details local delivery'!B:E,4,0),"-")</f>
        <v>7797tu218</v>
      </c>
      <c r="E1019" s="94">
        <f>VLOOKUP(A1019,'Details local delivery'!B:L,11,0)</f>
        <v>3</v>
      </c>
      <c r="F1019" s="94">
        <f>SUMIFS('Details local delivery'!M:M,'Details local delivery'!G:G,'RECAP Delivery Plan '!A1019)</f>
        <v>2</v>
      </c>
      <c r="G1019" s="94">
        <f>VLOOKUP(A1019,'Details local delivery'!B:J,9,0)</f>
        <v>927</v>
      </c>
      <c r="H1019" s="95">
        <f>SUMIFS('Details local delivery'!K:K,'Details local delivery'!G:G,'RECAP Delivery Plan '!A1019)</f>
        <v>590</v>
      </c>
      <c r="I1019" s="96">
        <f>SUMIFS('Details local delivery'!Y:Y,'Details local delivery'!B:B,A:A)</f>
        <v>0</v>
      </c>
      <c r="J1019" s="97">
        <f>AVERAGEIFS('Details local delivery'!W:W,'Details local delivery'!B:B,A1019)</f>
        <v>0.99791666666666667</v>
      </c>
      <c r="K1019" s="96">
        <f>_xlfn.MAXIFS('Details local delivery'!Z:Z,'Details local delivery'!B:B,A1019)</f>
        <v>0</v>
      </c>
      <c r="L1019" s="96">
        <f>_xlfn.MAXIFS('Details local delivery'!AA:AA,'Details local delivery'!B:B,A1019)</f>
        <v>0</v>
      </c>
      <c r="M1019" s="96">
        <f>_xlfn.MAXIFS('Details local delivery'!AB:AB,'Details local delivery'!B:B,A1019)</f>
        <v>0</v>
      </c>
      <c r="N1019" s="104">
        <f t="shared" si="182"/>
        <v>0.66666666666666663</v>
      </c>
      <c r="O1019" s="104">
        <f t="shared" si="183"/>
        <v>0.63646170442286942</v>
      </c>
      <c r="P1019" s="99">
        <f t="shared" si="184"/>
        <v>0</v>
      </c>
      <c r="Q1019" s="100">
        <f t="shared" si="185"/>
        <v>0</v>
      </c>
      <c r="R1019" s="105" t="e">
        <f t="shared" si="186"/>
        <v>#DIV/0!</v>
      </c>
      <c r="S1019" s="101">
        <f t="shared" si="188"/>
        <v>0.66666666666666663</v>
      </c>
      <c r="T1019" s="102"/>
      <c r="U1019" s="107"/>
      <c r="V1019" s="5"/>
    </row>
    <row r="1020" spans="1:22" ht="15.6" x14ac:dyDescent="0.3">
      <c r="A1020" s="18" t="s">
        <v>1891</v>
      </c>
      <c r="B1020" s="92">
        <f>+IFERROR(VLOOKUP(A1020,'Details local delivery'!B:C,2,0),"-")</f>
        <v>46137</v>
      </c>
      <c r="C1020" s="93">
        <f t="shared" si="181"/>
        <v>46137</v>
      </c>
      <c r="D1020" s="94" t="str">
        <f>+IFERROR(VLOOKUP(A1020,'Details local delivery'!B:E,4,0),"-")</f>
        <v>REM107627</v>
      </c>
      <c r="E1020" s="94">
        <f>VLOOKUP(A1020,'Details local delivery'!B:L,11,0)</f>
        <v>27</v>
      </c>
      <c r="F1020" s="94">
        <f>SUMIFS('Details local delivery'!M:M,'Details local delivery'!G:G,'RECAP Delivery Plan '!A1020)</f>
        <v>26</v>
      </c>
      <c r="G1020" s="94">
        <f>VLOOKUP(A1020,'Details local delivery'!B:J,9,0)</f>
        <v>24950</v>
      </c>
      <c r="H1020" s="95">
        <f>SUMIFS('Details local delivery'!K:K,'Details local delivery'!G:G,'RECAP Delivery Plan '!A1020)</f>
        <v>20650</v>
      </c>
      <c r="I1020" s="96">
        <f>SUMIFS('Details local delivery'!Y:Y,'Details local delivery'!B:B,A:A)</f>
        <v>0</v>
      </c>
      <c r="J1020" s="97">
        <f>AVERAGEIFS('Details local delivery'!W:W,'Details local delivery'!B:B,A1020)</f>
        <v>1</v>
      </c>
      <c r="K1020" s="96">
        <f>_xlfn.MAXIFS('Details local delivery'!Z:Z,'Details local delivery'!B:B,A1020)</f>
        <v>0</v>
      </c>
      <c r="L1020" s="96">
        <f>_xlfn.MAXIFS('Details local delivery'!AA:AA,'Details local delivery'!B:B,A1020)</f>
        <v>0</v>
      </c>
      <c r="M1020" s="256">
        <f>IFERROR(_xlfn.MAXIFS('Details local delivery'!AB:AB,'Details local delivery'!B:B,A1020),"-")</f>
        <v>0</v>
      </c>
      <c r="N1020" s="104">
        <f t="shared" si="182"/>
        <v>0.96296296296296291</v>
      </c>
      <c r="O1020" s="104">
        <f t="shared" si="183"/>
        <v>0.82765531062124253</v>
      </c>
      <c r="P1020" s="99">
        <f t="shared" si="184"/>
        <v>0</v>
      </c>
      <c r="Q1020" s="100">
        <f t="shared" si="185"/>
        <v>0</v>
      </c>
      <c r="R1020" s="105" t="e">
        <f t="shared" si="186"/>
        <v>#DIV/0!</v>
      </c>
      <c r="S1020" s="101">
        <f t="shared" si="188"/>
        <v>0.96296296296296291</v>
      </c>
      <c r="T1020" s="102"/>
      <c r="U1020" s="107"/>
      <c r="V1020" s="5"/>
    </row>
    <row r="1021" spans="1:22" ht="15.6" x14ac:dyDescent="0.3">
      <c r="A1021" s="18" t="s">
        <v>1892</v>
      </c>
      <c r="B1021" s="92">
        <f>+IFERROR(VLOOKUP(A1021,'Details local delivery'!B:C,2,0),"-")</f>
        <v>46137</v>
      </c>
      <c r="C1021" s="93">
        <f t="shared" si="181"/>
        <v>46137</v>
      </c>
      <c r="D1021" s="94" t="str">
        <f>+IFERROR(VLOOKUP(A1021,'Details local delivery'!B:E,4,0),"-")</f>
        <v>4331tu175</v>
      </c>
      <c r="E1021" s="94">
        <f>VLOOKUP(A1021,'Details local delivery'!B:L,11,0)</f>
        <v>14</v>
      </c>
      <c r="F1021" s="94">
        <f>SUMIFS('Details local delivery'!M:M,'Details local delivery'!G:G,'RECAP Delivery Plan '!A1021)</f>
        <v>12</v>
      </c>
      <c r="G1021" s="94">
        <f>VLOOKUP(A1021,'Details local delivery'!B:J,9,0)</f>
        <v>9200</v>
      </c>
      <c r="H1021" s="95">
        <f>SUMIFS('Details local delivery'!K:K,'Details local delivery'!G:G,'RECAP Delivery Plan '!A1021)</f>
        <v>7430</v>
      </c>
      <c r="I1021" s="96">
        <f>SUMIFS('Details local delivery'!Y:Y,'Details local delivery'!B:B,A:A)</f>
        <v>0</v>
      </c>
      <c r="J1021" s="97">
        <f>AVERAGEIFS('Details local delivery'!W:W,'Details local delivery'!B:B,A1021)</f>
        <v>1</v>
      </c>
      <c r="K1021" s="96">
        <f>_xlfn.MAXIFS('Details local delivery'!Z:Z,'Details local delivery'!B:B,A1021)</f>
        <v>0</v>
      </c>
      <c r="L1021" s="96">
        <f>_xlfn.MAXIFS('Details local delivery'!AA:AA,'Details local delivery'!B:B,A1021)</f>
        <v>0</v>
      </c>
      <c r="M1021" s="256">
        <f>IFERROR(_xlfn.MAXIFS('Details local delivery'!AB:AB,'Details local delivery'!B:B,A1021),"-")</f>
        <v>0</v>
      </c>
      <c r="N1021" s="104">
        <f t="shared" si="182"/>
        <v>0.8571428571428571</v>
      </c>
      <c r="O1021" s="104">
        <f t="shared" si="183"/>
        <v>0.80760869565217386</v>
      </c>
      <c r="P1021" s="99">
        <f t="shared" si="184"/>
        <v>0</v>
      </c>
      <c r="Q1021" s="100">
        <f t="shared" si="185"/>
        <v>0</v>
      </c>
      <c r="R1021" s="105" t="e">
        <f t="shared" si="186"/>
        <v>#DIV/0!</v>
      </c>
      <c r="S1021" s="101">
        <f t="shared" si="188"/>
        <v>0.8571428571428571</v>
      </c>
      <c r="T1021" s="102"/>
      <c r="U1021" s="107"/>
      <c r="V1021" s="5"/>
    </row>
    <row r="1022" spans="1:22" ht="15.6" x14ac:dyDescent="0.3">
      <c r="A1022" s="18" t="s">
        <v>1893</v>
      </c>
      <c r="B1022" s="92">
        <f>+IFERROR(VLOOKUP(A1022,'Details local delivery'!B:C,2,0),"-")</f>
        <v>46137</v>
      </c>
      <c r="C1022" s="93">
        <f t="shared" si="181"/>
        <v>46137</v>
      </c>
      <c r="D1022" s="94" t="str">
        <f>+IFERROR(VLOOKUP(A1022,'Details local delivery'!B:E,4,0),"-")</f>
        <v>4331tu175</v>
      </c>
      <c r="E1022" s="94">
        <f>VLOOKUP(A1022,'Details local delivery'!B:L,11,0)</f>
        <v>14</v>
      </c>
      <c r="F1022" s="94">
        <f>SUMIFS('Details local delivery'!M:M,'Details local delivery'!G:G,'RECAP Delivery Plan '!A1022)</f>
        <v>5</v>
      </c>
      <c r="G1022" s="94">
        <f>VLOOKUP(A1022,'Details local delivery'!B:J,9,0)</f>
        <v>9200</v>
      </c>
      <c r="H1022" s="95">
        <f>SUMIFS('Details local delivery'!K:K,'Details local delivery'!G:G,'RECAP Delivery Plan '!A1022)</f>
        <v>6500</v>
      </c>
      <c r="I1022" s="96">
        <f>SUMIFS('Details local delivery'!Y:Y,'Details local delivery'!B:B,A:A)</f>
        <v>0</v>
      </c>
      <c r="J1022" s="97">
        <f>AVERAGEIFS('Details local delivery'!W:W,'Details local delivery'!B:B,A1022)</f>
        <v>1</v>
      </c>
      <c r="K1022" s="96">
        <f>_xlfn.MAXIFS('Details local delivery'!Z:Z,'Details local delivery'!B:B,A1022)</f>
        <v>0</v>
      </c>
      <c r="L1022" s="96">
        <f>_xlfn.MAXIFS('Details local delivery'!AA:AA,'Details local delivery'!B:B,A1022)</f>
        <v>0</v>
      </c>
      <c r="M1022" s="96">
        <f>_xlfn.MAXIFS('Details local delivery'!AB:AB,'Details local delivery'!B:B,A1022)</f>
        <v>0</v>
      </c>
      <c r="N1022" s="104">
        <f t="shared" si="182"/>
        <v>0.35714285714285715</v>
      </c>
      <c r="O1022" s="104">
        <f t="shared" si="183"/>
        <v>0.70652173913043481</v>
      </c>
      <c r="P1022" s="99">
        <f t="shared" si="184"/>
        <v>0</v>
      </c>
      <c r="Q1022" s="100">
        <f t="shared" si="185"/>
        <v>0</v>
      </c>
      <c r="R1022" s="105" t="e">
        <f t="shared" si="186"/>
        <v>#DIV/0!</v>
      </c>
      <c r="S1022" s="101">
        <f t="shared" si="188"/>
        <v>0.70652173913043481</v>
      </c>
      <c r="T1022" s="102"/>
      <c r="U1022" s="107"/>
      <c r="V1022" s="5"/>
    </row>
    <row r="1023" spans="1:22" ht="15.6" x14ac:dyDescent="0.3">
      <c r="A1023" s="18" t="s">
        <v>1894</v>
      </c>
      <c r="B1023" s="92">
        <f>+IFERROR(VLOOKUP(A1023,'Details local delivery'!B:C,2,0),"-")</f>
        <v>46137</v>
      </c>
      <c r="C1023" s="93">
        <f t="shared" si="181"/>
        <v>46137</v>
      </c>
      <c r="D1023" s="94" t="str">
        <f>+IFERROR(VLOOKUP(A1023,'Details local delivery'!B:E,4,0),"-")</f>
        <v>9524TU238</v>
      </c>
      <c r="E1023" s="94">
        <f>VLOOKUP(A1023,'Details local delivery'!B:L,11,0)</f>
        <v>14</v>
      </c>
      <c r="F1023" s="94">
        <f>SUMIFS('Details local delivery'!M:M,'Details local delivery'!G:G,'RECAP Delivery Plan '!A1023)</f>
        <v>14</v>
      </c>
      <c r="G1023" s="94">
        <f>VLOOKUP(A1023,'Details local delivery'!B:J,9,0)</f>
        <v>10230</v>
      </c>
      <c r="H1023" s="95">
        <f>SUMIFS('Details local delivery'!K:K,'Details local delivery'!G:G,'RECAP Delivery Plan '!A1023)</f>
        <v>8500</v>
      </c>
      <c r="I1023" s="96">
        <f>SUMIFS('Details local delivery'!Y:Y,'Details local delivery'!B:B,A:A)</f>
        <v>0</v>
      </c>
      <c r="J1023" s="97">
        <f>AVERAGEIFS('Details local delivery'!W:W,'Details local delivery'!B:B,A1023)</f>
        <v>1</v>
      </c>
      <c r="K1023" s="96">
        <f>_xlfn.MAXIFS('Details local delivery'!Z:Z,'Details local delivery'!B:B,A1023)</f>
        <v>0</v>
      </c>
      <c r="L1023" s="96">
        <f>_xlfn.MAXIFS('Details local delivery'!AA:AA,'Details local delivery'!B:B,A1023)</f>
        <v>0</v>
      </c>
      <c r="M1023" s="256">
        <f>IFERROR(_xlfn.MAXIFS('Details local delivery'!AB:AB,'Details local delivery'!B:B,A1023),"-")</f>
        <v>0</v>
      </c>
      <c r="N1023" s="104">
        <f t="shared" si="182"/>
        <v>1</v>
      </c>
      <c r="O1023" s="104">
        <f t="shared" si="183"/>
        <v>0.83088954056695996</v>
      </c>
      <c r="P1023" s="99">
        <f t="shared" si="184"/>
        <v>0</v>
      </c>
      <c r="Q1023" s="100">
        <f t="shared" si="185"/>
        <v>0</v>
      </c>
      <c r="R1023" s="105" t="e">
        <f t="shared" si="186"/>
        <v>#DIV/0!</v>
      </c>
      <c r="S1023" s="101">
        <f t="shared" si="188"/>
        <v>1</v>
      </c>
      <c r="T1023" s="102"/>
      <c r="U1023" s="107"/>
      <c r="V1023" s="5"/>
    </row>
    <row r="1024" spans="1:22" ht="15.6" x14ac:dyDescent="0.3">
      <c r="A1024" s="18" t="s">
        <v>1895</v>
      </c>
      <c r="B1024" s="92">
        <f>+IFERROR(VLOOKUP(A1024,'Details local delivery'!B:C,2,0),"-")</f>
        <v>46139</v>
      </c>
      <c r="C1024" s="93">
        <f t="shared" si="181"/>
        <v>46139</v>
      </c>
      <c r="D1024" s="94" t="str">
        <f>+IFERROR(VLOOKUP(A1024,'Details local delivery'!B:E,4,0),"-")</f>
        <v>REM107627</v>
      </c>
      <c r="E1024" s="94">
        <f>VLOOKUP(A1024,'Details local delivery'!B:L,11,0)</f>
        <v>27</v>
      </c>
      <c r="F1024" s="94">
        <f>SUMIFS('Details local delivery'!M:M,'Details local delivery'!G:G,'RECAP Delivery Plan '!A1024)</f>
        <v>24</v>
      </c>
      <c r="G1024" s="94">
        <f>VLOOKUP(A1024,'Details local delivery'!B:J,9,0)</f>
        <v>24950</v>
      </c>
      <c r="H1024" s="95">
        <f>SUMIFS('Details local delivery'!K:K,'Details local delivery'!G:G,'RECAP Delivery Plan '!A1024)</f>
        <v>23000</v>
      </c>
      <c r="I1024" s="96">
        <f>SUMIFS('Details local delivery'!Y:Y,'Details local delivery'!B:B,A:A)</f>
        <v>0</v>
      </c>
      <c r="J1024" s="97">
        <f>AVERAGEIFS('Details local delivery'!W:W,'Details local delivery'!B:B,A1024)</f>
        <v>1</v>
      </c>
      <c r="K1024" s="96">
        <f>_xlfn.MAXIFS('Details local delivery'!Z:Z,'Details local delivery'!B:B,A1024)</f>
        <v>0</v>
      </c>
      <c r="L1024" s="96">
        <f>_xlfn.MAXIFS('Details local delivery'!AA:AA,'Details local delivery'!B:B,A1024)</f>
        <v>0</v>
      </c>
      <c r="M1024" s="256">
        <f>IFERROR(_xlfn.MAXIFS('Details local delivery'!AB:AB,'Details local delivery'!B:B,A1024),"-")</f>
        <v>0</v>
      </c>
      <c r="N1024" s="104">
        <f t="shared" si="182"/>
        <v>0.88888888888888884</v>
      </c>
      <c r="O1024" s="104">
        <f t="shared" si="183"/>
        <v>0.92184368737474953</v>
      </c>
      <c r="P1024" s="99">
        <f t="shared" si="184"/>
        <v>0</v>
      </c>
      <c r="Q1024" s="100">
        <f t="shared" si="185"/>
        <v>0</v>
      </c>
      <c r="R1024" s="105" t="e">
        <f t="shared" si="186"/>
        <v>#DIV/0!</v>
      </c>
      <c r="S1024" s="101">
        <f t="shared" si="188"/>
        <v>0.92184368737474953</v>
      </c>
      <c r="T1024" s="102"/>
      <c r="U1024" s="107"/>
      <c r="V1024" s="5"/>
    </row>
    <row r="1025" spans="1:22" ht="15.6" x14ac:dyDescent="0.3">
      <c r="A1025" s="18" t="s">
        <v>1896</v>
      </c>
      <c r="B1025" s="92">
        <f>+IFERROR(VLOOKUP(A1025,'Details local delivery'!B:C,2,0),"-")</f>
        <v>46139</v>
      </c>
      <c r="C1025" s="93">
        <f t="shared" ref="C1025:C1076" si="189">B1025</f>
        <v>46139</v>
      </c>
      <c r="D1025" s="94" t="str">
        <f>+IFERROR(VLOOKUP(A1025,'Details local delivery'!B:E,4,0),"-")</f>
        <v>7797tu218</v>
      </c>
      <c r="E1025" s="94">
        <f>VLOOKUP(A1025,'Details local delivery'!B:L,11,0)</f>
        <v>3</v>
      </c>
      <c r="F1025" s="94">
        <f>SUMIFS('Details local delivery'!M:M,'Details local delivery'!G:G,'RECAP Delivery Plan '!A1025)</f>
        <v>1</v>
      </c>
      <c r="G1025" s="94">
        <f>VLOOKUP(A1025,'Details local delivery'!B:J,9,0)</f>
        <v>927</v>
      </c>
      <c r="H1025" s="95">
        <f>SUMIFS('Details local delivery'!K:K,'Details local delivery'!G:G,'RECAP Delivery Plan '!A1025)</f>
        <v>110</v>
      </c>
      <c r="I1025" s="96">
        <f>SUMIFS('Details local delivery'!Y:Y,'Details local delivery'!B:B,A:A)</f>
        <v>0</v>
      </c>
      <c r="J1025" s="97">
        <f>AVERAGEIFS('Details local delivery'!W:W,'Details local delivery'!B:B,A1025)</f>
        <v>1</v>
      </c>
      <c r="K1025" s="96">
        <f>_xlfn.MAXIFS('Details local delivery'!Z:Z,'Details local delivery'!B:B,A1025)</f>
        <v>0</v>
      </c>
      <c r="L1025" s="96">
        <f>_xlfn.MAXIFS('Details local delivery'!AA:AA,'Details local delivery'!B:B,A1025)</f>
        <v>0</v>
      </c>
      <c r="M1025" s="96">
        <f>_xlfn.MAXIFS('Details local delivery'!AB:AB,'Details local delivery'!B:B,A1025)</f>
        <v>0</v>
      </c>
      <c r="N1025" s="104">
        <f t="shared" ref="N1025:N1076" si="190">+F1025/E1025</f>
        <v>0.33333333333333331</v>
      </c>
      <c r="O1025" s="104">
        <f t="shared" ref="O1025:O1076" si="191">+H1025/G1025</f>
        <v>0.11866235167206041</v>
      </c>
      <c r="P1025" s="99">
        <f t="shared" ref="P1025:P1076" si="192">K1025+L1025+M1025</f>
        <v>0</v>
      </c>
      <c r="Q1025" s="100">
        <f t="shared" ref="Q1025:Q1076" si="193">P1025+I1025</f>
        <v>0</v>
      </c>
      <c r="R1025" s="105" t="e">
        <f t="shared" ref="R1025:R1076" si="194">Q1025/P1025</f>
        <v>#DIV/0!</v>
      </c>
      <c r="S1025" s="101">
        <f t="shared" si="188"/>
        <v>0.33333333333333331</v>
      </c>
      <c r="T1025" s="102"/>
      <c r="U1025" s="107"/>
      <c r="V1025" s="5"/>
    </row>
    <row r="1026" spans="1:22" ht="15.6" x14ac:dyDescent="0.3">
      <c r="A1026" s="18" t="s">
        <v>1897</v>
      </c>
      <c r="B1026" s="92">
        <f>+IFERROR(VLOOKUP(A1026,'Details local delivery'!B:C,2,0),"-")</f>
        <v>46139</v>
      </c>
      <c r="C1026" s="93">
        <f t="shared" si="189"/>
        <v>46139</v>
      </c>
      <c r="D1026" s="94" t="str">
        <f>+IFERROR(VLOOKUP(A1026,'Details local delivery'!B:E,4,0),"-")</f>
        <v>9524TU238</v>
      </c>
      <c r="E1026" s="94">
        <f>VLOOKUP(A1026,'Details local delivery'!B:L,11,0)</f>
        <v>14</v>
      </c>
      <c r="F1026" s="94">
        <f>SUMIFS('Details local delivery'!M:M,'Details local delivery'!G:G,'RECAP Delivery Plan '!A1026)</f>
        <v>6</v>
      </c>
      <c r="G1026" s="94">
        <f>VLOOKUP(A1026,'Details local delivery'!B:J,9,0)</f>
        <v>10230</v>
      </c>
      <c r="H1026" s="95">
        <f>SUMIFS('Details local delivery'!K:K,'Details local delivery'!G:G,'RECAP Delivery Plan '!A1026)</f>
        <v>4500</v>
      </c>
      <c r="I1026" s="96">
        <f>SUMIFS('Details local delivery'!Y:Y,'Details local delivery'!B:B,A:A)</f>
        <v>0</v>
      </c>
      <c r="J1026" s="97">
        <f>AVERAGEIFS('Details local delivery'!W:W,'Details local delivery'!B:B,A1026)</f>
        <v>1</v>
      </c>
      <c r="K1026" s="96">
        <f>_xlfn.MAXIFS('Details local delivery'!Z:Z,'Details local delivery'!B:B,A1026)</f>
        <v>0</v>
      </c>
      <c r="L1026" s="96">
        <f>_xlfn.MAXIFS('Details local delivery'!AA:AA,'Details local delivery'!B:B,A1026)</f>
        <v>0</v>
      </c>
      <c r="M1026" s="256">
        <f>IFERROR(_xlfn.MAXIFS('Details local delivery'!AB:AB,'Details local delivery'!B:B,A1026),"-")</f>
        <v>0</v>
      </c>
      <c r="N1026" s="104">
        <f t="shared" si="190"/>
        <v>0.42857142857142855</v>
      </c>
      <c r="O1026" s="104">
        <f t="shared" si="191"/>
        <v>0.43988269794721407</v>
      </c>
      <c r="P1026" s="99">
        <f t="shared" si="192"/>
        <v>0</v>
      </c>
      <c r="Q1026" s="100">
        <f t="shared" si="193"/>
        <v>0</v>
      </c>
      <c r="R1026" s="105" t="e">
        <f t="shared" si="194"/>
        <v>#DIV/0!</v>
      </c>
      <c r="S1026" s="101">
        <f t="shared" si="188"/>
        <v>0.43988269794721407</v>
      </c>
      <c r="T1026" s="102"/>
      <c r="U1026" s="107"/>
      <c r="V1026" s="5"/>
    </row>
    <row r="1027" spans="1:22" ht="15.6" x14ac:dyDescent="0.3">
      <c r="A1027" s="18" t="s">
        <v>1898</v>
      </c>
      <c r="B1027" s="92">
        <f>+IFERROR(VLOOKUP(A1027,'Details local delivery'!B:C,2,0),"-")</f>
        <v>46139</v>
      </c>
      <c r="C1027" s="93">
        <f t="shared" si="189"/>
        <v>46139</v>
      </c>
      <c r="D1027" s="94" t="str">
        <f>+IFERROR(VLOOKUP(A1027,'Details local delivery'!B:E,4,0),"-")</f>
        <v>6502TU247</v>
      </c>
      <c r="E1027" s="94">
        <f>VLOOKUP(A1027,'Details local delivery'!B:L,11,0)</f>
        <v>14</v>
      </c>
      <c r="F1027" s="94">
        <f>SUMIFS('Details local delivery'!M:M,'Details local delivery'!G:G,'RECAP Delivery Plan '!A1027)</f>
        <v>14</v>
      </c>
      <c r="G1027" s="94">
        <f>VLOOKUP(A1027,'Details local delivery'!B:J,9,0)</f>
        <v>8500</v>
      </c>
      <c r="H1027" s="95">
        <f>SUMIFS('Details local delivery'!K:K,'Details local delivery'!G:G,'RECAP Delivery Plan '!A1027)</f>
        <v>13200</v>
      </c>
      <c r="I1027" s="96">
        <f>SUMIFS('Details local delivery'!Y:Y,'Details local delivery'!B:B,A:A)</f>
        <v>0</v>
      </c>
      <c r="J1027" s="97">
        <f>AVERAGEIFS('Details local delivery'!W:W,'Details local delivery'!B:B,A1027)</f>
        <v>1</v>
      </c>
      <c r="K1027" s="96">
        <f>_xlfn.MAXIFS('Details local delivery'!Z:Z,'Details local delivery'!B:B,A1027)</f>
        <v>0</v>
      </c>
      <c r="L1027" s="96">
        <f>_xlfn.MAXIFS('Details local delivery'!AA:AA,'Details local delivery'!B:B,A1027)</f>
        <v>0</v>
      </c>
      <c r="M1027" s="256">
        <f>IFERROR(_xlfn.MAXIFS('Details local delivery'!AB:AB,'Details local delivery'!B:B,A1027),"-")</f>
        <v>0</v>
      </c>
      <c r="N1027" s="104">
        <f t="shared" si="190"/>
        <v>1</v>
      </c>
      <c r="O1027" s="104">
        <f t="shared" si="191"/>
        <v>1.5529411764705883</v>
      </c>
      <c r="P1027" s="99">
        <f t="shared" si="192"/>
        <v>0</v>
      </c>
      <c r="Q1027" s="100">
        <f t="shared" si="193"/>
        <v>0</v>
      </c>
      <c r="R1027" s="105" t="e">
        <f t="shared" si="194"/>
        <v>#DIV/0!</v>
      </c>
      <c r="S1027" s="101">
        <f t="shared" si="188"/>
        <v>1.5529411764705883</v>
      </c>
      <c r="T1027" s="102"/>
      <c r="U1027" s="107"/>
      <c r="V1027" s="5"/>
    </row>
    <row r="1028" spans="1:22" ht="15.6" hidden="1" x14ac:dyDescent="0.3">
      <c r="A1028" s="18" t="s">
        <v>1899</v>
      </c>
      <c r="B1028" s="92">
        <f>+IFERROR(VLOOKUP(A1028,'Details local delivery'!B:C,2,0),"-")</f>
        <v>46139</v>
      </c>
      <c r="C1028" s="93">
        <f t="shared" si="189"/>
        <v>46139</v>
      </c>
      <c r="D1028" s="94" t="str">
        <f>+IFERROR(VLOOKUP(A1028,'Details local delivery'!B:E,4,0),"-")</f>
        <v xml:space="preserve">location </v>
      </c>
      <c r="E1028" s="94">
        <f>VLOOKUP(A1028,'Details local delivery'!B:L,11,0)</f>
        <v>0</v>
      </c>
      <c r="F1028" s="94">
        <f>SUMIFS('Details local delivery'!M:M,'Details local delivery'!G:G,'RECAP Delivery Plan '!A1028)</f>
        <v>16</v>
      </c>
      <c r="G1028" s="94">
        <f>VLOOKUP(A1028,'Details local delivery'!B:J,9,0)</f>
        <v>0</v>
      </c>
      <c r="H1028" s="95">
        <f>SUMIFS('Details local delivery'!K:K,'Details local delivery'!G:G,'RECAP Delivery Plan '!A1028)</f>
        <v>22303</v>
      </c>
      <c r="I1028" s="96">
        <f>SUMIFS('Details local delivery'!Y:Y,'Details local delivery'!B:B,A:A)</f>
        <v>0</v>
      </c>
      <c r="J1028" s="97">
        <f>AVERAGEIFS('Details local delivery'!W:W,'Details local delivery'!B:B,A1028)</f>
        <v>1</v>
      </c>
      <c r="K1028" s="96">
        <f>_xlfn.MAXIFS('Details local delivery'!Z:Z,'Details local delivery'!B:B,A1028)</f>
        <v>0</v>
      </c>
      <c r="L1028" s="96">
        <f>_xlfn.MAXIFS('Details local delivery'!AA:AA,'Details local delivery'!B:B,A1028)</f>
        <v>0</v>
      </c>
      <c r="M1028" s="256">
        <f>IFERROR(_xlfn.MAXIFS('Details local delivery'!AB:AB,'Details local delivery'!B:B,A1028),"-")</f>
        <v>0</v>
      </c>
      <c r="N1028" s="104" t="e">
        <f t="shared" si="190"/>
        <v>#DIV/0!</v>
      </c>
      <c r="O1028" s="104" t="e">
        <f t="shared" si="191"/>
        <v>#DIV/0!</v>
      </c>
      <c r="P1028" s="99">
        <f t="shared" si="192"/>
        <v>0</v>
      </c>
      <c r="Q1028" s="100">
        <f t="shared" si="193"/>
        <v>0</v>
      </c>
      <c r="R1028" s="105" t="e">
        <f t="shared" si="194"/>
        <v>#DIV/0!</v>
      </c>
      <c r="S1028" s="101" t="e">
        <f t="shared" si="188"/>
        <v>#DIV/0!</v>
      </c>
      <c r="T1028" s="102"/>
      <c r="U1028" s="107"/>
      <c r="V1028" s="5"/>
    </row>
    <row r="1029" spans="1:22" ht="15.6" x14ac:dyDescent="0.3">
      <c r="A1029" s="18" t="s">
        <v>1900</v>
      </c>
      <c r="B1029" s="92">
        <f>+IFERROR(VLOOKUP(A1029,'Details local delivery'!B:C,2,0),"-")</f>
        <v>46139</v>
      </c>
      <c r="C1029" s="93">
        <f t="shared" si="189"/>
        <v>46139</v>
      </c>
      <c r="D1029" s="94" t="str">
        <f>+IFERROR(VLOOKUP(A1029,'Details local delivery'!B:E,4,0),"-")</f>
        <v>4331tu175</v>
      </c>
      <c r="E1029" s="94">
        <f>VLOOKUP(A1029,'Details local delivery'!B:L,11,0)</f>
        <v>14</v>
      </c>
      <c r="F1029" s="94">
        <f>SUMIFS('Details local delivery'!M:M,'Details local delivery'!G:G,'RECAP Delivery Plan '!A1029)</f>
        <v>13</v>
      </c>
      <c r="G1029" s="94">
        <f>VLOOKUP(A1029,'Details local delivery'!B:J,9,0)</f>
        <v>9200</v>
      </c>
      <c r="H1029" s="95">
        <f>SUMIFS('Details local delivery'!K:K,'Details local delivery'!G:G,'RECAP Delivery Plan '!A1029)</f>
        <v>8500</v>
      </c>
      <c r="I1029" s="96">
        <f>SUMIFS('Details local delivery'!Y:Y,'Details local delivery'!B:B,A:A)</f>
        <v>0</v>
      </c>
      <c r="J1029" s="97">
        <f>AVERAGEIFS('Details local delivery'!W:W,'Details local delivery'!B:B,A1029)</f>
        <v>1</v>
      </c>
      <c r="K1029" s="96">
        <f>_xlfn.MAXIFS('Details local delivery'!Z:Z,'Details local delivery'!B:B,A1029)</f>
        <v>0</v>
      </c>
      <c r="L1029" s="96">
        <f>_xlfn.MAXIFS('Details local delivery'!AA:AA,'Details local delivery'!B:B,A1029)</f>
        <v>0</v>
      </c>
      <c r="M1029" s="256">
        <f>IFERROR(_xlfn.MAXIFS('Details local delivery'!AB:AB,'Details local delivery'!B:B,A1029),"-")</f>
        <v>0</v>
      </c>
      <c r="N1029" s="104">
        <f t="shared" si="190"/>
        <v>0.9285714285714286</v>
      </c>
      <c r="O1029" s="104">
        <f t="shared" si="191"/>
        <v>0.92391304347826086</v>
      </c>
      <c r="P1029" s="99">
        <f t="shared" si="192"/>
        <v>0</v>
      </c>
      <c r="Q1029" s="100">
        <f t="shared" si="193"/>
        <v>0</v>
      </c>
      <c r="R1029" s="105" t="e">
        <f t="shared" si="194"/>
        <v>#DIV/0!</v>
      </c>
      <c r="S1029" s="101">
        <f t="shared" si="188"/>
        <v>0.9285714285714286</v>
      </c>
      <c r="T1029" s="102"/>
      <c r="U1029" s="107"/>
      <c r="V1029" s="5"/>
    </row>
    <row r="1030" spans="1:22" ht="15.6" x14ac:dyDescent="0.3">
      <c r="A1030" s="18" t="s">
        <v>1901</v>
      </c>
      <c r="B1030" s="92">
        <f>+IFERROR(VLOOKUP(A1030,'Details local delivery'!B:C,2,0),"-")</f>
        <v>46139</v>
      </c>
      <c r="C1030" s="93">
        <f t="shared" si="189"/>
        <v>46139</v>
      </c>
      <c r="D1030" s="94" t="str">
        <f>+IFERROR(VLOOKUP(A1030,'Details local delivery'!B:E,4,0),"-")</f>
        <v>626tu203</v>
      </c>
      <c r="E1030" s="94">
        <f>VLOOKUP(A1030,'Details local delivery'!B:L,11,0)</f>
        <v>14</v>
      </c>
      <c r="F1030" s="94">
        <f>SUMIFS('Details local delivery'!M:M,'Details local delivery'!G:G,'RECAP Delivery Plan '!A1030)</f>
        <v>4</v>
      </c>
      <c r="G1030" s="94">
        <f>VLOOKUP(A1030,'Details local delivery'!B:J,9,0)</f>
        <v>8500</v>
      </c>
      <c r="H1030" s="95">
        <f>SUMIFS('Details local delivery'!K:K,'Details local delivery'!G:G,'RECAP Delivery Plan '!A1030)</f>
        <v>6500</v>
      </c>
      <c r="I1030" s="96">
        <f>SUMIFS('Details local delivery'!Y:Y,'Details local delivery'!B:B,A:A)</f>
        <v>0</v>
      </c>
      <c r="J1030" s="97">
        <f>AVERAGEIFS('Details local delivery'!W:W,'Details local delivery'!B:B,A1030)</f>
        <v>1</v>
      </c>
      <c r="K1030" s="96">
        <f>_xlfn.MAXIFS('Details local delivery'!Z:Z,'Details local delivery'!B:B,A1030)</f>
        <v>0</v>
      </c>
      <c r="L1030" s="96">
        <f>_xlfn.MAXIFS('Details local delivery'!AA:AA,'Details local delivery'!B:B,A1030)</f>
        <v>0</v>
      </c>
      <c r="M1030" s="256">
        <f>IFERROR(_xlfn.MAXIFS('Details local delivery'!AB:AB,'Details local delivery'!B:B,A1030),"-")</f>
        <v>0</v>
      </c>
      <c r="N1030" s="104">
        <f t="shared" si="190"/>
        <v>0.2857142857142857</v>
      </c>
      <c r="O1030" s="104">
        <f t="shared" si="191"/>
        <v>0.76470588235294112</v>
      </c>
      <c r="P1030" s="99">
        <f t="shared" si="192"/>
        <v>0</v>
      </c>
      <c r="Q1030" s="100">
        <f t="shared" si="193"/>
        <v>0</v>
      </c>
      <c r="R1030" s="105" t="e">
        <f t="shared" si="194"/>
        <v>#DIV/0!</v>
      </c>
      <c r="S1030" s="101">
        <f t="shared" si="188"/>
        <v>0.76470588235294112</v>
      </c>
      <c r="T1030" s="102"/>
      <c r="U1030" s="107"/>
      <c r="V1030" s="5"/>
    </row>
    <row r="1031" spans="1:22" ht="15.6" x14ac:dyDescent="0.3">
      <c r="A1031" s="18" t="s">
        <v>1902</v>
      </c>
      <c r="B1031" s="92">
        <f>+IFERROR(VLOOKUP(A1031,'Details local delivery'!B:C,2,0),"-")</f>
        <v>46139</v>
      </c>
      <c r="C1031" s="93">
        <f t="shared" si="189"/>
        <v>46139</v>
      </c>
      <c r="D1031" s="94" t="str">
        <f>+IFERROR(VLOOKUP(A1031,'Details local delivery'!B:E,4,0),"-")</f>
        <v>626tu203</v>
      </c>
      <c r="E1031" s="94">
        <f>VLOOKUP(A1031,'Details local delivery'!B:L,11,0)</f>
        <v>14</v>
      </c>
      <c r="F1031" s="94">
        <f>SUMIFS('Details local delivery'!M:M,'Details local delivery'!G:G,'RECAP Delivery Plan '!A1031)</f>
        <v>33</v>
      </c>
      <c r="G1031" s="94">
        <f>VLOOKUP(A1031,'Details local delivery'!B:J,9,0)</f>
        <v>8500</v>
      </c>
      <c r="H1031" s="95">
        <f>SUMIFS('Details local delivery'!K:K,'Details local delivery'!G:G,'RECAP Delivery Plan '!A1031)</f>
        <v>7184</v>
      </c>
      <c r="I1031" s="96">
        <f>SUMIFS('Details local delivery'!Y:Y,'Details local delivery'!B:B,A:A)</f>
        <v>0</v>
      </c>
      <c r="J1031" s="97">
        <f>AVERAGEIFS('Details local delivery'!W:W,'Details local delivery'!B:B,A1031)</f>
        <v>0.7944444444444444</v>
      </c>
      <c r="K1031" s="96">
        <f>_xlfn.MAXIFS('Details local delivery'!Z:Z,'Details local delivery'!B:B,A1031)</f>
        <v>0</v>
      </c>
      <c r="L1031" s="96">
        <f>_xlfn.MAXIFS('Details local delivery'!AA:AA,'Details local delivery'!B:B,A1031)</f>
        <v>0</v>
      </c>
      <c r="M1031" s="256">
        <f>IFERROR(_xlfn.MAXIFS('Details local delivery'!AB:AB,'Details local delivery'!B:B,A1031),"-")</f>
        <v>0</v>
      </c>
      <c r="N1031" s="104">
        <f t="shared" si="190"/>
        <v>2.3571428571428572</v>
      </c>
      <c r="O1031" s="104">
        <f t="shared" si="191"/>
        <v>0.84517647058823531</v>
      </c>
      <c r="P1031" s="99">
        <f t="shared" si="192"/>
        <v>0</v>
      </c>
      <c r="Q1031" s="100">
        <f t="shared" si="193"/>
        <v>0</v>
      </c>
      <c r="R1031" s="105" t="e">
        <f t="shared" si="194"/>
        <v>#DIV/0!</v>
      </c>
      <c r="S1031" s="101">
        <f t="shared" si="188"/>
        <v>2.3571428571428572</v>
      </c>
      <c r="T1031" s="102"/>
      <c r="U1031" s="107"/>
      <c r="V1031" s="5"/>
    </row>
    <row r="1032" spans="1:22" ht="15.6" x14ac:dyDescent="0.3">
      <c r="A1032" s="18" t="s">
        <v>1903</v>
      </c>
      <c r="B1032" s="92">
        <f>+IFERROR(VLOOKUP(A1032,'Details local delivery'!B:C,2,0),"-")</f>
        <v>46139</v>
      </c>
      <c r="C1032" s="93">
        <f t="shared" si="189"/>
        <v>46139</v>
      </c>
      <c r="D1032" s="94" t="str">
        <f>+IFERROR(VLOOKUP(A1032,'Details local delivery'!B:E,4,0),"-")</f>
        <v>7797tu218</v>
      </c>
      <c r="E1032" s="94">
        <f>VLOOKUP(A1032,'Details local delivery'!B:L,11,0)</f>
        <v>3</v>
      </c>
      <c r="F1032" s="94">
        <f>SUMIFS('Details local delivery'!M:M,'Details local delivery'!G:G,'RECAP Delivery Plan '!A1032)</f>
        <v>2</v>
      </c>
      <c r="G1032" s="94">
        <f>VLOOKUP(A1032,'Details local delivery'!B:J,9,0)</f>
        <v>927</v>
      </c>
      <c r="H1032" s="95">
        <f>SUMIFS('Details local delivery'!K:K,'Details local delivery'!G:G,'RECAP Delivery Plan '!A1032)</f>
        <v>540</v>
      </c>
      <c r="I1032" s="96">
        <f>SUMIFS('Details local delivery'!Y:Y,'Details local delivery'!B:B,A:A)</f>
        <v>0</v>
      </c>
      <c r="J1032" s="97">
        <f>AVERAGEIFS('Details local delivery'!W:W,'Details local delivery'!B:B,A1032)</f>
        <v>1</v>
      </c>
      <c r="K1032" s="96">
        <f>_xlfn.MAXIFS('Details local delivery'!Z:Z,'Details local delivery'!B:B,A1032)</f>
        <v>0</v>
      </c>
      <c r="L1032" s="96">
        <f>_xlfn.MAXIFS('Details local delivery'!AA:AA,'Details local delivery'!B:B,A1032)</f>
        <v>0</v>
      </c>
      <c r="M1032" s="256">
        <f>IFERROR(_xlfn.MAXIFS('Details local delivery'!AB:AB,'Details local delivery'!B:B,A1032),"-")</f>
        <v>0</v>
      </c>
      <c r="N1032" s="104">
        <f t="shared" si="190"/>
        <v>0.66666666666666663</v>
      </c>
      <c r="O1032" s="104">
        <f t="shared" si="191"/>
        <v>0.58252427184466016</v>
      </c>
      <c r="P1032" s="99">
        <f t="shared" si="192"/>
        <v>0</v>
      </c>
      <c r="Q1032" s="100">
        <f t="shared" si="193"/>
        <v>0</v>
      </c>
      <c r="R1032" s="105" t="e">
        <f t="shared" si="194"/>
        <v>#DIV/0!</v>
      </c>
      <c r="S1032" s="101">
        <f t="shared" si="188"/>
        <v>0.66666666666666663</v>
      </c>
      <c r="T1032" s="102"/>
      <c r="U1032" s="107"/>
      <c r="V1032" s="5"/>
    </row>
    <row r="1033" spans="1:22" ht="15.6" x14ac:dyDescent="0.3">
      <c r="A1033" s="18" t="s">
        <v>1904</v>
      </c>
      <c r="B1033" s="92">
        <f>+IFERROR(VLOOKUP(A1033,'Details local delivery'!B:C,2,0),"-")</f>
        <v>46139</v>
      </c>
      <c r="C1033" s="93">
        <f t="shared" si="189"/>
        <v>46139</v>
      </c>
      <c r="D1033" s="94" t="str">
        <f>+IFERROR(VLOOKUP(A1033,'Details local delivery'!B:E,4,0),"-")</f>
        <v>4331tu175</v>
      </c>
      <c r="E1033" s="94">
        <f>VLOOKUP(A1033,'Details local delivery'!B:L,11,0)</f>
        <v>14</v>
      </c>
      <c r="F1033" s="94">
        <f>SUMIFS('Details local delivery'!M:M,'Details local delivery'!G:G,'RECAP Delivery Plan '!A1033)</f>
        <v>10</v>
      </c>
      <c r="G1033" s="94">
        <f>VLOOKUP(A1033,'Details local delivery'!B:J,9,0)</f>
        <v>9200</v>
      </c>
      <c r="H1033" s="95">
        <f>SUMIFS('Details local delivery'!K:K,'Details local delivery'!G:G,'RECAP Delivery Plan '!A1033)</f>
        <v>8300</v>
      </c>
      <c r="I1033" s="96">
        <f>SUMIFS('Details local delivery'!Y:Y,'Details local delivery'!B:B,A:A)</f>
        <v>0</v>
      </c>
      <c r="J1033" s="97">
        <f>AVERAGEIFS('Details local delivery'!W:W,'Details local delivery'!B:B,A1033)</f>
        <v>1</v>
      </c>
      <c r="K1033" s="96">
        <f>_xlfn.MAXIFS('Details local delivery'!Z:Z,'Details local delivery'!B:B,A1033)</f>
        <v>0</v>
      </c>
      <c r="L1033" s="96">
        <f>_xlfn.MAXIFS('Details local delivery'!AA:AA,'Details local delivery'!B:B,A1033)</f>
        <v>0</v>
      </c>
      <c r="M1033" s="256">
        <f>IFERROR(_xlfn.MAXIFS('Details local delivery'!AB:AB,'Details local delivery'!B:B,A1033),"-")</f>
        <v>0</v>
      </c>
      <c r="N1033" s="104">
        <f t="shared" si="190"/>
        <v>0.7142857142857143</v>
      </c>
      <c r="O1033" s="104">
        <f t="shared" si="191"/>
        <v>0.90217391304347827</v>
      </c>
      <c r="P1033" s="99">
        <f t="shared" si="192"/>
        <v>0</v>
      </c>
      <c r="Q1033" s="100">
        <f t="shared" si="193"/>
        <v>0</v>
      </c>
      <c r="R1033" s="105" t="e">
        <f t="shared" si="194"/>
        <v>#DIV/0!</v>
      </c>
      <c r="S1033" s="101">
        <f t="shared" si="188"/>
        <v>0.90217391304347827</v>
      </c>
      <c r="T1033" s="102"/>
      <c r="U1033" s="107"/>
      <c r="V1033" s="5"/>
    </row>
    <row r="1034" spans="1:22" ht="15.6" x14ac:dyDescent="0.3">
      <c r="A1034" s="18" t="s">
        <v>1905</v>
      </c>
      <c r="B1034" s="92">
        <f>+IFERROR(VLOOKUP(A1034,'Details local delivery'!B:C,2,0),"-")</f>
        <v>46139</v>
      </c>
      <c r="C1034" s="93">
        <f t="shared" si="189"/>
        <v>46139</v>
      </c>
      <c r="D1034" s="94" t="str">
        <f>+IFERROR(VLOOKUP(A1034,'Details local delivery'!B:E,4,0),"-")</f>
        <v>6502TU247</v>
      </c>
      <c r="E1034" s="94">
        <f>VLOOKUP(A1034,'Details local delivery'!B:L,11,0)</f>
        <v>14</v>
      </c>
      <c r="F1034" s="94">
        <f>SUMIFS('Details local delivery'!M:M,'Details local delivery'!G:G,'RECAP Delivery Plan '!A1034)</f>
        <v>10</v>
      </c>
      <c r="G1034" s="94">
        <f>VLOOKUP(A1034,'Details local delivery'!B:J,9,0)</f>
        <v>8500</v>
      </c>
      <c r="H1034" s="95">
        <f>SUMIFS('Details local delivery'!K:K,'Details local delivery'!G:G,'RECAP Delivery Plan '!A1034)</f>
        <v>8300</v>
      </c>
      <c r="I1034" s="96">
        <f>SUMIFS('Details local delivery'!Y:Y,'Details local delivery'!B:B,A:A)</f>
        <v>0</v>
      </c>
      <c r="J1034" s="97">
        <f>AVERAGEIFS('Details local delivery'!W:W,'Details local delivery'!B:B,A1034)</f>
        <v>1</v>
      </c>
      <c r="K1034" s="96">
        <f>_xlfn.MAXIFS('Details local delivery'!Z:Z,'Details local delivery'!B:B,A1034)</f>
        <v>0</v>
      </c>
      <c r="L1034" s="96">
        <f>_xlfn.MAXIFS('Details local delivery'!AA:AA,'Details local delivery'!B:B,A1034)</f>
        <v>0</v>
      </c>
      <c r="M1034" s="256">
        <f>IFERROR(_xlfn.MAXIFS('Details local delivery'!AB:AB,'Details local delivery'!B:B,A1034),"-")</f>
        <v>0</v>
      </c>
      <c r="N1034" s="104">
        <f t="shared" si="190"/>
        <v>0.7142857142857143</v>
      </c>
      <c r="O1034" s="104">
        <f t="shared" si="191"/>
        <v>0.97647058823529409</v>
      </c>
      <c r="P1034" s="99">
        <f t="shared" si="192"/>
        <v>0</v>
      </c>
      <c r="Q1034" s="100">
        <f t="shared" si="193"/>
        <v>0</v>
      </c>
      <c r="R1034" s="105" t="e">
        <f t="shared" si="194"/>
        <v>#DIV/0!</v>
      </c>
      <c r="S1034" s="101">
        <f t="shared" si="188"/>
        <v>0.97647058823529409</v>
      </c>
      <c r="T1034" s="102"/>
      <c r="U1034" s="107"/>
      <c r="V1034" s="5"/>
    </row>
    <row r="1035" spans="1:22" ht="15.6" x14ac:dyDescent="0.3">
      <c r="A1035" s="18" t="s">
        <v>1906</v>
      </c>
      <c r="B1035" s="92">
        <f>+IFERROR(VLOOKUP(A1035,'Details local delivery'!B:C,2,0),"-")</f>
        <v>46140</v>
      </c>
      <c r="C1035" s="93">
        <f t="shared" si="189"/>
        <v>46140</v>
      </c>
      <c r="D1035" s="94" t="str">
        <f>+IFERROR(VLOOKUP(A1035,'Details local delivery'!B:E,4,0),"-")</f>
        <v>REM107627</v>
      </c>
      <c r="E1035" s="94">
        <f>VLOOKUP(A1035,'Details local delivery'!B:L,11,0)</f>
        <v>27</v>
      </c>
      <c r="F1035" s="94">
        <f>SUMIFS('Details local delivery'!M:M,'Details local delivery'!G:G,'RECAP Delivery Plan '!A1035)</f>
        <v>18</v>
      </c>
      <c r="G1035" s="94">
        <f>VLOOKUP(A1035,'Details local delivery'!B:J,9,0)</f>
        <v>24950</v>
      </c>
      <c r="H1035" s="95">
        <f>SUMIFS('Details local delivery'!K:K,'Details local delivery'!G:G,'RECAP Delivery Plan '!A1035)</f>
        <v>16900.77</v>
      </c>
      <c r="I1035" s="96">
        <f>SUMIFS('Details local delivery'!Y:Y,'Details local delivery'!B:B,A:A)</f>
        <v>0</v>
      </c>
      <c r="J1035" s="97">
        <f>AVERAGEIFS('Details local delivery'!W:W,'Details local delivery'!B:B,A1035)</f>
        <v>1</v>
      </c>
      <c r="K1035" s="96">
        <f>_xlfn.MAXIFS('Details local delivery'!Z:Z,'Details local delivery'!B:B,A1035)</f>
        <v>0</v>
      </c>
      <c r="L1035" s="96">
        <f>_xlfn.MAXIFS('Details local delivery'!AA:AA,'Details local delivery'!B:B,A1035)</f>
        <v>0</v>
      </c>
      <c r="M1035" s="96">
        <f>_xlfn.MAXIFS('Details local delivery'!AB:AB,'Details local delivery'!B:B,A1035)</f>
        <v>0</v>
      </c>
      <c r="N1035" s="104">
        <f t="shared" si="190"/>
        <v>0.66666666666666663</v>
      </c>
      <c r="O1035" s="104">
        <f t="shared" si="191"/>
        <v>0.67738557114228459</v>
      </c>
      <c r="P1035" s="99">
        <f t="shared" si="192"/>
        <v>0</v>
      </c>
      <c r="Q1035" s="100">
        <f t="shared" si="193"/>
        <v>0</v>
      </c>
      <c r="R1035" s="105" t="e">
        <f t="shared" si="194"/>
        <v>#DIV/0!</v>
      </c>
      <c r="S1035" s="101"/>
      <c r="T1035" s="102"/>
      <c r="U1035" s="107"/>
      <c r="V1035" s="5"/>
    </row>
    <row r="1036" spans="1:22" ht="15.6" x14ac:dyDescent="0.3">
      <c r="A1036" s="18" t="s">
        <v>1907</v>
      </c>
      <c r="B1036" s="92">
        <f>+IFERROR(VLOOKUP(A1036,'Details local delivery'!B:C,2,0),"-")</f>
        <v>46140</v>
      </c>
      <c r="C1036" s="93">
        <f t="shared" si="189"/>
        <v>46140</v>
      </c>
      <c r="D1036" s="94" t="str">
        <f>+IFERROR(VLOOKUP(A1036,'Details local delivery'!B:E,4,0),"-")</f>
        <v>9524TU238</v>
      </c>
      <c r="E1036" s="94">
        <f>VLOOKUP(A1036,'Details local delivery'!B:L,11,0)</f>
        <v>14</v>
      </c>
      <c r="F1036" s="94">
        <f>SUMIFS('Details local delivery'!M:M,'Details local delivery'!G:G,'RECAP Delivery Plan '!A1036)</f>
        <v>14</v>
      </c>
      <c r="G1036" s="94">
        <f>VLOOKUP(A1036,'Details local delivery'!B:J,9,0)</f>
        <v>10230</v>
      </c>
      <c r="H1036" s="95">
        <f>SUMIFS('Details local delivery'!K:K,'Details local delivery'!G:G,'RECAP Delivery Plan '!A1036)</f>
        <v>9000</v>
      </c>
      <c r="I1036" s="96">
        <f>SUMIFS('Details local delivery'!Y:Y,'Details local delivery'!B:B,A:A)</f>
        <v>0</v>
      </c>
      <c r="J1036" s="97">
        <f>AVERAGEIFS('Details local delivery'!W:W,'Details local delivery'!B:B,A1036)</f>
        <v>1</v>
      </c>
      <c r="K1036" s="96">
        <f>_xlfn.MAXIFS('Details local delivery'!Z:Z,'Details local delivery'!B:B,A1036)</f>
        <v>0</v>
      </c>
      <c r="L1036" s="96">
        <f>_xlfn.MAXIFS('Details local delivery'!AA:AA,'Details local delivery'!B:B,A1036)</f>
        <v>0</v>
      </c>
      <c r="M1036" s="256">
        <f>IFERROR(_xlfn.MAXIFS('Details local delivery'!AB:AB,'Details local delivery'!B:B,A1036),"-")</f>
        <v>0</v>
      </c>
      <c r="N1036" s="104">
        <f t="shared" si="190"/>
        <v>1</v>
      </c>
      <c r="O1036" s="104">
        <f t="shared" si="191"/>
        <v>0.87976539589442815</v>
      </c>
      <c r="P1036" s="99">
        <f t="shared" si="192"/>
        <v>0</v>
      </c>
      <c r="Q1036" s="100">
        <f t="shared" si="193"/>
        <v>0</v>
      </c>
      <c r="R1036" s="105" t="e">
        <f t="shared" si="194"/>
        <v>#DIV/0!</v>
      </c>
      <c r="S1036" s="101">
        <f t="shared" ref="S1036:S1047" si="195">MAX(N1036,O1036)</f>
        <v>1</v>
      </c>
      <c r="T1036" s="102"/>
      <c r="U1036" s="107"/>
      <c r="V1036" s="5"/>
    </row>
    <row r="1037" spans="1:22" ht="15.6" x14ac:dyDescent="0.3">
      <c r="A1037" s="18" t="s">
        <v>1908</v>
      </c>
      <c r="B1037" s="92">
        <f>+IFERROR(VLOOKUP(A1037,'Details local delivery'!B:C,2,0),"-")</f>
        <v>46140</v>
      </c>
      <c r="C1037" s="93">
        <f t="shared" si="189"/>
        <v>46140</v>
      </c>
      <c r="D1037" s="94" t="str">
        <f>+IFERROR(VLOOKUP(A1037,'Details local delivery'!B:E,4,0),"-")</f>
        <v>6502TU247</v>
      </c>
      <c r="E1037" s="94">
        <f>VLOOKUP(A1037,'Details local delivery'!B:L,11,0)</f>
        <v>14</v>
      </c>
      <c r="F1037" s="94">
        <f>SUMIFS('Details local delivery'!M:M,'Details local delivery'!G:G,'RECAP Delivery Plan '!A1037)</f>
        <v>13</v>
      </c>
      <c r="G1037" s="94">
        <f>VLOOKUP(A1037,'Details local delivery'!B:J,9,0)</f>
        <v>8500</v>
      </c>
      <c r="H1037" s="95">
        <f>SUMIFS('Details local delivery'!K:K,'Details local delivery'!G:G,'RECAP Delivery Plan '!A1037)</f>
        <v>12000</v>
      </c>
      <c r="I1037" s="96">
        <f>SUMIFS('Details local delivery'!Y:Y,'Details local delivery'!B:B,A:A)</f>
        <v>0</v>
      </c>
      <c r="J1037" s="97">
        <f>AVERAGEIFS('Details local delivery'!W:W,'Details local delivery'!B:B,A1037)</f>
        <v>1</v>
      </c>
      <c r="K1037" s="96">
        <f>_xlfn.MAXIFS('Details local delivery'!Z:Z,'Details local delivery'!B:B,A1037)</f>
        <v>0</v>
      </c>
      <c r="L1037" s="96">
        <f>_xlfn.MAXIFS('Details local delivery'!AA:AA,'Details local delivery'!B:B,A1037)</f>
        <v>0</v>
      </c>
      <c r="M1037" s="256">
        <f>IFERROR(_xlfn.MAXIFS('Details local delivery'!AB:AB,'Details local delivery'!B:B,A1037),"-")</f>
        <v>0</v>
      </c>
      <c r="N1037" s="104">
        <f t="shared" si="190"/>
        <v>0.9285714285714286</v>
      </c>
      <c r="O1037" s="104">
        <f t="shared" si="191"/>
        <v>1.411764705882353</v>
      </c>
      <c r="P1037" s="99">
        <f t="shared" si="192"/>
        <v>0</v>
      </c>
      <c r="Q1037" s="100">
        <f t="shared" si="193"/>
        <v>0</v>
      </c>
      <c r="R1037" s="105" t="e">
        <f t="shared" si="194"/>
        <v>#DIV/0!</v>
      </c>
      <c r="S1037" s="253">
        <f t="shared" si="195"/>
        <v>1.411764705882353</v>
      </c>
      <c r="T1037" s="102"/>
      <c r="U1037" s="107"/>
      <c r="V1037" s="5"/>
    </row>
    <row r="1038" spans="1:22" ht="15.6" x14ac:dyDescent="0.3">
      <c r="A1038" s="18" t="s">
        <v>1909</v>
      </c>
      <c r="B1038" s="92">
        <f>+IFERROR(VLOOKUP(A1038,'Details local delivery'!B:C,2,0),"-")</f>
        <v>46140</v>
      </c>
      <c r="C1038" s="93">
        <f t="shared" si="189"/>
        <v>46140</v>
      </c>
      <c r="D1038" s="94" t="str">
        <f>+IFERROR(VLOOKUP(A1038,'Details local delivery'!B:E,4,0),"-")</f>
        <v>6502TU247</v>
      </c>
      <c r="E1038" s="94">
        <f>VLOOKUP(A1038,'Details local delivery'!B:L,11,0)</f>
        <v>14</v>
      </c>
      <c r="F1038" s="94">
        <f>SUMIFS('Details local delivery'!M:M,'Details local delivery'!G:G,'RECAP Delivery Plan '!A1038)</f>
        <v>14</v>
      </c>
      <c r="G1038" s="94">
        <f>VLOOKUP(A1038,'Details local delivery'!B:J,9,0)</f>
        <v>8500</v>
      </c>
      <c r="H1038" s="95">
        <f>SUMIFS('Details local delivery'!K:K,'Details local delivery'!G:G,'RECAP Delivery Plan '!A1038)</f>
        <v>5750</v>
      </c>
      <c r="I1038" s="96">
        <f>SUMIFS('Details local delivery'!Y:Y,'Details local delivery'!B:B,A:A)</f>
        <v>0</v>
      </c>
      <c r="J1038" s="97">
        <f>AVERAGEIFS('Details local delivery'!W:W,'Details local delivery'!B:B,A1038)</f>
        <v>1</v>
      </c>
      <c r="K1038" s="96">
        <f>_xlfn.MAXIFS('Details local delivery'!Z:Z,'Details local delivery'!B:B,A1038)</f>
        <v>0</v>
      </c>
      <c r="L1038" s="96">
        <f>_xlfn.MAXIFS('Details local delivery'!AA:AA,'Details local delivery'!B:B,A1038)</f>
        <v>0</v>
      </c>
      <c r="M1038" s="256">
        <f>IFERROR(_xlfn.MAXIFS('Details local delivery'!AB:AB,'Details local delivery'!B:B,A1038),"-")</f>
        <v>0</v>
      </c>
      <c r="N1038" s="104">
        <f t="shared" si="190"/>
        <v>1</v>
      </c>
      <c r="O1038" s="104">
        <f t="shared" si="191"/>
        <v>0.67647058823529416</v>
      </c>
      <c r="P1038" s="99">
        <f t="shared" si="192"/>
        <v>0</v>
      </c>
      <c r="Q1038" s="100">
        <f t="shared" si="193"/>
        <v>0</v>
      </c>
      <c r="R1038" s="105" t="e">
        <f t="shared" si="194"/>
        <v>#DIV/0!</v>
      </c>
      <c r="S1038" s="101">
        <f t="shared" si="195"/>
        <v>1</v>
      </c>
      <c r="T1038" s="102"/>
      <c r="U1038" s="107"/>
      <c r="V1038" s="5"/>
    </row>
    <row r="1039" spans="1:22" ht="15.6" x14ac:dyDescent="0.3">
      <c r="A1039" s="18" t="s">
        <v>1910</v>
      </c>
      <c r="B1039" s="92">
        <f>+IFERROR(VLOOKUP(A1039,'Details local delivery'!B:C,2,0),"-")</f>
        <v>46140</v>
      </c>
      <c r="C1039" s="93">
        <f t="shared" si="189"/>
        <v>46140</v>
      </c>
      <c r="D1039" s="94" t="str">
        <f>+IFERROR(VLOOKUP(A1039,'Details local delivery'!B:E,4,0),"-")</f>
        <v>4331TU175</v>
      </c>
      <c r="E1039" s="94">
        <f>VLOOKUP(A1039,'Details local delivery'!B:L,11,0)</f>
        <v>14</v>
      </c>
      <c r="F1039" s="94">
        <f>SUMIFS('Details local delivery'!M:M,'Details local delivery'!G:G,'RECAP Delivery Plan '!A1039)</f>
        <v>14</v>
      </c>
      <c r="G1039" s="94">
        <f>VLOOKUP(A1039,'Details local delivery'!B:J,9,0)</f>
        <v>9200</v>
      </c>
      <c r="H1039" s="95">
        <f>SUMIFS('Details local delivery'!K:K,'Details local delivery'!G:G,'RECAP Delivery Plan '!A1039)</f>
        <v>4600</v>
      </c>
      <c r="I1039" s="96">
        <f>SUMIFS('Details local delivery'!Y:Y,'Details local delivery'!B:B,A:A)</f>
        <v>0</v>
      </c>
      <c r="J1039" s="97">
        <f>AVERAGEIFS('Details local delivery'!W:W,'Details local delivery'!B:B,A1039)</f>
        <v>1</v>
      </c>
      <c r="K1039" s="96">
        <f>_xlfn.MAXIFS('Details local delivery'!Z:Z,'Details local delivery'!B:B,A1039)</f>
        <v>0</v>
      </c>
      <c r="L1039" s="96">
        <f>_xlfn.MAXIFS('Details local delivery'!AA:AA,'Details local delivery'!B:B,A1039)</f>
        <v>0</v>
      </c>
      <c r="M1039" s="96">
        <f>_xlfn.MAXIFS('Details local delivery'!AB:AB,'Details local delivery'!B:B,A1039)</f>
        <v>0</v>
      </c>
      <c r="N1039" s="104">
        <f t="shared" si="190"/>
        <v>1</v>
      </c>
      <c r="O1039" s="104">
        <f t="shared" si="191"/>
        <v>0.5</v>
      </c>
      <c r="P1039" s="99">
        <f t="shared" si="192"/>
        <v>0</v>
      </c>
      <c r="Q1039" s="100">
        <f t="shared" si="193"/>
        <v>0</v>
      </c>
      <c r="R1039" s="105" t="e">
        <f t="shared" si="194"/>
        <v>#DIV/0!</v>
      </c>
      <c r="S1039" s="101">
        <f t="shared" si="195"/>
        <v>1</v>
      </c>
      <c r="T1039" s="102"/>
      <c r="U1039" s="107"/>
      <c r="V1039" s="5"/>
    </row>
    <row r="1040" spans="1:22" ht="15.6" hidden="1" x14ac:dyDescent="0.3">
      <c r="A1040" s="18" t="s">
        <v>1911</v>
      </c>
      <c r="B1040" s="92">
        <f>+IFERROR(VLOOKUP(A1040,'Details local delivery'!B:C,2,0),"-")</f>
        <v>46140</v>
      </c>
      <c r="C1040" s="93">
        <f t="shared" si="189"/>
        <v>46140</v>
      </c>
      <c r="D1040" s="94" t="str">
        <f>+IFERROR(VLOOKUP(A1040,'Details local delivery'!B:E,4,0),"-")</f>
        <v xml:space="preserve">location </v>
      </c>
      <c r="E1040" s="94">
        <f>VLOOKUP(A1040,'Details local delivery'!B:L,11,0)</f>
        <v>0</v>
      </c>
      <c r="F1040" s="94">
        <f>SUMIFS('Details local delivery'!M:M,'Details local delivery'!G:G,'RECAP Delivery Plan '!A1040)</f>
        <v>32</v>
      </c>
      <c r="G1040" s="94">
        <f>VLOOKUP(A1040,'Details local delivery'!B:J,9,0)</f>
        <v>0</v>
      </c>
      <c r="H1040" s="95">
        <f>SUMIFS('Details local delivery'!K:K,'Details local delivery'!G:G,'RECAP Delivery Plan '!A1040)</f>
        <v>13.222</v>
      </c>
      <c r="I1040" s="96">
        <f>SUMIFS('Details local delivery'!Y:Y,'Details local delivery'!B:B,A:A)</f>
        <v>0</v>
      </c>
      <c r="J1040" s="97">
        <f>AVERAGEIFS('Details local delivery'!W:W,'Details local delivery'!B:B,A1040)</f>
        <v>1</v>
      </c>
      <c r="K1040" s="96">
        <f>_xlfn.MAXIFS('Details local delivery'!Z:Z,'Details local delivery'!B:B,A1040)</f>
        <v>0</v>
      </c>
      <c r="L1040" s="96">
        <f>_xlfn.MAXIFS('Details local delivery'!AA:AA,'Details local delivery'!B:B,A1040)</f>
        <v>0</v>
      </c>
      <c r="M1040" s="256">
        <f>IFERROR(_xlfn.MAXIFS('Details local delivery'!AB:AB,'Details local delivery'!B:B,A1040),"-")</f>
        <v>0</v>
      </c>
      <c r="N1040" s="104" t="e">
        <f t="shared" si="190"/>
        <v>#DIV/0!</v>
      </c>
      <c r="O1040" s="104" t="e">
        <f t="shared" si="191"/>
        <v>#DIV/0!</v>
      </c>
      <c r="P1040" s="99">
        <f t="shared" si="192"/>
        <v>0</v>
      </c>
      <c r="Q1040" s="100">
        <f t="shared" si="193"/>
        <v>0</v>
      </c>
      <c r="R1040" s="105" t="e">
        <f t="shared" si="194"/>
        <v>#DIV/0!</v>
      </c>
      <c r="S1040" s="101" t="e">
        <f t="shared" si="195"/>
        <v>#DIV/0!</v>
      </c>
      <c r="T1040" s="102"/>
      <c r="U1040" s="107"/>
      <c r="V1040" s="5"/>
    </row>
    <row r="1041" spans="1:22" ht="15.6" x14ac:dyDescent="0.3">
      <c r="A1041" s="18" t="s">
        <v>1912</v>
      </c>
      <c r="B1041" s="92">
        <f>+IFERROR(VLOOKUP(A1041,'Details local delivery'!B:C,2,0),"-")</f>
        <v>46140</v>
      </c>
      <c r="C1041" s="93">
        <f t="shared" si="189"/>
        <v>46140</v>
      </c>
      <c r="D1041" s="94" t="str">
        <f>+IFERROR(VLOOKUP(A1041,'Details local delivery'!B:E,4,0),"-")</f>
        <v>2282tu131</v>
      </c>
      <c r="E1041" s="94">
        <f>VLOOKUP(A1041,'Details local delivery'!B:L,11,0)</f>
        <v>14</v>
      </c>
      <c r="F1041" s="94">
        <f>SUMIFS('Details local delivery'!M:M,'Details local delivery'!G:G,'RECAP Delivery Plan '!A1041)</f>
        <v>4</v>
      </c>
      <c r="G1041" s="94">
        <f>VLOOKUP(A1041,'Details local delivery'!B:J,9,0)</f>
        <v>10200</v>
      </c>
      <c r="H1041" s="95">
        <f>SUMIFS('Details local delivery'!K:K,'Details local delivery'!G:G,'RECAP Delivery Plan '!A1041)</f>
        <v>11000</v>
      </c>
      <c r="I1041" s="96">
        <f>SUMIFS('Details local delivery'!Y:Y,'Details local delivery'!B:B,A:A)</f>
        <v>0</v>
      </c>
      <c r="J1041" s="97">
        <f>AVERAGEIFS('Details local delivery'!W:W,'Details local delivery'!B:B,A1041)</f>
        <v>1</v>
      </c>
      <c r="K1041" s="96">
        <f>_xlfn.MAXIFS('Details local delivery'!Z:Z,'Details local delivery'!B:B,A1041)</f>
        <v>0</v>
      </c>
      <c r="L1041" s="96">
        <f>_xlfn.MAXIFS('Details local delivery'!AA:AA,'Details local delivery'!B:B,A1041)</f>
        <v>0</v>
      </c>
      <c r="M1041" s="256">
        <f>IFERROR(_xlfn.MAXIFS('Details local delivery'!AB:AB,'Details local delivery'!B:B,A1041),"-")</f>
        <v>0</v>
      </c>
      <c r="N1041" s="104">
        <f t="shared" si="190"/>
        <v>0.2857142857142857</v>
      </c>
      <c r="O1041" s="104">
        <f t="shared" si="191"/>
        <v>1.0784313725490196</v>
      </c>
      <c r="P1041" s="99">
        <f t="shared" si="192"/>
        <v>0</v>
      </c>
      <c r="Q1041" s="100">
        <f t="shared" si="193"/>
        <v>0</v>
      </c>
      <c r="R1041" s="105" t="e">
        <f t="shared" si="194"/>
        <v>#DIV/0!</v>
      </c>
      <c r="S1041" s="101">
        <f t="shared" si="195"/>
        <v>1.0784313725490196</v>
      </c>
      <c r="T1041" s="102"/>
      <c r="U1041" s="107"/>
      <c r="V1041" s="5"/>
    </row>
    <row r="1042" spans="1:22" ht="15.6" x14ac:dyDescent="0.3">
      <c r="A1042" s="18" t="s">
        <v>1913</v>
      </c>
      <c r="B1042" s="92">
        <f>+IFERROR(VLOOKUP(A1042,'Details local delivery'!B:C,2,0),"-")</f>
        <v>46140</v>
      </c>
      <c r="C1042" s="93">
        <f t="shared" si="189"/>
        <v>46140</v>
      </c>
      <c r="D1042" s="94" t="str">
        <f>+IFERROR(VLOOKUP(A1042,'Details local delivery'!B:E,4,0),"-")</f>
        <v>7797tu218</v>
      </c>
      <c r="E1042" s="94">
        <f>VLOOKUP(A1042,'Details local delivery'!B:L,11,0)</f>
        <v>3</v>
      </c>
      <c r="F1042" s="94">
        <f>SUMIFS('Details local delivery'!M:M,'Details local delivery'!G:G,'RECAP Delivery Plan '!A1042)</f>
        <v>1</v>
      </c>
      <c r="G1042" s="94">
        <f>VLOOKUP(A1042,'Details local delivery'!B:J,9,0)</f>
        <v>927</v>
      </c>
      <c r="H1042" s="95">
        <f>SUMIFS('Details local delivery'!K:K,'Details local delivery'!G:G,'RECAP Delivery Plan '!A1042)</f>
        <v>450</v>
      </c>
      <c r="I1042" s="96">
        <f>SUMIFS('Details local delivery'!Y:Y,'Details local delivery'!B:B,A:A)</f>
        <v>0</v>
      </c>
      <c r="J1042" s="97">
        <f>AVERAGEIFS('Details local delivery'!W:W,'Details local delivery'!B:B,A1042)</f>
        <v>1</v>
      </c>
      <c r="K1042" s="96">
        <f>_xlfn.MAXIFS('Details local delivery'!Z:Z,'Details local delivery'!B:B,A1042)</f>
        <v>0</v>
      </c>
      <c r="L1042" s="96">
        <f>_xlfn.MAXIFS('Details local delivery'!AA:AA,'Details local delivery'!B:B,A1042)</f>
        <v>0</v>
      </c>
      <c r="M1042" s="96">
        <f>_xlfn.MAXIFS('Details local delivery'!AB:AB,'Details local delivery'!B:B,A1042)</f>
        <v>0</v>
      </c>
      <c r="N1042" s="104">
        <f t="shared" si="190"/>
        <v>0.33333333333333331</v>
      </c>
      <c r="O1042" s="104">
        <f t="shared" si="191"/>
        <v>0.4854368932038835</v>
      </c>
      <c r="P1042" s="99">
        <f t="shared" si="192"/>
        <v>0</v>
      </c>
      <c r="Q1042" s="100">
        <f t="shared" si="193"/>
        <v>0</v>
      </c>
      <c r="R1042" s="105" t="e">
        <f t="shared" si="194"/>
        <v>#DIV/0!</v>
      </c>
      <c r="S1042" s="101">
        <f t="shared" si="195"/>
        <v>0.4854368932038835</v>
      </c>
      <c r="T1042" s="102"/>
      <c r="U1042" s="107"/>
      <c r="V1042" s="5"/>
    </row>
    <row r="1043" spans="1:22" ht="15.6" x14ac:dyDescent="0.3">
      <c r="A1043" s="18" t="s">
        <v>1914</v>
      </c>
      <c r="B1043" s="92">
        <f>+IFERROR(VLOOKUP(A1043,'Details local delivery'!B:C,2,0),"-")</f>
        <v>46140</v>
      </c>
      <c r="C1043" s="93">
        <f t="shared" si="189"/>
        <v>46140</v>
      </c>
      <c r="D1043" s="94" t="str">
        <f>+IFERROR(VLOOKUP(A1043,'Details local delivery'!B:E,4,0),"-")</f>
        <v>626tu203</v>
      </c>
      <c r="E1043" s="94">
        <f>VLOOKUP(A1043,'Details local delivery'!B:L,11,0)</f>
        <v>14</v>
      </c>
      <c r="F1043" s="94">
        <f>SUMIFS('Details local delivery'!M:M,'Details local delivery'!G:G,'RECAP Delivery Plan '!A1043)</f>
        <v>6</v>
      </c>
      <c r="G1043" s="94">
        <f>VLOOKUP(A1043,'Details local delivery'!B:J,9,0)</f>
        <v>8500</v>
      </c>
      <c r="H1043" s="95">
        <f>SUMIFS('Details local delivery'!K:K,'Details local delivery'!G:G,'RECAP Delivery Plan '!A1043)</f>
        <v>2360</v>
      </c>
      <c r="I1043" s="96">
        <f>SUMIFS('Details local delivery'!Y:Y,'Details local delivery'!B:B,A:A)</f>
        <v>0</v>
      </c>
      <c r="J1043" s="97">
        <f>AVERAGEIFS('Details local delivery'!W:W,'Details local delivery'!B:B,A1043)</f>
        <v>1</v>
      </c>
      <c r="K1043" s="96">
        <f>_xlfn.MAXIFS('Details local delivery'!Z:Z,'Details local delivery'!B:B,A1043)</f>
        <v>0</v>
      </c>
      <c r="L1043" s="96">
        <f>_xlfn.MAXIFS('Details local delivery'!AA:AA,'Details local delivery'!B:B,A1043)</f>
        <v>0</v>
      </c>
      <c r="M1043" s="256">
        <f>IFERROR(_xlfn.MAXIFS('Details local delivery'!AB:AB,'Details local delivery'!B:B,A1043),"-")</f>
        <v>0</v>
      </c>
      <c r="N1043" s="104">
        <f t="shared" si="190"/>
        <v>0.42857142857142855</v>
      </c>
      <c r="O1043" s="104">
        <f t="shared" si="191"/>
        <v>0.27764705882352941</v>
      </c>
      <c r="P1043" s="99">
        <f t="shared" si="192"/>
        <v>0</v>
      </c>
      <c r="Q1043" s="100">
        <f t="shared" si="193"/>
        <v>0</v>
      </c>
      <c r="R1043" s="105" t="e">
        <f t="shared" si="194"/>
        <v>#DIV/0!</v>
      </c>
      <c r="S1043" s="101">
        <f t="shared" si="195"/>
        <v>0.42857142857142855</v>
      </c>
      <c r="T1043" s="102"/>
      <c r="U1043" s="107"/>
      <c r="V1043" s="5"/>
    </row>
    <row r="1044" spans="1:22" ht="15.6" x14ac:dyDescent="0.3">
      <c r="A1044" s="18" t="s">
        <v>1915</v>
      </c>
      <c r="B1044" s="92">
        <f>+IFERROR(VLOOKUP(A1044,'Details local delivery'!B:C,2,0),"-")</f>
        <v>46140</v>
      </c>
      <c r="C1044" s="93">
        <f t="shared" si="189"/>
        <v>46140</v>
      </c>
      <c r="D1044" s="94" t="str">
        <f>+IFERROR(VLOOKUP(A1044,'Details local delivery'!B:E,4,0),"-")</f>
        <v>626tu203</v>
      </c>
      <c r="E1044" s="94">
        <f>VLOOKUP(A1044,'Details local delivery'!B:L,11,0)</f>
        <v>14</v>
      </c>
      <c r="F1044" s="94">
        <f>SUMIFS('Details local delivery'!M:M,'Details local delivery'!G:G,'RECAP Delivery Plan '!A1044)</f>
        <v>22</v>
      </c>
      <c r="G1044" s="94">
        <f>VLOOKUP(A1044,'Details local delivery'!B:J,9,0)</f>
        <v>8500</v>
      </c>
      <c r="H1044" s="95">
        <f>SUMIFS('Details local delivery'!K:K,'Details local delivery'!G:G,'RECAP Delivery Plan '!A1044)</f>
        <v>11965</v>
      </c>
      <c r="I1044" s="96">
        <f>SUMIFS('Details local delivery'!Y:Y,'Details local delivery'!B:B,A:A)</f>
        <v>0</v>
      </c>
      <c r="J1044" s="97">
        <f>AVERAGEIFS('Details local delivery'!W:W,'Details local delivery'!B:B,A1044)</f>
        <v>1</v>
      </c>
      <c r="K1044" s="96">
        <f>_xlfn.MAXIFS('Details local delivery'!Z:Z,'Details local delivery'!B:B,A1044)</f>
        <v>0</v>
      </c>
      <c r="L1044" s="96">
        <f>_xlfn.MAXIFS('Details local delivery'!AA:AA,'Details local delivery'!B:B,A1044)</f>
        <v>0</v>
      </c>
      <c r="M1044" s="256">
        <f>IFERROR(_xlfn.MAXIFS('Details local delivery'!AB:AB,'Details local delivery'!B:B,A1044),"-")</f>
        <v>0</v>
      </c>
      <c r="N1044" s="104">
        <f t="shared" si="190"/>
        <v>1.5714285714285714</v>
      </c>
      <c r="O1044" s="104">
        <f t="shared" si="191"/>
        <v>1.4076470588235295</v>
      </c>
      <c r="P1044" s="99">
        <f t="shared" si="192"/>
        <v>0</v>
      </c>
      <c r="Q1044" s="100">
        <f t="shared" si="193"/>
        <v>0</v>
      </c>
      <c r="R1044" s="105" t="e">
        <f t="shared" si="194"/>
        <v>#DIV/0!</v>
      </c>
      <c r="S1044" s="101">
        <f t="shared" si="195"/>
        <v>1.5714285714285714</v>
      </c>
      <c r="T1044" s="102"/>
      <c r="U1044" s="107"/>
      <c r="V1044" s="5"/>
    </row>
    <row r="1045" spans="1:22" ht="15.6" hidden="1" x14ac:dyDescent="0.3">
      <c r="A1045" s="18" t="s">
        <v>1916</v>
      </c>
      <c r="B1045" s="92">
        <f>+IFERROR(VLOOKUP(A1045,'Details local delivery'!B:C,2,0),"-")</f>
        <v>46140</v>
      </c>
      <c r="C1045" s="93">
        <f t="shared" si="189"/>
        <v>46140</v>
      </c>
      <c r="D1045" s="94" t="str">
        <f>+IFERROR(VLOOKUP(A1045,'Details local delivery'!B:E,4,0),"-")</f>
        <v xml:space="preserve">location </v>
      </c>
      <c r="E1045" s="94">
        <f>VLOOKUP(A1045,'Details local delivery'!B:L,11,0)</f>
        <v>0</v>
      </c>
      <c r="F1045" s="94">
        <f>SUMIFS('Details local delivery'!M:M,'Details local delivery'!G:G,'RECAP Delivery Plan '!A1045)</f>
        <v>1</v>
      </c>
      <c r="G1045" s="94">
        <f>VLOOKUP(A1045,'Details local delivery'!B:J,9,0)</f>
        <v>0</v>
      </c>
      <c r="H1045" s="95">
        <f>SUMIFS('Details local delivery'!K:K,'Details local delivery'!G:G,'RECAP Delivery Plan '!A1045)</f>
        <v>0</v>
      </c>
      <c r="I1045" s="96">
        <f>SUMIFS('Details local delivery'!Y:Y,'Details local delivery'!B:B,A:A)</f>
        <v>0</v>
      </c>
      <c r="J1045" s="97">
        <f>AVERAGEIFS('Details local delivery'!W:W,'Details local delivery'!B:B,A1045)</f>
        <v>1</v>
      </c>
      <c r="K1045" s="96">
        <f>_xlfn.MAXIFS('Details local delivery'!Z:Z,'Details local delivery'!B:B,A1045)</f>
        <v>0</v>
      </c>
      <c r="L1045" s="96">
        <f>_xlfn.MAXIFS('Details local delivery'!AA:AA,'Details local delivery'!B:B,A1045)</f>
        <v>0</v>
      </c>
      <c r="M1045" s="256">
        <f>IFERROR(_xlfn.MAXIFS('Details local delivery'!AB:AB,'Details local delivery'!B:B,A1045),"-")</f>
        <v>0</v>
      </c>
      <c r="N1045" s="104" t="e">
        <f t="shared" si="190"/>
        <v>#DIV/0!</v>
      </c>
      <c r="O1045" s="104" t="e">
        <f t="shared" si="191"/>
        <v>#DIV/0!</v>
      </c>
      <c r="P1045" s="99">
        <f t="shared" si="192"/>
        <v>0</v>
      </c>
      <c r="Q1045" s="100">
        <f t="shared" si="193"/>
        <v>0</v>
      </c>
      <c r="R1045" s="105" t="e">
        <f t="shared" si="194"/>
        <v>#DIV/0!</v>
      </c>
      <c r="S1045" s="101" t="e">
        <f t="shared" si="195"/>
        <v>#DIV/0!</v>
      </c>
      <c r="T1045" s="102"/>
      <c r="U1045" s="107"/>
      <c r="V1045" s="5"/>
    </row>
    <row r="1046" spans="1:22" ht="15.6" x14ac:dyDescent="0.3">
      <c r="A1046" s="18" t="s">
        <v>1917</v>
      </c>
      <c r="B1046" s="92">
        <f>+IFERROR(VLOOKUP(A1046,'Details local delivery'!B:C,2,0),"-")</f>
        <v>46140</v>
      </c>
      <c r="C1046" s="93">
        <f t="shared" si="189"/>
        <v>46140</v>
      </c>
      <c r="D1046" s="94" t="str">
        <f>+IFERROR(VLOOKUP(A1046,'Details local delivery'!B:E,4,0),"-")</f>
        <v>7797tu218</v>
      </c>
      <c r="E1046" s="94">
        <f>VLOOKUP(A1046,'Details local delivery'!B:L,11,0)</f>
        <v>3</v>
      </c>
      <c r="F1046" s="94">
        <f>SUMIFS('Details local delivery'!M:M,'Details local delivery'!G:G,'RECAP Delivery Plan '!A1046)</f>
        <v>1</v>
      </c>
      <c r="G1046" s="94">
        <f>VLOOKUP(A1046,'Details local delivery'!B:J,9,0)</f>
        <v>927</v>
      </c>
      <c r="H1046" s="95">
        <f>SUMIFS('Details local delivery'!K:K,'Details local delivery'!G:G,'RECAP Delivery Plan '!A1046)</f>
        <v>230</v>
      </c>
      <c r="I1046" s="96">
        <f>SUMIFS('Details local delivery'!Y:Y,'Details local delivery'!B:B,A:A)</f>
        <v>0</v>
      </c>
      <c r="J1046" s="97">
        <f>AVERAGEIFS('Details local delivery'!W:W,'Details local delivery'!B:B,A1046)</f>
        <v>1</v>
      </c>
      <c r="K1046" s="96">
        <f>_xlfn.MAXIFS('Details local delivery'!Z:Z,'Details local delivery'!B:B,A1046)</f>
        <v>0</v>
      </c>
      <c r="L1046" s="96">
        <f>_xlfn.MAXIFS('Details local delivery'!AA:AA,'Details local delivery'!B:B,A1046)</f>
        <v>0</v>
      </c>
      <c r="M1046" s="256">
        <f>IFERROR(_xlfn.MAXIFS('Details local delivery'!AB:AB,'Details local delivery'!B:B,A1046),"-")</f>
        <v>0</v>
      </c>
      <c r="N1046" s="104">
        <f t="shared" si="190"/>
        <v>0.33333333333333331</v>
      </c>
      <c r="O1046" s="104">
        <f t="shared" si="191"/>
        <v>0.24811218985976269</v>
      </c>
      <c r="P1046" s="99">
        <f t="shared" si="192"/>
        <v>0</v>
      </c>
      <c r="Q1046" s="100">
        <f t="shared" si="193"/>
        <v>0</v>
      </c>
      <c r="R1046" s="105" t="e">
        <f t="shared" si="194"/>
        <v>#DIV/0!</v>
      </c>
      <c r="S1046" s="101">
        <f t="shared" si="195"/>
        <v>0.33333333333333331</v>
      </c>
      <c r="T1046" s="102"/>
      <c r="U1046" s="107"/>
      <c r="V1046" s="5"/>
    </row>
    <row r="1047" spans="1:22" ht="15.6" x14ac:dyDescent="0.3">
      <c r="A1047" s="18" t="s">
        <v>1918</v>
      </c>
      <c r="B1047" s="92">
        <f>+IFERROR(VLOOKUP(A1047,'Details local delivery'!B:C,2,0),"-")</f>
        <v>46141</v>
      </c>
      <c r="C1047" s="93">
        <f t="shared" si="189"/>
        <v>46141</v>
      </c>
      <c r="D1047" s="94" t="str">
        <f>+IFERROR(VLOOKUP(A1047,'Details local delivery'!B:E,4,0),"-")</f>
        <v>4331tu175</v>
      </c>
      <c r="E1047" s="94">
        <f>VLOOKUP(A1047,'Details local delivery'!B:L,11,0)</f>
        <v>14</v>
      </c>
      <c r="F1047" s="94">
        <v>14</v>
      </c>
      <c r="G1047" s="94">
        <f>VLOOKUP(A1047,'Details local delivery'!B:J,9,0)</f>
        <v>9200</v>
      </c>
      <c r="H1047" s="95">
        <v>450</v>
      </c>
      <c r="I1047" s="96">
        <f>SUMIFS('Details local delivery'!Y:Y,'Details local delivery'!B:B,A:A)</f>
        <v>0</v>
      </c>
      <c r="J1047" s="97">
        <f>AVERAGEIFS('Details local delivery'!W:W,'Details local delivery'!B:B,A1047)</f>
        <v>1</v>
      </c>
      <c r="K1047" s="96">
        <f>_xlfn.MAXIFS('Details local delivery'!Z:Z,'Details local delivery'!B:B,A1047)</f>
        <v>0</v>
      </c>
      <c r="L1047" s="96">
        <f>_xlfn.MAXIFS('Details local delivery'!AA:AA,'Details local delivery'!B:B,A1047)</f>
        <v>0</v>
      </c>
      <c r="M1047" s="256">
        <f>IFERROR(_xlfn.MAXIFS('Details local delivery'!AB:AB,'Details local delivery'!B:B,A1047),"-")</f>
        <v>0</v>
      </c>
      <c r="N1047" s="104">
        <f t="shared" si="190"/>
        <v>1</v>
      </c>
      <c r="O1047" s="104">
        <f t="shared" si="191"/>
        <v>4.8913043478260872E-2</v>
      </c>
      <c r="P1047" s="99">
        <f t="shared" si="192"/>
        <v>0</v>
      </c>
      <c r="Q1047" s="100">
        <f t="shared" si="193"/>
        <v>0</v>
      </c>
      <c r="R1047" s="105" t="e">
        <f t="shared" si="194"/>
        <v>#DIV/0!</v>
      </c>
      <c r="S1047" s="101">
        <f t="shared" si="195"/>
        <v>1</v>
      </c>
      <c r="T1047" s="102"/>
      <c r="U1047" s="107"/>
      <c r="V1047" s="5"/>
    </row>
    <row r="1048" spans="1:22" ht="15.6" hidden="1" x14ac:dyDescent="0.3">
      <c r="A1048" s="18" t="s">
        <v>1919</v>
      </c>
      <c r="B1048" s="92">
        <f>+IFERROR(VLOOKUP(A1048,'Details local delivery'!B:C,2,0),"-")</f>
        <v>46141</v>
      </c>
      <c r="C1048" s="93">
        <f t="shared" si="189"/>
        <v>46141</v>
      </c>
      <c r="D1048" s="94" t="str">
        <f>+IFERROR(VLOOKUP(A1048,'Details local delivery'!B:E,4,0),"-")</f>
        <v xml:space="preserve">location </v>
      </c>
      <c r="E1048" s="94">
        <f>VLOOKUP(A1048,'Details local delivery'!B:L,11,0)</f>
        <v>0</v>
      </c>
      <c r="F1048" s="94">
        <f>SUMIFS('Details local delivery'!M:M,'Details local delivery'!G:G,'RECAP Delivery Plan '!A1048)</f>
        <v>3</v>
      </c>
      <c r="G1048" s="94">
        <f>VLOOKUP(A1048,'Details local delivery'!B:J,9,0)</f>
        <v>0</v>
      </c>
      <c r="H1048" s="95">
        <f>SUMIFS('Details local delivery'!K:K,'Details local delivery'!G:G,'RECAP Delivery Plan '!A1048)</f>
        <v>0</v>
      </c>
      <c r="I1048" s="96">
        <f>SUMIFS('Details local delivery'!Y:Y,'Details local delivery'!B:B,A:A)</f>
        <v>0</v>
      </c>
      <c r="J1048" s="97">
        <f>AVERAGEIFS('Details local delivery'!W:W,'Details local delivery'!B:B,A1048)</f>
        <v>1</v>
      </c>
      <c r="K1048" s="96">
        <f>_xlfn.MAXIFS('Details local delivery'!Z:Z,'Details local delivery'!B:B,A1048)</f>
        <v>0</v>
      </c>
      <c r="L1048" s="96">
        <f>_xlfn.MAXIFS('Details local delivery'!AA:AA,'Details local delivery'!B:B,A1048)</f>
        <v>0</v>
      </c>
      <c r="M1048" s="96">
        <f>_xlfn.MAXIFS('Details local delivery'!AB:AB,'Details local delivery'!B:B,A1048)</f>
        <v>0</v>
      </c>
      <c r="N1048" s="104" t="e">
        <f t="shared" si="190"/>
        <v>#DIV/0!</v>
      </c>
      <c r="O1048" s="104" t="e">
        <f t="shared" si="191"/>
        <v>#DIV/0!</v>
      </c>
      <c r="P1048" s="99">
        <f t="shared" si="192"/>
        <v>0</v>
      </c>
      <c r="Q1048" s="100">
        <f t="shared" si="193"/>
        <v>0</v>
      </c>
      <c r="R1048" s="105" t="e">
        <f t="shared" si="194"/>
        <v>#DIV/0!</v>
      </c>
      <c r="S1048" s="101"/>
      <c r="T1048" s="102"/>
      <c r="U1048" s="107"/>
      <c r="V1048" s="5"/>
    </row>
    <row r="1049" spans="1:22" ht="15.6" x14ac:dyDescent="0.3">
      <c r="A1049" s="18" t="s">
        <v>1920</v>
      </c>
      <c r="B1049" s="92">
        <f>+IFERROR(VLOOKUP(A1049,'Details local delivery'!B:C,2,0),"-")</f>
        <v>46141</v>
      </c>
      <c r="C1049" s="93">
        <f t="shared" si="189"/>
        <v>46141</v>
      </c>
      <c r="D1049" s="94" t="str">
        <f>+IFERROR(VLOOKUP(A1049,'Details local delivery'!B:E,4,0),"-")</f>
        <v>9524TU238</v>
      </c>
      <c r="E1049" s="94">
        <f>VLOOKUP(A1049,'Details local delivery'!B:L,11,0)</f>
        <v>14</v>
      </c>
      <c r="F1049" s="94">
        <f>SUMIFS('Details local delivery'!M:M,'Details local delivery'!G:G,'RECAP Delivery Plan '!A1049)</f>
        <v>9</v>
      </c>
      <c r="G1049" s="94">
        <f>VLOOKUP(A1049,'Details local delivery'!B:J,9,0)</f>
        <v>10230</v>
      </c>
      <c r="H1049" s="95">
        <f>SUMIFS('Details local delivery'!K:K,'Details local delivery'!G:G,'RECAP Delivery Plan '!A1049)</f>
        <v>4500</v>
      </c>
      <c r="I1049" s="96">
        <f>SUMIFS('Details local delivery'!Y:Y,'Details local delivery'!B:B,A:A)</f>
        <v>0</v>
      </c>
      <c r="J1049" s="97">
        <f>AVERAGEIFS('Details local delivery'!W:W,'Details local delivery'!B:B,A1049)</f>
        <v>1</v>
      </c>
      <c r="K1049" s="96">
        <f>_xlfn.MAXIFS('Details local delivery'!Z:Z,'Details local delivery'!B:B,A1049)</f>
        <v>0</v>
      </c>
      <c r="L1049" s="96">
        <f>_xlfn.MAXIFS('Details local delivery'!AA:AA,'Details local delivery'!B:B,A1049)</f>
        <v>0</v>
      </c>
      <c r="M1049" s="256">
        <f>IFERROR(_xlfn.MAXIFS('Details local delivery'!AB:AB,'Details local delivery'!B:B,A1049),"-")</f>
        <v>0</v>
      </c>
      <c r="N1049" s="104">
        <f t="shared" si="190"/>
        <v>0.6428571428571429</v>
      </c>
      <c r="O1049" s="104">
        <f t="shared" si="191"/>
        <v>0.43988269794721407</v>
      </c>
      <c r="P1049" s="99">
        <f t="shared" si="192"/>
        <v>0</v>
      </c>
      <c r="Q1049" s="100">
        <f t="shared" si="193"/>
        <v>0</v>
      </c>
      <c r="R1049" s="105" t="e">
        <f t="shared" si="194"/>
        <v>#DIV/0!</v>
      </c>
      <c r="S1049" s="101">
        <f t="shared" ref="S1049:S1056" si="196">MAX(N1049,O1049)</f>
        <v>0.6428571428571429</v>
      </c>
      <c r="T1049" s="102"/>
      <c r="U1049" s="107"/>
      <c r="V1049" s="5"/>
    </row>
    <row r="1050" spans="1:22" ht="15.6" x14ac:dyDescent="0.3">
      <c r="A1050" s="18" t="s">
        <v>1921</v>
      </c>
      <c r="B1050" s="92">
        <f>+IFERROR(VLOOKUP(A1050,'Details local delivery'!B:C,2,0),"-")</f>
        <v>46141</v>
      </c>
      <c r="C1050" s="93">
        <f t="shared" si="189"/>
        <v>46141</v>
      </c>
      <c r="D1050" s="94" t="str">
        <f>+IFERROR(VLOOKUP(A1050,'Details local delivery'!B:E,4,0),"-")</f>
        <v>9524TU238</v>
      </c>
      <c r="E1050" s="94">
        <f>VLOOKUP(A1050,'Details local delivery'!B:L,11,0)</f>
        <v>14</v>
      </c>
      <c r="F1050" s="94">
        <f>SUMIFS('Details local delivery'!M:M,'Details local delivery'!G:G,'RECAP Delivery Plan '!A1050)</f>
        <v>0</v>
      </c>
      <c r="G1050" s="94">
        <f>VLOOKUP(A1050,'Details local delivery'!B:J,9,0)</f>
        <v>10230</v>
      </c>
      <c r="H1050" s="95">
        <f>SUMIFS('Details local delivery'!K:K,'Details local delivery'!G:G,'RECAP Delivery Plan '!A1050)</f>
        <v>10000</v>
      </c>
      <c r="I1050" s="96">
        <f>SUMIFS('Details local delivery'!Y:Y,'Details local delivery'!B:B,A:A)</f>
        <v>0</v>
      </c>
      <c r="J1050" s="97">
        <f>AVERAGEIFS('Details local delivery'!W:W,'Details local delivery'!B:B,A1050)</f>
        <v>1</v>
      </c>
      <c r="K1050" s="96">
        <f>_xlfn.MAXIFS('Details local delivery'!Z:Z,'Details local delivery'!B:B,A1050)</f>
        <v>0</v>
      </c>
      <c r="L1050" s="96">
        <f>_xlfn.MAXIFS('Details local delivery'!AA:AA,'Details local delivery'!B:B,A1050)</f>
        <v>0</v>
      </c>
      <c r="M1050" s="256">
        <f>IFERROR(_xlfn.MAXIFS('Details local delivery'!AB:AB,'Details local delivery'!B:B,A1050),"-")</f>
        <v>0</v>
      </c>
      <c r="N1050" s="104">
        <f t="shared" si="190"/>
        <v>0</v>
      </c>
      <c r="O1050" s="104">
        <f t="shared" si="191"/>
        <v>0.97751710654936463</v>
      </c>
      <c r="P1050" s="99">
        <f t="shared" si="192"/>
        <v>0</v>
      </c>
      <c r="Q1050" s="100">
        <f t="shared" si="193"/>
        <v>0</v>
      </c>
      <c r="R1050" s="105" t="e">
        <f t="shared" si="194"/>
        <v>#DIV/0!</v>
      </c>
      <c r="S1050" s="101">
        <f t="shared" si="196"/>
        <v>0.97751710654936463</v>
      </c>
      <c r="T1050" s="102"/>
      <c r="U1050" s="107"/>
      <c r="V1050" s="5"/>
    </row>
    <row r="1051" spans="1:22" ht="15.6" x14ac:dyDescent="0.3">
      <c r="A1051" s="18" t="s">
        <v>1922</v>
      </c>
      <c r="B1051" s="92">
        <f>+IFERROR(VLOOKUP(A1051,'Details local delivery'!B:C,2,0),"-")</f>
        <v>46141</v>
      </c>
      <c r="C1051" s="93">
        <f t="shared" si="189"/>
        <v>46141</v>
      </c>
      <c r="D1051" s="94" t="str">
        <f>+IFERROR(VLOOKUP(A1051,'Details local delivery'!B:E,4,0),"-")</f>
        <v>REM107627</v>
      </c>
      <c r="E1051" s="94">
        <f>VLOOKUP(A1051,'Details local delivery'!B:L,11,0)</f>
        <v>27</v>
      </c>
      <c r="F1051" s="94">
        <f>SUMIFS('Details local delivery'!M:M,'Details local delivery'!G:G,'RECAP Delivery Plan '!A1051)</f>
        <v>27</v>
      </c>
      <c r="G1051" s="94">
        <f>VLOOKUP(A1051,'Details local delivery'!B:J,9,0)</f>
        <v>24950</v>
      </c>
      <c r="H1051" s="95">
        <f>SUMIFS('Details local delivery'!K:K,'Details local delivery'!G:G,'RECAP Delivery Plan '!A1051)</f>
        <v>4990</v>
      </c>
      <c r="I1051" s="96">
        <f>SUMIFS('Details local delivery'!Y:Y,'Details local delivery'!B:B,A:A)</f>
        <v>0</v>
      </c>
      <c r="J1051" s="97">
        <f>AVERAGEIFS('Details local delivery'!W:W,'Details local delivery'!B:B,A1051)</f>
        <v>0.93333333333333335</v>
      </c>
      <c r="K1051" s="96">
        <f>_xlfn.MAXIFS('Details local delivery'!Z:Z,'Details local delivery'!B:B,A1051)</f>
        <v>0</v>
      </c>
      <c r="L1051" s="96">
        <f>_xlfn.MAXIFS('Details local delivery'!AA:AA,'Details local delivery'!B:B,A1051)</f>
        <v>0</v>
      </c>
      <c r="M1051" s="256">
        <f>IFERROR(_xlfn.MAXIFS('Details local delivery'!AB:AB,'Details local delivery'!B:B,A1051),"-")</f>
        <v>0</v>
      </c>
      <c r="N1051" s="104">
        <f t="shared" si="190"/>
        <v>1</v>
      </c>
      <c r="O1051" s="104">
        <f t="shared" si="191"/>
        <v>0.2</v>
      </c>
      <c r="P1051" s="99">
        <f t="shared" si="192"/>
        <v>0</v>
      </c>
      <c r="Q1051" s="100">
        <f t="shared" si="193"/>
        <v>0</v>
      </c>
      <c r="R1051" s="105" t="e">
        <f t="shared" si="194"/>
        <v>#DIV/0!</v>
      </c>
      <c r="S1051" s="101">
        <f t="shared" si="196"/>
        <v>1</v>
      </c>
      <c r="T1051" s="102"/>
      <c r="U1051" s="107"/>
      <c r="V1051" s="5"/>
    </row>
    <row r="1052" spans="1:22" ht="15.6" hidden="1" x14ac:dyDescent="0.3">
      <c r="A1052" s="18" t="s">
        <v>1923</v>
      </c>
      <c r="B1052" s="92">
        <f>+IFERROR(VLOOKUP(A1052,'Details local delivery'!B:C,2,0),"-")</f>
        <v>46141</v>
      </c>
      <c r="C1052" s="93">
        <f t="shared" si="189"/>
        <v>46141</v>
      </c>
      <c r="D1052" s="94" t="str">
        <f>+IFERROR(VLOOKUP(A1052,'Details local delivery'!B:E,4,0),"-")</f>
        <v xml:space="preserve">location </v>
      </c>
      <c r="E1052" s="94">
        <f>VLOOKUP(A1052,'Details local delivery'!B:L,11,0)</f>
        <v>0</v>
      </c>
      <c r="F1052" s="94">
        <f>SUMIFS('Details local delivery'!M:M,'Details local delivery'!G:G,'RECAP Delivery Plan '!A1052)</f>
        <v>33</v>
      </c>
      <c r="G1052" s="94">
        <f>VLOOKUP(A1052,'Details local delivery'!B:J,9,0)</f>
        <v>0</v>
      </c>
      <c r="H1052" s="95">
        <f>SUMIFS('Details local delivery'!K:K,'Details local delivery'!G:G,'RECAP Delivery Plan '!A1052)</f>
        <v>0</v>
      </c>
      <c r="I1052" s="96">
        <f>SUMIFS('Details local delivery'!Y:Y,'Details local delivery'!B:B,A:A)</f>
        <v>0</v>
      </c>
      <c r="J1052" s="97">
        <f>AVERAGEIFS('Details local delivery'!W:W,'Details local delivery'!B:B,A1052)</f>
        <v>1</v>
      </c>
      <c r="K1052" s="96">
        <f>_xlfn.MAXIFS('Details local delivery'!Z:Z,'Details local delivery'!B:B,A1052)</f>
        <v>0</v>
      </c>
      <c r="L1052" s="96">
        <f>_xlfn.MAXIFS('Details local delivery'!AA:AA,'Details local delivery'!B:B,A1052)</f>
        <v>0</v>
      </c>
      <c r="M1052" s="256">
        <f>IFERROR(_xlfn.MAXIFS('Details local delivery'!AB:AB,'Details local delivery'!B:B,A1052),"-")</f>
        <v>0</v>
      </c>
      <c r="N1052" s="104" t="e">
        <f t="shared" si="190"/>
        <v>#DIV/0!</v>
      </c>
      <c r="O1052" s="104" t="e">
        <f t="shared" si="191"/>
        <v>#DIV/0!</v>
      </c>
      <c r="P1052" s="99">
        <f t="shared" si="192"/>
        <v>0</v>
      </c>
      <c r="Q1052" s="100">
        <f t="shared" si="193"/>
        <v>0</v>
      </c>
      <c r="R1052" s="105" t="e">
        <f t="shared" si="194"/>
        <v>#DIV/0!</v>
      </c>
      <c r="S1052" s="101" t="e">
        <f t="shared" si="196"/>
        <v>#DIV/0!</v>
      </c>
      <c r="T1052" s="102"/>
      <c r="U1052" s="107"/>
      <c r="V1052" s="5"/>
    </row>
    <row r="1053" spans="1:22" ht="15.6" x14ac:dyDescent="0.3">
      <c r="A1053" s="18" t="s">
        <v>1924</v>
      </c>
      <c r="B1053" s="92">
        <f>+IFERROR(VLOOKUP(A1053,'Details local delivery'!B:C,2,0),"-")</f>
        <v>46141</v>
      </c>
      <c r="C1053" s="93">
        <f t="shared" si="189"/>
        <v>46141</v>
      </c>
      <c r="D1053" s="94" t="str">
        <f>+IFERROR(VLOOKUP(A1053,'Details local delivery'!B:E,4,0),"-")</f>
        <v>6502TU247</v>
      </c>
      <c r="E1053" s="94">
        <f>VLOOKUP(A1053,'Details local delivery'!B:L,11,0)</f>
        <v>14</v>
      </c>
      <c r="F1053" s="94">
        <f>SUMIFS('Details local delivery'!M:M,'Details local delivery'!G:G,'RECAP Delivery Plan '!A1053)</f>
        <v>13</v>
      </c>
      <c r="G1053" s="94">
        <f>VLOOKUP(A1053,'Details local delivery'!B:J,9,0)</f>
        <v>8500</v>
      </c>
      <c r="H1053" s="95">
        <f>SUMIFS('Details local delivery'!K:K,'Details local delivery'!G:G,'RECAP Delivery Plan '!A1053)</f>
        <v>5174</v>
      </c>
      <c r="I1053" s="96">
        <f>SUMIFS('Details local delivery'!Y:Y,'Details local delivery'!B:B,A:A)</f>
        <v>0</v>
      </c>
      <c r="J1053" s="97">
        <f>AVERAGEIFS('Details local delivery'!W:W,'Details local delivery'!B:B,A1053)</f>
        <v>1</v>
      </c>
      <c r="K1053" s="96">
        <f>_xlfn.MAXIFS('Details local delivery'!Z:Z,'Details local delivery'!B:B,A1053)</f>
        <v>0</v>
      </c>
      <c r="L1053" s="96">
        <f>_xlfn.MAXIFS('Details local delivery'!AA:AA,'Details local delivery'!B:B,A1053)</f>
        <v>0</v>
      </c>
      <c r="M1053" s="256">
        <f>IFERROR(_xlfn.MAXIFS('Details local delivery'!AB:AB,'Details local delivery'!B:B,A1053),"-")</f>
        <v>0</v>
      </c>
      <c r="N1053" s="104">
        <f t="shared" si="190"/>
        <v>0.9285714285714286</v>
      </c>
      <c r="O1053" s="104">
        <f t="shared" si="191"/>
        <v>0.60870588235294121</v>
      </c>
      <c r="P1053" s="99">
        <f t="shared" si="192"/>
        <v>0</v>
      </c>
      <c r="Q1053" s="100">
        <f t="shared" si="193"/>
        <v>0</v>
      </c>
      <c r="R1053" s="105" t="e">
        <f t="shared" si="194"/>
        <v>#DIV/0!</v>
      </c>
      <c r="S1053" s="101">
        <f t="shared" si="196"/>
        <v>0.9285714285714286</v>
      </c>
      <c r="T1053" s="102"/>
      <c r="U1053" s="107"/>
      <c r="V1053" s="5"/>
    </row>
    <row r="1054" spans="1:22" ht="15.6" x14ac:dyDescent="0.3">
      <c r="A1054" s="18" t="s">
        <v>1925</v>
      </c>
      <c r="B1054" s="92">
        <f>+IFERROR(VLOOKUP(A1054,'Details local delivery'!B:C,2,0),"-")</f>
        <v>46141</v>
      </c>
      <c r="C1054" s="93">
        <f t="shared" si="189"/>
        <v>46141</v>
      </c>
      <c r="D1054" s="94" t="str">
        <f>+IFERROR(VLOOKUP(A1054,'Details local delivery'!B:E,4,0),"-")</f>
        <v>626tu203</v>
      </c>
      <c r="E1054" s="94">
        <f>VLOOKUP(A1054,'Details local delivery'!B:L,11,0)</f>
        <v>14</v>
      </c>
      <c r="F1054" s="94">
        <f>SUMIFS('Details local delivery'!M:M,'Details local delivery'!G:G,'RECAP Delivery Plan '!A1054)</f>
        <v>21</v>
      </c>
      <c r="G1054" s="94">
        <f>VLOOKUP(A1054,'Details local delivery'!B:J,9,0)</f>
        <v>8500</v>
      </c>
      <c r="H1054" s="95">
        <f>SUMIFS('Details local delivery'!K:K,'Details local delivery'!G:G,'RECAP Delivery Plan '!A1054)</f>
        <v>7421</v>
      </c>
      <c r="I1054" s="96">
        <f>SUMIFS('Details local delivery'!Y:Y,'Details local delivery'!B:B,A:A)</f>
        <v>0</v>
      </c>
      <c r="J1054" s="97">
        <f>AVERAGEIFS('Details local delivery'!W:W,'Details local delivery'!B:B,A1054)</f>
        <v>1</v>
      </c>
      <c r="K1054" s="96">
        <f>_xlfn.MAXIFS('Details local delivery'!Z:Z,'Details local delivery'!B:B,A1054)</f>
        <v>0</v>
      </c>
      <c r="L1054" s="96">
        <f>_xlfn.MAXIFS('Details local delivery'!AA:AA,'Details local delivery'!B:B,A1054)</f>
        <v>0</v>
      </c>
      <c r="M1054" s="96">
        <f>_xlfn.MAXIFS('Details local delivery'!AB:AB,'Details local delivery'!B:B,A1054)</f>
        <v>0</v>
      </c>
      <c r="N1054" s="104">
        <f t="shared" si="190"/>
        <v>1.5</v>
      </c>
      <c r="O1054" s="104">
        <f t="shared" si="191"/>
        <v>0.87305882352941178</v>
      </c>
      <c r="P1054" s="99">
        <f t="shared" si="192"/>
        <v>0</v>
      </c>
      <c r="Q1054" s="100">
        <f t="shared" si="193"/>
        <v>0</v>
      </c>
      <c r="R1054" s="105" t="e">
        <f t="shared" si="194"/>
        <v>#DIV/0!</v>
      </c>
      <c r="S1054" s="101">
        <f t="shared" si="196"/>
        <v>1.5</v>
      </c>
      <c r="T1054" s="102"/>
      <c r="U1054" s="107"/>
      <c r="V1054" s="5"/>
    </row>
    <row r="1055" spans="1:22" ht="15.6" x14ac:dyDescent="0.3">
      <c r="A1055" s="18" t="s">
        <v>1926</v>
      </c>
      <c r="B1055" s="92">
        <f>+IFERROR(VLOOKUP(A1055,'Details local delivery'!B:C,2,0),"-")</f>
        <v>46141</v>
      </c>
      <c r="C1055" s="93">
        <f t="shared" si="189"/>
        <v>46141</v>
      </c>
      <c r="D1055" s="94" t="str">
        <f>+IFERROR(VLOOKUP(A1055,'Details local delivery'!B:E,4,0),"-")</f>
        <v>7797tu218</v>
      </c>
      <c r="E1055" s="94">
        <f>VLOOKUP(A1055,'Details local delivery'!B:L,11,0)</f>
        <v>3</v>
      </c>
      <c r="F1055" s="94">
        <f>SUMIFS('Details local delivery'!M:M,'Details local delivery'!G:G,'RECAP Delivery Plan '!A1055)</f>
        <v>1</v>
      </c>
      <c r="G1055" s="94">
        <f>VLOOKUP(A1055,'Details local delivery'!B:J,9,0)</f>
        <v>927</v>
      </c>
      <c r="H1055" s="95">
        <f>SUMIFS('Details local delivery'!K:K,'Details local delivery'!G:G,'RECAP Delivery Plan '!A1055)</f>
        <v>230</v>
      </c>
      <c r="I1055" s="96">
        <f>SUMIFS('Details local delivery'!Y:Y,'Details local delivery'!B:B,A:A)</f>
        <v>0</v>
      </c>
      <c r="J1055" s="97">
        <f>AVERAGEIFS('Details local delivery'!W:W,'Details local delivery'!B:B,A1055)</f>
        <v>1</v>
      </c>
      <c r="K1055" s="96">
        <f>_xlfn.MAXIFS('Details local delivery'!Z:Z,'Details local delivery'!B:B,A1055)</f>
        <v>0</v>
      </c>
      <c r="L1055" s="96">
        <f>_xlfn.MAXIFS('Details local delivery'!AA:AA,'Details local delivery'!B:B,A1055)</f>
        <v>0</v>
      </c>
      <c r="M1055" s="256">
        <f>IFERROR(_xlfn.MAXIFS('Details local delivery'!AB:AB,'Details local delivery'!B:B,A1055),"-")</f>
        <v>0</v>
      </c>
      <c r="N1055" s="104">
        <f t="shared" si="190"/>
        <v>0.33333333333333331</v>
      </c>
      <c r="O1055" s="104">
        <f t="shared" si="191"/>
        <v>0.24811218985976269</v>
      </c>
      <c r="P1055" s="99">
        <f t="shared" si="192"/>
        <v>0</v>
      </c>
      <c r="Q1055" s="100">
        <f t="shared" si="193"/>
        <v>0</v>
      </c>
      <c r="R1055" s="105" t="e">
        <f t="shared" si="194"/>
        <v>#DIV/0!</v>
      </c>
      <c r="S1055" s="101">
        <f t="shared" si="196"/>
        <v>0.33333333333333331</v>
      </c>
      <c r="T1055" s="102"/>
      <c r="U1055" s="107"/>
      <c r="V1055" s="5"/>
    </row>
    <row r="1056" spans="1:22" ht="15.6" hidden="1" x14ac:dyDescent="0.3">
      <c r="A1056" s="18" t="s">
        <v>1927</v>
      </c>
      <c r="B1056" s="92">
        <f>+IFERROR(VLOOKUP(A1056,'Details local delivery'!B:C,2,0),"-")</f>
        <v>46141</v>
      </c>
      <c r="C1056" s="93">
        <f t="shared" si="189"/>
        <v>46141</v>
      </c>
      <c r="D1056" s="94" t="str">
        <f>+IFERROR(VLOOKUP(A1056,'Details local delivery'!B:E,4,0),"-")</f>
        <v xml:space="preserve">location </v>
      </c>
      <c r="E1056" s="94">
        <f>VLOOKUP(A1056,'Details local delivery'!B:L,11,0)</f>
        <v>0</v>
      </c>
      <c r="F1056" s="94">
        <f>SUMIFS('Details local delivery'!M:M,'Details local delivery'!G:G,'RECAP Delivery Plan '!A1056)</f>
        <v>31</v>
      </c>
      <c r="G1056" s="94">
        <f>VLOOKUP(A1056,'Details local delivery'!B:J,9,0)</f>
        <v>0</v>
      </c>
      <c r="H1056" s="95">
        <f>SUMIFS('Details local delivery'!K:K,'Details local delivery'!G:G,'RECAP Delivery Plan '!A1056)</f>
        <v>0</v>
      </c>
      <c r="I1056" s="96">
        <f>SUMIFS('Details local delivery'!Y:Y,'Details local delivery'!B:B,A:A)</f>
        <v>0</v>
      </c>
      <c r="J1056" s="97">
        <f>AVERAGEIFS('Details local delivery'!W:W,'Details local delivery'!B:B,A1056)</f>
        <v>1</v>
      </c>
      <c r="K1056" s="96">
        <f>_xlfn.MAXIFS('Details local delivery'!Z:Z,'Details local delivery'!B:B,A1056)</f>
        <v>0</v>
      </c>
      <c r="L1056" s="96">
        <f>_xlfn.MAXIFS('Details local delivery'!AA:AA,'Details local delivery'!B:B,A1056)</f>
        <v>0</v>
      </c>
      <c r="M1056" s="256">
        <f>IFERROR(_xlfn.MAXIFS('Details local delivery'!AB:AB,'Details local delivery'!B:B,A1056),"-")</f>
        <v>0</v>
      </c>
      <c r="N1056" s="104" t="e">
        <f t="shared" si="190"/>
        <v>#DIV/0!</v>
      </c>
      <c r="O1056" s="104" t="e">
        <f t="shared" si="191"/>
        <v>#DIV/0!</v>
      </c>
      <c r="P1056" s="99">
        <f t="shared" si="192"/>
        <v>0</v>
      </c>
      <c r="Q1056" s="100">
        <f t="shared" si="193"/>
        <v>0</v>
      </c>
      <c r="R1056" s="105" t="e">
        <f t="shared" si="194"/>
        <v>#DIV/0!</v>
      </c>
      <c r="S1056" s="253" t="e">
        <f t="shared" si="196"/>
        <v>#DIV/0!</v>
      </c>
      <c r="T1056" s="102"/>
      <c r="U1056" s="107"/>
      <c r="V1056" s="5"/>
    </row>
    <row r="1057" spans="1:22" ht="15.6" x14ac:dyDescent="0.3">
      <c r="A1057" s="18" t="s">
        <v>1928</v>
      </c>
      <c r="B1057" s="92">
        <f>+IFERROR(VLOOKUP(A1057,'Details local delivery'!B:C,2,0),"-")</f>
        <v>46141</v>
      </c>
      <c r="C1057" s="93">
        <f t="shared" si="189"/>
        <v>46141</v>
      </c>
      <c r="D1057" s="94" t="str">
        <f>+IFERROR(VLOOKUP(A1057,'Details local delivery'!B:E,4,0),"-")</f>
        <v>REM107627</v>
      </c>
      <c r="E1057" s="94">
        <f>VLOOKUP(A1057,'Details local delivery'!B:L,11,0)</f>
        <v>27</v>
      </c>
      <c r="F1057" s="94">
        <f>SUMIFS('Details local delivery'!M:M,'Details local delivery'!G:G,'RECAP Delivery Plan '!A1057)</f>
        <v>14</v>
      </c>
      <c r="G1057" s="94">
        <f>VLOOKUP(A1057,'Details local delivery'!B:J,9,0)</f>
        <v>24950</v>
      </c>
      <c r="H1057" s="95">
        <f>SUMIFS('Details local delivery'!K:K,'Details local delivery'!G:G,'RECAP Delivery Plan '!A1057)</f>
        <v>13000</v>
      </c>
      <c r="I1057" s="96">
        <f>SUMIFS('Details local delivery'!Y:Y,'Details local delivery'!B:B,A:A)</f>
        <v>0</v>
      </c>
      <c r="J1057" s="97">
        <f>AVERAGEIFS('Details local delivery'!W:W,'Details local delivery'!B:B,A1057)</f>
        <v>1</v>
      </c>
      <c r="K1057" s="96">
        <f>_xlfn.MAXIFS('Details local delivery'!Z:Z,'Details local delivery'!B:B,A1057)</f>
        <v>0</v>
      </c>
      <c r="L1057" s="96">
        <f>_xlfn.MAXIFS('Details local delivery'!AA:AA,'Details local delivery'!B:B,A1057)</f>
        <v>0</v>
      </c>
      <c r="M1057" s="96">
        <f>_xlfn.MAXIFS('Details local delivery'!AB:AB,'Details local delivery'!B:B,A1057)</f>
        <v>0</v>
      </c>
      <c r="N1057" s="104">
        <f t="shared" si="190"/>
        <v>0.51851851851851849</v>
      </c>
      <c r="O1057" s="104">
        <f t="shared" si="191"/>
        <v>0.52104208416833664</v>
      </c>
      <c r="P1057" s="99">
        <f t="shared" si="192"/>
        <v>0</v>
      </c>
      <c r="Q1057" s="100">
        <f t="shared" si="193"/>
        <v>0</v>
      </c>
      <c r="R1057" s="105" t="e">
        <f t="shared" si="194"/>
        <v>#DIV/0!</v>
      </c>
      <c r="S1057" s="101"/>
      <c r="T1057" s="102"/>
      <c r="U1057" s="107"/>
      <c r="V1057" s="5"/>
    </row>
    <row r="1058" spans="1:22" ht="15.6" x14ac:dyDescent="0.3">
      <c r="A1058" s="18" t="s">
        <v>1929</v>
      </c>
      <c r="B1058" s="92">
        <f>+IFERROR(VLOOKUP(A1058,'Details local delivery'!B:C,2,0),"-")</f>
        <v>46142</v>
      </c>
      <c r="C1058" s="93">
        <f t="shared" si="189"/>
        <v>46142</v>
      </c>
      <c r="D1058" s="94" t="str">
        <f>+IFERROR(VLOOKUP(A1058,'Details local delivery'!B:E,4,0),"-")</f>
        <v>4331tu175</v>
      </c>
      <c r="E1058" s="94">
        <f>VLOOKUP(A1058,'Details local delivery'!B:L,11,0)</f>
        <v>14</v>
      </c>
      <c r="F1058" s="94">
        <f>SUMIFS('Details local delivery'!M:M,'Details local delivery'!G:G,'RECAP Delivery Plan '!A1058)</f>
        <v>7</v>
      </c>
      <c r="G1058" s="94">
        <f>VLOOKUP(A1058,'Details local delivery'!B:J,9,0)</f>
        <v>9200</v>
      </c>
      <c r="H1058" s="95">
        <f>SUMIFS('Details local delivery'!K:K,'Details local delivery'!G:G,'RECAP Delivery Plan '!A1058)</f>
        <v>7800</v>
      </c>
      <c r="I1058" s="96">
        <f>SUMIFS('Details local delivery'!Y:Y,'Details local delivery'!B:B,A:A)</f>
        <v>0</v>
      </c>
      <c r="J1058" s="97">
        <f>AVERAGEIFS('Details local delivery'!W:W,'Details local delivery'!B:B,A1058)</f>
        <v>1</v>
      </c>
      <c r="K1058" s="96">
        <f>_xlfn.MAXIFS('Details local delivery'!Z:Z,'Details local delivery'!B:B,A1058)</f>
        <v>0</v>
      </c>
      <c r="L1058" s="96">
        <f>_xlfn.MAXIFS('Details local delivery'!AA:AA,'Details local delivery'!B:B,A1058)</f>
        <v>0</v>
      </c>
      <c r="M1058" s="256">
        <f>IFERROR(_xlfn.MAXIFS('Details local delivery'!AB:AB,'Details local delivery'!B:B,A1058),"-")</f>
        <v>0</v>
      </c>
      <c r="N1058" s="104">
        <f t="shared" si="190"/>
        <v>0.5</v>
      </c>
      <c r="O1058" s="104">
        <f t="shared" si="191"/>
        <v>0.84782608695652173</v>
      </c>
      <c r="P1058" s="99">
        <f t="shared" si="192"/>
        <v>0</v>
      </c>
      <c r="Q1058" s="100">
        <f t="shared" si="193"/>
        <v>0</v>
      </c>
      <c r="R1058" s="105" t="e">
        <f t="shared" si="194"/>
        <v>#DIV/0!</v>
      </c>
      <c r="S1058" s="101">
        <f>MAX(N1058,O1058)</f>
        <v>0.84782608695652173</v>
      </c>
      <c r="T1058" s="102"/>
      <c r="U1058" s="107"/>
      <c r="V1058" s="5"/>
    </row>
    <row r="1059" spans="1:22" ht="15.6" x14ac:dyDescent="0.3">
      <c r="A1059" s="18" t="s">
        <v>1930</v>
      </c>
      <c r="B1059" s="92">
        <f>+IFERROR(VLOOKUP(A1059,'Details local delivery'!B:C,2,0),"-")</f>
        <v>46142</v>
      </c>
      <c r="C1059" s="93">
        <f t="shared" si="189"/>
        <v>46142</v>
      </c>
      <c r="D1059" s="94" t="str">
        <f>+IFERROR(VLOOKUP(A1059,'Details local delivery'!B:E,4,0),"-")</f>
        <v>4331tu175</v>
      </c>
      <c r="E1059" s="94">
        <f>VLOOKUP(A1059,'Details local delivery'!B:L,11,0)</f>
        <v>14</v>
      </c>
      <c r="F1059" s="94">
        <f>SUMIFS('Details local delivery'!M:M,'Details local delivery'!G:G,'RECAP Delivery Plan '!A1059)</f>
        <v>11</v>
      </c>
      <c r="G1059" s="94">
        <f>VLOOKUP(A1059,'Details local delivery'!B:J,9,0)</f>
        <v>9200</v>
      </c>
      <c r="H1059" s="95">
        <f>SUMIFS('Details local delivery'!K:K,'Details local delivery'!G:G,'RECAP Delivery Plan '!A1059)</f>
        <v>8500</v>
      </c>
      <c r="I1059" s="96">
        <f>SUMIFS('Details local delivery'!Y:Y,'Details local delivery'!B:B,A:A)</f>
        <v>0</v>
      </c>
      <c r="J1059" s="97">
        <f>AVERAGEIFS('Details local delivery'!W:W,'Details local delivery'!B:B,A1059)</f>
        <v>1</v>
      </c>
      <c r="K1059" s="96">
        <f>_xlfn.MAXIFS('Details local delivery'!Z:Z,'Details local delivery'!B:B,A1059)</f>
        <v>0</v>
      </c>
      <c r="L1059" s="96">
        <f>_xlfn.MAXIFS('Details local delivery'!AA:AA,'Details local delivery'!B:B,A1059)</f>
        <v>0</v>
      </c>
      <c r="M1059" s="256">
        <f>IFERROR(_xlfn.MAXIFS('Details local delivery'!AB:AB,'Details local delivery'!B:B,A1059),"-")</f>
        <v>0</v>
      </c>
      <c r="N1059" s="104">
        <f t="shared" si="190"/>
        <v>0.7857142857142857</v>
      </c>
      <c r="O1059" s="104">
        <f t="shared" si="191"/>
        <v>0.92391304347826086</v>
      </c>
      <c r="P1059" s="99">
        <f t="shared" si="192"/>
        <v>0</v>
      </c>
      <c r="Q1059" s="100">
        <f t="shared" si="193"/>
        <v>0</v>
      </c>
      <c r="R1059" s="105" t="e">
        <f t="shared" si="194"/>
        <v>#DIV/0!</v>
      </c>
      <c r="S1059" s="101">
        <f>MAX(N1059,O1059)</f>
        <v>0.92391304347826086</v>
      </c>
      <c r="T1059" s="102"/>
      <c r="U1059" s="107"/>
      <c r="V1059" s="5"/>
    </row>
    <row r="1060" spans="1:22" ht="15.6" hidden="1" x14ac:dyDescent="0.3">
      <c r="A1060" s="18" t="s">
        <v>1931</v>
      </c>
      <c r="B1060" s="92">
        <f>+IFERROR(VLOOKUP(A1060,'Details local delivery'!B:C,2,0),"-")</f>
        <v>46142</v>
      </c>
      <c r="C1060" s="93">
        <f t="shared" si="189"/>
        <v>46142</v>
      </c>
      <c r="D1060" s="94" t="str">
        <f>+IFERROR(VLOOKUP(A1060,'Details local delivery'!B:E,4,0),"-")</f>
        <v xml:space="preserve">location </v>
      </c>
      <c r="E1060" s="94">
        <f>VLOOKUP(A1060,'Details local delivery'!B:L,11,0)</f>
        <v>0</v>
      </c>
      <c r="F1060" s="94">
        <f>SUMIFS('Details local delivery'!M:M,'Details local delivery'!G:G,'RECAP Delivery Plan '!A1060)</f>
        <v>36</v>
      </c>
      <c r="G1060" s="94">
        <f>VLOOKUP(A1060,'Details local delivery'!B:J,9,0)</f>
        <v>0</v>
      </c>
      <c r="H1060" s="95">
        <f>SUMIFS('Details local delivery'!K:K,'Details local delivery'!G:G,'RECAP Delivery Plan '!A1060)</f>
        <v>0</v>
      </c>
      <c r="I1060" s="96">
        <f>SUMIFS('Details local delivery'!Y:Y,'Details local delivery'!B:B,A:A)</f>
        <v>0</v>
      </c>
      <c r="J1060" s="97">
        <f>AVERAGEIFS('Details local delivery'!W:W,'Details local delivery'!B:B,A1060)</f>
        <v>1</v>
      </c>
      <c r="K1060" s="96">
        <f>_xlfn.MAXIFS('Details local delivery'!Z:Z,'Details local delivery'!B:B,A1060)</f>
        <v>0</v>
      </c>
      <c r="L1060" s="96">
        <f>_xlfn.MAXIFS('Details local delivery'!AA:AA,'Details local delivery'!B:B,A1060)</f>
        <v>0</v>
      </c>
      <c r="M1060" s="96">
        <f>_xlfn.MAXIFS('Details local delivery'!AB:AB,'Details local delivery'!B:B,A1060)</f>
        <v>0</v>
      </c>
      <c r="N1060" s="104" t="e">
        <f t="shared" si="190"/>
        <v>#DIV/0!</v>
      </c>
      <c r="O1060" s="104" t="e">
        <f t="shared" si="191"/>
        <v>#DIV/0!</v>
      </c>
      <c r="P1060" s="99">
        <f t="shared" si="192"/>
        <v>0</v>
      </c>
      <c r="Q1060" s="100">
        <f t="shared" si="193"/>
        <v>0</v>
      </c>
      <c r="R1060" s="105" t="e">
        <f t="shared" si="194"/>
        <v>#DIV/0!</v>
      </c>
      <c r="S1060" s="101"/>
      <c r="T1060" s="102"/>
      <c r="U1060" s="107"/>
      <c r="V1060" s="5"/>
    </row>
    <row r="1061" spans="1:22" ht="15.6" x14ac:dyDescent="0.3">
      <c r="A1061" s="18" t="s">
        <v>1932</v>
      </c>
      <c r="B1061" s="92">
        <f>+IFERROR(VLOOKUP(A1061,'Details local delivery'!B:C,2,0),"-")</f>
        <v>46142</v>
      </c>
      <c r="C1061" s="93">
        <f t="shared" si="189"/>
        <v>46142</v>
      </c>
      <c r="D1061" s="94" t="str">
        <f>+IFERROR(VLOOKUP(A1061,'Details local delivery'!B:E,4,0),"-")</f>
        <v>REM107627</v>
      </c>
      <c r="E1061" s="94">
        <f>VLOOKUP(A1061,'Details local delivery'!B:L,11,0)</f>
        <v>27</v>
      </c>
      <c r="F1061" s="94">
        <f>SUMIFS('Details local delivery'!M:M,'Details local delivery'!G:G,'RECAP Delivery Plan '!A1061)</f>
        <v>1</v>
      </c>
      <c r="G1061" s="94">
        <f>VLOOKUP(A1061,'Details local delivery'!B:J,9,0)</f>
        <v>24950</v>
      </c>
      <c r="H1061" s="95">
        <f>SUMIFS('Details local delivery'!K:K,'Details local delivery'!G:G,'RECAP Delivery Plan '!A1061)</f>
        <v>20000</v>
      </c>
      <c r="I1061" s="96">
        <f>SUMIFS('Details local delivery'!Y:Y,'Details local delivery'!B:B,A:A)</f>
        <v>0</v>
      </c>
      <c r="J1061" s="97">
        <f>AVERAGEIFS('Details local delivery'!W:W,'Details local delivery'!B:B,A1061)</f>
        <v>1</v>
      </c>
      <c r="K1061" s="96">
        <f>_xlfn.MAXIFS('Details local delivery'!Z:Z,'Details local delivery'!B:B,A1061)</f>
        <v>0</v>
      </c>
      <c r="L1061" s="96">
        <f>_xlfn.MAXIFS('Details local delivery'!AA:AA,'Details local delivery'!B:B,A1061)</f>
        <v>0</v>
      </c>
      <c r="M1061" s="96">
        <f>_xlfn.MAXIFS('Details local delivery'!AB:AB,'Details local delivery'!B:B,A1061)</f>
        <v>0</v>
      </c>
      <c r="N1061" s="104">
        <f t="shared" si="190"/>
        <v>3.7037037037037035E-2</v>
      </c>
      <c r="O1061" s="104">
        <f t="shared" si="191"/>
        <v>0.80160320641282568</v>
      </c>
      <c r="P1061" s="99">
        <f t="shared" si="192"/>
        <v>0</v>
      </c>
      <c r="Q1061" s="100">
        <f t="shared" si="193"/>
        <v>0</v>
      </c>
      <c r="R1061" s="105" t="e">
        <f t="shared" si="194"/>
        <v>#DIV/0!</v>
      </c>
      <c r="S1061" s="101">
        <f t="shared" ref="S1061:S1073" si="197">MAX(N1061,O1061)</f>
        <v>0.80160320641282568</v>
      </c>
      <c r="T1061" s="102"/>
      <c r="U1061" s="107"/>
      <c r="V1061" s="5"/>
    </row>
    <row r="1062" spans="1:22" ht="15.6" x14ac:dyDescent="0.3">
      <c r="A1062" s="18" t="s">
        <v>1933</v>
      </c>
      <c r="B1062" s="92">
        <f>+IFERROR(VLOOKUP(A1062,'Details local delivery'!B:C,2,0),"-")</f>
        <v>46142</v>
      </c>
      <c r="C1062" s="93">
        <f t="shared" si="189"/>
        <v>46142</v>
      </c>
      <c r="D1062" s="94" t="str">
        <f>+IFERROR(VLOOKUP(A1062,'Details local delivery'!B:E,4,0),"-")</f>
        <v>REM107627</v>
      </c>
      <c r="E1062" s="94">
        <f>VLOOKUP(A1062,'Details local delivery'!B:L,11,0)</f>
        <v>27</v>
      </c>
      <c r="F1062" s="94">
        <f>SUMIFS('Details local delivery'!M:M,'Details local delivery'!G:G,'RECAP Delivery Plan '!A1062)</f>
        <v>10</v>
      </c>
      <c r="G1062" s="94">
        <f>VLOOKUP(A1062,'Details local delivery'!B:J,9,0)</f>
        <v>24950</v>
      </c>
      <c r="H1062" s="95">
        <f>SUMIFS('Details local delivery'!K:K,'Details local delivery'!G:G,'RECAP Delivery Plan '!A1062)</f>
        <v>12000</v>
      </c>
      <c r="I1062" s="96">
        <f>SUMIFS('Details local delivery'!Y:Y,'Details local delivery'!B:B,A:A)</f>
        <v>0</v>
      </c>
      <c r="J1062" s="97">
        <f>AVERAGEIFS('Details local delivery'!W:W,'Details local delivery'!B:B,A1062)</f>
        <v>1</v>
      </c>
      <c r="K1062" s="96">
        <f>_xlfn.MAXIFS('Details local delivery'!Z:Z,'Details local delivery'!B:B,A1062)</f>
        <v>0</v>
      </c>
      <c r="L1062" s="96">
        <f>_xlfn.MAXIFS('Details local delivery'!AA:AA,'Details local delivery'!B:B,A1062)</f>
        <v>0</v>
      </c>
      <c r="M1062" s="256">
        <f>IFERROR(_xlfn.MAXIFS('Details local delivery'!AB:AB,'Details local delivery'!B:B,A1062),"-")</f>
        <v>0</v>
      </c>
      <c r="N1062" s="104">
        <f t="shared" si="190"/>
        <v>0.37037037037037035</v>
      </c>
      <c r="O1062" s="104">
        <f t="shared" si="191"/>
        <v>0.48096192384769537</v>
      </c>
      <c r="P1062" s="99">
        <f t="shared" si="192"/>
        <v>0</v>
      </c>
      <c r="Q1062" s="100">
        <f t="shared" si="193"/>
        <v>0</v>
      </c>
      <c r="R1062" s="105" t="e">
        <f t="shared" si="194"/>
        <v>#DIV/0!</v>
      </c>
      <c r="S1062" s="101">
        <f t="shared" si="197"/>
        <v>0.48096192384769537</v>
      </c>
      <c r="T1062" s="102"/>
      <c r="U1062" s="107"/>
      <c r="V1062" s="5"/>
    </row>
    <row r="1063" spans="1:22" ht="15.6" x14ac:dyDescent="0.3">
      <c r="A1063" s="18" t="s">
        <v>1934</v>
      </c>
      <c r="B1063" s="92">
        <f>+IFERROR(VLOOKUP(A1063,'Details local delivery'!B:C,2,0),"-")</f>
        <v>46142</v>
      </c>
      <c r="C1063" s="93">
        <f t="shared" si="189"/>
        <v>46142</v>
      </c>
      <c r="D1063" s="94" t="str">
        <f>+IFERROR(VLOOKUP(A1063,'Details local delivery'!B:E,4,0),"-")</f>
        <v>626tu203</v>
      </c>
      <c r="E1063" s="94">
        <f>VLOOKUP(A1063,'Details local delivery'!B:L,11,0)</f>
        <v>14</v>
      </c>
      <c r="F1063" s="94">
        <f>SUMIFS('Details local delivery'!M:M,'Details local delivery'!G:G,'RECAP Delivery Plan '!A1063)</f>
        <v>8</v>
      </c>
      <c r="G1063" s="94">
        <f>VLOOKUP(A1063,'Details local delivery'!B:J,9,0)</f>
        <v>8500</v>
      </c>
      <c r="H1063" s="95">
        <f>SUMIFS('Details local delivery'!K:K,'Details local delivery'!G:G,'RECAP Delivery Plan '!A1063)</f>
        <v>8000</v>
      </c>
      <c r="I1063" s="96">
        <f>SUMIFS('Details local delivery'!Y:Y,'Details local delivery'!B:B,A:A)</f>
        <v>0</v>
      </c>
      <c r="J1063" s="97">
        <f>AVERAGEIFS('Details local delivery'!W:W,'Details local delivery'!B:B,A1063)</f>
        <v>1</v>
      </c>
      <c r="K1063" s="96">
        <f>_xlfn.MAXIFS('Details local delivery'!Z:Z,'Details local delivery'!B:B,A1063)</f>
        <v>0</v>
      </c>
      <c r="L1063" s="96">
        <f>_xlfn.MAXIFS('Details local delivery'!AA:AA,'Details local delivery'!B:B,A1063)</f>
        <v>0</v>
      </c>
      <c r="M1063" s="256">
        <f>IFERROR(_xlfn.MAXIFS('Details local delivery'!AB:AB,'Details local delivery'!B:B,A1063),"-")</f>
        <v>0</v>
      </c>
      <c r="N1063" s="104">
        <f t="shared" si="190"/>
        <v>0.5714285714285714</v>
      </c>
      <c r="O1063" s="104">
        <f t="shared" si="191"/>
        <v>0.94117647058823528</v>
      </c>
      <c r="P1063" s="99">
        <f t="shared" si="192"/>
        <v>0</v>
      </c>
      <c r="Q1063" s="100">
        <f t="shared" si="193"/>
        <v>0</v>
      </c>
      <c r="R1063" s="105" t="e">
        <f t="shared" si="194"/>
        <v>#DIV/0!</v>
      </c>
      <c r="S1063" s="101">
        <f t="shared" si="197"/>
        <v>0.94117647058823528</v>
      </c>
      <c r="T1063" s="102"/>
      <c r="U1063" s="107"/>
      <c r="V1063" s="5"/>
    </row>
    <row r="1064" spans="1:22" ht="15.6" x14ac:dyDescent="0.3">
      <c r="A1064" s="18" t="s">
        <v>1935</v>
      </c>
      <c r="B1064" s="92">
        <f>+IFERROR(VLOOKUP(A1064,'Details local delivery'!B:C,2,0),"-")</f>
        <v>46142</v>
      </c>
      <c r="C1064" s="93">
        <f t="shared" si="189"/>
        <v>46142</v>
      </c>
      <c r="D1064" s="94" t="str">
        <f>+IFERROR(VLOOKUP(A1064,'Details local delivery'!B:E,4,0),"-")</f>
        <v>626tu203</v>
      </c>
      <c r="E1064" s="94">
        <f>VLOOKUP(A1064,'Details local delivery'!B:L,11,0)</f>
        <v>14</v>
      </c>
      <c r="F1064" s="94">
        <f>SUMIFS('Details local delivery'!M:M,'Details local delivery'!G:G,'RECAP Delivery Plan '!A1064)</f>
        <v>16</v>
      </c>
      <c r="G1064" s="94">
        <f>VLOOKUP(A1064,'Details local delivery'!B:J,9,0)</f>
        <v>8500</v>
      </c>
      <c r="H1064" s="95">
        <f>SUMIFS('Details local delivery'!K:K,'Details local delivery'!G:G,'RECAP Delivery Plan '!A1064)</f>
        <v>8804</v>
      </c>
      <c r="I1064" s="96">
        <f>SUMIFS('Details local delivery'!Y:Y,'Details local delivery'!B:B,A:A)</f>
        <v>0</v>
      </c>
      <c r="J1064" s="97">
        <f>AVERAGEIFS('Details local delivery'!W:W,'Details local delivery'!B:B,A1064)</f>
        <v>0.99861111111111123</v>
      </c>
      <c r="K1064" s="96">
        <f>_xlfn.MAXIFS('Details local delivery'!Z:Z,'Details local delivery'!B:B,A1064)</f>
        <v>0</v>
      </c>
      <c r="L1064" s="96">
        <f>_xlfn.MAXIFS('Details local delivery'!AA:AA,'Details local delivery'!B:B,A1064)</f>
        <v>0</v>
      </c>
      <c r="M1064" s="256">
        <f>IFERROR(_xlfn.MAXIFS('Details local delivery'!AB:AB,'Details local delivery'!B:B,A1064),"-")</f>
        <v>0</v>
      </c>
      <c r="N1064" s="104">
        <f t="shared" si="190"/>
        <v>1.1428571428571428</v>
      </c>
      <c r="O1064" s="104">
        <f t="shared" si="191"/>
        <v>1.0357647058823529</v>
      </c>
      <c r="P1064" s="99">
        <f t="shared" si="192"/>
        <v>0</v>
      </c>
      <c r="Q1064" s="100">
        <f t="shared" si="193"/>
        <v>0</v>
      </c>
      <c r="R1064" s="105" t="e">
        <f t="shared" si="194"/>
        <v>#DIV/0!</v>
      </c>
      <c r="S1064" s="101">
        <f t="shared" si="197"/>
        <v>1.1428571428571428</v>
      </c>
      <c r="T1064" s="102"/>
      <c r="U1064" s="107"/>
      <c r="V1064" s="5"/>
    </row>
    <row r="1065" spans="1:22" ht="15.6" hidden="1" x14ac:dyDescent="0.3">
      <c r="A1065" s="18" t="s">
        <v>1936</v>
      </c>
      <c r="B1065" s="92">
        <f>+IFERROR(VLOOKUP(A1065,'Details local delivery'!B:C,2,0),"-")</f>
        <v>46142</v>
      </c>
      <c r="C1065" s="93">
        <f t="shared" si="189"/>
        <v>46142</v>
      </c>
      <c r="D1065" s="94" t="str">
        <f>+IFERROR(VLOOKUP(A1065,'Details local delivery'!B:E,4,0),"-")</f>
        <v xml:space="preserve">location </v>
      </c>
      <c r="E1065" s="94">
        <f>VLOOKUP(A1065,'Details local delivery'!B:L,11,0)</f>
        <v>0</v>
      </c>
      <c r="F1065" s="94">
        <f>SUMIFS('Details local delivery'!M:M,'Details local delivery'!G:G,'RECAP Delivery Plan '!A1065)</f>
        <v>20</v>
      </c>
      <c r="G1065" s="94">
        <f>VLOOKUP(A1065,'Details local delivery'!B:J,9,0)</f>
        <v>0</v>
      </c>
      <c r="H1065" s="95">
        <f>SUMIFS('Details local delivery'!K:K,'Details local delivery'!G:G,'RECAP Delivery Plan '!A1065)</f>
        <v>0</v>
      </c>
      <c r="I1065" s="96">
        <f>SUMIFS('Details local delivery'!Y:Y,'Details local delivery'!B:B,A:A)</f>
        <v>0</v>
      </c>
      <c r="J1065" s="97">
        <f>AVERAGEIFS('Details local delivery'!W:W,'Details local delivery'!B:B,A1065)</f>
        <v>1</v>
      </c>
      <c r="K1065" s="96">
        <f>_xlfn.MAXIFS('Details local delivery'!Z:Z,'Details local delivery'!B:B,A1065)</f>
        <v>0</v>
      </c>
      <c r="L1065" s="96">
        <f>_xlfn.MAXIFS('Details local delivery'!AA:AA,'Details local delivery'!B:B,A1065)</f>
        <v>0</v>
      </c>
      <c r="M1065" s="256">
        <f>IFERROR(_xlfn.MAXIFS('Details local delivery'!AB:AB,'Details local delivery'!B:B,A1065),"-")</f>
        <v>0</v>
      </c>
      <c r="N1065" s="104" t="e">
        <f t="shared" si="190"/>
        <v>#DIV/0!</v>
      </c>
      <c r="O1065" s="104" t="e">
        <f t="shared" si="191"/>
        <v>#DIV/0!</v>
      </c>
      <c r="P1065" s="99">
        <f t="shared" si="192"/>
        <v>0</v>
      </c>
      <c r="Q1065" s="100">
        <f t="shared" si="193"/>
        <v>0</v>
      </c>
      <c r="R1065" s="105" t="e">
        <f t="shared" si="194"/>
        <v>#DIV/0!</v>
      </c>
      <c r="S1065" s="101" t="e">
        <f t="shared" si="197"/>
        <v>#DIV/0!</v>
      </c>
      <c r="T1065" s="102"/>
      <c r="U1065" s="107"/>
      <c r="V1065" s="5"/>
    </row>
    <row r="1066" spans="1:22" ht="15.6" x14ac:dyDescent="0.3">
      <c r="A1066" s="18" t="s">
        <v>1937</v>
      </c>
      <c r="B1066" s="92">
        <f>+IFERROR(VLOOKUP(A1066,'Details local delivery'!B:C,2,0),"-")</f>
        <v>46142</v>
      </c>
      <c r="C1066" s="93">
        <f t="shared" si="189"/>
        <v>46142</v>
      </c>
      <c r="D1066" s="94" t="str">
        <f>+IFERROR(VLOOKUP(A1066,'Details local delivery'!B:E,4,0),"-")</f>
        <v>9524TU238</v>
      </c>
      <c r="E1066" s="94">
        <f>VLOOKUP(A1066,'Details local delivery'!B:L,11,0)</f>
        <v>14</v>
      </c>
      <c r="F1066" s="94">
        <f>SUMIFS('Details local delivery'!M:M,'Details local delivery'!G:G,'RECAP Delivery Plan '!A1066)</f>
        <v>14</v>
      </c>
      <c r="G1066" s="94">
        <f>VLOOKUP(A1066,'Details local delivery'!B:J,9,0)</f>
        <v>10230</v>
      </c>
      <c r="H1066" s="95">
        <f>SUMIFS('Details local delivery'!K:K,'Details local delivery'!G:G,'RECAP Delivery Plan '!A1066)</f>
        <v>10100</v>
      </c>
      <c r="I1066" s="96">
        <f>SUMIFS('Details local delivery'!Y:Y,'Details local delivery'!B:B,A:A)</f>
        <v>0</v>
      </c>
      <c r="J1066" s="97">
        <f>AVERAGEIFS('Details local delivery'!W:W,'Details local delivery'!B:B,A1066)</f>
        <v>1</v>
      </c>
      <c r="K1066" s="96">
        <f>_xlfn.MAXIFS('Details local delivery'!Z:Z,'Details local delivery'!B:B,A1066)</f>
        <v>0</v>
      </c>
      <c r="L1066" s="96">
        <f>_xlfn.MAXIFS('Details local delivery'!AA:AA,'Details local delivery'!B:B,A1066)</f>
        <v>0</v>
      </c>
      <c r="M1066" s="256">
        <f>IFERROR(_xlfn.MAXIFS('Details local delivery'!AB:AB,'Details local delivery'!B:B,A1066),"-")</f>
        <v>0</v>
      </c>
      <c r="N1066" s="104">
        <f t="shared" si="190"/>
        <v>1</v>
      </c>
      <c r="O1066" s="104">
        <f t="shared" si="191"/>
        <v>0.98729227761485827</v>
      </c>
      <c r="P1066" s="99">
        <f t="shared" si="192"/>
        <v>0</v>
      </c>
      <c r="Q1066" s="100">
        <f t="shared" si="193"/>
        <v>0</v>
      </c>
      <c r="R1066" s="105" t="e">
        <f t="shared" si="194"/>
        <v>#DIV/0!</v>
      </c>
      <c r="S1066" s="101">
        <f t="shared" si="197"/>
        <v>1</v>
      </c>
      <c r="T1066" s="102"/>
      <c r="U1066" s="107"/>
      <c r="V1066" s="5"/>
    </row>
    <row r="1067" spans="1:22" ht="15.6" x14ac:dyDescent="0.3">
      <c r="A1067" s="18" t="s">
        <v>1938</v>
      </c>
      <c r="B1067" s="92">
        <f>+IFERROR(VLOOKUP(A1067,'Details local delivery'!B:C,2,0),"-")</f>
        <v>46142</v>
      </c>
      <c r="C1067" s="93">
        <f t="shared" si="189"/>
        <v>46142</v>
      </c>
      <c r="D1067" s="94" t="str">
        <f>+IFERROR(VLOOKUP(A1067,'Details local delivery'!B:E,4,0),"-")</f>
        <v>6502TU247</v>
      </c>
      <c r="E1067" s="94">
        <f>VLOOKUP(A1067,'Details local delivery'!B:L,11,0)</f>
        <v>14</v>
      </c>
      <c r="F1067" s="94">
        <f>SUMIFS('Details local delivery'!M:M,'Details local delivery'!G:G,'RECAP Delivery Plan '!A1067)</f>
        <v>5</v>
      </c>
      <c r="G1067" s="94">
        <f>VLOOKUP(A1067,'Details local delivery'!B:J,9,0)</f>
        <v>8500</v>
      </c>
      <c r="H1067" s="95">
        <f>SUMIFS('Details local delivery'!K:K,'Details local delivery'!G:G,'RECAP Delivery Plan '!A1067)</f>
        <v>2125</v>
      </c>
      <c r="I1067" s="96">
        <f>SUMIFS('Details local delivery'!Y:Y,'Details local delivery'!B:B,A:A)</f>
        <v>0</v>
      </c>
      <c r="J1067" s="97">
        <f>AVERAGEIFS('Details local delivery'!W:W,'Details local delivery'!B:B,A1067)</f>
        <v>1</v>
      </c>
      <c r="K1067" s="96">
        <f>_xlfn.MAXIFS('Details local delivery'!Z:Z,'Details local delivery'!B:B,A1067)</f>
        <v>0</v>
      </c>
      <c r="L1067" s="96">
        <f>_xlfn.MAXIFS('Details local delivery'!AA:AA,'Details local delivery'!B:B,A1067)</f>
        <v>0</v>
      </c>
      <c r="M1067" s="256">
        <f>IFERROR(_xlfn.MAXIFS('Details local delivery'!AB:AB,'Details local delivery'!B:B,A1067),"-")</f>
        <v>0</v>
      </c>
      <c r="N1067" s="104">
        <f t="shared" si="190"/>
        <v>0.35714285714285715</v>
      </c>
      <c r="O1067" s="104">
        <f t="shared" si="191"/>
        <v>0.25</v>
      </c>
      <c r="P1067" s="99">
        <f t="shared" si="192"/>
        <v>0</v>
      </c>
      <c r="Q1067" s="100">
        <f t="shared" si="193"/>
        <v>0</v>
      </c>
      <c r="R1067" s="105" t="e">
        <f t="shared" si="194"/>
        <v>#DIV/0!</v>
      </c>
      <c r="S1067" s="101">
        <f t="shared" si="197"/>
        <v>0.35714285714285715</v>
      </c>
      <c r="T1067" s="102"/>
      <c r="U1067" s="107"/>
      <c r="V1067" s="5"/>
    </row>
    <row r="1068" spans="1:22" ht="15.6" x14ac:dyDescent="0.3">
      <c r="A1068" s="18" t="s">
        <v>1939</v>
      </c>
      <c r="B1068" s="92">
        <f>+IFERROR(VLOOKUP(A1068,'Details local delivery'!B:C,2,0),"-")</f>
        <v>46142</v>
      </c>
      <c r="C1068" s="93">
        <f t="shared" si="189"/>
        <v>46142</v>
      </c>
      <c r="D1068" s="94" t="str">
        <f>+IFERROR(VLOOKUP(A1068,'Details local delivery'!B:E,4,0),"-")</f>
        <v>6502TU247</v>
      </c>
      <c r="E1068" s="94">
        <f>VLOOKUP(A1068,'Details local delivery'!B:L,11,0)</f>
        <v>14</v>
      </c>
      <c r="F1068" s="94">
        <f>SUMIFS('Details local delivery'!M:M,'Details local delivery'!G:G,'RECAP Delivery Plan '!A1068)</f>
        <v>6</v>
      </c>
      <c r="G1068" s="94">
        <f>VLOOKUP(A1068,'Details local delivery'!B:J,9,0)</f>
        <v>8500</v>
      </c>
      <c r="H1068" s="95">
        <f>SUMIFS('Details local delivery'!K:K,'Details local delivery'!G:G,'RECAP Delivery Plan '!A1068)</f>
        <v>3040</v>
      </c>
      <c r="I1068" s="96">
        <f>SUMIFS('Details local delivery'!Y:Y,'Details local delivery'!B:B,A:A)</f>
        <v>0</v>
      </c>
      <c r="J1068" s="97">
        <f>AVERAGEIFS('Details local delivery'!W:W,'Details local delivery'!B:B,A1068)</f>
        <v>1</v>
      </c>
      <c r="K1068" s="96">
        <f>_xlfn.MAXIFS('Details local delivery'!Z:Z,'Details local delivery'!B:B,A1068)</f>
        <v>0</v>
      </c>
      <c r="L1068" s="96">
        <f>_xlfn.MAXIFS('Details local delivery'!AA:AA,'Details local delivery'!B:B,A1068)</f>
        <v>0</v>
      </c>
      <c r="M1068" s="256">
        <f>IFERROR(_xlfn.MAXIFS('Details local delivery'!AB:AB,'Details local delivery'!B:B,A1068),"-")</f>
        <v>0</v>
      </c>
      <c r="N1068" s="104">
        <f t="shared" si="190"/>
        <v>0.42857142857142855</v>
      </c>
      <c r="O1068" s="104">
        <f t="shared" si="191"/>
        <v>0.35764705882352943</v>
      </c>
      <c r="P1068" s="99">
        <f t="shared" si="192"/>
        <v>0</v>
      </c>
      <c r="Q1068" s="100">
        <f t="shared" si="193"/>
        <v>0</v>
      </c>
      <c r="R1068" s="105" t="e">
        <f t="shared" si="194"/>
        <v>#DIV/0!</v>
      </c>
      <c r="S1068" s="101">
        <f t="shared" si="197"/>
        <v>0.42857142857142855</v>
      </c>
      <c r="T1068" s="102"/>
      <c r="U1068" s="107"/>
      <c r="V1068" s="5"/>
    </row>
    <row r="1069" spans="1:22" ht="15.6" x14ac:dyDescent="0.3">
      <c r="A1069" s="18" t="s">
        <v>1940</v>
      </c>
      <c r="B1069" s="92">
        <f>+IFERROR(VLOOKUP(A1069,'Details local delivery'!B:C,2,0),"-")</f>
        <v>46142</v>
      </c>
      <c r="C1069" s="93">
        <f t="shared" si="189"/>
        <v>46142</v>
      </c>
      <c r="D1069" s="94" t="str">
        <f>+IFERROR(VLOOKUP(A1069,'Details local delivery'!B:E,4,0),"-")</f>
        <v>2282tu131</v>
      </c>
      <c r="E1069" s="94">
        <f>VLOOKUP(A1069,'Details local delivery'!B:L,11,0)</f>
        <v>14</v>
      </c>
      <c r="F1069" s="94">
        <f>SUMIFS('Details local delivery'!M:M,'Details local delivery'!G:G,'RECAP Delivery Plan '!A1069)</f>
        <v>6</v>
      </c>
      <c r="G1069" s="94">
        <f>VLOOKUP(A1069,'Details local delivery'!B:J,9,0)</f>
        <v>10200</v>
      </c>
      <c r="H1069" s="95">
        <f>SUMIFS('Details local delivery'!K:K,'Details local delivery'!G:G,'RECAP Delivery Plan '!A1069)</f>
        <v>5600</v>
      </c>
      <c r="I1069" s="96">
        <f>SUMIFS('Details local delivery'!Y:Y,'Details local delivery'!B:B,A:A)</f>
        <v>0</v>
      </c>
      <c r="J1069" s="97">
        <f>AVERAGEIFS('Details local delivery'!W:W,'Details local delivery'!B:B,A1069)</f>
        <v>1</v>
      </c>
      <c r="K1069" s="96">
        <f>_xlfn.MAXIFS('Details local delivery'!Z:Z,'Details local delivery'!B:B,A1069)</f>
        <v>0</v>
      </c>
      <c r="L1069" s="96">
        <f>_xlfn.MAXIFS('Details local delivery'!AA:AA,'Details local delivery'!B:B,A1069)</f>
        <v>0</v>
      </c>
      <c r="M1069" s="256">
        <f>IFERROR(_xlfn.MAXIFS('Details local delivery'!AB:AB,'Details local delivery'!B:B,A1069),"-")</f>
        <v>0</v>
      </c>
      <c r="N1069" s="104">
        <f t="shared" si="190"/>
        <v>0.42857142857142855</v>
      </c>
      <c r="O1069" s="104">
        <f t="shared" si="191"/>
        <v>0.5490196078431373</v>
      </c>
      <c r="P1069" s="99">
        <f t="shared" si="192"/>
        <v>0</v>
      </c>
      <c r="Q1069" s="100">
        <f t="shared" si="193"/>
        <v>0</v>
      </c>
      <c r="R1069" s="105" t="e">
        <f t="shared" si="194"/>
        <v>#DIV/0!</v>
      </c>
      <c r="S1069" s="101">
        <f t="shared" si="197"/>
        <v>0.5490196078431373</v>
      </c>
      <c r="T1069" s="102"/>
      <c r="U1069" s="107"/>
      <c r="V1069" s="5"/>
    </row>
    <row r="1070" spans="1:22" ht="15.6" hidden="1" x14ac:dyDescent="0.3">
      <c r="A1070" s="18" t="s">
        <v>2042</v>
      </c>
      <c r="B1070" s="92">
        <f>+IFERROR(VLOOKUP(A1070,'Details local delivery'!B:C,2,0),"-")</f>
        <v>46143</v>
      </c>
      <c r="C1070" s="93">
        <f t="shared" si="189"/>
        <v>46143</v>
      </c>
      <c r="D1070" s="94" t="str">
        <f>+IFERROR(VLOOKUP(A1070,'Details local delivery'!B:E,4,0),"-")</f>
        <v>9524TU238</v>
      </c>
      <c r="E1070" s="94">
        <f>VLOOKUP(A1070,'Details local delivery'!B:L,11,0)</f>
        <v>0</v>
      </c>
      <c r="F1070" s="94">
        <f>SUMIFS('Details local delivery'!M:M,'Details local delivery'!G:G,'RECAP Delivery Plan '!A1070)</f>
        <v>10</v>
      </c>
      <c r="G1070" s="94">
        <f>VLOOKUP(A1070,'Details local delivery'!B:J,9,0)</f>
        <v>0</v>
      </c>
      <c r="H1070" s="95">
        <f>SUMIFS('Details local delivery'!K:K,'Details local delivery'!G:G,'RECAP Delivery Plan '!A1070)</f>
        <v>0</v>
      </c>
      <c r="I1070" s="96">
        <f>SUMIFS('Details local delivery'!Y:Y,'Details local delivery'!B:B,A:A)</f>
        <v>0</v>
      </c>
      <c r="J1070" s="97">
        <f>AVERAGEIFS('Details local delivery'!W:W,'Details local delivery'!B:B,A1070)</f>
        <v>1</v>
      </c>
      <c r="K1070" s="96">
        <f>_xlfn.MAXIFS('Details local delivery'!Z:Z,'Details local delivery'!B:B,A1070)</f>
        <v>0</v>
      </c>
      <c r="L1070" s="96">
        <f>_xlfn.MAXIFS('Details local delivery'!AA:AA,'Details local delivery'!B:B,A1070)</f>
        <v>0</v>
      </c>
      <c r="M1070" s="256">
        <f>IFERROR(_xlfn.MAXIFS('Details local delivery'!AB:AB,'Details local delivery'!B:B,A1070),"-")</f>
        <v>0</v>
      </c>
      <c r="N1070" s="104" t="e">
        <f t="shared" si="190"/>
        <v>#DIV/0!</v>
      </c>
      <c r="O1070" s="104" t="e">
        <f t="shared" si="191"/>
        <v>#DIV/0!</v>
      </c>
      <c r="P1070" s="99">
        <f t="shared" si="192"/>
        <v>0</v>
      </c>
      <c r="Q1070" s="100">
        <f t="shared" si="193"/>
        <v>0</v>
      </c>
      <c r="R1070" s="105" t="e">
        <f t="shared" si="194"/>
        <v>#DIV/0!</v>
      </c>
      <c r="S1070" s="101" t="e">
        <f t="shared" si="197"/>
        <v>#DIV/0!</v>
      </c>
      <c r="T1070" s="102"/>
      <c r="U1070" s="107"/>
      <c r="V1070" s="5"/>
    </row>
    <row r="1071" spans="1:22" ht="15.6" hidden="1" x14ac:dyDescent="0.3">
      <c r="A1071" s="18" t="s">
        <v>2043</v>
      </c>
      <c r="B1071" s="92">
        <f>+IFERROR(VLOOKUP(A1071,'Details local delivery'!B:C,2,0),"-")</f>
        <v>46143</v>
      </c>
      <c r="C1071" s="93">
        <f t="shared" si="189"/>
        <v>46143</v>
      </c>
      <c r="D1071" s="94" t="str">
        <f>+IFERROR(VLOOKUP(A1071,'Details local delivery'!B:E,4,0),"-")</f>
        <v>9524TU238</v>
      </c>
      <c r="E1071" s="94">
        <f>VLOOKUP(A1071,'Details local delivery'!B:L,11,0)</f>
        <v>0</v>
      </c>
      <c r="F1071" s="94">
        <f>SUMIFS('Details local delivery'!M:M,'Details local delivery'!G:G,'RECAP Delivery Plan '!A1071)</f>
        <v>11</v>
      </c>
      <c r="G1071" s="94">
        <f>VLOOKUP(A1071,'Details local delivery'!B:J,9,0)</f>
        <v>0</v>
      </c>
      <c r="H1071" s="95">
        <f>SUMIFS('Details local delivery'!K:K,'Details local delivery'!G:G,'RECAP Delivery Plan '!A1071)</f>
        <v>0</v>
      </c>
      <c r="I1071" s="96">
        <f>SUMIFS('Details local delivery'!Y:Y,'Details local delivery'!B:B,A:A)</f>
        <v>0</v>
      </c>
      <c r="J1071" s="97">
        <f>AVERAGEIFS('Details local delivery'!W:W,'Details local delivery'!B:B,A1071)</f>
        <v>1</v>
      </c>
      <c r="K1071" s="96">
        <f>_xlfn.MAXIFS('Details local delivery'!Z:Z,'Details local delivery'!B:B,A1071)</f>
        <v>0</v>
      </c>
      <c r="L1071" s="96">
        <f>_xlfn.MAXIFS('Details local delivery'!AA:AA,'Details local delivery'!B:B,A1071)</f>
        <v>0</v>
      </c>
      <c r="M1071" s="96">
        <f>_xlfn.MAXIFS('Details local delivery'!AB:AB,'Details local delivery'!B:B,A1071)</f>
        <v>0</v>
      </c>
      <c r="N1071" s="104" t="e">
        <f t="shared" si="190"/>
        <v>#DIV/0!</v>
      </c>
      <c r="O1071" s="104" t="e">
        <f t="shared" si="191"/>
        <v>#DIV/0!</v>
      </c>
      <c r="P1071" s="99">
        <f t="shared" si="192"/>
        <v>0</v>
      </c>
      <c r="Q1071" s="100">
        <f t="shared" si="193"/>
        <v>0</v>
      </c>
      <c r="R1071" s="105" t="e">
        <f t="shared" si="194"/>
        <v>#DIV/0!</v>
      </c>
      <c r="S1071" s="101" t="e">
        <f t="shared" si="197"/>
        <v>#DIV/0!</v>
      </c>
      <c r="T1071" s="102"/>
      <c r="U1071" s="107"/>
      <c r="V1071" s="5"/>
    </row>
    <row r="1072" spans="1:22" ht="15.6" hidden="1" x14ac:dyDescent="0.3">
      <c r="A1072" s="18" t="s">
        <v>2044</v>
      </c>
      <c r="B1072" s="92">
        <f>+IFERROR(VLOOKUP(A1072,'Details local delivery'!B:C,2,0),"-")</f>
        <v>46144</v>
      </c>
      <c r="C1072" s="93">
        <f t="shared" si="189"/>
        <v>46144</v>
      </c>
      <c r="D1072" s="94" t="str">
        <f>+IFERROR(VLOOKUP(A1072,'Details local delivery'!B:E,4,0),"-")</f>
        <v>REM107627</v>
      </c>
      <c r="E1072" s="94">
        <f>VLOOKUP(A1072,'Details local delivery'!B:L,11,0)</f>
        <v>0</v>
      </c>
      <c r="F1072" s="94">
        <f>SUMIFS('Details local delivery'!M:M,'Details local delivery'!G:G,'RECAP Delivery Plan '!A1072)</f>
        <v>20</v>
      </c>
      <c r="G1072" s="94">
        <f>VLOOKUP(A1072,'Details local delivery'!B:J,9,0)</f>
        <v>0</v>
      </c>
      <c r="H1072" s="95">
        <f>SUMIFS('Details local delivery'!K:K,'Details local delivery'!G:G,'RECAP Delivery Plan '!A1072)</f>
        <v>21535.9</v>
      </c>
      <c r="I1072" s="96">
        <f>SUMIFS('Details local delivery'!Y:Y,'Details local delivery'!B:B,A:A)</f>
        <v>0</v>
      </c>
      <c r="J1072" s="97">
        <f>AVERAGEIFS('Details local delivery'!W:W,'Details local delivery'!B:B,A1072)</f>
        <v>1</v>
      </c>
      <c r="K1072" s="96">
        <f>_xlfn.MAXIFS('Details local delivery'!Z:Z,'Details local delivery'!B:B,A1072)</f>
        <v>0</v>
      </c>
      <c r="L1072" s="96">
        <f>_xlfn.MAXIFS('Details local delivery'!AA:AA,'Details local delivery'!B:B,A1072)</f>
        <v>0</v>
      </c>
      <c r="M1072" s="256">
        <f>IFERROR(_xlfn.MAXIFS('Details local delivery'!AB:AB,'Details local delivery'!B:B,A1072),"-")</f>
        <v>0</v>
      </c>
      <c r="N1072" s="104" t="e">
        <f t="shared" si="190"/>
        <v>#DIV/0!</v>
      </c>
      <c r="O1072" s="104" t="e">
        <f t="shared" si="191"/>
        <v>#DIV/0!</v>
      </c>
      <c r="P1072" s="99">
        <f t="shared" si="192"/>
        <v>0</v>
      </c>
      <c r="Q1072" s="100">
        <f t="shared" si="193"/>
        <v>0</v>
      </c>
      <c r="R1072" s="105" t="e">
        <f t="shared" si="194"/>
        <v>#DIV/0!</v>
      </c>
      <c r="S1072" s="101" t="e">
        <f t="shared" si="197"/>
        <v>#DIV/0!</v>
      </c>
      <c r="T1072" s="102"/>
      <c r="U1072" s="107"/>
      <c r="V1072" s="5"/>
    </row>
    <row r="1073" spans="1:22" ht="15.6" hidden="1" x14ac:dyDescent="0.3">
      <c r="A1073" s="18" t="s">
        <v>2045</v>
      </c>
      <c r="B1073" s="92">
        <f>+IFERROR(VLOOKUP(A1073,'Details local delivery'!B:C,2,0),"-")</f>
        <v>46144</v>
      </c>
      <c r="C1073" s="93">
        <f t="shared" si="189"/>
        <v>46144</v>
      </c>
      <c r="D1073" s="94" t="str">
        <f>+IFERROR(VLOOKUP(A1073,'Details local delivery'!B:E,4,0),"-")</f>
        <v>4331tu175</v>
      </c>
      <c r="E1073" s="94">
        <f>VLOOKUP(A1073,'Details local delivery'!B:L,11,0)</f>
        <v>0</v>
      </c>
      <c r="F1073" s="94">
        <f>SUMIFS('Details local delivery'!M:M,'Details local delivery'!G:G,'RECAP Delivery Plan '!A1073)</f>
        <v>9</v>
      </c>
      <c r="G1073" s="94">
        <f>VLOOKUP(A1073,'Details local delivery'!B:J,9,0)</f>
        <v>0</v>
      </c>
      <c r="H1073" s="95">
        <f>SUMIFS('Details local delivery'!K:K,'Details local delivery'!G:G,'RECAP Delivery Plan '!A1073)</f>
        <v>2000</v>
      </c>
      <c r="I1073" s="96">
        <f>SUMIFS('Details local delivery'!Y:Y,'Details local delivery'!B:B,A:A)</f>
        <v>0</v>
      </c>
      <c r="J1073" s="97">
        <f>AVERAGEIFS('Details local delivery'!W:W,'Details local delivery'!B:B,A1073)</f>
        <v>1</v>
      </c>
      <c r="K1073" s="96">
        <f>_xlfn.MAXIFS('Details local delivery'!Z:Z,'Details local delivery'!B:B,A1073)</f>
        <v>0</v>
      </c>
      <c r="L1073" s="96">
        <f>_xlfn.MAXIFS('Details local delivery'!AA:AA,'Details local delivery'!B:B,A1073)</f>
        <v>0</v>
      </c>
      <c r="M1073" s="256">
        <f>IFERROR(_xlfn.MAXIFS('Details local delivery'!AB:AB,'Details local delivery'!B:B,A1073),"-")</f>
        <v>80033026</v>
      </c>
      <c r="N1073" s="104" t="e">
        <f t="shared" si="190"/>
        <v>#DIV/0!</v>
      </c>
      <c r="O1073" s="104" t="e">
        <f t="shared" si="191"/>
        <v>#DIV/0!</v>
      </c>
      <c r="P1073" s="99">
        <f t="shared" si="192"/>
        <v>80033026</v>
      </c>
      <c r="Q1073" s="100">
        <f t="shared" si="193"/>
        <v>80033026</v>
      </c>
      <c r="R1073" s="105">
        <f t="shared" si="194"/>
        <v>1</v>
      </c>
      <c r="S1073" s="101" t="e">
        <f t="shared" si="197"/>
        <v>#DIV/0!</v>
      </c>
      <c r="T1073" s="102"/>
      <c r="U1073" s="107"/>
      <c r="V1073" s="5"/>
    </row>
    <row r="1074" spans="1:22" ht="15.6" hidden="1" x14ac:dyDescent="0.3">
      <c r="A1074" s="18" t="s">
        <v>2046</v>
      </c>
      <c r="B1074" s="92">
        <f>+IFERROR(VLOOKUP(A1074,'Details local delivery'!B:C,2,0),"-")</f>
        <v>46144</v>
      </c>
      <c r="C1074" s="93">
        <f t="shared" si="189"/>
        <v>46144</v>
      </c>
      <c r="D1074" s="94" t="str">
        <f>+IFERROR(VLOOKUP(A1074,'Details local delivery'!B:E,4,0),"-")</f>
        <v>4331tu175</v>
      </c>
      <c r="E1074" s="94">
        <f>VLOOKUP(A1074,'Details local delivery'!B:L,11,0)</f>
        <v>0</v>
      </c>
      <c r="F1074" s="94">
        <f>SUMIFS('Details local delivery'!M:M,'Details local delivery'!G:G,'RECAP Delivery Plan '!A1074)</f>
        <v>1</v>
      </c>
      <c r="G1074" s="94">
        <f>VLOOKUP(A1074,'Details local delivery'!B:J,9,0)</f>
        <v>0</v>
      </c>
      <c r="H1074" s="95">
        <f>SUMIFS('Details local delivery'!K:K,'Details local delivery'!G:G,'RECAP Delivery Plan '!A1074)</f>
        <v>1100</v>
      </c>
      <c r="I1074" s="96">
        <f>SUMIFS('Details local delivery'!Y:Y,'Details local delivery'!B:B,A:A)</f>
        <v>0</v>
      </c>
      <c r="J1074" s="97">
        <f>AVERAGEIFS('Details local delivery'!W:W,'Details local delivery'!B:B,A1074)</f>
        <v>1</v>
      </c>
      <c r="K1074" s="96">
        <f>_xlfn.MAXIFS('Details local delivery'!Z:Z,'Details local delivery'!B:B,A1074)</f>
        <v>0</v>
      </c>
      <c r="L1074" s="96">
        <f>_xlfn.MAXIFS('Details local delivery'!AA:AA,'Details local delivery'!B:B,A1074)</f>
        <v>0</v>
      </c>
      <c r="M1074" s="96">
        <f>_xlfn.MAXIFS('Details local delivery'!AB:AB,'Details local delivery'!B:B,A1074)</f>
        <v>80033144</v>
      </c>
      <c r="N1074" s="104" t="e">
        <f t="shared" si="190"/>
        <v>#DIV/0!</v>
      </c>
      <c r="O1074" s="104" t="e">
        <f t="shared" si="191"/>
        <v>#DIV/0!</v>
      </c>
      <c r="P1074" s="99">
        <f t="shared" si="192"/>
        <v>80033144</v>
      </c>
      <c r="Q1074" s="100">
        <f t="shared" si="193"/>
        <v>80033144</v>
      </c>
      <c r="R1074" s="105">
        <f t="shared" si="194"/>
        <v>1</v>
      </c>
      <c r="S1074" s="101"/>
      <c r="T1074" s="102"/>
      <c r="U1074" s="107"/>
      <c r="V1074" s="5"/>
    </row>
    <row r="1075" spans="1:22" ht="15.6" hidden="1" x14ac:dyDescent="0.3">
      <c r="A1075" s="18" t="s">
        <v>2047</v>
      </c>
      <c r="B1075" s="92">
        <f>+IFERROR(VLOOKUP(A1075,'Details local delivery'!B:C,2,0),"-")</f>
        <v>46144</v>
      </c>
      <c r="C1075" s="93">
        <f t="shared" si="189"/>
        <v>46144</v>
      </c>
      <c r="D1075" s="94" t="str">
        <f>+IFERROR(VLOOKUP(A1075,'Details local delivery'!B:E,4,0),"-")</f>
        <v>626tu203</v>
      </c>
      <c r="E1075" s="94">
        <f>VLOOKUP(A1075,'Details local delivery'!B:L,11,0)</f>
        <v>0</v>
      </c>
      <c r="F1075" s="94">
        <f>SUMIFS('Details local delivery'!M:M,'Details local delivery'!G:G,'RECAP Delivery Plan '!A1075)</f>
        <v>0</v>
      </c>
      <c r="G1075" s="94">
        <f>VLOOKUP(A1075,'Details local delivery'!B:J,9,0)</f>
        <v>0</v>
      </c>
      <c r="H1075" s="95">
        <f>SUMIFS('Details local delivery'!K:K,'Details local delivery'!G:G,'RECAP Delivery Plan '!A1075)</f>
        <v>12000</v>
      </c>
      <c r="I1075" s="96">
        <f>SUMIFS('Details local delivery'!Y:Y,'Details local delivery'!B:B,A:A)</f>
        <v>0</v>
      </c>
      <c r="J1075" s="97">
        <f>AVERAGEIFS('Details local delivery'!W:W,'Details local delivery'!B:B,A1075)</f>
        <v>1</v>
      </c>
      <c r="K1075" s="96">
        <f>_xlfn.MAXIFS('Details local delivery'!Z:Z,'Details local delivery'!B:B,A1075)</f>
        <v>0</v>
      </c>
      <c r="L1075" s="96">
        <f>_xlfn.MAXIFS('Details local delivery'!AA:AA,'Details local delivery'!B:B,A1075)</f>
        <v>0</v>
      </c>
      <c r="M1075" s="96">
        <f>_xlfn.MAXIFS('Details local delivery'!AB:AB,'Details local delivery'!B:B,A1075)</f>
        <v>0</v>
      </c>
      <c r="N1075" s="104" t="e">
        <f t="shared" si="190"/>
        <v>#DIV/0!</v>
      </c>
      <c r="O1075" s="104" t="e">
        <f t="shared" si="191"/>
        <v>#DIV/0!</v>
      </c>
      <c r="P1075" s="99">
        <f t="shared" si="192"/>
        <v>0</v>
      </c>
      <c r="Q1075" s="100">
        <f t="shared" si="193"/>
        <v>0</v>
      </c>
      <c r="R1075" s="105" t="e">
        <f t="shared" si="194"/>
        <v>#DIV/0!</v>
      </c>
      <c r="S1075" s="101"/>
      <c r="T1075" s="102"/>
      <c r="U1075" s="107"/>
      <c r="V1075" s="5"/>
    </row>
    <row r="1076" spans="1:22" ht="15.6" hidden="1" x14ac:dyDescent="0.3">
      <c r="A1076" s="18" t="s">
        <v>2048</v>
      </c>
      <c r="B1076" s="92">
        <f>+IFERROR(VLOOKUP(A1076,'Details local delivery'!B:C,2,0),"-")</f>
        <v>46144</v>
      </c>
      <c r="C1076" s="93">
        <f t="shared" si="189"/>
        <v>46144</v>
      </c>
      <c r="D1076" s="94" t="str">
        <f>+IFERROR(VLOOKUP(A1076,'Details local delivery'!B:E,4,0),"-")</f>
        <v>9524TU238</v>
      </c>
      <c r="E1076" s="94">
        <f>VLOOKUP(A1076,'Details local delivery'!B:L,11,0)</f>
        <v>0</v>
      </c>
      <c r="F1076" s="94">
        <f>SUMIFS('Details local delivery'!M:M,'Details local delivery'!G:G,'RECAP Delivery Plan '!A1076)</f>
        <v>10</v>
      </c>
      <c r="G1076" s="94">
        <f>VLOOKUP(A1076,'Details local delivery'!B:J,9,0)</f>
        <v>0</v>
      </c>
      <c r="H1076" s="95">
        <f>SUMIFS('Details local delivery'!K:K,'Details local delivery'!G:G,'RECAP Delivery Plan '!A1076)</f>
        <v>12000</v>
      </c>
      <c r="I1076" s="96">
        <f>SUMIFS('Details local delivery'!Y:Y,'Details local delivery'!B:B,A:A)</f>
        <v>0</v>
      </c>
      <c r="J1076" s="97">
        <f>AVERAGEIFS('Details local delivery'!W:W,'Details local delivery'!B:B,A1076)</f>
        <v>1</v>
      </c>
      <c r="K1076" s="96">
        <f>_xlfn.MAXIFS('Details local delivery'!Z:Z,'Details local delivery'!B:B,A1076)</f>
        <v>0</v>
      </c>
      <c r="L1076" s="96">
        <f>_xlfn.MAXIFS('Details local delivery'!AA:AA,'Details local delivery'!B:B,A1076)</f>
        <v>0</v>
      </c>
      <c r="M1076" s="256">
        <f>IFERROR(_xlfn.MAXIFS('Details local delivery'!AB:AB,'Details local delivery'!B:B,A1076),"-")</f>
        <v>0</v>
      </c>
      <c r="N1076" s="104" t="e">
        <f t="shared" si="190"/>
        <v>#DIV/0!</v>
      </c>
      <c r="O1076" s="104" t="e">
        <f t="shared" si="191"/>
        <v>#DIV/0!</v>
      </c>
      <c r="P1076" s="99">
        <f t="shared" si="192"/>
        <v>0</v>
      </c>
      <c r="Q1076" s="100">
        <f t="shared" si="193"/>
        <v>0</v>
      </c>
      <c r="R1076" s="105" t="e">
        <f t="shared" si="194"/>
        <v>#DIV/0!</v>
      </c>
      <c r="S1076" s="101" t="e">
        <f>MAX(N1076,O1076)</f>
        <v>#DIV/0!</v>
      </c>
      <c r="T1076" s="102"/>
      <c r="U1076" s="107"/>
      <c r="V1076" s="5"/>
    </row>
    <row r="1077" spans="1:22" ht="15.6" hidden="1" x14ac:dyDescent="0.3">
      <c r="A1077" s="18" t="s">
        <v>2049</v>
      </c>
      <c r="B1077" s="92">
        <f>+IFERROR(VLOOKUP(A1077,'Details local delivery'!B:C,2,0),"-")</f>
        <v>46146</v>
      </c>
      <c r="C1077" s="93">
        <f t="shared" ref="C1077:C1117" si="198">B1077</f>
        <v>46146</v>
      </c>
      <c r="D1077" s="94" t="str">
        <f>+IFERROR(VLOOKUP(A1077,'Details local delivery'!B:E,4,0),"-")</f>
        <v>REM107627</v>
      </c>
      <c r="E1077" s="94">
        <f>VLOOKUP(A1077,'Details local delivery'!B:L,11,0)</f>
        <v>0</v>
      </c>
      <c r="F1077" s="94">
        <f>SUMIFS('Details local delivery'!M:M,'Details local delivery'!G:G,'RECAP Delivery Plan '!A1077)</f>
        <v>28</v>
      </c>
      <c r="G1077" s="94">
        <f>VLOOKUP(A1077,'Details local delivery'!B:J,9,0)</f>
        <v>0</v>
      </c>
      <c r="H1077" s="95">
        <f>SUMIFS('Details local delivery'!K:K,'Details local delivery'!G:G,'RECAP Delivery Plan '!A1077)</f>
        <v>14611</v>
      </c>
      <c r="I1077" s="96">
        <f>SUMIFS('Details local delivery'!Y:Y,'Details local delivery'!B:B,A:A)</f>
        <v>0</v>
      </c>
      <c r="J1077" s="97">
        <f>AVERAGEIFS('Details local delivery'!W:W,'Details local delivery'!B:B,A1077)</f>
        <v>1</v>
      </c>
      <c r="K1077" s="96">
        <f>_xlfn.MAXIFS('Details local delivery'!Z:Z,'Details local delivery'!B:B,A1077)</f>
        <v>0</v>
      </c>
      <c r="L1077" s="96">
        <f>_xlfn.MAXIFS('Details local delivery'!AA:AA,'Details local delivery'!B:B,A1077)</f>
        <v>0</v>
      </c>
      <c r="M1077" s="96">
        <f>_xlfn.MAXIFS('Details local delivery'!AB:AB,'Details local delivery'!B:B,A1077)</f>
        <v>80033100</v>
      </c>
      <c r="N1077" s="104" t="e">
        <f t="shared" ref="N1077:N1117" si="199">+F1077/E1077</f>
        <v>#DIV/0!</v>
      </c>
      <c r="O1077" s="104" t="e">
        <f t="shared" ref="O1077:O1117" si="200">+H1077/G1077</f>
        <v>#DIV/0!</v>
      </c>
      <c r="P1077" s="99">
        <f t="shared" ref="P1077:P1117" si="201">K1077+L1077+M1077</f>
        <v>80033100</v>
      </c>
      <c r="Q1077" s="100">
        <f t="shared" ref="Q1077:Q1117" si="202">P1077+I1077</f>
        <v>80033100</v>
      </c>
      <c r="R1077" s="105">
        <f t="shared" ref="R1077:R1117" si="203">Q1077/P1077</f>
        <v>1</v>
      </c>
      <c r="S1077" s="101"/>
      <c r="T1077" s="102"/>
      <c r="U1077" s="107"/>
      <c r="V1077" s="5"/>
    </row>
    <row r="1078" spans="1:22" ht="15.6" hidden="1" x14ac:dyDescent="0.3">
      <c r="A1078" s="18" t="s">
        <v>2050</v>
      </c>
      <c r="B1078" s="92">
        <f>+IFERROR(VLOOKUP(A1078,'Details local delivery'!B:C,2,0),"-")</f>
        <v>46146</v>
      </c>
      <c r="C1078" s="93">
        <f t="shared" si="198"/>
        <v>46146</v>
      </c>
      <c r="D1078" s="94" t="str">
        <f>+IFERROR(VLOOKUP(A1078,'Details local delivery'!B:E,4,0),"-")</f>
        <v>626tu203</v>
      </c>
      <c r="E1078" s="94">
        <f>VLOOKUP(A1078,'Details local delivery'!B:L,11,0)</f>
        <v>0</v>
      </c>
      <c r="F1078" s="94">
        <f>SUMIFS('Details local delivery'!M:M,'Details local delivery'!G:G,'RECAP Delivery Plan '!A1078)</f>
        <v>6</v>
      </c>
      <c r="G1078" s="94">
        <f>VLOOKUP(A1078,'Details local delivery'!B:J,9,0)</f>
        <v>0</v>
      </c>
      <c r="H1078" s="95">
        <f>SUMIFS('Details local delivery'!K:K,'Details local delivery'!G:G,'RECAP Delivery Plan '!A1078)</f>
        <v>3918</v>
      </c>
      <c r="I1078" s="96">
        <f>SUMIFS('Details local delivery'!Y:Y,'Details local delivery'!B:B,A:A)</f>
        <v>0</v>
      </c>
      <c r="J1078" s="97">
        <f>AVERAGEIFS('Details local delivery'!W:W,'Details local delivery'!B:B,A1078)</f>
        <v>1</v>
      </c>
      <c r="K1078" s="96">
        <f>_xlfn.MAXIFS('Details local delivery'!Z:Z,'Details local delivery'!B:B,A1078)</f>
        <v>0</v>
      </c>
      <c r="L1078" s="96">
        <f>_xlfn.MAXIFS('Details local delivery'!AA:AA,'Details local delivery'!B:B,A1078)</f>
        <v>0</v>
      </c>
      <c r="M1078" s="96">
        <f>_xlfn.MAXIFS('Details local delivery'!AB:AB,'Details local delivery'!B:B,A1078)</f>
        <v>0</v>
      </c>
      <c r="N1078" s="104" t="e">
        <f t="shared" si="199"/>
        <v>#DIV/0!</v>
      </c>
      <c r="O1078" s="104" t="e">
        <f t="shared" si="200"/>
        <v>#DIV/0!</v>
      </c>
      <c r="P1078" s="99">
        <f t="shared" si="201"/>
        <v>0</v>
      </c>
      <c r="Q1078" s="100">
        <f t="shared" si="202"/>
        <v>0</v>
      </c>
      <c r="R1078" s="105" t="e">
        <f t="shared" si="203"/>
        <v>#DIV/0!</v>
      </c>
      <c r="S1078" s="101"/>
      <c r="T1078" s="102"/>
      <c r="U1078" s="107"/>
      <c r="V1078" s="5"/>
    </row>
    <row r="1079" spans="1:22" ht="15.6" hidden="1" x14ac:dyDescent="0.3">
      <c r="A1079" s="18" t="s">
        <v>2051</v>
      </c>
      <c r="B1079" s="92">
        <f>+IFERROR(VLOOKUP(A1079,'Details local delivery'!B:C,2,0),"-")</f>
        <v>46146</v>
      </c>
      <c r="C1079" s="93">
        <f t="shared" si="198"/>
        <v>46146</v>
      </c>
      <c r="D1079" s="94" t="str">
        <f>+IFERROR(VLOOKUP(A1079,'Details local delivery'!B:E,4,0),"-")</f>
        <v>626tu203</v>
      </c>
      <c r="E1079" s="94">
        <f>VLOOKUP(A1079,'Details local delivery'!B:L,11,0)</f>
        <v>0</v>
      </c>
      <c r="F1079" s="94">
        <f>SUMIFS('Details local delivery'!M:M,'Details local delivery'!G:G,'RECAP Delivery Plan '!A1079)</f>
        <v>16</v>
      </c>
      <c r="G1079" s="94">
        <f>VLOOKUP(A1079,'Details local delivery'!B:J,9,0)</f>
        <v>0</v>
      </c>
      <c r="H1079" s="95">
        <f>SUMIFS('Details local delivery'!K:K,'Details local delivery'!G:G,'RECAP Delivery Plan '!A1079)</f>
        <v>13511.5</v>
      </c>
      <c r="I1079" s="96">
        <f>SUMIFS('Details local delivery'!Y:Y,'Details local delivery'!B:B,A:A)</f>
        <v>0</v>
      </c>
      <c r="J1079" s="97">
        <f>AVERAGEIFS('Details local delivery'!W:W,'Details local delivery'!B:B,A1079)</f>
        <v>1</v>
      </c>
      <c r="K1079" s="96">
        <f>_xlfn.MAXIFS('Details local delivery'!Z:Z,'Details local delivery'!B:B,A1079)</f>
        <v>0</v>
      </c>
      <c r="L1079" s="96">
        <f>_xlfn.MAXIFS('Details local delivery'!AA:AA,'Details local delivery'!B:B,A1079)</f>
        <v>0</v>
      </c>
      <c r="M1079" s="256">
        <f>IFERROR(_xlfn.MAXIFS('Details local delivery'!AB:AB,'Details local delivery'!B:B,A1079),"-")</f>
        <v>80033103</v>
      </c>
      <c r="N1079" s="104" t="e">
        <f t="shared" si="199"/>
        <v>#DIV/0!</v>
      </c>
      <c r="O1079" s="104" t="e">
        <f t="shared" si="200"/>
        <v>#DIV/0!</v>
      </c>
      <c r="P1079" s="99">
        <f t="shared" si="201"/>
        <v>80033103</v>
      </c>
      <c r="Q1079" s="100">
        <f t="shared" si="202"/>
        <v>80033103</v>
      </c>
      <c r="R1079" s="105">
        <f t="shared" si="203"/>
        <v>1</v>
      </c>
      <c r="S1079" s="101" t="e">
        <f>MAX(N1079,O1079)</f>
        <v>#DIV/0!</v>
      </c>
      <c r="T1079" s="102"/>
      <c r="U1079" s="107"/>
      <c r="V1079" s="5"/>
    </row>
    <row r="1080" spans="1:22" ht="15.6" hidden="1" x14ac:dyDescent="0.3">
      <c r="A1080" s="18" t="s">
        <v>2052</v>
      </c>
      <c r="B1080" s="92">
        <f>+IFERROR(VLOOKUP(A1080,'Details local delivery'!B:C,2,0),"-")</f>
        <v>46146</v>
      </c>
      <c r="C1080" s="93">
        <f t="shared" si="198"/>
        <v>46146</v>
      </c>
      <c r="D1080" s="94" t="str">
        <f>+IFERROR(VLOOKUP(A1080,'Details local delivery'!B:E,4,0),"-")</f>
        <v xml:space="preserve">location </v>
      </c>
      <c r="E1080" s="94">
        <f>VLOOKUP(A1080,'Details local delivery'!B:L,11,0)</f>
        <v>0</v>
      </c>
      <c r="F1080" s="94">
        <f>SUMIFS('Details local delivery'!M:M,'Details local delivery'!G:G,'RECAP Delivery Plan '!A1080)</f>
        <v>33</v>
      </c>
      <c r="G1080" s="94">
        <f>VLOOKUP(A1080,'Details local delivery'!B:J,9,0)</f>
        <v>0</v>
      </c>
      <c r="H1080" s="95">
        <f>SUMIFS('Details local delivery'!K:K,'Details local delivery'!G:G,'RECAP Delivery Plan '!A1080)</f>
        <v>0</v>
      </c>
      <c r="I1080" s="96">
        <f>SUMIFS('Details local delivery'!Y:Y,'Details local delivery'!B:B,A:A)</f>
        <v>0</v>
      </c>
      <c r="J1080" s="97">
        <f>AVERAGEIFS('Details local delivery'!W:W,'Details local delivery'!B:B,A1080)</f>
        <v>1</v>
      </c>
      <c r="K1080" s="96">
        <f>_xlfn.MAXIFS('Details local delivery'!Z:Z,'Details local delivery'!B:B,A1080)</f>
        <v>0</v>
      </c>
      <c r="L1080" s="96">
        <f>_xlfn.MAXIFS('Details local delivery'!AA:AA,'Details local delivery'!B:B,A1080)</f>
        <v>0</v>
      </c>
      <c r="M1080" s="96">
        <f>_xlfn.MAXIFS('Details local delivery'!AB:AB,'Details local delivery'!B:B,A1080)</f>
        <v>0</v>
      </c>
      <c r="N1080" s="104" t="e">
        <f t="shared" si="199"/>
        <v>#DIV/0!</v>
      </c>
      <c r="O1080" s="104" t="e">
        <f t="shared" si="200"/>
        <v>#DIV/0!</v>
      </c>
      <c r="P1080" s="99">
        <f t="shared" si="201"/>
        <v>0</v>
      </c>
      <c r="Q1080" s="100">
        <f t="shared" si="202"/>
        <v>0</v>
      </c>
      <c r="R1080" s="105" t="e">
        <f t="shared" si="203"/>
        <v>#DIV/0!</v>
      </c>
      <c r="S1080" s="101" t="e">
        <f t="shared" ref="S1080:S1143" si="204">MAX(N1080,O1080)</f>
        <v>#DIV/0!</v>
      </c>
      <c r="T1080" s="102"/>
      <c r="U1080" s="107"/>
      <c r="V1080" s="5"/>
    </row>
    <row r="1081" spans="1:22" ht="15.6" hidden="1" x14ac:dyDescent="0.3">
      <c r="A1081" s="18" t="s">
        <v>2053</v>
      </c>
      <c r="B1081" s="92">
        <f>+IFERROR(VLOOKUP(A1081,'Details local delivery'!B:C,2,0),"-")</f>
        <v>46146</v>
      </c>
      <c r="C1081" s="93">
        <f t="shared" si="198"/>
        <v>46146</v>
      </c>
      <c r="D1081" s="94" t="str">
        <f>+IFERROR(VLOOKUP(A1081,'Details local delivery'!B:E,4,0),"-")</f>
        <v>9524TU238</v>
      </c>
      <c r="E1081" s="94">
        <f>VLOOKUP(A1081,'Details local delivery'!B:L,11,0)</f>
        <v>0</v>
      </c>
      <c r="F1081" s="94">
        <f>SUMIFS('Details local delivery'!M:M,'Details local delivery'!G:G,'RECAP Delivery Plan '!A1081)</f>
        <v>10</v>
      </c>
      <c r="G1081" s="94">
        <f>VLOOKUP(A1081,'Details local delivery'!B:J,9,0)</f>
        <v>0</v>
      </c>
      <c r="H1081" s="95">
        <f>SUMIFS('Details local delivery'!K:K,'Details local delivery'!G:G,'RECAP Delivery Plan '!A1081)</f>
        <v>6400</v>
      </c>
      <c r="I1081" s="96">
        <f>SUMIFS('Details local delivery'!Y:Y,'Details local delivery'!B:B,A:A)</f>
        <v>0</v>
      </c>
      <c r="J1081" s="97">
        <f>AVERAGEIFS('Details local delivery'!W:W,'Details local delivery'!B:B,A1081)</f>
        <v>1</v>
      </c>
      <c r="K1081" s="96">
        <f>_xlfn.MAXIFS('Details local delivery'!Z:Z,'Details local delivery'!B:B,A1081)</f>
        <v>0</v>
      </c>
      <c r="L1081" s="96">
        <f>_xlfn.MAXIFS('Details local delivery'!AA:AA,'Details local delivery'!B:B,A1081)</f>
        <v>0</v>
      </c>
      <c r="M1081" s="256">
        <f>IFERROR(_xlfn.MAXIFS('Details local delivery'!AB:AB,'Details local delivery'!B:B,A1081),"-")</f>
        <v>0</v>
      </c>
      <c r="N1081" s="104" t="e">
        <f t="shared" si="199"/>
        <v>#DIV/0!</v>
      </c>
      <c r="O1081" s="104" t="e">
        <f t="shared" si="200"/>
        <v>#DIV/0!</v>
      </c>
      <c r="P1081" s="99">
        <f t="shared" si="201"/>
        <v>0</v>
      </c>
      <c r="Q1081" s="100">
        <f t="shared" si="202"/>
        <v>0</v>
      </c>
      <c r="R1081" s="105" t="e">
        <f t="shared" si="203"/>
        <v>#DIV/0!</v>
      </c>
      <c r="S1081" s="101" t="e">
        <f t="shared" si="204"/>
        <v>#DIV/0!</v>
      </c>
      <c r="T1081" s="102"/>
      <c r="U1081" s="107"/>
      <c r="V1081" s="5"/>
    </row>
    <row r="1082" spans="1:22" ht="15.6" hidden="1" x14ac:dyDescent="0.3">
      <c r="A1082" s="18" t="s">
        <v>2054</v>
      </c>
      <c r="B1082" s="92">
        <f>+IFERROR(VLOOKUP(A1082,'Details local delivery'!B:C,2,0),"-")</f>
        <v>46146</v>
      </c>
      <c r="C1082" s="93">
        <f t="shared" si="198"/>
        <v>46146</v>
      </c>
      <c r="D1082" s="94" t="str">
        <f>+IFERROR(VLOOKUP(A1082,'Details local delivery'!B:E,4,0),"-")</f>
        <v>4331tu175</v>
      </c>
      <c r="E1082" s="94">
        <f>VLOOKUP(A1082,'Details local delivery'!B:L,11,0)</f>
        <v>0</v>
      </c>
      <c r="F1082" s="94">
        <f>SUMIFS('Details local delivery'!M:M,'Details local delivery'!G:G,'RECAP Delivery Plan '!A1082)</f>
        <v>14</v>
      </c>
      <c r="G1082" s="94">
        <f>VLOOKUP(A1082,'Details local delivery'!B:J,9,0)</f>
        <v>0</v>
      </c>
      <c r="H1082" s="95">
        <f>SUMIFS('Details local delivery'!K:K,'Details local delivery'!G:G,'RECAP Delivery Plan '!A1082)</f>
        <v>8500</v>
      </c>
      <c r="I1082" s="96">
        <f>SUMIFS('Details local delivery'!Y:Y,'Details local delivery'!B:B,A:A)</f>
        <v>0</v>
      </c>
      <c r="J1082" s="97">
        <f>AVERAGEIFS('Details local delivery'!W:W,'Details local delivery'!B:B,A1082)</f>
        <v>1</v>
      </c>
      <c r="K1082" s="96">
        <f>_xlfn.MAXIFS('Details local delivery'!Z:Z,'Details local delivery'!B:B,A1082)</f>
        <v>0</v>
      </c>
      <c r="L1082" s="96">
        <f>_xlfn.MAXIFS('Details local delivery'!AA:AA,'Details local delivery'!B:B,A1082)</f>
        <v>0</v>
      </c>
      <c r="M1082" s="256">
        <f>IFERROR(_xlfn.MAXIFS('Details local delivery'!AB:AB,'Details local delivery'!B:B,A1082),"-")</f>
        <v>0</v>
      </c>
      <c r="N1082" s="104" t="e">
        <f t="shared" si="199"/>
        <v>#DIV/0!</v>
      </c>
      <c r="O1082" s="104" t="e">
        <f t="shared" si="200"/>
        <v>#DIV/0!</v>
      </c>
      <c r="P1082" s="99">
        <f t="shared" si="201"/>
        <v>0</v>
      </c>
      <c r="Q1082" s="100">
        <f t="shared" si="202"/>
        <v>0</v>
      </c>
      <c r="R1082" s="105" t="e">
        <f t="shared" si="203"/>
        <v>#DIV/0!</v>
      </c>
      <c r="S1082" s="101" t="e">
        <f t="shared" si="204"/>
        <v>#DIV/0!</v>
      </c>
      <c r="T1082" s="102"/>
      <c r="U1082" s="107"/>
      <c r="V1082" s="5"/>
    </row>
    <row r="1083" spans="1:22" ht="15.6" hidden="1" x14ac:dyDescent="0.3">
      <c r="A1083" s="18" t="s">
        <v>2055</v>
      </c>
      <c r="B1083" s="92">
        <f>+IFERROR(VLOOKUP(A1083,'Details local delivery'!B:C,2,0),"-")</f>
        <v>46146</v>
      </c>
      <c r="C1083" s="93">
        <f t="shared" si="198"/>
        <v>46146</v>
      </c>
      <c r="D1083" s="94" t="str">
        <f>+IFERROR(VLOOKUP(A1083,'Details local delivery'!B:E,4,0),"-")</f>
        <v>4331tu175</v>
      </c>
      <c r="E1083" s="94">
        <f>VLOOKUP(A1083,'Details local delivery'!B:L,11,0)</f>
        <v>0</v>
      </c>
      <c r="F1083" s="94">
        <f>SUMIFS('Details local delivery'!M:M,'Details local delivery'!G:G,'RECAP Delivery Plan '!A1083)</f>
        <v>11</v>
      </c>
      <c r="G1083" s="94">
        <f>VLOOKUP(A1083,'Details local delivery'!B:J,9,0)</f>
        <v>0</v>
      </c>
      <c r="H1083" s="95">
        <f>SUMIFS('Details local delivery'!K:K,'Details local delivery'!G:G,'RECAP Delivery Plan '!A1083)</f>
        <v>8000</v>
      </c>
      <c r="I1083" s="96">
        <f>SUMIFS('Details local delivery'!Y:Y,'Details local delivery'!B:B,A:A)</f>
        <v>0</v>
      </c>
      <c r="J1083" s="97">
        <f>AVERAGEIFS('Details local delivery'!W:W,'Details local delivery'!B:B,A1083)</f>
        <v>1</v>
      </c>
      <c r="K1083" s="96">
        <f>_xlfn.MAXIFS('Details local delivery'!Z:Z,'Details local delivery'!B:B,A1083)</f>
        <v>0</v>
      </c>
      <c r="L1083" s="96">
        <f>_xlfn.MAXIFS('Details local delivery'!AA:AA,'Details local delivery'!B:B,A1083)</f>
        <v>0</v>
      </c>
      <c r="M1083" s="256">
        <f>IFERROR(_xlfn.MAXIFS('Details local delivery'!AB:AB,'Details local delivery'!B:B,A1083),"-")</f>
        <v>80033058</v>
      </c>
      <c r="N1083" s="104" t="e">
        <f t="shared" si="199"/>
        <v>#DIV/0!</v>
      </c>
      <c r="O1083" s="104" t="e">
        <f t="shared" si="200"/>
        <v>#DIV/0!</v>
      </c>
      <c r="P1083" s="99">
        <f t="shared" si="201"/>
        <v>80033058</v>
      </c>
      <c r="Q1083" s="100">
        <f t="shared" si="202"/>
        <v>80033058</v>
      </c>
      <c r="R1083" s="105">
        <f t="shared" si="203"/>
        <v>1</v>
      </c>
      <c r="S1083" s="101" t="e">
        <f t="shared" si="204"/>
        <v>#DIV/0!</v>
      </c>
      <c r="T1083" s="102"/>
      <c r="U1083" s="107"/>
      <c r="V1083" s="5"/>
    </row>
    <row r="1084" spans="1:22" ht="15.6" hidden="1" x14ac:dyDescent="0.3">
      <c r="A1084" s="18" t="s">
        <v>2056</v>
      </c>
      <c r="B1084" s="92">
        <f>+IFERROR(VLOOKUP(A1084,'Details local delivery'!B:C,2,0),"-")</f>
        <v>46146</v>
      </c>
      <c r="C1084" s="93">
        <f t="shared" si="198"/>
        <v>46146</v>
      </c>
      <c r="D1084" s="94" t="str">
        <f>+IFERROR(VLOOKUP(A1084,'Details local delivery'!B:E,4,0),"-")</f>
        <v>626tu203</v>
      </c>
      <c r="E1084" s="94">
        <f>VLOOKUP(A1084,'Details local delivery'!B:L,11,0)</f>
        <v>0</v>
      </c>
      <c r="F1084" s="94">
        <f>SUMIFS('Details local delivery'!M:M,'Details local delivery'!G:G,'RECAP Delivery Plan '!A1084)</f>
        <v>6</v>
      </c>
      <c r="G1084" s="94">
        <f>VLOOKUP(A1084,'Details local delivery'!B:J,9,0)</f>
        <v>0</v>
      </c>
      <c r="H1084" s="95">
        <f>SUMIFS('Details local delivery'!K:K,'Details local delivery'!G:G,'RECAP Delivery Plan '!A1084)</f>
        <v>0</v>
      </c>
      <c r="I1084" s="96">
        <f>SUMIFS('Details local delivery'!Y:Y,'Details local delivery'!B:B,A:A)</f>
        <v>0</v>
      </c>
      <c r="J1084" s="97">
        <f>AVERAGEIFS('Details local delivery'!W:W,'Details local delivery'!B:B,A1084)</f>
        <v>1</v>
      </c>
      <c r="K1084" s="96">
        <f>_xlfn.MAXIFS('Details local delivery'!Z:Z,'Details local delivery'!B:B,A1084)</f>
        <v>0</v>
      </c>
      <c r="L1084" s="96">
        <f>_xlfn.MAXIFS('Details local delivery'!AA:AA,'Details local delivery'!B:B,A1084)</f>
        <v>0</v>
      </c>
      <c r="M1084" s="96">
        <f>_xlfn.MAXIFS('Details local delivery'!AB:AB,'Details local delivery'!B:B,A1084)</f>
        <v>0</v>
      </c>
      <c r="N1084" s="104" t="e">
        <f t="shared" si="199"/>
        <v>#DIV/0!</v>
      </c>
      <c r="O1084" s="104" t="e">
        <f t="shared" si="200"/>
        <v>#DIV/0!</v>
      </c>
      <c r="P1084" s="99">
        <f t="shared" si="201"/>
        <v>0</v>
      </c>
      <c r="Q1084" s="100">
        <f t="shared" si="202"/>
        <v>0</v>
      </c>
      <c r="R1084" s="105" t="e">
        <f t="shared" si="203"/>
        <v>#DIV/0!</v>
      </c>
      <c r="S1084" s="101" t="e">
        <f t="shared" si="204"/>
        <v>#DIV/0!</v>
      </c>
      <c r="T1084" s="102"/>
      <c r="U1084" s="107"/>
      <c r="V1084" s="5"/>
    </row>
    <row r="1085" spans="1:22" ht="15.6" hidden="1" x14ac:dyDescent="0.3">
      <c r="A1085" s="18" t="s">
        <v>2057</v>
      </c>
      <c r="B1085" s="92">
        <f>+IFERROR(VLOOKUP(A1085,'Details local delivery'!B:C,2,0),"-")</f>
        <v>46146</v>
      </c>
      <c r="C1085" s="93">
        <f t="shared" si="198"/>
        <v>46146</v>
      </c>
      <c r="D1085" s="94" t="str">
        <f>+IFERROR(VLOOKUP(A1085,'Details local delivery'!B:E,4,0),"-")</f>
        <v>9524TU238</v>
      </c>
      <c r="E1085" s="94">
        <f>VLOOKUP(A1085,'Details local delivery'!B:L,11,0)</f>
        <v>0</v>
      </c>
      <c r="F1085" s="94">
        <f>SUMIFS('Details local delivery'!M:M,'Details local delivery'!G:G,'RECAP Delivery Plan '!A1085)</f>
        <v>10</v>
      </c>
      <c r="G1085" s="94">
        <f>VLOOKUP(A1085,'Details local delivery'!B:J,9,0)</f>
        <v>0</v>
      </c>
      <c r="H1085" s="95">
        <f>SUMIFS('Details local delivery'!K:K,'Details local delivery'!G:G,'RECAP Delivery Plan '!A1085)</f>
        <v>10000</v>
      </c>
      <c r="I1085" s="96">
        <f>SUMIFS('Details local delivery'!Y:Y,'Details local delivery'!B:B,A:A)</f>
        <v>0</v>
      </c>
      <c r="J1085" s="97">
        <f>AVERAGEIFS('Details local delivery'!W:W,'Details local delivery'!B:B,A1085)</f>
        <v>1</v>
      </c>
      <c r="K1085" s="96">
        <f>_xlfn.MAXIFS('Details local delivery'!Z:Z,'Details local delivery'!B:B,A1085)</f>
        <v>0</v>
      </c>
      <c r="L1085" s="96">
        <f>_xlfn.MAXIFS('Details local delivery'!AA:AA,'Details local delivery'!B:B,A1085)</f>
        <v>0</v>
      </c>
      <c r="M1085" s="256">
        <f>IFERROR(_xlfn.MAXIFS('Details local delivery'!AB:AB,'Details local delivery'!B:B,A1085),"-")</f>
        <v>0</v>
      </c>
      <c r="N1085" s="104" t="e">
        <f t="shared" si="199"/>
        <v>#DIV/0!</v>
      </c>
      <c r="O1085" s="104" t="e">
        <f t="shared" si="200"/>
        <v>#DIV/0!</v>
      </c>
      <c r="P1085" s="99">
        <f t="shared" si="201"/>
        <v>0</v>
      </c>
      <c r="Q1085" s="100">
        <f t="shared" si="202"/>
        <v>0</v>
      </c>
      <c r="R1085" s="105" t="e">
        <f t="shared" si="203"/>
        <v>#DIV/0!</v>
      </c>
      <c r="S1085" s="101" t="e">
        <f t="shared" si="204"/>
        <v>#DIV/0!</v>
      </c>
      <c r="T1085" s="102"/>
      <c r="U1085" s="107"/>
      <c r="V1085" s="5"/>
    </row>
    <row r="1086" spans="1:22" ht="15.6" hidden="1" x14ac:dyDescent="0.3">
      <c r="A1086" s="18" t="s">
        <v>2058</v>
      </c>
      <c r="B1086" s="92">
        <f>+IFERROR(VLOOKUP(A1086,'Details local delivery'!B:C,2,0),"-")</f>
        <v>46146</v>
      </c>
      <c r="C1086" s="93">
        <f t="shared" si="198"/>
        <v>46146</v>
      </c>
      <c r="D1086" s="94" t="str">
        <f>+IFERROR(VLOOKUP(A1086,'Details local delivery'!B:E,4,0),"-")</f>
        <v>626tu203</v>
      </c>
      <c r="E1086" s="94">
        <f>VLOOKUP(A1086,'Details local delivery'!B:L,11,0)</f>
        <v>0</v>
      </c>
      <c r="F1086" s="94">
        <f>SUMIFS('Details local delivery'!M:M,'Details local delivery'!G:G,'RECAP Delivery Plan '!A1086)</f>
        <v>10</v>
      </c>
      <c r="G1086" s="94">
        <f>VLOOKUP(A1086,'Details local delivery'!B:J,9,0)</f>
        <v>0</v>
      </c>
      <c r="H1086" s="95">
        <f>SUMIFS('Details local delivery'!K:K,'Details local delivery'!G:G,'RECAP Delivery Plan '!A1086)</f>
        <v>12000</v>
      </c>
      <c r="I1086" s="96">
        <f>SUMIFS('Details local delivery'!Y:Y,'Details local delivery'!B:B,A:A)</f>
        <v>0</v>
      </c>
      <c r="J1086" s="97">
        <f>AVERAGEIFS('Details local delivery'!W:W,'Details local delivery'!B:B,A1086)</f>
        <v>1</v>
      </c>
      <c r="K1086" s="96">
        <f>_xlfn.MAXIFS('Details local delivery'!Z:Z,'Details local delivery'!B:B,A1086)</f>
        <v>0</v>
      </c>
      <c r="L1086" s="96">
        <f>_xlfn.MAXIFS('Details local delivery'!AA:AA,'Details local delivery'!B:B,A1086)</f>
        <v>0</v>
      </c>
      <c r="M1086" s="256">
        <f>IFERROR(_xlfn.MAXIFS('Details local delivery'!AB:AB,'Details local delivery'!B:B,A1086),"-")</f>
        <v>0</v>
      </c>
      <c r="N1086" s="104" t="e">
        <f t="shared" si="199"/>
        <v>#DIV/0!</v>
      </c>
      <c r="O1086" s="104" t="e">
        <f t="shared" si="200"/>
        <v>#DIV/0!</v>
      </c>
      <c r="P1086" s="99">
        <f t="shared" si="201"/>
        <v>0</v>
      </c>
      <c r="Q1086" s="100">
        <f t="shared" si="202"/>
        <v>0</v>
      </c>
      <c r="R1086" s="105" t="e">
        <f t="shared" si="203"/>
        <v>#DIV/0!</v>
      </c>
      <c r="S1086" s="101" t="e">
        <f t="shared" si="204"/>
        <v>#DIV/0!</v>
      </c>
      <c r="T1086" s="102"/>
      <c r="U1086" s="107"/>
      <c r="V1086" s="5"/>
    </row>
    <row r="1087" spans="1:22" ht="15.6" hidden="1" x14ac:dyDescent="0.3">
      <c r="A1087" s="18" t="s">
        <v>2059</v>
      </c>
      <c r="B1087" s="92">
        <f>+IFERROR(VLOOKUP(A1087,'Details local delivery'!B:C,2,0),"-")</f>
        <v>46146</v>
      </c>
      <c r="C1087" s="93">
        <f t="shared" si="198"/>
        <v>46146</v>
      </c>
      <c r="D1087" s="94" t="str">
        <f>+IFERROR(VLOOKUP(A1087,'Details local delivery'!B:E,4,0),"-")</f>
        <v>2282tu131</v>
      </c>
      <c r="E1087" s="94">
        <f>VLOOKUP(A1087,'Details local delivery'!B:L,11,0)</f>
        <v>0</v>
      </c>
      <c r="F1087" s="94">
        <f>SUMIFS('Details local delivery'!M:M,'Details local delivery'!G:G,'RECAP Delivery Plan '!A1087)</f>
        <v>10</v>
      </c>
      <c r="G1087" s="94">
        <f>VLOOKUP(A1087,'Details local delivery'!B:J,9,0)</f>
        <v>0</v>
      </c>
      <c r="H1087" s="95">
        <f>SUMIFS('Details local delivery'!K:K,'Details local delivery'!G:G,'RECAP Delivery Plan '!A1087)</f>
        <v>8500</v>
      </c>
      <c r="I1087" s="96">
        <f>SUMIFS('Details local delivery'!Y:Y,'Details local delivery'!B:B,A:A)</f>
        <v>0</v>
      </c>
      <c r="J1087" s="97">
        <f>AVERAGEIFS('Details local delivery'!W:W,'Details local delivery'!B:B,A1087)</f>
        <v>1</v>
      </c>
      <c r="K1087" s="96">
        <f>_xlfn.MAXIFS('Details local delivery'!Z:Z,'Details local delivery'!B:B,A1087)</f>
        <v>0</v>
      </c>
      <c r="L1087" s="96">
        <f>_xlfn.MAXIFS('Details local delivery'!AA:AA,'Details local delivery'!B:B,A1087)</f>
        <v>0</v>
      </c>
      <c r="M1087" s="96">
        <f>_xlfn.MAXIFS('Details local delivery'!AB:AB,'Details local delivery'!B:B,A1087)</f>
        <v>80033173</v>
      </c>
      <c r="N1087" s="104" t="e">
        <f t="shared" si="199"/>
        <v>#DIV/0!</v>
      </c>
      <c r="O1087" s="104" t="e">
        <f t="shared" si="200"/>
        <v>#DIV/0!</v>
      </c>
      <c r="P1087" s="99">
        <f t="shared" si="201"/>
        <v>80033173</v>
      </c>
      <c r="Q1087" s="100">
        <f t="shared" si="202"/>
        <v>80033173</v>
      </c>
      <c r="R1087" s="105">
        <f t="shared" si="203"/>
        <v>1</v>
      </c>
      <c r="S1087" s="101" t="e">
        <f t="shared" si="204"/>
        <v>#DIV/0!</v>
      </c>
      <c r="T1087" s="102"/>
      <c r="U1087" s="107"/>
      <c r="V1087" s="5"/>
    </row>
    <row r="1088" spans="1:22" ht="15.6" hidden="1" x14ac:dyDescent="0.3">
      <c r="A1088" s="18" t="s">
        <v>2060</v>
      </c>
      <c r="B1088" s="92">
        <f>+IFERROR(VLOOKUP(A1088,'Details local delivery'!B:C,2,0),"-")</f>
        <v>46147</v>
      </c>
      <c r="C1088" s="93">
        <f t="shared" si="198"/>
        <v>46147</v>
      </c>
      <c r="D1088" s="94" t="str">
        <f>+IFERROR(VLOOKUP(A1088,'Details local delivery'!B:E,4,0),"-")</f>
        <v xml:space="preserve">location </v>
      </c>
      <c r="E1088" s="94">
        <f>VLOOKUP(A1088,'Details local delivery'!B:L,11,0)</f>
        <v>0</v>
      </c>
      <c r="F1088" s="94">
        <f>SUMIFS('Details local delivery'!M:M,'Details local delivery'!G:G,'RECAP Delivery Plan '!A1088)</f>
        <v>33</v>
      </c>
      <c r="G1088" s="94">
        <f>VLOOKUP(A1088,'Details local delivery'!B:J,9,0)</f>
        <v>0</v>
      </c>
      <c r="H1088" s="95">
        <f>SUMIFS('Details local delivery'!K:K,'Details local delivery'!G:G,'RECAP Delivery Plan '!A1088)</f>
        <v>0</v>
      </c>
      <c r="I1088" s="96">
        <f>SUMIFS('Details local delivery'!Y:Y,'Details local delivery'!B:B,A:A)</f>
        <v>0</v>
      </c>
      <c r="J1088" s="97">
        <f>AVERAGEIFS('Details local delivery'!W:W,'Details local delivery'!B:B,A1088)</f>
        <v>1</v>
      </c>
      <c r="K1088" s="96">
        <f>_xlfn.MAXIFS('Details local delivery'!Z:Z,'Details local delivery'!B:B,A1088)</f>
        <v>0</v>
      </c>
      <c r="L1088" s="96">
        <f>_xlfn.MAXIFS('Details local delivery'!AA:AA,'Details local delivery'!B:B,A1088)</f>
        <v>0</v>
      </c>
      <c r="M1088" s="96">
        <f>_xlfn.MAXIFS('Details local delivery'!AB:AB,'Details local delivery'!B:B,A1088)</f>
        <v>0</v>
      </c>
      <c r="N1088" s="104" t="e">
        <f t="shared" si="199"/>
        <v>#DIV/0!</v>
      </c>
      <c r="O1088" s="104" t="e">
        <f t="shared" si="200"/>
        <v>#DIV/0!</v>
      </c>
      <c r="P1088" s="99">
        <f t="shared" si="201"/>
        <v>0</v>
      </c>
      <c r="Q1088" s="100">
        <f t="shared" si="202"/>
        <v>0</v>
      </c>
      <c r="R1088" s="105" t="e">
        <f t="shared" si="203"/>
        <v>#DIV/0!</v>
      </c>
      <c r="S1088" s="101" t="e">
        <f t="shared" si="204"/>
        <v>#DIV/0!</v>
      </c>
      <c r="T1088" s="102"/>
      <c r="U1088" s="107"/>
      <c r="V1088" s="5"/>
    </row>
    <row r="1089" spans="1:22" ht="15.6" hidden="1" x14ac:dyDescent="0.3">
      <c r="A1089" s="18" t="s">
        <v>2061</v>
      </c>
      <c r="B1089" s="92">
        <f>+IFERROR(VLOOKUP(A1089,'Details local delivery'!B:C,2,0),"-")</f>
        <v>46147</v>
      </c>
      <c r="C1089" s="93">
        <f t="shared" si="198"/>
        <v>46147</v>
      </c>
      <c r="D1089" s="94" t="str">
        <f>+IFERROR(VLOOKUP(A1089,'Details local delivery'!B:E,4,0),"-")</f>
        <v xml:space="preserve">location </v>
      </c>
      <c r="E1089" s="94">
        <f>VLOOKUP(A1089,'Details local delivery'!B:L,11,0)</f>
        <v>0</v>
      </c>
      <c r="F1089" s="94">
        <f>SUMIFS('Details local delivery'!M:M,'Details local delivery'!G:G,'RECAP Delivery Plan '!A1089)</f>
        <v>32</v>
      </c>
      <c r="G1089" s="94">
        <f>VLOOKUP(A1089,'Details local delivery'!B:J,9,0)</f>
        <v>0</v>
      </c>
      <c r="H1089" s="95">
        <f>SUMIFS('Details local delivery'!K:K,'Details local delivery'!G:G,'RECAP Delivery Plan '!A1089)</f>
        <v>0</v>
      </c>
      <c r="I1089" s="96">
        <f>SUMIFS('Details local delivery'!Y:Y,'Details local delivery'!B:B,A:A)</f>
        <v>0</v>
      </c>
      <c r="J1089" s="97">
        <f>AVERAGEIFS('Details local delivery'!W:W,'Details local delivery'!B:B,A1089)</f>
        <v>1</v>
      </c>
      <c r="K1089" s="96">
        <f>_xlfn.MAXIFS('Details local delivery'!Z:Z,'Details local delivery'!B:B,A1089)</f>
        <v>0</v>
      </c>
      <c r="L1089" s="96">
        <f>_xlfn.MAXIFS('Details local delivery'!AA:AA,'Details local delivery'!B:B,A1089)</f>
        <v>0</v>
      </c>
      <c r="M1089" s="96">
        <f>_xlfn.MAXIFS('Details local delivery'!AB:AB,'Details local delivery'!B:B,A1089)</f>
        <v>0</v>
      </c>
      <c r="N1089" s="104" t="e">
        <f t="shared" si="199"/>
        <v>#DIV/0!</v>
      </c>
      <c r="O1089" s="104" t="e">
        <f t="shared" si="200"/>
        <v>#DIV/0!</v>
      </c>
      <c r="P1089" s="99">
        <f t="shared" si="201"/>
        <v>0</v>
      </c>
      <c r="Q1089" s="100">
        <f t="shared" si="202"/>
        <v>0</v>
      </c>
      <c r="R1089" s="105" t="e">
        <f t="shared" si="203"/>
        <v>#DIV/0!</v>
      </c>
      <c r="S1089" s="101" t="e">
        <f t="shared" si="204"/>
        <v>#DIV/0!</v>
      </c>
      <c r="T1089" s="102"/>
      <c r="U1089" s="107"/>
      <c r="V1089" s="5"/>
    </row>
    <row r="1090" spans="1:22" ht="15.6" hidden="1" x14ac:dyDescent="0.3">
      <c r="A1090" s="18" t="s">
        <v>2062</v>
      </c>
      <c r="B1090" s="92">
        <f>+IFERROR(VLOOKUP(A1090,'Details local delivery'!B:C,2,0),"-")</f>
        <v>46147</v>
      </c>
      <c r="C1090" s="93">
        <f t="shared" si="198"/>
        <v>46147</v>
      </c>
      <c r="D1090" s="94" t="str">
        <f>+IFERROR(VLOOKUP(A1090,'Details local delivery'!B:E,4,0),"-")</f>
        <v>REM107627</v>
      </c>
      <c r="E1090" s="94">
        <f>VLOOKUP(A1090,'Details local delivery'!B:L,11,0)</f>
        <v>0</v>
      </c>
      <c r="F1090" s="94">
        <f>SUMIFS('Details local delivery'!M:M,'Details local delivery'!G:G,'RECAP Delivery Plan '!A1090)</f>
        <v>28</v>
      </c>
      <c r="G1090" s="94">
        <f>VLOOKUP(A1090,'Details local delivery'!B:J,9,0)</f>
        <v>0</v>
      </c>
      <c r="H1090" s="95">
        <f>SUMIFS('Details local delivery'!K:K,'Details local delivery'!G:G,'RECAP Delivery Plan '!A1090)</f>
        <v>13140</v>
      </c>
      <c r="I1090" s="96">
        <f>SUMIFS('Details local delivery'!Y:Y,'Details local delivery'!B:B,A:A)</f>
        <v>0</v>
      </c>
      <c r="J1090" s="97">
        <f>AVERAGEIFS('Details local delivery'!W:W,'Details local delivery'!B:B,A1090)</f>
        <v>1</v>
      </c>
      <c r="K1090" s="96">
        <f>_xlfn.MAXIFS('Details local delivery'!Z:Z,'Details local delivery'!B:B,A1090)</f>
        <v>0</v>
      </c>
      <c r="L1090" s="96">
        <f>_xlfn.MAXIFS('Details local delivery'!AA:AA,'Details local delivery'!B:B,A1090)</f>
        <v>0</v>
      </c>
      <c r="M1090" s="256">
        <f>IFERROR(_xlfn.MAXIFS('Details local delivery'!AB:AB,'Details local delivery'!B:B,A1090),"-")</f>
        <v>80033251</v>
      </c>
      <c r="N1090" s="104" t="e">
        <f t="shared" si="199"/>
        <v>#DIV/0!</v>
      </c>
      <c r="O1090" s="104" t="e">
        <f t="shared" si="200"/>
        <v>#DIV/0!</v>
      </c>
      <c r="P1090" s="99">
        <f t="shared" si="201"/>
        <v>80033251</v>
      </c>
      <c r="Q1090" s="100">
        <f t="shared" si="202"/>
        <v>80033251</v>
      </c>
      <c r="R1090" s="105">
        <f t="shared" si="203"/>
        <v>1</v>
      </c>
      <c r="S1090" s="101" t="e">
        <f t="shared" si="204"/>
        <v>#DIV/0!</v>
      </c>
      <c r="T1090" s="102"/>
      <c r="U1090" s="107"/>
      <c r="V1090" s="5"/>
    </row>
    <row r="1091" spans="1:22" ht="15.6" hidden="1" x14ac:dyDescent="0.3">
      <c r="A1091" s="18" t="s">
        <v>2063</v>
      </c>
      <c r="B1091" s="92">
        <f>+IFERROR(VLOOKUP(A1091,'Details local delivery'!B:C,2,0),"-")</f>
        <v>46147</v>
      </c>
      <c r="C1091" s="93">
        <f t="shared" si="198"/>
        <v>46147</v>
      </c>
      <c r="D1091" s="94" t="str">
        <f>+IFERROR(VLOOKUP(A1091,'Details local delivery'!B:E,4,0),"-")</f>
        <v>2282tu131</v>
      </c>
      <c r="E1091" s="94">
        <f>VLOOKUP(A1091,'Details local delivery'!B:L,11,0)</f>
        <v>0</v>
      </c>
      <c r="F1091" s="94">
        <f>SUMIFS('Details local delivery'!M:M,'Details local delivery'!G:G,'RECAP Delivery Plan '!A1091)</f>
        <v>13</v>
      </c>
      <c r="G1091" s="94">
        <f>VLOOKUP(A1091,'Details local delivery'!B:J,9,0)</f>
        <v>0</v>
      </c>
      <c r="H1091" s="95">
        <f>SUMIFS('Details local delivery'!K:K,'Details local delivery'!G:G,'RECAP Delivery Plan '!A1091)</f>
        <v>7144</v>
      </c>
      <c r="I1091" s="96">
        <f>SUMIFS('Details local delivery'!Y:Y,'Details local delivery'!B:B,A:A)</f>
        <v>0</v>
      </c>
      <c r="J1091" s="97">
        <f>AVERAGEIFS('Details local delivery'!W:W,'Details local delivery'!B:B,A1091)</f>
        <v>1</v>
      </c>
      <c r="K1091" s="96">
        <f>_xlfn.MAXIFS('Details local delivery'!Z:Z,'Details local delivery'!B:B,A1091)</f>
        <v>0</v>
      </c>
      <c r="L1091" s="96">
        <f>_xlfn.MAXIFS('Details local delivery'!AA:AA,'Details local delivery'!B:B,A1091)</f>
        <v>0</v>
      </c>
      <c r="M1091" s="256">
        <f>IFERROR(_xlfn.MAXIFS('Details local delivery'!AB:AB,'Details local delivery'!B:B,A1091),"-")</f>
        <v>0</v>
      </c>
      <c r="N1091" s="104" t="e">
        <f t="shared" si="199"/>
        <v>#DIV/0!</v>
      </c>
      <c r="O1091" s="104" t="e">
        <f t="shared" si="200"/>
        <v>#DIV/0!</v>
      </c>
      <c r="P1091" s="99">
        <f t="shared" si="201"/>
        <v>0</v>
      </c>
      <c r="Q1091" s="100">
        <f t="shared" si="202"/>
        <v>0</v>
      </c>
      <c r="R1091" s="105" t="e">
        <f t="shared" si="203"/>
        <v>#DIV/0!</v>
      </c>
      <c r="S1091" s="101" t="e">
        <f t="shared" si="204"/>
        <v>#DIV/0!</v>
      </c>
      <c r="T1091" s="102"/>
      <c r="U1091" s="107"/>
      <c r="V1091" s="5"/>
    </row>
    <row r="1092" spans="1:22" ht="15.6" hidden="1" x14ac:dyDescent="0.3">
      <c r="A1092" s="18" t="s">
        <v>2064</v>
      </c>
      <c r="B1092" s="92">
        <f>+IFERROR(VLOOKUP(A1092,'Details local delivery'!B:C,2,0),"-")</f>
        <v>46147</v>
      </c>
      <c r="C1092" s="93">
        <f t="shared" si="198"/>
        <v>46147</v>
      </c>
      <c r="D1092" s="94" t="str">
        <f>+IFERROR(VLOOKUP(A1092,'Details local delivery'!B:E,4,0),"-")</f>
        <v>2282tu131</v>
      </c>
      <c r="E1092" s="94">
        <f>VLOOKUP(A1092,'Details local delivery'!B:L,11,0)</f>
        <v>0</v>
      </c>
      <c r="F1092" s="94">
        <f>SUMIFS('Details local delivery'!M:M,'Details local delivery'!G:G,'RECAP Delivery Plan '!A1092)</f>
        <v>7</v>
      </c>
      <c r="G1092" s="94">
        <f>VLOOKUP(A1092,'Details local delivery'!B:J,9,0)</f>
        <v>0</v>
      </c>
      <c r="H1092" s="95">
        <f>SUMIFS('Details local delivery'!K:K,'Details local delivery'!G:G,'RECAP Delivery Plan '!A1092)</f>
        <v>4771</v>
      </c>
      <c r="I1092" s="96">
        <f>SUMIFS('Details local delivery'!Y:Y,'Details local delivery'!B:B,A:A)</f>
        <v>0</v>
      </c>
      <c r="J1092" s="97">
        <f>AVERAGEIFS('Details local delivery'!W:W,'Details local delivery'!B:B,A1092)</f>
        <v>1</v>
      </c>
      <c r="K1092" s="96">
        <f>_xlfn.MAXIFS('Details local delivery'!Z:Z,'Details local delivery'!B:B,A1092)</f>
        <v>0</v>
      </c>
      <c r="L1092" s="96">
        <f>_xlfn.MAXIFS('Details local delivery'!AA:AA,'Details local delivery'!B:B,A1092)</f>
        <v>0</v>
      </c>
      <c r="M1092" s="256">
        <f>IFERROR(_xlfn.MAXIFS('Details local delivery'!AB:AB,'Details local delivery'!B:B,A1092),"-")</f>
        <v>80033202</v>
      </c>
      <c r="N1092" s="104" t="e">
        <f t="shared" si="199"/>
        <v>#DIV/0!</v>
      </c>
      <c r="O1092" s="104" t="e">
        <f t="shared" si="200"/>
        <v>#DIV/0!</v>
      </c>
      <c r="P1092" s="99">
        <f t="shared" si="201"/>
        <v>80033202</v>
      </c>
      <c r="Q1092" s="100">
        <f t="shared" si="202"/>
        <v>80033202</v>
      </c>
      <c r="R1092" s="105">
        <f t="shared" si="203"/>
        <v>1</v>
      </c>
      <c r="S1092" s="101" t="e">
        <f t="shared" si="204"/>
        <v>#DIV/0!</v>
      </c>
      <c r="T1092" s="102"/>
      <c r="U1092" s="107"/>
      <c r="V1092" s="5"/>
    </row>
    <row r="1093" spans="1:22" ht="15.6" hidden="1" x14ac:dyDescent="0.3">
      <c r="A1093" s="18" t="s">
        <v>2065</v>
      </c>
      <c r="B1093" s="92">
        <f>+IFERROR(VLOOKUP(A1093,'Details local delivery'!B:C,2,0),"-")</f>
        <v>46147</v>
      </c>
      <c r="C1093" s="93">
        <f t="shared" si="198"/>
        <v>46147</v>
      </c>
      <c r="D1093" s="94" t="str">
        <f>+IFERROR(VLOOKUP(A1093,'Details local delivery'!B:E,4,0),"-")</f>
        <v>626tu203</v>
      </c>
      <c r="E1093" s="94">
        <f>VLOOKUP(A1093,'Details local delivery'!B:L,11,0)</f>
        <v>0</v>
      </c>
      <c r="F1093" s="94">
        <f>SUMIFS('Details local delivery'!M:M,'Details local delivery'!G:G,'RECAP Delivery Plan '!A1093)</f>
        <v>10</v>
      </c>
      <c r="G1093" s="94">
        <f>VLOOKUP(A1093,'Details local delivery'!B:J,9,0)</f>
        <v>0</v>
      </c>
      <c r="H1093" s="95">
        <f>SUMIFS('Details local delivery'!K:K,'Details local delivery'!G:G,'RECAP Delivery Plan '!A1093)</f>
        <v>6922</v>
      </c>
      <c r="I1093" s="96">
        <f>SUMIFS('Details local delivery'!Y:Y,'Details local delivery'!B:B,A:A)</f>
        <v>0</v>
      </c>
      <c r="J1093" s="97">
        <f>AVERAGEIFS('Details local delivery'!W:W,'Details local delivery'!B:B,A1093)</f>
        <v>1</v>
      </c>
      <c r="K1093" s="96">
        <f>_xlfn.MAXIFS('Details local delivery'!Z:Z,'Details local delivery'!B:B,A1093)</f>
        <v>0</v>
      </c>
      <c r="L1093" s="96">
        <f>_xlfn.MAXIFS('Details local delivery'!AA:AA,'Details local delivery'!B:B,A1093)</f>
        <v>0</v>
      </c>
      <c r="M1093" s="256">
        <f>IFERROR(_xlfn.MAXIFS('Details local delivery'!AB:AB,'Details local delivery'!B:B,A1093),"-")</f>
        <v>80033257</v>
      </c>
      <c r="N1093" s="104" t="e">
        <f t="shared" si="199"/>
        <v>#DIV/0!</v>
      </c>
      <c r="O1093" s="104" t="e">
        <f t="shared" si="200"/>
        <v>#DIV/0!</v>
      </c>
      <c r="P1093" s="99">
        <f t="shared" si="201"/>
        <v>80033257</v>
      </c>
      <c r="Q1093" s="100">
        <f t="shared" si="202"/>
        <v>80033257</v>
      </c>
      <c r="R1093" s="105">
        <f t="shared" si="203"/>
        <v>1</v>
      </c>
      <c r="S1093" s="101" t="e">
        <f t="shared" si="204"/>
        <v>#DIV/0!</v>
      </c>
      <c r="T1093" s="102"/>
      <c r="U1093" s="107"/>
      <c r="V1093" s="5"/>
    </row>
    <row r="1094" spans="1:22" ht="15.6" hidden="1" x14ac:dyDescent="0.3">
      <c r="A1094" s="18" t="s">
        <v>2066</v>
      </c>
      <c r="B1094" s="92">
        <f>+IFERROR(VLOOKUP(A1094,'Details local delivery'!B:C,2,0),"-")</f>
        <v>46147</v>
      </c>
      <c r="C1094" s="93">
        <f t="shared" si="198"/>
        <v>46147</v>
      </c>
      <c r="D1094" s="94" t="str">
        <f>+IFERROR(VLOOKUP(A1094,'Details local delivery'!B:E,4,0),"-")</f>
        <v>626tu203</v>
      </c>
      <c r="E1094" s="94">
        <f>VLOOKUP(A1094,'Details local delivery'!B:L,11,0)</f>
        <v>0</v>
      </c>
      <c r="F1094" s="94">
        <f>SUMIFS('Details local delivery'!M:M,'Details local delivery'!G:G,'RECAP Delivery Plan '!A1094)</f>
        <v>4</v>
      </c>
      <c r="G1094" s="94">
        <f>VLOOKUP(A1094,'Details local delivery'!B:J,9,0)</f>
        <v>0</v>
      </c>
      <c r="H1094" s="95">
        <f>SUMIFS('Details local delivery'!K:K,'Details local delivery'!G:G,'RECAP Delivery Plan '!A1094)</f>
        <v>900</v>
      </c>
      <c r="I1094" s="96">
        <f>SUMIFS('Details local delivery'!Y:Y,'Details local delivery'!B:B,A:A)</f>
        <v>0</v>
      </c>
      <c r="J1094" s="97">
        <f>AVERAGEIFS('Details local delivery'!W:W,'Details local delivery'!B:B,A1094)</f>
        <v>1</v>
      </c>
      <c r="K1094" s="96">
        <f>_xlfn.MAXIFS('Details local delivery'!Z:Z,'Details local delivery'!B:B,A1094)</f>
        <v>0</v>
      </c>
      <c r="L1094" s="96">
        <f>_xlfn.MAXIFS('Details local delivery'!AA:AA,'Details local delivery'!B:B,A1094)</f>
        <v>0</v>
      </c>
      <c r="M1094" s="256">
        <f>IFERROR(_xlfn.MAXIFS('Details local delivery'!AB:AB,'Details local delivery'!B:B,A1094),"-")</f>
        <v>80033102</v>
      </c>
      <c r="N1094" s="104" t="e">
        <f t="shared" si="199"/>
        <v>#DIV/0!</v>
      </c>
      <c r="O1094" s="104" t="e">
        <f t="shared" si="200"/>
        <v>#DIV/0!</v>
      </c>
      <c r="P1094" s="99">
        <f t="shared" si="201"/>
        <v>80033102</v>
      </c>
      <c r="Q1094" s="100">
        <f t="shared" si="202"/>
        <v>80033102</v>
      </c>
      <c r="R1094" s="105">
        <f t="shared" si="203"/>
        <v>1</v>
      </c>
      <c r="S1094" s="101" t="e">
        <f t="shared" si="204"/>
        <v>#DIV/0!</v>
      </c>
      <c r="T1094" s="102"/>
      <c r="U1094" s="107"/>
      <c r="V1094" s="5"/>
    </row>
    <row r="1095" spans="1:22" ht="15.6" hidden="1" x14ac:dyDescent="0.3">
      <c r="A1095" s="18" t="s">
        <v>2067</v>
      </c>
      <c r="B1095" s="92">
        <f>+IFERROR(VLOOKUP(A1095,'Details local delivery'!B:C,2,0),"-")</f>
        <v>46147</v>
      </c>
      <c r="C1095" s="93">
        <f t="shared" si="198"/>
        <v>46147</v>
      </c>
      <c r="D1095" s="94" t="str">
        <f>+IFERROR(VLOOKUP(A1095,'Details local delivery'!B:E,4,0),"-")</f>
        <v>626tu203</v>
      </c>
      <c r="E1095" s="94">
        <f>VLOOKUP(A1095,'Details local delivery'!B:L,11,0)</f>
        <v>0</v>
      </c>
      <c r="F1095" s="94">
        <f>SUMIFS('Details local delivery'!M:M,'Details local delivery'!G:G,'RECAP Delivery Plan '!A1095)</f>
        <v>6</v>
      </c>
      <c r="G1095" s="94">
        <f>VLOOKUP(A1095,'Details local delivery'!B:J,9,0)</f>
        <v>0</v>
      </c>
      <c r="H1095" s="95">
        <f>SUMIFS('Details local delivery'!K:K,'Details local delivery'!G:G,'RECAP Delivery Plan '!A1095)</f>
        <v>4500</v>
      </c>
      <c r="I1095" s="96">
        <f>SUMIFS('Details local delivery'!Y:Y,'Details local delivery'!B:B,A:A)</f>
        <v>0</v>
      </c>
      <c r="J1095" s="97">
        <f>AVERAGEIFS('Details local delivery'!W:W,'Details local delivery'!B:B,A1095)</f>
        <v>1</v>
      </c>
      <c r="K1095" s="96">
        <f>_xlfn.MAXIFS('Details local delivery'!Z:Z,'Details local delivery'!B:B,A1095)</f>
        <v>0</v>
      </c>
      <c r="L1095" s="96">
        <f>_xlfn.MAXIFS('Details local delivery'!AA:AA,'Details local delivery'!B:B,A1095)</f>
        <v>0</v>
      </c>
      <c r="M1095" s="256">
        <f>IFERROR(_xlfn.MAXIFS('Details local delivery'!AB:AB,'Details local delivery'!B:B,A1095),"-")</f>
        <v>0</v>
      </c>
      <c r="N1095" s="104" t="e">
        <f t="shared" si="199"/>
        <v>#DIV/0!</v>
      </c>
      <c r="O1095" s="104" t="e">
        <f t="shared" si="200"/>
        <v>#DIV/0!</v>
      </c>
      <c r="P1095" s="99">
        <f t="shared" si="201"/>
        <v>0</v>
      </c>
      <c r="Q1095" s="100">
        <f t="shared" si="202"/>
        <v>0</v>
      </c>
      <c r="R1095" s="105" t="e">
        <f t="shared" si="203"/>
        <v>#DIV/0!</v>
      </c>
      <c r="S1095" s="101" t="e">
        <f t="shared" si="204"/>
        <v>#DIV/0!</v>
      </c>
      <c r="T1095" s="102"/>
      <c r="U1095" s="107"/>
      <c r="V1095" s="5"/>
    </row>
    <row r="1096" spans="1:22" ht="15.6" hidden="1" x14ac:dyDescent="0.3">
      <c r="A1096" s="18" t="s">
        <v>2068</v>
      </c>
      <c r="B1096" s="92">
        <f>+IFERROR(VLOOKUP(A1096,'Details local delivery'!B:C,2,0),"-")</f>
        <v>46147</v>
      </c>
      <c r="C1096" s="93">
        <f t="shared" si="198"/>
        <v>46147</v>
      </c>
      <c r="D1096" s="94" t="str">
        <f>+IFERROR(VLOOKUP(A1096,'Details local delivery'!B:E,4,0),"-")</f>
        <v>4331TU175</v>
      </c>
      <c r="E1096" s="94">
        <f>VLOOKUP(A1096,'Details local delivery'!B:L,11,0)</f>
        <v>0</v>
      </c>
      <c r="F1096" s="94">
        <f>SUMIFS('Details local delivery'!M:M,'Details local delivery'!G:G,'RECAP Delivery Plan '!A1096)</f>
        <v>15</v>
      </c>
      <c r="G1096" s="94">
        <f>VLOOKUP(A1096,'Details local delivery'!B:J,9,0)</f>
        <v>0</v>
      </c>
      <c r="H1096" s="95">
        <f>SUMIFS('Details local delivery'!K:K,'Details local delivery'!G:G,'RECAP Delivery Plan '!A1096)</f>
        <v>6557</v>
      </c>
      <c r="I1096" s="96">
        <f>SUMIFS('Details local delivery'!Y:Y,'Details local delivery'!B:B,A:A)</f>
        <v>0</v>
      </c>
      <c r="J1096" s="97">
        <f>AVERAGEIFS('Details local delivery'!W:W,'Details local delivery'!B:B,A1096)</f>
        <v>1</v>
      </c>
      <c r="K1096" s="96">
        <f>_xlfn.MAXIFS('Details local delivery'!Z:Z,'Details local delivery'!B:B,A1096)</f>
        <v>0</v>
      </c>
      <c r="L1096" s="96">
        <f>_xlfn.MAXIFS('Details local delivery'!AA:AA,'Details local delivery'!B:B,A1096)</f>
        <v>0</v>
      </c>
      <c r="M1096" s="256">
        <f>IFERROR(_xlfn.MAXIFS('Details local delivery'!AB:AB,'Details local delivery'!B:B,A1096),"-")</f>
        <v>80033248</v>
      </c>
      <c r="N1096" s="104" t="e">
        <f t="shared" si="199"/>
        <v>#DIV/0!</v>
      </c>
      <c r="O1096" s="104" t="e">
        <f t="shared" si="200"/>
        <v>#DIV/0!</v>
      </c>
      <c r="P1096" s="99">
        <f t="shared" si="201"/>
        <v>80033248</v>
      </c>
      <c r="Q1096" s="100">
        <f t="shared" si="202"/>
        <v>80033248</v>
      </c>
      <c r="R1096" s="105">
        <f t="shared" si="203"/>
        <v>1</v>
      </c>
      <c r="S1096" s="101" t="e">
        <f t="shared" si="204"/>
        <v>#DIV/0!</v>
      </c>
      <c r="T1096" s="102"/>
      <c r="U1096" s="107"/>
      <c r="V1096" s="5"/>
    </row>
    <row r="1097" spans="1:22" ht="15.6" hidden="1" x14ac:dyDescent="0.3">
      <c r="A1097" s="18"/>
      <c r="B1097" s="92" t="str">
        <f>+IFERROR(VLOOKUP(A1097,'Details local delivery'!B:C,2,0),"-")</f>
        <v>-</v>
      </c>
      <c r="C1097" s="93" t="str">
        <f t="shared" si="198"/>
        <v>-</v>
      </c>
      <c r="D1097" s="94" t="str">
        <f>+IFERROR(VLOOKUP(A1097,'Details local delivery'!B:E,4,0),"-")</f>
        <v>-</v>
      </c>
      <c r="E1097" s="94" t="e">
        <f>VLOOKUP(A1097,'Details local delivery'!B:L,11,0)</f>
        <v>#N/A</v>
      </c>
      <c r="F1097" s="94">
        <f>SUMIFS('Details local delivery'!M:M,'Details local delivery'!G:G,'RECAP Delivery Plan '!A1097)</f>
        <v>0</v>
      </c>
      <c r="G1097" s="94" t="e">
        <f>VLOOKUP(A1097,'Details local delivery'!B:J,9,0)</f>
        <v>#N/A</v>
      </c>
      <c r="H1097" s="95">
        <f>SUMIFS('Details local delivery'!K:K,'Details local delivery'!G:G,'RECAP Delivery Plan '!A1097)</f>
        <v>0</v>
      </c>
      <c r="I1097" s="96">
        <f>SUMIFS('Details local delivery'!Y:Y,'Details local delivery'!B:B,A:A)</f>
        <v>0</v>
      </c>
      <c r="J1097" s="97" t="e">
        <f>AVERAGEIFS('Details local delivery'!W:W,'Details local delivery'!B:B,A1097)</f>
        <v>#DIV/0!</v>
      </c>
      <c r="K1097" s="96">
        <f>_xlfn.MAXIFS('Details local delivery'!Z:Z,'Details local delivery'!B:B,A1097)</f>
        <v>0</v>
      </c>
      <c r="L1097" s="96">
        <f>_xlfn.MAXIFS('Details local delivery'!AA:AA,'Details local delivery'!B:B,A1097)</f>
        <v>0</v>
      </c>
      <c r="M1097" s="96">
        <f>_xlfn.MAXIFS('Details local delivery'!AB:AB,'Details local delivery'!B:B,A1097)</f>
        <v>0</v>
      </c>
      <c r="N1097" s="104" t="e">
        <f t="shared" si="199"/>
        <v>#N/A</v>
      </c>
      <c r="O1097" s="104" t="e">
        <f t="shared" si="200"/>
        <v>#N/A</v>
      </c>
      <c r="P1097" s="99">
        <f t="shared" si="201"/>
        <v>0</v>
      </c>
      <c r="Q1097" s="100">
        <f t="shared" si="202"/>
        <v>0</v>
      </c>
      <c r="R1097" s="105" t="e">
        <f t="shared" si="203"/>
        <v>#DIV/0!</v>
      </c>
      <c r="S1097" s="101" t="e">
        <f t="shared" si="204"/>
        <v>#N/A</v>
      </c>
      <c r="T1097" s="102"/>
      <c r="U1097" s="107"/>
      <c r="V1097" s="5"/>
    </row>
    <row r="1098" spans="1:22" ht="15.6" hidden="1" x14ac:dyDescent="0.3">
      <c r="A1098" s="18"/>
      <c r="B1098" s="92" t="str">
        <f>+IFERROR(VLOOKUP(A1098,'Details local delivery'!B:C,2,0),"-")</f>
        <v>-</v>
      </c>
      <c r="C1098" s="93" t="str">
        <f t="shared" si="198"/>
        <v>-</v>
      </c>
      <c r="D1098" s="94" t="str">
        <f>+IFERROR(VLOOKUP(A1098,'Details local delivery'!B:E,4,0),"-")</f>
        <v>-</v>
      </c>
      <c r="E1098" s="94" t="e">
        <f>VLOOKUP(A1098,'Details local delivery'!B:L,11,0)</f>
        <v>#N/A</v>
      </c>
      <c r="F1098" s="94">
        <f>SUMIFS('Details local delivery'!M:M,'Details local delivery'!G:G,'RECAP Delivery Plan '!A1098)</f>
        <v>0</v>
      </c>
      <c r="G1098" s="94" t="e">
        <f>VLOOKUP(A1098,'Details local delivery'!B:J,9,0)</f>
        <v>#N/A</v>
      </c>
      <c r="H1098" s="95">
        <f>SUMIFS('Details local delivery'!K:K,'Details local delivery'!G:G,'RECAP Delivery Plan '!A1098)</f>
        <v>0</v>
      </c>
      <c r="I1098" s="96">
        <f>SUMIFS('Details local delivery'!Y:Y,'Details local delivery'!B:B,A:A)</f>
        <v>0</v>
      </c>
      <c r="J1098" s="97" t="e">
        <f>AVERAGEIFS('Details local delivery'!W:W,'Details local delivery'!B:B,A1098)</f>
        <v>#DIV/0!</v>
      </c>
      <c r="K1098" s="96">
        <f>_xlfn.MAXIFS('Details local delivery'!Z:Z,'Details local delivery'!B:B,A1098)</f>
        <v>0</v>
      </c>
      <c r="L1098" s="96">
        <f>_xlfn.MAXIFS('Details local delivery'!AA:AA,'Details local delivery'!B:B,A1098)</f>
        <v>0</v>
      </c>
      <c r="M1098" s="256">
        <f>IFERROR(_xlfn.MAXIFS('Details local delivery'!AB:AB,'Details local delivery'!B:B,A1098),"-")</f>
        <v>0</v>
      </c>
      <c r="N1098" s="104" t="e">
        <f t="shared" si="199"/>
        <v>#N/A</v>
      </c>
      <c r="O1098" s="104" t="e">
        <f t="shared" si="200"/>
        <v>#N/A</v>
      </c>
      <c r="P1098" s="99">
        <f t="shared" si="201"/>
        <v>0</v>
      </c>
      <c r="Q1098" s="100">
        <f t="shared" si="202"/>
        <v>0</v>
      </c>
      <c r="R1098" s="105" t="e">
        <f t="shared" si="203"/>
        <v>#DIV/0!</v>
      </c>
      <c r="S1098" s="101" t="e">
        <f t="shared" si="204"/>
        <v>#N/A</v>
      </c>
      <c r="T1098" s="102"/>
      <c r="U1098" s="107"/>
      <c r="V1098" s="5"/>
    </row>
    <row r="1099" spans="1:22" ht="15.6" hidden="1" x14ac:dyDescent="0.3">
      <c r="A1099" s="18"/>
      <c r="B1099" s="92" t="str">
        <f>+IFERROR(VLOOKUP(A1099,'Details local delivery'!B:C,2,0),"-")</f>
        <v>-</v>
      </c>
      <c r="C1099" s="93" t="str">
        <f t="shared" si="198"/>
        <v>-</v>
      </c>
      <c r="D1099" s="94" t="str">
        <f>+IFERROR(VLOOKUP(A1099,'Details local delivery'!B:E,4,0),"-")</f>
        <v>-</v>
      </c>
      <c r="E1099" s="94" t="e">
        <f>VLOOKUP(A1099,'Details local delivery'!B:L,11,0)</f>
        <v>#N/A</v>
      </c>
      <c r="F1099" s="94">
        <f>SUMIFS('Details local delivery'!M:M,'Details local delivery'!G:G,'RECAP Delivery Plan '!A1099)</f>
        <v>0</v>
      </c>
      <c r="G1099" s="94" t="e">
        <f>VLOOKUP(A1099,'Details local delivery'!B:J,9,0)</f>
        <v>#N/A</v>
      </c>
      <c r="H1099" s="95">
        <f>SUMIFS('Details local delivery'!K:K,'Details local delivery'!G:G,'RECAP Delivery Plan '!A1099)</f>
        <v>0</v>
      </c>
      <c r="I1099" s="96">
        <f>SUMIFS('Details local delivery'!Y:Y,'Details local delivery'!B:B,A:A)</f>
        <v>0</v>
      </c>
      <c r="J1099" s="97" t="e">
        <f>AVERAGEIFS('Details local delivery'!W:W,'Details local delivery'!B:B,A1099)</f>
        <v>#DIV/0!</v>
      </c>
      <c r="K1099" s="96">
        <f>_xlfn.MAXIFS('Details local delivery'!Z:Z,'Details local delivery'!B:B,A1099)</f>
        <v>0</v>
      </c>
      <c r="L1099" s="96">
        <f>_xlfn.MAXIFS('Details local delivery'!AA:AA,'Details local delivery'!B:B,A1099)</f>
        <v>0</v>
      </c>
      <c r="M1099" s="256">
        <f>IFERROR(_xlfn.MAXIFS('Details local delivery'!AB:AB,'Details local delivery'!B:B,A1099),"-")</f>
        <v>0</v>
      </c>
      <c r="N1099" s="104" t="e">
        <f t="shared" si="199"/>
        <v>#N/A</v>
      </c>
      <c r="O1099" s="104" t="e">
        <f t="shared" si="200"/>
        <v>#N/A</v>
      </c>
      <c r="P1099" s="99">
        <f t="shared" si="201"/>
        <v>0</v>
      </c>
      <c r="Q1099" s="100">
        <f t="shared" si="202"/>
        <v>0</v>
      </c>
      <c r="R1099" s="105" t="e">
        <f t="shared" si="203"/>
        <v>#DIV/0!</v>
      </c>
      <c r="S1099" s="101" t="e">
        <f t="shared" si="204"/>
        <v>#N/A</v>
      </c>
      <c r="T1099" s="102"/>
      <c r="U1099" s="107"/>
      <c r="V1099" s="5"/>
    </row>
    <row r="1100" spans="1:22" ht="15.6" hidden="1" x14ac:dyDescent="0.3">
      <c r="A1100" s="18"/>
      <c r="B1100" s="92" t="str">
        <f>+IFERROR(VLOOKUP(A1100,'Details local delivery'!B:C,2,0),"-")</f>
        <v>-</v>
      </c>
      <c r="C1100" s="93" t="str">
        <f t="shared" si="198"/>
        <v>-</v>
      </c>
      <c r="D1100" s="94" t="str">
        <f>+IFERROR(VLOOKUP(A1100,'Details local delivery'!B:E,4,0),"-")</f>
        <v>-</v>
      </c>
      <c r="E1100" s="94" t="e">
        <f>VLOOKUP(A1100,'Details local delivery'!B:L,11,0)</f>
        <v>#N/A</v>
      </c>
      <c r="F1100" s="94">
        <f>SUMIFS('Details local delivery'!M:M,'Details local delivery'!G:G,'RECAP Delivery Plan '!A1100)</f>
        <v>0</v>
      </c>
      <c r="G1100" s="94" t="e">
        <f>VLOOKUP(A1100,'Details local delivery'!B:J,9,0)</f>
        <v>#N/A</v>
      </c>
      <c r="H1100" s="95">
        <f>SUMIFS('Details local delivery'!K:K,'Details local delivery'!G:G,'RECAP Delivery Plan '!A1100)</f>
        <v>0</v>
      </c>
      <c r="I1100" s="96">
        <f>SUMIFS('Details local delivery'!Y:Y,'Details local delivery'!B:B,A:A)</f>
        <v>0</v>
      </c>
      <c r="J1100" s="97" t="e">
        <f>AVERAGEIFS('Details local delivery'!W:W,'Details local delivery'!B:B,A1100)</f>
        <v>#DIV/0!</v>
      </c>
      <c r="K1100" s="96">
        <f>_xlfn.MAXIFS('Details local delivery'!Z:Z,'Details local delivery'!B:B,A1100)</f>
        <v>0</v>
      </c>
      <c r="L1100" s="96">
        <f>_xlfn.MAXIFS('Details local delivery'!AA:AA,'Details local delivery'!B:B,A1100)</f>
        <v>0</v>
      </c>
      <c r="M1100" s="96">
        <f>_xlfn.MAXIFS('Details local delivery'!AB:AB,'Details local delivery'!B:B,A1100)</f>
        <v>0</v>
      </c>
      <c r="N1100" s="104" t="e">
        <f t="shared" si="199"/>
        <v>#N/A</v>
      </c>
      <c r="O1100" s="104" t="e">
        <f t="shared" si="200"/>
        <v>#N/A</v>
      </c>
      <c r="P1100" s="99">
        <f t="shared" si="201"/>
        <v>0</v>
      </c>
      <c r="Q1100" s="100">
        <f t="shared" si="202"/>
        <v>0</v>
      </c>
      <c r="R1100" s="105" t="e">
        <f t="shared" si="203"/>
        <v>#DIV/0!</v>
      </c>
      <c r="S1100" s="101" t="e">
        <f t="shared" si="204"/>
        <v>#N/A</v>
      </c>
      <c r="T1100" s="102"/>
      <c r="U1100" s="107"/>
      <c r="V1100" s="5"/>
    </row>
    <row r="1101" spans="1:22" ht="15.6" hidden="1" x14ac:dyDescent="0.3">
      <c r="A1101" s="18"/>
      <c r="B1101" s="92" t="str">
        <f>+IFERROR(VLOOKUP(A1101,'Details local delivery'!B:C,2,0),"-")</f>
        <v>-</v>
      </c>
      <c r="C1101" s="93" t="str">
        <f t="shared" si="198"/>
        <v>-</v>
      </c>
      <c r="D1101" s="94" t="str">
        <f>+IFERROR(VLOOKUP(A1101,'Details local delivery'!B:E,4,0),"-")</f>
        <v>-</v>
      </c>
      <c r="E1101" s="94" t="e">
        <f>VLOOKUP(A1101,'Details local delivery'!B:L,11,0)</f>
        <v>#N/A</v>
      </c>
      <c r="F1101" s="94">
        <f>SUMIFS('Details local delivery'!M:M,'Details local delivery'!G:G,'RECAP Delivery Plan '!A1101)</f>
        <v>0</v>
      </c>
      <c r="G1101" s="94" t="e">
        <f>VLOOKUP(A1101,'Details local delivery'!B:J,9,0)</f>
        <v>#N/A</v>
      </c>
      <c r="H1101" s="95">
        <f>SUMIFS('Details local delivery'!K:K,'Details local delivery'!G:G,'RECAP Delivery Plan '!A1101)</f>
        <v>0</v>
      </c>
      <c r="I1101" s="96">
        <f>SUMIFS('Details local delivery'!Y:Y,'Details local delivery'!B:B,A:A)</f>
        <v>0</v>
      </c>
      <c r="J1101" s="97" t="e">
        <f>AVERAGEIFS('Details local delivery'!W:W,'Details local delivery'!B:B,A1101)</f>
        <v>#DIV/0!</v>
      </c>
      <c r="K1101" s="96">
        <f>_xlfn.MAXIFS('Details local delivery'!Z:Z,'Details local delivery'!B:B,A1101)</f>
        <v>0</v>
      </c>
      <c r="L1101" s="96">
        <f>_xlfn.MAXIFS('Details local delivery'!AA:AA,'Details local delivery'!B:B,A1101)</f>
        <v>0</v>
      </c>
      <c r="M1101" s="96">
        <f>_xlfn.MAXIFS('Details local delivery'!AB:AB,'Details local delivery'!B:B,A1101)</f>
        <v>0</v>
      </c>
      <c r="N1101" s="104" t="e">
        <f t="shared" si="199"/>
        <v>#N/A</v>
      </c>
      <c r="O1101" s="104" t="e">
        <f t="shared" si="200"/>
        <v>#N/A</v>
      </c>
      <c r="P1101" s="99">
        <f t="shared" si="201"/>
        <v>0</v>
      </c>
      <c r="Q1101" s="100">
        <f t="shared" si="202"/>
        <v>0</v>
      </c>
      <c r="R1101" s="105" t="e">
        <f t="shared" si="203"/>
        <v>#DIV/0!</v>
      </c>
      <c r="S1101" s="101" t="e">
        <f t="shared" si="204"/>
        <v>#N/A</v>
      </c>
      <c r="T1101" s="102"/>
      <c r="U1101" s="107"/>
      <c r="V1101" s="5"/>
    </row>
    <row r="1102" spans="1:22" ht="15.6" hidden="1" x14ac:dyDescent="0.3">
      <c r="A1102" s="18"/>
      <c r="B1102" s="92" t="str">
        <f>+IFERROR(VLOOKUP(A1102,'Details local delivery'!B:C,2,0),"-")</f>
        <v>-</v>
      </c>
      <c r="C1102" s="93" t="str">
        <f t="shared" si="198"/>
        <v>-</v>
      </c>
      <c r="D1102" s="94" t="str">
        <f>+IFERROR(VLOOKUP(A1102,'Details local delivery'!B:E,4,0),"-")</f>
        <v>-</v>
      </c>
      <c r="E1102" s="94" t="e">
        <f>VLOOKUP(A1102,'Details local delivery'!B:L,11,0)</f>
        <v>#N/A</v>
      </c>
      <c r="F1102" s="94">
        <f>SUMIFS('Details local delivery'!M:M,'Details local delivery'!G:G,'RECAP Delivery Plan '!A1102)</f>
        <v>0</v>
      </c>
      <c r="G1102" s="94" t="e">
        <f>VLOOKUP(A1102,'Details local delivery'!B:J,9,0)</f>
        <v>#N/A</v>
      </c>
      <c r="H1102" s="95">
        <f>SUMIFS('Details local delivery'!K:K,'Details local delivery'!G:G,'RECAP Delivery Plan '!A1102)</f>
        <v>0</v>
      </c>
      <c r="I1102" s="96">
        <f>SUMIFS('Details local delivery'!Y:Y,'Details local delivery'!B:B,A:A)</f>
        <v>0</v>
      </c>
      <c r="J1102" s="97" t="e">
        <f>AVERAGEIFS('Details local delivery'!W:W,'Details local delivery'!B:B,A1102)</f>
        <v>#DIV/0!</v>
      </c>
      <c r="K1102" s="96">
        <f>_xlfn.MAXIFS('Details local delivery'!Z:Z,'Details local delivery'!B:B,A1102)</f>
        <v>0</v>
      </c>
      <c r="L1102" s="96">
        <f>_xlfn.MAXIFS('Details local delivery'!AA:AA,'Details local delivery'!B:B,A1102)</f>
        <v>0</v>
      </c>
      <c r="M1102" s="256">
        <f>IFERROR(_xlfn.MAXIFS('Details local delivery'!AB:AB,'Details local delivery'!B:B,A1102),"-")</f>
        <v>0</v>
      </c>
      <c r="N1102" s="104" t="e">
        <f t="shared" si="199"/>
        <v>#N/A</v>
      </c>
      <c r="O1102" s="104" t="e">
        <f t="shared" si="200"/>
        <v>#N/A</v>
      </c>
      <c r="P1102" s="99">
        <f t="shared" si="201"/>
        <v>0</v>
      </c>
      <c r="Q1102" s="100">
        <f t="shared" si="202"/>
        <v>0</v>
      </c>
      <c r="R1102" s="105" t="e">
        <f t="shared" si="203"/>
        <v>#DIV/0!</v>
      </c>
      <c r="S1102" s="101" t="e">
        <f t="shared" si="204"/>
        <v>#N/A</v>
      </c>
      <c r="T1102" s="102"/>
      <c r="U1102" s="107"/>
      <c r="V1102" s="5"/>
    </row>
    <row r="1103" spans="1:22" ht="15.6" hidden="1" x14ac:dyDescent="0.3">
      <c r="A1103" s="18"/>
      <c r="B1103" s="92" t="str">
        <f>+IFERROR(VLOOKUP(A1103,'Details local delivery'!B:C,2,0),"-")</f>
        <v>-</v>
      </c>
      <c r="C1103" s="93" t="str">
        <f t="shared" si="198"/>
        <v>-</v>
      </c>
      <c r="D1103" s="94" t="str">
        <f>+IFERROR(VLOOKUP(A1103,'Details local delivery'!B:E,4,0),"-")</f>
        <v>-</v>
      </c>
      <c r="E1103" s="94" t="e">
        <f>VLOOKUP(A1103,'Details local delivery'!B:L,11,0)</f>
        <v>#N/A</v>
      </c>
      <c r="F1103" s="94">
        <f>SUMIFS('Details local delivery'!M:M,'Details local delivery'!G:G,'RECAP Delivery Plan '!A1103)</f>
        <v>0</v>
      </c>
      <c r="G1103" s="94" t="e">
        <f>VLOOKUP(A1103,'Details local delivery'!B:J,9,0)</f>
        <v>#N/A</v>
      </c>
      <c r="H1103" s="95">
        <f>SUMIFS('Details local delivery'!K:K,'Details local delivery'!G:G,'RECAP Delivery Plan '!A1103)</f>
        <v>0</v>
      </c>
      <c r="I1103" s="96">
        <f>SUMIFS('Details local delivery'!Y:Y,'Details local delivery'!B:B,A:A)</f>
        <v>0</v>
      </c>
      <c r="J1103" s="97" t="e">
        <f>AVERAGEIFS('Details local delivery'!W:W,'Details local delivery'!B:B,A1103)</f>
        <v>#DIV/0!</v>
      </c>
      <c r="K1103" s="96">
        <f>_xlfn.MAXIFS('Details local delivery'!Z:Z,'Details local delivery'!B:B,A1103)</f>
        <v>0</v>
      </c>
      <c r="L1103" s="96">
        <f>_xlfn.MAXIFS('Details local delivery'!AA:AA,'Details local delivery'!B:B,A1103)</f>
        <v>0</v>
      </c>
      <c r="M1103" s="256">
        <f>IFERROR(_xlfn.MAXIFS('Details local delivery'!AB:AB,'Details local delivery'!B:B,A1103),"-")</f>
        <v>0</v>
      </c>
      <c r="N1103" s="104" t="e">
        <f t="shared" si="199"/>
        <v>#N/A</v>
      </c>
      <c r="O1103" s="104" t="e">
        <f t="shared" si="200"/>
        <v>#N/A</v>
      </c>
      <c r="P1103" s="99">
        <f t="shared" si="201"/>
        <v>0</v>
      </c>
      <c r="Q1103" s="100">
        <f t="shared" si="202"/>
        <v>0</v>
      </c>
      <c r="R1103" s="105" t="e">
        <f t="shared" si="203"/>
        <v>#DIV/0!</v>
      </c>
      <c r="S1103" s="101" t="e">
        <f t="shared" si="204"/>
        <v>#N/A</v>
      </c>
      <c r="T1103" s="102"/>
      <c r="U1103" s="107"/>
      <c r="V1103" s="5"/>
    </row>
    <row r="1104" spans="1:22" ht="15.6" hidden="1" x14ac:dyDescent="0.3">
      <c r="A1104" s="18"/>
      <c r="B1104" s="92" t="str">
        <f>+IFERROR(VLOOKUP(A1104,'Details local delivery'!B:C,2,0),"-")</f>
        <v>-</v>
      </c>
      <c r="C1104" s="93" t="str">
        <f t="shared" si="198"/>
        <v>-</v>
      </c>
      <c r="D1104" s="94" t="str">
        <f>+IFERROR(VLOOKUP(A1104,'Details local delivery'!B:E,4,0),"-")</f>
        <v>-</v>
      </c>
      <c r="E1104" s="94" t="e">
        <f>VLOOKUP(A1104,'Details local delivery'!B:L,11,0)</f>
        <v>#N/A</v>
      </c>
      <c r="F1104" s="94">
        <f>SUMIFS('Details local delivery'!M:M,'Details local delivery'!G:G,'RECAP Delivery Plan '!A1104)</f>
        <v>0</v>
      </c>
      <c r="G1104" s="94" t="e">
        <f>VLOOKUP(A1104,'Details local delivery'!B:J,9,0)</f>
        <v>#N/A</v>
      </c>
      <c r="H1104" s="95">
        <f>SUMIFS('Details local delivery'!K:K,'Details local delivery'!G:G,'RECAP Delivery Plan '!A1104)</f>
        <v>0</v>
      </c>
      <c r="I1104" s="96">
        <f>SUMIFS('Details local delivery'!Y:Y,'Details local delivery'!B:B,A:A)</f>
        <v>0</v>
      </c>
      <c r="J1104" s="97" t="e">
        <f>AVERAGEIFS('Details local delivery'!W:W,'Details local delivery'!B:B,A1104)</f>
        <v>#DIV/0!</v>
      </c>
      <c r="K1104" s="96">
        <f>_xlfn.MAXIFS('Details local delivery'!Z:Z,'Details local delivery'!B:B,A1104)</f>
        <v>0</v>
      </c>
      <c r="L1104" s="96">
        <f>_xlfn.MAXIFS('Details local delivery'!AA:AA,'Details local delivery'!B:B,A1104)</f>
        <v>0</v>
      </c>
      <c r="M1104" s="256">
        <f>IFERROR(_xlfn.MAXIFS('Details local delivery'!AB:AB,'Details local delivery'!B:B,A1104),"-")</f>
        <v>0</v>
      </c>
      <c r="N1104" s="104" t="e">
        <f t="shared" si="199"/>
        <v>#N/A</v>
      </c>
      <c r="O1104" s="104" t="e">
        <f t="shared" si="200"/>
        <v>#N/A</v>
      </c>
      <c r="P1104" s="99">
        <f t="shared" si="201"/>
        <v>0</v>
      </c>
      <c r="Q1104" s="100">
        <f t="shared" si="202"/>
        <v>0</v>
      </c>
      <c r="R1104" s="105" t="e">
        <f t="shared" si="203"/>
        <v>#DIV/0!</v>
      </c>
      <c r="S1104" s="101" t="e">
        <f t="shared" si="204"/>
        <v>#N/A</v>
      </c>
      <c r="T1104" s="102"/>
      <c r="U1104" s="107"/>
      <c r="V1104" s="5"/>
    </row>
    <row r="1105" spans="1:22" ht="15.6" hidden="1" x14ac:dyDescent="0.3">
      <c r="A1105" s="18"/>
      <c r="B1105" s="92" t="str">
        <f>+IFERROR(VLOOKUP(A1105,'Details local delivery'!B:C,2,0),"-")</f>
        <v>-</v>
      </c>
      <c r="C1105" s="93" t="str">
        <f t="shared" si="198"/>
        <v>-</v>
      </c>
      <c r="D1105" s="94" t="str">
        <f>+IFERROR(VLOOKUP(A1105,'Details local delivery'!B:E,4,0),"-")</f>
        <v>-</v>
      </c>
      <c r="E1105" s="94" t="e">
        <f>VLOOKUP(A1105,'Details local delivery'!B:L,11,0)</f>
        <v>#N/A</v>
      </c>
      <c r="F1105" s="94">
        <f>SUMIFS('Details local delivery'!M:M,'Details local delivery'!G:G,'RECAP Delivery Plan '!A1105)</f>
        <v>0</v>
      </c>
      <c r="G1105" s="94" t="e">
        <f>VLOOKUP(A1105,'Details local delivery'!B:J,9,0)</f>
        <v>#N/A</v>
      </c>
      <c r="H1105" s="95">
        <f>SUMIFS('Details local delivery'!K:K,'Details local delivery'!G:G,'RECAP Delivery Plan '!A1105)</f>
        <v>0</v>
      </c>
      <c r="I1105" s="96">
        <f>SUMIFS('Details local delivery'!Y:Y,'Details local delivery'!B:B,A:A)</f>
        <v>0</v>
      </c>
      <c r="J1105" s="97" t="e">
        <f>AVERAGEIFS('Details local delivery'!W:W,'Details local delivery'!B:B,A1105)</f>
        <v>#DIV/0!</v>
      </c>
      <c r="K1105" s="96">
        <f>_xlfn.MAXIFS('Details local delivery'!Z:Z,'Details local delivery'!B:B,A1105)</f>
        <v>0</v>
      </c>
      <c r="L1105" s="96">
        <f>_xlfn.MAXIFS('Details local delivery'!AA:AA,'Details local delivery'!B:B,A1105)</f>
        <v>0</v>
      </c>
      <c r="M1105" s="256">
        <f>IFERROR(_xlfn.MAXIFS('Details local delivery'!AB:AB,'Details local delivery'!B:B,A1105),"-")</f>
        <v>0</v>
      </c>
      <c r="N1105" s="104" t="e">
        <f t="shared" si="199"/>
        <v>#N/A</v>
      </c>
      <c r="O1105" s="104" t="e">
        <f t="shared" si="200"/>
        <v>#N/A</v>
      </c>
      <c r="P1105" s="99">
        <f t="shared" si="201"/>
        <v>0</v>
      </c>
      <c r="Q1105" s="100">
        <f t="shared" si="202"/>
        <v>0</v>
      </c>
      <c r="R1105" s="105" t="e">
        <f t="shared" si="203"/>
        <v>#DIV/0!</v>
      </c>
      <c r="S1105" s="101" t="e">
        <f t="shared" si="204"/>
        <v>#N/A</v>
      </c>
      <c r="T1105" s="102"/>
      <c r="U1105" s="107"/>
      <c r="V1105" s="5"/>
    </row>
    <row r="1106" spans="1:22" ht="15.6" hidden="1" x14ac:dyDescent="0.3">
      <c r="A1106" s="18"/>
      <c r="B1106" s="92" t="str">
        <f>+IFERROR(VLOOKUP(A1106,'Details local delivery'!B:C,2,0),"-")</f>
        <v>-</v>
      </c>
      <c r="C1106" s="93" t="str">
        <f t="shared" si="198"/>
        <v>-</v>
      </c>
      <c r="D1106" s="94" t="str">
        <f>+IFERROR(VLOOKUP(A1106,'Details local delivery'!B:E,4,0),"-")</f>
        <v>-</v>
      </c>
      <c r="E1106" s="94" t="e">
        <f>VLOOKUP(A1106,'Details local delivery'!B:L,11,0)</f>
        <v>#N/A</v>
      </c>
      <c r="F1106" s="94">
        <f>SUMIFS('Details local delivery'!M:M,'Details local delivery'!G:G,'RECAP Delivery Plan '!A1106)</f>
        <v>0</v>
      </c>
      <c r="G1106" s="94" t="e">
        <f>VLOOKUP(A1106,'Details local delivery'!B:J,9,0)</f>
        <v>#N/A</v>
      </c>
      <c r="H1106" s="95">
        <f>SUMIFS('Details local delivery'!K:K,'Details local delivery'!G:G,'RECAP Delivery Plan '!A1106)</f>
        <v>0</v>
      </c>
      <c r="I1106" s="96">
        <f>SUMIFS('Details local delivery'!Y:Y,'Details local delivery'!B:B,A:A)</f>
        <v>0</v>
      </c>
      <c r="J1106" s="97" t="e">
        <f>AVERAGEIFS('Details local delivery'!W:W,'Details local delivery'!B:B,A1106)</f>
        <v>#DIV/0!</v>
      </c>
      <c r="K1106" s="96">
        <f>_xlfn.MAXIFS('Details local delivery'!Z:Z,'Details local delivery'!B:B,A1106)</f>
        <v>0</v>
      </c>
      <c r="L1106" s="96">
        <f>_xlfn.MAXIFS('Details local delivery'!AA:AA,'Details local delivery'!B:B,A1106)</f>
        <v>0</v>
      </c>
      <c r="M1106" s="256">
        <f>IFERROR(_xlfn.MAXIFS('Details local delivery'!AB:AB,'Details local delivery'!B:B,A1106),"-")</f>
        <v>0</v>
      </c>
      <c r="N1106" s="104" t="e">
        <f t="shared" si="199"/>
        <v>#N/A</v>
      </c>
      <c r="O1106" s="104" t="e">
        <f t="shared" si="200"/>
        <v>#N/A</v>
      </c>
      <c r="P1106" s="99">
        <f t="shared" si="201"/>
        <v>0</v>
      </c>
      <c r="Q1106" s="100">
        <f t="shared" si="202"/>
        <v>0</v>
      </c>
      <c r="R1106" s="105" t="e">
        <f t="shared" si="203"/>
        <v>#DIV/0!</v>
      </c>
      <c r="S1106" s="101" t="e">
        <f t="shared" si="204"/>
        <v>#N/A</v>
      </c>
      <c r="T1106" s="102"/>
      <c r="U1106" s="107"/>
      <c r="V1106" s="5"/>
    </row>
    <row r="1107" spans="1:22" ht="15.6" hidden="1" x14ac:dyDescent="0.3">
      <c r="A1107" s="18"/>
      <c r="B1107" s="92" t="str">
        <f>+IFERROR(VLOOKUP(A1107,'Details local delivery'!B:C,2,0),"-")</f>
        <v>-</v>
      </c>
      <c r="C1107" s="93" t="str">
        <f t="shared" si="198"/>
        <v>-</v>
      </c>
      <c r="D1107" s="94" t="str">
        <f>+IFERROR(VLOOKUP(A1107,'Details local delivery'!B:E,4,0),"-")</f>
        <v>-</v>
      </c>
      <c r="E1107" s="94" t="e">
        <f>VLOOKUP(A1107,'Details local delivery'!B:L,11,0)</f>
        <v>#N/A</v>
      </c>
      <c r="F1107" s="94">
        <f>SUMIFS('Details local delivery'!M:M,'Details local delivery'!G:G,'RECAP Delivery Plan '!A1107)</f>
        <v>0</v>
      </c>
      <c r="G1107" s="94" t="e">
        <f>VLOOKUP(A1107,'Details local delivery'!B:J,9,0)</f>
        <v>#N/A</v>
      </c>
      <c r="H1107" s="95">
        <f>SUMIFS('Details local delivery'!K:K,'Details local delivery'!G:G,'RECAP Delivery Plan '!A1107)</f>
        <v>0</v>
      </c>
      <c r="I1107" s="96">
        <f>SUMIFS('Details local delivery'!Y:Y,'Details local delivery'!B:B,A:A)</f>
        <v>0</v>
      </c>
      <c r="J1107" s="97" t="e">
        <f>AVERAGEIFS('Details local delivery'!W:W,'Details local delivery'!B:B,A1107)</f>
        <v>#DIV/0!</v>
      </c>
      <c r="K1107" s="96">
        <f>_xlfn.MAXIFS('Details local delivery'!Z:Z,'Details local delivery'!B:B,A1107)</f>
        <v>0</v>
      </c>
      <c r="L1107" s="96">
        <f>_xlfn.MAXIFS('Details local delivery'!AA:AA,'Details local delivery'!B:B,A1107)</f>
        <v>0</v>
      </c>
      <c r="M1107" s="256">
        <f>IFERROR(_xlfn.MAXIFS('Details local delivery'!AB:AB,'Details local delivery'!B:B,A1107),"-")</f>
        <v>0</v>
      </c>
      <c r="N1107" s="104" t="e">
        <f t="shared" si="199"/>
        <v>#N/A</v>
      </c>
      <c r="O1107" s="104" t="e">
        <f t="shared" si="200"/>
        <v>#N/A</v>
      </c>
      <c r="P1107" s="99">
        <f t="shared" si="201"/>
        <v>0</v>
      </c>
      <c r="Q1107" s="100">
        <f t="shared" si="202"/>
        <v>0</v>
      </c>
      <c r="R1107" s="105" t="e">
        <f t="shared" si="203"/>
        <v>#DIV/0!</v>
      </c>
      <c r="S1107" s="101" t="e">
        <f t="shared" si="204"/>
        <v>#N/A</v>
      </c>
      <c r="T1107" s="102"/>
      <c r="U1107" s="107"/>
      <c r="V1107" s="5"/>
    </row>
    <row r="1108" spans="1:22" ht="15.6" hidden="1" x14ac:dyDescent="0.3">
      <c r="A1108" s="18"/>
      <c r="B1108" s="92" t="str">
        <f>+IFERROR(VLOOKUP(A1108,'Details local delivery'!B:C,2,0),"-")</f>
        <v>-</v>
      </c>
      <c r="C1108" s="93" t="str">
        <f t="shared" si="198"/>
        <v>-</v>
      </c>
      <c r="D1108" s="94" t="str">
        <f>+IFERROR(VLOOKUP(A1108,'Details local delivery'!B:E,4,0),"-")</f>
        <v>-</v>
      </c>
      <c r="E1108" s="94" t="e">
        <f>VLOOKUP(A1108,'Details local delivery'!B:L,11,0)</f>
        <v>#N/A</v>
      </c>
      <c r="F1108" s="94">
        <f>SUMIFS('Details local delivery'!M:M,'Details local delivery'!G:G,'RECAP Delivery Plan '!A1108)</f>
        <v>0</v>
      </c>
      <c r="G1108" s="94" t="e">
        <f>VLOOKUP(A1108,'Details local delivery'!B:J,9,0)</f>
        <v>#N/A</v>
      </c>
      <c r="H1108" s="95">
        <f>SUMIFS('Details local delivery'!K:K,'Details local delivery'!G:G,'RECAP Delivery Plan '!A1108)</f>
        <v>0</v>
      </c>
      <c r="I1108" s="96">
        <f>SUMIFS('Details local delivery'!Y:Y,'Details local delivery'!B:B,A:A)</f>
        <v>0</v>
      </c>
      <c r="J1108" s="97" t="e">
        <f>AVERAGEIFS('Details local delivery'!W:W,'Details local delivery'!B:B,A1108)</f>
        <v>#DIV/0!</v>
      </c>
      <c r="K1108" s="96">
        <f>_xlfn.MAXIFS('Details local delivery'!Z:Z,'Details local delivery'!B:B,A1108)</f>
        <v>0</v>
      </c>
      <c r="L1108" s="96">
        <f>_xlfn.MAXIFS('Details local delivery'!AA:AA,'Details local delivery'!B:B,A1108)</f>
        <v>0</v>
      </c>
      <c r="M1108" s="256">
        <f>IFERROR(_xlfn.MAXIFS('Details local delivery'!AB:AB,'Details local delivery'!B:B,A1108),"-")</f>
        <v>0</v>
      </c>
      <c r="N1108" s="104" t="e">
        <f t="shared" si="199"/>
        <v>#N/A</v>
      </c>
      <c r="O1108" s="104" t="e">
        <f t="shared" si="200"/>
        <v>#N/A</v>
      </c>
      <c r="P1108" s="99">
        <f t="shared" si="201"/>
        <v>0</v>
      </c>
      <c r="Q1108" s="100">
        <f t="shared" si="202"/>
        <v>0</v>
      </c>
      <c r="R1108" s="105" t="e">
        <f t="shared" si="203"/>
        <v>#DIV/0!</v>
      </c>
      <c r="S1108" s="101" t="e">
        <f t="shared" si="204"/>
        <v>#N/A</v>
      </c>
      <c r="T1108" s="102"/>
      <c r="U1108" s="107"/>
      <c r="V1108" s="5"/>
    </row>
    <row r="1109" spans="1:22" ht="15.6" hidden="1" x14ac:dyDescent="0.3">
      <c r="A1109" s="18"/>
      <c r="B1109" s="92" t="str">
        <f>+IFERROR(VLOOKUP(A1109,'Details local delivery'!B:C,2,0),"-")</f>
        <v>-</v>
      </c>
      <c r="C1109" s="93" t="str">
        <f t="shared" si="198"/>
        <v>-</v>
      </c>
      <c r="D1109" s="94" t="str">
        <f>+IFERROR(VLOOKUP(A1109,'Details local delivery'!B:E,4,0),"-")</f>
        <v>-</v>
      </c>
      <c r="E1109" s="94" t="e">
        <f>VLOOKUP(A1109,'Details local delivery'!B:L,11,0)</f>
        <v>#N/A</v>
      </c>
      <c r="F1109" s="94">
        <f>SUMIFS('Details local delivery'!M:M,'Details local delivery'!G:G,'RECAP Delivery Plan '!A1109)</f>
        <v>0</v>
      </c>
      <c r="G1109" s="94" t="e">
        <f>VLOOKUP(A1109,'Details local delivery'!B:J,9,0)</f>
        <v>#N/A</v>
      </c>
      <c r="H1109" s="95">
        <f>SUMIFS('Details local delivery'!K:K,'Details local delivery'!G:G,'RECAP Delivery Plan '!A1109)</f>
        <v>0</v>
      </c>
      <c r="I1109" s="96">
        <f>SUMIFS('Details local delivery'!Y:Y,'Details local delivery'!B:B,A:A)</f>
        <v>0</v>
      </c>
      <c r="J1109" s="97" t="e">
        <f>AVERAGEIFS('Details local delivery'!W:W,'Details local delivery'!B:B,A1109)</f>
        <v>#DIV/0!</v>
      </c>
      <c r="K1109" s="96">
        <f>_xlfn.MAXIFS('Details local delivery'!Z:Z,'Details local delivery'!B:B,A1109)</f>
        <v>0</v>
      </c>
      <c r="L1109" s="96">
        <f>_xlfn.MAXIFS('Details local delivery'!AA:AA,'Details local delivery'!B:B,A1109)</f>
        <v>0</v>
      </c>
      <c r="M1109" s="256">
        <f>IFERROR(_xlfn.MAXIFS('Details local delivery'!AB:AB,'Details local delivery'!B:B,A1109),"-")</f>
        <v>0</v>
      </c>
      <c r="N1109" s="104" t="e">
        <f t="shared" si="199"/>
        <v>#N/A</v>
      </c>
      <c r="O1109" s="104" t="e">
        <f t="shared" si="200"/>
        <v>#N/A</v>
      </c>
      <c r="P1109" s="99">
        <f t="shared" si="201"/>
        <v>0</v>
      </c>
      <c r="Q1109" s="100">
        <f t="shared" si="202"/>
        <v>0</v>
      </c>
      <c r="R1109" s="105" t="e">
        <f t="shared" si="203"/>
        <v>#DIV/0!</v>
      </c>
      <c r="S1109" s="101" t="e">
        <f t="shared" si="204"/>
        <v>#N/A</v>
      </c>
      <c r="T1109" s="102"/>
      <c r="U1109" s="107"/>
      <c r="V1109" s="5"/>
    </row>
    <row r="1110" spans="1:22" ht="15.6" hidden="1" x14ac:dyDescent="0.3">
      <c r="A1110" s="18"/>
      <c r="B1110" s="92" t="str">
        <f>+IFERROR(VLOOKUP(A1110,'Details local delivery'!B:C,2,0),"-")</f>
        <v>-</v>
      </c>
      <c r="C1110" s="93" t="str">
        <f t="shared" si="198"/>
        <v>-</v>
      </c>
      <c r="D1110" s="94" t="str">
        <f>+IFERROR(VLOOKUP(A1110,'Details local delivery'!B:E,4,0),"-")</f>
        <v>-</v>
      </c>
      <c r="E1110" s="94" t="e">
        <f>VLOOKUP(A1110,'Details local delivery'!B:L,11,0)</f>
        <v>#N/A</v>
      </c>
      <c r="F1110" s="94">
        <f>SUMIFS('Details local delivery'!M:M,'Details local delivery'!G:G,'RECAP Delivery Plan '!A1110)</f>
        <v>0</v>
      </c>
      <c r="G1110" s="94" t="e">
        <f>VLOOKUP(A1110,'Details local delivery'!B:J,9,0)</f>
        <v>#N/A</v>
      </c>
      <c r="H1110" s="95">
        <f>SUMIFS('Details local delivery'!K:K,'Details local delivery'!G:G,'RECAP Delivery Plan '!A1110)</f>
        <v>0</v>
      </c>
      <c r="I1110" s="96">
        <f>SUMIFS('Details local delivery'!Y:Y,'Details local delivery'!B:B,A:A)</f>
        <v>0</v>
      </c>
      <c r="J1110" s="97" t="e">
        <f>AVERAGEIFS('Details local delivery'!W:W,'Details local delivery'!B:B,A1110)</f>
        <v>#DIV/0!</v>
      </c>
      <c r="K1110" s="96">
        <f>_xlfn.MAXIFS('Details local delivery'!Z:Z,'Details local delivery'!B:B,A1110)</f>
        <v>0</v>
      </c>
      <c r="L1110" s="96">
        <f>_xlfn.MAXIFS('Details local delivery'!AA:AA,'Details local delivery'!B:B,A1110)</f>
        <v>0</v>
      </c>
      <c r="M1110" s="256">
        <f>IFERROR(_xlfn.MAXIFS('Details local delivery'!AB:AB,'Details local delivery'!B:B,A1110),"-")</f>
        <v>0</v>
      </c>
      <c r="N1110" s="104" t="e">
        <f t="shared" si="199"/>
        <v>#N/A</v>
      </c>
      <c r="O1110" s="104" t="e">
        <f t="shared" si="200"/>
        <v>#N/A</v>
      </c>
      <c r="P1110" s="99">
        <f t="shared" si="201"/>
        <v>0</v>
      </c>
      <c r="Q1110" s="100">
        <f t="shared" si="202"/>
        <v>0</v>
      </c>
      <c r="R1110" s="105" t="e">
        <f t="shared" si="203"/>
        <v>#DIV/0!</v>
      </c>
      <c r="S1110" s="101" t="e">
        <f t="shared" si="204"/>
        <v>#N/A</v>
      </c>
      <c r="T1110" s="102"/>
      <c r="U1110" s="107"/>
      <c r="V1110" s="5"/>
    </row>
    <row r="1111" spans="1:22" ht="15.6" hidden="1" x14ac:dyDescent="0.3">
      <c r="A1111" s="18"/>
      <c r="B1111" s="92" t="str">
        <f>+IFERROR(VLOOKUP(A1111,'Details local delivery'!B:C,2,0),"-")</f>
        <v>-</v>
      </c>
      <c r="C1111" s="93" t="str">
        <f t="shared" si="198"/>
        <v>-</v>
      </c>
      <c r="D1111" s="94" t="str">
        <f>+IFERROR(VLOOKUP(A1111,'Details local delivery'!B:E,4,0),"-")</f>
        <v>-</v>
      </c>
      <c r="E1111" s="94" t="e">
        <f>VLOOKUP(A1111,'Details local delivery'!B:L,11,0)</f>
        <v>#N/A</v>
      </c>
      <c r="F1111" s="94">
        <f>SUMIFS('Details local delivery'!M:M,'Details local delivery'!G:G,'RECAP Delivery Plan '!A1111)</f>
        <v>0</v>
      </c>
      <c r="G1111" s="94" t="e">
        <f>VLOOKUP(A1111,'Details local delivery'!B:J,9,0)</f>
        <v>#N/A</v>
      </c>
      <c r="H1111" s="95">
        <f>SUMIFS('Details local delivery'!K:K,'Details local delivery'!G:G,'RECAP Delivery Plan '!A1111)</f>
        <v>0</v>
      </c>
      <c r="I1111" s="96">
        <f>SUMIFS('Details local delivery'!Y:Y,'Details local delivery'!B:B,A:A)</f>
        <v>0</v>
      </c>
      <c r="J1111" s="97" t="e">
        <f>AVERAGEIFS('Details local delivery'!W:W,'Details local delivery'!B:B,A1111)</f>
        <v>#DIV/0!</v>
      </c>
      <c r="K1111" s="96">
        <f>_xlfn.MAXIFS('Details local delivery'!Z:Z,'Details local delivery'!B:B,A1111)</f>
        <v>0</v>
      </c>
      <c r="L1111" s="96">
        <f>_xlfn.MAXIFS('Details local delivery'!AA:AA,'Details local delivery'!B:B,A1111)</f>
        <v>0</v>
      </c>
      <c r="M1111" s="256">
        <f>IFERROR(_xlfn.MAXIFS('Details local delivery'!AB:AB,'Details local delivery'!B:B,A1111),"-")</f>
        <v>0</v>
      </c>
      <c r="N1111" s="104" t="e">
        <f t="shared" si="199"/>
        <v>#N/A</v>
      </c>
      <c r="O1111" s="104" t="e">
        <f t="shared" si="200"/>
        <v>#N/A</v>
      </c>
      <c r="P1111" s="99">
        <f t="shared" si="201"/>
        <v>0</v>
      </c>
      <c r="Q1111" s="100">
        <f t="shared" si="202"/>
        <v>0</v>
      </c>
      <c r="R1111" s="105" t="e">
        <f t="shared" si="203"/>
        <v>#DIV/0!</v>
      </c>
      <c r="S1111" s="101" t="e">
        <f t="shared" si="204"/>
        <v>#N/A</v>
      </c>
      <c r="T1111" s="102"/>
      <c r="U1111" s="107"/>
      <c r="V1111" s="5"/>
    </row>
    <row r="1112" spans="1:22" ht="15.6" hidden="1" x14ac:dyDescent="0.3">
      <c r="A1112" s="18"/>
      <c r="B1112" s="92" t="str">
        <f>+IFERROR(VLOOKUP(A1112,'Details local delivery'!B:C,2,0),"-")</f>
        <v>-</v>
      </c>
      <c r="C1112" s="93" t="str">
        <f t="shared" si="198"/>
        <v>-</v>
      </c>
      <c r="D1112" s="94" t="str">
        <f>+IFERROR(VLOOKUP(A1112,'Details local delivery'!B:E,4,0),"-")</f>
        <v>-</v>
      </c>
      <c r="E1112" s="94" t="e">
        <f>VLOOKUP(A1112,'Details local delivery'!B:L,11,0)</f>
        <v>#N/A</v>
      </c>
      <c r="F1112" s="94">
        <f>SUMIFS('Details local delivery'!M:M,'Details local delivery'!G:G,'RECAP Delivery Plan '!A1112)</f>
        <v>0</v>
      </c>
      <c r="G1112" s="94" t="e">
        <f>VLOOKUP(A1112,'Details local delivery'!B:J,9,0)</f>
        <v>#N/A</v>
      </c>
      <c r="H1112" s="95">
        <f>SUMIFS('Details local delivery'!K:K,'Details local delivery'!G:G,'RECAP Delivery Plan '!A1112)</f>
        <v>0</v>
      </c>
      <c r="I1112" s="96">
        <f>SUMIFS('Details local delivery'!Y:Y,'Details local delivery'!B:B,A:A)</f>
        <v>0</v>
      </c>
      <c r="J1112" s="97" t="e">
        <f>AVERAGEIFS('Details local delivery'!W:W,'Details local delivery'!B:B,A1112)</f>
        <v>#DIV/0!</v>
      </c>
      <c r="K1112" s="96">
        <f>_xlfn.MAXIFS('Details local delivery'!Z:Z,'Details local delivery'!B:B,A1112)</f>
        <v>0</v>
      </c>
      <c r="L1112" s="96">
        <f>_xlfn.MAXIFS('Details local delivery'!AA:AA,'Details local delivery'!B:B,A1112)</f>
        <v>0</v>
      </c>
      <c r="M1112" s="256">
        <f>IFERROR(_xlfn.MAXIFS('Details local delivery'!AB:AB,'Details local delivery'!B:B,A1112),"-")</f>
        <v>0</v>
      </c>
      <c r="N1112" s="104" t="e">
        <f t="shared" si="199"/>
        <v>#N/A</v>
      </c>
      <c r="O1112" s="104" t="e">
        <f t="shared" si="200"/>
        <v>#N/A</v>
      </c>
      <c r="P1112" s="99">
        <f t="shared" si="201"/>
        <v>0</v>
      </c>
      <c r="Q1112" s="100">
        <f t="shared" si="202"/>
        <v>0</v>
      </c>
      <c r="R1112" s="105" t="e">
        <f t="shared" si="203"/>
        <v>#DIV/0!</v>
      </c>
      <c r="S1112" s="101" t="e">
        <f t="shared" si="204"/>
        <v>#N/A</v>
      </c>
      <c r="T1112" s="102"/>
      <c r="U1112" s="107"/>
      <c r="V1112" s="5"/>
    </row>
    <row r="1113" spans="1:22" ht="15.6" hidden="1" x14ac:dyDescent="0.3">
      <c r="A1113" s="18"/>
      <c r="B1113" s="92" t="str">
        <f>+IFERROR(VLOOKUP(A1113,'Details local delivery'!B:C,2,0),"-")</f>
        <v>-</v>
      </c>
      <c r="C1113" s="93" t="str">
        <f t="shared" si="198"/>
        <v>-</v>
      </c>
      <c r="D1113" s="94" t="str">
        <f>+IFERROR(VLOOKUP(A1113,'Details local delivery'!B:E,4,0),"-")</f>
        <v>-</v>
      </c>
      <c r="E1113" s="94" t="e">
        <f>VLOOKUP(A1113,'Details local delivery'!B:L,11,0)</f>
        <v>#N/A</v>
      </c>
      <c r="F1113" s="94">
        <f>SUMIFS('Details local delivery'!M:M,'Details local delivery'!G:G,'RECAP Delivery Plan '!A1113)</f>
        <v>0</v>
      </c>
      <c r="G1113" s="94" t="e">
        <f>VLOOKUP(A1113,'Details local delivery'!B:J,9,0)</f>
        <v>#N/A</v>
      </c>
      <c r="H1113" s="95">
        <f>SUMIFS('Details local delivery'!K:K,'Details local delivery'!G:G,'RECAP Delivery Plan '!A1113)</f>
        <v>0</v>
      </c>
      <c r="I1113" s="96">
        <f>SUMIFS('Details local delivery'!Y:Y,'Details local delivery'!B:B,A:A)</f>
        <v>0</v>
      </c>
      <c r="J1113" s="97" t="e">
        <f>AVERAGEIFS('Details local delivery'!W:W,'Details local delivery'!B:B,A1113)</f>
        <v>#DIV/0!</v>
      </c>
      <c r="K1113" s="96">
        <f>_xlfn.MAXIFS('Details local delivery'!Z:Z,'Details local delivery'!B:B,A1113)</f>
        <v>0</v>
      </c>
      <c r="L1113" s="96">
        <f>_xlfn.MAXIFS('Details local delivery'!AA:AA,'Details local delivery'!B:B,A1113)</f>
        <v>0</v>
      </c>
      <c r="M1113" s="96">
        <f>_xlfn.MAXIFS('Details local delivery'!AB:AB,'Details local delivery'!B:B,A1113)</f>
        <v>0</v>
      </c>
      <c r="N1113" s="104" t="e">
        <f t="shared" si="199"/>
        <v>#N/A</v>
      </c>
      <c r="O1113" s="104" t="e">
        <f t="shared" si="200"/>
        <v>#N/A</v>
      </c>
      <c r="P1113" s="99">
        <f t="shared" si="201"/>
        <v>0</v>
      </c>
      <c r="Q1113" s="100">
        <f t="shared" si="202"/>
        <v>0</v>
      </c>
      <c r="R1113" s="105" t="e">
        <f t="shared" si="203"/>
        <v>#DIV/0!</v>
      </c>
      <c r="S1113" s="101" t="e">
        <f t="shared" si="204"/>
        <v>#N/A</v>
      </c>
      <c r="T1113" s="102"/>
      <c r="U1113" s="107"/>
      <c r="V1113" s="5"/>
    </row>
    <row r="1114" spans="1:22" ht="15.6" hidden="1" x14ac:dyDescent="0.3">
      <c r="A1114" s="18"/>
      <c r="B1114" s="92" t="str">
        <f>+IFERROR(VLOOKUP(A1114,'Details local delivery'!B:C,2,0),"-")</f>
        <v>-</v>
      </c>
      <c r="C1114" s="93" t="str">
        <f t="shared" si="198"/>
        <v>-</v>
      </c>
      <c r="D1114" s="94" t="str">
        <f>+IFERROR(VLOOKUP(A1114,'Details local delivery'!B:E,4,0),"-")</f>
        <v>-</v>
      </c>
      <c r="E1114" s="94" t="e">
        <f>VLOOKUP(A1114,'Details local delivery'!B:L,11,0)</f>
        <v>#N/A</v>
      </c>
      <c r="F1114" s="94">
        <f>SUMIFS('Details local delivery'!M:M,'Details local delivery'!G:G,'RECAP Delivery Plan '!A1114)</f>
        <v>0</v>
      </c>
      <c r="G1114" s="94" t="e">
        <f>VLOOKUP(A1114,'Details local delivery'!B:J,9,0)</f>
        <v>#N/A</v>
      </c>
      <c r="H1114" s="95">
        <f>SUMIFS('Details local delivery'!K:K,'Details local delivery'!G:G,'RECAP Delivery Plan '!A1114)</f>
        <v>0</v>
      </c>
      <c r="I1114" s="96">
        <f>SUMIFS('Details local delivery'!Y:Y,'Details local delivery'!B:B,A:A)</f>
        <v>0</v>
      </c>
      <c r="J1114" s="97" t="e">
        <f>AVERAGEIFS('Details local delivery'!W:W,'Details local delivery'!B:B,A1114)</f>
        <v>#DIV/0!</v>
      </c>
      <c r="K1114" s="96">
        <f>_xlfn.MAXIFS('Details local delivery'!Z:Z,'Details local delivery'!B:B,A1114)</f>
        <v>0</v>
      </c>
      <c r="L1114" s="96">
        <f>_xlfn.MAXIFS('Details local delivery'!AA:AA,'Details local delivery'!B:B,A1114)</f>
        <v>0</v>
      </c>
      <c r="M1114" s="256">
        <f>IFERROR(_xlfn.MAXIFS('Details local delivery'!AB:AB,'Details local delivery'!B:B,A1114),"-")</f>
        <v>0</v>
      </c>
      <c r="N1114" s="104" t="e">
        <f t="shared" si="199"/>
        <v>#N/A</v>
      </c>
      <c r="O1114" s="104" t="e">
        <f t="shared" si="200"/>
        <v>#N/A</v>
      </c>
      <c r="P1114" s="99">
        <f t="shared" si="201"/>
        <v>0</v>
      </c>
      <c r="Q1114" s="100">
        <f t="shared" si="202"/>
        <v>0</v>
      </c>
      <c r="R1114" s="105" t="e">
        <f t="shared" si="203"/>
        <v>#DIV/0!</v>
      </c>
      <c r="S1114" s="101" t="e">
        <f t="shared" si="204"/>
        <v>#N/A</v>
      </c>
      <c r="T1114" s="102"/>
      <c r="U1114" s="107"/>
      <c r="V1114" s="5"/>
    </row>
    <row r="1115" spans="1:22" ht="15.6" hidden="1" x14ac:dyDescent="0.3">
      <c r="A1115" s="18"/>
      <c r="B1115" s="92" t="str">
        <f>+IFERROR(VLOOKUP(A1115,'Details local delivery'!B:C,2,0),"-")</f>
        <v>-</v>
      </c>
      <c r="C1115" s="93" t="str">
        <f t="shared" si="198"/>
        <v>-</v>
      </c>
      <c r="D1115" s="94" t="str">
        <f>+IFERROR(VLOOKUP(A1115,'Details local delivery'!B:E,4,0),"-")</f>
        <v>-</v>
      </c>
      <c r="E1115" s="94" t="e">
        <f>VLOOKUP(A1115,'Details local delivery'!B:L,11,0)</f>
        <v>#N/A</v>
      </c>
      <c r="F1115" s="94">
        <f>SUMIFS('Details local delivery'!M:M,'Details local delivery'!G:G,'RECAP Delivery Plan '!A1115)</f>
        <v>0</v>
      </c>
      <c r="G1115" s="94" t="e">
        <f>VLOOKUP(A1115,'Details local delivery'!B:J,9,0)</f>
        <v>#N/A</v>
      </c>
      <c r="H1115" s="95">
        <f>SUMIFS('Details local delivery'!K:K,'Details local delivery'!G:G,'RECAP Delivery Plan '!A1115)</f>
        <v>0</v>
      </c>
      <c r="I1115" s="96">
        <f>SUMIFS('Details local delivery'!Y:Y,'Details local delivery'!B:B,A:A)</f>
        <v>0</v>
      </c>
      <c r="J1115" s="97" t="e">
        <f>AVERAGEIFS('Details local delivery'!W:W,'Details local delivery'!B:B,A1115)</f>
        <v>#DIV/0!</v>
      </c>
      <c r="K1115" s="96">
        <f>_xlfn.MAXIFS('Details local delivery'!Z:Z,'Details local delivery'!B:B,A1115)</f>
        <v>0</v>
      </c>
      <c r="L1115" s="96">
        <f>_xlfn.MAXIFS('Details local delivery'!AA:AA,'Details local delivery'!B:B,A1115)</f>
        <v>0</v>
      </c>
      <c r="M1115" s="256">
        <f>IFERROR(_xlfn.MAXIFS('Details local delivery'!AB:AB,'Details local delivery'!B:B,A1115),"-")</f>
        <v>0</v>
      </c>
      <c r="N1115" s="104" t="e">
        <f t="shared" si="199"/>
        <v>#N/A</v>
      </c>
      <c r="O1115" s="104" t="e">
        <f t="shared" si="200"/>
        <v>#N/A</v>
      </c>
      <c r="P1115" s="99">
        <f t="shared" si="201"/>
        <v>0</v>
      </c>
      <c r="Q1115" s="100">
        <f t="shared" si="202"/>
        <v>0</v>
      </c>
      <c r="R1115" s="105" t="e">
        <f t="shared" si="203"/>
        <v>#DIV/0!</v>
      </c>
      <c r="S1115" s="101" t="e">
        <f t="shared" si="204"/>
        <v>#N/A</v>
      </c>
      <c r="T1115" s="102"/>
      <c r="U1115" s="107"/>
      <c r="V1115" s="5"/>
    </row>
    <row r="1116" spans="1:22" ht="15.6" hidden="1" x14ac:dyDescent="0.3">
      <c r="A1116" s="18"/>
      <c r="B1116" s="92" t="str">
        <f>+IFERROR(VLOOKUP(A1116,'Details local delivery'!B:C,2,0),"-")</f>
        <v>-</v>
      </c>
      <c r="C1116" s="93" t="str">
        <f t="shared" si="198"/>
        <v>-</v>
      </c>
      <c r="D1116" s="94" t="str">
        <f>+IFERROR(VLOOKUP(A1116,'Details local delivery'!B:E,4,0),"-")</f>
        <v>-</v>
      </c>
      <c r="E1116" s="94" t="e">
        <f>VLOOKUP(A1116,'Details local delivery'!B:L,11,0)</f>
        <v>#N/A</v>
      </c>
      <c r="F1116" s="94">
        <f>SUMIFS('Details local delivery'!M:M,'Details local delivery'!G:G,'RECAP Delivery Plan '!A1116)</f>
        <v>0</v>
      </c>
      <c r="G1116" s="94" t="e">
        <f>VLOOKUP(A1116,'Details local delivery'!B:J,9,0)</f>
        <v>#N/A</v>
      </c>
      <c r="H1116" s="95">
        <f>SUMIFS('Details local delivery'!K:K,'Details local delivery'!G:G,'RECAP Delivery Plan '!A1116)</f>
        <v>0</v>
      </c>
      <c r="I1116" s="96">
        <f>SUMIFS('Details local delivery'!Y:Y,'Details local delivery'!B:B,A:A)</f>
        <v>0</v>
      </c>
      <c r="J1116" s="97" t="e">
        <f>AVERAGEIFS('Details local delivery'!W:W,'Details local delivery'!B:B,A1116)</f>
        <v>#DIV/0!</v>
      </c>
      <c r="K1116" s="96">
        <f>_xlfn.MAXIFS('Details local delivery'!Z:Z,'Details local delivery'!B:B,A1116)</f>
        <v>0</v>
      </c>
      <c r="L1116" s="96">
        <f>_xlfn.MAXIFS('Details local delivery'!AA:AA,'Details local delivery'!B:B,A1116)</f>
        <v>0</v>
      </c>
      <c r="M1116" s="256">
        <f>IFERROR(_xlfn.MAXIFS('Details local delivery'!AB:AB,'Details local delivery'!B:B,A1116),"-")</f>
        <v>0</v>
      </c>
      <c r="N1116" s="104" t="e">
        <f t="shared" si="199"/>
        <v>#N/A</v>
      </c>
      <c r="O1116" s="104" t="e">
        <f t="shared" si="200"/>
        <v>#N/A</v>
      </c>
      <c r="P1116" s="99">
        <f t="shared" si="201"/>
        <v>0</v>
      </c>
      <c r="Q1116" s="100">
        <f t="shared" si="202"/>
        <v>0</v>
      </c>
      <c r="R1116" s="105" t="e">
        <f t="shared" si="203"/>
        <v>#DIV/0!</v>
      </c>
      <c r="S1116" s="101" t="e">
        <f t="shared" si="204"/>
        <v>#N/A</v>
      </c>
      <c r="T1116" s="102"/>
      <c r="U1116" s="107"/>
      <c r="V1116" s="5"/>
    </row>
    <row r="1117" spans="1:22" ht="15.6" hidden="1" x14ac:dyDescent="0.3">
      <c r="A1117" s="18"/>
      <c r="B1117" s="92" t="str">
        <f>+IFERROR(VLOOKUP(A1117,'Details local delivery'!B:C,2,0),"-")</f>
        <v>-</v>
      </c>
      <c r="C1117" s="93" t="str">
        <f t="shared" si="198"/>
        <v>-</v>
      </c>
      <c r="D1117" s="94" t="str">
        <f>+IFERROR(VLOOKUP(A1117,'Details local delivery'!B:E,4,0),"-")</f>
        <v>-</v>
      </c>
      <c r="E1117" s="94" t="e">
        <f>VLOOKUP(A1117,'Details local delivery'!B:L,11,0)</f>
        <v>#N/A</v>
      </c>
      <c r="F1117" s="94">
        <f>SUMIFS('Details local delivery'!M:M,'Details local delivery'!G:G,'RECAP Delivery Plan '!A1117)</f>
        <v>0</v>
      </c>
      <c r="G1117" s="94" t="e">
        <f>VLOOKUP(A1117,'Details local delivery'!B:J,9,0)</f>
        <v>#N/A</v>
      </c>
      <c r="H1117" s="95">
        <f>SUMIFS('Details local delivery'!K:K,'Details local delivery'!G:G,'RECAP Delivery Plan '!A1117)</f>
        <v>0</v>
      </c>
      <c r="I1117" s="96">
        <f>SUMIFS('Details local delivery'!Y:Y,'Details local delivery'!B:B,A:A)</f>
        <v>0</v>
      </c>
      <c r="J1117" s="97" t="e">
        <f>AVERAGEIFS('Details local delivery'!W:W,'Details local delivery'!B:B,A1117)</f>
        <v>#DIV/0!</v>
      </c>
      <c r="K1117" s="96">
        <f>_xlfn.MAXIFS('Details local delivery'!Z:Z,'Details local delivery'!B:B,A1117)</f>
        <v>0</v>
      </c>
      <c r="L1117" s="96">
        <f>_xlfn.MAXIFS('Details local delivery'!AA:AA,'Details local delivery'!B:B,A1117)</f>
        <v>0</v>
      </c>
      <c r="M1117" s="256">
        <f>IFERROR(_xlfn.MAXIFS('Details local delivery'!AB:AB,'Details local delivery'!B:B,A1117),"-")</f>
        <v>0</v>
      </c>
      <c r="N1117" s="104" t="e">
        <f t="shared" si="199"/>
        <v>#N/A</v>
      </c>
      <c r="O1117" s="104" t="e">
        <f t="shared" si="200"/>
        <v>#N/A</v>
      </c>
      <c r="P1117" s="99">
        <f t="shared" si="201"/>
        <v>0</v>
      </c>
      <c r="Q1117" s="100">
        <f t="shared" si="202"/>
        <v>0</v>
      </c>
      <c r="R1117" s="105" t="e">
        <f t="shared" si="203"/>
        <v>#DIV/0!</v>
      </c>
      <c r="S1117" s="101" t="e">
        <f t="shared" si="204"/>
        <v>#N/A</v>
      </c>
      <c r="T1117" s="102"/>
      <c r="U1117" s="107"/>
      <c r="V1117" s="5"/>
    </row>
    <row r="1118" spans="1:22" ht="15.6" hidden="1" x14ac:dyDescent="0.3">
      <c r="A1118" s="18"/>
      <c r="B1118" s="92" t="str">
        <f>+IFERROR(VLOOKUP(A1118,'Details local delivery'!B:C,2,0),"-")</f>
        <v>-</v>
      </c>
      <c r="C1118" s="93" t="str">
        <f t="shared" ref="C1118:C1181" si="205">B1118</f>
        <v>-</v>
      </c>
      <c r="D1118" s="94" t="str">
        <f>+IFERROR(VLOOKUP(A1118,'Details local delivery'!B:E,4,0),"-")</f>
        <v>-</v>
      </c>
      <c r="E1118" s="94" t="e">
        <f>VLOOKUP(A1118,'Details local delivery'!B:L,11,0)</f>
        <v>#N/A</v>
      </c>
      <c r="F1118" s="94">
        <f>SUMIFS('Details local delivery'!M:M,'Details local delivery'!G:G,'RECAP Delivery Plan '!A1118)</f>
        <v>0</v>
      </c>
      <c r="G1118" s="94" t="e">
        <f>VLOOKUP(A1118,'Details local delivery'!B:J,9,0)</f>
        <v>#N/A</v>
      </c>
      <c r="H1118" s="95">
        <f>SUMIFS('Details local delivery'!K:K,'Details local delivery'!G:G,'RECAP Delivery Plan '!A1118)</f>
        <v>0</v>
      </c>
      <c r="I1118" s="96">
        <f>SUMIFS('Details local delivery'!Y:Y,'Details local delivery'!B:B,A:A)</f>
        <v>0</v>
      </c>
      <c r="J1118" s="97" t="e">
        <f>AVERAGEIFS('Details local delivery'!W:W,'Details local delivery'!B:B,A1118)</f>
        <v>#DIV/0!</v>
      </c>
      <c r="K1118" s="96">
        <f>_xlfn.MAXIFS('Details local delivery'!Z:Z,'Details local delivery'!B:B,A1118)</f>
        <v>0</v>
      </c>
      <c r="L1118" s="96">
        <f>_xlfn.MAXIFS('Details local delivery'!AA:AA,'Details local delivery'!B:B,A1118)</f>
        <v>0</v>
      </c>
      <c r="M1118" s="96">
        <f>_xlfn.MAXIFS('Details local delivery'!AB:AB,'Details local delivery'!B:B,A1118)</f>
        <v>0</v>
      </c>
      <c r="N1118" s="104" t="e">
        <f t="shared" ref="N1118:N1181" si="206">+F1118/E1118</f>
        <v>#N/A</v>
      </c>
      <c r="O1118" s="104" t="e">
        <f t="shared" ref="O1118:O1181" si="207">+H1118/G1118</f>
        <v>#N/A</v>
      </c>
      <c r="P1118" s="99">
        <f t="shared" ref="P1118:P1181" si="208">K1118+L1118+M1118</f>
        <v>0</v>
      </c>
      <c r="Q1118" s="100">
        <f t="shared" ref="Q1118:Q1181" si="209">P1118+I1118</f>
        <v>0</v>
      </c>
      <c r="R1118" s="105" t="e">
        <f t="shared" ref="R1118:R1181" si="210">Q1118/P1118</f>
        <v>#DIV/0!</v>
      </c>
      <c r="S1118" s="101" t="e">
        <f t="shared" si="204"/>
        <v>#N/A</v>
      </c>
      <c r="T1118" s="102"/>
      <c r="U1118" s="107"/>
      <c r="V1118" s="5"/>
    </row>
    <row r="1119" spans="1:22" ht="15.6" hidden="1" x14ac:dyDescent="0.3">
      <c r="A1119" s="18"/>
      <c r="B1119" s="92" t="str">
        <f>+IFERROR(VLOOKUP(A1119,'Details local delivery'!B:C,2,0),"-")</f>
        <v>-</v>
      </c>
      <c r="C1119" s="93" t="str">
        <f t="shared" si="205"/>
        <v>-</v>
      </c>
      <c r="D1119" s="94" t="str">
        <f>+IFERROR(VLOOKUP(A1119,'Details local delivery'!B:E,4,0),"-")</f>
        <v>-</v>
      </c>
      <c r="E1119" s="94" t="e">
        <f>VLOOKUP(A1119,'Details local delivery'!B:L,11,0)</f>
        <v>#N/A</v>
      </c>
      <c r="F1119" s="94">
        <f>SUMIFS('Details local delivery'!M:M,'Details local delivery'!G:G,'RECAP Delivery Plan '!A1119)</f>
        <v>0</v>
      </c>
      <c r="G1119" s="94" t="e">
        <f>VLOOKUP(A1119,'Details local delivery'!B:J,9,0)</f>
        <v>#N/A</v>
      </c>
      <c r="H1119" s="95">
        <f>SUMIFS('Details local delivery'!K:K,'Details local delivery'!G:G,'RECAP Delivery Plan '!A1119)</f>
        <v>0</v>
      </c>
      <c r="I1119" s="96">
        <f>SUMIFS('Details local delivery'!Y:Y,'Details local delivery'!B:B,A:A)</f>
        <v>0</v>
      </c>
      <c r="J1119" s="97" t="e">
        <f>AVERAGEIFS('Details local delivery'!W:W,'Details local delivery'!B:B,A1119)</f>
        <v>#DIV/0!</v>
      </c>
      <c r="K1119" s="96">
        <f>_xlfn.MAXIFS('Details local delivery'!Z:Z,'Details local delivery'!B:B,A1119)</f>
        <v>0</v>
      </c>
      <c r="L1119" s="96">
        <f>_xlfn.MAXIFS('Details local delivery'!AA:AA,'Details local delivery'!B:B,A1119)</f>
        <v>0</v>
      </c>
      <c r="M1119" s="256">
        <f>IFERROR(_xlfn.MAXIFS('Details local delivery'!AB:AB,'Details local delivery'!B:B,A1119),"-")</f>
        <v>0</v>
      </c>
      <c r="N1119" s="104" t="e">
        <f t="shared" si="206"/>
        <v>#N/A</v>
      </c>
      <c r="O1119" s="104" t="e">
        <f t="shared" si="207"/>
        <v>#N/A</v>
      </c>
      <c r="P1119" s="99">
        <f t="shared" si="208"/>
        <v>0</v>
      </c>
      <c r="Q1119" s="100">
        <f t="shared" si="209"/>
        <v>0</v>
      </c>
      <c r="R1119" s="105" t="e">
        <f t="shared" si="210"/>
        <v>#DIV/0!</v>
      </c>
      <c r="S1119" s="101" t="e">
        <f t="shared" si="204"/>
        <v>#N/A</v>
      </c>
      <c r="T1119" s="102"/>
      <c r="U1119" s="107"/>
      <c r="V1119" s="5"/>
    </row>
    <row r="1120" spans="1:22" ht="15.6" hidden="1" x14ac:dyDescent="0.3">
      <c r="A1120" s="18"/>
      <c r="B1120" s="92" t="str">
        <f>+IFERROR(VLOOKUP(A1120,'Details local delivery'!B:C,2,0),"-")</f>
        <v>-</v>
      </c>
      <c r="C1120" s="93" t="str">
        <f t="shared" si="205"/>
        <v>-</v>
      </c>
      <c r="D1120" s="94" t="str">
        <f>+IFERROR(VLOOKUP(A1120,'Details local delivery'!B:E,4,0),"-")</f>
        <v>-</v>
      </c>
      <c r="E1120" s="94" t="e">
        <f>VLOOKUP(A1120,'Details local delivery'!B:L,11,0)</f>
        <v>#N/A</v>
      </c>
      <c r="F1120" s="94">
        <f>SUMIFS('Details local delivery'!M:M,'Details local delivery'!G:G,'RECAP Delivery Plan '!A1120)</f>
        <v>0</v>
      </c>
      <c r="G1120" s="94" t="e">
        <f>VLOOKUP(A1120,'Details local delivery'!B:J,9,0)</f>
        <v>#N/A</v>
      </c>
      <c r="H1120" s="95">
        <f>SUMIFS('Details local delivery'!K:K,'Details local delivery'!G:G,'RECAP Delivery Plan '!A1120)</f>
        <v>0</v>
      </c>
      <c r="I1120" s="96">
        <f>SUMIFS('Details local delivery'!Y:Y,'Details local delivery'!B:B,A:A)</f>
        <v>0</v>
      </c>
      <c r="J1120" s="97" t="e">
        <f>AVERAGEIFS('Details local delivery'!W:W,'Details local delivery'!B:B,A1120)</f>
        <v>#DIV/0!</v>
      </c>
      <c r="K1120" s="96">
        <f>_xlfn.MAXIFS('Details local delivery'!Z:Z,'Details local delivery'!B:B,A1120)</f>
        <v>0</v>
      </c>
      <c r="L1120" s="96">
        <f>_xlfn.MAXIFS('Details local delivery'!AA:AA,'Details local delivery'!B:B,A1120)</f>
        <v>0</v>
      </c>
      <c r="M1120" s="256">
        <f>IFERROR(_xlfn.MAXIFS('Details local delivery'!AB:AB,'Details local delivery'!B:B,A1120),"-")</f>
        <v>0</v>
      </c>
      <c r="N1120" s="104" t="e">
        <f t="shared" si="206"/>
        <v>#N/A</v>
      </c>
      <c r="O1120" s="104" t="e">
        <f t="shared" si="207"/>
        <v>#N/A</v>
      </c>
      <c r="P1120" s="99">
        <f t="shared" si="208"/>
        <v>0</v>
      </c>
      <c r="Q1120" s="100">
        <f t="shared" si="209"/>
        <v>0</v>
      </c>
      <c r="R1120" s="105" t="e">
        <f t="shared" si="210"/>
        <v>#DIV/0!</v>
      </c>
      <c r="S1120" s="101" t="e">
        <f t="shared" si="204"/>
        <v>#N/A</v>
      </c>
      <c r="T1120" s="102"/>
      <c r="U1120" s="107"/>
      <c r="V1120" s="5"/>
    </row>
    <row r="1121" spans="1:22" ht="15.6" hidden="1" x14ac:dyDescent="0.3">
      <c r="A1121" s="18"/>
      <c r="B1121" s="92" t="str">
        <f>+IFERROR(VLOOKUP(A1121,'Details local delivery'!B:C,2,0),"-")</f>
        <v>-</v>
      </c>
      <c r="C1121" s="93" t="str">
        <f t="shared" si="205"/>
        <v>-</v>
      </c>
      <c r="D1121" s="94" t="str">
        <f>+IFERROR(VLOOKUP(A1121,'Details local delivery'!B:E,4,0),"-")</f>
        <v>-</v>
      </c>
      <c r="E1121" s="94" t="e">
        <f>VLOOKUP(A1121,'Details local delivery'!B:L,11,0)</f>
        <v>#N/A</v>
      </c>
      <c r="F1121" s="94">
        <f>SUMIFS('Details local delivery'!M:M,'Details local delivery'!G:G,'RECAP Delivery Plan '!A1121)</f>
        <v>0</v>
      </c>
      <c r="G1121" s="94" t="e">
        <f>VLOOKUP(A1121,'Details local delivery'!B:J,9,0)</f>
        <v>#N/A</v>
      </c>
      <c r="H1121" s="95">
        <f>SUMIFS('Details local delivery'!K:K,'Details local delivery'!G:G,'RECAP Delivery Plan '!A1121)</f>
        <v>0</v>
      </c>
      <c r="I1121" s="96">
        <f>SUMIFS('Details local delivery'!Y:Y,'Details local delivery'!B:B,A:A)</f>
        <v>0</v>
      </c>
      <c r="J1121" s="97" t="e">
        <f>AVERAGEIFS('Details local delivery'!W:W,'Details local delivery'!B:B,A1121)</f>
        <v>#DIV/0!</v>
      </c>
      <c r="K1121" s="96">
        <f>_xlfn.MAXIFS('Details local delivery'!Z:Z,'Details local delivery'!B:B,A1121)</f>
        <v>0</v>
      </c>
      <c r="L1121" s="96">
        <f>_xlfn.MAXIFS('Details local delivery'!AA:AA,'Details local delivery'!B:B,A1121)</f>
        <v>0</v>
      </c>
      <c r="M1121" s="256">
        <f>IFERROR(_xlfn.MAXIFS('Details local delivery'!AB:AB,'Details local delivery'!B:B,A1121),"-")</f>
        <v>0</v>
      </c>
      <c r="N1121" s="104" t="e">
        <f t="shared" si="206"/>
        <v>#N/A</v>
      </c>
      <c r="O1121" s="104" t="e">
        <f t="shared" si="207"/>
        <v>#N/A</v>
      </c>
      <c r="P1121" s="99">
        <f t="shared" si="208"/>
        <v>0</v>
      </c>
      <c r="Q1121" s="100">
        <f t="shared" si="209"/>
        <v>0</v>
      </c>
      <c r="R1121" s="105" t="e">
        <f t="shared" si="210"/>
        <v>#DIV/0!</v>
      </c>
      <c r="S1121" s="101" t="e">
        <f t="shared" si="204"/>
        <v>#N/A</v>
      </c>
      <c r="T1121" s="102"/>
      <c r="U1121" s="107"/>
      <c r="V1121" s="5"/>
    </row>
    <row r="1122" spans="1:22" ht="15.6" hidden="1" x14ac:dyDescent="0.3">
      <c r="A1122" s="18"/>
      <c r="B1122" s="92" t="str">
        <f>+IFERROR(VLOOKUP(A1122,'Details local delivery'!B:C,2,0),"-")</f>
        <v>-</v>
      </c>
      <c r="C1122" s="93" t="str">
        <f t="shared" si="205"/>
        <v>-</v>
      </c>
      <c r="D1122" s="94" t="str">
        <f>+IFERROR(VLOOKUP(A1122,'Details local delivery'!B:E,4,0),"-")</f>
        <v>-</v>
      </c>
      <c r="E1122" s="94" t="e">
        <f>VLOOKUP(A1122,'Details local delivery'!B:L,11,0)</f>
        <v>#N/A</v>
      </c>
      <c r="F1122" s="94">
        <f>SUMIFS('Details local delivery'!M:M,'Details local delivery'!G:G,'RECAP Delivery Plan '!A1122)</f>
        <v>0</v>
      </c>
      <c r="G1122" s="94" t="e">
        <f>VLOOKUP(A1122,'Details local delivery'!B:J,9,0)</f>
        <v>#N/A</v>
      </c>
      <c r="H1122" s="95">
        <f>SUMIFS('Details local delivery'!K:K,'Details local delivery'!G:G,'RECAP Delivery Plan '!A1122)</f>
        <v>0</v>
      </c>
      <c r="I1122" s="96">
        <f>SUMIFS('Details local delivery'!Y:Y,'Details local delivery'!B:B,A:A)</f>
        <v>0</v>
      </c>
      <c r="J1122" s="97" t="e">
        <f>AVERAGEIFS('Details local delivery'!W:W,'Details local delivery'!B:B,A1122)</f>
        <v>#DIV/0!</v>
      </c>
      <c r="K1122" s="96">
        <f>_xlfn.MAXIFS('Details local delivery'!Z:Z,'Details local delivery'!B:B,A1122)</f>
        <v>0</v>
      </c>
      <c r="L1122" s="96">
        <f>_xlfn.MAXIFS('Details local delivery'!AA:AA,'Details local delivery'!B:B,A1122)</f>
        <v>0</v>
      </c>
      <c r="M1122" s="256">
        <f>IFERROR(_xlfn.MAXIFS('Details local delivery'!AB:AB,'Details local delivery'!B:B,A1122),"-")</f>
        <v>0</v>
      </c>
      <c r="N1122" s="104" t="e">
        <f t="shared" si="206"/>
        <v>#N/A</v>
      </c>
      <c r="O1122" s="104" t="e">
        <f t="shared" si="207"/>
        <v>#N/A</v>
      </c>
      <c r="P1122" s="99">
        <f t="shared" si="208"/>
        <v>0</v>
      </c>
      <c r="Q1122" s="100">
        <f t="shared" si="209"/>
        <v>0</v>
      </c>
      <c r="R1122" s="105" t="e">
        <f t="shared" si="210"/>
        <v>#DIV/0!</v>
      </c>
      <c r="S1122" s="101" t="e">
        <f t="shared" si="204"/>
        <v>#N/A</v>
      </c>
      <c r="T1122" s="102"/>
      <c r="U1122" s="107"/>
      <c r="V1122" s="5"/>
    </row>
    <row r="1123" spans="1:22" ht="15.6" hidden="1" x14ac:dyDescent="0.3">
      <c r="A1123" s="18"/>
      <c r="B1123" s="92" t="str">
        <f>+IFERROR(VLOOKUP(A1123,'Details local delivery'!B:C,2,0),"-")</f>
        <v>-</v>
      </c>
      <c r="C1123" s="93" t="str">
        <f t="shared" si="205"/>
        <v>-</v>
      </c>
      <c r="D1123" s="94" t="str">
        <f>+IFERROR(VLOOKUP(A1123,'Details local delivery'!B:E,4,0),"-")</f>
        <v>-</v>
      </c>
      <c r="E1123" s="94" t="e">
        <f>VLOOKUP(A1123,'Details local delivery'!B:L,11,0)</f>
        <v>#N/A</v>
      </c>
      <c r="F1123" s="94">
        <f>SUMIFS('Details local delivery'!M:M,'Details local delivery'!G:G,'RECAP Delivery Plan '!A1123)</f>
        <v>0</v>
      </c>
      <c r="G1123" s="94" t="e">
        <f>VLOOKUP(A1123,'Details local delivery'!B:J,9,0)</f>
        <v>#N/A</v>
      </c>
      <c r="H1123" s="95">
        <f>SUMIFS('Details local delivery'!K:K,'Details local delivery'!G:G,'RECAP Delivery Plan '!A1123)</f>
        <v>0</v>
      </c>
      <c r="I1123" s="96">
        <f>SUMIFS('Details local delivery'!Y:Y,'Details local delivery'!B:B,A:A)</f>
        <v>0</v>
      </c>
      <c r="J1123" s="97" t="e">
        <f>AVERAGEIFS('Details local delivery'!W:W,'Details local delivery'!B:B,A1123)</f>
        <v>#DIV/0!</v>
      </c>
      <c r="K1123" s="96">
        <f>_xlfn.MAXIFS('Details local delivery'!Z:Z,'Details local delivery'!B:B,A1123)</f>
        <v>0</v>
      </c>
      <c r="L1123" s="96">
        <f>_xlfn.MAXIFS('Details local delivery'!AA:AA,'Details local delivery'!B:B,A1123)</f>
        <v>0</v>
      </c>
      <c r="M1123" s="256">
        <f>IFERROR(_xlfn.MAXIFS('Details local delivery'!AB:AB,'Details local delivery'!B:B,A1123),"-")</f>
        <v>0</v>
      </c>
      <c r="N1123" s="104" t="e">
        <f t="shared" si="206"/>
        <v>#N/A</v>
      </c>
      <c r="O1123" s="104" t="e">
        <f t="shared" si="207"/>
        <v>#N/A</v>
      </c>
      <c r="P1123" s="99">
        <f t="shared" si="208"/>
        <v>0</v>
      </c>
      <c r="Q1123" s="100">
        <f t="shared" si="209"/>
        <v>0</v>
      </c>
      <c r="R1123" s="105" t="e">
        <f t="shared" si="210"/>
        <v>#DIV/0!</v>
      </c>
      <c r="S1123" s="101" t="e">
        <f t="shared" si="204"/>
        <v>#N/A</v>
      </c>
      <c r="T1123" s="102"/>
      <c r="U1123" s="107"/>
      <c r="V1123" s="5"/>
    </row>
    <row r="1124" spans="1:22" ht="15.6" hidden="1" x14ac:dyDescent="0.3">
      <c r="A1124" s="18"/>
      <c r="B1124" s="92" t="str">
        <f>+IFERROR(VLOOKUP(A1124,'Details local delivery'!B:C,2,0),"-")</f>
        <v>-</v>
      </c>
      <c r="C1124" s="93" t="str">
        <f t="shared" si="205"/>
        <v>-</v>
      </c>
      <c r="D1124" s="94" t="str">
        <f>+IFERROR(VLOOKUP(A1124,'Details local delivery'!B:E,4,0),"-")</f>
        <v>-</v>
      </c>
      <c r="E1124" s="94" t="e">
        <f>VLOOKUP(A1124,'Details local delivery'!B:L,11,0)</f>
        <v>#N/A</v>
      </c>
      <c r="F1124" s="94">
        <f>SUMIFS('Details local delivery'!M:M,'Details local delivery'!G:G,'RECAP Delivery Plan '!A1124)</f>
        <v>0</v>
      </c>
      <c r="G1124" s="94" t="e">
        <f>VLOOKUP(A1124,'Details local delivery'!B:J,9,0)</f>
        <v>#N/A</v>
      </c>
      <c r="H1124" s="95">
        <f>SUMIFS('Details local delivery'!K:K,'Details local delivery'!G:G,'RECAP Delivery Plan '!A1124)</f>
        <v>0</v>
      </c>
      <c r="I1124" s="96">
        <f>SUMIFS('Details local delivery'!Y:Y,'Details local delivery'!B:B,A:A)</f>
        <v>0</v>
      </c>
      <c r="J1124" s="97" t="e">
        <f>AVERAGEIFS('Details local delivery'!W:W,'Details local delivery'!B:B,A1124)</f>
        <v>#DIV/0!</v>
      </c>
      <c r="K1124" s="96">
        <f>_xlfn.MAXIFS('Details local delivery'!Z:Z,'Details local delivery'!B:B,A1124)</f>
        <v>0</v>
      </c>
      <c r="L1124" s="96">
        <f>_xlfn.MAXIFS('Details local delivery'!AA:AA,'Details local delivery'!B:B,A1124)</f>
        <v>0</v>
      </c>
      <c r="M1124" s="256">
        <f>IFERROR(_xlfn.MAXIFS('Details local delivery'!AB:AB,'Details local delivery'!B:B,A1124),"-")</f>
        <v>0</v>
      </c>
      <c r="N1124" s="104" t="e">
        <f t="shared" si="206"/>
        <v>#N/A</v>
      </c>
      <c r="O1124" s="104" t="e">
        <f t="shared" si="207"/>
        <v>#N/A</v>
      </c>
      <c r="P1124" s="99">
        <f t="shared" si="208"/>
        <v>0</v>
      </c>
      <c r="Q1124" s="100">
        <f t="shared" si="209"/>
        <v>0</v>
      </c>
      <c r="R1124" s="105" t="e">
        <f t="shared" si="210"/>
        <v>#DIV/0!</v>
      </c>
      <c r="S1124" s="101" t="e">
        <f t="shared" si="204"/>
        <v>#N/A</v>
      </c>
      <c r="T1124" s="102"/>
      <c r="U1124" s="107"/>
      <c r="V1124" s="5"/>
    </row>
    <row r="1125" spans="1:22" ht="15.6" hidden="1" x14ac:dyDescent="0.3">
      <c r="A1125" s="18"/>
      <c r="B1125" s="92" t="str">
        <f>+IFERROR(VLOOKUP(A1125,'Details local delivery'!B:C,2,0),"-")</f>
        <v>-</v>
      </c>
      <c r="C1125" s="93" t="str">
        <f t="shared" si="205"/>
        <v>-</v>
      </c>
      <c r="D1125" s="94" t="str">
        <f>+IFERROR(VLOOKUP(A1125,'Details local delivery'!B:E,4,0),"-")</f>
        <v>-</v>
      </c>
      <c r="E1125" s="94" t="e">
        <f>VLOOKUP(A1125,'Details local delivery'!B:L,11,0)</f>
        <v>#N/A</v>
      </c>
      <c r="F1125" s="94">
        <f>SUMIFS('Details local delivery'!M:M,'Details local delivery'!G:G,'RECAP Delivery Plan '!A1125)</f>
        <v>0</v>
      </c>
      <c r="G1125" s="94" t="e">
        <f>VLOOKUP(A1125,'Details local delivery'!B:J,9,0)</f>
        <v>#N/A</v>
      </c>
      <c r="H1125" s="95">
        <f>SUMIFS('Details local delivery'!K:K,'Details local delivery'!G:G,'RECAP Delivery Plan '!A1125)</f>
        <v>0</v>
      </c>
      <c r="I1125" s="96">
        <f>SUMIFS('Details local delivery'!Y:Y,'Details local delivery'!B:B,A:A)</f>
        <v>0</v>
      </c>
      <c r="J1125" s="97" t="e">
        <f>AVERAGEIFS('Details local delivery'!W:W,'Details local delivery'!B:B,A1125)</f>
        <v>#DIV/0!</v>
      </c>
      <c r="K1125" s="96">
        <f>_xlfn.MAXIFS('Details local delivery'!Z:Z,'Details local delivery'!B:B,A1125)</f>
        <v>0</v>
      </c>
      <c r="L1125" s="96">
        <f>_xlfn.MAXIFS('Details local delivery'!AA:AA,'Details local delivery'!B:B,A1125)</f>
        <v>0</v>
      </c>
      <c r="M1125" s="256">
        <f>IFERROR(_xlfn.MAXIFS('Details local delivery'!AB:AB,'Details local delivery'!B:B,A1125),"-")</f>
        <v>0</v>
      </c>
      <c r="N1125" s="104" t="e">
        <f t="shared" si="206"/>
        <v>#N/A</v>
      </c>
      <c r="O1125" s="104" t="e">
        <f t="shared" si="207"/>
        <v>#N/A</v>
      </c>
      <c r="P1125" s="99">
        <f t="shared" si="208"/>
        <v>0</v>
      </c>
      <c r="Q1125" s="100">
        <f t="shared" si="209"/>
        <v>0</v>
      </c>
      <c r="R1125" s="105" t="e">
        <f t="shared" si="210"/>
        <v>#DIV/0!</v>
      </c>
      <c r="S1125" s="101" t="e">
        <f t="shared" si="204"/>
        <v>#N/A</v>
      </c>
      <c r="T1125" s="102"/>
      <c r="U1125" s="107"/>
      <c r="V1125" s="5"/>
    </row>
    <row r="1126" spans="1:22" ht="15.6" hidden="1" x14ac:dyDescent="0.3">
      <c r="A1126" s="18"/>
      <c r="B1126" s="92" t="str">
        <f>+IFERROR(VLOOKUP(A1126,'Details local delivery'!B:C,2,0),"-")</f>
        <v>-</v>
      </c>
      <c r="C1126" s="93" t="str">
        <f t="shared" si="205"/>
        <v>-</v>
      </c>
      <c r="D1126" s="94" t="str">
        <f>+IFERROR(VLOOKUP(A1126,'Details local delivery'!B:E,4,0),"-")</f>
        <v>-</v>
      </c>
      <c r="E1126" s="94" t="e">
        <f>VLOOKUP(A1126,'Details local delivery'!B:L,11,0)</f>
        <v>#N/A</v>
      </c>
      <c r="F1126" s="94">
        <f>SUMIFS('Details local delivery'!M:M,'Details local delivery'!G:G,'RECAP Delivery Plan '!A1126)</f>
        <v>0</v>
      </c>
      <c r="G1126" s="94" t="e">
        <f>VLOOKUP(A1126,'Details local delivery'!B:J,9,0)</f>
        <v>#N/A</v>
      </c>
      <c r="H1126" s="95">
        <f>SUMIFS('Details local delivery'!K:K,'Details local delivery'!G:G,'RECAP Delivery Plan '!A1126)</f>
        <v>0</v>
      </c>
      <c r="I1126" s="96">
        <f>SUMIFS('Details local delivery'!Y:Y,'Details local delivery'!B:B,A:A)</f>
        <v>0</v>
      </c>
      <c r="J1126" s="97" t="e">
        <f>AVERAGEIFS('Details local delivery'!W:W,'Details local delivery'!B:B,A1126)</f>
        <v>#DIV/0!</v>
      </c>
      <c r="K1126" s="96">
        <f>_xlfn.MAXIFS('Details local delivery'!Z:Z,'Details local delivery'!B:B,A1126)</f>
        <v>0</v>
      </c>
      <c r="L1126" s="96">
        <f>_xlfn.MAXIFS('Details local delivery'!AA:AA,'Details local delivery'!B:B,A1126)</f>
        <v>0</v>
      </c>
      <c r="M1126" s="256">
        <f>IFERROR(_xlfn.MAXIFS('Details local delivery'!AB:AB,'Details local delivery'!B:B,A1126),"-")</f>
        <v>0</v>
      </c>
      <c r="N1126" s="104" t="e">
        <f t="shared" si="206"/>
        <v>#N/A</v>
      </c>
      <c r="O1126" s="104" t="e">
        <f t="shared" si="207"/>
        <v>#N/A</v>
      </c>
      <c r="P1126" s="99">
        <f t="shared" si="208"/>
        <v>0</v>
      </c>
      <c r="Q1126" s="100">
        <f t="shared" si="209"/>
        <v>0</v>
      </c>
      <c r="R1126" s="105" t="e">
        <f t="shared" si="210"/>
        <v>#DIV/0!</v>
      </c>
      <c r="S1126" s="101" t="e">
        <f t="shared" si="204"/>
        <v>#N/A</v>
      </c>
      <c r="T1126" s="102"/>
      <c r="U1126" s="107"/>
      <c r="V1126" s="5"/>
    </row>
    <row r="1127" spans="1:22" ht="15.6" hidden="1" x14ac:dyDescent="0.3">
      <c r="A1127" s="18"/>
      <c r="B1127" s="92" t="str">
        <f>+IFERROR(VLOOKUP(A1127,'Details local delivery'!B:C,2,0),"-")</f>
        <v>-</v>
      </c>
      <c r="C1127" s="93" t="str">
        <f t="shared" si="205"/>
        <v>-</v>
      </c>
      <c r="D1127" s="94" t="str">
        <f>+IFERROR(VLOOKUP(A1127,'Details local delivery'!B:E,4,0),"-")</f>
        <v>-</v>
      </c>
      <c r="E1127" s="94" t="e">
        <f>VLOOKUP(A1127,'Details local delivery'!B:L,11,0)</f>
        <v>#N/A</v>
      </c>
      <c r="F1127" s="94">
        <f>SUMIFS('Details local delivery'!M:M,'Details local delivery'!G:G,'RECAP Delivery Plan '!A1127)</f>
        <v>0</v>
      </c>
      <c r="G1127" s="94" t="e">
        <f>VLOOKUP(A1127,'Details local delivery'!B:J,9,0)</f>
        <v>#N/A</v>
      </c>
      <c r="H1127" s="95">
        <f>SUMIFS('Details local delivery'!K:K,'Details local delivery'!G:G,'RECAP Delivery Plan '!A1127)</f>
        <v>0</v>
      </c>
      <c r="I1127" s="96">
        <f>SUMIFS('Details local delivery'!Y:Y,'Details local delivery'!B:B,A:A)</f>
        <v>0</v>
      </c>
      <c r="J1127" s="97" t="e">
        <f>AVERAGEIFS('Details local delivery'!W:W,'Details local delivery'!B:B,A1127)</f>
        <v>#DIV/0!</v>
      </c>
      <c r="K1127" s="96">
        <f>_xlfn.MAXIFS('Details local delivery'!Z:Z,'Details local delivery'!B:B,A1127)</f>
        <v>0</v>
      </c>
      <c r="L1127" s="96">
        <f>_xlfn.MAXIFS('Details local delivery'!AA:AA,'Details local delivery'!B:B,A1127)</f>
        <v>0</v>
      </c>
      <c r="M1127" s="256">
        <f>IFERROR(_xlfn.MAXIFS('Details local delivery'!AB:AB,'Details local delivery'!B:B,A1127),"-")</f>
        <v>0</v>
      </c>
      <c r="N1127" s="104" t="e">
        <f t="shared" si="206"/>
        <v>#N/A</v>
      </c>
      <c r="O1127" s="104" t="e">
        <f t="shared" si="207"/>
        <v>#N/A</v>
      </c>
      <c r="P1127" s="99">
        <f t="shared" si="208"/>
        <v>0</v>
      </c>
      <c r="Q1127" s="100">
        <f t="shared" si="209"/>
        <v>0</v>
      </c>
      <c r="R1127" s="105" t="e">
        <f t="shared" si="210"/>
        <v>#DIV/0!</v>
      </c>
      <c r="S1127" s="101" t="e">
        <f t="shared" si="204"/>
        <v>#N/A</v>
      </c>
      <c r="T1127" s="102"/>
      <c r="U1127" s="107"/>
      <c r="V1127" s="5"/>
    </row>
    <row r="1128" spans="1:22" ht="15.6" hidden="1" x14ac:dyDescent="0.3">
      <c r="A1128" s="18"/>
      <c r="B1128" s="92" t="str">
        <f>+IFERROR(VLOOKUP(A1128,'Details local delivery'!B:C,2,0),"-")</f>
        <v>-</v>
      </c>
      <c r="C1128" s="93" t="str">
        <f t="shared" si="205"/>
        <v>-</v>
      </c>
      <c r="D1128" s="94" t="str">
        <f>+IFERROR(VLOOKUP(A1128,'Details local delivery'!B:E,4,0),"-")</f>
        <v>-</v>
      </c>
      <c r="E1128" s="94" t="e">
        <f>VLOOKUP(A1128,'Details local delivery'!B:L,11,0)</f>
        <v>#N/A</v>
      </c>
      <c r="F1128" s="94">
        <f>SUMIFS('Details local delivery'!M:M,'Details local delivery'!G:G,'RECAP Delivery Plan '!A1128)</f>
        <v>0</v>
      </c>
      <c r="G1128" s="94" t="e">
        <f>VLOOKUP(A1128,'Details local delivery'!B:J,9,0)</f>
        <v>#N/A</v>
      </c>
      <c r="H1128" s="95">
        <f>SUMIFS('Details local delivery'!K:K,'Details local delivery'!G:G,'RECAP Delivery Plan '!A1128)</f>
        <v>0</v>
      </c>
      <c r="I1128" s="96">
        <f>SUMIFS('Details local delivery'!Y:Y,'Details local delivery'!B:B,A:A)</f>
        <v>0</v>
      </c>
      <c r="J1128" s="97" t="e">
        <f>AVERAGEIFS('Details local delivery'!W:W,'Details local delivery'!B:B,A1128)</f>
        <v>#DIV/0!</v>
      </c>
      <c r="K1128" s="96">
        <f>_xlfn.MAXIFS('Details local delivery'!Z:Z,'Details local delivery'!B:B,A1128)</f>
        <v>0</v>
      </c>
      <c r="L1128" s="96">
        <f>_xlfn.MAXIFS('Details local delivery'!AA:AA,'Details local delivery'!B:B,A1128)</f>
        <v>0</v>
      </c>
      <c r="M1128" s="96">
        <f>_xlfn.MAXIFS('Details local delivery'!AB:AB,'Details local delivery'!B:B,A1128)</f>
        <v>0</v>
      </c>
      <c r="N1128" s="104" t="e">
        <f t="shared" si="206"/>
        <v>#N/A</v>
      </c>
      <c r="O1128" s="104" t="e">
        <f t="shared" si="207"/>
        <v>#N/A</v>
      </c>
      <c r="P1128" s="99">
        <f t="shared" si="208"/>
        <v>0</v>
      </c>
      <c r="Q1128" s="100">
        <f t="shared" si="209"/>
        <v>0</v>
      </c>
      <c r="R1128" s="105" t="e">
        <f t="shared" si="210"/>
        <v>#DIV/0!</v>
      </c>
      <c r="S1128" s="101" t="e">
        <f t="shared" si="204"/>
        <v>#N/A</v>
      </c>
      <c r="T1128" s="102"/>
      <c r="U1128" s="107"/>
      <c r="V1128" s="5"/>
    </row>
    <row r="1129" spans="1:22" ht="15.6" hidden="1" x14ac:dyDescent="0.3">
      <c r="A1129" s="18"/>
      <c r="B1129" s="92" t="str">
        <f>+IFERROR(VLOOKUP(A1129,'Details local delivery'!B:C,2,0),"-")</f>
        <v>-</v>
      </c>
      <c r="C1129" s="93" t="str">
        <f t="shared" si="205"/>
        <v>-</v>
      </c>
      <c r="D1129" s="94" t="str">
        <f>+IFERROR(VLOOKUP(A1129,'Details local delivery'!B:E,4,0),"-")</f>
        <v>-</v>
      </c>
      <c r="E1129" s="94" t="e">
        <f>VLOOKUP(A1129,'Details local delivery'!B:L,11,0)</f>
        <v>#N/A</v>
      </c>
      <c r="F1129" s="94">
        <f>SUMIFS('Details local delivery'!M:M,'Details local delivery'!G:G,'RECAP Delivery Plan '!A1129)</f>
        <v>0</v>
      </c>
      <c r="G1129" s="94" t="e">
        <f>VLOOKUP(A1129,'Details local delivery'!B:J,9,0)</f>
        <v>#N/A</v>
      </c>
      <c r="H1129" s="95">
        <f>SUMIFS('Details local delivery'!K:K,'Details local delivery'!G:G,'RECAP Delivery Plan '!A1129)</f>
        <v>0</v>
      </c>
      <c r="I1129" s="96">
        <f>SUMIFS('Details local delivery'!Y:Y,'Details local delivery'!B:B,A:A)</f>
        <v>0</v>
      </c>
      <c r="J1129" s="97" t="e">
        <f>AVERAGEIFS('Details local delivery'!W:W,'Details local delivery'!B:B,A1129)</f>
        <v>#DIV/0!</v>
      </c>
      <c r="K1129" s="96">
        <f>_xlfn.MAXIFS('Details local delivery'!Z:Z,'Details local delivery'!B:B,A1129)</f>
        <v>0</v>
      </c>
      <c r="L1129" s="96">
        <f>_xlfn.MAXIFS('Details local delivery'!AA:AA,'Details local delivery'!B:B,A1129)</f>
        <v>0</v>
      </c>
      <c r="M1129" s="256">
        <f>IFERROR(_xlfn.MAXIFS('Details local delivery'!AB:AB,'Details local delivery'!B:B,A1129),"-")</f>
        <v>0</v>
      </c>
      <c r="N1129" s="104" t="e">
        <f t="shared" si="206"/>
        <v>#N/A</v>
      </c>
      <c r="O1129" s="104" t="e">
        <f t="shared" si="207"/>
        <v>#N/A</v>
      </c>
      <c r="P1129" s="99">
        <f t="shared" si="208"/>
        <v>0</v>
      </c>
      <c r="Q1129" s="100">
        <f t="shared" si="209"/>
        <v>0</v>
      </c>
      <c r="R1129" s="105" t="e">
        <f t="shared" si="210"/>
        <v>#DIV/0!</v>
      </c>
      <c r="S1129" s="101" t="e">
        <f t="shared" si="204"/>
        <v>#N/A</v>
      </c>
      <c r="T1129" s="102"/>
      <c r="U1129" s="107"/>
      <c r="V1129" s="5"/>
    </row>
    <row r="1130" spans="1:22" ht="15.6" hidden="1" x14ac:dyDescent="0.3">
      <c r="A1130" s="18"/>
      <c r="B1130" s="92" t="str">
        <f>+IFERROR(VLOOKUP(A1130,'Details local delivery'!B:C,2,0),"-")</f>
        <v>-</v>
      </c>
      <c r="C1130" s="93" t="str">
        <f t="shared" si="205"/>
        <v>-</v>
      </c>
      <c r="D1130" s="94" t="str">
        <f>+IFERROR(VLOOKUP(A1130,'Details local delivery'!B:E,4,0),"-")</f>
        <v>-</v>
      </c>
      <c r="E1130" s="94" t="e">
        <f>VLOOKUP(A1130,'Details local delivery'!B:L,11,0)</f>
        <v>#N/A</v>
      </c>
      <c r="F1130" s="94">
        <f>SUMIFS('Details local delivery'!M:M,'Details local delivery'!G:G,'RECAP Delivery Plan '!A1130)</f>
        <v>0</v>
      </c>
      <c r="G1130" s="94" t="e">
        <f>VLOOKUP(A1130,'Details local delivery'!B:J,9,0)</f>
        <v>#N/A</v>
      </c>
      <c r="H1130" s="95">
        <f>SUMIFS('Details local delivery'!K:K,'Details local delivery'!G:G,'RECAP Delivery Plan '!A1130)</f>
        <v>0</v>
      </c>
      <c r="I1130" s="96">
        <f>SUMIFS('Details local delivery'!Y:Y,'Details local delivery'!B:B,A:A)</f>
        <v>0</v>
      </c>
      <c r="J1130" s="97" t="e">
        <f>AVERAGEIFS('Details local delivery'!W:W,'Details local delivery'!B:B,A1130)</f>
        <v>#DIV/0!</v>
      </c>
      <c r="K1130" s="96">
        <f>_xlfn.MAXIFS('Details local delivery'!Z:Z,'Details local delivery'!B:B,A1130)</f>
        <v>0</v>
      </c>
      <c r="L1130" s="96">
        <f>_xlfn.MAXIFS('Details local delivery'!AA:AA,'Details local delivery'!B:B,A1130)</f>
        <v>0</v>
      </c>
      <c r="M1130" s="256">
        <f>IFERROR(_xlfn.MAXIFS('Details local delivery'!AB:AB,'Details local delivery'!B:B,A1130),"-")</f>
        <v>0</v>
      </c>
      <c r="N1130" s="104" t="e">
        <f t="shared" si="206"/>
        <v>#N/A</v>
      </c>
      <c r="O1130" s="104" t="e">
        <f t="shared" si="207"/>
        <v>#N/A</v>
      </c>
      <c r="P1130" s="99">
        <f t="shared" si="208"/>
        <v>0</v>
      </c>
      <c r="Q1130" s="100">
        <f t="shared" si="209"/>
        <v>0</v>
      </c>
      <c r="R1130" s="105" t="e">
        <f t="shared" si="210"/>
        <v>#DIV/0!</v>
      </c>
      <c r="S1130" s="101" t="e">
        <f t="shared" si="204"/>
        <v>#N/A</v>
      </c>
      <c r="T1130" s="102"/>
      <c r="U1130" s="107"/>
      <c r="V1130" s="5"/>
    </row>
    <row r="1131" spans="1:22" ht="15.6" hidden="1" x14ac:dyDescent="0.3">
      <c r="A1131" s="18"/>
      <c r="B1131" s="92" t="str">
        <f>+IFERROR(VLOOKUP(A1131,'Details local delivery'!B:C,2,0),"-")</f>
        <v>-</v>
      </c>
      <c r="C1131" s="93" t="str">
        <f t="shared" si="205"/>
        <v>-</v>
      </c>
      <c r="D1131" s="94" t="str">
        <f>+IFERROR(VLOOKUP(A1131,'Details local delivery'!B:E,4,0),"-")</f>
        <v>-</v>
      </c>
      <c r="E1131" s="94" t="e">
        <f>VLOOKUP(A1131,'Details local delivery'!B:L,11,0)</f>
        <v>#N/A</v>
      </c>
      <c r="F1131" s="94">
        <f>SUMIFS('Details local delivery'!M:M,'Details local delivery'!G:G,'RECAP Delivery Plan '!A1131)</f>
        <v>0</v>
      </c>
      <c r="G1131" s="94" t="e">
        <f>VLOOKUP(A1131,'Details local delivery'!B:J,9,0)</f>
        <v>#N/A</v>
      </c>
      <c r="H1131" s="95">
        <f>SUMIFS('Details local delivery'!K:K,'Details local delivery'!G:G,'RECAP Delivery Plan '!A1131)</f>
        <v>0</v>
      </c>
      <c r="I1131" s="96">
        <f>SUMIFS('Details local delivery'!Y:Y,'Details local delivery'!B:B,A:A)</f>
        <v>0</v>
      </c>
      <c r="J1131" s="97" t="e">
        <f>AVERAGEIFS('Details local delivery'!W:W,'Details local delivery'!B:B,A1131)</f>
        <v>#DIV/0!</v>
      </c>
      <c r="K1131" s="96">
        <f>_xlfn.MAXIFS('Details local delivery'!Z:Z,'Details local delivery'!B:B,A1131)</f>
        <v>0</v>
      </c>
      <c r="L1131" s="96">
        <f>_xlfn.MAXIFS('Details local delivery'!AA:AA,'Details local delivery'!B:B,A1131)</f>
        <v>0</v>
      </c>
      <c r="M1131" s="256">
        <f>IFERROR(_xlfn.MAXIFS('Details local delivery'!AB:AB,'Details local delivery'!B:B,A1131),"-")</f>
        <v>0</v>
      </c>
      <c r="N1131" s="104" t="e">
        <f t="shared" si="206"/>
        <v>#N/A</v>
      </c>
      <c r="O1131" s="104" t="e">
        <f t="shared" si="207"/>
        <v>#N/A</v>
      </c>
      <c r="P1131" s="99">
        <f t="shared" si="208"/>
        <v>0</v>
      </c>
      <c r="Q1131" s="100">
        <f t="shared" si="209"/>
        <v>0</v>
      </c>
      <c r="R1131" s="105" t="e">
        <f t="shared" si="210"/>
        <v>#DIV/0!</v>
      </c>
      <c r="S1131" s="101" t="e">
        <f t="shared" si="204"/>
        <v>#N/A</v>
      </c>
      <c r="T1131" s="102"/>
      <c r="U1131" s="107"/>
      <c r="V1131" s="5"/>
    </row>
    <row r="1132" spans="1:22" ht="15.6" hidden="1" x14ac:dyDescent="0.3">
      <c r="A1132" s="18"/>
      <c r="B1132" s="92" t="str">
        <f>+IFERROR(VLOOKUP(A1132,'Details local delivery'!B:C,2,0),"-")</f>
        <v>-</v>
      </c>
      <c r="C1132" s="93" t="str">
        <f t="shared" si="205"/>
        <v>-</v>
      </c>
      <c r="D1132" s="94" t="str">
        <f>+IFERROR(VLOOKUP(A1132,'Details local delivery'!B:E,4,0),"-")</f>
        <v>-</v>
      </c>
      <c r="E1132" s="94" t="e">
        <f>VLOOKUP(A1132,'Details local delivery'!B:L,11,0)</f>
        <v>#N/A</v>
      </c>
      <c r="F1132" s="94">
        <f>SUMIFS('Details local delivery'!M:M,'Details local delivery'!G:G,'RECAP Delivery Plan '!A1132)</f>
        <v>0</v>
      </c>
      <c r="G1132" s="94" t="e">
        <f>VLOOKUP(A1132,'Details local delivery'!B:J,9,0)</f>
        <v>#N/A</v>
      </c>
      <c r="H1132" s="95">
        <f>SUMIFS('Details local delivery'!K:K,'Details local delivery'!G:G,'RECAP Delivery Plan '!A1132)</f>
        <v>0</v>
      </c>
      <c r="I1132" s="96">
        <f>SUMIFS('Details local delivery'!Y:Y,'Details local delivery'!B:B,A:A)</f>
        <v>0</v>
      </c>
      <c r="J1132" s="97" t="e">
        <f>AVERAGEIFS('Details local delivery'!W:W,'Details local delivery'!B:B,A1132)</f>
        <v>#DIV/0!</v>
      </c>
      <c r="K1132" s="96">
        <f>_xlfn.MAXIFS('Details local delivery'!Z:Z,'Details local delivery'!B:B,A1132)</f>
        <v>0</v>
      </c>
      <c r="L1132" s="96">
        <f>_xlfn.MAXIFS('Details local delivery'!AA:AA,'Details local delivery'!B:B,A1132)</f>
        <v>0</v>
      </c>
      <c r="M1132" s="256">
        <f>IFERROR(_xlfn.MAXIFS('Details local delivery'!AB:AB,'Details local delivery'!B:B,A1132),"-")</f>
        <v>0</v>
      </c>
      <c r="N1132" s="104" t="e">
        <f t="shared" si="206"/>
        <v>#N/A</v>
      </c>
      <c r="O1132" s="104" t="e">
        <f t="shared" si="207"/>
        <v>#N/A</v>
      </c>
      <c r="P1132" s="99">
        <f t="shared" si="208"/>
        <v>0</v>
      </c>
      <c r="Q1132" s="100">
        <f t="shared" si="209"/>
        <v>0</v>
      </c>
      <c r="R1132" s="105" t="e">
        <f t="shared" si="210"/>
        <v>#DIV/0!</v>
      </c>
      <c r="S1132" s="101" t="e">
        <f t="shared" si="204"/>
        <v>#N/A</v>
      </c>
      <c r="T1132" s="102"/>
      <c r="U1132" s="107"/>
      <c r="V1132" s="5"/>
    </row>
    <row r="1133" spans="1:22" ht="15.6" hidden="1" x14ac:dyDescent="0.3">
      <c r="A1133" s="18"/>
      <c r="B1133" s="92" t="str">
        <f>+IFERROR(VLOOKUP(A1133,'Details local delivery'!B:C,2,0),"-")</f>
        <v>-</v>
      </c>
      <c r="C1133" s="93" t="str">
        <f t="shared" si="205"/>
        <v>-</v>
      </c>
      <c r="D1133" s="94" t="str">
        <f>+IFERROR(VLOOKUP(A1133,'Details local delivery'!B:E,4,0),"-")</f>
        <v>-</v>
      </c>
      <c r="E1133" s="94" t="e">
        <f>VLOOKUP(A1133,'Details local delivery'!B:L,11,0)</f>
        <v>#N/A</v>
      </c>
      <c r="F1133" s="94">
        <f>SUMIFS('Details local delivery'!M:M,'Details local delivery'!G:G,'RECAP Delivery Plan '!A1133)</f>
        <v>0</v>
      </c>
      <c r="G1133" s="94" t="e">
        <f>VLOOKUP(A1133,'Details local delivery'!B:J,9,0)</f>
        <v>#N/A</v>
      </c>
      <c r="H1133" s="95">
        <f>SUMIFS('Details local delivery'!K:K,'Details local delivery'!G:G,'RECAP Delivery Plan '!A1133)</f>
        <v>0</v>
      </c>
      <c r="I1133" s="96">
        <f>SUMIFS('Details local delivery'!Y:Y,'Details local delivery'!B:B,A:A)</f>
        <v>0</v>
      </c>
      <c r="J1133" s="97" t="e">
        <f>AVERAGEIFS('Details local delivery'!W:W,'Details local delivery'!B:B,A1133)</f>
        <v>#DIV/0!</v>
      </c>
      <c r="K1133" s="96">
        <f>_xlfn.MAXIFS('Details local delivery'!Z:Z,'Details local delivery'!B:B,A1133)</f>
        <v>0</v>
      </c>
      <c r="L1133" s="96">
        <f>_xlfn.MAXIFS('Details local delivery'!AA:AA,'Details local delivery'!B:B,A1133)</f>
        <v>0</v>
      </c>
      <c r="M1133" s="256">
        <f>IFERROR(_xlfn.MAXIFS('Details local delivery'!AB:AB,'Details local delivery'!B:B,A1133),"-")</f>
        <v>0</v>
      </c>
      <c r="N1133" s="104" t="e">
        <f t="shared" si="206"/>
        <v>#N/A</v>
      </c>
      <c r="O1133" s="104" t="e">
        <f t="shared" si="207"/>
        <v>#N/A</v>
      </c>
      <c r="P1133" s="99">
        <f t="shared" si="208"/>
        <v>0</v>
      </c>
      <c r="Q1133" s="100">
        <f t="shared" si="209"/>
        <v>0</v>
      </c>
      <c r="R1133" s="105" t="e">
        <f t="shared" si="210"/>
        <v>#DIV/0!</v>
      </c>
      <c r="S1133" s="101" t="e">
        <f t="shared" si="204"/>
        <v>#N/A</v>
      </c>
      <c r="T1133" s="102"/>
      <c r="U1133" s="107"/>
      <c r="V1133" s="5"/>
    </row>
    <row r="1134" spans="1:22" ht="15.6" hidden="1" x14ac:dyDescent="0.3">
      <c r="A1134" s="18"/>
      <c r="B1134" s="92" t="str">
        <f>+IFERROR(VLOOKUP(A1134,'Details local delivery'!B:C,2,0),"-")</f>
        <v>-</v>
      </c>
      <c r="C1134" s="93" t="str">
        <f t="shared" si="205"/>
        <v>-</v>
      </c>
      <c r="D1134" s="94" t="str">
        <f>+IFERROR(VLOOKUP(A1134,'Details local delivery'!B:E,4,0),"-")</f>
        <v>-</v>
      </c>
      <c r="E1134" s="94" t="e">
        <f>VLOOKUP(A1134,'Details local delivery'!B:L,11,0)</f>
        <v>#N/A</v>
      </c>
      <c r="F1134" s="94">
        <f>SUMIFS('Details local delivery'!M:M,'Details local delivery'!G:G,'RECAP Delivery Plan '!A1134)</f>
        <v>0</v>
      </c>
      <c r="G1134" s="94" t="e">
        <f>VLOOKUP(A1134,'Details local delivery'!B:J,9,0)</f>
        <v>#N/A</v>
      </c>
      <c r="H1134" s="95">
        <f>SUMIFS('Details local delivery'!K:K,'Details local delivery'!G:G,'RECAP Delivery Plan '!A1134)</f>
        <v>0</v>
      </c>
      <c r="I1134" s="96">
        <f>SUMIFS('Details local delivery'!Y:Y,'Details local delivery'!B:B,A:A)</f>
        <v>0</v>
      </c>
      <c r="J1134" s="97" t="e">
        <f>AVERAGEIFS('Details local delivery'!W:W,'Details local delivery'!B:B,A1134)</f>
        <v>#DIV/0!</v>
      </c>
      <c r="K1134" s="96">
        <f>_xlfn.MAXIFS('Details local delivery'!Z:Z,'Details local delivery'!B:B,A1134)</f>
        <v>0</v>
      </c>
      <c r="L1134" s="96">
        <f>_xlfn.MAXIFS('Details local delivery'!AA:AA,'Details local delivery'!B:B,A1134)</f>
        <v>0</v>
      </c>
      <c r="M1134" s="256">
        <f>IFERROR(_xlfn.MAXIFS('Details local delivery'!AB:AB,'Details local delivery'!B:B,A1134),"-")</f>
        <v>0</v>
      </c>
      <c r="N1134" s="104" t="e">
        <f t="shared" si="206"/>
        <v>#N/A</v>
      </c>
      <c r="O1134" s="104" t="e">
        <f t="shared" si="207"/>
        <v>#N/A</v>
      </c>
      <c r="P1134" s="99">
        <f t="shared" si="208"/>
        <v>0</v>
      </c>
      <c r="Q1134" s="100">
        <f t="shared" si="209"/>
        <v>0</v>
      </c>
      <c r="R1134" s="105" t="e">
        <f t="shared" si="210"/>
        <v>#DIV/0!</v>
      </c>
      <c r="S1134" s="101" t="e">
        <f t="shared" si="204"/>
        <v>#N/A</v>
      </c>
      <c r="T1134" s="102"/>
      <c r="U1134" s="107"/>
      <c r="V1134" s="5"/>
    </row>
    <row r="1135" spans="1:22" ht="15.6" hidden="1" x14ac:dyDescent="0.3">
      <c r="A1135" s="18"/>
      <c r="B1135" s="92" t="str">
        <f>+IFERROR(VLOOKUP(A1135,'Details local delivery'!B:C,2,0),"-")</f>
        <v>-</v>
      </c>
      <c r="C1135" s="93" t="str">
        <f t="shared" si="205"/>
        <v>-</v>
      </c>
      <c r="D1135" s="94" t="str">
        <f>+IFERROR(VLOOKUP(A1135,'Details local delivery'!B:E,4,0),"-")</f>
        <v>-</v>
      </c>
      <c r="E1135" s="94" t="e">
        <f>VLOOKUP(A1135,'Details local delivery'!B:L,11,0)</f>
        <v>#N/A</v>
      </c>
      <c r="F1135" s="94">
        <f>SUMIFS('Details local delivery'!M:M,'Details local delivery'!G:G,'RECAP Delivery Plan '!A1135)</f>
        <v>0</v>
      </c>
      <c r="G1135" s="94" t="e">
        <f>VLOOKUP(A1135,'Details local delivery'!B:J,9,0)</f>
        <v>#N/A</v>
      </c>
      <c r="H1135" s="95">
        <f>SUMIFS('Details local delivery'!K:K,'Details local delivery'!G:G,'RECAP Delivery Plan '!A1135)</f>
        <v>0</v>
      </c>
      <c r="I1135" s="96">
        <f>SUMIFS('Details local delivery'!Y:Y,'Details local delivery'!B:B,A:A)</f>
        <v>0</v>
      </c>
      <c r="J1135" s="97" t="e">
        <f>AVERAGEIFS('Details local delivery'!W:W,'Details local delivery'!B:B,A1135)</f>
        <v>#DIV/0!</v>
      </c>
      <c r="K1135" s="96">
        <f>_xlfn.MAXIFS('Details local delivery'!Z:Z,'Details local delivery'!B:B,A1135)</f>
        <v>0</v>
      </c>
      <c r="L1135" s="96">
        <f>_xlfn.MAXIFS('Details local delivery'!AA:AA,'Details local delivery'!B:B,A1135)</f>
        <v>0</v>
      </c>
      <c r="M1135" s="256">
        <f>IFERROR(_xlfn.MAXIFS('Details local delivery'!AB:AB,'Details local delivery'!B:B,A1135),"-")</f>
        <v>0</v>
      </c>
      <c r="N1135" s="104" t="e">
        <f t="shared" si="206"/>
        <v>#N/A</v>
      </c>
      <c r="O1135" s="104" t="e">
        <f t="shared" si="207"/>
        <v>#N/A</v>
      </c>
      <c r="P1135" s="99">
        <f t="shared" si="208"/>
        <v>0</v>
      </c>
      <c r="Q1135" s="100">
        <f t="shared" si="209"/>
        <v>0</v>
      </c>
      <c r="R1135" s="105" t="e">
        <f t="shared" si="210"/>
        <v>#DIV/0!</v>
      </c>
      <c r="S1135" s="101" t="e">
        <f t="shared" si="204"/>
        <v>#N/A</v>
      </c>
      <c r="T1135" s="102"/>
      <c r="U1135" s="107"/>
      <c r="V1135" s="5"/>
    </row>
    <row r="1136" spans="1:22" ht="15.6" hidden="1" x14ac:dyDescent="0.3">
      <c r="A1136" s="18"/>
      <c r="B1136" s="92" t="str">
        <f>+IFERROR(VLOOKUP(A1136,'Details local delivery'!B:C,2,0),"-")</f>
        <v>-</v>
      </c>
      <c r="C1136" s="93" t="str">
        <f t="shared" si="205"/>
        <v>-</v>
      </c>
      <c r="D1136" s="94" t="str">
        <f>+IFERROR(VLOOKUP(A1136,'Details local delivery'!B:E,4,0),"-")</f>
        <v>-</v>
      </c>
      <c r="E1136" s="94" t="e">
        <f>VLOOKUP(A1136,'Details local delivery'!B:L,11,0)</f>
        <v>#N/A</v>
      </c>
      <c r="F1136" s="94">
        <f>SUMIFS('Details local delivery'!M:M,'Details local delivery'!G:G,'RECAP Delivery Plan '!A1136)</f>
        <v>0</v>
      </c>
      <c r="G1136" s="94" t="e">
        <f>VLOOKUP(A1136,'Details local delivery'!B:J,9,0)</f>
        <v>#N/A</v>
      </c>
      <c r="H1136" s="95">
        <f>SUMIFS('Details local delivery'!K:K,'Details local delivery'!G:G,'RECAP Delivery Plan '!A1136)</f>
        <v>0</v>
      </c>
      <c r="I1136" s="96">
        <f>SUMIFS('Details local delivery'!Y:Y,'Details local delivery'!B:B,A:A)</f>
        <v>0</v>
      </c>
      <c r="J1136" s="97" t="e">
        <f>AVERAGEIFS('Details local delivery'!W:W,'Details local delivery'!B:B,A1136)</f>
        <v>#DIV/0!</v>
      </c>
      <c r="K1136" s="96">
        <f>_xlfn.MAXIFS('Details local delivery'!Z:Z,'Details local delivery'!B:B,A1136)</f>
        <v>0</v>
      </c>
      <c r="L1136" s="96">
        <f>_xlfn.MAXIFS('Details local delivery'!AA:AA,'Details local delivery'!B:B,A1136)</f>
        <v>0</v>
      </c>
      <c r="M1136" s="256">
        <f>IFERROR(_xlfn.MAXIFS('Details local delivery'!AB:AB,'Details local delivery'!B:B,A1136),"-")</f>
        <v>0</v>
      </c>
      <c r="N1136" s="104" t="e">
        <f t="shared" si="206"/>
        <v>#N/A</v>
      </c>
      <c r="O1136" s="104" t="e">
        <f t="shared" si="207"/>
        <v>#N/A</v>
      </c>
      <c r="P1136" s="99">
        <f t="shared" si="208"/>
        <v>0</v>
      </c>
      <c r="Q1136" s="100">
        <f t="shared" si="209"/>
        <v>0</v>
      </c>
      <c r="R1136" s="105" t="e">
        <f t="shared" si="210"/>
        <v>#DIV/0!</v>
      </c>
      <c r="S1136" s="101" t="e">
        <f t="shared" si="204"/>
        <v>#N/A</v>
      </c>
      <c r="T1136" s="102"/>
      <c r="U1136" s="107"/>
      <c r="V1136" s="5"/>
    </row>
    <row r="1137" spans="1:22" ht="15.6" hidden="1" x14ac:dyDescent="0.3">
      <c r="A1137" s="18"/>
      <c r="B1137" s="92" t="str">
        <f>+IFERROR(VLOOKUP(A1137,'Details local delivery'!B:C,2,0),"-")</f>
        <v>-</v>
      </c>
      <c r="C1137" s="93" t="str">
        <f t="shared" si="205"/>
        <v>-</v>
      </c>
      <c r="D1137" s="94" t="str">
        <f>+IFERROR(VLOOKUP(A1137,'Details local delivery'!B:E,4,0),"-")</f>
        <v>-</v>
      </c>
      <c r="E1137" s="94" t="e">
        <f>VLOOKUP(A1137,'Details local delivery'!B:L,11,0)</f>
        <v>#N/A</v>
      </c>
      <c r="F1137" s="94">
        <f>SUMIFS('Details local delivery'!M:M,'Details local delivery'!G:G,'RECAP Delivery Plan '!A1137)</f>
        <v>0</v>
      </c>
      <c r="G1137" s="94" t="e">
        <f>VLOOKUP(A1137,'Details local delivery'!B:J,9,0)</f>
        <v>#N/A</v>
      </c>
      <c r="H1137" s="95">
        <f>SUMIFS('Details local delivery'!K:K,'Details local delivery'!G:G,'RECAP Delivery Plan '!A1137)</f>
        <v>0</v>
      </c>
      <c r="I1137" s="96">
        <f>SUMIFS('Details local delivery'!Y:Y,'Details local delivery'!B:B,A:A)</f>
        <v>0</v>
      </c>
      <c r="J1137" s="97" t="e">
        <f>AVERAGEIFS('Details local delivery'!W:W,'Details local delivery'!B:B,A1137)</f>
        <v>#DIV/0!</v>
      </c>
      <c r="K1137" s="96">
        <f>_xlfn.MAXIFS('Details local delivery'!Z:Z,'Details local delivery'!B:B,A1137)</f>
        <v>0</v>
      </c>
      <c r="L1137" s="96">
        <f>_xlfn.MAXIFS('Details local delivery'!AA:AA,'Details local delivery'!B:B,A1137)</f>
        <v>0</v>
      </c>
      <c r="M1137" s="96">
        <f>_xlfn.MAXIFS('Details local delivery'!AB:AB,'Details local delivery'!B:B,A1137)</f>
        <v>0</v>
      </c>
      <c r="N1137" s="104" t="e">
        <f t="shared" si="206"/>
        <v>#N/A</v>
      </c>
      <c r="O1137" s="104" t="e">
        <f t="shared" si="207"/>
        <v>#N/A</v>
      </c>
      <c r="P1137" s="99">
        <f t="shared" si="208"/>
        <v>0</v>
      </c>
      <c r="Q1137" s="100">
        <f t="shared" si="209"/>
        <v>0</v>
      </c>
      <c r="R1137" s="105" t="e">
        <f t="shared" si="210"/>
        <v>#DIV/0!</v>
      </c>
      <c r="S1137" s="101" t="e">
        <f t="shared" si="204"/>
        <v>#N/A</v>
      </c>
      <c r="T1137" s="102"/>
      <c r="U1137" s="107"/>
      <c r="V1137" s="5"/>
    </row>
    <row r="1138" spans="1:22" ht="15.6" hidden="1" x14ac:dyDescent="0.3">
      <c r="A1138" s="18"/>
      <c r="B1138" s="92" t="str">
        <f>+IFERROR(VLOOKUP(A1138,'Details local delivery'!B:C,2,0),"-")</f>
        <v>-</v>
      </c>
      <c r="C1138" s="93" t="str">
        <f t="shared" si="205"/>
        <v>-</v>
      </c>
      <c r="D1138" s="94" t="str">
        <f>+IFERROR(VLOOKUP(A1138,'Details local delivery'!B:E,4,0),"-")</f>
        <v>-</v>
      </c>
      <c r="E1138" s="94" t="e">
        <f>VLOOKUP(A1138,'Details local delivery'!B:L,11,0)</f>
        <v>#N/A</v>
      </c>
      <c r="F1138" s="94">
        <f>SUMIFS('Details local delivery'!M:M,'Details local delivery'!G:G,'RECAP Delivery Plan '!A1138)</f>
        <v>0</v>
      </c>
      <c r="G1138" s="94" t="e">
        <f>VLOOKUP(A1138,'Details local delivery'!B:J,9,0)</f>
        <v>#N/A</v>
      </c>
      <c r="H1138" s="95">
        <f>SUMIFS('Details local delivery'!K:K,'Details local delivery'!G:G,'RECAP Delivery Plan '!A1138)</f>
        <v>0</v>
      </c>
      <c r="I1138" s="96">
        <f>SUMIFS('Details local delivery'!Y:Y,'Details local delivery'!B:B,A:A)</f>
        <v>0</v>
      </c>
      <c r="J1138" s="97" t="e">
        <f>AVERAGEIFS('Details local delivery'!W:W,'Details local delivery'!B:B,A1138)</f>
        <v>#DIV/0!</v>
      </c>
      <c r="K1138" s="96">
        <f>_xlfn.MAXIFS('Details local delivery'!Z:Z,'Details local delivery'!B:B,A1138)</f>
        <v>0</v>
      </c>
      <c r="L1138" s="96">
        <f>_xlfn.MAXIFS('Details local delivery'!AA:AA,'Details local delivery'!B:B,A1138)</f>
        <v>0</v>
      </c>
      <c r="M1138" s="256">
        <f>IFERROR(_xlfn.MAXIFS('Details local delivery'!AB:AB,'Details local delivery'!B:B,A1138),"-")</f>
        <v>0</v>
      </c>
      <c r="N1138" s="104" t="e">
        <f t="shared" si="206"/>
        <v>#N/A</v>
      </c>
      <c r="O1138" s="104" t="e">
        <f t="shared" si="207"/>
        <v>#N/A</v>
      </c>
      <c r="P1138" s="99">
        <f t="shared" si="208"/>
        <v>0</v>
      </c>
      <c r="Q1138" s="100">
        <f t="shared" si="209"/>
        <v>0</v>
      </c>
      <c r="R1138" s="105" t="e">
        <f t="shared" si="210"/>
        <v>#DIV/0!</v>
      </c>
      <c r="S1138" s="101" t="e">
        <f t="shared" si="204"/>
        <v>#N/A</v>
      </c>
      <c r="T1138" s="102"/>
      <c r="U1138" s="107"/>
      <c r="V1138" s="5"/>
    </row>
    <row r="1139" spans="1:22" ht="15.6" hidden="1" x14ac:dyDescent="0.3">
      <c r="A1139" s="18"/>
      <c r="B1139" s="92" t="str">
        <f>+IFERROR(VLOOKUP(A1139,'Details local delivery'!B:C,2,0),"-")</f>
        <v>-</v>
      </c>
      <c r="C1139" s="93" t="str">
        <f t="shared" si="205"/>
        <v>-</v>
      </c>
      <c r="D1139" s="94" t="str">
        <f>+IFERROR(VLOOKUP(A1139,'Details local delivery'!B:E,4,0),"-")</f>
        <v>-</v>
      </c>
      <c r="E1139" s="94" t="e">
        <f>VLOOKUP(A1139,'Details local delivery'!B:L,11,0)</f>
        <v>#N/A</v>
      </c>
      <c r="F1139" s="94">
        <f>SUMIFS('Details local delivery'!M:M,'Details local delivery'!G:G,'RECAP Delivery Plan '!A1139)</f>
        <v>0</v>
      </c>
      <c r="G1139" s="94" t="e">
        <f>VLOOKUP(A1139,'Details local delivery'!B:J,9,0)</f>
        <v>#N/A</v>
      </c>
      <c r="H1139" s="95">
        <f>SUMIFS('Details local delivery'!K:K,'Details local delivery'!G:G,'RECAP Delivery Plan '!A1139)</f>
        <v>0</v>
      </c>
      <c r="I1139" s="96">
        <f>SUMIFS('Details local delivery'!Y:Y,'Details local delivery'!B:B,A:A)</f>
        <v>0</v>
      </c>
      <c r="J1139" s="97" t="e">
        <f>AVERAGEIFS('Details local delivery'!W:W,'Details local delivery'!B:B,A1139)</f>
        <v>#DIV/0!</v>
      </c>
      <c r="K1139" s="96">
        <f>_xlfn.MAXIFS('Details local delivery'!Z:Z,'Details local delivery'!B:B,A1139)</f>
        <v>0</v>
      </c>
      <c r="L1139" s="96">
        <f>_xlfn.MAXIFS('Details local delivery'!AA:AA,'Details local delivery'!B:B,A1139)</f>
        <v>0</v>
      </c>
      <c r="M1139" s="96">
        <f>_xlfn.MAXIFS('Details local delivery'!AB:AB,'Details local delivery'!B:B,A1139)</f>
        <v>0</v>
      </c>
      <c r="N1139" s="104" t="e">
        <f t="shared" si="206"/>
        <v>#N/A</v>
      </c>
      <c r="O1139" s="104" t="e">
        <f t="shared" si="207"/>
        <v>#N/A</v>
      </c>
      <c r="P1139" s="99">
        <f t="shared" si="208"/>
        <v>0</v>
      </c>
      <c r="Q1139" s="100">
        <f t="shared" si="209"/>
        <v>0</v>
      </c>
      <c r="R1139" s="105" t="e">
        <f t="shared" si="210"/>
        <v>#DIV/0!</v>
      </c>
      <c r="S1139" s="101" t="e">
        <f t="shared" si="204"/>
        <v>#N/A</v>
      </c>
      <c r="T1139" s="102"/>
      <c r="U1139" s="107"/>
      <c r="V1139" s="5"/>
    </row>
    <row r="1140" spans="1:22" ht="15.6" hidden="1" x14ac:dyDescent="0.3">
      <c r="A1140" s="18"/>
      <c r="B1140" s="92" t="str">
        <f>+IFERROR(VLOOKUP(A1140,'Details local delivery'!B:C,2,0),"-")</f>
        <v>-</v>
      </c>
      <c r="C1140" s="93" t="str">
        <f t="shared" si="205"/>
        <v>-</v>
      </c>
      <c r="D1140" s="94" t="str">
        <f>+IFERROR(VLOOKUP(A1140,'Details local delivery'!B:E,4,0),"-")</f>
        <v>-</v>
      </c>
      <c r="E1140" s="94" t="e">
        <f>VLOOKUP(A1140,'Details local delivery'!B:L,11,0)</f>
        <v>#N/A</v>
      </c>
      <c r="F1140" s="94">
        <f>SUMIFS('Details local delivery'!M:M,'Details local delivery'!G:G,'RECAP Delivery Plan '!A1140)</f>
        <v>0</v>
      </c>
      <c r="G1140" s="94" t="e">
        <f>VLOOKUP(A1140,'Details local delivery'!B:J,9,0)</f>
        <v>#N/A</v>
      </c>
      <c r="H1140" s="95">
        <f>SUMIFS('Details local delivery'!K:K,'Details local delivery'!G:G,'RECAP Delivery Plan '!A1140)</f>
        <v>0</v>
      </c>
      <c r="I1140" s="96">
        <f>SUMIFS('Details local delivery'!Y:Y,'Details local delivery'!B:B,A:A)</f>
        <v>0</v>
      </c>
      <c r="J1140" s="97" t="e">
        <f>AVERAGEIFS('Details local delivery'!W:W,'Details local delivery'!B:B,A1140)</f>
        <v>#DIV/0!</v>
      </c>
      <c r="K1140" s="96">
        <f>_xlfn.MAXIFS('Details local delivery'!Z:Z,'Details local delivery'!B:B,A1140)</f>
        <v>0</v>
      </c>
      <c r="L1140" s="96">
        <f>_xlfn.MAXIFS('Details local delivery'!AA:AA,'Details local delivery'!B:B,A1140)</f>
        <v>0</v>
      </c>
      <c r="M1140" s="256">
        <f>IFERROR(_xlfn.MAXIFS('Details local delivery'!AB:AB,'Details local delivery'!B:B,A1140),"-")</f>
        <v>0</v>
      </c>
      <c r="N1140" s="104" t="e">
        <f t="shared" si="206"/>
        <v>#N/A</v>
      </c>
      <c r="O1140" s="104" t="e">
        <f t="shared" si="207"/>
        <v>#N/A</v>
      </c>
      <c r="P1140" s="99">
        <f t="shared" si="208"/>
        <v>0</v>
      </c>
      <c r="Q1140" s="100">
        <f t="shared" si="209"/>
        <v>0</v>
      </c>
      <c r="R1140" s="105" t="e">
        <f t="shared" si="210"/>
        <v>#DIV/0!</v>
      </c>
      <c r="S1140" s="101" t="e">
        <f t="shared" si="204"/>
        <v>#N/A</v>
      </c>
      <c r="T1140" s="102"/>
      <c r="U1140" s="107"/>
      <c r="V1140" s="5"/>
    </row>
    <row r="1141" spans="1:22" ht="15.6" hidden="1" x14ac:dyDescent="0.3">
      <c r="A1141" s="18"/>
      <c r="B1141" s="92" t="str">
        <f>+IFERROR(VLOOKUP(A1141,'Details local delivery'!B:C,2,0),"-")</f>
        <v>-</v>
      </c>
      <c r="C1141" s="93" t="str">
        <f t="shared" si="205"/>
        <v>-</v>
      </c>
      <c r="D1141" s="94" t="str">
        <f>+IFERROR(VLOOKUP(A1141,'Details local delivery'!B:E,4,0),"-")</f>
        <v>-</v>
      </c>
      <c r="E1141" s="94" t="e">
        <f>VLOOKUP(A1141,'Details local delivery'!B:L,11,0)</f>
        <v>#N/A</v>
      </c>
      <c r="F1141" s="94">
        <f>SUMIFS('Details local delivery'!M:M,'Details local delivery'!G:G,'RECAP Delivery Plan '!A1141)</f>
        <v>0</v>
      </c>
      <c r="G1141" s="94" t="e">
        <f>VLOOKUP(A1141,'Details local delivery'!B:J,9,0)</f>
        <v>#N/A</v>
      </c>
      <c r="H1141" s="95">
        <f>SUMIFS('Details local delivery'!K:K,'Details local delivery'!G:G,'RECAP Delivery Plan '!A1141)</f>
        <v>0</v>
      </c>
      <c r="I1141" s="96">
        <f>SUMIFS('Details local delivery'!Y:Y,'Details local delivery'!B:B,A:A)</f>
        <v>0</v>
      </c>
      <c r="J1141" s="97" t="e">
        <f>AVERAGEIFS('Details local delivery'!W:W,'Details local delivery'!B:B,A1141)</f>
        <v>#DIV/0!</v>
      </c>
      <c r="K1141" s="96">
        <f>_xlfn.MAXIFS('Details local delivery'!Z:Z,'Details local delivery'!B:B,A1141)</f>
        <v>0</v>
      </c>
      <c r="L1141" s="96">
        <f>_xlfn.MAXIFS('Details local delivery'!AA:AA,'Details local delivery'!B:B,A1141)</f>
        <v>0</v>
      </c>
      <c r="M1141" s="256">
        <f>IFERROR(_xlfn.MAXIFS('Details local delivery'!AB:AB,'Details local delivery'!B:B,A1141),"-")</f>
        <v>0</v>
      </c>
      <c r="N1141" s="104" t="e">
        <f t="shared" si="206"/>
        <v>#N/A</v>
      </c>
      <c r="O1141" s="104" t="e">
        <f t="shared" si="207"/>
        <v>#N/A</v>
      </c>
      <c r="P1141" s="99">
        <f t="shared" si="208"/>
        <v>0</v>
      </c>
      <c r="Q1141" s="100">
        <f t="shared" si="209"/>
        <v>0</v>
      </c>
      <c r="R1141" s="105" t="e">
        <f t="shared" si="210"/>
        <v>#DIV/0!</v>
      </c>
      <c r="S1141" s="101" t="e">
        <f t="shared" si="204"/>
        <v>#N/A</v>
      </c>
      <c r="T1141" s="102"/>
      <c r="U1141" s="107"/>
      <c r="V1141" s="5"/>
    </row>
    <row r="1142" spans="1:22" ht="15.6" hidden="1" x14ac:dyDescent="0.3">
      <c r="A1142" s="18"/>
      <c r="B1142" s="92" t="str">
        <f>+IFERROR(VLOOKUP(A1142,'Details local delivery'!B:C,2,0),"-")</f>
        <v>-</v>
      </c>
      <c r="C1142" s="93" t="str">
        <f t="shared" si="205"/>
        <v>-</v>
      </c>
      <c r="D1142" s="94" t="str">
        <f>+IFERROR(VLOOKUP(A1142,'Details local delivery'!B:E,4,0),"-")</f>
        <v>-</v>
      </c>
      <c r="E1142" s="94" t="e">
        <f>VLOOKUP(A1142,'Details local delivery'!B:L,11,0)</f>
        <v>#N/A</v>
      </c>
      <c r="F1142" s="94">
        <f>SUMIFS('Details local delivery'!M:M,'Details local delivery'!G:G,'RECAP Delivery Plan '!A1142)</f>
        <v>0</v>
      </c>
      <c r="G1142" s="94" t="e">
        <f>VLOOKUP(A1142,'Details local delivery'!B:J,9,0)</f>
        <v>#N/A</v>
      </c>
      <c r="H1142" s="95">
        <f>SUMIFS('Details local delivery'!K:K,'Details local delivery'!G:G,'RECAP Delivery Plan '!A1142)</f>
        <v>0</v>
      </c>
      <c r="I1142" s="96">
        <f>SUMIFS('Details local delivery'!Y:Y,'Details local delivery'!B:B,A:A)</f>
        <v>0</v>
      </c>
      <c r="J1142" s="97" t="e">
        <f>AVERAGEIFS('Details local delivery'!W:W,'Details local delivery'!B:B,A1142)</f>
        <v>#DIV/0!</v>
      </c>
      <c r="K1142" s="96">
        <f>_xlfn.MAXIFS('Details local delivery'!Z:Z,'Details local delivery'!B:B,A1142)</f>
        <v>0</v>
      </c>
      <c r="L1142" s="96">
        <f>_xlfn.MAXIFS('Details local delivery'!AA:AA,'Details local delivery'!B:B,A1142)</f>
        <v>0</v>
      </c>
      <c r="M1142" s="96">
        <f>_xlfn.MAXIFS('Details local delivery'!AB:AB,'Details local delivery'!B:B,A1142)</f>
        <v>0</v>
      </c>
      <c r="N1142" s="104" t="e">
        <f t="shared" si="206"/>
        <v>#N/A</v>
      </c>
      <c r="O1142" s="104" t="e">
        <f t="shared" si="207"/>
        <v>#N/A</v>
      </c>
      <c r="P1142" s="99">
        <f t="shared" si="208"/>
        <v>0</v>
      </c>
      <c r="Q1142" s="100">
        <f t="shared" si="209"/>
        <v>0</v>
      </c>
      <c r="R1142" s="105" t="e">
        <f t="shared" si="210"/>
        <v>#DIV/0!</v>
      </c>
      <c r="S1142" s="101" t="e">
        <f t="shared" si="204"/>
        <v>#N/A</v>
      </c>
      <c r="T1142" s="102"/>
      <c r="U1142" s="107"/>
      <c r="V1142" s="5"/>
    </row>
    <row r="1143" spans="1:22" ht="15.6" hidden="1" x14ac:dyDescent="0.3">
      <c r="A1143" s="18"/>
      <c r="B1143" s="92" t="str">
        <f>+IFERROR(VLOOKUP(A1143,'Details local delivery'!B:C,2,0),"-")</f>
        <v>-</v>
      </c>
      <c r="C1143" s="93" t="str">
        <f t="shared" si="205"/>
        <v>-</v>
      </c>
      <c r="D1143" s="94" t="str">
        <f>+IFERROR(VLOOKUP(A1143,'Details local delivery'!B:E,4,0),"-")</f>
        <v>-</v>
      </c>
      <c r="E1143" s="94" t="e">
        <f>VLOOKUP(A1143,'Details local delivery'!B:L,11,0)</f>
        <v>#N/A</v>
      </c>
      <c r="F1143" s="94">
        <f>SUMIFS('Details local delivery'!M:M,'Details local delivery'!G:G,'RECAP Delivery Plan '!A1143)</f>
        <v>0</v>
      </c>
      <c r="G1143" s="94" t="e">
        <f>VLOOKUP(A1143,'Details local delivery'!B:J,9,0)</f>
        <v>#N/A</v>
      </c>
      <c r="H1143" s="95">
        <f>SUMIFS('Details local delivery'!K:K,'Details local delivery'!G:G,'RECAP Delivery Plan '!A1143)</f>
        <v>0</v>
      </c>
      <c r="I1143" s="96">
        <f>SUMIFS('Details local delivery'!Y:Y,'Details local delivery'!B:B,A:A)</f>
        <v>0</v>
      </c>
      <c r="J1143" s="97" t="e">
        <f>AVERAGEIFS('Details local delivery'!W:W,'Details local delivery'!B:B,A1143)</f>
        <v>#DIV/0!</v>
      </c>
      <c r="K1143" s="96">
        <f>_xlfn.MAXIFS('Details local delivery'!Z:Z,'Details local delivery'!B:B,A1143)</f>
        <v>0</v>
      </c>
      <c r="L1143" s="96">
        <f>_xlfn.MAXIFS('Details local delivery'!AA:AA,'Details local delivery'!B:B,A1143)</f>
        <v>0</v>
      </c>
      <c r="M1143" s="256">
        <f>IFERROR(_xlfn.MAXIFS('Details local delivery'!AB:AB,'Details local delivery'!B:B,A1143),"-")</f>
        <v>0</v>
      </c>
      <c r="N1143" s="104" t="e">
        <f t="shared" si="206"/>
        <v>#N/A</v>
      </c>
      <c r="O1143" s="104" t="e">
        <f t="shared" si="207"/>
        <v>#N/A</v>
      </c>
      <c r="P1143" s="99">
        <f t="shared" si="208"/>
        <v>0</v>
      </c>
      <c r="Q1143" s="100">
        <f t="shared" si="209"/>
        <v>0</v>
      </c>
      <c r="R1143" s="105" t="e">
        <f t="shared" si="210"/>
        <v>#DIV/0!</v>
      </c>
      <c r="S1143" s="101" t="e">
        <f t="shared" si="204"/>
        <v>#N/A</v>
      </c>
      <c r="T1143" s="102"/>
      <c r="U1143" s="107"/>
      <c r="V1143" s="5"/>
    </row>
    <row r="1144" spans="1:22" ht="15.6" hidden="1" x14ac:dyDescent="0.3">
      <c r="A1144" s="18"/>
      <c r="B1144" s="92" t="str">
        <f>+IFERROR(VLOOKUP(A1144,'Details local delivery'!B:C,2,0),"-")</f>
        <v>-</v>
      </c>
      <c r="C1144" s="93" t="str">
        <f t="shared" si="205"/>
        <v>-</v>
      </c>
      <c r="D1144" s="94" t="str">
        <f>+IFERROR(VLOOKUP(A1144,'Details local delivery'!B:E,4,0),"-")</f>
        <v>-</v>
      </c>
      <c r="E1144" s="94" t="e">
        <f>VLOOKUP(A1144,'Details local delivery'!B:L,11,0)</f>
        <v>#N/A</v>
      </c>
      <c r="F1144" s="94">
        <f>SUMIFS('Details local delivery'!M:M,'Details local delivery'!G:G,'RECAP Delivery Plan '!A1144)</f>
        <v>0</v>
      </c>
      <c r="G1144" s="94" t="e">
        <f>VLOOKUP(A1144,'Details local delivery'!B:J,9,0)</f>
        <v>#N/A</v>
      </c>
      <c r="H1144" s="95">
        <f>SUMIFS('Details local delivery'!K:K,'Details local delivery'!G:G,'RECAP Delivery Plan '!A1144)</f>
        <v>0</v>
      </c>
      <c r="I1144" s="96">
        <f>SUMIFS('Details local delivery'!Y:Y,'Details local delivery'!B:B,A:A)</f>
        <v>0</v>
      </c>
      <c r="J1144" s="97" t="e">
        <f>AVERAGEIFS('Details local delivery'!W:W,'Details local delivery'!B:B,A1144)</f>
        <v>#DIV/0!</v>
      </c>
      <c r="K1144" s="96">
        <f>_xlfn.MAXIFS('Details local delivery'!Z:Z,'Details local delivery'!B:B,A1144)</f>
        <v>0</v>
      </c>
      <c r="L1144" s="96">
        <f>_xlfn.MAXIFS('Details local delivery'!AA:AA,'Details local delivery'!B:B,A1144)</f>
        <v>0</v>
      </c>
      <c r="M1144" s="256">
        <f>IFERROR(_xlfn.MAXIFS('Details local delivery'!AB:AB,'Details local delivery'!B:B,A1144),"-")</f>
        <v>0</v>
      </c>
      <c r="N1144" s="104" t="e">
        <f t="shared" si="206"/>
        <v>#N/A</v>
      </c>
      <c r="O1144" s="104" t="e">
        <f t="shared" si="207"/>
        <v>#N/A</v>
      </c>
      <c r="P1144" s="99">
        <f t="shared" si="208"/>
        <v>0</v>
      </c>
      <c r="Q1144" s="100">
        <f t="shared" si="209"/>
        <v>0</v>
      </c>
      <c r="R1144" s="105" t="e">
        <f t="shared" si="210"/>
        <v>#DIV/0!</v>
      </c>
      <c r="S1144" s="101" t="e">
        <f t="shared" ref="S1144:S1207" si="211">MAX(N1144,O1144)</f>
        <v>#N/A</v>
      </c>
      <c r="T1144" s="102"/>
      <c r="U1144" s="107"/>
      <c r="V1144" s="5"/>
    </row>
    <row r="1145" spans="1:22" ht="15.6" hidden="1" x14ac:dyDescent="0.3">
      <c r="A1145" s="18"/>
      <c r="B1145" s="92" t="str">
        <f>+IFERROR(VLOOKUP(A1145,'Details local delivery'!B:C,2,0),"-")</f>
        <v>-</v>
      </c>
      <c r="C1145" s="93" t="str">
        <f t="shared" si="205"/>
        <v>-</v>
      </c>
      <c r="D1145" s="94" t="str">
        <f>+IFERROR(VLOOKUP(A1145,'Details local delivery'!B:E,4,0),"-")</f>
        <v>-</v>
      </c>
      <c r="E1145" s="94" t="e">
        <f>VLOOKUP(A1145,'Details local delivery'!B:L,11,0)</f>
        <v>#N/A</v>
      </c>
      <c r="F1145" s="94">
        <f>SUMIFS('Details local delivery'!M:M,'Details local delivery'!G:G,'RECAP Delivery Plan '!A1145)</f>
        <v>0</v>
      </c>
      <c r="G1145" s="94" t="e">
        <f>VLOOKUP(A1145,'Details local delivery'!B:J,9,0)</f>
        <v>#N/A</v>
      </c>
      <c r="H1145" s="95">
        <f>SUMIFS('Details local delivery'!K:K,'Details local delivery'!G:G,'RECAP Delivery Plan '!A1145)</f>
        <v>0</v>
      </c>
      <c r="I1145" s="96">
        <f>SUMIFS('Details local delivery'!Y:Y,'Details local delivery'!B:B,A:A)</f>
        <v>0</v>
      </c>
      <c r="J1145" s="97" t="e">
        <f>AVERAGEIFS('Details local delivery'!W:W,'Details local delivery'!B:B,A1145)</f>
        <v>#DIV/0!</v>
      </c>
      <c r="K1145" s="96">
        <f>_xlfn.MAXIFS('Details local delivery'!Z:Z,'Details local delivery'!B:B,A1145)</f>
        <v>0</v>
      </c>
      <c r="L1145" s="96">
        <f>_xlfn.MAXIFS('Details local delivery'!AA:AA,'Details local delivery'!B:B,A1145)</f>
        <v>0</v>
      </c>
      <c r="M1145" s="256">
        <f>IFERROR(_xlfn.MAXIFS('Details local delivery'!AB:AB,'Details local delivery'!B:B,A1145),"-")</f>
        <v>0</v>
      </c>
      <c r="N1145" s="104" t="e">
        <f t="shared" si="206"/>
        <v>#N/A</v>
      </c>
      <c r="O1145" s="104" t="e">
        <f t="shared" si="207"/>
        <v>#N/A</v>
      </c>
      <c r="P1145" s="99">
        <f t="shared" si="208"/>
        <v>0</v>
      </c>
      <c r="Q1145" s="100">
        <f t="shared" si="209"/>
        <v>0</v>
      </c>
      <c r="R1145" s="105" t="e">
        <f t="shared" si="210"/>
        <v>#DIV/0!</v>
      </c>
      <c r="S1145" s="101" t="e">
        <f t="shared" si="211"/>
        <v>#N/A</v>
      </c>
      <c r="T1145" s="102"/>
      <c r="U1145" s="107"/>
      <c r="V1145" s="5"/>
    </row>
    <row r="1146" spans="1:22" ht="15.6" hidden="1" x14ac:dyDescent="0.3">
      <c r="A1146" s="18"/>
      <c r="B1146" s="92" t="str">
        <f>+IFERROR(VLOOKUP(A1146,'Details local delivery'!B:C,2,0),"-")</f>
        <v>-</v>
      </c>
      <c r="C1146" s="93" t="str">
        <f t="shared" si="205"/>
        <v>-</v>
      </c>
      <c r="D1146" s="94" t="str">
        <f>+IFERROR(VLOOKUP(A1146,'Details local delivery'!B:E,4,0),"-")</f>
        <v>-</v>
      </c>
      <c r="E1146" s="94" t="e">
        <f>VLOOKUP(A1146,'Details local delivery'!B:L,11,0)</f>
        <v>#N/A</v>
      </c>
      <c r="F1146" s="94">
        <f>SUMIFS('Details local delivery'!M:M,'Details local delivery'!G:G,'RECAP Delivery Plan '!A1146)</f>
        <v>0</v>
      </c>
      <c r="G1146" s="94" t="e">
        <f>VLOOKUP(A1146,'Details local delivery'!B:J,9,0)</f>
        <v>#N/A</v>
      </c>
      <c r="H1146" s="95">
        <f>SUMIFS('Details local delivery'!K:K,'Details local delivery'!G:G,'RECAP Delivery Plan '!A1146)</f>
        <v>0</v>
      </c>
      <c r="I1146" s="96">
        <f>SUMIFS('Details local delivery'!Y:Y,'Details local delivery'!B:B,A:A)</f>
        <v>0</v>
      </c>
      <c r="J1146" s="97" t="e">
        <f>AVERAGEIFS('Details local delivery'!W:W,'Details local delivery'!B:B,A1146)</f>
        <v>#DIV/0!</v>
      </c>
      <c r="K1146" s="96">
        <f>_xlfn.MAXIFS('Details local delivery'!Z:Z,'Details local delivery'!B:B,A1146)</f>
        <v>0</v>
      </c>
      <c r="L1146" s="96">
        <f>_xlfn.MAXIFS('Details local delivery'!AA:AA,'Details local delivery'!B:B,A1146)</f>
        <v>0</v>
      </c>
      <c r="M1146" s="256">
        <f>IFERROR(_xlfn.MAXIFS('Details local delivery'!AB:AB,'Details local delivery'!B:B,A1146),"-")</f>
        <v>0</v>
      </c>
      <c r="N1146" s="104" t="e">
        <f t="shared" si="206"/>
        <v>#N/A</v>
      </c>
      <c r="O1146" s="104" t="e">
        <f t="shared" si="207"/>
        <v>#N/A</v>
      </c>
      <c r="P1146" s="99">
        <f t="shared" si="208"/>
        <v>0</v>
      </c>
      <c r="Q1146" s="100">
        <f t="shared" si="209"/>
        <v>0</v>
      </c>
      <c r="R1146" s="105" t="e">
        <f t="shared" si="210"/>
        <v>#DIV/0!</v>
      </c>
      <c r="S1146" s="101" t="e">
        <f t="shared" si="211"/>
        <v>#N/A</v>
      </c>
      <c r="T1146" s="102"/>
      <c r="U1146" s="107"/>
      <c r="V1146" s="5"/>
    </row>
    <row r="1147" spans="1:22" ht="15.6" hidden="1" x14ac:dyDescent="0.3">
      <c r="A1147" s="18"/>
      <c r="B1147" s="92" t="str">
        <f>+IFERROR(VLOOKUP(A1147,'Details local delivery'!B:C,2,0),"-")</f>
        <v>-</v>
      </c>
      <c r="C1147" s="93" t="str">
        <f t="shared" si="205"/>
        <v>-</v>
      </c>
      <c r="D1147" s="94" t="str">
        <f>+IFERROR(VLOOKUP(A1147,'Details local delivery'!B:E,4,0),"-")</f>
        <v>-</v>
      </c>
      <c r="E1147" s="94" t="e">
        <f>VLOOKUP(A1147,'Details local delivery'!B:L,11,0)</f>
        <v>#N/A</v>
      </c>
      <c r="F1147" s="94">
        <f>SUMIFS('Details local delivery'!M:M,'Details local delivery'!G:G,'RECAP Delivery Plan '!A1147)</f>
        <v>0</v>
      </c>
      <c r="G1147" s="94" t="e">
        <f>VLOOKUP(A1147,'Details local delivery'!B:J,9,0)</f>
        <v>#N/A</v>
      </c>
      <c r="H1147" s="95">
        <f>SUMIFS('Details local delivery'!K:K,'Details local delivery'!G:G,'RECAP Delivery Plan '!A1147)</f>
        <v>0</v>
      </c>
      <c r="I1147" s="96">
        <f>SUMIFS('Details local delivery'!Y:Y,'Details local delivery'!B:B,A:A)</f>
        <v>0</v>
      </c>
      <c r="J1147" s="97" t="e">
        <f>AVERAGEIFS('Details local delivery'!W:W,'Details local delivery'!B:B,A1147)</f>
        <v>#DIV/0!</v>
      </c>
      <c r="K1147" s="96">
        <f>_xlfn.MAXIFS('Details local delivery'!Z:Z,'Details local delivery'!B:B,A1147)</f>
        <v>0</v>
      </c>
      <c r="L1147" s="96">
        <f>_xlfn.MAXIFS('Details local delivery'!AA:AA,'Details local delivery'!B:B,A1147)</f>
        <v>0</v>
      </c>
      <c r="M1147" s="96">
        <f>_xlfn.MAXIFS('Details local delivery'!AB:AB,'Details local delivery'!B:B,A1147)</f>
        <v>0</v>
      </c>
      <c r="N1147" s="104" t="e">
        <f t="shared" si="206"/>
        <v>#N/A</v>
      </c>
      <c r="O1147" s="104" t="e">
        <f t="shared" si="207"/>
        <v>#N/A</v>
      </c>
      <c r="P1147" s="99">
        <f t="shared" si="208"/>
        <v>0</v>
      </c>
      <c r="Q1147" s="100">
        <f t="shared" si="209"/>
        <v>0</v>
      </c>
      <c r="R1147" s="105" t="e">
        <f t="shared" si="210"/>
        <v>#DIV/0!</v>
      </c>
      <c r="S1147" s="101" t="e">
        <f t="shared" si="211"/>
        <v>#N/A</v>
      </c>
      <c r="T1147" s="102"/>
      <c r="U1147" s="107"/>
      <c r="V1147" s="5"/>
    </row>
    <row r="1148" spans="1:22" ht="15.6" hidden="1" x14ac:dyDescent="0.3">
      <c r="A1148" s="18"/>
      <c r="B1148" s="92" t="str">
        <f>+IFERROR(VLOOKUP(A1148,'Details local delivery'!B:C,2,0),"-")</f>
        <v>-</v>
      </c>
      <c r="C1148" s="93" t="str">
        <f t="shared" si="205"/>
        <v>-</v>
      </c>
      <c r="D1148" s="94" t="str">
        <f>+IFERROR(VLOOKUP(A1148,'Details local delivery'!B:E,4,0),"-")</f>
        <v>-</v>
      </c>
      <c r="E1148" s="94" t="e">
        <f>VLOOKUP(A1148,'Details local delivery'!B:L,11,0)</f>
        <v>#N/A</v>
      </c>
      <c r="F1148" s="94">
        <f>SUMIFS('Details local delivery'!M:M,'Details local delivery'!G:G,'RECAP Delivery Plan '!A1148)</f>
        <v>0</v>
      </c>
      <c r="G1148" s="94" t="e">
        <f>VLOOKUP(A1148,'Details local delivery'!B:J,9,0)</f>
        <v>#N/A</v>
      </c>
      <c r="H1148" s="95">
        <f>SUMIFS('Details local delivery'!K:K,'Details local delivery'!G:G,'RECAP Delivery Plan '!A1148)</f>
        <v>0</v>
      </c>
      <c r="I1148" s="96">
        <f>SUMIFS('Details local delivery'!Y:Y,'Details local delivery'!B:B,A:A)</f>
        <v>0</v>
      </c>
      <c r="J1148" s="97" t="e">
        <f>AVERAGEIFS('Details local delivery'!W:W,'Details local delivery'!B:B,A1148)</f>
        <v>#DIV/0!</v>
      </c>
      <c r="K1148" s="96">
        <f>_xlfn.MAXIFS('Details local delivery'!Z:Z,'Details local delivery'!B:B,A1148)</f>
        <v>0</v>
      </c>
      <c r="L1148" s="96">
        <f>_xlfn.MAXIFS('Details local delivery'!AA:AA,'Details local delivery'!B:B,A1148)</f>
        <v>0</v>
      </c>
      <c r="M1148" s="96">
        <f>_xlfn.MAXIFS('Details local delivery'!AB:AB,'Details local delivery'!B:B,A1148)</f>
        <v>0</v>
      </c>
      <c r="N1148" s="104" t="e">
        <f t="shared" si="206"/>
        <v>#N/A</v>
      </c>
      <c r="O1148" s="104" t="e">
        <f t="shared" si="207"/>
        <v>#N/A</v>
      </c>
      <c r="P1148" s="99">
        <f t="shared" si="208"/>
        <v>0</v>
      </c>
      <c r="Q1148" s="100">
        <f t="shared" si="209"/>
        <v>0</v>
      </c>
      <c r="R1148" s="105" t="e">
        <f t="shared" si="210"/>
        <v>#DIV/0!</v>
      </c>
      <c r="S1148" s="101" t="e">
        <f t="shared" si="211"/>
        <v>#N/A</v>
      </c>
      <c r="T1148" s="102"/>
      <c r="U1148" s="107"/>
      <c r="V1148" s="5"/>
    </row>
    <row r="1149" spans="1:22" ht="15.6" hidden="1" x14ac:dyDescent="0.3">
      <c r="A1149" s="18"/>
      <c r="B1149" s="92" t="str">
        <f>+IFERROR(VLOOKUP(A1149,'Details local delivery'!B:C,2,0),"-")</f>
        <v>-</v>
      </c>
      <c r="C1149" s="93" t="str">
        <f t="shared" si="205"/>
        <v>-</v>
      </c>
      <c r="D1149" s="94" t="str">
        <f>+IFERROR(VLOOKUP(A1149,'Details local delivery'!B:E,4,0),"-")</f>
        <v>-</v>
      </c>
      <c r="E1149" s="94" t="e">
        <f>VLOOKUP(A1149,'Details local delivery'!B:L,11,0)</f>
        <v>#N/A</v>
      </c>
      <c r="F1149" s="94">
        <f>SUMIFS('Details local delivery'!M:M,'Details local delivery'!G:G,'RECAP Delivery Plan '!A1149)</f>
        <v>0</v>
      </c>
      <c r="G1149" s="94" t="e">
        <f>VLOOKUP(A1149,'Details local delivery'!B:J,9,0)</f>
        <v>#N/A</v>
      </c>
      <c r="H1149" s="95">
        <f>SUMIFS('Details local delivery'!K:K,'Details local delivery'!G:G,'RECAP Delivery Plan '!A1149)</f>
        <v>0</v>
      </c>
      <c r="I1149" s="96">
        <f>SUMIFS('Details local delivery'!Y:Y,'Details local delivery'!B:B,A:A)</f>
        <v>0</v>
      </c>
      <c r="J1149" s="97" t="e">
        <f>AVERAGEIFS('Details local delivery'!W:W,'Details local delivery'!B:B,A1149)</f>
        <v>#DIV/0!</v>
      </c>
      <c r="K1149" s="96">
        <f>_xlfn.MAXIFS('Details local delivery'!Z:Z,'Details local delivery'!B:B,A1149)</f>
        <v>0</v>
      </c>
      <c r="L1149" s="96">
        <f>_xlfn.MAXIFS('Details local delivery'!AA:AA,'Details local delivery'!B:B,A1149)</f>
        <v>0</v>
      </c>
      <c r="M1149" s="96">
        <f>_xlfn.MAXIFS('Details local delivery'!AB:AB,'Details local delivery'!B:B,A1149)</f>
        <v>0</v>
      </c>
      <c r="N1149" s="104" t="e">
        <f t="shared" si="206"/>
        <v>#N/A</v>
      </c>
      <c r="O1149" s="104" t="e">
        <f t="shared" si="207"/>
        <v>#N/A</v>
      </c>
      <c r="P1149" s="99">
        <f t="shared" si="208"/>
        <v>0</v>
      </c>
      <c r="Q1149" s="100">
        <f t="shared" si="209"/>
        <v>0</v>
      </c>
      <c r="R1149" s="105" t="e">
        <f t="shared" si="210"/>
        <v>#DIV/0!</v>
      </c>
      <c r="S1149" s="101" t="e">
        <f t="shared" si="211"/>
        <v>#N/A</v>
      </c>
      <c r="T1149" s="102"/>
      <c r="U1149" s="107"/>
      <c r="V1149" s="5"/>
    </row>
    <row r="1150" spans="1:22" ht="15.6" hidden="1" x14ac:dyDescent="0.3">
      <c r="A1150" s="18"/>
      <c r="B1150" s="92" t="str">
        <f>+IFERROR(VLOOKUP(A1150,'Details local delivery'!B:C,2,0),"-")</f>
        <v>-</v>
      </c>
      <c r="C1150" s="93" t="str">
        <f t="shared" si="205"/>
        <v>-</v>
      </c>
      <c r="D1150" s="94" t="str">
        <f>+IFERROR(VLOOKUP(A1150,'Details local delivery'!B:E,4,0),"-")</f>
        <v>-</v>
      </c>
      <c r="E1150" s="94" t="e">
        <f>VLOOKUP(A1150,'Details local delivery'!B:L,11,0)</f>
        <v>#N/A</v>
      </c>
      <c r="F1150" s="94">
        <f>SUMIFS('Details local delivery'!M:M,'Details local delivery'!G:G,'RECAP Delivery Plan '!A1150)</f>
        <v>0</v>
      </c>
      <c r="G1150" s="94" t="e">
        <f>VLOOKUP(A1150,'Details local delivery'!B:J,9,0)</f>
        <v>#N/A</v>
      </c>
      <c r="H1150" s="95">
        <f>SUMIFS('Details local delivery'!K:K,'Details local delivery'!G:G,'RECAP Delivery Plan '!A1150)</f>
        <v>0</v>
      </c>
      <c r="I1150" s="96">
        <f>SUMIFS('Details local delivery'!Y:Y,'Details local delivery'!B:B,A:A)</f>
        <v>0</v>
      </c>
      <c r="J1150" s="97" t="e">
        <f>AVERAGEIFS('Details local delivery'!W:W,'Details local delivery'!B:B,A1150)</f>
        <v>#DIV/0!</v>
      </c>
      <c r="K1150" s="96">
        <f>_xlfn.MAXIFS('Details local delivery'!Z:Z,'Details local delivery'!B:B,A1150)</f>
        <v>0</v>
      </c>
      <c r="L1150" s="96">
        <f>_xlfn.MAXIFS('Details local delivery'!AA:AA,'Details local delivery'!B:B,A1150)</f>
        <v>0</v>
      </c>
      <c r="M1150" s="256">
        <f>IFERROR(_xlfn.MAXIFS('Details local delivery'!AB:AB,'Details local delivery'!B:B,A1150),"-")</f>
        <v>0</v>
      </c>
      <c r="N1150" s="104" t="e">
        <f t="shared" si="206"/>
        <v>#N/A</v>
      </c>
      <c r="O1150" s="104" t="e">
        <f t="shared" si="207"/>
        <v>#N/A</v>
      </c>
      <c r="P1150" s="99">
        <f t="shared" si="208"/>
        <v>0</v>
      </c>
      <c r="Q1150" s="100">
        <f t="shared" si="209"/>
        <v>0</v>
      </c>
      <c r="R1150" s="105" t="e">
        <f t="shared" si="210"/>
        <v>#DIV/0!</v>
      </c>
      <c r="S1150" s="101" t="e">
        <f t="shared" si="211"/>
        <v>#N/A</v>
      </c>
      <c r="T1150" s="102"/>
      <c r="U1150" s="107"/>
      <c r="V1150" s="5"/>
    </row>
    <row r="1151" spans="1:22" ht="15.6" hidden="1" x14ac:dyDescent="0.3">
      <c r="A1151" s="18"/>
      <c r="B1151" s="92" t="str">
        <f>+IFERROR(VLOOKUP(A1151,'Details local delivery'!B:C,2,0),"-")</f>
        <v>-</v>
      </c>
      <c r="C1151" s="93" t="str">
        <f t="shared" si="205"/>
        <v>-</v>
      </c>
      <c r="D1151" s="94" t="str">
        <f>+IFERROR(VLOOKUP(A1151,'Details local delivery'!B:E,4,0),"-")</f>
        <v>-</v>
      </c>
      <c r="E1151" s="94" t="e">
        <f>VLOOKUP(A1151,'Details local delivery'!B:L,11,0)</f>
        <v>#N/A</v>
      </c>
      <c r="F1151" s="94">
        <f>SUMIFS('Details local delivery'!M:M,'Details local delivery'!G:G,'RECAP Delivery Plan '!A1151)</f>
        <v>0</v>
      </c>
      <c r="G1151" s="94" t="e">
        <f>VLOOKUP(A1151,'Details local delivery'!B:J,9,0)</f>
        <v>#N/A</v>
      </c>
      <c r="H1151" s="95">
        <f>SUMIFS('Details local delivery'!K:K,'Details local delivery'!G:G,'RECAP Delivery Plan '!A1151)</f>
        <v>0</v>
      </c>
      <c r="I1151" s="96">
        <f>SUMIFS('Details local delivery'!Y:Y,'Details local delivery'!B:B,A:A)</f>
        <v>0</v>
      </c>
      <c r="J1151" s="97" t="e">
        <f>AVERAGEIFS('Details local delivery'!W:W,'Details local delivery'!B:B,A1151)</f>
        <v>#DIV/0!</v>
      </c>
      <c r="K1151" s="96">
        <f>_xlfn.MAXIFS('Details local delivery'!Z:Z,'Details local delivery'!B:B,A1151)</f>
        <v>0</v>
      </c>
      <c r="L1151" s="96">
        <f>_xlfn.MAXIFS('Details local delivery'!AA:AA,'Details local delivery'!B:B,A1151)</f>
        <v>0</v>
      </c>
      <c r="M1151" s="256">
        <f>IFERROR(_xlfn.MAXIFS('Details local delivery'!AB:AB,'Details local delivery'!B:B,A1151),"-")</f>
        <v>0</v>
      </c>
      <c r="N1151" s="104" t="e">
        <f t="shared" si="206"/>
        <v>#N/A</v>
      </c>
      <c r="O1151" s="104" t="e">
        <f t="shared" si="207"/>
        <v>#N/A</v>
      </c>
      <c r="P1151" s="99">
        <f t="shared" si="208"/>
        <v>0</v>
      </c>
      <c r="Q1151" s="100">
        <f t="shared" si="209"/>
        <v>0</v>
      </c>
      <c r="R1151" s="105" t="e">
        <f t="shared" si="210"/>
        <v>#DIV/0!</v>
      </c>
      <c r="S1151" s="101" t="e">
        <f t="shared" si="211"/>
        <v>#N/A</v>
      </c>
      <c r="T1151" s="102"/>
      <c r="U1151" s="107"/>
      <c r="V1151" s="5"/>
    </row>
    <row r="1152" spans="1:22" ht="15.6" hidden="1" x14ac:dyDescent="0.3">
      <c r="A1152" s="18"/>
      <c r="B1152" s="92" t="str">
        <f>+IFERROR(VLOOKUP(A1152,'Details local delivery'!B:C,2,0),"-")</f>
        <v>-</v>
      </c>
      <c r="C1152" s="93" t="str">
        <f t="shared" si="205"/>
        <v>-</v>
      </c>
      <c r="D1152" s="94" t="str">
        <f>+IFERROR(VLOOKUP(A1152,'Details local delivery'!B:E,4,0),"-")</f>
        <v>-</v>
      </c>
      <c r="E1152" s="94" t="e">
        <f>VLOOKUP(A1152,'Details local delivery'!B:L,11,0)</f>
        <v>#N/A</v>
      </c>
      <c r="F1152" s="94">
        <f>SUMIFS('Details local delivery'!M:M,'Details local delivery'!G:G,'RECAP Delivery Plan '!A1152)</f>
        <v>0</v>
      </c>
      <c r="G1152" s="94" t="e">
        <f>VLOOKUP(A1152,'Details local delivery'!B:J,9,0)</f>
        <v>#N/A</v>
      </c>
      <c r="H1152" s="95">
        <f>SUMIFS('Details local delivery'!K:K,'Details local delivery'!G:G,'RECAP Delivery Plan '!A1152)</f>
        <v>0</v>
      </c>
      <c r="I1152" s="96">
        <f>SUMIFS('Details local delivery'!Y:Y,'Details local delivery'!B:B,A:A)</f>
        <v>0</v>
      </c>
      <c r="J1152" s="97" t="e">
        <f>AVERAGEIFS('Details local delivery'!W:W,'Details local delivery'!B:B,A1152)</f>
        <v>#DIV/0!</v>
      </c>
      <c r="K1152" s="96">
        <f>_xlfn.MAXIFS('Details local delivery'!Z:Z,'Details local delivery'!B:B,A1152)</f>
        <v>0</v>
      </c>
      <c r="L1152" s="96">
        <f>_xlfn.MAXIFS('Details local delivery'!AA:AA,'Details local delivery'!B:B,A1152)</f>
        <v>0</v>
      </c>
      <c r="M1152" s="96">
        <f>_xlfn.MAXIFS('Details local delivery'!AB:AB,'Details local delivery'!B:B,A1152)</f>
        <v>0</v>
      </c>
      <c r="N1152" s="104" t="e">
        <f t="shared" si="206"/>
        <v>#N/A</v>
      </c>
      <c r="O1152" s="104" t="e">
        <f t="shared" si="207"/>
        <v>#N/A</v>
      </c>
      <c r="P1152" s="99">
        <f t="shared" si="208"/>
        <v>0</v>
      </c>
      <c r="Q1152" s="100">
        <f t="shared" si="209"/>
        <v>0</v>
      </c>
      <c r="R1152" s="105" t="e">
        <f t="shared" si="210"/>
        <v>#DIV/0!</v>
      </c>
      <c r="S1152" s="101" t="e">
        <f t="shared" si="211"/>
        <v>#N/A</v>
      </c>
      <c r="T1152" s="102"/>
      <c r="U1152" s="107"/>
      <c r="V1152" s="5"/>
    </row>
    <row r="1153" spans="1:22" ht="15.6" hidden="1" x14ac:dyDescent="0.3">
      <c r="A1153" s="18"/>
      <c r="B1153" s="92" t="str">
        <f>+IFERROR(VLOOKUP(A1153,'Details local delivery'!B:C,2,0),"-")</f>
        <v>-</v>
      </c>
      <c r="C1153" s="93" t="str">
        <f t="shared" si="205"/>
        <v>-</v>
      </c>
      <c r="D1153" s="94" t="str">
        <f>+IFERROR(VLOOKUP(A1153,'Details local delivery'!B:E,4,0),"-")</f>
        <v>-</v>
      </c>
      <c r="E1153" s="94" t="e">
        <f>VLOOKUP(A1153,'Details local delivery'!B:L,11,0)</f>
        <v>#N/A</v>
      </c>
      <c r="F1153" s="94">
        <f>SUMIFS('Details local delivery'!M:M,'Details local delivery'!G:G,'RECAP Delivery Plan '!A1153)</f>
        <v>0</v>
      </c>
      <c r="G1153" s="94" t="e">
        <f>VLOOKUP(A1153,'Details local delivery'!B:J,9,0)</f>
        <v>#N/A</v>
      </c>
      <c r="H1153" s="95">
        <f>SUMIFS('Details local delivery'!K:K,'Details local delivery'!G:G,'RECAP Delivery Plan '!A1153)</f>
        <v>0</v>
      </c>
      <c r="I1153" s="96">
        <f>SUMIFS('Details local delivery'!Y:Y,'Details local delivery'!B:B,A:A)</f>
        <v>0</v>
      </c>
      <c r="J1153" s="97" t="e">
        <f>AVERAGEIFS('Details local delivery'!W:W,'Details local delivery'!B:B,A1153)</f>
        <v>#DIV/0!</v>
      </c>
      <c r="K1153" s="96">
        <f>_xlfn.MAXIFS('Details local delivery'!Z:Z,'Details local delivery'!B:B,A1153)</f>
        <v>0</v>
      </c>
      <c r="L1153" s="96">
        <f>_xlfn.MAXIFS('Details local delivery'!AA:AA,'Details local delivery'!B:B,A1153)</f>
        <v>0</v>
      </c>
      <c r="M1153" s="96">
        <f>_xlfn.MAXIFS('Details local delivery'!AB:AB,'Details local delivery'!B:B,A1153)</f>
        <v>0</v>
      </c>
      <c r="N1153" s="104" t="e">
        <f t="shared" si="206"/>
        <v>#N/A</v>
      </c>
      <c r="O1153" s="104" t="e">
        <f t="shared" si="207"/>
        <v>#N/A</v>
      </c>
      <c r="P1153" s="99">
        <f t="shared" si="208"/>
        <v>0</v>
      </c>
      <c r="Q1153" s="100">
        <f t="shared" si="209"/>
        <v>0</v>
      </c>
      <c r="R1153" s="105" t="e">
        <f t="shared" si="210"/>
        <v>#DIV/0!</v>
      </c>
      <c r="S1153" s="101" t="e">
        <f t="shared" si="211"/>
        <v>#N/A</v>
      </c>
      <c r="T1153" s="102"/>
      <c r="U1153" s="107"/>
      <c r="V1153" s="5"/>
    </row>
    <row r="1154" spans="1:22" ht="15.6" hidden="1" x14ac:dyDescent="0.3">
      <c r="A1154" s="18"/>
      <c r="B1154" s="92" t="str">
        <f>+IFERROR(VLOOKUP(A1154,'Details local delivery'!B:C,2,0),"-")</f>
        <v>-</v>
      </c>
      <c r="C1154" s="93" t="str">
        <f t="shared" si="205"/>
        <v>-</v>
      </c>
      <c r="D1154" s="94" t="str">
        <f>+IFERROR(VLOOKUP(A1154,'Details local delivery'!B:E,4,0),"-")</f>
        <v>-</v>
      </c>
      <c r="E1154" s="94" t="e">
        <f>VLOOKUP(A1154,'Details local delivery'!B:L,11,0)</f>
        <v>#N/A</v>
      </c>
      <c r="F1154" s="94">
        <f>SUMIFS('Details local delivery'!M:M,'Details local delivery'!G:G,'RECAP Delivery Plan '!A1154)</f>
        <v>0</v>
      </c>
      <c r="G1154" s="94" t="e">
        <f>VLOOKUP(A1154,'Details local delivery'!B:J,9,0)</f>
        <v>#N/A</v>
      </c>
      <c r="H1154" s="95">
        <f>SUMIFS('Details local delivery'!K:K,'Details local delivery'!G:G,'RECAP Delivery Plan '!A1154)</f>
        <v>0</v>
      </c>
      <c r="I1154" s="96">
        <f>SUMIFS('Details local delivery'!Y:Y,'Details local delivery'!B:B,A:A)</f>
        <v>0</v>
      </c>
      <c r="J1154" s="97" t="e">
        <f>AVERAGEIFS('Details local delivery'!W:W,'Details local delivery'!B:B,A1154)</f>
        <v>#DIV/0!</v>
      </c>
      <c r="K1154" s="96">
        <f>_xlfn.MAXIFS('Details local delivery'!Z:Z,'Details local delivery'!B:B,A1154)</f>
        <v>0</v>
      </c>
      <c r="L1154" s="96">
        <f>_xlfn.MAXIFS('Details local delivery'!AA:AA,'Details local delivery'!B:B,A1154)</f>
        <v>0</v>
      </c>
      <c r="M1154" s="256">
        <f>IFERROR(_xlfn.MAXIFS('Details local delivery'!AB:AB,'Details local delivery'!B:B,A1154),"-")</f>
        <v>0</v>
      </c>
      <c r="N1154" s="104" t="e">
        <f t="shared" si="206"/>
        <v>#N/A</v>
      </c>
      <c r="O1154" s="104" t="e">
        <f t="shared" si="207"/>
        <v>#N/A</v>
      </c>
      <c r="P1154" s="99">
        <f t="shared" si="208"/>
        <v>0</v>
      </c>
      <c r="Q1154" s="100">
        <f t="shared" si="209"/>
        <v>0</v>
      </c>
      <c r="R1154" s="105" t="e">
        <f t="shared" si="210"/>
        <v>#DIV/0!</v>
      </c>
      <c r="S1154" s="101" t="e">
        <f t="shared" si="211"/>
        <v>#N/A</v>
      </c>
      <c r="T1154" s="102"/>
      <c r="U1154" s="107"/>
      <c r="V1154" s="5"/>
    </row>
    <row r="1155" spans="1:22" ht="15.6" hidden="1" x14ac:dyDescent="0.3">
      <c r="A1155" s="18"/>
      <c r="B1155" s="92" t="str">
        <f>+IFERROR(VLOOKUP(A1155,'Details local delivery'!B:C,2,0),"-")</f>
        <v>-</v>
      </c>
      <c r="C1155" s="93" t="str">
        <f t="shared" si="205"/>
        <v>-</v>
      </c>
      <c r="D1155" s="94" t="str">
        <f>+IFERROR(VLOOKUP(A1155,'Details local delivery'!B:E,4,0),"-")</f>
        <v>-</v>
      </c>
      <c r="E1155" s="94" t="e">
        <f>VLOOKUP(A1155,'Details local delivery'!B:L,11,0)</f>
        <v>#N/A</v>
      </c>
      <c r="F1155" s="94">
        <f>SUMIFS('Details local delivery'!M:M,'Details local delivery'!G:G,'RECAP Delivery Plan '!A1155)</f>
        <v>0</v>
      </c>
      <c r="G1155" s="94" t="e">
        <f>VLOOKUP(A1155,'Details local delivery'!B:J,9,0)</f>
        <v>#N/A</v>
      </c>
      <c r="H1155" s="95">
        <f>SUMIFS('Details local delivery'!K:K,'Details local delivery'!G:G,'RECAP Delivery Plan '!A1155)</f>
        <v>0</v>
      </c>
      <c r="I1155" s="96">
        <f>SUMIFS('Details local delivery'!Y:Y,'Details local delivery'!B:B,A:A)</f>
        <v>0</v>
      </c>
      <c r="J1155" s="97" t="e">
        <f>AVERAGEIFS('Details local delivery'!W:W,'Details local delivery'!B:B,A1155)</f>
        <v>#DIV/0!</v>
      </c>
      <c r="K1155" s="96">
        <f>_xlfn.MAXIFS('Details local delivery'!Z:Z,'Details local delivery'!B:B,A1155)</f>
        <v>0</v>
      </c>
      <c r="L1155" s="96">
        <f>_xlfn.MAXIFS('Details local delivery'!AA:AA,'Details local delivery'!B:B,A1155)</f>
        <v>0</v>
      </c>
      <c r="M1155" s="256">
        <f>IFERROR(_xlfn.MAXIFS('Details local delivery'!AB:AB,'Details local delivery'!B:B,A1155),"-")</f>
        <v>0</v>
      </c>
      <c r="N1155" s="104" t="e">
        <f t="shared" si="206"/>
        <v>#N/A</v>
      </c>
      <c r="O1155" s="104" t="e">
        <f t="shared" si="207"/>
        <v>#N/A</v>
      </c>
      <c r="P1155" s="99">
        <f t="shared" si="208"/>
        <v>0</v>
      </c>
      <c r="Q1155" s="100">
        <f t="shared" si="209"/>
        <v>0</v>
      </c>
      <c r="R1155" s="105" t="e">
        <f t="shared" si="210"/>
        <v>#DIV/0!</v>
      </c>
      <c r="S1155" s="101" t="e">
        <f t="shared" si="211"/>
        <v>#N/A</v>
      </c>
      <c r="T1155" s="102"/>
      <c r="U1155" s="107"/>
      <c r="V1155" s="5"/>
    </row>
    <row r="1156" spans="1:22" ht="15.6" hidden="1" x14ac:dyDescent="0.3">
      <c r="A1156" s="18"/>
      <c r="B1156" s="92" t="str">
        <f>+IFERROR(VLOOKUP(A1156,'Details local delivery'!B:C,2,0),"-")</f>
        <v>-</v>
      </c>
      <c r="C1156" s="93" t="str">
        <f t="shared" si="205"/>
        <v>-</v>
      </c>
      <c r="D1156" s="94" t="str">
        <f>+IFERROR(VLOOKUP(A1156,'Details local delivery'!B:E,4,0),"-")</f>
        <v>-</v>
      </c>
      <c r="E1156" s="94" t="e">
        <f>VLOOKUP(A1156,'Details local delivery'!B:L,11,0)</f>
        <v>#N/A</v>
      </c>
      <c r="F1156" s="94">
        <f>SUMIFS('Details local delivery'!M:M,'Details local delivery'!G:G,'RECAP Delivery Plan '!A1156)</f>
        <v>0</v>
      </c>
      <c r="G1156" s="94" t="e">
        <f>VLOOKUP(A1156,'Details local delivery'!B:J,9,0)</f>
        <v>#N/A</v>
      </c>
      <c r="H1156" s="95">
        <f>SUMIFS('Details local delivery'!K:K,'Details local delivery'!G:G,'RECAP Delivery Plan '!A1156)</f>
        <v>0</v>
      </c>
      <c r="I1156" s="96">
        <f>SUMIFS('Details local delivery'!Y:Y,'Details local delivery'!B:B,A:A)</f>
        <v>0</v>
      </c>
      <c r="J1156" s="97" t="e">
        <f>AVERAGEIFS('Details local delivery'!W:W,'Details local delivery'!B:B,A1156)</f>
        <v>#DIV/0!</v>
      </c>
      <c r="K1156" s="96">
        <f>_xlfn.MAXIFS('Details local delivery'!Z:Z,'Details local delivery'!B:B,A1156)</f>
        <v>0</v>
      </c>
      <c r="L1156" s="96">
        <f>_xlfn.MAXIFS('Details local delivery'!AA:AA,'Details local delivery'!B:B,A1156)</f>
        <v>0</v>
      </c>
      <c r="M1156" s="256">
        <f>IFERROR(_xlfn.MAXIFS('Details local delivery'!AB:AB,'Details local delivery'!B:B,A1156),"-")</f>
        <v>0</v>
      </c>
      <c r="N1156" s="104" t="e">
        <f t="shared" si="206"/>
        <v>#N/A</v>
      </c>
      <c r="O1156" s="104" t="e">
        <f t="shared" si="207"/>
        <v>#N/A</v>
      </c>
      <c r="P1156" s="99">
        <f t="shared" si="208"/>
        <v>0</v>
      </c>
      <c r="Q1156" s="100">
        <f t="shared" si="209"/>
        <v>0</v>
      </c>
      <c r="R1156" s="105" t="e">
        <f t="shared" si="210"/>
        <v>#DIV/0!</v>
      </c>
      <c r="S1156" s="101" t="e">
        <f t="shared" si="211"/>
        <v>#N/A</v>
      </c>
      <c r="T1156" s="102"/>
      <c r="U1156" s="107"/>
      <c r="V1156" s="5"/>
    </row>
    <row r="1157" spans="1:22" ht="15.6" hidden="1" x14ac:dyDescent="0.3">
      <c r="A1157" s="18"/>
      <c r="B1157" s="92" t="str">
        <f>+IFERROR(VLOOKUP(A1157,'Details local delivery'!B:C,2,0),"-")</f>
        <v>-</v>
      </c>
      <c r="C1157" s="93" t="str">
        <f t="shared" si="205"/>
        <v>-</v>
      </c>
      <c r="D1157" s="94" t="str">
        <f>+IFERROR(VLOOKUP(A1157,'Details local delivery'!B:E,4,0),"-")</f>
        <v>-</v>
      </c>
      <c r="E1157" s="94" t="e">
        <f>VLOOKUP(A1157,'Details local delivery'!B:L,11,0)</f>
        <v>#N/A</v>
      </c>
      <c r="F1157" s="94">
        <f>SUMIFS('Details local delivery'!M:M,'Details local delivery'!G:G,'RECAP Delivery Plan '!A1157)</f>
        <v>0</v>
      </c>
      <c r="G1157" s="94" t="e">
        <f>VLOOKUP(A1157,'Details local delivery'!B:J,9,0)</f>
        <v>#N/A</v>
      </c>
      <c r="H1157" s="95">
        <f>SUMIFS('Details local delivery'!K:K,'Details local delivery'!G:G,'RECAP Delivery Plan '!A1157)</f>
        <v>0</v>
      </c>
      <c r="I1157" s="96">
        <f>SUMIFS('Details local delivery'!Y:Y,'Details local delivery'!B:B,A:A)</f>
        <v>0</v>
      </c>
      <c r="J1157" s="97" t="e">
        <f>AVERAGEIFS('Details local delivery'!W:W,'Details local delivery'!B:B,A1157)</f>
        <v>#DIV/0!</v>
      </c>
      <c r="K1157" s="96">
        <f>_xlfn.MAXIFS('Details local delivery'!Z:Z,'Details local delivery'!B:B,A1157)</f>
        <v>0</v>
      </c>
      <c r="L1157" s="96">
        <f>_xlfn.MAXIFS('Details local delivery'!AA:AA,'Details local delivery'!B:B,A1157)</f>
        <v>0</v>
      </c>
      <c r="M1157" s="256">
        <f>IFERROR(_xlfn.MAXIFS('Details local delivery'!AB:AB,'Details local delivery'!B:B,A1157),"-")</f>
        <v>0</v>
      </c>
      <c r="N1157" s="104" t="e">
        <f t="shared" si="206"/>
        <v>#N/A</v>
      </c>
      <c r="O1157" s="104" t="e">
        <f t="shared" si="207"/>
        <v>#N/A</v>
      </c>
      <c r="P1157" s="99">
        <f t="shared" si="208"/>
        <v>0</v>
      </c>
      <c r="Q1157" s="100">
        <f t="shared" si="209"/>
        <v>0</v>
      </c>
      <c r="R1157" s="105" t="e">
        <f t="shared" si="210"/>
        <v>#DIV/0!</v>
      </c>
      <c r="S1157" s="101" t="e">
        <f t="shared" si="211"/>
        <v>#N/A</v>
      </c>
      <c r="T1157" s="102"/>
      <c r="U1157" s="107"/>
      <c r="V1157" s="5"/>
    </row>
    <row r="1158" spans="1:22" ht="15.6" hidden="1" x14ac:dyDescent="0.3">
      <c r="A1158" s="18"/>
      <c r="B1158" s="92" t="str">
        <f>+IFERROR(VLOOKUP(A1158,'Details local delivery'!B:C,2,0),"-")</f>
        <v>-</v>
      </c>
      <c r="C1158" s="93" t="str">
        <f t="shared" si="205"/>
        <v>-</v>
      </c>
      <c r="D1158" s="94" t="str">
        <f>+IFERROR(VLOOKUP(A1158,'Details local delivery'!B:E,4,0),"-")</f>
        <v>-</v>
      </c>
      <c r="E1158" s="94" t="e">
        <f>VLOOKUP(A1158,'Details local delivery'!B:L,11,0)</f>
        <v>#N/A</v>
      </c>
      <c r="F1158" s="94">
        <f>SUMIFS('Details local delivery'!M:M,'Details local delivery'!G:G,'RECAP Delivery Plan '!A1158)</f>
        <v>0</v>
      </c>
      <c r="G1158" s="94" t="e">
        <f>VLOOKUP(A1158,'Details local delivery'!B:J,9,0)</f>
        <v>#N/A</v>
      </c>
      <c r="H1158" s="95">
        <f>SUMIFS('Details local delivery'!K:K,'Details local delivery'!G:G,'RECAP Delivery Plan '!A1158)</f>
        <v>0</v>
      </c>
      <c r="I1158" s="96">
        <f>SUMIFS('Details local delivery'!Y:Y,'Details local delivery'!B:B,A:A)</f>
        <v>0</v>
      </c>
      <c r="J1158" s="97" t="e">
        <f>AVERAGEIFS('Details local delivery'!W:W,'Details local delivery'!B:B,A1158)</f>
        <v>#DIV/0!</v>
      </c>
      <c r="K1158" s="96">
        <f>_xlfn.MAXIFS('Details local delivery'!Z:Z,'Details local delivery'!B:B,A1158)</f>
        <v>0</v>
      </c>
      <c r="L1158" s="96">
        <f>_xlfn.MAXIFS('Details local delivery'!AA:AA,'Details local delivery'!B:B,A1158)</f>
        <v>0</v>
      </c>
      <c r="M1158" s="256">
        <f>IFERROR(_xlfn.MAXIFS('Details local delivery'!AB:AB,'Details local delivery'!B:B,A1158),"-")</f>
        <v>0</v>
      </c>
      <c r="N1158" s="104" t="e">
        <f t="shared" si="206"/>
        <v>#N/A</v>
      </c>
      <c r="O1158" s="104" t="e">
        <f t="shared" si="207"/>
        <v>#N/A</v>
      </c>
      <c r="P1158" s="99">
        <f t="shared" si="208"/>
        <v>0</v>
      </c>
      <c r="Q1158" s="100">
        <f t="shared" si="209"/>
        <v>0</v>
      </c>
      <c r="R1158" s="105" t="e">
        <f t="shared" si="210"/>
        <v>#DIV/0!</v>
      </c>
      <c r="S1158" s="101" t="e">
        <f t="shared" si="211"/>
        <v>#N/A</v>
      </c>
      <c r="T1158" s="102"/>
      <c r="U1158" s="107"/>
      <c r="V1158" s="5"/>
    </row>
    <row r="1159" spans="1:22" ht="15.6" hidden="1" x14ac:dyDescent="0.3">
      <c r="A1159" s="18"/>
      <c r="B1159" s="92" t="str">
        <f>+IFERROR(VLOOKUP(A1159,'Details local delivery'!B:C,2,0),"-")</f>
        <v>-</v>
      </c>
      <c r="C1159" s="93" t="str">
        <f t="shared" si="205"/>
        <v>-</v>
      </c>
      <c r="D1159" s="94" t="str">
        <f>+IFERROR(VLOOKUP(A1159,'Details local delivery'!B:E,4,0),"-")</f>
        <v>-</v>
      </c>
      <c r="E1159" s="94" t="e">
        <f>VLOOKUP(A1159,'Details local delivery'!B:L,11,0)</f>
        <v>#N/A</v>
      </c>
      <c r="F1159" s="94">
        <f>SUMIFS('Details local delivery'!M:M,'Details local delivery'!G:G,'RECAP Delivery Plan '!A1159)</f>
        <v>0</v>
      </c>
      <c r="G1159" s="94" t="e">
        <f>VLOOKUP(A1159,'Details local delivery'!B:J,9,0)</f>
        <v>#N/A</v>
      </c>
      <c r="H1159" s="95">
        <f>SUMIFS('Details local delivery'!K:K,'Details local delivery'!G:G,'RECAP Delivery Plan '!A1159)</f>
        <v>0</v>
      </c>
      <c r="I1159" s="96">
        <f>SUMIFS('Details local delivery'!Y:Y,'Details local delivery'!B:B,A:A)</f>
        <v>0</v>
      </c>
      <c r="J1159" s="97" t="e">
        <f>AVERAGEIFS('Details local delivery'!W:W,'Details local delivery'!B:B,A1159)</f>
        <v>#DIV/0!</v>
      </c>
      <c r="K1159" s="96">
        <f>_xlfn.MAXIFS('Details local delivery'!Z:Z,'Details local delivery'!B:B,A1159)</f>
        <v>0</v>
      </c>
      <c r="L1159" s="96">
        <f>_xlfn.MAXIFS('Details local delivery'!AA:AA,'Details local delivery'!B:B,A1159)</f>
        <v>0</v>
      </c>
      <c r="M1159" s="256">
        <f>IFERROR(_xlfn.MAXIFS('Details local delivery'!AB:AB,'Details local delivery'!B:B,A1159),"-")</f>
        <v>0</v>
      </c>
      <c r="N1159" s="104" t="e">
        <f t="shared" si="206"/>
        <v>#N/A</v>
      </c>
      <c r="O1159" s="104" t="e">
        <f t="shared" si="207"/>
        <v>#N/A</v>
      </c>
      <c r="P1159" s="99">
        <f t="shared" si="208"/>
        <v>0</v>
      </c>
      <c r="Q1159" s="100">
        <f t="shared" si="209"/>
        <v>0</v>
      </c>
      <c r="R1159" s="105" t="e">
        <f t="shared" si="210"/>
        <v>#DIV/0!</v>
      </c>
      <c r="S1159" s="101" t="e">
        <f t="shared" si="211"/>
        <v>#N/A</v>
      </c>
      <c r="T1159" s="102"/>
      <c r="U1159" s="107"/>
      <c r="V1159" s="5"/>
    </row>
    <row r="1160" spans="1:22" ht="15.6" hidden="1" x14ac:dyDescent="0.3">
      <c r="A1160" s="18"/>
      <c r="B1160" s="92" t="str">
        <f>+IFERROR(VLOOKUP(A1160,'Details local delivery'!B:C,2,0),"-")</f>
        <v>-</v>
      </c>
      <c r="C1160" s="93" t="str">
        <f t="shared" si="205"/>
        <v>-</v>
      </c>
      <c r="D1160" s="94" t="str">
        <f>+IFERROR(VLOOKUP(A1160,'Details local delivery'!B:E,4,0),"-")</f>
        <v>-</v>
      </c>
      <c r="E1160" s="94" t="e">
        <f>VLOOKUP(A1160,'Details local delivery'!B:L,11,0)</f>
        <v>#N/A</v>
      </c>
      <c r="F1160" s="94">
        <f>SUMIFS('Details local delivery'!M:M,'Details local delivery'!G:G,'RECAP Delivery Plan '!A1160)</f>
        <v>0</v>
      </c>
      <c r="G1160" s="94" t="e">
        <f>VLOOKUP(A1160,'Details local delivery'!B:J,9,0)</f>
        <v>#N/A</v>
      </c>
      <c r="H1160" s="95">
        <f>SUMIFS('Details local delivery'!K:K,'Details local delivery'!G:G,'RECAP Delivery Plan '!A1160)</f>
        <v>0</v>
      </c>
      <c r="I1160" s="96">
        <f>SUMIFS('Details local delivery'!Y:Y,'Details local delivery'!B:B,A:A)</f>
        <v>0</v>
      </c>
      <c r="J1160" s="97" t="e">
        <f>AVERAGEIFS('Details local delivery'!W:W,'Details local delivery'!B:B,A1160)</f>
        <v>#DIV/0!</v>
      </c>
      <c r="K1160" s="96">
        <f>_xlfn.MAXIFS('Details local delivery'!Z:Z,'Details local delivery'!B:B,A1160)</f>
        <v>0</v>
      </c>
      <c r="L1160" s="96">
        <f>_xlfn.MAXIFS('Details local delivery'!AA:AA,'Details local delivery'!B:B,A1160)</f>
        <v>0</v>
      </c>
      <c r="M1160" s="96">
        <f>_xlfn.MAXIFS('Details local delivery'!AB:AB,'Details local delivery'!B:B,A1160)</f>
        <v>0</v>
      </c>
      <c r="N1160" s="104" t="e">
        <f t="shared" si="206"/>
        <v>#N/A</v>
      </c>
      <c r="O1160" s="104" t="e">
        <f t="shared" si="207"/>
        <v>#N/A</v>
      </c>
      <c r="P1160" s="99">
        <f t="shared" si="208"/>
        <v>0</v>
      </c>
      <c r="Q1160" s="100">
        <f t="shared" si="209"/>
        <v>0</v>
      </c>
      <c r="R1160" s="105" t="e">
        <f t="shared" si="210"/>
        <v>#DIV/0!</v>
      </c>
      <c r="S1160" s="101" t="e">
        <f t="shared" si="211"/>
        <v>#N/A</v>
      </c>
      <c r="T1160" s="102"/>
      <c r="U1160" s="107"/>
      <c r="V1160" s="5"/>
    </row>
    <row r="1161" spans="1:22" ht="15.6" hidden="1" x14ac:dyDescent="0.3">
      <c r="A1161" s="18"/>
      <c r="B1161" s="92" t="str">
        <f>+IFERROR(VLOOKUP(A1161,'Details local delivery'!B:C,2,0),"-")</f>
        <v>-</v>
      </c>
      <c r="C1161" s="93" t="str">
        <f t="shared" si="205"/>
        <v>-</v>
      </c>
      <c r="D1161" s="94" t="str">
        <f>+IFERROR(VLOOKUP(A1161,'Details local delivery'!B:E,4,0),"-")</f>
        <v>-</v>
      </c>
      <c r="E1161" s="94" t="e">
        <f>VLOOKUP(A1161,'Details local delivery'!B:L,11,0)</f>
        <v>#N/A</v>
      </c>
      <c r="F1161" s="94">
        <f>SUMIFS('Details local delivery'!M:M,'Details local delivery'!G:G,'RECAP Delivery Plan '!A1161)</f>
        <v>0</v>
      </c>
      <c r="G1161" s="94" t="e">
        <f>VLOOKUP(A1161,'Details local delivery'!B:J,9,0)</f>
        <v>#N/A</v>
      </c>
      <c r="H1161" s="95">
        <f>SUMIFS('Details local delivery'!K:K,'Details local delivery'!G:G,'RECAP Delivery Plan '!A1161)</f>
        <v>0</v>
      </c>
      <c r="I1161" s="96">
        <f>SUMIFS('Details local delivery'!Y:Y,'Details local delivery'!B:B,A:A)</f>
        <v>0</v>
      </c>
      <c r="J1161" s="97" t="e">
        <f>AVERAGEIFS('Details local delivery'!W:W,'Details local delivery'!B:B,A1161)</f>
        <v>#DIV/0!</v>
      </c>
      <c r="K1161" s="96">
        <f>_xlfn.MAXIFS('Details local delivery'!Z:Z,'Details local delivery'!B:B,A1161)</f>
        <v>0</v>
      </c>
      <c r="L1161" s="96">
        <f>_xlfn.MAXIFS('Details local delivery'!AA:AA,'Details local delivery'!B:B,A1161)</f>
        <v>0</v>
      </c>
      <c r="M1161" s="96">
        <f>_xlfn.MAXIFS('Details local delivery'!AB:AB,'Details local delivery'!B:B,A1161)</f>
        <v>0</v>
      </c>
      <c r="N1161" s="104" t="e">
        <f t="shared" si="206"/>
        <v>#N/A</v>
      </c>
      <c r="O1161" s="104" t="e">
        <f t="shared" si="207"/>
        <v>#N/A</v>
      </c>
      <c r="P1161" s="99">
        <f t="shared" si="208"/>
        <v>0</v>
      </c>
      <c r="Q1161" s="100">
        <f t="shared" si="209"/>
        <v>0</v>
      </c>
      <c r="R1161" s="105" t="e">
        <f t="shared" si="210"/>
        <v>#DIV/0!</v>
      </c>
      <c r="S1161" s="101" t="e">
        <f t="shared" si="211"/>
        <v>#N/A</v>
      </c>
      <c r="T1161" s="102"/>
      <c r="U1161" s="107"/>
      <c r="V1161" s="5"/>
    </row>
    <row r="1162" spans="1:22" ht="15.6" hidden="1" x14ac:dyDescent="0.3">
      <c r="A1162" s="18"/>
      <c r="B1162" s="92" t="str">
        <f>+IFERROR(VLOOKUP(A1162,'Details local delivery'!B:C,2,0),"-")</f>
        <v>-</v>
      </c>
      <c r="C1162" s="93" t="str">
        <f t="shared" si="205"/>
        <v>-</v>
      </c>
      <c r="D1162" s="94" t="str">
        <f>+IFERROR(VLOOKUP(A1162,'Details local delivery'!B:E,4,0),"-")</f>
        <v>-</v>
      </c>
      <c r="E1162" s="94" t="e">
        <f>VLOOKUP(A1162,'Details local delivery'!B:L,11,0)</f>
        <v>#N/A</v>
      </c>
      <c r="F1162" s="94">
        <f>SUMIFS('Details local delivery'!M:M,'Details local delivery'!G:G,'RECAP Delivery Plan '!A1162)</f>
        <v>0</v>
      </c>
      <c r="G1162" s="94" t="e">
        <f>VLOOKUP(A1162,'Details local delivery'!B:J,9,0)</f>
        <v>#N/A</v>
      </c>
      <c r="H1162" s="95">
        <f>SUMIFS('Details local delivery'!K:K,'Details local delivery'!G:G,'RECAP Delivery Plan '!A1162)</f>
        <v>0</v>
      </c>
      <c r="I1162" s="96">
        <f>SUMIFS('Details local delivery'!Y:Y,'Details local delivery'!B:B,A:A)</f>
        <v>0</v>
      </c>
      <c r="J1162" s="97" t="e">
        <f>AVERAGEIFS('Details local delivery'!W:W,'Details local delivery'!B:B,A1162)</f>
        <v>#DIV/0!</v>
      </c>
      <c r="K1162" s="96">
        <f>_xlfn.MAXIFS('Details local delivery'!Z:Z,'Details local delivery'!B:B,A1162)</f>
        <v>0</v>
      </c>
      <c r="L1162" s="96">
        <f>_xlfn.MAXIFS('Details local delivery'!AA:AA,'Details local delivery'!B:B,A1162)</f>
        <v>0</v>
      </c>
      <c r="M1162" s="96">
        <f>_xlfn.MAXIFS('Details local delivery'!AB:AB,'Details local delivery'!B:B,A1162)</f>
        <v>0</v>
      </c>
      <c r="N1162" s="104" t="e">
        <f t="shared" si="206"/>
        <v>#N/A</v>
      </c>
      <c r="O1162" s="104" t="e">
        <f t="shared" si="207"/>
        <v>#N/A</v>
      </c>
      <c r="P1162" s="99">
        <f t="shared" si="208"/>
        <v>0</v>
      </c>
      <c r="Q1162" s="100">
        <f t="shared" si="209"/>
        <v>0</v>
      </c>
      <c r="R1162" s="105" t="e">
        <f t="shared" si="210"/>
        <v>#DIV/0!</v>
      </c>
      <c r="S1162" s="101" t="e">
        <f t="shared" si="211"/>
        <v>#N/A</v>
      </c>
      <c r="T1162" s="102"/>
      <c r="U1162" s="107"/>
      <c r="V1162" s="5"/>
    </row>
    <row r="1163" spans="1:22" ht="15.6" hidden="1" x14ac:dyDescent="0.3">
      <c r="A1163" s="18"/>
      <c r="B1163" s="92" t="str">
        <f>+IFERROR(VLOOKUP(A1163,'Details local delivery'!B:C,2,0),"-")</f>
        <v>-</v>
      </c>
      <c r="C1163" s="93" t="str">
        <f t="shared" si="205"/>
        <v>-</v>
      </c>
      <c r="D1163" s="94" t="str">
        <f>+IFERROR(VLOOKUP(A1163,'Details local delivery'!B:E,4,0),"-")</f>
        <v>-</v>
      </c>
      <c r="E1163" s="94" t="e">
        <f>VLOOKUP(A1163,'Details local delivery'!B:L,11,0)</f>
        <v>#N/A</v>
      </c>
      <c r="F1163" s="94">
        <f>SUMIFS('Details local delivery'!M:M,'Details local delivery'!G:G,'RECAP Delivery Plan '!A1163)</f>
        <v>0</v>
      </c>
      <c r="G1163" s="94" t="e">
        <f>VLOOKUP(A1163,'Details local delivery'!B:J,9,0)</f>
        <v>#N/A</v>
      </c>
      <c r="H1163" s="95">
        <f>SUMIFS('Details local delivery'!K:K,'Details local delivery'!G:G,'RECAP Delivery Plan '!A1163)</f>
        <v>0</v>
      </c>
      <c r="I1163" s="96">
        <f>SUMIFS('Details local delivery'!Y:Y,'Details local delivery'!B:B,A:A)</f>
        <v>0</v>
      </c>
      <c r="J1163" s="97" t="e">
        <f>AVERAGEIFS('Details local delivery'!W:W,'Details local delivery'!B:B,A1163)</f>
        <v>#DIV/0!</v>
      </c>
      <c r="K1163" s="96">
        <f>_xlfn.MAXIFS('Details local delivery'!Z:Z,'Details local delivery'!B:B,A1163)</f>
        <v>0</v>
      </c>
      <c r="L1163" s="96">
        <f>_xlfn.MAXIFS('Details local delivery'!AA:AA,'Details local delivery'!B:B,A1163)</f>
        <v>0</v>
      </c>
      <c r="M1163" s="256">
        <f>IFERROR(_xlfn.MAXIFS('Details local delivery'!AB:AB,'Details local delivery'!B:B,A1163),"-")</f>
        <v>0</v>
      </c>
      <c r="N1163" s="104" t="e">
        <f t="shared" si="206"/>
        <v>#N/A</v>
      </c>
      <c r="O1163" s="104" t="e">
        <f t="shared" si="207"/>
        <v>#N/A</v>
      </c>
      <c r="P1163" s="99">
        <f t="shared" si="208"/>
        <v>0</v>
      </c>
      <c r="Q1163" s="100">
        <f t="shared" si="209"/>
        <v>0</v>
      </c>
      <c r="R1163" s="105" t="e">
        <f t="shared" si="210"/>
        <v>#DIV/0!</v>
      </c>
      <c r="S1163" s="101" t="e">
        <f t="shared" si="211"/>
        <v>#N/A</v>
      </c>
      <c r="T1163" s="102"/>
      <c r="U1163" s="107"/>
      <c r="V1163" s="5"/>
    </row>
    <row r="1164" spans="1:22" ht="15.6" hidden="1" x14ac:dyDescent="0.3">
      <c r="A1164" s="18"/>
      <c r="B1164" s="92" t="str">
        <f>+IFERROR(VLOOKUP(A1164,'Details local delivery'!B:C,2,0),"-")</f>
        <v>-</v>
      </c>
      <c r="C1164" s="93" t="str">
        <f t="shared" si="205"/>
        <v>-</v>
      </c>
      <c r="D1164" s="94" t="str">
        <f>+IFERROR(VLOOKUP(A1164,'Details local delivery'!B:E,4,0),"-")</f>
        <v>-</v>
      </c>
      <c r="E1164" s="94" t="e">
        <f>VLOOKUP(A1164,'Details local delivery'!B:L,11,0)</f>
        <v>#N/A</v>
      </c>
      <c r="F1164" s="94">
        <f>SUMIFS('Details local delivery'!M:M,'Details local delivery'!G:G,'RECAP Delivery Plan '!A1164)</f>
        <v>0</v>
      </c>
      <c r="G1164" s="94" t="e">
        <f>VLOOKUP(A1164,'Details local delivery'!B:J,9,0)</f>
        <v>#N/A</v>
      </c>
      <c r="H1164" s="95">
        <f>SUMIFS('Details local delivery'!K:K,'Details local delivery'!G:G,'RECAP Delivery Plan '!A1164)</f>
        <v>0</v>
      </c>
      <c r="I1164" s="96">
        <f>SUMIFS('Details local delivery'!Y:Y,'Details local delivery'!B:B,A:A)</f>
        <v>0</v>
      </c>
      <c r="J1164" s="97" t="e">
        <f>AVERAGEIFS('Details local delivery'!W:W,'Details local delivery'!B:B,A1164)</f>
        <v>#DIV/0!</v>
      </c>
      <c r="K1164" s="96">
        <f>_xlfn.MAXIFS('Details local delivery'!Z:Z,'Details local delivery'!B:B,A1164)</f>
        <v>0</v>
      </c>
      <c r="L1164" s="96">
        <f>_xlfn.MAXIFS('Details local delivery'!AA:AA,'Details local delivery'!B:B,A1164)</f>
        <v>0</v>
      </c>
      <c r="M1164" s="256">
        <f>IFERROR(_xlfn.MAXIFS('Details local delivery'!AB:AB,'Details local delivery'!B:B,A1164),"-")</f>
        <v>0</v>
      </c>
      <c r="N1164" s="104" t="e">
        <f t="shared" si="206"/>
        <v>#N/A</v>
      </c>
      <c r="O1164" s="104" t="e">
        <f t="shared" si="207"/>
        <v>#N/A</v>
      </c>
      <c r="P1164" s="99">
        <f t="shared" si="208"/>
        <v>0</v>
      </c>
      <c r="Q1164" s="100">
        <f t="shared" si="209"/>
        <v>0</v>
      </c>
      <c r="R1164" s="105" t="e">
        <f t="shared" si="210"/>
        <v>#DIV/0!</v>
      </c>
      <c r="S1164" s="101" t="e">
        <f t="shared" si="211"/>
        <v>#N/A</v>
      </c>
      <c r="T1164" s="102"/>
      <c r="U1164" s="107"/>
      <c r="V1164" s="5"/>
    </row>
    <row r="1165" spans="1:22" ht="15.6" hidden="1" x14ac:dyDescent="0.3">
      <c r="A1165" s="18"/>
      <c r="B1165" s="92" t="str">
        <f>+IFERROR(VLOOKUP(A1165,'Details local delivery'!B:C,2,0),"-")</f>
        <v>-</v>
      </c>
      <c r="C1165" s="93" t="str">
        <f t="shared" si="205"/>
        <v>-</v>
      </c>
      <c r="D1165" s="94" t="str">
        <f>+IFERROR(VLOOKUP(A1165,'Details local delivery'!B:E,4,0),"-")</f>
        <v>-</v>
      </c>
      <c r="E1165" s="94" t="e">
        <f>VLOOKUP(A1165,'Details local delivery'!B:L,11,0)</f>
        <v>#N/A</v>
      </c>
      <c r="F1165" s="94">
        <f>SUMIFS('Details local delivery'!M:M,'Details local delivery'!G:G,'RECAP Delivery Plan '!A1165)</f>
        <v>0</v>
      </c>
      <c r="G1165" s="94" t="e">
        <f>VLOOKUP(A1165,'Details local delivery'!B:J,9,0)</f>
        <v>#N/A</v>
      </c>
      <c r="H1165" s="95">
        <f>SUMIFS('Details local delivery'!K:K,'Details local delivery'!G:G,'RECAP Delivery Plan '!A1165)</f>
        <v>0</v>
      </c>
      <c r="I1165" s="96">
        <f>SUMIFS('Details local delivery'!Y:Y,'Details local delivery'!B:B,A:A)</f>
        <v>0</v>
      </c>
      <c r="J1165" s="97" t="e">
        <f>AVERAGEIFS('Details local delivery'!W:W,'Details local delivery'!B:B,A1165)</f>
        <v>#DIV/0!</v>
      </c>
      <c r="K1165" s="96">
        <f>_xlfn.MAXIFS('Details local delivery'!Z:Z,'Details local delivery'!B:B,A1165)</f>
        <v>0</v>
      </c>
      <c r="L1165" s="96">
        <f>_xlfn.MAXIFS('Details local delivery'!AA:AA,'Details local delivery'!B:B,A1165)</f>
        <v>0</v>
      </c>
      <c r="M1165" s="256">
        <f>IFERROR(_xlfn.MAXIFS('Details local delivery'!AB:AB,'Details local delivery'!B:B,A1165),"-")</f>
        <v>0</v>
      </c>
      <c r="N1165" s="104" t="e">
        <f t="shared" si="206"/>
        <v>#N/A</v>
      </c>
      <c r="O1165" s="104" t="e">
        <f t="shared" si="207"/>
        <v>#N/A</v>
      </c>
      <c r="P1165" s="99">
        <f t="shared" si="208"/>
        <v>0</v>
      </c>
      <c r="Q1165" s="100">
        <f t="shared" si="209"/>
        <v>0</v>
      </c>
      <c r="R1165" s="105" t="e">
        <f t="shared" si="210"/>
        <v>#DIV/0!</v>
      </c>
      <c r="S1165" s="101" t="e">
        <f t="shared" si="211"/>
        <v>#N/A</v>
      </c>
      <c r="T1165" s="102"/>
      <c r="U1165" s="107"/>
      <c r="V1165" s="5"/>
    </row>
    <row r="1166" spans="1:22" ht="15.6" hidden="1" x14ac:dyDescent="0.3">
      <c r="A1166" s="18"/>
      <c r="B1166" s="92" t="str">
        <f>+IFERROR(VLOOKUP(A1166,'Details local delivery'!B:C,2,0),"-")</f>
        <v>-</v>
      </c>
      <c r="C1166" s="93" t="str">
        <f t="shared" si="205"/>
        <v>-</v>
      </c>
      <c r="D1166" s="94" t="str">
        <f>+IFERROR(VLOOKUP(A1166,'Details local delivery'!B:E,4,0),"-")</f>
        <v>-</v>
      </c>
      <c r="E1166" s="94" t="e">
        <f>VLOOKUP(A1166,'Details local delivery'!B:L,11,0)</f>
        <v>#N/A</v>
      </c>
      <c r="F1166" s="94">
        <f>SUMIFS('Details local delivery'!M:M,'Details local delivery'!G:G,'RECAP Delivery Plan '!A1166)</f>
        <v>0</v>
      </c>
      <c r="G1166" s="94" t="e">
        <f>VLOOKUP(A1166,'Details local delivery'!B:J,9,0)</f>
        <v>#N/A</v>
      </c>
      <c r="H1166" s="95">
        <f>SUMIFS('Details local delivery'!K:K,'Details local delivery'!G:G,'RECAP Delivery Plan '!A1166)</f>
        <v>0</v>
      </c>
      <c r="I1166" s="96">
        <f>SUMIFS('Details local delivery'!Y:Y,'Details local delivery'!B:B,A:A)</f>
        <v>0</v>
      </c>
      <c r="J1166" s="97" t="e">
        <f>AVERAGEIFS('Details local delivery'!W:W,'Details local delivery'!B:B,A1166)</f>
        <v>#DIV/0!</v>
      </c>
      <c r="K1166" s="96">
        <f>_xlfn.MAXIFS('Details local delivery'!Z:Z,'Details local delivery'!B:B,A1166)</f>
        <v>0</v>
      </c>
      <c r="L1166" s="96">
        <f>_xlfn.MAXIFS('Details local delivery'!AA:AA,'Details local delivery'!B:B,A1166)</f>
        <v>0</v>
      </c>
      <c r="M1166" s="256">
        <f>IFERROR(_xlfn.MAXIFS('Details local delivery'!AB:AB,'Details local delivery'!B:B,A1166),"-")</f>
        <v>0</v>
      </c>
      <c r="N1166" s="104" t="e">
        <f t="shared" si="206"/>
        <v>#N/A</v>
      </c>
      <c r="O1166" s="104" t="e">
        <f t="shared" si="207"/>
        <v>#N/A</v>
      </c>
      <c r="P1166" s="99">
        <f t="shared" si="208"/>
        <v>0</v>
      </c>
      <c r="Q1166" s="100">
        <f t="shared" si="209"/>
        <v>0</v>
      </c>
      <c r="R1166" s="105" t="e">
        <f t="shared" si="210"/>
        <v>#DIV/0!</v>
      </c>
      <c r="S1166" s="101" t="e">
        <f t="shared" si="211"/>
        <v>#N/A</v>
      </c>
      <c r="T1166" s="102"/>
      <c r="U1166" s="107"/>
      <c r="V1166" s="5"/>
    </row>
    <row r="1167" spans="1:22" ht="15.6" hidden="1" x14ac:dyDescent="0.3">
      <c r="A1167" s="18"/>
      <c r="B1167" s="92" t="str">
        <f>+IFERROR(VLOOKUP(A1167,'Details local delivery'!B:C,2,0),"-")</f>
        <v>-</v>
      </c>
      <c r="C1167" s="93" t="str">
        <f t="shared" si="205"/>
        <v>-</v>
      </c>
      <c r="D1167" s="94" t="str">
        <f>+IFERROR(VLOOKUP(A1167,'Details local delivery'!B:E,4,0),"-")</f>
        <v>-</v>
      </c>
      <c r="E1167" s="94" t="e">
        <f>VLOOKUP(A1167,'Details local delivery'!B:L,11,0)</f>
        <v>#N/A</v>
      </c>
      <c r="F1167" s="94">
        <f>SUMIFS('Details local delivery'!M:M,'Details local delivery'!G:G,'RECAP Delivery Plan '!A1167)</f>
        <v>0</v>
      </c>
      <c r="G1167" s="94" t="e">
        <f>VLOOKUP(A1167,'Details local delivery'!B:J,9,0)</f>
        <v>#N/A</v>
      </c>
      <c r="H1167" s="95">
        <f>SUMIFS('Details local delivery'!K:K,'Details local delivery'!G:G,'RECAP Delivery Plan '!A1167)</f>
        <v>0</v>
      </c>
      <c r="I1167" s="96">
        <f>SUMIFS('Details local delivery'!Y:Y,'Details local delivery'!B:B,A:A)</f>
        <v>0</v>
      </c>
      <c r="J1167" s="97" t="e">
        <f>AVERAGEIFS('Details local delivery'!W:W,'Details local delivery'!B:B,A1167)</f>
        <v>#DIV/0!</v>
      </c>
      <c r="K1167" s="96">
        <f>_xlfn.MAXIFS('Details local delivery'!Z:Z,'Details local delivery'!B:B,A1167)</f>
        <v>0</v>
      </c>
      <c r="L1167" s="96">
        <f>_xlfn.MAXIFS('Details local delivery'!AA:AA,'Details local delivery'!B:B,A1167)</f>
        <v>0</v>
      </c>
      <c r="M1167" s="256">
        <f>IFERROR(_xlfn.MAXIFS('Details local delivery'!AB:AB,'Details local delivery'!B:B,A1167),"-")</f>
        <v>0</v>
      </c>
      <c r="N1167" s="104" t="e">
        <f t="shared" si="206"/>
        <v>#N/A</v>
      </c>
      <c r="O1167" s="104" t="e">
        <f t="shared" si="207"/>
        <v>#N/A</v>
      </c>
      <c r="P1167" s="99">
        <f t="shared" si="208"/>
        <v>0</v>
      </c>
      <c r="Q1167" s="100">
        <f t="shared" si="209"/>
        <v>0</v>
      </c>
      <c r="R1167" s="105" t="e">
        <f t="shared" si="210"/>
        <v>#DIV/0!</v>
      </c>
      <c r="S1167" s="101" t="e">
        <f t="shared" si="211"/>
        <v>#N/A</v>
      </c>
      <c r="T1167" s="102"/>
      <c r="U1167" s="107"/>
      <c r="V1167" s="5"/>
    </row>
    <row r="1168" spans="1:22" ht="15.6" hidden="1" x14ac:dyDescent="0.3">
      <c r="A1168" s="18"/>
      <c r="B1168" s="92" t="str">
        <f>+IFERROR(VLOOKUP(A1168,'Details local delivery'!B:C,2,0),"-")</f>
        <v>-</v>
      </c>
      <c r="C1168" s="93" t="str">
        <f t="shared" si="205"/>
        <v>-</v>
      </c>
      <c r="D1168" s="94" t="str">
        <f>+IFERROR(VLOOKUP(A1168,'Details local delivery'!B:E,4,0),"-")</f>
        <v>-</v>
      </c>
      <c r="E1168" s="94" t="e">
        <f>VLOOKUP(A1168,'Details local delivery'!B:L,11,0)</f>
        <v>#N/A</v>
      </c>
      <c r="F1168" s="94">
        <f>SUMIFS('Details local delivery'!M:M,'Details local delivery'!G:G,'RECAP Delivery Plan '!A1168)</f>
        <v>0</v>
      </c>
      <c r="G1168" s="94" t="e">
        <f>VLOOKUP(A1168,'Details local delivery'!B:J,9,0)</f>
        <v>#N/A</v>
      </c>
      <c r="H1168" s="95">
        <f>SUMIFS('Details local delivery'!K:K,'Details local delivery'!G:G,'RECAP Delivery Plan '!A1168)</f>
        <v>0</v>
      </c>
      <c r="I1168" s="96">
        <f>SUMIFS('Details local delivery'!Y:Y,'Details local delivery'!B:B,A:A)</f>
        <v>0</v>
      </c>
      <c r="J1168" s="97" t="e">
        <f>AVERAGEIFS('Details local delivery'!W:W,'Details local delivery'!B:B,A1168)</f>
        <v>#DIV/0!</v>
      </c>
      <c r="K1168" s="96">
        <f>_xlfn.MAXIFS('Details local delivery'!Z:Z,'Details local delivery'!B:B,A1168)</f>
        <v>0</v>
      </c>
      <c r="L1168" s="96">
        <f>_xlfn.MAXIFS('Details local delivery'!AA:AA,'Details local delivery'!B:B,A1168)</f>
        <v>0</v>
      </c>
      <c r="M1168" s="96">
        <f>_xlfn.MAXIFS('Details local delivery'!AB:AB,'Details local delivery'!B:B,A1168)</f>
        <v>0</v>
      </c>
      <c r="N1168" s="104" t="e">
        <f t="shared" si="206"/>
        <v>#N/A</v>
      </c>
      <c r="O1168" s="104" t="e">
        <f t="shared" si="207"/>
        <v>#N/A</v>
      </c>
      <c r="P1168" s="99">
        <f t="shared" si="208"/>
        <v>0</v>
      </c>
      <c r="Q1168" s="100">
        <f t="shared" si="209"/>
        <v>0</v>
      </c>
      <c r="R1168" s="105" t="e">
        <f t="shared" si="210"/>
        <v>#DIV/0!</v>
      </c>
      <c r="S1168" s="101" t="e">
        <f t="shared" si="211"/>
        <v>#N/A</v>
      </c>
      <c r="T1168" s="102"/>
      <c r="U1168" s="107"/>
      <c r="V1168" s="5"/>
    </row>
    <row r="1169" spans="1:22" ht="15.6" hidden="1" x14ac:dyDescent="0.3">
      <c r="A1169" s="18"/>
      <c r="B1169" s="92" t="str">
        <f>+IFERROR(VLOOKUP(A1169,'Details local delivery'!B:C,2,0),"-")</f>
        <v>-</v>
      </c>
      <c r="C1169" s="93" t="str">
        <f t="shared" si="205"/>
        <v>-</v>
      </c>
      <c r="D1169" s="94" t="str">
        <f>+IFERROR(VLOOKUP(A1169,'Details local delivery'!B:E,4,0),"-")</f>
        <v>-</v>
      </c>
      <c r="E1169" s="94" t="e">
        <f>VLOOKUP(A1169,'Details local delivery'!B:L,11,0)</f>
        <v>#N/A</v>
      </c>
      <c r="F1169" s="94">
        <f>SUMIFS('Details local delivery'!M:M,'Details local delivery'!G:G,'RECAP Delivery Plan '!A1169)</f>
        <v>0</v>
      </c>
      <c r="G1169" s="94" t="e">
        <f>VLOOKUP(A1169,'Details local delivery'!B:J,9,0)</f>
        <v>#N/A</v>
      </c>
      <c r="H1169" s="95">
        <f>SUMIFS('Details local delivery'!K:K,'Details local delivery'!G:G,'RECAP Delivery Plan '!A1169)</f>
        <v>0</v>
      </c>
      <c r="I1169" s="96">
        <f>SUMIFS('Details local delivery'!Y:Y,'Details local delivery'!B:B,A:A)</f>
        <v>0</v>
      </c>
      <c r="J1169" s="97" t="e">
        <f>AVERAGEIFS('Details local delivery'!W:W,'Details local delivery'!B:B,A1169)</f>
        <v>#DIV/0!</v>
      </c>
      <c r="K1169" s="96">
        <f>_xlfn.MAXIFS('Details local delivery'!Z:Z,'Details local delivery'!B:B,A1169)</f>
        <v>0</v>
      </c>
      <c r="L1169" s="96">
        <f>_xlfn.MAXIFS('Details local delivery'!AA:AA,'Details local delivery'!B:B,A1169)</f>
        <v>0</v>
      </c>
      <c r="M1169" s="256">
        <f>IFERROR(_xlfn.MAXIFS('Details local delivery'!AB:AB,'Details local delivery'!B:B,A1169),"-")</f>
        <v>0</v>
      </c>
      <c r="N1169" s="104" t="e">
        <f t="shared" si="206"/>
        <v>#N/A</v>
      </c>
      <c r="O1169" s="104" t="e">
        <f t="shared" si="207"/>
        <v>#N/A</v>
      </c>
      <c r="P1169" s="99">
        <f t="shared" si="208"/>
        <v>0</v>
      </c>
      <c r="Q1169" s="100">
        <f t="shared" si="209"/>
        <v>0</v>
      </c>
      <c r="R1169" s="105" t="e">
        <f t="shared" si="210"/>
        <v>#DIV/0!</v>
      </c>
      <c r="S1169" s="101" t="e">
        <f t="shared" si="211"/>
        <v>#N/A</v>
      </c>
      <c r="T1169" s="102"/>
      <c r="U1169" s="107"/>
      <c r="V1169" s="5"/>
    </row>
    <row r="1170" spans="1:22" ht="15.6" hidden="1" x14ac:dyDescent="0.3">
      <c r="A1170" s="18"/>
      <c r="B1170" s="92" t="str">
        <f>+IFERROR(VLOOKUP(A1170,'Details local delivery'!B:C,2,0),"-")</f>
        <v>-</v>
      </c>
      <c r="C1170" s="93" t="str">
        <f t="shared" si="205"/>
        <v>-</v>
      </c>
      <c r="D1170" s="94" t="str">
        <f>+IFERROR(VLOOKUP(A1170,'Details local delivery'!B:E,4,0),"-")</f>
        <v>-</v>
      </c>
      <c r="E1170" s="94" t="e">
        <f>VLOOKUP(A1170,'Details local delivery'!B:L,11,0)</f>
        <v>#N/A</v>
      </c>
      <c r="F1170" s="94">
        <f>SUMIFS('Details local delivery'!M:M,'Details local delivery'!G:G,'RECAP Delivery Plan '!A1170)</f>
        <v>0</v>
      </c>
      <c r="G1170" s="94" t="e">
        <f>VLOOKUP(A1170,'Details local delivery'!B:J,9,0)</f>
        <v>#N/A</v>
      </c>
      <c r="H1170" s="95">
        <f>SUMIFS('Details local delivery'!K:K,'Details local delivery'!G:G,'RECAP Delivery Plan '!A1170)</f>
        <v>0</v>
      </c>
      <c r="I1170" s="96">
        <f>SUMIFS('Details local delivery'!Y:Y,'Details local delivery'!B:B,A:A)</f>
        <v>0</v>
      </c>
      <c r="J1170" s="97" t="e">
        <f>AVERAGEIFS('Details local delivery'!W:W,'Details local delivery'!B:B,A1170)</f>
        <v>#DIV/0!</v>
      </c>
      <c r="K1170" s="96">
        <f>_xlfn.MAXIFS('Details local delivery'!Z:Z,'Details local delivery'!B:B,A1170)</f>
        <v>0</v>
      </c>
      <c r="L1170" s="96">
        <f>_xlfn.MAXIFS('Details local delivery'!AA:AA,'Details local delivery'!B:B,A1170)</f>
        <v>0</v>
      </c>
      <c r="M1170" s="256">
        <f>IFERROR(_xlfn.MAXIFS('Details local delivery'!AB:AB,'Details local delivery'!B:B,A1170),"-")</f>
        <v>0</v>
      </c>
      <c r="N1170" s="104" t="e">
        <f t="shared" si="206"/>
        <v>#N/A</v>
      </c>
      <c r="O1170" s="104" t="e">
        <f t="shared" si="207"/>
        <v>#N/A</v>
      </c>
      <c r="P1170" s="99">
        <f t="shared" si="208"/>
        <v>0</v>
      </c>
      <c r="Q1170" s="100">
        <f t="shared" si="209"/>
        <v>0</v>
      </c>
      <c r="R1170" s="105" t="e">
        <f t="shared" si="210"/>
        <v>#DIV/0!</v>
      </c>
      <c r="S1170" s="101" t="e">
        <f t="shared" si="211"/>
        <v>#N/A</v>
      </c>
      <c r="T1170" s="102"/>
      <c r="U1170" s="107"/>
      <c r="V1170" s="5"/>
    </row>
    <row r="1171" spans="1:22" ht="15.6" hidden="1" x14ac:dyDescent="0.3">
      <c r="A1171" s="18"/>
      <c r="B1171" s="92" t="str">
        <f>+IFERROR(VLOOKUP(A1171,'Details local delivery'!B:C,2,0),"-")</f>
        <v>-</v>
      </c>
      <c r="C1171" s="93" t="str">
        <f t="shared" si="205"/>
        <v>-</v>
      </c>
      <c r="D1171" s="94" t="str">
        <f>+IFERROR(VLOOKUP(A1171,'Details local delivery'!B:E,4,0),"-")</f>
        <v>-</v>
      </c>
      <c r="E1171" s="94" t="e">
        <f>VLOOKUP(A1171,'Details local delivery'!B:L,11,0)</f>
        <v>#N/A</v>
      </c>
      <c r="F1171" s="94">
        <f>SUMIFS('Details local delivery'!M:M,'Details local delivery'!G:G,'RECAP Delivery Plan '!A1171)</f>
        <v>0</v>
      </c>
      <c r="G1171" s="94" t="e">
        <f>VLOOKUP(A1171,'Details local delivery'!B:J,9,0)</f>
        <v>#N/A</v>
      </c>
      <c r="H1171" s="95">
        <f>SUMIFS('Details local delivery'!K:K,'Details local delivery'!G:G,'RECAP Delivery Plan '!A1171)</f>
        <v>0</v>
      </c>
      <c r="I1171" s="96">
        <f>SUMIFS('Details local delivery'!Y:Y,'Details local delivery'!B:B,A:A)</f>
        <v>0</v>
      </c>
      <c r="J1171" s="97" t="e">
        <f>AVERAGEIFS('Details local delivery'!W:W,'Details local delivery'!B:B,A1171)</f>
        <v>#DIV/0!</v>
      </c>
      <c r="K1171" s="96">
        <f>_xlfn.MAXIFS('Details local delivery'!Z:Z,'Details local delivery'!B:B,A1171)</f>
        <v>0</v>
      </c>
      <c r="L1171" s="96">
        <f>_xlfn.MAXIFS('Details local delivery'!AA:AA,'Details local delivery'!B:B,A1171)</f>
        <v>0</v>
      </c>
      <c r="M1171" s="256">
        <f>IFERROR(_xlfn.MAXIFS('Details local delivery'!AB:AB,'Details local delivery'!B:B,A1171),"-")</f>
        <v>0</v>
      </c>
      <c r="N1171" s="104" t="e">
        <f t="shared" si="206"/>
        <v>#N/A</v>
      </c>
      <c r="O1171" s="104" t="e">
        <f t="shared" si="207"/>
        <v>#N/A</v>
      </c>
      <c r="P1171" s="99">
        <f t="shared" si="208"/>
        <v>0</v>
      </c>
      <c r="Q1171" s="100">
        <f t="shared" si="209"/>
        <v>0</v>
      </c>
      <c r="R1171" s="105" t="e">
        <f t="shared" si="210"/>
        <v>#DIV/0!</v>
      </c>
      <c r="S1171" s="101" t="e">
        <f t="shared" si="211"/>
        <v>#N/A</v>
      </c>
      <c r="T1171" s="102"/>
      <c r="U1171" s="107"/>
      <c r="V1171" s="5"/>
    </row>
    <row r="1172" spans="1:22" ht="15.6" hidden="1" x14ac:dyDescent="0.3">
      <c r="A1172" s="18"/>
      <c r="B1172" s="92" t="str">
        <f>+IFERROR(VLOOKUP(A1172,'Details local delivery'!B:C,2,0),"-")</f>
        <v>-</v>
      </c>
      <c r="C1172" s="93" t="str">
        <f t="shared" si="205"/>
        <v>-</v>
      </c>
      <c r="D1172" s="94" t="str">
        <f>+IFERROR(VLOOKUP(A1172,'Details local delivery'!B:E,4,0),"-")</f>
        <v>-</v>
      </c>
      <c r="E1172" s="94" t="e">
        <f>VLOOKUP(A1172,'Details local delivery'!B:L,11,0)</f>
        <v>#N/A</v>
      </c>
      <c r="F1172" s="94">
        <f>SUMIFS('Details local delivery'!M:M,'Details local delivery'!G:G,'RECAP Delivery Plan '!A1172)</f>
        <v>0</v>
      </c>
      <c r="G1172" s="94" t="e">
        <f>VLOOKUP(A1172,'Details local delivery'!B:J,9,0)</f>
        <v>#N/A</v>
      </c>
      <c r="H1172" s="95">
        <f>SUMIFS('Details local delivery'!K:K,'Details local delivery'!G:G,'RECAP Delivery Plan '!A1172)</f>
        <v>0</v>
      </c>
      <c r="I1172" s="96">
        <f>SUMIFS('Details local delivery'!Y:Y,'Details local delivery'!B:B,A:A)</f>
        <v>0</v>
      </c>
      <c r="J1172" s="97" t="e">
        <f>AVERAGEIFS('Details local delivery'!W:W,'Details local delivery'!B:B,A1172)</f>
        <v>#DIV/0!</v>
      </c>
      <c r="K1172" s="96">
        <f>_xlfn.MAXIFS('Details local delivery'!Z:Z,'Details local delivery'!B:B,A1172)</f>
        <v>0</v>
      </c>
      <c r="L1172" s="96">
        <f>_xlfn.MAXIFS('Details local delivery'!AA:AA,'Details local delivery'!B:B,A1172)</f>
        <v>0</v>
      </c>
      <c r="M1172" s="256">
        <f>IFERROR(_xlfn.MAXIFS('Details local delivery'!AB:AB,'Details local delivery'!B:B,A1172),"-")</f>
        <v>0</v>
      </c>
      <c r="N1172" s="104" t="e">
        <f t="shared" si="206"/>
        <v>#N/A</v>
      </c>
      <c r="O1172" s="104" t="e">
        <f t="shared" si="207"/>
        <v>#N/A</v>
      </c>
      <c r="P1172" s="99">
        <f t="shared" si="208"/>
        <v>0</v>
      </c>
      <c r="Q1172" s="100">
        <f t="shared" si="209"/>
        <v>0</v>
      </c>
      <c r="R1172" s="105" t="e">
        <f t="shared" si="210"/>
        <v>#DIV/0!</v>
      </c>
      <c r="S1172" s="101" t="e">
        <f t="shared" si="211"/>
        <v>#N/A</v>
      </c>
      <c r="T1172" s="102"/>
      <c r="U1172" s="107"/>
      <c r="V1172" s="5"/>
    </row>
    <row r="1173" spans="1:22" ht="15.6" hidden="1" x14ac:dyDescent="0.3">
      <c r="A1173" s="18"/>
      <c r="B1173" s="92" t="str">
        <f>+IFERROR(VLOOKUP(A1173,'Details local delivery'!B:C,2,0),"-")</f>
        <v>-</v>
      </c>
      <c r="C1173" s="93" t="str">
        <f t="shared" si="205"/>
        <v>-</v>
      </c>
      <c r="D1173" s="94" t="str">
        <f>+IFERROR(VLOOKUP(A1173,'Details local delivery'!B:E,4,0),"-")</f>
        <v>-</v>
      </c>
      <c r="E1173" s="94" t="e">
        <f>VLOOKUP(A1173,'Details local delivery'!B:L,11,0)</f>
        <v>#N/A</v>
      </c>
      <c r="F1173" s="94">
        <f>SUMIFS('Details local delivery'!M:M,'Details local delivery'!G:G,'RECAP Delivery Plan '!A1173)</f>
        <v>0</v>
      </c>
      <c r="G1173" s="94" t="e">
        <f>VLOOKUP(A1173,'Details local delivery'!B:J,9,0)</f>
        <v>#N/A</v>
      </c>
      <c r="H1173" s="95">
        <f>SUMIFS('Details local delivery'!K:K,'Details local delivery'!G:G,'RECAP Delivery Plan '!A1173)</f>
        <v>0</v>
      </c>
      <c r="I1173" s="96">
        <f>SUMIFS('Details local delivery'!Y:Y,'Details local delivery'!B:B,A:A)</f>
        <v>0</v>
      </c>
      <c r="J1173" s="97" t="e">
        <f>AVERAGEIFS('Details local delivery'!W:W,'Details local delivery'!B:B,A1173)</f>
        <v>#DIV/0!</v>
      </c>
      <c r="K1173" s="96">
        <f>_xlfn.MAXIFS('Details local delivery'!Z:Z,'Details local delivery'!B:B,A1173)</f>
        <v>0</v>
      </c>
      <c r="L1173" s="96">
        <f>_xlfn.MAXIFS('Details local delivery'!AA:AA,'Details local delivery'!B:B,A1173)</f>
        <v>0</v>
      </c>
      <c r="M1173" s="256">
        <f>IFERROR(_xlfn.MAXIFS('Details local delivery'!AB:AB,'Details local delivery'!B:B,A1173),"-")</f>
        <v>0</v>
      </c>
      <c r="N1173" s="104" t="e">
        <f t="shared" si="206"/>
        <v>#N/A</v>
      </c>
      <c r="O1173" s="104" t="e">
        <f t="shared" si="207"/>
        <v>#N/A</v>
      </c>
      <c r="P1173" s="99">
        <f t="shared" si="208"/>
        <v>0</v>
      </c>
      <c r="Q1173" s="100">
        <f t="shared" si="209"/>
        <v>0</v>
      </c>
      <c r="R1173" s="105" t="e">
        <f t="shared" si="210"/>
        <v>#DIV/0!</v>
      </c>
      <c r="S1173" s="101" t="e">
        <f t="shared" si="211"/>
        <v>#N/A</v>
      </c>
      <c r="T1173" s="102"/>
      <c r="U1173" s="107"/>
      <c r="V1173" s="5"/>
    </row>
    <row r="1174" spans="1:22" ht="15.6" hidden="1" x14ac:dyDescent="0.3">
      <c r="A1174" s="18"/>
      <c r="B1174" s="92" t="str">
        <f>+IFERROR(VLOOKUP(A1174,'Details local delivery'!B:C,2,0),"-")</f>
        <v>-</v>
      </c>
      <c r="C1174" s="93" t="str">
        <f t="shared" si="205"/>
        <v>-</v>
      </c>
      <c r="D1174" s="94" t="str">
        <f>+IFERROR(VLOOKUP(A1174,'Details local delivery'!B:E,4,0),"-")</f>
        <v>-</v>
      </c>
      <c r="E1174" s="94" t="e">
        <f>VLOOKUP(A1174,'Details local delivery'!B:L,11,0)</f>
        <v>#N/A</v>
      </c>
      <c r="F1174" s="94">
        <f>SUMIFS('Details local delivery'!M:M,'Details local delivery'!G:G,'RECAP Delivery Plan '!A1174)</f>
        <v>0</v>
      </c>
      <c r="G1174" s="94" t="e">
        <f>VLOOKUP(A1174,'Details local delivery'!B:J,9,0)</f>
        <v>#N/A</v>
      </c>
      <c r="H1174" s="95">
        <f>SUMIFS('Details local delivery'!K:K,'Details local delivery'!G:G,'RECAP Delivery Plan '!A1174)</f>
        <v>0</v>
      </c>
      <c r="I1174" s="96">
        <f>SUMIFS('Details local delivery'!Y:Y,'Details local delivery'!B:B,A:A)</f>
        <v>0</v>
      </c>
      <c r="J1174" s="97" t="e">
        <f>AVERAGEIFS('Details local delivery'!W:W,'Details local delivery'!B:B,A1174)</f>
        <v>#DIV/0!</v>
      </c>
      <c r="K1174" s="96">
        <f>_xlfn.MAXIFS('Details local delivery'!Z:Z,'Details local delivery'!B:B,A1174)</f>
        <v>0</v>
      </c>
      <c r="L1174" s="96">
        <f>_xlfn.MAXIFS('Details local delivery'!AA:AA,'Details local delivery'!B:B,A1174)</f>
        <v>0</v>
      </c>
      <c r="M1174" s="256">
        <f>IFERROR(_xlfn.MAXIFS('Details local delivery'!AB:AB,'Details local delivery'!B:B,A1174),"-")</f>
        <v>0</v>
      </c>
      <c r="N1174" s="104" t="e">
        <f t="shared" si="206"/>
        <v>#N/A</v>
      </c>
      <c r="O1174" s="104" t="e">
        <f t="shared" si="207"/>
        <v>#N/A</v>
      </c>
      <c r="P1174" s="99">
        <f t="shared" si="208"/>
        <v>0</v>
      </c>
      <c r="Q1174" s="100">
        <f t="shared" si="209"/>
        <v>0</v>
      </c>
      <c r="R1174" s="105" t="e">
        <f t="shared" si="210"/>
        <v>#DIV/0!</v>
      </c>
      <c r="S1174" s="101" t="e">
        <f t="shared" si="211"/>
        <v>#N/A</v>
      </c>
      <c r="T1174" s="102"/>
      <c r="U1174" s="107"/>
      <c r="V1174" s="5"/>
    </row>
    <row r="1175" spans="1:22" ht="15.6" hidden="1" x14ac:dyDescent="0.3">
      <c r="A1175" s="18"/>
      <c r="B1175" s="92" t="str">
        <f>+IFERROR(VLOOKUP(A1175,'Details local delivery'!B:C,2,0),"-")</f>
        <v>-</v>
      </c>
      <c r="C1175" s="93" t="str">
        <f t="shared" si="205"/>
        <v>-</v>
      </c>
      <c r="D1175" s="94" t="str">
        <f>+IFERROR(VLOOKUP(A1175,'Details local delivery'!B:E,4,0),"-")</f>
        <v>-</v>
      </c>
      <c r="E1175" s="94" t="e">
        <f>VLOOKUP(A1175,'Details local delivery'!B:L,11,0)</f>
        <v>#N/A</v>
      </c>
      <c r="F1175" s="94">
        <f>SUMIFS('Details local delivery'!M:M,'Details local delivery'!G:G,'RECAP Delivery Plan '!A1175)</f>
        <v>0</v>
      </c>
      <c r="G1175" s="94" t="e">
        <f>VLOOKUP(A1175,'Details local delivery'!B:J,9,0)</f>
        <v>#N/A</v>
      </c>
      <c r="H1175" s="95">
        <f>SUMIFS('Details local delivery'!K:K,'Details local delivery'!G:G,'RECAP Delivery Plan '!A1175)</f>
        <v>0</v>
      </c>
      <c r="I1175" s="96">
        <f>SUMIFS('Details local delivery'!Y:Y,'Details local delivery'!B:B,A:A)</f>
        <v>0</v>
      </c>
      <c r="J1175" s="97" t="e">
        <f>AVERAGEIFS('Details local delivery'!W:W,'Details local delivery'!B:B,A1175)</f>
        <v>#DIV/0!</v>
      </c>
      <c r="K1175" s="96">
        <f>_xlfn.MAXIFS('Details local delivery'!Z:Z,'Details local delivery'!B:B,A1175)</f>
        <v>0</v>
      </c>
      <c r="L1175" s="96">
        <f>_xlfn.MAXIFS('Details local delivery'!AA:AA,'Details local delivery'!B:B,A1175)</f>
        <v>0</v>
      </c>
      <c r="M1175" s="256">
        <f>IFERROR(_xlfn.MAXIFS('Details local delivery'!AB:AB,'Details local delivery'!B:B,A1175),"-")</f>
        <v>0</v>
      </c>
      <c r="N1175" s="104" t="e">
        <f t="shared" si="206"/>
        <v>#N/A</v>
      </c>
      <c r="O1175" s="104" t="e">
        <f t="shared" si="207"/>
        <v>#N/A</v>
      </c>
      <c r="P1175" s="99">
        <f t="shared" si="208"/>
        <v>0</v>
      </c>
      <c r="Q1175" s="100">
        <f t="shared" si="209"/>
        <v>0</v>
      </c>
      <c r="R1175" s="105" t="e">
        <f t="shared" si="210"/>
        <v>#DIV/0!</v>
      </c>
      <c r="S1175" s="101" t="e">
        <f t="shared" si="211"/>
        <v>#N/A</v>
      </c>
      <c r="T1175" s="102"/>
      <c r="U1175" s="107"/>
      <c r="V1175" s="5"/>
    </row>
    <row r="1176" spans="1:22" ht="15.6" hidden="1" x14ac:dyDescent="0.3">
      <c r="A1176" s="18"/>
      <c r="B1176" s="92" t="str">
        <f>+IFERROR(VLOOKUP(A1176,'Details local delivery'!B:C,2,0),"-")</f>
        <v>-</v>
      </c>
      <c r="C1176" s="93" t="str">
        <f t="shared" si="205"/>
        <v>-</v>
      </c>
      <c r="D1176" s="94" t="str">
        <f>+IFERROR(VLOOKUP(A1176,'Details local delivery'!B:E,4,0),"-")</f>
        <v>-</v>
      </c>
      <c r="E1176" s="94" t="e">
        <f>VLOOKUP(A1176,'Details local delivery'!B:L,11,0)</f>
        <v>#N/A</v>
      </c>
      <c r="F1176" s="94">
        <f>SUMIFS('Details local delivery'!M:M,'Details local delivery'!G:G,'RECAP Delivery Plan '!A1176)</f>
        <v>0</v>
      </c>
      <c r="G1176" s="94" t="e">
        <f>VLOOKUP(A1176,'Details local delivery'!B:J,9,0)</f>
        <v>#N/A</v>
      </c>
      <c r="H1176" s="95">
        <f>SUMIFS('Details local delivery'!K:K,'Details local delivery'!G:G,'RECAP Delivery Plan '!A1176)</f>
        <v>0</v>
      </c>
      <c r="I1176" s="96">
        <f>SUMIFS('Details local delivery'!Y:Y,'Details local delivery'!B:B,A:A)</f>
        <v>0</v>
      </c>
      <c r="J1176" s="97" t="e">
        <f>AVERAGEIFS('Details local delivery'!W:W,'Details local delivery'!B:B,A1176)</f>
        <v>#DIV/0!</v>
      </c>
      <c r="K1176" s="96">
        <f>_xlfn.MAXIFS('Details local delivery'!Z:Z,'Details local delivery'!B:B,A1176)</f>
        <v>0</v>
      </c>
      <c r="L1176" s="96">
        <f>_xlfn.MAXIFS('Details local delivery'!AA:AA,'Details local delivery'!B:B,A1176)</f>
        <v>0</v>
      </c>
      <c r="M1176" s="96">
        <f>_xlfn.MAXIFS('Details local delivery'!AB:AB,'Details local delivery'!B:B,A1176)</f>
        <v>0</v>
      </c>
      <c r="N1176" s="104" t="e">
        <f t="shared" si="206"/>
        <v>#N/A</v>
      </c>
      <c r="O1176" s="104" t="e">
        <f t="shared" si="207"/>
        <v>#N/A</v>
      </c>
      <c r="P1176" s="99">
        <f t="shared" si="208"/>
        <v>0</v>
      </c>
      <c r="Q1176" s="100">
        <f t="shared" si="209"/>
        <v>0</v>
      </c>
      <c r="R1176" s="105" t="e">
        <f t="shared" si="210"/>
        <v>#DIV/0!</v>
      </c>
      <c r="S1176" s="101" t="e">
        <f t="shared" si="211"/>
        <v>#N/A</v>
      </c>
      <c r="T1176" s="102"/>
      <c r="U1176" s="107"/>
      <c r="V1176" s="5"/>
    </row>
    <row r="1177" spans="1:22" ht="15.6" hidden="1" x14ac:dyDescent="0.3">
      <c r="A1177" s="18"/>
      <c r="B1177" s="92" t="str">
        <f>+IFERROR(VLOOKUP(A1177,'Details local delivery'!B:C,2,0),"-")</f>
        <v>-</v>
      </c>
      <c r="C1177" s="93" t="str">
        <f t="shared" si="205"/>
        <v>-</v>
      </c>
      <c r="D1177" s="94" t="str">
        <f>+IFERROR(VLOOKUP(A1177,'Details local delivery'!B:E,4,0),"-")</f>
        <v>-</v>
      </c>
      <c r="E1177" s="94" t="e">
        <f>VLOOKUP(A1177,'Details local delivery'!B:L,11,0)</f>
        <v>#N/A</v>
      </c>
      <c r="F1177" s="94">
        <f>SUMIFS('Details local delivery'!M:M,'Details local delivery'!G:G,'RECAP Delivery Plan '!A1177)</f>
        <v>0</v>
      </c>
      <c r="G1177" s="94" t="e">
        <f>VLOOKUP(A1177,'Details local delivery'!B:J,9,0)</f>
        <v>#N/A</v>
      </c>
      <c r="H1177" s="95">
        <f>SUMIFS('Details local delivery'!K:K,'Details local delivery'!G:G,'RECAP Delivery Plan '!A1177)</f>
        <v>0</v>
      </c>
      <c r="I1177" s="96">
        <f>SUMIFS('Details local delivery'!Y:Y,'Details local delivery'!B:B,A:A)</f>
        <v>0</v>
      </c>
      <c r="J1177" s="97" t="e">
        <f>AVERAGEIFS('Details local delivery'!W:W,'Details local delivery'!B:B,A1177)</f>
        <v>#DIV/0!</v>
      </c>
      <c r="K1177" s="96">
        <f>_xlfn.MAXIFS('Details local delivery'!Z:Z,'Details local delivery'!B:B,A1177)</f>
        <v>0</v>
      </c>
      <c r="L1177" s="96">
        <f>_xlfn.MAXIFS('Details local delivery'!AA:AA,'Details local delivery'!B:B,A1177)</f>
        <v>0</v>
      </c>
      <c r="M1177" s="96">
        <f>_xlfn.MAXIFS('Details local delivery'!AB:AB,'Details local delivery'!B:B,A1177)</f>
        <v>0</v>
      </c>
      <c r="N1177" s="104" t="e">
        <f t="shared" si="206"/>
        <v>#N/A</v>
      </c>
      <c r="O1177" s="104" t="e">
        <f t="shared" si="207"/>
        <v>#N/A</v>
      </c>
      <c r="P1177" s="99">
        <f t="shared" si="208"/>
        <v>0</v>
      </c>
      <c r="Q1177" s="100">
        <f t="shared" si="209"/>
        <v>0</v>
      </c>
      <c r="R1177" s="105" t="e">
        <f t="shared" si="210"/>
        <v>#DIV/0!</v>
      </c>
      <c r="S1177" s="101" t="e">
        <f t="shared" si="211"/>
        <v>#N/A</v>
      </c>
      <c r="T1177" s="102"/>
      <c r="U1177" s="107"/>
      <c r="V1177" s="5"/>
    </row>
    <row r="1178" spans="1:22" ht="15.6" hidden="1" x14ac:dyDescent="0.3">
      <c r="A1178" s="18"/>
      <c r="B1178" s="92" t="str">
        <f>+IFERROR(VLOOKUP(A1178,'Details local delivery'!B:C,2,0),"-")</f>
        <v>-</v>
      </c>
      <c r="C1178" s="93" t="str">
        <f t="shared" si="205"/>
        <v>-</v>
      </c>
      <c r="D1178" s="94" t="str">
        <f>+IFERROR(VLOOKUP(A1178,'Details local delivery'!B:E,4,0),"-")</f>
        <v>-</v>
      </c>
      <c r="E1178" s="94" t="e">
        <f>VLOOKUP(A1178,'Details local delivery'!B:L,11,0)</f>
        <v>#N/A</v>
      </c>
      <c r="F1178" s="94">
        <f>SUMIFS('Details local delivery'!M:M,'Details local delivery'!G:G,'RECAP Delivery Plan '!A1178)</f>
        <v>0</v>
      </c>
      <c r="G1178" s="94" t="e">
        <f>VLOOKUP(A1178,'Details local delivery'!B:J,9,0)</f>
        <v>#N/A</v>
      </c>
      <c r="H1178" s="95">
        <f>SUMIFS('Details local delivery'!K:K,'Details local delivery'!G:G,'RECAP Delivery Plan '!A1178)</f>
        <v>0</v>
      </c>
      <c r="I1178" s="96">
        <f>SUMIFS('Details local delivery'!Y:Y,'Details local delivery'!B:B,A:A)</f>
        <v>0</v>
      </c>
      <c r="J1178" s="97" t="e">
        <f>AVERAGEIFS('Details local delivery'!W:W,'Details local delivery'!B:B,A1178)</f>
        <v>#DIV/0!</v>
      </c>
      <c r="K1178" s="96">
        <f>_xlfn.MAXIFS('Details local delivery'!Z:Z,'Details local delivery'!B:B,A1178)</f>
        <v>0</v>
      </c>
      <c r="L1178" s="96">
        <f>_xlfn.MAXIFS('Details local delivery'!AA:AA,'Details local delivery'!B:B,A1178)</f>
        <v>0</v>
      </c>
      <c r="M1178" s="256">
        <f>IFERROR(_xlfn.MAXIFS('Details local delivery'!AB:AB,'Details local delivery'!B:B,A1178),"-")</f>
        <v>0</v>
      </c>
      <c r="N1178" s="104" t="e">
        <f t="shared" si="206"/>
        <v>#N/A</v>
      </c>
      <c r="O1178" s="104" t="e">
        <f t="shared" si="207"/>
        <v>#N/A</v>
      </c>
      <c r="P1178" s="99">
        <f t="shared" si="208"/>
        <v>0</v>
      </c>
      <c r="Q1178" s="100">
        <f t="shared" si="209"/>
        <v>0</v>
      </c>
      <c r="R1178" s="105" t="e">
        <f t="shared" si="210"/>
        <v>#DIV/0!</v>
      </c>
      <c r="S1178" s="101" t="e">
        <f t="shared" si="211"/>
        <v>#N/A</v>
      </c>
      <c r="T1178" s="102"/>
      <c r="U1178" s="107"/>
      <c r="V1178" s="5"/>
    </row>
    <row r="1179" spans="1:22" ht="15.6" hidden="1" x14ac:dyDescent="0.3">
      <c r="A1179" s="18"/>
      <c r="B1179" s="92" t="str">
        <f>+IFERROR(VLOOKUP(A1179,'Details local delivery'!B:C,2,0),"-")</f>
        <v>-</v>
      </c>
      <c r="C1179" s="93" t="str">
        <f t="shared" si="205"/>
        <v>-</v>
      </c>
      <c r="D1179" s="94" t="str">
        <f>+IFERROR(VLOOKUP(A1179,'Details local delivery'!B:E,4,0),"-")</f>
        <v>-</v>
      </c>
      <c r="E1179" s="94" t="e">
        <f>VLOOKUP(A1179,'Details local delivery'!B:L,11,0)</f>
        <v>#N/A</v>
      </c>
      <c r="F1179" s="94">
        <f>SUMIFS('Details local delivery'!M:M,'Details local delivery'!G:G,'RECAP Delivery Plan '!A1179)</f>
        <v>0</v>
      </c>
      <c r="G1179" s="94" t="e">
        <f>VLOOKUP(A1179,'Details local delivery'!B:J,9,0)</f>
        <v>#N/A</v>
      </c>
      <c r="H1179" s="95">
        <f>SUMIFS('Details local delivery'!K:K,'Details local delivery'!G:G,'RECAP Delivery Plan '!A1179)</f>
        <v>0</v>
      </c>
      <c r="I1179" s="96">
        <f>SUMIFS('Details local delivery'!Y:Y,'Details local delivery'!B:B,A:A)</f>
        <v>0</v>
      </c>
      <c r="J1179" s="97" t="e">
        <f>AVERAGEIFS('Details local delivery'!W:W,'Details local delivery'!B:B,A1179)</f>
        <v>#DIV/0!</v>
      </c>
      <c r="K1179" s="96">
        <f>_xlfn.MAXIFS('Details local delivery'!Z:Z,'Details local delivery'!B:B,A1179)</f>
        <v>0</v>
      </c>
      <c r="L1179" s="96">
        <f>_xlfn.MAXIFS('Details local delivery'!AA:AA,'Details local delivery'!B:B,A1179)</f>
        <v>0</v>
      </c>
      <c r="M1179" s="256">
        <f>IFERROR(_xlfn.MAXIFS('Details local delivery'!AB:AB,'Details local delivery'!B:B,A1179),"-")</f>
        <v>0</v>
      </c>
      <c r="N1179" s="104" t="e">
        <f t="shared" si="206"/>
        <v>#N/A</v>
      </c>
      <c r="O1179" s="104" t="e">
        <f t="shared" si="207"/>
        <v>#N/A</v>
      </c>
      <c r="P1179" s="99">
        <f t="shared" si="208"/>
        <v>0</v>
      </c>
      <c r="Q1179" s="100">
        <f t="shared" si="209"/>
        <v>0</v>
      </c>
      <c r="R1179" s="105" t="e">
        <f t="shared" si="210"/>
        <v>#DIV/0!</v>
      </c>
      <c r="S1179" s="101" t="e">
        <f t="shared" si="211"/>
        <v>#N/A</v>
      </c>
      <c r="T1179" s="102"/>
      <c r="U1179" s="107"/>
      <c r="V1179" s="5"/>
    </row>
    <row r="1180" spans="1:22" ht="15.6" hidden="1" x14ac:dyDescent="0.3">
      <c r="A1180" s="18"/>
      <c r="B1180" s="92" t="str">
        <f>+IFERROR(VLOOKUP(A1180,'Details local delivery'!B:C,2,0),"-")</f>
        <v>-</v>
      </c>
      <c r="C1180" s="93" t="str">
        <f t="shared" si="205"/>
        <v>-</v>
      </c>
      <c r="D1180" s="94" t="str">
        <f>+IFERROR(VLOOKUP(A1180,'Details local delivery'!B:E,4,0),"-")</f>
        <v>-</v>
      </c>
      <c r="E1180" s="94" t="e">
        <f>VLOOKUP(A1180,'Details local delivery'!B:L,11,0)</f>
        <v>#N/A</v>
      </c>
      <c r="F1180" s="94">
        <f>SUMIFS('Details local delivery'!M:M,'Details local delivery'!G:G,'RECAP Delivery Plan '!A1180)</f>
        <v>0</v>
      </c>
      <c r="G1180" s="94" t="e">
        <f>VLOOKUP(A1180,'Details local delivery'!B:J,9,0)</f>
        <v>#N/A</v>
      </c>
      <c r="H1180" s="95">
        <f>SUMIFS('Details local delivery'!K:K,'Details local delivery'!G:G,'RECAP Delivery Plan '!A1180)</f>
        <v>0</v>
      </c>
      <c r="I1180" s="96">
        <f>SUMIFS('Details local delivery'!Y:Y,'Details local delivery'!B:B,A:A)</f>
        <v>0</v>
      </c>
      <c r="J1180" s="97" t="e">
        <f>AVERAGEIFS('Details local delivery'!W:W,'Details local delivery'!B:B,A1180)</f>
        <v>#DIV/0!</v>
      </c>
      <c r="K1180" s="96">
        <f>_xlfn.MAXIFS('Details local delivery'!Z:Z,'Details local delivery'!B:B,A1180)</f>
        <v>0</v>
      </c>
      <c r="L1180" s="96">
        <f>_xlfn.MAXIFS('Details local delivery'!AA:AA,'Details local delivery'!B:B,A1180)</f>
        <v>0</v>
      </c>
      <c r="M1180" s="96">
        <f>_xlfn.MAXIFS('Details local delivery'!AB:AB,'Details local delivery'!B:B,A1180)</f>
        <v>0</v>
      </c>
      <c r="N1180" s="104" t="e">
        <f t="shared" si="206"/>
        <v>#N/A</v>
      </c>
      <c r="O1180" s="104" t="e">
        <f t="shared" si="207"/>
        <v>#N/A</v>
      </c>
      <c r="P1180" s="99">
        <f t="shared" si="208"/>
        <v>0</v>
      </c>
      <c r="Q1180" s="100">
        <f t="shared" si="209"/>
        <v>0</v>
      </c>
      <c r="R1180" s="105" t="e">
        <f t="shared" si="210"/>
        <v>#DIV/0!</v>
      </c>
      <c r="S1180" s="101" t="e">
        <f t="shared" si="211"/>
        <v>#N/A</v>
      </c>
      <c r="T1180" s="102"/>
      <c r="U1180" s="107"/>
      <c r="V1180" s="5"/>
    </row>
    <row r="1181" spans="1:22" ht="15.6" hidden="1" x14ac:dyDescent="0.3">
      <c r="A1181" s="18"/>
      <c r="B1181" s="92" t="str">
        <f>+IFERROR(VLOOKUP(A1181,'Details local delivery'!B:C,2,0),"-")</f>
        <v>-</v>
      </c>
      <c r="C1181" s="93" t="str">
        <f t="shared" si="205"/>
        <v>-</v>
      </c>
      <c r="D1181" s="94" t="str">
        <f>+IFERROR(VLOOKUP(A1181,'Details local delivery'!B:E,4,0),"-")</f>
        <v>-</v>
      </c>
      <c r="E1181" s="94" t="e">
        <f>VLOOKUP(A1181,'Details local delivery'!B:L,11,0)</f>
        <v>#N/A</v>
      </c>
      <c r="F1181" s="94">
        <f>SUMIFS('Details local delivery'!M:M,'Details local delivery'!G:G,'RECAP Delivery Plan '!A1181)</f>
        <v>0</v>
      </c>
      <c r="G1181" s="94" t="e">
        <f>VLOOKUP(A1181,'Details local delivery'!B:J,9,0)</f>
        <v>#N/A</v>
      </c>
      <c r="H1181" s="95">
        <f>SUMIFS('Details local delivery'!K:K,'Details local delivery'!G:G,'RECAP Delivery Plan '!A1181)</f>
        <v>0</v>
      </c>
      <c r="I1181" s="96">
        <f>SUMIFS('Details local delivery'!Y:Y,'Details local delivery'!B:B,A:A)</f>
        <v>0</v>
      </c>
      <c r="J1181" s="97" t="e">
        <f>AVERAGEIFS('Details local delivery'!W:W,'Details local delivery'!B:B,A1181)</f>
        <v>#DIV/0!</v>
      </c>
      <c r="K1181" s="96">
        <f>_xlfn.MAXIFS('Details local delivery'!Z:Z,'Details local delivery'!B:B,A1181)</f>
        <v>0</v>
      </c>
      <c r="L1181" s="96">
        <f>_xlfn.MAXIFS('Details local delivery'!AA:AA,'Details local delivery'!B:B,A1181)</f>
        <v>0</v>
      </c>
      <c r="M1181" s="256">
        <f>IFERROR(_xlfn.MAXIFS('Details local delivery'!AB:AB,'Details local delivery'!B:B,A1181),"-")</f>
        <v>0</v>
      </c>
      <c r="N1181" s="104" t="e">
        <f t="shared" si="206"/>
        <v>#N/A</v>
      </c>
      <c r="O1181" s="104" t="e">
        <f t="shared" si="207"/>
        <v>#N/A</v>
      </c>
      <c r="P1181" s="99">
        <f t="shared" si="208"/>
        <v>0</v>
      </c>
      <c r="Q1181" s="100">
        <f t="shared" si="209"/>
        <v>0</v>
      </c>
      <c r="R1181" s="105" t="e">
        <f t="shared" si="210"/>
        <v>#DIV/0!</v>
      </c>
      <c r="S1181" s="101" t="e">
        <f t="shared" si="211"/>
        <v>#N/A</v>
      </c>
      <c r="T1181" s="102"/>
      <c r="U1181" s="107"/>
      <c r="V1181" s="5"/>
    </row>
    <row r="1182" spans="1:22" ht="15.6" hidden="1" x14ac:dyDescent="0.3">
      <c r="A1182" s="18"/>
      <c r="B1182" s="92" t="str">
        <f>+IFERROR(VLOOKUP(A1182,'Details local delivery'!B:C,2,0),"-")</f>
        <v>-</v>
      </c>
      <c r="C1182" s="93" t="str">
        <f t="shared" ref="C1182:C1245" si="212">B1182</f>
        <v>-</v>
      </c>
      <c r="D1182" s="94" t="str">
        <f>+IFERROR(VLOOKUP(A1182,'Details local delivery'!B:E,4,0),"-")</f>
        <v>-</v>
      </c>
      <c r="E1182" s="94" t="e">
        <f>VLOOKUP(A1182,'Details local delivery'!B:L,11,0)</f>
        <v>#N/A</v>
      </c>
      <c r="F1182" s="94">
        <f>SUMIFS('Details local delivery'!M:M,'Details local delivery'!G:G,'RECAP Delivery Plan '!A1182)</f>
        <v>0</v>
      </c>
      <c r="G1182" s="94" t="e">
        <f>VLOOKUP(A1182,'Details local delivery'!B:J,9,0)</f>
        <v>#N/A</v>
      </c>
      <c r="H1182" s="95">
        <f>SUMIFS('Details local delivery'!K:K,'Details local delivery'!G:G,'RECAP Delivery Plan '!A1182)</f>
        <v>0</v>
      </c>
      <c r="I1182" s="96">
        <f>SUMIFS('Details local delivery'!Y:Y,'Details local delivery'!B:B,A:A)</f>
        <v>0</v>
      </c>
      <c r="J1182" s="97" t="e">
        <f>AVERAGEIFS('Details local delivery'!W:W,'Details local delivery'!B:B,A1182)</f>
        <v>#DIV/0!</v>
      </c>
      <c r="K1182" s="96">
        <f>_xlfn.MAXIFS('Details local delivery'!Z:Z,'Details local delivery'!B:B,A1182)</f>
        <v>0</v>
      </c>
      <c r="L1182" s="96">
        <f>_xlfn.MAXIFS('Details local delivery'!AA:AA,'Details local delivery'!B:B,A1182)</f>
        <v>0</v>
      </c>
      <c r="M1182" s="256">
        <f>IFERROR(_xlfn.MAXIFS('Details local delivery'!AB:AB,'Details local delivery'!B:B,A1182),"-")</f>
        <v>0</v>
      </c>
      <c r="N1182" s="104" t="e">
        <f t="shared" ref="N1182:N1245" si="213">+F1182/E1182</f>
        <v>#N/A</v>
      </c>
      <c r="O1182" s="104" t="e">
        <f t="shared" ref="O1182:O1245" si="214">+H1182/G1182</f>
        <v>#N/A</v>
      </c>
      <c r="P1182" s="99">
        <f t="shared" ref="P1182:P1245" si="215">K1182+L1182+M1182</f>
        <v>0</v>
      </c>
      <c r="Q1182" s="100">
        <f t="shared" ref="Q1182:Q1245" si="216">P1182+I1182</f>
        <v>0</v>
      </c>
      <c r="R1182" s="105" t="e">
        <f t="shared" ref="R1182:R1245" si="217">Q1182/P1182</f>
        <v>#DIV/0!</v>
      </c>
      <c r="S1182" s="101" t="e">
        <f t="shared" si="211"/>
        <v>#N/A</v>
      </c>
      <c r="T1182" s="102"/>
      <c r="U1182" s="107"/>
      <c r="V1182" s="5"/>
    </row>
    <row r="1183" spans="1:22" ht="15.6" hidden="1" x14ac:dyDescent="0.3">
      <c r="A1183" s="18"/>
      <c r="B1183" s="92" t="str">
        <f>+IFERROR(VLOOKUP(A1183,'Details local delivery'!B:C,2,0),"-")</f>
        <v>-</v>
      </c>
      <c r="C1183" s="93" t="str">
        <f t="shared" si="212"/>
        <v>-</v>
      </c>
      <c r="D1183" s="94" t="str">
        <f>+IFERROR(VLOOKUP(A1183,'Details local delivery'!B:E,4,0),"-")</f>
        <v>-</v>
      </c>
      <c r="E1183" s="94" t="e">
        <f>VLOOKUP(A1183,'Details local delivery'!B:L,11,0)</f>
        <v>#N/A</v>
      </c>
      <c r="F1183" s="94">
        <f>SUMIFS('Details local delivery'!M:M,'Details local delivery'!G:G,'RECAP Delivery Plan '!A1183)</f>
        <v>0</v>
      </c>
      <c r="G1183" s="94" t="e">
        <f>VLOOKUP(A1183,'Details local delivery'!B:J,9,0)</f>
        <v>#N/A</v>
      </c>
      <c r="H1183" s="95">
        <f>SUMIFS('Details local delivery'!K:K,'Details local delivery'!G:G,'RECAP Delivery Plan '!A1183)</f>
        <v>0</v>
      </c>
      <c r="I1183" s="96">
        <f>SUMIFS('Details local delivery'!Y:Y,'Details local delivery'!B:B,A:A)</f>
        <v>0</v>
      </c>
      <c r="J1183" s="97" t="e">
        <f>AVERAGEIFS('Details local delivery'!W:W,'Details local delivery'!B:B,A1183)</f>
        <v>#DIV/0!</v>
      </c>
      <c r="K1183" s="96">
        <f>_xlfn.MAXIFS('Details local delivery'!Z:Z,'Details local delivery'!B:B,A1183)</f>
        <v>0</v>
      </c>
      <c r="L1183" s="96">
        <f>_xlfn.MAXIFS('Details local delivery'!AA:AA,'Details local delivery'!B:B,A1183)</f>
        <v>0</v>
      </c>
      <c r="M1183" s="256">
        <f>IFERROR(_xlfn.MAXIFS('Details local delivery'!AB:AB,'Details local delivery'!B:B,A1183),"-")</f>
        <v>0</v>
      </c>
      <c r="N1183" s="104" t="e">
        <f t="shared" si="213"/>
        <v>#N/A</v>
      </c>
      <c r="O1183" s="104" t="e">
        <f t="shared" si="214"/>
        <v>#N/A</v>
      </c>
      <c r="P1183" s="99">
        <f t="shared" si="215"/>
        <v>0</v>
      </c>
      <c r="Q1183" s="100">
        <f t="shared" si="216"/>
        <v>0</v>
      </c>
      <c r="R1183" s="105" t="e">
        <f t="shared" si="217"/>
        <v>#DIV/0!</v>
      </c>
      <c r="S1183" s="101" t="e">
        <f t="shared" si="211"/>
        <v>#N/A</v>
      </c>
      <c r="T1183" s="102"/>
      <c r="U1183" s="107"/>
      <c r="V1183" s="5"/>
    </row>
    <row r="1184" spans="1:22" ht="15.6" hidden="1" x14ac:dyDescent="0.3">
      <c r="A1184" s="18"/>
      <c r="B1184" s="92" t="str">
        <f>+IFERROR(VLOOKUP(A1184,'Details local delivery'!B:C,2,0),"-")</f>
        <v>-</v>
      </c>
      <c r="C1184" s="93" t="str">
        <f t="shared" si="212"/>
        <v>-</v>
      </c>
      <c r="D1184" s="94" t="str">
        <f>+IFERROR(VLOOKUP(A1184,'Details local delivery'!B:E,4,0),"-")</f>
        <v>-</v>
      </c>
      <c r="E1184" s="94" t="e">
        <f>VLOOKUP(A1184,'Details local delivery'!B:L,11,0)</f>
        <v>#N/A</v>
      </c>
      <c r="F1184" s="94">
        <f>SUMIFS('Details local delivery'!M:M,'Details local delivery'!G:G,'RECAP Delivery Plan '!A1184)</f>
        <v>0</v>
      </c>
      <c r="G1184" s="94" t="e">
        <f>VLOOKUP(A1184,'Details local delivery'!B:J,9,0)</f>
        <v>#N/A</v>
      </c>
      <c r="H1184" s="95">
        <f>SUMIFS('Details local delivery'!K:K,'Details local delivery'!G:G,'RECAP Delivery Plan '!A1184)</f>
        <v>0</v>
      </c>
      <c r="I1184" s="96">
        <f>SUMIFS('Details local delivery'!Y:Y,'Details local delivery'!B:B,A:A)</f>
        <v>0</v>
      </c>
      <c r="J1184" s="97" t="e">
        <f>AVERAGEIFS('Details local delivery'!W:W,'Details local delivery'!B:B,A1184)</f>
        <v>#DIV/0!</v>
      </c>
      <c r="K1184" s="96">
        <f>_xlfn.MAXIFS('Details local delivery'!Z:Z,'Details local delivery'!B:B,A1184)</f>
        <v>0</v>
      </c>
      <c r="L1184" s="96">
        <f>_xlfn.MAXIFS('Details local delivery'!AA:AA,'Details local delivery'!B:B,A1184)</f>
        <v>0</v>
      </c>
      <c r="M1184" s="256">
        <f>IFERROR(_xlfn.MAXIFS('Details local delivery'!AB:AB,'Details local delivery'!B:B,A1184),"-")</f>
        <v>0</v>
      </c>
      <c r="N1184" s="104" t="e">
        <f t="shared" si="213"/>
        <v>#N/A</v>
      </c>
      <c r="O1184" s="104" t="e">
        <f t="shared" si="214"/>
        <v>#N/A</v>
      </c>
      <c r="P1184" s="99">
        <f t="shared" si="215"/>
        <v>0</v>
      </c>
      <c r="Q1184" s="100">
        <f t="shared" si="216"/>
        <v>0</v>
      </c>
      <c r="R1184" s="105" t="e">
        <f t="shared" si="217"/>
        <v>#DIV/0!</v>
      </c>
      <c r="S1184" s="101" t="e">
        <f t="shared" si="211"/>
        <v>#N/A</v>
      </c>
      <c r="T1184" s="102"/>
      <c r="U1184" s="107"/>
      <c r="V1184" s="5"/>
    </row>
    <row r="1185" spans="1:22" ht="15.6" hidden="1" x14ac:dyDescent="0.3">
      <c r="A1185" s="18"/>
      <c r="B1185" s="92" t="str">
        <f>+IFERROR(VLOOKUP(A1185,'Details local delivery'!B:C,2,0),"-")</f>
        <v>-</v>
      </c>
      <c r="C1185" s="93" t="str">
        <f t="shared" si="212"/>
        <v>-</v>
      </c>
      <c r="D1185" s="94" t="str">
        <f>+IFERROR(VLOOKUP(A1185,'Details local delivery'!B:E,4,0),"-")</f>
        <v>-</v>
      </c>
      <c r="E1185" s="94" t="e">
        <f>VLOOKUP(A1185,'Details local delivery'!B:L,11,0)</f>
        <v>#N/A</v>
      </c>
      <c r="F1185" s="94">
        <f>SUMIFS('Details local delivery'!M:M,'Details local delivery'!G:G,'RECAP Delivery Plan '!A1185)</f>
        <v>0</v>
      </c>
      <c r="G1185" s="94" t="e">
        <f>VLOOKUP(A1185,'Details local delivery'!B:J,9,0)</f>
        <v>#N/A</v>
      </c>
      <c r="H1185" s="95">
        <f>SUMIFS('Details local delivery'!K:K,'Details local delivery'!G:G,'RECAP Delivery Plan '!A1185)</f>
        <v>0</v>
      </c>
      <c r="I1185" s="96">
        <f>SUMIFS('Details local delivery'!Y:Y,'Details local delivery'!B:B,A:A)</f>
        <v>0</v>
      </c>
      <c r="J1185" s="97" t="e">
        <f>AVERAGEIFS('Details local delivery'!W:W,'Details local delivery'!B:B,A1185)</f>
        <v>#DIV/0!</v>
      </c>
      <c r="K1185" s="96">
        <f>_xlfn.MAXIFS('Details local delivery'!Z:Z,'Details local delivery'!B:B,A1185)</f>
        <v>0</v>
      </c>
      <c r="L1185" s="96">
        <f>_xlfn.MAXIFS('Details local delivery'!AA:AA,'Details local delivery'!B:B,A1185)</f>
        <v>0</v>
      </c>
      <c r="M1185" s="256">
        <f>IFERROR(_xlfn.MAXIFS('Details local delivery'!AB:AB,'Details local delivery'!B:B,A1185),"-")</f>
        <v>0</v>
      </c>
      <c r="N1185" s="104" t="e">
        <f t="shared" si="213"/>
        <v>#N/A</v>
      </c>
      <c r="O1185" s="104" t="e">
        <f t="shared" si="214"/>
        <v>#N/A</v>
      </c>
      <c r="P1185" s="99">
        <f t="shared" si="215"/>
        <v>0</v>
      </c>
      <c r="Q1185" s="100">
        <f t="shared" si="216"/>
        <v>0</v>
      </c>
      <c r="R1185" s="105" t="e">
        <f t="shared" si="217"/>
        <v>#DIV/0!</v>
      </c>
      <c r="S1185" s="101" t="e">
        <f t="shared" si="211"/>
        <v>#N/A</v>
      </c>
      <c r="T1185" s="102"/>
      <c r="U1185" s="107"/>
      <c r="V1185" s="5"/>
    </row>
    <row r="1186" spans="1:22" ht="15.6" hidden="1" x14ac:dyDescent="0.3">
      <c r="A1186" s="18"/>
      <c r="B1186" s="92" t="str">
        <f>+IFERROR(VLOOKUP(A1186,'Details local delivery'!B:C,2,0),"-")</f>
        <v>-</v>
      </c>
      <c r="C1186" s="93" t="str">
        <f t="shared" si="212"/>
        <v>-</v>
      </c>
      <c r="D1186" s="94" t="str">
        <f>+IFERROR(VLOOKUP(A1186,'Details local delivery'!B:E,4,0),"-")</f>
        <v>-</v>
      </c>
      <c r="E1186" s="94" t="e">
        <f>VLOOKUP(A1186,'Details local delivery'!B:L,11,0)</f>
        <v>#N/A</v>
      </c>
      <c r="F1186" s="94">
        <f>SUMIFS('Details local delivery'!M:M,'Details local delivery'!G:G,'RECAP Delivery Plan '!A1186)</f>
        <v>0</v>
      </c>
      <c r="G1186" s="94" t="e">
        <f>VLOOKUP(A1186,'Details local delivery'!B:J,9,0)</f>
        <v>#N/A</v>
      </c>
      <c r="H1186" s="95">
        <f>SUMIFS('Details local delivery'!K:K,'Details local delivery'!G:G,'RECAP Delivery Plan '!A1186)</f>
        <v>0</v>
      </c>
      <c r="I1186" s="96">
        <f>SUMIFS('Details local delivery'!Y:Y,'Details local delivery'!B:B,A:A)</f>
        <v>0</v>
      </c>
      <c r="J1186" s="97" t="e">
        <f>AVERAGEIFS('Details local delivery'!W:W,'Details local delivery'!B:B,A1186)</f>
        <v>#DIV/0!</v>
      </c>
      <c r="K1186" s="96">
        <f>_xlfn.MAXIFS('Details local delivery'!Z:Z,'Details local delivery'!B:B,A1186)</f>
        <v>0</v>
      </c>
      <c r="L1186" s="96">
        <f>_xlfn.MAXIFS('Details local delivery'!AA:AA,'Details local delivery'!B:B,A1186)</f>
        <v>0</v>
      </c>
      <c r="M1186" s="256">
        <f>IFERROR(_xlfn.MAXIFS('Details local delivery'!AB:AB,'Details local delivery'!B:B,A1186),"-")</f>
        <v>0</v>
      </c>
      <c r="N1186" s="104" t="e">
        <f t="shared" si="213"/>
        <v>#N/A</v>
      </c>
      <c r="O1186" s="104" t="e">
        <f t="shared" si="214"/>
        <v>#N/A</v>
      </c>
      <c r="P1186" s="99">
        <f t="shared" si="215"/>
        <v>0</v>
      </c>
      <c r="Q1186" s="100">
        <f t="shared" si="216"/>
        <v>0</v>
      </c>
      <c r="R1186" s="105" t="e">
        <f t="shared" si="217"/>
        <v>#DIV/0!</v>
      </c>
      <c r="S1186" s="101" t="e">
        <f t="shared" si="211"/>
        <v>#N/A</v>
      </c>
      <c r="T1186" s="102"/>
      <c r="U1186" s="107"/>
      <c r="V1186" s="5"/>
    </row>
    <row r="1187" spans="1:22" ht="15.6" hidden="1" x14ac:dyDescent="0.3">
      <c r="A1187" s="18"/>
      <c r="B1187" s="92" t="str">
        <f>+IFERROR(VLOOKUP(A1187,'Details local delivery'!B:C,2,0),"-")</f>
        <v>-</v>
      </c>
      <c r="C1187" s="93" t="str">
        <f t="shared" si="212"/>
        <v>-</v>
      </c>
      <c r="D1187" s="94" t="str">
        <f>+IFERROR(VLOOKUP(A1187,'Details local delivery'!B:E,4,0),"-")</f>
        <v>-</v>
      </c>
      <c r="E1187" s="94" t="e">
        <f>VLOOKUP(A1187,'Details local delivery'!B:L,11,0)</f>
        <v>#N/A</v>
      </c>
      <c r="F1187" s="94">
        <f>SUMIFS('Details local delivery'!M:M,'Details local delivery'!G:G,'RECAP Delivery Plan '!A1187)</f>
        <v>0</v>
      </c>
      <c r="G1187" s="94" t="e">
        <f>VLOOKUP(A1187,'Details local delivery'!B:J,9,0)</f>
        <v>#N/A</v>
      </c>
      <c r="H1187" s="95">
        <f>SUMIFS('Details local delivery'!K:K,'Details local delivery'!G:G,'RECAP Delivery Plan '!A1187)</f>
        <v>0</v>
      </c>
      <c r="I1187" s="96">
        <f>SUMIFS('Details local delivery'!Y:Y,'Details local delivery'!B:B,A:A)</f>
        <v>0</v>
      </c>
      <c r="J1187" s="97" t="e">
        <f>AVERAGEIFS('Details local delivery'!W:W,'Details local delivery'!B:B,A1187)</f>
        <v>#DIV/0!</v>
      </c>
      <c r="K1187" s="96">
        <f>_xlfn.MAXIFS('Details local delivery'!Z:Z,'Details local delivery'!B:B,A1187)</f>
        <v>0</v>
      </c>
      <c r="L1187" s="96">
        <f>_xlfn.MAXIFS('Details local delivery'!AA:AA,'Details local delivery'!B:B,A1187)</f>
        <v>0</v>
      </c>
      <c r="M1187" s="256">
        <f>IFERROR(_xlfn.MAXIFS('Details local delivery'!AB:AB,'Details local delivery'!B:B,A1187),"-")</f>
        <v>0</v>
      </c>
      <c r="N1187" s="104" t="e">
        <f t="shared" si="213"/>
        <v>#N/A</v>
      </c>
      <c r="O1187" s="104" t="e">
        <f t="shared" si="214"/>
        <v>#N/A</v>
      </c>
      <c r="P1187" s="99">
        <f t="shared" si="215"/>
        <v>0</v>
      </c>
      <c r="Q1187" s="100">
        <f t="shared" si="216"/>
        <v>0</v>
      </c>
      <c r="R1187" s="105" t="e">
        <f t="shared" si="217"/>
        <v>#DIV/0!</v>
      </c>
      <c r="S1187" s="101" t="e">
        <f t="shared" si="211"/>
        <v>#N/A</v>
      </c>
      <c r="T1187" s="102"/>
      <c r="U1187" s="107"/>
      <c r="V1187" s="5"/>
    </row>
    <row r="1188" spans="1:22" ht="15.6" hidden="1" x14ac:dyDescent="0.3">
      <c r="A1188" s="18"/>
      <c r="B1188" s="92" t="str">
        <f>+IFERROR(VLOOKUP(A1188,'Details local delivery'!B:C,2,0),"-")</f>
        <v>-</v>
      </c>
      <c r="C1188" s="93" t="str">
        <f t="shared" si="212"/>
        <v>-</v>
      </c>
      <c r="D1188" s="94" t="str">
        <f>+IFERROR(VLOOKUP(A1188,'Details local delivery'!B:E,4,0),"-")</f>
        <v>-</v>
      </c>
      <c r="E1188" s="94" t="e">
        <f>VLOOKUP(A1188,'Details local delivery'!B:L,11,0)</f>
        <v>#N/A</v>
      </c>
      <c r="F1188" s="94">
        <f>SUMIFS('Details local delivery'!M:M,'Details local delivery'!G:G,'RECAP Delivery Plan '!A1188)</f>
        <v>0</v>
      </c>
      <c r="G1188" s="94" t="e">
        <f>VLOOKUP(A1188,'Details local delivery'!B:J,9,0)</f>
        <v>#N/A</v>
      </c>
      <c r="H1188" s="95">
        <f>SUMIFS('Details local delivery'!K:K,'Details local delivery'!G:G,'RECAP Delivery Plan '!A1188)</f>
        <v>0</v>
      </c>
      <c r="I1188" s="96">
        <f>SUMIFS('Details local delivery'!Y:Y,'Details local delivery'!B:B,A:A)</f>
        <v>0</v>
      </c>
      <c r="J1188" s="97" t="e">
        <f>AVERAGEIFS('Details local delivery'!W:W,'Details local delivery'!B:B,A1188)</f>
        <v>#DIV/0!</v>
      </c>
      <c r="K1188" s="96">
        <f>_xlfn.MAXIFS('Details local delivery'!Z:Z,'Details local delivery'!B:B,A1188)</f>
        <v>0</v>
      </c>
      <c r="L1188" s="96">
        <f>_xlfn.MAXIFS('Details local delivery'!AA:AA,'Details local delivery'!B:B,A1188)</f>
        <v>0</v>
      </c>
      <c r="M1188" s="256">
        <f>IFERROR(_xlfn.MAXIFS('Details local delivery'!AB:AB,'Details local delivery'!B:B,A1188),"-")</f>
        <v>0</v>
      </c>
      <c r="N1188" s="104" t="e">
        <f t="shared" si="213"/>
        <v>#N/A</v>
      </c>
      <c r="O1188" s="104" t="e">
        <f t="shared" si="214"/>
        <v>#N/A</v>
      </c>
      <c r="P1188" s="99">
        <f t="shared" si="215"/>
        <v>0</v>
      </c>
      <c r="Q1188" s="100">
        <f t="shared" si="216"/>
        <v>0</v>
      </c>
      <c r="R1188" s="105" t="e">
        <f t="shared" si="217"/>
        <v>#DIV/0!</v>
      </c>
      <c r="S1188" s="101" t="e">
        <f t="shared" si="211"/>
        <v>#N/A</v>
      </c>
      <c r="T1188" s="102"/>
      <c r="U1188" s="107"/>
      <c r="V1188" s="5"/>
    </row>
    <row r="1189" spans="1:22" ht="15.6" hidden="1" x14ac:dyDescent="0.3">
      <c r="A1189" s="18"/>
      <c r="B1189" s="92" t="str">
        <f>+IFERROR(VLOOKUP(A1189,'Details local delivery'!B:C,2,0),"-")</f>
        <v>-</v>
      </c>
      <c r="C1189" s="93" t="str">
        <f t="shared" si="212"/>
        <v>-</v>
      </c>
      <c r="D1189" s="94" t="str">
        <f>+IFERROR(VLOOKUP(A1189,'Details local delivery'!B:E,4,0),"-")</f>
        <v>-</v>
      </c>
      <c r="E1189" s="94" t="e">
        <f>VLOOKUP(A1189,'Details local delivery'!B:L,11,0)</f>
        <v>#N/A</v>
      </c>
      <c r="F1189" s="94">
        <f>SUMIFS('Details local delivery'!M:M,'Details local delivery'!G:G,'RECAP Delivery Plan '!A1189)</f>
        <v>0</v>
      </c>
      <c r="G1189" s="94" t="e">
        <f>VLOOKUP(A1189,'Details local delivery'!B:J,9,0)</f>
        <v>#N/A</v>
      </c>
      <c r="H1189" s="95">
        <f>SUMIFS('Details local delivery'!K:K,'Details local delivery'!G:G,'RECAP Delivery Plan '!A1189)</f>
        <v>0</v>
      </c>
      <c r="I1189" s="96">
        <f>SUMIFS('Details local delivery'!Y:Y,'Details local delivery'!B:B,A:A)</f>
        <v>0</v>
      </c>
      <c r="J1189" s="97" t="e">
        <f>AVERAGEIFS('Details local delivery'!W:W,'Details local delivery'!B:B,A1189)</f>
        <v>#DIV/0!</v>
      </c>
      <c r="K1189" s="96">
        <f>_xlfn.MAXIFS('Details local delivery'!Z:Z,'Details local delivery'!B:B,A1189)</f>
        <v>0</v>
      </c>
      <c r="L1189" s="96">
        <f>_xlfn.MAXIFS('Details local delivery'!AA:AA,'Details local delivery'!B:B,A1189)</f>
        <v>0</v>
      </c>
      <c r="M1189" s="256">
        <f>IFERROR(_xlfn.MAXIFS('Details local delivery'!AB:AB,'Details local delivery'!B:B,A1189),"-")</f>
        <v>0</v>
      </c>
      <c r="N1189" s="104" t="e">
        <f t="shared" si="213"/>
        <v>#N/A</v>
      </c>
      <c r="O1189" s="104" t="e">
        <f t="shared" si="214"/>
        <v>#N/A</v>
      </c>
      <c r="P1189" s="99">
        <f t="shared" si="215"/>
        <v>0</v>
      </c>
      <c r="Q1189" s="100">
        <f t="shared" si="216"/>
        <v>0</v>
      </c>
      <c r="R1189" s="105" t="e">
        <f t="shared" si="217"/>
        <v>#DIV/0!</v>
      </c>
      <c r="S1189" s="101" t="e">
        <f t="shared" si="211"/>
        <v>#N/A</v>
      </c>
      <c r="T1189" s="102"/>
      <c r="U1189" s="107"/>
      <c r="V1189" s="5"/>
    </row>
    <row r="1190" spans="1:22" ht="15.6" hidden="1" x14ac:dyDescent="0.3">
      <c r="A1190" s="18"/>
      <c r="B1190" s="92" t="str">
        <f>+IFERROR(VLOOKUP(A1190,'Details local delivery'!B:C,2,0),"-")</f>
        <v>-</v>
      </c>
      <c r="C1190" s="93" t="str">
        <f t="shared" si="212"/>
        <v>-</v>
      </c>
      <c r="D1190" s="94" t="str">
        <f>+IFERROR(VLOOKUP(A1190,'Details local delivery'!B:E,4,0),"-")</f>
        <v>-</v>
      </c>
      <c r="E1190" s="94" t="e">
        <f>VLOOKUP(A1190,'Details local delivery'!B:L,11,0)</f>
        <v>#N/A</v>
      </c>
      <c r="F1190" s="94">
        <f>SUMIFS('Details local delivery'!M:M,'Details local delivery'!G:G,'RECAP Delivery Plan '!A1190)</f>
        <v>0</v>
      </c>
      <c r="G1190" s="94" t="e">
        <f>VLOOKUP(A1190,'Details local delivery'!B:J,9,0)</f>
        <v>#N/A</v>
      </c>
      <c r="H1190" s="95">
        <f>SUMIFS('Details local delivery'!K:K,'Details local delivery'!G:G,'RECAP Delivery Plan '!A1190)</f>
        <v>0</v>
      </c>
      <c r="I1190" s="96">
        <f>SUMIFS('Details local delivery'!Y:Y,'Details local delivery'!B:B,A:A)</f>
        <v>0</v>
      </c>
      <c r="J1190" s="97" t="e">
        <f>AVERAGEIFS('Details local delivery'!W:W,'Details local delivery'!B:B,A1190)</f>
        <v>#DIV/0!</v>
      </c>
      <c r="K1190" s="96">
        <f>_xlfn.MAXIFS('Details local delivery'!Z:Z,'Details local delivery'!B:B,A1190)</f>
        <v>0</v>
      </c>
      <c r="L1190" s="96">
        <f>_xlfn.MAXIFS('Details local delivery'!AA:AA,'Details local delivery'!B:B,A1190)</f>
        <v>0</v>
      </c>
      <c r="M1190" s="96">
        <f>_xlfn.MAXIFS('Details local delivery'!AB:AB,'Details local delivery'!B:B,A1190)</f>
        <v>0</v>
      </c>
      <c r="N1190" s="104" t="e">
        <f t="shared" si="213"/>
        <v>#N/A</v>
      </c>
      <c r="O1190" s="104" t="e">
        <f t="shared" si="214"/>
        <v>#N/A</v>
      </c>
      <c r="P1190" s="99">
        <f t="shared" si="215"/>
        <v>0</v>
      </c>
      <c r="Q1190" s="100">
        <f t="shared" si="216"/>
        <v>0</v>
      </c>
      <c r="R1190" s="105" t="e">
        <f t="shared" si="217"/>
        <v>#DIV/0!</v>
      </c>
      <c r="S1190" s="101" t="e">
        <f t="shared" si="211"/>
        <v>#N/A</v>
      </c>
      <c r="T1190" s="102"/>
      <c r="U1190" s="107"/>
      <c r="V1190" s="5"/>
    </row>
    <row r="1191" spans="1:22" ht="15.6" hidden="1" x14ac:dyDescent="0.3">
      <c r="A1191" s="18"/>
      <c r="B1191" s="92" t="str">
        <f>+IFERROR(VLOOKUP(A1191,'Details local delivery'!B:C,2,0),"-")</f>
        <v>-</v>
      </c>
      <c r="C1191" s="93" t="str">
        <f t="shared" si="212"/>
        <v>-</v>
      </c>
      <c r="D1191" s="94" t="str">
        <f>+IFERROR(VLOOKUP(A1191,'Details local delivery'!B:E,4,0),"-")</f>
        <v>-</v>
      </c>
      <c r="E1191" s="94" t="e">
        <f>VLOOKUP(A1191,'Details local delivery'!B:L,11,0)</f>
        <v>#N/A</v>
      </c>
      <c r="F1191" s="94">
        <f>SUMIFS('Details local delivery'!M:M,'Details local delivery'!G:G,'RECAP Delivery Plan '!A1191)</f>
        <v>0</v>
      </c>
      <c r="G1191" s="94" t="e">
        <f>VLOOKUP(A1191,'Details local delivery'!B:J,9,0)</f>
        <v>#N/A</v>
      </c>
      <c r="H1191" s="95">
        <f>SUMIFS('Details local delivery'!K:K,'Details local delivery'!G:G,'RECAP Delivery Plan '!A1191)</f>
        <v>0</v>
      </c>
      <c r="I1191" s="96">
        <f>SUMIFS('Details local delivery'!Y:Y,'Details local delivery'!B:B,A:A)</f>
        <v>0</v>
      </c>
      <c r="J1191" s="97" t="e">
        <f>AVERAGEIFS('Details local delivery'!W:W,'Details local delivery'!B:B,A1191)</f>
        <v>#DIV/0!</v>
      </c>
      <c r="K1191" s="96">
        <f>_xlfn.MAXIFS('Details local delivery'!Z:Z,'Details local delivery'!B:B,A1191)</f>
        <v>0</v>
      </c>
      <c r="L1191" s="96">
        <f>_xlfn.MAXIFS('Details local delivery'!AA:AA,'Details local delivery'!B:B,A1191)</f>
        <v>0</v>
      </c>
      <c r="M1191" s="96">
        <f>_xlfn.MAXIFS('Details local delivery'!AB:AB,'Details local delivery'!B:B,A1191)</f>
        <v>0</v>
      </c>
      <c r="N1191" s="104" t="e">
        <f t="shared" si="213"/>
        <v>#N/A</v>
      </c>
      <c r="O1191" s="104" t="e">
        <f t="shared" si="214"/>
        <v>#N/A</v>
      </c>
      <c r="P1191" s="99">
        <f t="shared" si="215"/>
        <v>0</v>
      </c>
      <c r="Q1191" s="100">
        <f t="shared" si="216"/>
        <v>0</v>
      </c>
      <c r="R1191" s="105" t="e">
        <f t="shared" si="217"/>
        <v>#DIV/0!</v>
      </c>
      <c r="S1191" s="101" t="e">
        <f t="shared" si="211"/>
        <v>#N/A</v>
      </c>
      <c r="T1191" s="102"/>
      <c r="U1191" s="107"/>
      <c r="V1191" s="5"/>
    </row>
    <row r="1192" spans="1:22" ht="15.6" hidden="1" x14ac:dyDescent="0.3">
      <c r="A1192" s="18"/>
      <c r="B1192" s="92" t="str">
        <f>+IFERROR(VLOOKUP(A1192,'Details local delivery'!B:C,2,0),"-")</f>
        <v>-</v>
      </c>
      <c r="C1192" s="93" t="str">
        <f t="shared" si="212"/>
        <v>-</v>
      </c>
      <c r="D1192" s="94" t="str">
        <f>+IFERROR(VLOOKUP(A1192,'Details local delivery'!B:E,4,0),"-")</f>
        <v>-</v>
      </c>
      <c r="E1192" s="94" t="e">
        <f>VLOOKUP(A1192,'Details local delivery'!B:L,11,0)</f>
        <v>#N/A</v>
      </c>
      <c r="F1192" s="94">
        <f>SUMIFS('Details local delivery'!M:M,'Details local delivery'!G:G,'RECAP Delivery Plan '!A1192)</f>
        <v>0</v>
      </c>
      <c r="G1192" s="94" t="e">
        <f>VLOOKUP(A1192,'Details local delivery'!B:J,9,0)</f>
        <v>#N/A</v>
      </c>
      <c r="H1192" s="95">
        <f>SUMIFS('Details local delivery'!K:K,'Details local delivery'!G:G,'RECAP Delivery Plan '!A1192)</f>
        <v>0</v>
      </c>
      <c r="I1192" s="96">
        <f>SUMIFS('Details local delivery'!Y:Y,'Details local delivery'!B:B,A:A)</f>
        <v>0</v>
      </c>
      <c r="J1192" s="97" t="e">
        <f>AVERAGEIFS('Details local delivery'!W:W,'Details local delivery'!B:B,A1192)</f>
        <v>#DIV/0!</v>
      </c>
      <c r="K1192" s="96">
        <f>_xlfn.MAXIFS('Details local delivery'!Z:Z,'Details local delivery'!B:B,A1192)</f>
        <v>0</v>
      </c>
      <c r="L1192" s="96">
        <f>_xlfn.MAXIFS('Details local delivery'!AA:AA,'Details local delivery'!B:B,A1192)</f>
        <v>0</v>
      </c>
      <c r="M1192" s="96">
        <f>_xlfn.MAXIFS('Details local delivery'!AB:AB,'Details local delivery'!B:B,A1192)</f>
        <v>0</v>
      </c>
      <c r="N1192" s="104" t="e">
        <f t="shared" si="213"/>
        <v>#N/A</v>
      </c>
      <c r="O1192" s="104" t="e">
        <f t="shared" si="214"/>
        <v>#N/A</v>
      </c>
      <c r="P1192" s="99">
        <f t="shared" si="215"/>
        <v>0</v>
      </c>
      <c r="Q1192" s="100">
        <f t="shared" si="216"/>
        <v>0</v>
      </c>
      <c r="R1192" s="105" t="e">
        <f t="shared" si="217"/>
        <v>#DIV/0!</v>
      </c>
      <c r="S1192" s="101" t="e">
        <f t="shared" si="211"/>
        <v>#N/A</v>
      </c>
      <c r="T1192" s="102"/>
      <c r="U1192" s="107"/>
      <c r="V1192" s="5"/>
    </row>
    <row r="1193" spans="1:22" ht="15.6" hidden="1" x14ac:dyDescent="0.3">
      <c r="A1193" s="18"/>
      <c r="B1193" s="92" t="str">
        <f>+IFERROR(VLOOKUP(A1193,'Details local delivery'!B:C,2,0),"-")</f>
        <v>-</v>
      </c>
      <c r="C1193" s="93" t="str">
        <f t="shared" si="212"/>
        <v>-</v>
      </c>
      <c r="D1193" s="94" t="str">
        <f>+IFERROR(VLOOKUP(A1193,'Details local delivery'!B:E,4,0),"-")</f>
        <v>-</v>
      </c>
      <c r="E1193" s="94" t="e">
        <f>VLOOKUP(A1193,'Details local delivery'!B:L,11,0)</f>
        <v>#N/A</v>
      </c>
      <c r="F1193" s="94">
        <f>SUMIFS('Details local delivery'!M:M,'Details local delivery'!G:G,'RECAP Delivery Plan '!A1193)</f>
        <v>0</v>
      </c>
      <c r="G1193" s="94" t="e">
        <f>VLOOKUP(A1193,'Details local delivery'!B:J,9,0)</f>
        <v>#N/A</v>
      </c>
      <c r="H1193" s="95">
        <f>SUMIFS('Details local delivery'!K:K,'Details local delivery'!G:G,'RECAP Delivery Plan '!A1193)</f>
        <v>0</v>
      </c>
      <c r="I1193" s="96">
        <f>SUMIFS('Details local delivery'!Y:Y,'Details local delivery'!B:B,A:A)</f>
        <v>0</v>
      </c>
      <c r="J1193" s="97" t="e">
        <f>AVERAGEIFS('Details local delivery'!W:W,'Details local delivery'!B:B,A1193)</f>
        <v>#DIV/0!</v>
      </c>
      <c r="K1193" s="96">
        <f>_xlfn.MAXIFS('Details local delivery'!Z:Z,'Details local delivery'!B:B,A1193)</f>
        <v>0</v>
      </c>
      <c r="L1193" s="96">
        <f>_xlfn.MAXIFS('Details local delivery'!AA:AA,'Details local delivery'!B:B,A1193)</f>
        <v>0</v>
      </c>
      <c r="M1193" s="256">
        <f>IFERROR(_xlfn.MAXIFS('Details local delivery'!AB:AB,'Details local delivery'!B:B,A1193),"-")</f>
        <v>0</v>
      </c>
      <c r="N1193" s="104" t="e">
        <f t="shared" si="213"/>
        <v>#N/A</v>
      </c>
      <c r="O1193" s="104" t="e">
        <f t="shared" si="214"/>
        <v>#N/A</v>
      </c>
      <c r="P1193" s="99">
        <f t="shared" si="215"/>
        <v>0</v>
      </c>
      <c r="Q1193" s="100">
        <f t="shared" si="216"/>
        <v>0</v>
      </c>
      <c r="R1193" s="105" t="e">
        <f t="shared" si="217"/>
        <v>#DIV/0!</v>
      </c>
      <c r="S1193" s="101" t="e">
        <f t="shared" si="211"/>
        <v>#N/A</v>
      </c>
      <c r="T1193" s="102"/>
      <c r="U1193" s="107"/>
      <c r="V1193" s="5"/>
    </row>
    <row r="1194" spans="1:22" ht="15.6" hidden="1" x14ac:dyDescent="0.3">
      <c r="A1194" s="18"/>
      <c r="B1194" s="92" t="str">
        <f>+IFERROR(VLOOKUP(A1194,'Details local delivery'!B:C,2,0),"-")</f>
        <v>-</v>
      </c>
      <c r="C1194" s="93" t="str">
        <f t="shared" si="212"/>
        <v>-</v>
      </c>
      <c r="D1194" s="94" t="str">
        <f>+IFERROR(VLOOKUP(A1194,'Details local delivery'!B:E,4,0),"-")</f>
        <v>-</v>
      </c>
      <c r="E1194" s="94" t="e">
        <f>VLOOKUP(A1194,'Details local delivery'!B:L,11,0)</f>
        <v>#N/A</v>
      </c>
      <c r="F1194" s="94">
        <f>SUMIFS('Details local delivery'!M:M,'Details local delivery'!G:G,'RECAP Delivery Plan '!A1194)</f>
        <v>0</v>
      </c>
      <c r="G1194" s="94" t="e">
        <f>VLOOKUP(A1194,'Details local delivery'!B:J,9,0)</f>
        <v>#N/A</v>
      </c>
      <c r="H1194" s="95">
        <f>SUMIFS('Details local delivery'!K:K,'Details local delivery'!G:G,'RECAP Delivery Plan '!A1194)</f>
        <v>0</v>
      </c>
      <c r="I1194" s="96">
        <f>SUMIFS('Details local delivery'!Y:Y,'Details local delivery'!B:B,A:A)</f>
        <v>0</v>
      </c>
      <c r="J1194" s="97" t="e">
        <f>AVERAGEIFS('Details local delivery'!W:W,'Details local delivery'!B:B,A1194)</f>
        <v>#DIV/0!</v>
      </c>
      <c r="K1194" s="96">
        <f>_xlfn.MAXIFS('Details local delivery'!Z:Z,'Details local delivery'!B:B,A1194)</f>
        <v>0</v>
      </c>
      <c r="L1194" s="96">
        <f>_xlfn.MAXIFS('Details local delivery'!AA:AA,'Details local delivery'!B:B,A1194)</f>
        <v>0</v>
      </c>
      <c r="M1194" s="256">
        <f>IFERROR(_xlfn.MAXIFS('Details local delivery'!AB:AB,'Details local delivery'!B:B,A1194),"-")</f>
        <v>0</v>
      </c>
      <c r="N1194" s="104" t="e">
        <f t="shared" si="213"/>
        <v>#N/A</v>
      </c>
      <c r="O1194" s="104" t="e">
        <f t="shared" si="214"/>
        <v>#N/A</v>
      </c>
      <c r="P1194" s="99">
        <f t="shared" si="215"/>
        <v>0</v>
      </c>
      <c r="Q1194" s="100">
        <f t="shared" si="216"/>
        <v>0</v>
      </c>
      <c r="R1194" s="105" t="e">
        <f t="shared" si="217"/>
        <v>#DIV/0!</v>
      </c>
      <c r="S1194" s="101" t="e">
        <f t="shared" si="211"/>
        <v>#N/A</v>
      </c>
      <c r="T1194" s="102"/>
      <c r="U1194" s="107"/>
      <c r="V1194" s="5"/>
    </row>
    <row r="1195" spans="1:22" ht="15.6" hidden="1" x14ac:dyDescent="0.3">
      <c r="A1195" s="18"/>
      <c r="B1195" s="92" t="str">
        <f>+IFERROR(VLOOKUP(A1195,'Details local delivery'!B:C,2,0),"-")</f>
        <v>-</v>
      </c>
      <c r="C1195" s="93" t="str">
        <f t="shared" si="212"/>
        <v>-</v>
      </c>
      <c r="D1195" s="94" t="str">
        <f>+IFERROR(VLOOKUP(A1195,'Details local delivery'!B:E,4,0),"-")</f>
        <v>-</v>
      </c>
      <c r="E1195" s="94" t="e">
        <f>VLOOKUP(A1195,'Details local delivery'!B:L,11,0)</f>
        <v>#N/A</v>
      </c>
      <c r="F1195" s="94">
        <f>SUMIFS('Details local delivery'!M:M,'Details local delivery'!G:G,'RECAP Delivery Plan '!A1195)</f>
        <v>0</v>
      </c>
      <c r="G1195" s="94" t="e">
        <f>VLOOKUP(A1195,'Details local delivery'!B:J,9,0)</f>
        <v>#N/A</v>
      </c>
      <c r="H1195" s="95">
        <f>SUMIFS('Details local delivery'!K:K,'Details local delivery'!G:G,'RECAP Delivery Plan '!A1195)</f>
        <v>0</v>
      </c>
      <c r="I1195" s="96">
        <f>SUMIFS('Details local delivery'!Y:Y,'Details local delivery'!B:B,A:A)</f>
        <v>0</v>
      </c>
      <c r="J1195" s="97" t="e">
        <f>AVERAGEIFS('Details local delivery'!W:W,'Details local delivery'!B:B,A1195)</f>
        <v>#DIV/0!</v>
      </c>
      <c r="K1195" s="96">
        <f>_xlfn.MAXIFS('Details local delivery'!Z:Z,'Details local delivery'!B:B,A1195)</f>
        <v>0</v>
      </c>
      <c r="L1195" s="96">
        <f>_xlfn.MAXIFS('Details local delivery'!AA:AA,'Details local delivery'!B:B,A1195)</f>
        <v>0</v>
      </c>
      <c r="M1195" s="256">
        <f>IFERROR(_xlfn.MAXIFS('Details local delivery'!AB:AB,'Details local delivery'!B:B,A1195),"-")</f>
        <v>0</v>
      </c>
      <c r="N1195" s="104" t="e">
        <f t="shared" si="213"/>
        <v>#N/A</v>
      </c>
      <c r="O1195" s="104" t="e">
        <f t="shared" si="214"/>
        <v>#N/A</v>
      </c>
      <c r="P1195" s="99">
        <f t="shared" si="215"/>
        <v>0</v>
      </c>
      <c r="Q1195" s="100">
        <f t="shared" si="216"/>
        <v>0</v>
      </c>
      <c r="R1195" s="105" t="e">
        <f t="shared" si="217"/>
        <v>#DIV/0!</v>
      </c>
      <c r="S1195" s="101" t="e">
        <f t="shared" si="211"/>
        <v>#N/A</v>
      </c>
      <c r="T1195" s="102"/>
      <c r="U1195" s="107"/>
      <c r="V1195" s="5"/>
    </row>
    <row r="1196" spans="1:22" ht="15.6" hidden="1" x14ac:dyDescent="0.3">
      <c r="A1196" s="18"/>
      <c r="B1196" s="92" t="str">
        <f>+IFERROR(VLOOKUP(A1196,'Details local delivery'!B:C,2,0),"-")</f>
        <v>-</v>
      </c>
      <c r="C1196" s="93" t="str">
        <f t="shared" si="212"/>
        <v>-</v>
      </c>
      <c r="D1196" s="94" t="str">
        <f>+IFERROR(VLOOKUP(A1196,'Details local delivery'!B:E,4,0),"-")</f>
        <v>-</v>
      </c>
      <c r="E1196" s="94" t="e">
        <f>VLOOKUP(A1196,'Details local delivery'!B:L,11,0)</f>
        <v>#N/A</v>
      </c>
      <c r="F1196" s="94">
        <f>SUMIFS('Details local delivery'!M:M,'Details local delivery'!G:G,'RECAP Delivery Plan '!A1196)</f>
        <v>0</v>
      </c>
      <c r="G1196" s="94" t="e">
        <f>VLOOKUP(A1196,'Details local delivery'!B:J,9,0)</f>
        <v>#N/A</v>
      </c>
      <c r="H1196" s="95">
        <f>SUMIFS('Details local delivery'!K:K,'Details local delivery'!G:G,'RECAP Delivery Plan '!A1196)</f>
        <v>0</v>
      </c>
      <c r="I1196" s="96">
        <f>SUMIFS('Details local delivery'!Y:Y,'Details local delivery'!B:B,A:A)</f>
        <v>0</v>
      </c>
      <c r="J1196" s="97" t="e">
        <f>AVERAGEIFS('Details local delivery'!W:W,'Details local delivery'!B:B,A1196)</f>
        <v>#DIV/0!</v>
      </c>
      <c r="K1196" s="96">
        <f>_xlfn.MAXIFS('Details local delivery'!Z:Z,'Details local delivery'!B:B,A1196)</f>
        <v>0</v>
      </c>
      <c r="L1196" s="96">
        <f>_xlfn.MAXIFS('Details local delivery'!AA:AA,'Details local delivery'!B:B,A1196)</f>
        <v>0</v>
      </c>
      <c r="M1196" s="256">
        <f>IFERROR(_xlfn.MAXIFS('Details local delivery'!AB:AB,'Details local delivery'!B:B,A1196),"-")</f>
        <v>0</v>
      </c>
      <c r="N1196" s="104" t="e">
        <f t="shared" si="213"/>
        <v>#N/A</v>
      </c>
      <c r="O1196" s="104" t="e">
        <f t="shared" si="214"/>
        <v>#N/A</v>
      </c>
      <c r="P1196" s="99">
        <f t="shared" si="215"/>
        <v>0</v>
      </c>
      <c r="Q1196" s="100">
        <f t="shared" si="216"/>
        <v>0</v>
      </c>
      <c r="R1196" s="105" t="e">
        <f t="shared" si="217"/>
        <v>#DIV/0!</v>
      </c>
      <c r="S1196" s="101" t="e">
        <f t="shared" si="211"/>
        <v>#N/A</v>
      </c>
      <c r="T1196" s="102"/>
      <c r="U1196" s="107"/>
      <c r="V1196" s="5"/>
    </row>
    <row r="1197" spans="1:22" ht="15.6" hidden="1" x14ac:dyDescent="0.3">
      <c r="A1197" s="18"/>
      <c r="B1197" s="92" t="str">
        <f>+IFERROR(VLOOKUP(A1197,'Details local delivery'!B:C,2,0),"-")</f>
        <v>-</v>
      </c>
      <c r="C1197" s="93" t="str">
        <f t="shared" si="212"/>
        <v>-</v>
      </c>
      <c r="D1197" s="94" t="str">
        <f>+IFERROR(VLOOKUP(A1197,'Details local delivery'!B:E,4,0),"-")</f>
        <v>-</v>
      </c>
      <c r="E1197" s="94" t="e">
        <f>VLOOKUP(A1197,'Details local delivery'!B:L,11,0)</f>
        <v>#N/A</v>
      </c>
      <c r="F1197" s="94">
        <f>SUMIFS('Details local delivery'!M:M,'Details local delivery'!G:G,'RECAP Delivery Plan '!A1197)</f>
        <v>0</v>
      </c>
      <c r="G1197" s="94" t="e">
        <f>VLOOKUP(A1197,'Details local delivery'!B:J,9,0)</f>
        <v>#N/A</v>
      </c>
      <c r="H1197" s="95">
        <f>SUMIFS('Details local delivery'!K:K,'Details local delivery'!G:G,'RECAP Delivery Plan '!A1197)</f>
        <v>0</v>
      </c>
      <c r="I1197" s="96">
        <f>SUMIFS('Details local delivery'!Y:Y,'Details local delivery'!B:B,A:A)</f>
        <v>0</v>
      </c>
      <c r="J1197" s="97" t="e">
        <f>AVERAGEIFS('Details local delivery'!W:W,'Details local delivery'!B:B,A1197)</f>
        <v>#DIV/0!</v>
      </c>
      <c r="K1197" s="96">
        <f>_xlfn.MAXIFS('Details local delivery'!Z:Z,'Details local delivery'!B:B,A1197)</f>
        <v>0</v>
      </c>
      <c r="L1197" s="96">
        <f>_xlfn.MAXIFS('Details local delivery'!AA:AA,'Details local delivery'!B:B,A1197)</f>
        <v>0</v>
      </c>
      <c r="M1197" s="256">
        <f>IFERROR(_xlfn.MAXIFS('Details local delivery'!AB:AB,'Details local delivery'!B:B,A1197),"-")</f>
        <v>0</v>
      </c>
      <c r="N1197" s="104" t="e">
        <f t="shared" si="213"/>
        <v>#N/A</v>
      </c>
      <c r="O1197" s="104" t="e">
        <f t="shared" si="214"/>
        <v>#N/A</v>
      </c>
      <c r="P1197" s="99">
        <f t="shared" si="215"/>
        <v>0</v>
      </c>
      <c r="Q1197" s="100">
        <f t="shared" si="216"/>
        <v>0</v>
      </c>
      <c r="R1197" s="105" t="e">
        <f t="shared" si="217"/>
        <v>#DIV/0!</v>
      </c>
      <c r="S1197" s="101" t="e">
        <f t="shared" si="211"/>
        <v>#N/A</v>
      </c>
      <c r="T1197" s="102"/>
      <c r="U1197" s="107"/>
      <c r="V1197" s="5"/>
    </row>
    <row r="1198" spans="1:22" ht="15.6" hidden="1" x14ac:dyDescent="0.3">
      <c r="A1198" s="18"/>
      <c r="B1198" s="92" t="str">
        <f>+IFERROR(VLOOKUP(A1198,'Details local delivery'!B:C,2,0),"-")</f>
        <v>-</v>
      </c>
      <c r="C1198" s="93" t="str">
        <f t="shared" si="212"/>
        <v>-</v>
      </c>
      <c r="D1198" s="94" t="str">
        <f>+IFERROR(VLOOKUP(A1198,'Details local delivery'!B:E,4,0),"-")</f>
        <v>-</v>
      </c>
      <c r="E1198" s="94" t="e">
        <f>VLOOKUP(A1198,'Details local delivery'!B:L,11,0)</f>
        <v>#N/A</v>
      </c>
      <c r="F1198" s="94">
        <f>SUMIFS('Details local delivery'!M:M,'Details local delivery'!G:G,'RECAP Delivery Plan '!A1198)</f>
        <v>0</v>
      </c>
      <c r="G1198" s="94" t="e">
        <f>VLOOKUP(A1198,'Details local delivery'!B:J,9,0)</f>
        <v>#N/A</v>
      </c>
      <c r="H1198" s="95">
        <f>SUMIFS('Details local delivery'!K:K,'Details local delivery'!G:G,'RECAP Delivery Plan '!A1198)</f>
        <v>0</v>
      </c>
      <c r="I1198" s="96">
        <f>SUMIFS('Details local delivery'!Y:Y,'Details local delivery'!B:B,A:A)</f>
        <v>0</v>
      </c>
      <c r="J1198" s="97" t="e">
        <f>AVERAGEIFS('Details local delivery'!W:W,'Details local delivery'!B:B,A1198)</f>
        <v>#DIV/0!</v>
      </c>
      <c r="K1198" s="96">
        <f>_xlfn.MAXIFS('Details local delivery'!Z:Z,'Details local delivery'!B:B,A1198)</f>
        <v>0</v>
      </c>
      <c r="L1198" s="96">
        <f>_xlfn.MAXIFS('Details local delivery'!AA:AA,'Details local delivery'!B:B,A1198)</f>
        <v>0</v>
      </c>
      <c r="M1198" s="96">
        <f>_xlfn.MAXIFS('Details local delivery'!AB:AB,'Details local delivery'!B:B,A1198)</f>
        <v>0</v>
      </c>
      <c r="N1198" s="104" t="e">
        <f t="shared" si="213"/>
        <v>#N/A</v>
      </c>
      <c r="O1198" s="104" t="e">
        <f t="shared" si="214"/>
        <v>#N/A</v>
      </c>
      <c r="P1198" s="99">
        <f t="shared" si="215"/>
        <v>0</v>
      </c>
      <c r="Q1198" s="100">
        <f t="shared" si="216"/>
        <v>0</v>
      </c>
      <c r="R1198" s="105" t="e">
        <f t="shared" si="217"/>
        <v>#DIV/0!</v>
      </c>
      <c r="S1198" s="101" t="e">
        <f t="shared" si="211"/>
        <v>#N/A</v>
      </c>
      <c r="T1198" s="102"/>
      <c r="U1198" s="107"/>
      <c r="V1198" s="5"/>
    </row>
    <row r="1199" spans="1:22" ht="15.6" hidden="1" x14ac:dyDescent="0.3">
      <c r="A1199" s="18"/>
      <c r="B1199" s="92" t="str">
        <f>+IFERROR(VLOOKUP(A1199,'Details local delivery'!B:C,2,0),"-")</f>
        <v>-</v>
      </c>
      <c r="C1199" s="93" t="str">
        <f t="shared" si="212"/>
        <v>-</v>
      </c>
      <c r="D1199" s="94" t="str">
        <f>+IFERROR(VLOOKUP(A1199,'Details local delivery'!B:E,4,0),"-")</f>
        <v>-</v>
      </c>
      <c r="E1199" s="94" t="e">
        <f>VLOOKUP(A1199,'Details local delivery'!B:L,11,0)</f>
        <v>#N/A</v>
      </c>
      <c r="F1199" s="94">
        <f>SUMIFS('Details local delivery'!M:M,'Details local delivery'!G:G,'RECAP Delivery Plan '!A1199)</f>
        <v>0</v>
      </c>
      <c r="G1199" s="94" t="e">
        <f>VLOOKUP(A1199,'Details local delivery'!B:J,9,0)</f>
        <v>#N/A</v>
      </c>
      <c r="H1199" s="95">
        <f>SUMIFS('Details local delivery'!K:K,'Details local delivery'!G:G,'RECAP Delivery Plan '!A1199)</f>
        <v>0</v>
      </c>
      <c r="I1199" s="96">
        <f>SUMIFS('Details local delivery'!Y:Y,'Details local delivery'!B:B,A:A)</f>
        <v>0</v>
      </c>
      <c r="J1199" s="97" t="e">
        <f>AVERAGEIFS('Details local delivery'!W:W,'Details local delivery'!B:B,A1199)</f>
        <v>#DIV/0!</v>
      </c>
      <c r="K1199" s="96">
        <f>_xlfn.MAXIFS('Details local delivery'!Z:Z,'Details local delivery'!B:B,A1199)</f>
        <v>0</v>
      </c>
      <c r="L1199" s="96">
        <f>_xlfn.MAXIFS('Details local delivery'!AA:AA,'Details local delivery'!B:B,A1199)</f>
        <v>0</v>
      </c>
      <c r="M1199" s="256">
        <f>IFERROR(_xlfn.MAXIFS('Details local delivery'!AB:AB,'Details local delivery'!B:B,A1199),"-")</f>
        <v>0</v>
      </c>
      <c r="N1199" s="104" t="e">
        <f t="shared" si="213"/>
        <v>#N/A</v>
      </c>
      <c r="O1199" s="104" t="e">
        <f t="shared" si="214"/>
        <v>#N/A</v>
      </c>
      <c r="P1199" s="99">
        <f t="shared" si="215"/>
        <v>0</v>
      </c>
      <c r="Q1199" s="100">
        <f t="shared" si="216"/>
        <v>0</v>
      </c>
      <c r="R1199" s="105" t="e">
        <f t="shared" si="217"/>
        <v>#DIV/0!</v>
      </c>
      <c r="S1199" s="101" t="e">
        <f t="shared" si="211"/>
        <v>#N/A</v>
      </c>
      <c r="T1199" s="102"/>
      <c r="U1199" s="107"/>
      <c r="V1199" s="5"/>
    </row>
    <row r="1200" spans="1:22" ht="15.6" hidden="1" x14ac:dyDescent="0.3">
      <c r="A1200" s="18"/>
      <c r="B1200" s="92" t="str">
        <f>+IFERROR(VLOOKUP(A1200,'Details local delivery'!B:C,2,0),"-")</f>
        <v>-</v>
      </c>
      <c r="C1200" s="93" t="str">
        <f t="shared" si="212"/>
        <v>-</v>
      </c>
      <c r="D1200" s="94" t="str">
        <f>+IFERROR(VLOOKUP(A1200,'Details local delivery'!B:E,4,0),"-")</f>
        <v>-</v>
      </c>
      <c r="E1200" s="94" t="e">
        <f>VLOOKUP(A1200,'Details local delivery'!B:L,11,0)</f>
        <v>#N/A</v>
      </c>
      <c r="F1200" s="94">
        <f>SUMIFS('Details local delivery'!M:M,'Details local delivery'!G:G,'RECAP Delivery Plan '!A1200)</f>
        <v>0</v>
      </c>
      <c r="G1200" s="94" t="e">
        <f>VLOOKUP(A1200,'Details local delivery'!B:J,9,0)</f>
        <v>#N/A</v>
      </c>
      <c r="H1200" s="95">
        <f>SUMIFS('Details local delivery'!K:K,'Details local delivery'!G:G,'RECAP Delivery Plan '!A1200)</f>
        <v>0</v>
      </c>
      <c r="I1200" s="96">
        <f>SUMIFS('Details local delivery'!Y:Y,'Details local delivery'!B:B,A:A)</f>
        <v>0</v>
      </c>
      <c r="J1200" s="97" t="e">
        <f>AVERAGEIFS('Details local delivery'!W:W,'Details local delivery'!B:B,A1200)</f>
        <v>#DIV/0!</v>
      </c>
      <c r="K1200" s="96">
        <f>_xlfn.MAXIFS('Details local delivery'!Z:Z,'Details local delivery'!B:B,A1200)</f>
        <v>0</v>
      </c>
      <c r="L1200" s="96">
        <f>_xlfn.MAXIFS('Details local delivery'!AA:AA,'Details local delivery'!B:B,A1200)</f>
        <v>0</v>
      </c>
      <c r="M1200" s="256">
        <f>IFERROR(_xlfn.MAXIFS('Details local delivery'!AB:AB,'Details local delivery'!B:B,A1200),"-")</f>
        <v>0</v>
      </c>
      <c r="N1200" s="104" t="e">
        <f t="shared" si="213"/>
        <v>#N/A</v>
      </c>
      <c r="O1200" s="104" t="e">
        <f t="shared" si="214"/>
        <v>#N/A</v>
      </c>
      <c r="P1200" s="99">
        <f t="shared" si="215"/>
        <v>0</v>
      </c>
      <c r="Q1200" s="100">
        <f t="shared" si="216"/>
        <v>0</v>
      </c>
      <c r="R1200" s="105" t="e">
        <f t="shared" si="217"/>
        <v>#DIV/0!</v>
      </c>
      <c r="S1200" s="101" t="e">
        <f t="shared" si="211"/>
        <v>#N/A</v>
      </c>
      <c r="T1200" s="102"/>
      <c r="U1200" s="107"/>
      <c r="V1200" s="5"/>
    </row>
    <row r="1201" spans="1:22" ht="15.6" hidden="1" x14ac:dyDescent="0.3">
      <c r="A1201" s="18"/>
      <c r="B1201" s="92" t="str">
        <f>+IFERROR(VLOOKUP(A1201,'Details local delivery'!B:C,2,0),"-")</f>
        <v>-</v>
      </c>
      <c r="C1201" s="93" t="str">
        <f t="shared" si="212"/>
        <v>-</v>
      </c>
      <c r="D1201" s="94" t="str">
        <f>+IFERROR(VLOOKUP(A1201,'Details local delivery'!B:E,4,0),"-")</f>
        <v>-</v>
      </c>
      <c r="E1201" s="94" t="e">
        <f>VLOOKUP(A1201,'Details local delivery'!B:L,11,0)</f>
        <v>#N/A</v>
      </c>
      <c r="F1201" s="94">
        <f>SUMIFS('Details local delivery'!M:M,'Details local delivery'!G:G,'RECAP Delivery Plan '!A1201)</f>
        <v>0</v>
      </c>
      <c r="G1201" s="94" t="e">
        <f>VLOOKUP(A1201,'Details local delivery'!B:J,9,0)</f>
        <v>#N/A</v>
      </c>
      <c r="H1201" s="95">
        <f>SUMIFS('Details local delivery'!K:K,'Details local delivery'!G:G,'RECAP Delivery Plan '!A1201)</f>
        <v>0</v>
      </c>
      <c r="I1201" s="96">
        <f>SUMIFS('Details local delivery'!Y:Y,'Details local delivery'!B:B,A:A)</f>
        <v>0</v>
      </c>
      <c r="J1201" s="97" t="e">
        <f>AVERAGEIFS('Details local delivery'!W:W,'Details local delivery'!B:B,A1201)</f>
        <v>#DIV/0!</v>
      </c>
      <c r="K1201" s="96">
        <f>_xlfn.MAXIFS('Details local delivery'!Z:Z,'Details local delivery'!B:B,A1201)</f>
        <v>0</v>
      </c>
      <c r="L1201" s="96">
        <f>_xlfn.MAXIFS('Details local delivery'!AA:AA,'Details local delivery'!B:B,A1201)</f>
        <v>0</v>
      </c>
      <c r="M1201" s="256">
        <f>IFERROR(_xlfn.MAXIFS('Details local delivery'!AB:AB,'Details local delivery'!B:B,A1201),"-")</f>
        <v>0</v>
      </c>
      <c r="N1201" s="104" t="e">
        <f t="shared" si="213"/>
        <v>#N/A</v>
      </c>
      <c r="O1201" s="104" t="e">
        <f t="shared" si="214"/>
        <v>#N/A</v>
      </c>
      <c r="P1201" s="99">
        <f t="shared" si="215"/>
        <v>0</v>
      </c>
      <c r="Q1201" s="100">
        <f t="shared" si="216"/>
        <v>0</v>
      </c>
      <c r="R1201" s="105" t="e">
        <f t="shared" si="217"/>
        <v>#DIV/0!</v>
      </c>
      <c r="S1201" s="101" t="e">
        <f t="shared" si="211"/>
        <v>#N/A</v>
      </c>
      <c r="T1201" s="102"/>
      <c r="U1201" s="107"/>
      <c r="V1201" s="5"/>
    </row>
    <row r="1202" spans="1:22" ht="15.6" hidden="1" x14ac:dyDescent="0.3">
      <c r="A1202" s="18"/>
      <c r="B1202" s="92" t="str">
        <f>+IFERROR(VLOOKUP(A1202,'Details local delivery'!B:C,2,0),"-")</f>
        <v>-</v>
      </c>
      <c r="C1202" s="93" t="str">
        <f t="shared" si="212"/>
        <v>-</v>
      </c>
      <c r="D1202" s="94" t="str">
        <f>+IFERROR(VLOOKUP(A1202,'Details local delivery'!B:E,4,0),"-")</f>
        <v>-</v>
      </c>
      <c r="E1202" s="94" t="e">
        <f>VLOOKUP(A1202,'Details local delivery'!B:L,11,0)</f>
        <v>#N/A</v>
      </c>
      <c r="F1202" s="94">
        <f>SUMIFS('Details local delivery'!M:M,'Details local delivery'!G:G,'RECAP Delivery Plan '!A1202)</f>
        <v>0</v>
      </c>
      <c r="G1202" s="94" t="e">
        <f>VLOOKUP(A1202,'Details local delivery'!B:J,9,0)</f>
        <v>#N/A</v>
      </c>
      <c r="H1202" s="95">
        <f>SUMIFS('Details local delivery'!K:K,'Details local delivery'!G:G,'RECAP Delivery Plan '!A1202)</f>
        <v>0</v>
      </c>
      <c r="I1202" s="96">
        <f>SUMIFS('Details local delivery'!Y:Y,'Details local delivery'!B:B,A:A)</f>
        <v>0</v>
      </c>
      <c r="J1202" s="97" t="e">
        <f>AVERAGEIFS('Details local delivery'!W:W,'Details local delivery'!B:B,A1202)</f>
        <v>#DIV/0!</v>
      </c>
      <c r="K1202" s="96">
        <f>_xlfn.MAXIFS('Details local delivery'!Z:Z,'Details local delivery'!B:B,A1202)</f>
        <v>0</v>
      </c>
      <c r="L1202" s="96">
        <f>_xlfn.MAXIFS('Details local delivery'!AA:AA,'Details local delivery'!B:B,A1202)</f>
        <v>0</v>
      </c>
      <c r="M1202" s="256">
        <f>IFERROR(_xlfn.MAXIFS('Details local delivery'!AB:AB,'Details local delivery'!B:B,A1202),"-")</f>
        <v>0</v>
      </c>
      <c r="N1202" s="104" t="e">
        <f t="shared" si="213"/>
        <v>#N/A</v>
      </c>
      <c r="O1202" s="104" t="e">
        <f t="shared" si="214"/>
        <v>#N/A</v>
      </c>
      <c r="P1202" s="99">
        <f t="shared" si="215"/>
        <v>0</v>
      </c>
      <c r="Q1202" s="100">
        <f t="shared" si="216"/>
        <v>0</v>
      </c>
      <c r="R1202" s="105" t="e">
        <f t="shared" si="217"/>
        <v>#DIV/0!</v>
      </c>
      <c r="S1202" s="101" t="e">
        <f t="shared" si="211"/>
        <v>#N/A</v>
      </c>
      <c r="T1202" s="102"/>
      <c r="U1202" s="107"/>
      <c r="V1202" s="5"/>
    </row>
    <row r="1203" spans="1:22" ht="15.6" hidden="1" x14ac:dyDescent="0.3">
      <c r="A1203" s="18"/>
      <c r="B1203" s="92" t="str">
        <f>+IFERROR(VLOOKUP(A1203,'Details local delivery'!B:C,2,0),"-")</f>
        <v>-</v>
      </c>
      <c r="C1203" s="93" t="str">
        <f t="shared" si="212"/>
        <v>-</v>
      </c>
      <c r="D1203" s="94" t="str">
        <f>+IFERROR(VLOOKUP(A1203,'Details local delivery'!B:E,4,0),"-")</f>
        <v>-</v>
      </c>
      <c r="E1203" s="94" t="e">
        <f>VLOOKUP(A1203,'Details local delivery'!B:L,11,0)</f>
        <v>#N/A</v>
      </c>
      <c r="F1203" s="94">
        <f>SUMIFS('Details local delivery'!M:M,'Details local delivery'!G:G,'RECAP Delivery Plan '!A1203)</f>
        <v>0</v>
      </c>
      <c r="G1203" s="94" t="e">
        <f>VLOOKUP(A1203,'Details local delivery'!B:J,9,0)</f>
        <v>#N/A</v>
      </c>
      <c r="H1203" s="95">
        <f>SUMIFS('Details local delivery'!K:K,'Details local delivery'!G:G,'RECAP Delivery Plan '!A1203)</f>
        <v>0</v>
      </c>
      <c r="I1203" s="96">
        <f>SUMIFS('Details local delivery'!Y:Y,'Details local delivery'!B:B,A:A)</f>
        <v>0</v>
      </c>
      <c r="J1203" s="97" t="e">
        <f>AVERAGEIFS('Details local delivery'!W:W,'Details local delivery'!B:B,A1203)</f>
        <v>#DIV/0!</v>
      </c>
      <c r="K1203" s="96">
        <f>_xlfn.MAXIFS('Details local delivery'!Z:Z,'Details local delivery'!B:B,A1203)</f>
        <v>0</v>
      </c>
      <c r="L1203" s="96">
        <f>_xlfn.MAXIFS('Details local delivery'!AA:AA,'Details local delivery'!B:B,A1203)</f>
        <v>0</v>
      </c>
      <c r="M1203" s="256">
        <f>IFERROR(_xlfn.MAXIFS('Details local delivery'!AB:AB,'Details local delivery'!B:B,A1203),"-")</f>
        <v>0</v>
      </c>
      <c r="N1203" s="104" t="e">
        <f t="shared" si="213"/>
        <v>#N/A</v>
      </c>
      <c r="O1203" s="104" t="e">
        <f t="shared" si="214"/>
        <v>#N/A</v>
      </c>
      <c r="P1203" s="99">
        <f t="shared" si="215"/>
        <v>0</v>
      </c>
      <c r="Q1203" s="100">
        <f t="shared" si="216"/>
        <v>0</v>
      </c>
      <c r="R1203" s="105" t="e">
        <f t="shared" si="217"/>
        <v>#DIV/0!</v>
      </c>
      <c r="S1203" s="101" t="e">
        <f t="shared" si="211"/>
        <v>#N/A</v>
      </c>
      <c r="T1203" s="102"/>
      <c r="U1203" s="107"/>
      <c r="V1203" s="5"/>
    </row>
    <row r="1204" spans="1:22" ht="15.6" hidden="1" x14ac:dyDescent="0.3">
      <c r="A1204" s="18"/>
      <c r="B1204" s="92" t="str">
        <f>+IFERROR(VLOOKUP(A1204,'Details local delivery'!B:C,2,0),"-")</f>
        <v>-</v>
      </c>
      <c r="C1204" s="93" t="str">
        <f t="shared" si="212"/>
        <v>-</v>
      </c>
      <c r="D1204" s="94" t="str">
        <f>+IFERROR(VLOOKUP(A1204,'Details local delivery'!B:E,4,0),"-")</f>
        <v>-</v>
      </c>
      <c r="E1204" s="94" t="e">
        <f>VLOOKUP(A1204,'Details local delivery'!B:L,11,0)</f>
        <v>#N/A</v>
      </c>
      <c r="F1204" s="94">
        <f>SUMIFS('Details local delivery'!M:M,'Details local delivery'!G:G,'RECAP Delivery Plan '!A1204)</f>
        <v>0</v>
      </c>
      <c r="G1204" s="94" t="e">
        <f>VLOOKUP(A1204,'Details local delivery'!B:J,9,0)</f>
        <v>#N/A</v>
      </c>
      <c r="H1204" s="95">
        <f>SUMIFS('Details local delivery'!K:K,'Details local delivery'!G:G,'RECAP Delivery Plan '!A1204)</f>
        <v>0</v>
      </c>
      <c r="I1204" s="96">
        <f>SUMIFS('Details local delivery'!Y:Y,'Details local delivery'!B:B,A:A)</f>
        <v>0</v>
      </c>
      <c r="J1204" s="97" t="e">
        <f>AVERAGEIFS('Details local delivery'!W:W,'Details local delivery'!B:B,A1204)</f>
        <v>#DIV/0!</v>
      </c>
      <c r="K1204" s="96">
        <f>_xlfn.MAXIFS('Details local delivery'!Z:Z,'Details local delivery'!B:B,A1204)</f>
        <v>0</v>
      </c>
      <c r="L1204" s="96">
        <f>_xlfn.MAXIFS('Details local delivery'!AA:AA,'Details local delivery'!B:B,A1204)</f>
        <v>0</v>
      </c>
      <c r="M1204" s="256">
        <f>IFERROR(_xlfn.MAXIFS('Details local delivery'!AB:AB,'Details local delivery'!B:B,A1204),"-")</f>
        <v>0</v>
      </c>
      <c r="N1204" s="104" t="e">
        <f t="shared" si="213"/>
        <v>#N/A</v>
      </c>
      <c r="O1204" s="104" t="e">
        <f t="shared" si="214"/>
        <v>#N/A</v>
      </c>
      <c r="P1204" s="99">
        <f t="shared" si="215"/>
        <v>0</v>
      </c>
      <c r="Q1204" s="100">
        <f t="shared" si="216"/>
        <v>0</v>
      </c>
      <c r="R1204" s="105" t="e">
        <f t="shared" si="217"/>
        <v>#DIV/0!</v>
      </c>
      <c r="S1204" s="101" t="e">
        <f t="shared" si="211"/>
        <v>#N/A</v>
      </c>
      <c r="T1204" s="102"/>
      <c r="U1204" s="107"/>
      <c r="V1204" s="5"/>
    </row>
    <row r="1205" spans="1:22" ht="15.6" hidden="1" x14ac:dyDescent="0.3">
      <c r="A1205" s="18"/>
      <c r="B1205" s="92" t="str">
        <f>+IFERROR(VLOOKUP(A1205,'Details local delivery'!B:C,2,0),"-")</f>
        <v>-</v>
      </c>
      <c r="C1205" s="93" t="str">
        <f t="shared" si="212"/>
        <v>-</v>
      </c>
      <c r="D1205" s="94" t="str">
        <f>+IFERROR(VLOOKUP(A1205,'Details local delivery'!B:E,4,0),"-")</f>
        <v>-</v>
      </c>
      <c r="E1205" s="94" t="e">
        <f>VLOOKUP(A1205,'Details local delivery'!B:L,11,0)</f>
        <v>#N/A</v>
      </c>
      <c r="F1205" s="94">
        <f>SUMIFS('Details local delivery'!M:M,'Details local delivery'!G:G,'RECAP Delivery Plan '!A1205)</f>
        <v>0</v>
      </c>
      <c r="G1205" s="94" t="e">
        <f>VLOOKUP(A1205,'Details local delivery'!B:J,9,0)</f>
        <v>#N/A</v>
      </c>
      <c r="H1205" s="95">
        <f>SUMIFS('Details local delivery'!K:K,'Details local delivery'!G:G,'RECAP Delivery Plan '!A1205)</f>
        <v>0</v>
      </c>
      <c r="I1205" s="96">
        <f>SUMIFS('Details local delivery'!Y:Y,'Details local delivery'!B:B,A:A)</f>
        <v>0</v>
      </c>
      <c r="J1205" s="97" t="e">
        <f>AVERAGEIFS('Details local delivery'!W:W,'Details local delivery'!B:B,A1205)</f>
        <v>#DIV/0!</v>
      </c>
      <c r="K1205" s="96">
        <f>_xlfn.MAXIFS('Details local delivery'!Z:Z,'Details local delivery'!B:B,A1205)</f>
        <v>0</v>
      </c>
      <c r="L1205" s="96">
        <f>_xlfn.MAXIFS('Details local delivery'!AA:AA,'Details local delivery'!B:B,A1205)</f>
        <v>0</v>
      </c>
      <c r="M1205" s="256">
        <f>IFERROR(_xlfn.MAXIFS('Details local delivery'!AB:AB,'Details local delivery'!B:B,A1205),"-")</f>
        <v>0</v>
      </c>
      <c r="N1205" s="104" t="e">
        <f t="shared" si="213"/>
        <v>#N/A</v>
      </c>
      <c r="O1205" s="104" t="e">
        <f t="shared" si="214"/>
        <v>#N/A</v>
      </c>
      <c r="P1205" s="99">
        <f t="shared" si="215"/>
        <v>0</v>
      </c>
      <c r="Q1205" s="100">
        <f t="shared" si="216"/>
        <v>0</v>
      </c>
      <c r="R1205" s="105" t="e">
        <f t="shared" si="217"/>
        <v>#DIV/0!</v>
      </c>
      <c r="S1205" s="101" t="e">
        <f t="shared" si="211"/>
        <v>#N/A</v>
      </c>
      <c r="T1205" s="102"/>
      <c r="U1205" s="107"/>
      <c r="V1205" s="5"/>
    </row>
    <row r="1206" spans="1:22" ht="15.6" hidden="1" x14ac:dyDescent="0.3">
      <c r="A1206" s="18"/>
      <c r="B1206" s="92" t="str">
        <f>+IFERROR(VLOOKUP(A1206,'Details local delivery'!B:C,2,0),"-")</f>
        <v>-</v>
      </c>
      <c r="C1206" s="93" t="str">
        <f t="shared" si="212"/>
        <v>-</v>
      </c>
      <c r="D1206" s="94" t="str">
        <f>+IFERROR(VLOOKUP(A1206,'Details local delivery'!B:E,4,0),"-")</f>
        <v>-</v>
      </c>
      <c r="E1206" s="94" t="e">
        <f>VLOOKUP(A1206,'Details local delivery'!B:L,11,0)</f>
        <v>#N/A</v>
      </c>
      <c r="F1206" s="94">
        <f>SUMIFS('Details local delivery'!M:M,'Details local delivery'!G:G,'RECAP Delivery Plan '!A1206)</f>
        <v>0</v>
      </c>
      <c r="G1206" s="94" t="e">
        <f>VLOOKUP(A1206,'Details local delivery'!B:J,9,0)</f>
        <v>#N/A</v>
      </c>
      <c r="H1206" s="95">
        <f>SUMIFS('Details local delivery'!K:K,'Details local delivery'!G:G,'RECAP Delivery Plan '!A1206)</f>
        <v>0</v>
      </c>
      <c r="I1206" s="96">
        <f>SUMIFS('Details local delivery'!Y:Y,'Details local delivery'!B:B,A:A)</f>
        <v>0</v>
      </c>
      <c r="J1206" s="97" t="e">
        <f>AVERAGEIFS('Details local delivery'!W:W,'Details local delivery'!B:B,A1206)</f>
        <v>#DIV/0!</v>
      </c>
      <c r="K1206" s="96">
        <f>_xlfn.MAXIFS('Details local delivery'!Z:Z,'Details local delivery'!B:B,A1206)</f>
        <v>0</v>
      </c>
      <c r="L1206" s="96">
        <f>_xlfn.MAXIFS('Details local delivery'!AA:AA,'Details local delivery'!B:B,A1206)</f>
        <v>0</v>
      </c>
      <c r="M1206" s="256">
        <f>IFERROR(_xlfn.MAXIFS('Details local delivery'!AB:AB,'Details local delivery'!B:B,A1206),"-")</f>
        <v>0</v>
      </c>
      <c r="N1206" s="104" t="e">
        <f t="shared" si="213"/>
        <v>#N/A</v>
      </c>
      <c r="O1206" s="104" t="e">
        <f t="shared" si="214"/>
        <v>#N/A</v>
      </c>
      <c r="P1206" s="99">
        <f t="shared" si="215"/>
        <v>0</v>
      </c>
      <c r="Q1206" s="100">
        <f t="shared" si="216"/>
        <v>0</v>
      </c>
      <c r="R1206" s="105" t="e">
        <f t="shared" si="217"/>
        <v>#DIV/0!</v>
      </c>
      <c r="S1206" s="101" t="e">
        <f t="shared" si="211"/>
        <v>#N/A</v>
      </c>
      <c r="T1206" s="102"/>
      <c r="U1206" s="107"/>
      <c r="V1206" s="5"/>
    </row>
    <row r="1207" spans="1:22" ht="15.6" hidden="1" x14ac:dyDescent="0.3">
      <c r="A1207" s="18"/>
      <c r="B1207" s="92" t="str">
        <f>+IFERROR(VLOOKUP(A1207,'Details local delivery'!B:C,2,0),"-")</f>
        <v>-</v>
      </c>
      <c r="C1207" s="93" t="str">
        <f t="shared" si="212"/>
        <v>-</v>
      </c>
      <c r="D1207" s="94" t="str">
        <f>+IFERROR(VLOOKUP(A1207,'Details local delivery'!B:E,4,0),"-")</f>
        <v>-</v>
      </c>
      <c r="E1207" s="94" t="e">
        <f>VLOOKUP(A1207,'Details local delivery'!B:L,11,0)</f>
        <v>#N/A</v>
      </c>
      <c r="F1207" s="94">
        <f>SUMIFS('Details local delivery'!M:M,'Details local delivery'!G:G,'RECAP Delivery Plan '!A1207)</f>
        <v>0</v>
      </c>
      <c r="G1207" s="94" t="e">
        <f>VLOOKUP(A1207,'Details local delivery'!B:J,9,0)</f>
        <v>#N/A</v>
      </c>
      <c r="H1207" s="95">
        <f>SUMIFS('Details local delivery'!K:K,'Details local delivery'!G:G,'RECAP Delivery Plan '!A1207)</f>
        <v>0</v>
      </c>
      <c r="I1207" s="96">
        <f>SUMIFS('Details local delivery'!Y:Y,'Details local delivery'!B:B,A:A)</f>
        <v>0</v>
      </c>
      <c r="J1207" s="97" t="e">
        <f>AVERAGEIFS('Details local delivery'!W:W,'Details local delivery'!B:B,A1207)</f>
        <v>#DIV/0!</v>
      </c>
      <c r="K1207" s="96">
        <f>_xlfn.MAXIFS('Details local delivery'!Z:Z,'Details local delivery'!B:B,A1207)</f>
        <v>0</v>
      </c>
      <c r="L1207" s="96">
        <f>_xlfn.MAXIFS('Details local delivery'!AA:AA,'Details local delivery'!B:B,A1207)</f>
        <v>0</v>
      </c>
      <c r="M1207" s="96">
        <f>_xlfn.MAXIFS('Details local delivery'!AB:AB,'Details local delivery'!B:B,A1207)</f>
        <v>0</v>
      </c>
      <c r="N1207" s="104" t="e">
        <f t="shared" si="213"/>
        <v>#N/A</v>
      </c>
      <c r="O1207" s="104" t="e">
        <f t="shared" si="214"/>
        <v>#N/A</v>
      </c>
      <c r="P1207" s="99">
        <f t="shared" si="215"/>
        <v>0</v>
      </c>
      <c r="Q1207" s="100">
        <f t="shared" si="216"/>
        <v>0</v>
      </c>
      <c r="R1207" s="105" t="e">
        <f t="shared" si="217"/>
        <v>#DIV/0!</v>
      </c>
      <c r="S1207" s="101" t="e">
        <f t="shared" si="211"/>
        <v>#N/A</v>
      </c>
      <c r="T1207" s="102"/>
      <c r="U1207" s="107"/>
      <c r="V1207" s="5"/>
    </row>
    <row r="1208" spans="1:22" ht="15.6" hidden="1" x14ac:dyDescent="0.3">
      <c r="A1208" s="18"/>
      <c r="B1208" s="92" t="str">
        <f>+IFERROR(VLOOKUP(A1208,'Details local delivery'!B:C,2,0),"-")</f>
        <v>-</v>
      </c>
      <c r="C1208" s="93" t="str">
        <f t="shared" si="212"/>
        <v>-</v>
      </c>
      <c r="D1208" s="94" t="str">
        <f>+IFERROR(VLOOKUP(A1208,'Details local delivery'!B:E,4,0),"-")</f>
        <v>-</v>
      </c>
      <c r="E1208" s="94" t="e">
        <f>VLOOKUP(A1208,'Details local delivery'!B:L,11,0)</f>
        <v>#N/A</v>
      </c>
      <c r="F1208" s="94">
        <f>SUMIFS('Details local delivery'!M:M,'Details local delivery'!G:G,'RECAP Delivery Plan '!A1208)</f>
        <v>0</v>
      </c>
      <c r="G1208" s="94" t="e">
        <f>VLOOKUP(A1208,'Details local delivery'!B:J,9,0)</f>
        <v>#N/A</v>
      </c>
      <c r="H1208" s="95">
        <f>SUMIFS('Details local delivery'!K:K,'Details local delivery'!G:G,'RECAP Delivery Plan '!A1208)</f>
        <v>0</v>
      </c>
      <c r="I1208" s="96">
        <f>SUMIFS('Details local delivery'!Y:Y,'Details local delivery'!B:B,A:A)</f>
        <v>0</v>
      </c>
      <c r="J1208" s="97" t="e">
        <f>AVERAGEIFS('Details local delivery'!W:W,'Details local delivery'!B:B,A1208)</f>
        <v>#DIV/0!</v>
      </c>
      <c r="K1208" s="96">
        <f>_xlfn.MAXIFS('Details local delivery'!Z:Z,'Details local delivery'!B:B,A1208)</f>
        <v>0</v>
      </c>
      <c r="L1208" s="96">
        <f>_xlfn.MAXIFS('Details local delivery'!AA:AA,'Details local delivery'!B:B,A1208)</f>
        <v>0</v>
      </c>
      <c r="M1208" s="256">
        <f>IFERROR(_xlfn.MAXIFS('Details local delivery'!AB:AB,'Details local delivery'!B:B,A1208),"-")</f>
        <v>0</v>
      </c>
      <c r="N1208" s="104" t="e">
        <f t="shared" si="213"/>
        <v>#N/A</v>
      </c>
      <c r="O1208" s="104" t="e">
        <f t="shared" si="214"/>
        <v>#N/A</v>
      </c>
      <c r="P1208" s="99">
        <f t="shared" si="215"/>
        <v>0</v>
      </c>
      <c r="Q1208" s="100">
        <f t="shared" si="216"/>
        <v>0</v>
      </c>
      <c r="R1208" s="105" t="e">
        <f t="shared" si="217"/>
        <v>#DIV/0!</v>
      </c>
      <c r="S1208" s="101" t="e">
        <f t="shared" ref="S1208:S1271" si="218">MAX(N1208,O1208)</f>
        <v>#N/A</v>
      </c>
      <c r="T1208" s="102"/>
      <c r="U1208" s="107"/>
      <c r="V1208" s="5"/>
    </row>
    <row r="1209" spans="1:22" ht="15.6" hidden="1" x14ac:dyDescent="0.3">
      <c r="A1209" s="18"/>
      <c r="B1209" s="92" t="str">
        <f>+IFERROR(VLOOKUP(A1209,'Details local delivery'!B:C,2,0),"-")</f>
        <v>-</v>
      </c>
      <c r="C1209" s="93" t="str">
        <f t="shared" si="212"/>
        <v>-</v>
      </c>
      <c r="D1209" s="94" t="str">
        <f>+IFERROR(VLOOKUP(A1209,'Details local delivery'!B:E,4,0),"-")</f>
        <v>-</v>
      </c>
      <c r="E1209" s="94" t="e">
        <f>VLOOKUP(A1209,'Details local delivery'!B:L,11,0)</f>
        <v>#N/A</v>
      </c>
      <c r="F1209" s="94">
        <f>SUMIFS('Details local delivery'!M:M,'Details local delivery'!G:G,'RECAP Delivery Plan '!A1209)</f>
        <v>0</v>
      </c>
      <c r="G1209" s="94" t="e">
        <f>VLOOKUP(A1209,'Details local delivery'!B:J,9,0)</f>
        <v>#N/A</v>
      </c>
      <c r="H1209" s="95">
        <f>SUMIFS('Details local delivery'!K:K,'Details local delivery'!G:G,'RECAP Delivery Plan '!A1209)</f>
        <v>0</v>
      </c>
      <c r="I1209" s="96">
        <f>SUMIFS('Details local delivery'!Y:Y,'Details local delivery'!B:B,A:A)</f>
        <v>0</v>
      </c>
      <c r="J1209" s="97" t="e">
        <f>AVERAGEIFS('Details local delivery'!W:W,'Details local delivery'!B:B,A1209)</f>
        <v>#DIV/0!</v>
      </c>
      <c r="K1209" s="96">
        <f>_xlfn.MAXIFS('Details local delivery'!Z:Z,'Details local delivery'!B:B,A1209)</f>
        <v>0</v>
      </c>
      <c r="L1209" s="96">
        <f>_xlfn.MAXIFS('Details local delivery'!AA:AA,'Details local delivery'!B:B,A1209)</f>
        <v>0</v>
      </c>
      <c r="M1209" s="256">
        <f>IFERROR(_xlfn.MAXIFS('Details local delivery'!AB:AB,'Details local delivery'!B:B,A1209),"-")</f>
        <v>0</v>
      </c>
      <c r="N1209" s="104" t="e">
        <f t="shared" si="213"/>
        <v>#N/A</v>
      </c>
      <c r="O1209" s="104" t="e">
        <f t="shared" si="214"/>
        <v>#N/A</v>
      </c>
      <c r="P1209" s="99">
        <f t="shared" si="215"/>
        <v>0</v>
      </c>
      <c r="Q1209" s="100">
        <f t="shared" si="216"/>
        <v>0</v>
      </c>
      <c r="R1209" s="105" t="e">
        <f t="shared" si="217"/>
        <v>#DIV/0!</v>
      </c>
      <c r="S1209" s="101" t="e">
        <f t="shared" si="218"/>
        <v>#N/A</v>
      </c>
      <c r="T1209" s="102"/>
      <c r="U1209" s="107"/>
      <c r="V1209" s="5"/>
    </row>
    <row r="1210" spans="1:22" ht="15.6" hidden="1" x14ac:dyDescent="0.3">
      <c r="A1210" s="18"/>
      <c r="B1210" s="92" t="str">
        <f>+IFERROR(VLOOKUP(A1210,'Details local delivery'!B:C,2,0),"-")</f>
        <v>-</v>
      </c>
      <c r="C1210" s="93" t="str">
        <f t="shared" si="212"/>
        <v>-</v>
      </c>
      <c r="D1210" s="94" t="str">
        <f>+IFERROR(VLOOKUP(A1210,'Details local delivery'!B:E,4,0),"-")</f>
        <v>-</v>
      </c>
      <c r="E1210" s="94" t="e">
        <f>VLOOKUP(A1210,'Details local delivery'!B:L,11,0)</f>
        <v>#N/A</v>
      </c>
      <c r="F1210" s="94">
        <f>SUMIFS('Details local delivery'!M:M,'Details local delivery'!G:G,'RECAP Delivery Plan '!A1210)</f>
        <v>0</v>
      </c>
      <c r="G1210" s="94" t="e">
        <f>VLOOKUP(A1210,'Details local delivery'!B:J,9,0)</f>
        <v>#N/A</v>
      </c>
      <c r="H1210" s="95">
        <f>SUMIFS('Details local delivery'!K:K,'Details local delivery'!G:G,'RECAP Delivery Plan '!A1210)</f>
        <v>0</v>
      </c>
      <c r="I1210" s="96">
        <f>SUMIFS('Details local delivery'!Y:Y,'Details local delivery'!B:B,A:A)</f>
        <v>0</v>
      </c>
      <c r="J1210" s="97" t="e">
        <f>AVERAGEIFS('Details local delivery'!W:W,'Details local delivery'!B:B,A1210)</f>
        <v>#DIV/0!</v>
      </c>
      <c r="K1210" s="96">
        <f>_xlfn.MAXIFS('Details local delivery'!Z:Z,'Details local delivery'!B:B,A1210)</f>
        <v>0</v>
      </c>
      <c r="L1210" s="96">
        <f>_xlfn.MAXIFS('Details local delivery'!AA:AA,'Details local delivery'!B:B,A1210)</f>
        <v>0</v>
      </c>
      <c r="M1210" s="256">
        <f>IFERROR(_xlfn.MAXIFS('Details local delivery'!AB:AB,'Details local delivery'!B:B,A1210),"-")</f>
        <v>0</v>
      </c>
      <c r="N1210" s="104" t="e">
        <f t="shared" si="213"/>
        <v>#N/A</v>
      </c>
      <c r="O1210" s="104" t="e">
        <f t="shared" si="214"/>
        <v>#N/A</v>
      </c>
      <c r="P1210" s="99">
        <f t="shared" si="215"/>
        <v>0</v>
      </c>
      <c r="Q1210" s="100">
        <f t="shared" si="216"/>
        <v>0</v>
      </c>
      <c r="R1210" s="105" t="e">
        <f t="shared" si="217"/>
        <v>#DIV/0!</v>
      </c>
      <c r="S1210" s="101" t="e">
        <f t="shared" si="218"/>
        <v>#N/A</v>
      </c>
      <c r="T1210" s="102"/>
      <c r="U1210" s="107"/>
      <c r="V1210" s="5"/>
    </row>
    <row r="1211" spans="1:22" ht="15.6" hidden="1" x14ac:dyDescent="0.3">
      <c r="A1211" s="18"/>
      <c r="B1211" s="92" t="str">
        <f>+IFERROR(VLOOKUP(A1211,'Details local delivery'!B:C,2,0),"-")</f>
        <v>-</v>
      </c>
      <c r="C1211" s="93" t="str">
        <f t="shared" si="212"/>
        <v>-</v>
      </c>
      <c r="D1211" s="94" t="str">
        <f>+IFERROR(VLOOKUP(A1211,'Details local delivery'!B:E,4,0),"-")</f>
        <v>-</v>
      </c>
      <c r="E1211" s="94" t="e">
        <f>VLOOKUP(A1211,'Details local delivery'!B:L,11,0)</f>
        <v>#N/A</v>
      </c>
      <c r="F1211" s="94">
        <f>SUMIFS('Details local delivery'!M:M,'Details local delivery'!G:G,'RECAP Delivery Plan '!A1211)</f>
        <v>0</v>
      </c>
      <c r="G1211" s="94" t="e">
        <f>VLOOKUP(A1211,'Details local delivery'!B:J,9,0)</f>
        <v>#N/A</v>
      </c>
      <c r="H1211" s="95">
        <f>SUMIFS('Details local delivery'!K:K,'Details local delivery'!G:G,'RECAP Delivery Plan '!A1211)</f>
        <v>0</v>
      </c>
      <c r="I1211" s="96">
        <f>SUMIFS('Details local delivery'!Y:Y,'Details local delivery'!B:B,A:A)</f>
        <v>0</v>
      </c>
      <c r="J1211" s="97" t="e">
        <f>AVERAGEIFS('Details local delivery'!W:W,'Details local delivery'!B:B,A1211)</f>
        <v>#DIV/0!</v>
      </c>
      <c r="K1211" s="96">
        <f>_xlfn.MAXIFS('Details local delivery'!Z:Z,'Details local delivery'!B:B,A1211)</f>
        <v>0</v>
      </c>
      <c r="L1211" s="96">
        <f>_xlfn.MAXIFS('Details local delivery'!AA:AA,'Details local delivery'!B:B,A1211)</f>
        <v>0</v>
      </c>
      <c r="M1211" s="256">
        <f>IFERROR(_xlfn.MAXIFS('Details local delivery'!AB:AB,'Details local delivery'!B:B,A1211),"-")</f>
        <v>0</v>
      </c>
      <c r="N1211" s="104" t="e">
        <f t="shared" si="213"/>
        <v>#N/A</v>
      </c>
      <c r="O1211" s="104" t="e">
        <f t="shared" si="214"/>
        <v>#N/A</v>
      </c>
      <c r="P1211" s="99">
        <f t="shared" si="215"/>
        <v>0</v>
      </c>
      <c r="Q1211" s="100">
        <f t="shared" si="216"/>
        <v>0</v>
      </c>
      <c r="R1211" s="105" t="e">
        <f t="shared" si="217"/>
        <v>#DIV/0!</v>
      </c>
      <c r="S1211" s="101" t="e">
        <f t="shared" si="218"/>
        <v>#N/A</v>
      </c>
      <c r="T1211" s="102"/>
      <c r="U1211" s="107"/>
      <c r="V1211" s="5"/>
    </row>
    <row r="1212" spans="1:22" ht="15.6" hidden="1" x14ac:dyDescent="0.3">
      <c r="A1212" s="18"/>
      <c r="B1212" s="92" t="str">
        <f>+IFERROR(VLOOKUP(A1212,'Details local delivery'!B:C,2,0),"-")</f>
        <v>-</v>
      </c>
      <c r="C1212" s="93" t="str">
        <f t="shared" si="212"/>
        <v>-</v>
      </c>
      <c r="D1212" s="94" t="str">
        <f>+IFERROR(VLOOKUP(A1212,'Details local delivery'!B:E,4,0),"-")</f>
        <v>-</v>
      </c>
      <c r="E1212" s="94" t="e">
        <f>VLOOKUP(A1212,'Details local delivery'!B:L,11,0)</f>
        <v>#N/A</v>
      </c>
      <c r="F1212" s="94">
        <f>SUMIFS('Details local delivery'!M:M,'Details local delivery'!G:G,'RECAP Delivery Plan '!A1212)</f>
        <v>0</v>
      </c>
      <c r="G1212" s="94" t="e">
        <f>VLOOKUP(A1212,'Details local delivery'!B:J,9,0)</f>
        <v>#N/A</v>
      </c>
      <c r="H1212" s="95">
        <f>SUMIFS('Details local delivery'!K:K,'Details local delivery'!G:G,'RECAP Delivery Plan '!A1212)</f>
        <v>0</v>
      </c>
      <c r="I1212" s="96">
        <f>SUMIFS('Details local delivery'!Y:Y,'Details local delivery'!B:B,A:A)</f>
        <v>0</v>
      </c>
      <c r="J1212" s="97" t="e">
        <f>AVERAGEIFS('Details local delivery'!W:W,'Details local delivery'!B:B,A1212)</f>
        <v>#DIV/0!</v>
      </c>
      <c r="K1212" s="96">
        <f>_xlfn.MAXIFS('Details local delivery'!Z:Z,'Details local delivery'!B:B,A1212)</f>
        <v>0</v>
      </c>
      <c r="L1212" s="96">
        <f>_xlfn.MAXIFS('Details local delivery'!AA:AA,'Details local delivery'!B:B,A1212)</f>
        <v>0</v>
      </c>
      <c r="M1212" s="256">
        <f>IFERROR(_xlfn.MAXIFS('Details local delivery'!AB:AB,'Details local delivery'!B:B,A1212),"-")</f>
        <v>0</v>
      </c>
      <c r="N1212" s="104" t="e">
        <f t="shared" si="213"/>
        <v>#N/A</v>
      </c>
      <c r="O1212" s="104" t="e">
        <f t="shared" si="214"/>
        <v>#N/A</v>
      </c>
      <c r="P1212" s="99">
        <f t="shared" si="215"/>
        <v>0</v>
      </c>
      <c r="Q1212" s="100">
        <f t="shared" si="216"/>
        <v>0</v>
      </c>
      <c r="R1212" s="105" t="e">
        <f t="shared" si="217"/>
        <v>#DIV/0!</v>
      </c>
      <c r="S1212" s="101" t="e">
        <f t="shared" si="218"/>
        <v>#N/A</v>
      </c>
      <c r="T1212" s="102"/>
      <c r="U1212" s="107"/>
      <c r="V1212" s="5"/>
    </row>
    <row r="1213" spans="1:22" ht="15.6" hidden="1" x14ac:dyDescent="0.3">
      <c r="A1213" s="18"/>
      <c r="B1213" s="92" t="str">
        <f>+IFERROR(VLOOKUP(A1213,'Details local delivery'!B:C,2,0),"-")</f>
        <v>-</v>
      </c>
      <c r="C1213" s="93" t="str">
        <f t="shared" si="212"/>
        <v>-</v>
      </c>
      <c r="D1213" s="94" t="str">
        <f>+IFERROR(VLOOKUP(A1213,'Details local delivery'!B:E,4,0),"-")</f>
        <v>-</v>
      </c>
      <c r="E1213" s="94" t="e">
        <f>VLOOKUP(A1213,'Details local delivery'!B:L,11,0)</f>
        <v>#N/A</v>
      </c>
      <c r="F1213" s="94">
        <f>SUMIFS('Details local delivery'!M:M,'Details local delivery'!G:G,'RECAP Delivery Plan '!A1213)</f>
        <v>0</v>
      </c>
      <c r="G1213" s="94" t="e">
        <f>VLOOKUP(A1213,'Details local delivery'!B:J,9,0)</f>
        <v>#N/A</v>
      </c>
      <c r="H1213" s="95">
        <f>SUMIFS('Details local delivery'!K:K,'Details local delivery'!G:G,'RECAP Delivery Plan '!A1213)</f>
        <v>0</v>
      </c>
      <c r="I1213" s="96">
        <f>SUMIFS('Details local delivery'!Y:Y,'Details local delivery'!B:B,A:A)</f>
        <v>0</v>
      </c>
      <c r="J1213" s="97" t="e">
        <f>AVERAGEIFS('Details local delivery'!W:W,'Details local delivery'!B:B,A1213)</f>
        <v>#DIV/0!</v>
      </c>
      <c r="K1213" s="96">
        <f>_xlfn.MAXIFS('Details local delivery'!Z:Z,'Details local delivery'!B:B,A1213)</f>
        <v>0</v>
      </c>
      <c r="L1213" s="96">
        <f>_xlfn.MAXIFS('Details local delivery'!AA:AA,'Details local delivery'!B:B,A1213)</f>
        <v>0</v>
      </c>
      <c r="M1213" s="256">
        <f>IFERROR(_xlfn.MAXIFS('Details local delivery'!AB:AB,'Details local delivery'!B:B,A1213),"-")</f>
        <v>0</v>
      </c>
      <c r="N1213" s="104" t="e">
        <f t="shared" si="213"/>
        <v>#N/A</v>
      </c>
      <c r="O1213" s="104" t="e">
        <f t="shared" si="214"/>
        <v>#N/A</v>
      </c>
      <c r="P1213" s="99">
        <f t="shared" si="215"/>
        <v>0</v>
      </c>
      <c r="Q1213" s="100">
        <f t="shared" si="216"/>
        <v>0</v>
      </c>
      <c r="R1213" s="105" t="e">
        <f t="shared" si="217"/>
        <v>#DIV/0!</v>
      </c>
      <c r="S1213" s="101" t="e">
        <f t="shared" si="218"/>
        <v>#N/A</v>
      </c>
      <c r="T1213" s="102"/>
      <c r="U1213" s="107"/>
      <c r="V1213" s="5"/>
    </row>
    <row r="1214" spans="1:22" ht="15.6" hidden="1" x14ac:dyDescent="0.3">
      <c r="A1214" s="18"/>
      <c r="B1214" s="92" t="str">
        <f>+IFERROR(VLOOKUP(A1214,'Details local delivery'!B:C,2,0),"-")</f>
        <v>-</v>
      </c>
      <c r="C1214" s="93" t="str">
        <f t="shared" si="212"/>
        <v>-</v>
      </c>
      <c r="D1214" s="94" t="str">
        <f>+IFERROR(VLOOKUP(A1214,'Details local delivery'!B:E,4,0),"-")</f>
        <v>-</v>
      </c>
      <c r="E1214" s="94" t="e">
        <f>VLOOKUP(A1214,'Details local delivery'!B:L,11,0)</f>
        <v>#N/A</v>
      </c>
      <c r="F1214" s="94">
        <f>SUMIFS('Details local delivery'!M:M,'Details local delivery'!G:G,'RECAP Delivery Plan '!A1214)</f>
        <v>0</v>
      </c>
      <c r="G1214" s="94" t="e">
        <f>VLOOKUP(A1214,'Details local delivery'!B:J,9,0)</f>
        <v>#N/A</v>
      </c>
      <c r="H1214" s="95">
        <f>SUMIFS('Details local delivery'!K:K,'Details local delivery'!G:G,'RECAP Delivery Plan '!A1214)</f>
        <v>0</v>
      </c>
      <c r="I1214" s="96">
        <f>SUMIFS('Details local delivery'!Y:Y,'Details local delivery'!B:B,A:A)</f>
        <v>0</v>
      </c>
      <c r="J1214" s="97" t="e">
        <f>AVERAGEIFS('Details local delivery'!W:W,'Details local delivery'!B:B,A1214)</f>
        <v>#DIV/0!</v>
      </c>
      <c r="K1214" s="96">
        <f>_xlfn.MAXIFS('Details local delivery'!Z:Z,'Details local delivery'!B:B,A1214)</f>
        <v>0</v>
      </c>
      <c r="L1214" s="96">
        <f>_xlfn.MAXIFS('Details local delivery'!AA:AA,'Details local delivery'!B:B,A1214)</f>
        <v>0</v>
      </c>
      <c r="M1214" s="256">
        <f>IFERROR(_xlfn.MAXIFS('Details local delivery'!AB:AB,'Details local delivery'!B:B,A1214),"-")</f>
        <v>0</v>
      </c>
      <c r="N1214" s="104" t="e">
        <f t="shared" si="213"/>
        <v>#N/A</v>
      </c>
      <c r="O1214" s="104" t="e">
        <f t="shared" si="214"/>
        <v>#N/A</v>
      </c>
      <c r="P1214" s="99">
        <f t="shared" si="215"/>
        <v>0</v>
      </c>
      <c r="Q1214" s="100">
        <f t="shared" si="216"/>
        <v>0</v>
      </c>
      <c r="R1214" s="105" t="e">
        <f t="shared" si="217"/>
        <v>#DIV/0!</v>
      </c>
      <c r="S1214" s="101" t="e">
        <f t="shared" si="218"/>
        <v>#N/A</v>
      </c>
      <c r="T1214" s="102"/>
      <c r="U1214" s="107"/>
      <c r="V1214" s="5"/>
    </row>
    <row r="1215" spans="1:22" ht="15.6" hidden="1" x14ac:dyDescent="0.3">
      <c r="A1215" s="18"/>
      <c r="B1215" s="92" t="str">
        <f>+IFERROR(VLOOKUP(A1215,'Details local delivery'!B:C,2,0),"-")</f>
        <v>-</v>
      </c>
      <c r="C1215" s="93" t="str">
        <f t="shared" si="212"/>
        <v>-</v>
      </c>
      <c r="D1215" s="94" t="str">
        <f>+IFERROR(VLOOKUP(A1215,'Details local delivery'!B:E,4,0),"-")</f>
        <v>-</v>
      </c>
      <c r="E1215" s="94" t="e">
        <f>VLOOKUP(A1215,'Details local delivery'!B:L,11,0)</f>
        <v>#N/A</v>
      </c>
      <c r="F1215" s="94">
        <f>SUMIFS('Details local delivery'!M:M,'Details local delivery'!G:G,'RECAP Delivery Plan '!A1215)</f>
        <v>0</v>
      </c>
      <c r="G1215" s="94" t="e">
        <f>VLOOKUP(A1215,'Details local delivery'!B:J,9,0)</f>
        <v>#N/A</v>
      </c>
      <c r="H1215" s="95">
        <f>SUMIFS('Details local delivery'!K:K,'Details local delivery'!G:G,'RECAP Delivery Plan '!A1215)</f>
        <v>0</v>
      </c>
      <c r="I1215" s="96">
        <f>SUMIFS('Details local delivery'!Y:Y,'Details local delivery'!B:B,A:A)</f>
        <v>0</v>
      </c>
      <c r="J1215" s="97" t="e">
        <f>AVERAGEIFS('Details local delivery'!W:W,'Details local delivery'!B:B,A1215)</f>
        <v>#DIV/0!</v>
      </c>
      <c r="K1215" s="96">
        <f>_xlfn.MAXIFS('Details local delivery'!Z:Z,'Details local delivery'!B:B,A1215)</f>
        <v>0</v>
      </c>
      <c r="L1215" s="96">
        <f>_xlfn.MAXIFS('Details local delivery'!AA:AA,'Details local delivery'!B:B,A1215)</f>
        <v>0</v>
      </c>
      <c r="M1215" s="96">
        <f>_xlfn.MAXIFS('Details local delivery'!AB:AB,'Details local delivery'!B:B,A1215)</f>
        <v>0</v>
      </c>
      <c r="N1215" s="104" t="e">
        <f t="shared" si="213"/>
        <v>#N/A</v>
      </c>
      <c r="O1215" s="104" t="e">
        <f t="shared" si="214"/>
        <v>#N/A</v>
      </c>
      <c r="P1215" s="99">
        <f t="shared" si="215"/>
        <v>0</v>
      </c>
      <c r="Q1215" s="100">
        <f t="shared" si="216"/>
        <v>0</v>
      </c>
      <c r="R1215" s="105" t="e">
        <f t="shared" si="217"/>
        <v>#DIV/0!</v>
      </c>
      <c r="S1215" s="101" t="e">
        <f t="shared" si="218"/>
        <v>#N/A</v>
      </c>
      <c r="T1215" s="102"/>
      <c r="U1215" s="107"/>
      <c r="V1215" s="5"/>
    </row>
    <row r="1216" spans="1:22" ht="15.6" hidden="1" x14ac:dyDescent="0.3">
      <c r="A1216" s="18"/>
      <c r="B1216" s="92" t="str">
        <f>+IFERROR(VLOOKUP(A1216,'Details local delivery'!B:C,2,0),"-")</f>
        <v>-</v>
      </c>
      <c r="C1216" s="93" t="str">
        <f t="shared" si="212"/>
        <v>-</v>
      </c>
      <c r="D1216" s="94" t="str">
        <f>+IFERROR(VLOOKUP(A1216,'Details local delivery'!B:E,4,0),"-")</f>
        <v>-</v>
      </c>
      <c r="E1216" s="94" t="e">
        <f>VLOOKUP(A1216,'Details local delivery'!B:L,11,0)</f>
        <v>#N/A</v>
      </c>
      <c r="F1216" s="94">
        <f>SUMIFS('Details local delivery'!M:M,'Details local delivery'!G:G,'RECAP Delivery Plan '!A1216)</f>
        <v>0</v>
      </c>
      <c r="G1216" s="94" t="e">
        <f>VLOOKUP(A1216,'Details local delivery'!B:J,9,0)</f>
        <v>#N/A</v>
      </c>
      <c r="H1216" s="95">
        <f>SUMIFS('Details local delivery'!K:K,'Details local delivery'!G:G,'RECAP Delivery Plan '!A1216)</f>
        <v>0</v>
      </c>
      <c r="I1216" s="96">
        <f>SUMIFS('Details local delivery'!Y:Y,'Details local delivery'!B:B,A:A)</f>
        <v>0</v>
      </c>
      <c r="J1216" s="97" t="e">
        <f>AVERAGEIFS('Details local delivery'!W:W,'Details local delivery'!B:B,A1216)</f>
        <v>#DIV/0!</v>
      </c>
      <c r="K1216" s="96">
        <f>_xlfn.MAXIFS('Details local delivery'!Z:Z,'Details local delivery'!B:B,A1216)</f>
        <v>0</v>
      </c>
      <c r="L1216" s="96">
        <f>_xlfn.MAXIFS('Details local delivery'!AA:AA,'Details local delivery'!B:B,A1216)</f>
        <v>0</v>
      </c>
      <c r="M1216" s="256">
        <f>IFERROR(_xlfn.MAXIFS('Details local delivery'!AB:AB,'Details local delivery'!B:B,A1216),"-")</f>
        <v>0</v>
      </c>
      <c r="N1216" s="104" t="e">
        <f t="shared" si="213"/>
        <v>#N/A</v>
      </c>
      <c r="O1216" s="104" t="e">
        <f t="shared" si="214"/>
        <v>#N/A</v>
      </c>
      <c r="P1216" s="99">
        <f t="shared" si="215"/>
        <v>0</v>
      </c>
      <c r="Q1216" s="100">
        <f t="shared" si="216"/>
        <v>0</v>
      </c>
      <c r="R1216" s="105" t="e">
        <f t="shared" si="217"/>
        <v>#DIV/0!</v>
      </c>
      <c r="S1216" s="101" t="e">
        <f t="shared" si="218"/>
        <v>#N/A</v>
      </c>
      <c r="T1216" s="102"/>
      <c r="U1216" s="107"/>
      <c r="V1216" s="5"/>
    </row>
    <row r="1217" spans="1:22" ht="15.6" hidden="1" x14ac:dyDescent="0.3">
      <c r="A1217" s="18"/>
      <c r="B1217" s="92" t="str">
        <f>+IFERROR(VLOOKUP(A1217,'Details local delivery'!B:C,2,0),"-")</f>
        <v>-</v>
      </c>
      <c r="C1217" s="93" t="str">
        <f t="shared" si="212"/>
        <v>-</v>
      </c>
      <c r="D1217" s="94" t="str">
        <f>+IFERROR(VLOOKUP(A1217,'Details local delivery'!B:E,4,0),"-")</f>
        <v>-</v>
      </c>
      <c r="E1217" s="94" t="e">
        <f>VLOOKUP(A1217,'Details local delivery'!B:L,11,0)</f>
        <v>#N/A</v>
      </c>
      <c r="F1217" s="94">
        <f>SUMIFS('Details local delivery'!M:M,'Details local delivery'!G:G,'RECAP Delivery Plan '!A1217)</f>
        <v>0</v>
      </c>
      <c r="G1217" s="94" t="e">
        <f>VLOOKUP(A1217,'Details local delivery'!B:J,9,0)</f>
        <v>#N/A</v>
      </c>
      <c r="H1217" s="95">
        <f>SUMIFS('Details local delivery'!K:K,'Details local delivery'!G:G,'RECAP Delivery Plan '!A1217)</f>
        <v>0</v>
      </c>
      <c r="I1217" s="96">
        <f>SUMIFS('Details local delivery'!Y:Y,'Details local delivery'!B:B,A:A)</f>
        <v>0</v>
      </c>
      <c r="J1217" s="97" t="e">
        <f>AVERAGEIFS('Details local delivery'!W:W,'Details local delivery'!B:B,A1217)</f>
        <v>#DIV/0!</v>
      </c>
      <c r="K1217" s="96">
        <f>_xlfn.MAXIFS('Details local delivery'!Z:Z,'Details local delivery'!B:B,A1217)</f>
        <v>0</v>
      </c>
      <c r="L1217" s="96">
        <f>_xlfn.MAXIFS('Details local delivery'!AA:AA,'Details local delivery'!B:B,A1217)</f>
        <v>0</v>
      </c>
      <c r="M1217" s="96">
        <f>_xlfn.MAXIFS('Details local delivery'!AB:AB,'Details local delivery'!B:B,A1217)</f>
        <v>0</v>
      </c>
      <c r="N1217" s="104" t="e">
        <f t="shared" si="213"/>
        <v>#N/A</v>
      </c>
      <c r="O1217" s="104" t="e">
        <f t="shared" si="214"/>
        <v>#N/A</v>
      </c>
      <c r="P1217" s="99">
        <f t="shared" si="215"/>
        <v>0</v>
      </c>
      <c r="Q1217" s="100">
        <f t="shared" si="216"/>
        <v>0</v>
      </c>
      <c r="R1217" s="105" t="e">
        <f t="shared" si="217"/>
        <v>#DIV/0!</v>
      </c>
      <c r="S1217" s="101" t="e">
        <f t="shared" si="218"/>
        <v>#N/A</v>
      </c>
      <c r="T1217" s="102"/>
      <c r="U1217" s="107"/>
      <c r="V1217" s="5"/>
    </row>
    <row r="1218" spans="1:22" ht="15.6" hidden="1" x14ac:dyDescent="0.3">
      <c r="A1218" s="18"/>
      <c r="B1218" s="92" t="str">
        <f>+IFERROR(VLOOKUP(A1218,'Details local delivery'!B:C,2,0),"-")</f>
        <v>-</v>
      </c>
      <c r="C1218" s="93" t="str">
        <f t="shared" si="212"/>
        <v>-</v>
      </c>
      <c r="D1218" s="94" t="str">
        <f>+IFERROR(VLOOKUP(A1218,'Details local delivery'!B:E,4,0),"-")</f>
        <v>-</v>
      </c>
      <c r="E1218" s="94" t="e">
        <f>VLOOKUP(A1218,'Details local delivery'!B:L,11,0)</f>
        <v>#N/A</v>
      </c>
      <c r="F1218" s="94">
        <f>SUMIFS('Details local delivery'!M:M,'Details local delivery'!G:G,'RECAP Delivery Plan '!A1218)</f>
        <v>0</v>
      </c>
      <c r="G1218" s="94" t="e">
        <f>VLOOKUP(A1218,'Details local delivery'!B:J,9,0)</f>
        <v>#N/A</v>
      </c>
      <c r="H1218" s="95">
        <f>SUMIFS('Details local delivery'!K:K,'Details local delivery'!G:G,'RECAP Delivery Plan '!A1218)</f>
        <v>0</v>
      </c>
      <c r="I1218" s="96">
        <f>SUMIFS('Details local delivery'!Y:Y,'Details local delivery'!B:B,A:A)</f>
        <v>0</v>
      </c>
      <c r="J1218" s="97" t="e">
        <f>AVERAGEIFS('Details local delivery'!W:W,'Details local delivery'!B:B,A1218)</f>
        <v>#DIV/0!</v>
      </c>
      <c r="K1218" s="96">
        <f>_xlfn.MAXIFS('Details local delivery'!Z:Z,'Details local delivery'!B:B,A1218)</f>
        <v>0</v>
      </c>
      <c r="L1218" s="96">
        <f>_xlfn.MAXIFS('Details local delivery'!AA:AA,'Details local delivery'!B:B,A1218)</f>
        <v>0</v>
      </c>
      <c r="M1218" s="96">
        <f>_xlfn.MAXIFS('Details local delivery'!AB:AB,'Details local delivery'!B:B,A1218)</f>
        <v>0</v>
      </c>
      <c r="N1218" s="104" t="e">
        <f t="shared" si="213"/>
        <v>#N/A</v>
      </c>
      <c r="O1218" s="104" t="e">
        <f t="shared" si="214"/>
        <v>#N/A</v>
      </c>
      <c r="P1218" s="99">
        <f t="shared" si="215"/>
        <v>0</v>
      </c>
      <c r="Q1218" s="100">
        <f t="shared" si="216"/>
        <v>0</v>
      </c>
      <c r="R1218" s="105" t="e">
        <f t="shared" si="217"/>
        <v>#DIV/0!</v>
      </c>
      <c r="S1218" s="101" t="e">
        <f t="shared" si="218"/>
        <v>#N/A</v>
      </c>
      <c r="T1218" s="102"/>
      <c r="U1218" s="107"/>
      <c r="V1218" s="5"/>
    </row>
    <row r="1219" spans="1:22" ht="15.6" hidden="1" x14ac:dyDescent="0.3">
      <c r="A1219" s="18"/>
      <c r="B1219" s="92" t="str">
        <f>+IFERROR(VLOOKUP(A1219,'Details local delivery'!B:C,2,0),"-")</f>
        <v>-</v>
      </c>
      <c r="C1219" s="93" t="str">
        <f t="shared" si="212"/>
        <v>-</v>
      </c>
      <c r="D1219" s="94" t="str">
        <f>+IFERROR(VLOOKUP(A1219,'Details local delivery'!B:E,4,0),"-")</f>
        <v>-</v>
      </c>
      <c r="E1219" s="94" t="e">
        <f>VLOOKUP(A1219,'Details local delivery'!B:L,11,0)</f>
        <v>#N/A</v>
      </c>
      <c r="F1219" s="94">
        <f>SUMIFS('Details local delivery'!M:M,'Details local delivery'!G:G,'RECAP Delivery Plan '!A1219)</f>
        <v>0</v>
      </c>
      <c r="G1219" s="94" t="e">
        <f>VLOOKUP(A1219,'Details local delivery'!B:J,9,0)</f>
        <v>#N/A</v>
      </c>
      <c r="H1219" s="95">
        <f>SUMIFS('Details local delivery'!K:K,'Details local delivery'!G:G,'RECAP Delivery Plan '!A1219)</f>
        <v>0</v>
      </c>
      <c r="I1219" s="96">
        <f>SUMIFS('Details local delivery'!Y:Y,'Details local delivery'!B:B,A:A)</f>
        <v>0</v>
      </c>
      <c r="J1219" s="97" t="e">
        <f>AVERAGEIFS('Details local delivery'!W:W,'Details local delivery'!B:B,A1219)</f>
        <v>#DIV/0!</v>
      </c>
      <c r="K1219" s="96">
        <f>_xlfn.MAXIFS('Details local delivery'!Z:Z,'Details local delivery'!B:B,A1219)</f>
        <v>0</v>
      </c>
      <c r="L1219" s="96">
        <f>_xlfn.MAXIFS('Details local delivery'!AA:AA,'Details local delivery'!B:B,A1219)</f>
        <v>0</v>
      </c>
      <c r="M1219" s="256">
        <f>IFERROR(_xlfn.MAXIFS('Details local delivery'!AB:AB,'Details local delivery'!B:B,A1219),"-")</f>
        <v>0</v>
      </c>
      <c r="N1219" s="104" t="e">
        <f t="shared" si="213"/>
        <v>#N/A</v>
      </c>
      <c r="O1219" s="104" t="e">
        <f t="shared" si="214"/>
        <v>#N/A</v>
      </c>
      <c r="P1219" s="99">
        <f t="shared" si="215"/>
        <v>0</v>
      </c>
      <c r="Q1219" s="100">
        <f t="shared" si="216"/>
        <v>0</v>
      </c>
      <c r="R1219" s="105" t="e">
        <f t="shared" si="217"/>
        <v>#DIV/0!</v>
      </c>
      <c r="S1219" s="101" t="e">
        <f t="shared" si="218"/>
        <v>#N/A</v>
      </c>
      <c r="T1219" s="102"/>
      <c r="U1219" s="107"/>
      <c r="V1219" s="5"/>
    </row>
    <row r="1220" spans="1:22" ht="15.6" hidden="1" x14ac:dyDescent="0.3">
      <c r="A1220" s="18"/>
      <c r="B1220" s="92" t="str">
        <f>+IFERROR(VLOOKUP(A1220,'Details local delivery'!B:C,2,0),"-")</f>
        <v>-</v>
      </c>
      <c r="C1220" s="93" t="str">
        <f t="shared" si="212"/>
        <v>-</v>
      </c>
      <c r="D1220" s="94" t="str">
        <f>+IFERROR(VLOOKUP(A1220,'Details local delivery'!B:E,4,0),"-")</f>
        <v>-</v>
      </c>
      <c r="E1220" s="94" t="e">
        <f>VLOOKUP(A1220,'Details local delivery'!B:L,11,0)</f>
        <v>#N/A</v>
      </c>
      <c r="F1220" s="94">
        <f>SUMIFS('Details local delivery'!M:M,'Details local delivery'!G:G,'RECAP Delivery Plan '!A1220)</f>
        <v>0</v>
      </c>
      <c r="G1220" s="94" t="e">
        <f>VLOOKUP(A1220,'Details local delivery'!B:J,9,0)</f>
        <v>#N/A</v>
      </c>
      <c r="H1220" s="95">
        <f>SUMIFS('Details local delivery'!K:K,'Details local delivery'!G:G,'RECAP Delivery Plan '!A1220)</f>
        <v>0</v>
      </c>
      <c r="I1220" s="96">
        <f>SUMIFS('Details local delivery'!Y:Y,'Details local delivery'!B:B,A:A)</f>
        <v>0</v>
      </c>
      <c r="J1220" s="97" t="e">
        <f>AVERAGEIFS('Details local delivery'!W:W,'Details local delivery'!B:B,A1220)</f>
        <v>#DIV/0!</v>
      </c>
      <c r="K1220" s="96">
        <f>_xlfn.MAXIFS('Details local delivery'!Z:Z,'Details local delivery'!B:B,A1220)</f>
        <v>0</v>
      </c>
      <c r="L1220" s="96">
        <f>_xlfn.MAXIFS('Details local delivery'!AA:AA,'Details local delivery'!B:B,A1220)</f>
        <v>0</v>
      </c>
      <c r="M1220" s="256">
        <f>IFERROR(_xlfn.MAXIFS('Details local delivery'!AB:AB,'Details local delivery'!B:B,A1220),"-")</f>
        <v>0</v>
      </c>
      <c r="N1220" s="104" t="e">
        <f t="shared" si="213"/>
        <v>#N/A</v>
      </c>
      <c r="O1220" s="104" t="e">
        <f t="shared" si="214"/>
        <v>#N/A</v>
      </c>
      <c r="P1220" s="99">
        <f t="shared" si="215"/>
        <v>0</v>
      </c>
      <c r="Q1220" s="100">
        <f t="shared" si="216"/>
        <v>0</v>
      </c>
      <c r="R1220" s="105" t="e">
        <f t="shared" si="217"/>
        <v>#DIV/0!</v>
      </c>
      <c r="S1220" s="101" t="e">
        <f t="shared" si="218"/>
        <v>#N/A</v>
      </c>
      <c r="T1220" s="102"/>
      <c r="U1220" s="107"/>
      <c r="V1220" s="5"/>
    </row>
    <row r="1221" spans="1:22" ht="15.6" hidden="1" x14ac:dyDescent="0.3">
      <c r="A1221" s="18"/>
      <c r="B1221" s="92" t="str">
        <f>+IFERROR(VLOOKUP(A1221,'Details local delivery'!B:C,2,0),"-")</f>
        <v>-</v>
      </c>
      <c r="C1221" s="93" t="str">
        <f t="shared" si="212"/>
        <v>-</v>
      </c>
      <c r="D1221" s="94" t="str">
        <f>+IFERROR(VLOOKUP(A1221,'Details local delivery'!B:E,4,0),"-")</f>
        <v>-</v>
      </c>
      <c r="E1221" s="94" t="e">
        <f>VLOOKUP(A1221,'Details local delivery'!B:L,11,0)</f>
        <v>#N/A</v>
      </c>
      <c r="F1221" s="94">
        <f>SUMIFS('Details local delivery'!M:M,'Details local delivery'!G:G,'RECAP Delivery Plan '!A1221)</f>
        <v>0</v>
      </c>
      <c r="G1221" s="94" t="e">
        <f>VLOOKUP(A1221,'Details local delivery'!B:J,9,0)</f>
        <v>#N/A</v>
      </c>
      <c r="H1221" s="95">
        <f>SUMIFS('Details local delivery'!K:K,'Details local delivery'!G:G,'RECAP Delivery Plan '!A1221)</f>
        <v>0</v>
      </c>
      <c r="I1221" s="96">
        <f>SUMIFS('Details local delivery'!Y:Y,'Details local delivery'!B:B,A:A)</f>
        <v>0</v>
      </c>
      <c r="J1221" s="97" t="e">
        <f>AVERAGEIFS('Details local delivery'!W:W,'Details local delivery'!B:B,A1221)</f>
        <v>#DIV/0!</v>
      </c>
      <c r="K1221" s="96">
        <f>_xlfn.MAXIFS('Details local delivery'!Z:Z,'Details local delivery'!B:B,A1221)</f>
        <v>0</v>
      </c>
      <c r="L1221" s="96">
        <f>_xlfn.MAXIFS('Details local delivery'!AA:AA,'Details local delivery'!B:B,A1221)</f>
        <v>0</v>
      </c>
      <c r="M1221" s="256">
        <f>IFERROR(_xlfn.MAXIFS('Details local delivery'!AB:AB,'Details local delivery'!B:B,A1221),"-")</f>
        <v>0</v>
      </c>
      <c r="N1221" s="104" t="e">
        <f t="shared" si="213"/>
        <v>#N/A</v>
      </c>
      <c r="O1221" s="104" t="e">
        <f t="shared" si="214"/>
        <v>#N/A</v>
      </c>
      <c r="P1221" s="99">
        <f t="shared" si="215"/>
        <v>0</v>
      </c>
      <c r="Q1221" s="100">
        <f t="shared" si="216"/>
        <v>0</v>
      </c>
      <c r="R1221" s="105" t="e">
        <f t="shared" si="217"/>
        <v>#DIV/0!</v>
      </c>
      <c r="S1221" s="101" t="e">
        <f t="shared" si="218"/>
        <v>#N/A</v>
      </c>
      <c r="T1221" s="102"/>
      <c r="U1221" s="107"/>
      <c r="V1221" s="5"/>
    </row>
    <row r="1222" spans="1:22" ht="15.6" hidden="1" x14ac:dyDescent="0.3">
      <c r="A1222" s="18"/>
      <c r="B1222" s="92" t="str">
        <f>+IFERROR(VLOOKUP(A1222,'Details local delivery'!B:C,2,0),"-")</f>
        <v>-</v>
      </c>
      <c r="C1222" s="93" t="str">
        <f t="shared" si="212"/>
        <v>-</v>
      </c>
      <c r="D1222" s="94" t="str">
        <f>+IFERROR(VLOOKUP(A1222,'Details local delivery'!B:E,4,0),"-")</f>
        <v>-</v>
      </c>
      <c r="E1222" s="94" t="e">
        <f>VLOOKUP(A1222,'Details local delivery'!B:L,11,0)</f>
        <v>#N/A</v>
      </c>
      <c r="F1222" s="94">
        <f>SUMIFS('Details local delivery'!M:M,'Details local delivery'!G:G,'RECAP Delivery Plan '!A1222)</f>
        <v>0</v>
      </c>
      <c r="G1222" s="94" t="e">
        <f>VLOOKUP(A1222,'Details local delivery'!B:J,9,0)</f>
        <v>#N/A</v>
      </c>
      <c r="H1222" s="95">
        <f>SUMIFS('Details local delivery'!K:K,'Details local delivery'!G:G,'RECAP Delivery Plan '!A1222)</f>
        <v>0</v>
      </c>
      <c r="I1222" s="96">
        <f>SUMIFS('Details local delivery'!Y:Y,'Details local delivery'!B:B,A:A)</f>
        <v>0</v>
      </c>
      <c r="J1222" s="97" t="e">
        <f>AVERAGEIFS('Details local delivery'!W:W,'Details local delivery'!B:B,A1222)</f>
        <v>#DIV/0!</v>
      </c>
      <c r="K1222" s="96">
        <f>_xlfn.MAXIFS('Details local delivery'!Z:Z,'Details local delivery'!B:B,A1222)</f>
        <v>0</v>
      </c>
      <c r="L1222" s="96">
        <f>_xlfn.MAXIFS('Details local delivery'!AA:AA,'Details local delivery'!B:B,A1222)</f>
        <v>0</v>
      </c>
      <c r="M1222" s="256">
        <f>IFERROR(_xlfn.MAXIFS('Details local delivery'!AB:AB,'Details local delivery'!B:B,A1222),"-")</f>
        <v>0</v>
      </c>
      <c r="N1222" s="104" t="e">
        <f t="shared" si="213"/>
        <v>#N/A</v>
      </c>
      <c r="O1222" s="104" t="e">
        <f t="shared" si="214"/>
        <v>#N/A</v>
      </c>
      <c r="P1222" s="99">
        <f t="shared" si="215"/>
        <v>0</v>
      </c>
      <c r="Q1222" s="100">
        <f t="shared" si="216"/>
        <v>0</v>
      </c>
      <c r="R1222" s="105" t="e">
        <f t="shared" si="217"/>
        <v>#DIV/0!</v>
      </c>
      <c r="S1222" s="101" t="e">
        <f t="shared" si="218"/>
        <v>#N/A</v>
      </c>
      <c r="T1222" s="102"/>
      <c r="U1222" s="107"/>
      <c r="V1222" s="5"/>
    </row>
    <row r="1223" spans="1:22" ht="15.6" hidden="1" x14ac:dyDescent="0.3">
      <c r="A1223" s="18"/>
      <c r="B1223" s="92" t="str">
        <f>+IFERROR(VLOOKUP(A1223,'Details local delivery'!B:C,2,0),"-")</f>
        <v>-</v>
      </c>
      <c r="C1223" s="93" t="str">
        <f t="shared" si="212"/>
        <v>-</v>
      </c>
      <c r="D1223" s="94" t="str">
        <f>+IFERROR(VLOOKUP(A1223,'Details local delivery'!B:E,4,0),"-")</f>
        <v>-</v>
      </c>
      <c r="E1223" s="94" t="e">
        <f>VLOOKUP(A1223,'Details local delivery'!B:L,11,0)</f>
        <v>#N/A</v>
      </c>
      <c r="F1223" s="94">
        <f>SUMIFS('Details local delivery'!M:M,'Details local delivery'!G:G,'RECAP Delivery Plan '!A1223)</f>
        <v>0</v>
      </c>
      <c r="G1223" s="94" t="e">
        <f>VLOOKUP(A1223,'Details local delivery'!B:J,9,0)</f>
        <v>#N/A</v>
      </c>
      <c r="H1223" s="95">
        <f>SUMIFS('Details local delivery'!K:K,'Details local delivery'!G:G,'RECAP Delivery Plan '!A1223)</f>
        <v>0</v>
      </c>
      <c r="I1223" s="96">
        <f>SUMIFS('Details local delivery'!Y:Y,'Details local delivery'!B:B,A:A)</f>
        <v>0</v>
      </c>
      <c r="J1223" s="97" t="e">
        <f>AVERAGEIFS('Details local delivery'!W:W,'Details local delivery'!B:B,A1223)</f>
        <v>#DIV/0!</v>
      </c>
      <c r="K1223" s="96">
        <f>_xlfn.MAXIFS('Details local delivery'!Z:Z,'Details local delivery'!B:B,A1223)</f>
        <v>0</v>
      </c>
      <c r="L1223" s="96">
        <f>_xlfn.MAXIFS('Details local delivery'!AA:AA,'Details local delivery'!B:B,A1223)</f>
        <v>0</v>
      </c>
      <c r="M1223" s="96">
        <f>_xlfn.MAXIFS('Details local delivery'!AB:AB,'Details local delivery'!B:B,A1223)</f>
        <v>0</v>
      </c>
      <c r="N1223" s="104" t="e">
        <f t="shared" si="213"/>
        <v>#N/A</v>
      </c>
      <c r="O1223" s="104" t="e">
        <f t="shared" si="214"/>
        <v>#N/A</v>
      </c>
      <c r="P1223" s="99">
        <f t="shared" si="215"/>
        <v>0</v>
      </c>
      <c r="Q1223" s="100">
        <f t="shared" si="216"/>
        <v>0</v>
      </c>
      <c r="R1223" s="105" t="e">
        <f t="shared" si="217"/>
        <v>#DIV/0!</v>
      </c>
      <c r="S1223" s="101" t="e">
        <f t="shared" si="218"/>
        <v>#N/A</v>
      </c>
      <c r="T1223" s="102"/>
      <c r="U1223" s="107"/>
      <c r="V1223" s="5"/>
    </row>
    <row r="1224" spans="1:22" ht="15.6" hidden="1" x14ac:dyDescent="0.3">
      <c r="A1224" s="18"/>
      <c r="B1224" s="92" t="str">
        <f>+IFERROR(VLOOKUP(A1224,'Details local delivery'!B:C,2,0),"-")</f>
        <v>-</v>
      </c>
      <c r="C1224" s="93" t="str">
        <f t="shared" si="212"/>
        <v>-</v>
      </c>
      <c r="D1224" s="94" t="str">
        <f>+IFERROR(VLOOKUP(A1224,'Details local delivery'!B:E,4,0),"-")</f>
        <v>-</v>
      </c>
      <c r="E1224" s="94" t="e">
        <f>VLOOKUP(A1224,'Details local delivery'!B:L,11,0)</f>
        <v>#N/A</v>
      </c>
      <c r="F1224" s="94">
        <f>SUMIFS('Details local delivery'!M:M,'Details local delivery'!G:G,'RECAP Delivery Plan '!A1224)</f>
        <v>0</v>
      </c>
      <c r="G1224" s="94" t="e">
        <f>VLOOKUP(A1224,'Details local delivery'!B:J,9,0)</f>
        <v>#N/A</v>
      </c>
      <c r="H1224" s="95">
        <f>SUMIFS('Details local delivery'!K:K,'Details local delivery'!G:G,'RECAP Delivery Plan '!A1224)</f>
        <v>0</v>
      </c>
      <c r="I1224" s="96">
        <f>SUMIFS('Details local delivery'!Y:Y,'Details local delivery'!B:B,A:A)</f>
        <v>0</v>
      </c>
      <c r="J1224" s="97" t="e">
        <f>AVERAGEIFS('Details local delivery'!W:W,'Details local delivery'!B:B,A1224)</f>
        <v>#DIV/0!</v>
      </c>
      <c r="K1224" s="96">
        <f>_xlfn.MAXIFS('Details local delivery'!Z:Z,'Details local delivery'!B:B,A1224)</f>
        <v>0</v>
      </c>
      <c r="L1224" s="96">
        <f>_xlfn.MAXIFS('Details local delivery'!AA:AA,'Details local delivery'!B:B,A1224)</f>
        <v>0</v>
      </c>
      <c r="M1224" s="96">
        <f>_xlfn.MAXIFS('Details local delivery'!AB:AB,'Details local delivery'!B:B,A1224)</f>
        <v>0</v>
      </c>
      <c r="N1224" s="104" t="e">
        <f t="shared" si="213"/>
        <v>#N/A</v>
      </c>
      <c r="O1224" s="104" t="e">
        <f t="shared" si="214"/>
        <v>#N/A</v>
      </c>
      <c r="P1224" s="99">
        <f t="shared" si="215"/>
        <v>0</v>
      </c>
      <c r="Q1224" s="100">
        <f t="shared" si="216"/>
        <v>0</v>
      </c>
      <c r="R1224" s="105" t="e">
        <f t="shared" si="217"/>
        <v>#DIV/0!</v>
      </c>
      <c r="S1224" s="101" t="e">
        <f t="shared" si="218"/>
        <v>#N/A</v>
      </c>
      <c r="T1224" s="102"/>
      <c r="U1224" s="107"/>
      <c r="V1224" s="5"/>
    </row>
    <row r="1225" spans="1:22" ht="15.6" hidden="1" x14ac:dyDescent="0.3">
      <c r="A1225" s="18"/>
      <c r="B1225" s="92" t="str">
        <f>+IFERROR(VLOOKUP(A1225,'Details local delivery'!B:C,2,0),"-")</f>
        <v>-</v>
      </c>
      <c r="C1225" s="93" t="str">
        <f t="shared" si="212"/>
        <v>-</v>
      </c>
      <c r="D1225" s="94" t="str">
        <f>+IFERROR(VLOOKUP(A1225,'Details local delivery'!B:E,4,0),"-")</f>
        <v>-</v>
      </c>
      <c r="E1225" s="94" t="e">
        <f>VLOOKUP(A1225,'Details local delivery'!B:L,11,0)</f>
        <v>#N/A</v>
      </c>
      <c r="F1225" s="94">
        <f>SUMIFS('Details local delivery'!M:M,'Details local delivery'!G:G,'RECAP Delivery Plan '!A1225)</f>
        <v>0</v>
      </c>
      <c r="G1225" s="94" t="e">
        <f>VLOOKUP(A1225,'Details local delivery'!B:J,9,0)</f>
        <v>#N/A</v>
      </c>
      <c r="H1225" s="95">
        <f>SUMIFS('Details local delivery'!K:K,'Details local delivery'!G:G,'RECAP Delivery Plan '!A1225)</f>
        <v>0</v>
      </c>
      <c r="I1225" s="96">
        <f>SUMIFS('Details local delivery'!Y:Y,'Details local delivery'!B:B,A:A)</f>
        <v>0</v>
      </c>
      <c r="J1225" s="97" t="e">
        <f>AVERAGEIFS('Details local delivery'!W:W,'Details local delivery'!B:B,A1225)</f>
        <v>#DIV/0!</v>
      </c>
      <c r="K1225" s="96">
        <f>_xlfn.MAXIFS('Details local delivery'!Z:Z,'Details local delivery'!B:B,A1225)</f>
        <v>0</v>
      </c>
      <c r="L1225" s="96">
        <f>_xlfn.MAXIFS('Details local delivery'!AA:AA,'Details local delivery'!B:B,A1225)</f>
        <v>0</v>
      </c>
      <c r="M1225" s="256">
        <f>IFERROR(_xlfn.MAXIFS('Details local delivery'!AB:AB,'Details local delivery'!B:B,A1225),"-")</f>
        <v>0</v>
      </c>
      <c r="N1225" s="104" t="e">
        <f t="shared" si="213"/>
        <v>#N/A</v>
      </c>
      <c r="O1225" s="104" t="e">
        <f t="shared" si="214"/>
        <v>#N/A</v>
      </c>
      <c r="P1225" s="99">
        <f t="shared" si="215"/>
        <v>0</v>
      </c>
      <c r="Q1225" s="100">
        <f t="shared" si="216"/>
        <v>0</v>
      </c>
      <c r="R1225" s="105" t="e">
        <f t="shared" si="217"/>
        <v>#DIV/0!</v>
      </c>
      <c r="S1225" s="101" t="e">
        <f t="shared" si="218"/>
        <v>#N/A</v>
      </c>
      <c r="T1225" s="102"/>
      <c r="U1225" s="107"/>
      <c r="V1225" s="5"/>
    </row>
    <row r="1226" spans="1:22" ht="15.6" hidden="1" x14ac:dyDescent="0.3">
      <c r="A1226" s="18"/>
      <c r="B1226" s="92" t="str">
        <f>+IFERROR(VLOOKUP(A1226,'Details local delivery'!B:C,2,0),"-")</f>
        <v>-</v>
      </c>
      <c r="C1226" s="93" t="str">
        <f t="shared" si="212"/>
        <v>-</v>
      </c>
      <c r="D1226" s="94" t="str">
        <f>+IFERROR(VLOOKUP(A1226,'Details local delivery'!B:E,4,0),"-")</f>
        <v>-</v>
      </c>
      <c r="E1226" s="94" t="e">
        <f>VLOOKUP(A1226,'Details local delivery'!B:L,11,0)</f>
        <v>#N/A</v>
      </c>
      <c r="F1226" s="94">
        <f>SUMIFS('Details local delivery'!M:M,'Details local delivery'!G:G,'RECAP Delivery Plan '!A1226)</f>
        <v>0</v>
      </c>
      <c r="G1226" s="94" t="e">
        <f>VLOOKUP(A1226,'Details local delivery'!B:J,9,0)</f>
        <v>#N/A</v>
      </c>
      <c r="H1226" s="95">
        <f>SUMIFS('Details local delivery'!K:K,'Details local delivery'!G:G,'RECAP Delivery Plan '!A1226)</f>
        <v>0</v>
      </c>
      <c r="I1226" s="96">
        <f>SUMIFS('Details local delivery'!Y:Y,'Details local delivery'!B:B,A:A)</f>
        <v>0</v>
      </c>
      <c r="J1226" s="97" t="e">
        <f>AVERAGEIFS('Details local delivery'!W:W,'Details local delivery'!B:B,A1226)</f>
        <v>#DIV/0!</v>
      </c>
      <c r="K1226" s="96">
        <f>_xlfn.MAXIFS('Details local delivery'!Z:Z,'Details local delivery'!B:B,A1226)</f>
        <v>0</v>
      </c>
      <c r="L1226" s="96">
        <f>_xlfn.MAXIFS('Details local delivery'!AA:AA,'Details local delivery'!B:B,A1226)</f>
        <v>0</v>
      </c>
      <c r="M1226" s="96">
        <f>_xlfn.MAXIFS('Details local delivery'!AB:AB,'Details local delivery'!B:B,A1226)</f>
        <v>0</v>
      </c>
      <c r="N1226" s="104" t="e">
        <f t="shared" si="213"/>
        <v>#N/A</v>
      </c>
      <c r="O1226" s="104" t="e">
        <f t="shared" si="214"/>
        <v>#N/A</v>
      </c>
      <c r="P1226" s="99">
        <f t="shared" si="215"/>
        <v>0</v>
      </c>
      <c r="Q1226" s="100">
        <f t="shared" si="216"/>
        <v>0</v>
      </c>
      <c r="R1226" s="105" t="e">
        <f t="shared" si="217"/>
        <v>#DIV/0!</v>
      </c>
      <c r="S1226" s="101" t="e">
        <f t="shared" si="218"/>
        <v>#N/A</v>
      </c>
      <c r="T1226" s="102"/>
      <c r="U1226" s="107"/>
      <c r="V1226" s="5"/>
    </row>
    <row r="1227" spans="1:22" ht="15.6" hidden="1" x14ac:dyDescent="0.3">
      <c r="A1227" s="18"/>
      <c r="B1227" s="92" t="str">
        <f>+IFERROR(VLOOKUP(A1227,'Details local delivery'!B:C,2,0),"-")</f>
        <v>-</v>
      </c>
      <c r="C1227" s="93" t="str">
        <f t="shared" si="212"/>
        <v>-</v>
      </c>
      <c r="D1227" s="94" t="str">
        <f>+IFERROR(VLOOKUP(A1227,'Details local delivery'!B:E,4,0),"-")</f>
        <v>-</v>
      </c>
      <c r="E1227" s="94" t="e">
        <f>VLOOKUP(A1227,'Details local delivery'!B:L,11,0)</f>
        <v>#N/A</v>
      </c>
      <c r="F1227" s="94">
        <f>SUMIFS('Details local delivery'!M:M,'Details local delivery'!G:G,'RECAP Delivery Plan '!A1227)</f>
        <v>0</v>
      </c>
      <c r="G1227" s="94" t="e">
        <f>VLOOKUP(A1227,'Details local delivery'!B:J,9,0)</f>
        <v>#N/A</v>
      </c>
      <c r="H1227" s="95">
        <f>SUMIFS('Details local delivery'!K:K,'Details local delivery'!G:G,'RECAP Delivery Plan '!A1227)</f>
        <v>0</v>
      </c>
      <c r="I1227" s="96">
        <f>SUMIFS('Details local delivery'!Y:Y,'Details local delivery'!B:B,A:A)</f>
        <v>0</v>
      </c>
      <c r="J1227" s="97" t="e">
        <f>AVERAGEIFS('Details local delivery'!W:W,'Details local delivery'!B:B,A1227)</f>
        <v>#DIV/0!</v>
      </c>
      <c r="K1227" s="96">
        <f>_xlfn.MAXIFS('Details local delivery'!Z:Z,'Details local delivery'!B:B,A1227)</f>
        <v>0</v>
      </c>
      <c r="L1227" s="96">
        <f>_xlfn.MAXIFS('Details local delivery'!AA:AA,'Details local delivery'!B:B,A1227)</f>
        <v>0</v>
      </c>
      <c r="M1227" s="256">
        <f>IFERROR(_xlfn.MAXIFS('Details local delivery'!AB:AB,'Details local delivery'!B:B,A1227),"-")</f>
        <v>0</v>
      </c>
      <c r="N1227" s="104" t="e">
        <f t="shared" si="213"/>
        <v>#N/A</v>
      </c>
      <c r="O1227" s="104" t="e">
        <f t="shared" si="214"/>
        <v>#N/A</v>
      </c>
      <c r="P1227" s="99">
        <f t="shared" si="215"/>
        <v>0</v>
      </c>
      <c r="Q1227" s="100">
        <f t="shared" si="216"/>
        <v>0</v>
      </c>
      <c r="R1227" s="105" t="e">
        <f t="shared" si="217"/>
        <v>#DIV/0!</v>
      </c>
      <c r="S1227" s="101" t="e">
        <f t="shared" si="218"/>
        <v>#N/A</v>
      </c>
      <c r="T1227" s="102"/>
      <c r="U1227" s="107"/>
      <c r="V1227" s="5"/>
    </row>
    <row r="1228" spans="1:22" ht="15.6" hidden="1" x14ac:dyDescent="0.3">
      <c r="A1228" s="18"/>
      <c r="B1228" s="92" t="str">
        <f>+IFERROR(VLOOKUP(A1228,'Details local delivery'!B:C,2,0),"-")</f>
        <v>-</v>
      </c>
      <c r="C1228" s="93" t="str">
        <f t="shared" si="212"/>
        <v>-</v>
      </c>
      <c r="D1228" s="94" t="str">
        <f>+IFERROR(VLOOKUP(A1228,'Details local delivery'!B:E,4,0),"-")</f>
        <v>-</v>
      </c>
      <c r="E1228" s="94" t="e">
        <f>VLOOKUP(A1228,'Details local delivery'!B:L,11,0)</f>
        <v>#N/A</v>
      </c>
      <c r="F1228" s="94">
        <f>SUMIFS('Details local delivery'!M:M,'Details local delivery'!G:G,'RECAP Delivery Plan '!A1228)</f>
        <v>0</v>
      </c>
      <c r="G1228" s="94" t="e">
        <f>VLOOKUP(A1228,'Details local delivery'!B:J,9,0)</f>
        <v>#N/A</v>
      </c>
      <c r="H1228" s="95">
        <f>SUMIFS('Details local delivery'!K:K,'Details local delivery'!G:G,'RECAP Delivery Plan '!A1228)</f>
        <v>0</v>
      </c>
      <c r="I1228" s="96">
        <f>SUMIFS('Details local delivery'!Y:Y,'Details local delivery'!B:B,A:A)</f>
        <v>0</v>
      </c>
      <c r="J1228" s="97" t="e">
        <f>AVERAGEIFS('Details local delivery'!W:W,'Details local delivery'!B:B,A1228)</f>
        <v>#DIV/0!</v>
      </c>
      <c r="K1228" s="96">
        <f>_xlfn.MAXIFS('Details local delivery'!Z:Z,'Details local delivery'!B:B,A1228)</f>
        <v>0</v>
      </c>
      <c r="L1228" s="96">
        <f>_xlfn.MAXIFS('Details local delivery'!AA:AA,'Details local delivery'!B:B,A1228)</f>
        <v>0</v>
      </c>
      <c r="M1228" s="96">
        <f>_xlfn.MAXIFS('Details local delivery'!AB:AB,'Details local delivery'!B:B,A1228)</f>
        <v>0</v>
      </c>
      <c r="N1228" s="104" t="e">
        <f t="shared" si="213"/>
        <v>#N/A</v>
      </c>
      <c r="O1228" s="104" t="e">
        <f t="shared" si="214"/>
        <v>#N/A</v>
      </c>
      <c r="P1228" s="99">
        <f t="shared" si="215"/>
        <v>0</v>
      </c>
      <c r="Q1228" s="100">
        <f t="shared" si="216"/>
        <v>0</v>
      </c>
      <c r="R1228" s="105" t="e">
        <f t="shared" si="217"/>
        <v>#DIV/0!</v>
      </c>
      <c r="S1228" s="101" t="e">
        <f t="shared" si="218"/>
        <v>#N/A</v>
      </c>
      <c r="T1228" s="102"/>
      <c r="U1228" s="107"/>
      <c r="V1228" s="5"/>
    </row>
    <row r="1229" spans="1:22" ht="15.6" hidden="1" x14ac:dyDescent="0.3">
      <c r="A1229" s="18"/>
      <c r="B1229" s="92" t="str">
        <f>+IFERROR(VLOOKUP(A1229,'Details local delivery'!B:C,2,0),"-")</f>
        <v>-</v>
      </c>
      <c r="C1229" s="93" t="str">
        <f t="shared" si="212"/>
        <v>-</v>
      </c>
      <c r="D1229" s="94" t="str">
        <f>+IFERROR(VLOOKUP(A1229,'Details local delivery'!B:E,4,0),"-")</f>
        <v>-</v>
      </c>
      <c r="E1229" s="94" t="e">
        <f>VLOOKUP(A1229,'Details local delivery'!B:L,11,0)</f>
        <v>#N/A</v>
      </c>
      <c r="F1229" s="94">
        <f>SUMIFS('Details local delivery'!M:M,'Details local delivery'!G:G,'RECAP Delivery Plan '!A1229)</f>
        <v>0</v>
      </c>
      <c r="G1229" s="94" t="e">
        <f>VLOOKUP(A1229,'Details local delivery'!B:J,9,0)</f>
        <v>#N/A</v>
      </c>
      <c r="H1229" s="95">
        <f>SUMIFS('Details local delivery'!K:K,'Details local delivery'!G:G,'RECAP Delivery Plan '!A1229)</f>
        <v>0</v>
      </c>
      <c r="I1229" s="96">
        <f>SUMIFS('Details local delivery'!Y:Y,'Details local delivery'!B:B,A:A)</f>
        <v>0</v>
      </c>
      <c r="J1229" s="97" t="e">
        <f>AVERAGEIFS('Details local delivery'!W:W,'Details local delivery'!B:B,A1229)</f>
        <v>#DIV/0!</v>
      </c>
      <c r="K1229" s="96">
        <f>_xlfn.MAXIFS('Details local delivery'!Z:Z,'Details local delivery'!B:B,A1229)</f>
        <v>0</v>
      </c>
      <c r="L1229" s="96">
        <f>_xlfn.MAXIFS('Details local delivery'!AA:AA,'Details local delivery'!B:B,A1229)</f>
        <v>0</v>
      </c>
      <c r="M1229" s="96">
        <f>_xlfn.MAXIFS('Details local delivery'!AB:AB,'Details local delivery'!B:B,A1229)</f>
        <v>0</v>
      </c>
      <c r="N1229" s="104" t="e">
        <f t="shared" si="213"/>
        <v>#N/A</v>
      </c>
      <c r="O1229" s="104" t="e">
        <f t="shared" si="214"/>
        <v>#N/A</v>
      </c>
      <c r="P1229" s="99">
        <f t="shared" si="215"/>
        <v>0</v>
      </c>
      <c r="Q1229" s="100">
        <f t="shared" si="216"/>
        <v>0</v>
      </c>
      <c r="R1229" s="105" t="e">
        <f t="shared" si="217"/>
        <v>#DIV/0!</v>
      </c>
      <c r="S1229" s="101" t="e">
        <f t="shared" si="218"/>
        <v>#N/A</v>
      </c>
      <c r="T1229" s="102"/>
      <c r="U1229" s="107"/>
      <c r="V1229" s="5"/>
    </row>
    <row r="1230" spans="1:22" ht="15.6" hidden="1" x14ac:dyDescent="0.3">
      <c r="A1230" s="18"/>
      <c r="B1230" s="92" t="str">
        <f>+IFERROR(VLOOKUP(A1230,'Details local delivery'!B:C,2,0),"-")</f>
        <v>-</v>
      </c>
      <c r="C1230" s="93" t="str">
        <f t="shared" si="212"/>
        <v>-</v>
      </c>
      <c r="D1230" s="94" t="str">
        <f>+IFERROR(VLOOKUP(A1230,'Details local delivery'!B:E,4,0),"-")</f>
        <v>-</v>
      </c>
      <c r="E1230" s="94" t="e">
        <f>VLOOKUP(A1230,'Details local delivery'!B:L,11,0)</f>
        <v>#N/A</v>
      </c>
      <c r="F1230" s="94">
        <f>SUMIFS('Details local delivery'!M:M,'Details local delivery'!G:G,'RECAP Delivery Plan '!A1230)</f>
        <v>0</v>
      </c>
      <c r="G1230" s="94" t="e">
        <f>VLOOKUP(A1230,'Details local delivery'!B:J,9,0)</f>
        <v>#N/A</v>
      </c>
      <c r="H1230" s="95">
        <f>SUMIFS('Details local delivery'!K:K,'Details local delivery'!G:G,'RECAP Delivery Plan '!A1230)</f>
        <v>0</v>
      </c>
      <c r="I1230" s="96">
        <f>SUMIFS('Details local delivery'!Y:Y,'Details local delivery'!B:B,A:A)</f>
        <v>0</v>
      </c>
      <c r="J1230" s="97" t="e">
        <f>AVERAGEIFS('Details local delivery'!W:W,'Details local delivery'!B:B,A1230)</f>
        <v>#DIV/0!</v>
      </c>
      <c r="K1230" s="96">
        <f>_xlfn.MAXIFS('Details local delivery'!Z:Z,'Details local delivery'!B:B,A1230)</f>
        <v>0</v>
      </c>
      <c r="L1230" s="96">
        <f>_xlfn.MAXIFS('Details local delivery'!AA:AA,'Details local delivery'!B:B,A1230)</f>
        <v>0</v>
      </c>
      <c r="M1230" s="256">
        <f>IFERROR(_xlfn.MAXIFS('Details local delivery'!AB:AB,'Details local delivery'!B:B,A1230),"-")</f>
        <v>0</v>
      </c>
      <c r="N1230" s="104" t="e">
        <f t="shared" si="213"/>
        <v>#N/A</v>
      </c>
      <c r="O1230" s="104" t="e">
        <f t="shared" si="214"/>
        <v>#N/A</v>
      </c>
      <c r="P1230" s="99">
        <f t="shared" si="215"/>
        <v>0</v>
      </c>
      <c r="Q1230" s="100">
        <f t="shared" si="216"/>
        <v>0</v>
      </c>
      <c r="R1230" s="105" t="e">
        <f t="shared" si="217"/>
        <v>#DIV/0!</v>
      </c>
      <c r="S1230" s="101" t="e">
        <f t="shared" si="218"/>
        <v>#N/A</v>
      </c>
      <c r="T1230" s="102"/>
      <c r="U1230" s="107"/>
      <c r="V1230" s="5"/>
    </row>
    <row r="1231" spans="1:22" ht="15.6" hidden="1" x14ac:dyDescent="0.3">
      <c r="A1231" s="18"/>
      <c r="B1231" s="92" t="str">
        <f>+IFERROR(VLOOKUP(A1231,'Details local delivery'!B:C,2,0),"-")</f>
        <v>-</v>
      </c>
      <c r="C1231" s="93" t="str">
        <f t="shared" si="212"/>
        <v>-</v>
      </c>
      <c r="D1231" s="94" t="str">
        <f>+IFERROR(VLOOKUP(A1231,'Details local delivery'!B:E,4,0),"-")</f>
        <v>-</v>
      </c>
      <c r="E1231" s="94" t="e">
        <f>VLOOKUP(A1231,'Details local delivery'!B:L,11,0)</f>
        <v>#N/A</v>
      </c>
      <c r="F1231" s="94">
        <f>SUMIFS('Details local delivery'!M:M,'Details local delivery'!G:G,'RECAP Delivery Plan '!A1231)</f>
        <v>0</v>
      </c>
      <c r="G1231" s="94" t="e">
        <f>VLOOKUP(A1231,'Details local delivery'!B:J,9,0)</f>
        <v>#N/A</v>
      </c>
      <c r="H1231" s="95">
        <f>SUMIFS('Details local delivery'!K:K,'Details local delivery'!G:G,'RECAP Delivery Plan '!A1231)</f>
        <v>0</v>
      </c>
      <c r="I1231" s="96">
        <f>SUMIFS('Details local delivery'!Y:Y,'Details local delivery'!B:B,A:A)</f>
        <v>0</v>
      </c>
      <c r="J1231" s="97" t="e">
        <f>AVERAGEIFS('Details local delivery'!W:W,'Details local delivery'!B:B,A1231)</f>
        <v>#DIV/0!</v>
      </c>
      <c r="K1231" s="96">
        <f>_xlfn.MAXIFS('Details local delivery'!Z:Z,'Details local delivery'!B:B,A1231)</f>
        <v>0</v>
      </c>
      <c r="L1231" s="96">
        <f>_xlfn.MAXIFS('Details local delivery'!AA:AA,'Details local delivery'!B:B,A1231)</f>
        <v>0</v>
      </c>
      <c r="M1231" s="256">
        <f>IFERROR(_xlfn.MAXIFS('Details local delivery'!AB:AB,'Details local delivery'!B:B,A1231),"-")</f>
        <v>0</v>
      </c>
      <c r="N1231" s="104" t="e">
        <f t="shared" si="213"/>
        <v>#N/A</v>
      </c>
      <c r="O1231" s="104" t="e">
        <f t="shared" si="214"/>
        <v>#N/A</v>
      </c>
      <c r="P1231" s="99">
        <f t="shared" si="215"/>
        <v>0</v>
      </c>
      <c r="Q1231" s="100">
        <f t="shared" si="216"/>
        <v>0</v>
      </c>
      <c r="R1231" s="105" t="e">
        <f t="shared" si="217"/>
        <v>#DIV/0!</v>
      </c>
      <c r="S1231" s="101" t="e">
        <f t="shared" si="218"/>
        <v>#N/A</v>
      </c>
      <c r="T1231" s="102"/>
      <c r="U1231" s="107"/>
      <c r="V1231" s="5"/>
    </row>
    <row r="1232" spans="1:22" ht="15.6" hidden="1" x14ac:dyDescent="0.3">
      <c r="A1232" s="18"/>
      <c r="B1232" s="92" t="str">
        <f>+IFERROR(VLOOKUP(A1232,'Details local delivery'!B:C,2,0),"-")</f>
        <v>-</v>
      </c>
      <c r="C1232" s="93" t="str">
        <f t="shared" si="212"/>
        <v>-</v>
      </c>
      <c r="D1232" s="94" t="str">
        <f>+IFERROR(VLOOKUP(A1232,'Details local delivery'!B:E,4,0),"-")</f>
        <v>-</v>
      </c>
      <c r="E1232" s="94" t="e">
        <f>VLOOKUP(A1232,'Details local delivery'!B:L,11,0)</f>
        <v>#N/A</v>
      </c>
      <c r="F1232" s="94">
        <f>SUMIFS('Details local delivery'!M:M,'Details local delivery'!G:G,'RECAP Delivery Plan '!A1232)</f>
        <v>0</v>
      </c>
      <c r="G1232" s="94" t="e">
        <f>VLOOKUP(A1232,'Details local delivery'!B:J,9,0)</f>
        <v>#N/A</v>
      </c>
      <c r="H1232" s="95">
        <f>SUMIFS('Details local delivery'!K:K,'Details local delivery'!G:G,'RECAP Delivery Plan '!A1232)</f>
        <v>0</v>
      </c>
      <c r="I1232" s="96">
        <f>SUMIFS('Details local delivery'!Y:Y,'Details local delivery'!B:B,A:A)</f>
        <v>0</v>
      </c>
      <c r="J1232" s="97" t="e">
        <f>AVERAGEIFS('Details local delivery'!W:W,'Details local delivery'!B:B,A1232)</f>
        <v>#DIV/0!</v>
      </c>
      <c r="K1232" s="96">
        <f>_xlfn.MAXIFS('Details local delivery'!Z:Z,'Details local delivery'!B:B,A1232)</f>
        <v>0</v>
      </c>
      <c r="L1232" s="96">
        <f>_xlfn.MAXIFS('Details local delivery'!AA:AA,'Details local delivery'!B:B,A1232)</f>
        <v>0</v>
      </c>
      <c r="M1232" s="96">
        <f>_xlfn.MAXIFS('Details local delivery'!AB:AB,'Details local delivery'!B:B,A1232)</f>
        <v>0</v>
      </c>
      <c r="N1232" s="104" t="e">
        <f t="shared" si="213"/>
        <v>#N/A</v>
      </c>
      <c r="O1232" s="104" t="e">
        <f t="shared" si="214"/>
        <v>#N/A</v>
      </c>
      <c r="P1232" s="99">
        <f t="shared" si="215"/>
        <v>0</v>
      </c>
      <c r="Q1232" s="100">
        <f t="shared" si="216"/>
        <v>0</v>
      </c>
      <c r="R1232" s="105" t="e">
        <f t="shared" si="217"/>
        <v>#DIV/0!</v>
      </c>
      <c r="S1232" s="101" t="e">
        <f t="shared" si="218"/>
        <v>#N/A</v>
      </c>
      <c r="T1232" s="102"/>
      <c r="U1232" s="107"/>
      <c r="V1232" s="5"/>
    </row>
    <row r="1233" spans="1:22" ht="15.6" hidden="1" x14ac:dyDescent="0.3">
      <c r="A1233" s="18"/>
      <c r="B1233" s="92" t="str">
        <f>+IFERROR(VLOOKUP(A1233,'Details local delivery'!B:C,2,0),"-")</f>
        <v>-</v>
      </c>
      <c r="C1233" s="93" t="str">
        <f t="shared" si="212"/>
        <v>-</v>
      </c>
      <c r="D1233" s="94" t="str">
        <f>+IFERROR(VLOOKUP(A1233,'Details local delivery'!B:E,4,0),"-")</f>
        <v>-</v>
      </c>
      <c r="E1233" s="94" t="e">
        <f>VLOOKUP(A1233,'Details local delivery'!B:L,11,0)</f>
        <v>#N/A</v>
      </c>
      <c r="F1233" s="94">
        <f>SUMIFS('Details local delivery'!M:M,'Details local delivery'!G:G,'RECAP Delivery Plan '!A1233)</f>
        <v>0</v>
      </c>
      <c r="G1233" s="94" t="e">
        <f>VLOOKUP(A1233,'Details local delivery'!B:J,9,0)</f>
        <v>#N/A</v>
      </c>
      <c r="H1233" s="95">
        <f>SUMIFS('Details local delivery'!K:K,'Details local delivery'!G:G,'RECAP Delivery Plan '!A1233)</f>
        <v>0</v>
      </c>
      <c r="I1233" s="96">
        <f>SUMIFS('Details local delivery'!Y:Y,'Details local delivery'!B:B,A:A)</f>
        <v>0</v>
      </c>
      <c r="J1233" s="97" t="e">
        <f>AVERAGEIFS('Details local delivery'!W:W,'Details local delivery'!B:B,A1233)</f>
        <v>#DIV/0!</v>
      </c>
      <c r="K1233" s="96">
        <f>_xlfn.MAXIFS('Details local delivery'!Z:Z,'Details local delivery'!B:B,A1233)</f>
        <v>0</v>
      </c>
      <c r="L1233" s="96">
        <f>_xlfn.MAXIFS('Details local delivery'!AA:AA,'Details local delivery'!B:B,A1233)</f>
        <v>0</v>
      </c>
      <c r="M1233" s="256">
        <f>IFERROR(_xlfn.MAXIFS('Details local delivery'!AB:AB,'Details local delivery'!B:B,A1233),"-")</f>
        <v>0</v>
      </c>
      <c r="N1233" s="104" t="e">
        <f t="shared" si="213"/>
        <v>#N/A</v>
      </c>
      <c r="O1233" s="104" t="e">
        <f t="shared" si="214"/>
        <v>#N/A</v>
      </c>
      <c r="P1233" s="99">
        <f t="shared" si="215"/>
        <v>0</v>
      </c>
      <c r="Q1233" s="100">
        <f t="shared" si="216"/>
        <v>0</v>
      </c>
      <c r="R1233" s="105" t="e">
        <f t="shared" si="217"/>
        <v>#DIV/0!</v>
      </c>
      <c r="S1233" s="101" t="e">
        <f t="shared" si="218"/>
        <v>#N/A</v>
      </c>
      <c r="T1233" s="102"/>
      <c r="U1233" s="107"/>
      <c r="V1233" s="5"/>
    </row>
    <row r="1234" spans="1:22" ht="15.6" hidden="1" x14ac:dyDescent="0.3">
      <c r="A1234" s="18"/>
      <c r="B1234" s="92" t="str">
        <f>+IFERROR(VLOOKUP(A1234,'Details local delivery'!B:C,2,0),"-")</f>
        <v>-</v>
      </c>
      <c r="C1234" s="93" t="str">
        <f t="shared" si="212"/>
        <v>-</v>
      </c>
      <c r="D1234" s="94" t="str">
        <f>+IFERROR(VLOOKUP(A1234,'Details local delivery'!B:E,4,0),"-")</f>
        <v>-</v>
      </c>
      <c r="E1234" s="94" t="e">
        <f>VLOOKUP(A1234,'Details local delivery'!B:L,11,0)</f>
        <v>#N/A</v>
      </c>
      <c r="F1234" s="94">
        <f>SUMIFS('Details local delivery'!M:M,'Details local delivery'!G:G,'RECAP Delivery Plan '!A1234)</f>
        <v>0</v>
      </c>
      <c r="G1234" s="94" t="e">
        <f>VLOOKUP(A1234,'Details local delivery'!B:J,9,0)</f>
        <v>#N/A</v>
      </c>
      <c r="H1234" s="95">
        <f>SUMIFS('Details local delivery'!K:K,'Details local delivery'!G:G,'RECAP Delivery Plan '!A1234)</f>
        <v>0</v>
      </c>
      <c r="I1234" s="96">
        <f>SUMIFS('Details local delivery'!Y:Y,'Details local delivery'!B:B,A:A)</f>
        <v>0</v>
      </c>
      <c r="J1234" s="97" t="e">
        <f>AVERAGEIFS('Details local delivery'!W:W,'Details local delivery'!B:B,A1234)</f>
        <v>#DIV/0!</v>
      </c>
      <c r="K1234" s="96">
        <f>_xlfn.MAXIFS('Details local delivery'!Z:Z,'Details local delivery'!B:B,A1234)</f>
        <v>0</v>
      </c>
      <c r="L1234" s="96">
        <f>_xlfn.MAXIFS('Details local delivery'!AA:AA,'Details local delivery'!B:B,A1234)</f>
        <v>0</v>
      </c>
      <c r="M1234" s="256">
        <f>IFERROR(_xlfn.MAXIFS('Details local delivery'!AB:AB,'Details local delivery'!B:B,A1234),"-")</f>
        <v>0</v>
      </c>
      <c r="N1234" s="104" t="e">
        <f t="shared" si="213"/>
        <v>#N/A</v>
      </c>
      <c r="O1234" s="104" t="e">
        <f t="shared" si="214"/>
        <v>#N/A</v>
      </c>
      <c r="P1234" s="99">
        <f t="shared" si="215"/>
        <v>0</v>
      </c>
      <c r="Q1234" s="100">
        <f t="shared" si="216"/>
        <v>0</v>
      </c>
      <c r="R1234" s="105" t="e">
        <f t="shared" si="217"/>
        <v>#DIV/0!</v>
      </c>
      <c r="S1234" s="101" t="e">
        <f t="shared" si="218"/>
        <v>#N/A</v>
      </c>
      <c r="T1234" s="102"/>
      <c r="U1234" s="107"/>
      <c r="V1234" s="5"/>
    </row>
    <row r="1235" spans="1:22" ht="15.6" hidden="1" x14ac:dyDescent="0.3">
      <c r="A1235" s="18"/>
      <c r="B1235" s="92" t="str">
        <f>+IFERROR(VLOOKUP(A1235,'Details local delivery'!B:C,2,0),"-")</f>
        <v>-</v>
      </c>
      <c r="C1235" s="93" t="str">
        <f t="shared" si="212"/>
        <v>-</v>
      </c>
      <c r="D1235" s="94" t="str">
        <f>+IFERROR(VLOOKUP(A1235,'Details local delivery'!B:E,4,0),"-")</f>
        <v>-</v>
      </c>
      <c r="E1235" s="94" t="e">
        <f>VLOOKUP(A1235,'Details local delivery'!B:L,11,0)</f>
        <v>#N/A</v>
      </c>
      <c r="F1235" s="94">
        <f>SUMIFS('Details local delivery'!M:M,'Details local delivery'!G:G,'RECAP Delivery Plan '!A1235)</f>
        <v>0</v>
      </c>
      <c r="G1235" s="94" t="e">
        <f>VLOOKUP(A1235,'Details local delivery'!B:J,9,0)</f>
        <v>#N/A</v>
      </c>
      <c r="H1235" s="95">
        <f>SUMIFS('Details local delivery'!K:K,'Details local delivery'!G:G,'RECAP Delivery Plan '!A1235)</f>
        <v>0</v>
      </c>
      <c r="I1235" s="96">
        <f>SUMIFS('Details local delivery'!Y:Y,'Details local delivery'!B:B,A:A)</f>
        <v>0</v>
      </c>
      <c r="J1235" s="97" t="e">
        <f>AVERAGEIFS('Details local delivery'!W:W,'Details local delivery'!B:B,A1235)</f>
        <v>#DIV/0!</v>
      </c>
      <c r="K1235" s="96">
        <f>_xlfn.MAXIFS('Details local delivery'!Z:Z,'Details local delivery'!B:B,A1235)</f>
        <v>0</v>
      </c>
      <c r="L1235" s="96">
        <f>_xlfn.MAXIFS('Details local delivery'!AA:AA,'Details local delivery'!B:B,A1235)</f>
        <v>0</v>
      </c>
      <c r="M1235" s="256">
        <f>IFERROR(_xlfn.MAXIFS('Details local delivery'!AB:AB,'Details local delivery'!B:B,A1235),"-")</f>
        <v>0</v>
      </c>
      <c r="N1235" s="104" t="e">
        <f t="shared" si="213"/>
        <v>#N/A</v>
      </c>
      <c r="O1235" s="104" t="e">
        <f t="shared" si="214"/>
        <v>#N/A</v>
      </c>
      <c r="P1235" s="99">
        <f t="shared" si="215"/>
        <v>0</v>
      </c>
      <c r="Q1235" s="100">
        <f t="shared" si="216"/>
        <v>0</v>
      </c>
      <c r="R1235" s="105" t="e">
        <f t="shared" si="217"/>
        <v>#DIV/0!</v>
      </c>
      <c r="S1235" s="101" t="e">
        <f t="shared" si="218"/>
        <v>#N/A</v>
      </c>
      <c r="T1235" s="102"/>
      <c r="U1235" s="107"/>
      <c r="V1235" s="5"/>
    </row>
    <row r="1236" spans="1:22" ht="15.6" hidden="1" x14ac:dyDescent="0.3">
      <c r="A1236" s="18"/>
      <c r="B1236" s="92" t="str">
        <f>+IFERROR(VLOOKUP(A1236,'Details local delivery'!B:C,2,0),"-")</f>
        <v>-</v>
      </c>
      <c r="C1236" s="93" t="str">
        <f t="shared" si="212"/>
        <v>-</v>
      </c>
      <c r="D1236" s="94" t="str">
        <f>+IFERROR(VLOOKUP(A1236,'Details local delivery'!B:E,4,0),"-")</f>
        <v>-</v>
      </c>
      <c r="E1236" s="94" t="e">
        <f>VLOOKUP(A1236,'Details local delivery'!B:L,11,0)</f>
        <v>#N/A</v>
      </c>
      <c r="F1236" s="94">
        <f>SUMIFS('Details local delivery'!M:M,'Details local delivery'!G:G,'RECAP Delivery Plan '!A1236)</f>
        <v>0</v>
      </c>
      <c r="G1236" s="94" t="e">
        <f>VLOOKUP(A1236,'Details local delivery'!B:J,9,0)</f>
        <v>#N/A</v>
      </c>
      <c r="H1236" s="95">
        <f>SUMIFS('Details local delivery'!K:K,'Details local delivery'!G:G,'RECAP Delivery Plan '!A1236)</f>
        <v>0</v>
      </c>
      <c r="I1236" s="96">
        <f>SUMIFS('Details local delivery'!Y:Y,'Details local delivery'!B:B,A:A)</f>
        <v>0</v>
      </c>
      <c r="J1236" s="97" t="e">
        <f>AVERAGEIFS('Details local delivery'!W:W,'Details local delivery'!B:B,A1236)</f>
        <v>#DIV/0!</v>
      </c>
      <c r="K1236" s="96">
        <f>_xlfn.MAXIFS('Details local delivery'!Z:Z,'Details local delivery'!B:B,A1236)</f>
        <v>0</v>
      </c>
      <c r="L1236" s="96">
        <f>_xlfn.MAXIFS('Details local delivery'!AA:AA,'Details local delivery'!B:B,A1236)</f>
        <v>0</v>
      </c>
      <c r="M1236" s="256">
        <f>IFERROR(_xlfn.MAXIFS('Details local delivery'!AB:AB,'Details local delivery'!B:B,A1236),"-")</f>
        <v>0</v>
      </c>
      <c r="N1236" s="104" t="e">
        <f t="shared" si="213"/>
        <v>#N/A</v>
      </c>
      <c r="O1236" s="104" t="e">
        <f t="shared" si="214"/>
        <v>#N/A</v>
      </c>
      <c r="P1236" s="99">
        <f t="shared" si="215"/>
        <v>0</v>
      </c>
      <c r="Q1236" s="100">
        <f t="shared" si="216"/>
        <v>0</v>
      </c>
      <c r="R1236" s="105" t="e">
        <f t="shared" si="217"/>
        <v>#DIV/0!</v>
      </c>
      <c r="S1236" s="101" t="e">
        <f t="shared" si="218"/>
        <v>#N/A</v>
      </c>
      <c r="T1236" s="102"/>
      <c r="U1236" s="107"/>
      <c r="V1236" s="5"/>
    </row>
    <row r="1237" spans="1:22" ht="15.6" hidden="1" x14ac:dyDescent="0.3">
      <c r="A1237" s="18"/>
      <c r="B1237" s="92" t="str">
        <f>+IFERROR(VLOOKUP(A1237,'Details local delivery'!B:C,2,0),"-")</f>
        <v>-</v>
      </c>
      <c r="C1237" s="93" t="str">
        <f t="shared" si="212"/>
        <v>-</v>
      </c>
      <c r="D1237" s="94" t="str">
        <f>+IFERROR(VLOOKUP(A1237,'Details local delivery'!B:E,4,0),"-")</f>
        <v>-</v>
      </c>
      <c r="E1237" s="94" t="e">
        <f>VLOOKUP(A1237,'Details local delivery'!B:L,11,0)</f>
        <v>#N/A</v>
      </c>
      <c r="F1237" s="94">
        <f>SUMIFS('Details local delivery'!M:M,'Details local delivery'!G:G,'RECAP Delivery Plan '!A1237)</f>
        <v>0</v>
      </c>
      <c r="G1237" s="94" t="e">
        <f>VLOOKUP(A1237,'Details local delivery'!B:J,9,0)</f>
        <v>#N/A</v>
      </c>
      <c r="H1237" s="95">
        <f>SUMIFS('Details local delivery'!K:K,'Details local delivery'!G:G,'RECAP Delivery Plan '!A1237)</f>
        <v>0</v>
      </c>
      <c r="I1237" s="96">
        <f>SUMIFS('Details local delivery'!Y:Y,'Details local delivery'!B:B,A:A)</f>
        <v>0</v>
      </c>
      <c r="J1237" s="97" t="e">
        <f>AVERAGEIFS('Details local delivery'!W:W,'Details local delivery'!B:B,A1237)</f>
        <v>#DIV/0!</v>
      </c>
      <c r="K1237" s="96">
        <f>_xlfn.MAXIFS('Details local delivery'!Z:Z,'Details local delivery'!B:B,A1237)</f>
        <v>0</v>
      </c>
      <c r="L1237" s="96">
        <f>_xlfn.MAXIFS('Details local delivery'!AA:AA,'Details local delivery'!B:B,A1237)</f>
        <v>0</v>
      </c>
      <c r="M1237" s="256">
        <f>IFERROR(_xlfn.MAXIFS('Details local delivery'!AB:AB,'Details local delivery'!B:B,A1237),"-")</f>
        <v>0</v>
      </c>
      <c r="N1237" s="104" t="e">
        <f t="shared" si="213"/>
        <v>#N/A</v>
      </c>
      <c r="O1237" s="104" t="e">
        <f t="shared" si="214"/>
        <v>#N/A</v>
      </c>
      <c r="P1237" s="99">
        <f t="shared" si="215"/>
        <v>0</v>
      </c>
      <c r="Q1237" s="100">
        <f t="shared" si="216"/>
        <v>0</v>
      </c>
      <c r="R1237" s="105" t="e">
        <f t="shared" si="217"/>
        <v>#DIV/0!</v>
      </c>
      <c r="S1237" s="101" t="e">
        <f t="shared" si="218"/>
        <v>#N/A</v>
      </c>
      <c r="T1237" s="102"/>
      <c r="U1237" s="107"/>
      <c r="V1237" s="5"/>
    </row>
    <row r="1238" spans="1:22" ht="15.6" hidden="1" x14ac:dyDescent="0.3">
      <c r="A1238" s="18"/>
      <c r="B1238" s="92" t="str">
        <f>+IFERROR(VLOOKUP(A1238,'Details local delivery'!B:C,2,0),"-")</f>
        <v>-</v>
      </c>
      <c r="C1238" s="93" t="str">
        <f t="shared" si="212"/>
        <v>-</v>
      </c>
      <c r="D1238" s="94" t="str">
        <f>+IFERROR(VLOOKUP(A1238,'Details local delivery'!B:E,4,0),"-")</f>
        <v>-</v>
      </c>
      <c r="E1238" s="94" t="e">
        <f>VLOOKUP(A1238,'Details local delivery'!B:L,11,0)</f>
        <v>#N/A</v>
      </c>
      <c r="F1238" s="94">
        <f>SUMIFS('Details local delivery'!M:M,'Details local delivery'!G:G,'RECAP Delivery Plan '!A1238)</f>
        <v>0</v>
      </c>
      <c r="G1238" s="94" t="e">
        <f>VLOOKUP(A1238,'Details local delivery'!B:J,9,0)</f>
        <v>#N/A</v>
      </c>
      <c r="H1238" s="95">
        <f>SUMIFS('Details local delivery'!K:K,'Details local delivery'!G:G,'RECAP Delivery Plan '!A1238)</f>
        <v>0</v>
      </c>
      <c r="I1238" s="96">
        <f>SUMIFS('Details local delivery'!Y:Y,'Details local delivery'!B:B,A:A)</f>
        <v>0</v>
      </c>
      <c r="J1238" s="97" t="e">
        <f>AVERAGEIFS('Details local delivery'!W:W,'Details local delivery'!B:B,A1238)</f>
        <v>#DIV/0!</v>
      </c>
      <c r="K1238" s="96">
        <f>_xlfn.MAXIFS('Details local delivery'!Z:Z,'Details local delivery'!B:B,A1238)</f>
        <v>0</v>
      </c>
      <c r="L1238" s="96">
        <f>_xlfn.MAXIFS('Details local delivery'!AA:AA,'Details local delivery'!B:B,A1238)</f>
        <v>0</v>
      </c>
      <c r="M1238" s="96">
        <f>_xlfn.MAXIFS('Details local delivery'!AB:AB,'Details local delivery'!B:B,A1238)</f>
        <v>0</v>
      </c>
      <c r="N1238" s="104" t="e">
        <f t="shared" si="213"/>
        <v>#N/A</v>
      </c>
      <c r="O1238" s="104" t="e">
        <f t="shared" si="214"/>
        <v>#N/A</v>
      </c>
      <c r="P1238" s="99">
        <f t="shared" si="215"/>
        <v>0</v>
      </c>
      <c r="Q1238" s="100">
        <f t="shared" si="216"/>
        <v>0</v>
      </c>
      <c r="R1238" s="105" t="e">
        <f t="shared" si="217"/>
        <v>#DIV/0!</v>
      </c>
      <c r="S1238" s="101" t="e">
        <f t="shared" si="218"/>
        <v>#N/A</v>
      </c>
      <c r="T1238" s="102"/>
      <c r="U1238" s="107"/>
      <c r="V1238" s="5"/>
    </row>
    <row r="1239" spans="1:22" ht="15.6" hidden="1" x14ac:dyDescent="0.3">
      <c r="A1239" s="18"/>
      <c r="B1239" s="92" t="str">
        <f>+IFERROR(VLOOKUP(A1239,'Details local delivery'!B:C,2,0),"-")</f>
        <v>-</v>
      </c>
      <c r="C1239" s="93" t="str">
        <f t="shared" si="212"/>
        <v>-</v>
      </c>
      <c r="D1239" s="94" t="str">
        <f>+IFERROR(VLOOKUP(A1239,'Details local delivery'!B:E,4,0),"-")</f>
        <v>-</v>
      </c>
      <c r="E1239" s="94" t="e">
        <f>VLOOKUP(A1239,'Details local delivery'!B:L,11,0)</f>
        <v>#N/A</v>
      </c>
      <c r="F1239" s="94">
        <f>SUMIFS('Details local delivery'!M:M,'Details local delivery'!G:G,'RECAP Delivery Plan '!A1239)</f>
        <v>0</v>
      </c>
      <c r="G1239" s="94" t="e">
        <f>VLOOKUP(A1239,'Details local delivery'!B:J,9,0)</f>
        <v>#N/A</v>
      </c>
      <c r="H1239" s="95">
        <f>SUMIFS('Details local delivery'!K:K,'Details local delivery'!G:G,'RECAP Delivery Plan '!A1239)</f>
        <v>0</v>
      </c>
      <c r="I1239" s="96">
        <f>SUMIFS('Details local delivery'!Y:Y,'Details local delivery'!B:B,A:A)</f>
        <v>0</v>
      </c>
      <c r="J1239" s="97" t="e">
        <f>AVERAGEIFS('Details local delivery'!W:W,'Details local delivery'!B:B,A1239)</f>
        <v>#DIV/0!</v>
      </c>
      <c r="K1239" s="96">
        <f>_xlfn.MAXIFS('Details local delivery'!Z:Z,'Details local delivery'!B:B,A1239)</f>
        <v>0</v>
      </c>
      <c r="L1239" s="96">
        <f>_xlfn.MAXIFS('Details local delivery'!AA:AA,'Details local delivery'!B:B,A1239)</f>
        <v>0</v>
      </c>
      <c r="M1239" s="256">
        <f>IFERROR(_xlfn.MAXIFS('Details local delivery'!AB:AB,'Details local delivery'!B:B,A1239),"-")</f>
        <v>0</v>
      </c>
      <c r="N1239" s="104" t="e">
        <f t="shared" si="213"/>
        <v>#N/A</v>
      </c>
      <c r="O1239" s="104" t="e">
        <f t="shared" si="214"/>
        <v>#N/A</v>
      </c>
      <c r="P1239" s="99">
        <f t="shared" si="215"/>
        <v>0</v>
      </c>
      <c r="Q1239" s="100">
        <f t="shared" si="216"/>
        <v>0</v>
      </c>
      <c r="R1239" s="105" t="e">
        <f t="shared" si="217"/>
        <v>#DIV/0!</v>
      </c>
      <c r="S1239" s="101" t="e">
        <f t="shared" si="218"/>
        <v>#N/A</v>
      </c>
      <c r="T1239" s="102"/>
      <c r="U1239" s="107"/>
      <c r="V1239" s="5"/>
    </row>
    <row r="1240" spans="1:22" ht="15.6" hidden="1" x14ac:dyDescent="0.3">
      <c r="A1240" s="18"/>
      <c r="B1240" s="92" t="str">
        <f>+IFERROR(VLOOKUP(A1240,'Details local delivery'!B:C,2,0),"-")</f>
        <v>-</v>
      </c>
      <c r="C1240" s="93" t="str">
        <f t="shared" si="212"/>
        <v>-</v>
      </c>
      <c r="D1240" s="94" t="str">
        <f>+IFERROR(VLOOKUP(A1240,'Details local delivery'!B:E,4,0),"-")</f>
        <v>-</v>
      </c>
      <c r="E1240" s="94" t="e">
        <f>VLOOKUP(A1240,'Details local delivery'!B:L,11,0)</f>
        <v>#N/A</v>
      </c>
      <c r="F1240" s="94">
        <f>SUMIFS('Details local delivery'!M:M,'Details local delivery'!G:G,'RECAP Delivery Plan '!A1240)</f>
        <v>0</v>
      </c>
      <c r="G1240" s="94" t="e">
        <f>VLOOKUP(A1240,'Details local delivery'!B:J,9,0)</f>
        <v>#N/A</v>
      </c>
      <c r="H1240" s="95">
        <f>SUMIFS('Details local delivery'!K:K,'Details local delivery'!G:G,'RECAP Delivery Plan '!A1240)</f>
        <v>0</v>
      </c>
      <c r="I1240" s="96">
        <f>SUMIFS('Details local delivery'!Y:Y,'Details local delivery'!B:B,A:A)</f>
        <v>0</v>
      </c>
      <c r="J1240" s="97" t="e">
        <f>AVERAGEIFS('Details local delivery'!W:W,'Details local delivery'!B:B,A1240)</f>
        <v>#DIV/0!</v>
      </c>
      <c r="K1240" s="96">
        <f>_xlfn.MAXIFS('Details local delivery'!Z:Z,'Details local delivery'!B:B,A1240)</f>
        <v>0</v>
      </c>
      <c r="L1240" s="96">
        <f>_xlfn.MAXIFS('Details local delivery'!AA:AA,'Details local delivery'!B:B,A1240)</f>
        <v>0</v>
      </c>
      <c r="M1240" s="256">
        <f>IFERROR(_xlfn.MAXIFS('Details local delivery'!AB:AB,'Details local delivery'!B:B,A1240),"-")</f>
        <v>0</v>
      </c>
      <c r="N1240" s="104" t="e">
        <f t="shared" si="213"/>
        <v>#N/A</v>
      </c>
      <c r="O1240" s="104" t="e">
        <f t="shared" si="214"/>
        <v>#N/A</v>
      </c>
      <c r="P1240" s="99">
        <f t="shared" si="215"/>
        <v>0</v>
      </c>
      <c r="Q1240" s="100">
        <f t="shared" si="216"/>
        <v>0</v>
      </c>
      <c r="R1240" s="105" t="e">
        <f t="shared" si="217"/>
        <v>#DIV/0!</v>
      </c>
      <c r="S1240" s="101" t="e">
        <f t="shared" si="218"/>
        <v>#N/A</v>
      </c>
      <c r="T1240" s="102"/>
      <c r="U1240" s="107"/>
      <c r="V1240" s="5"/>
    </row>
    <row r="1241" spans="1:22" ht="15.6" hidden="1" x14ac:dyDescent="0.3">
      <c r="A1241" s="18"/>
      <c r="B1241" s="92" t="str">
        <f>+IFERROR(VLOOKUP(A1241,'Details local delivery'!B:C,2,0),"-")</f>
        <v>-</v>
      </c>
      <c r="C1241" s="93" t="str">
        <f t="shared" si="212"/>
        <v>-</v>
      </c>
      <c r="D1241" s="94" t="str">
        <f>+IFERROR(VLOOKUP(A1241,'Details local delivery'!B:E,4,0),"-")</f>
        <v>-</v>
      </c>
      <c r="E1241" s="94" t="e">
        <f>VLOOKUP(A1241,'Details local delivery'!B:L,11,0)</f>
        <v>#N/A</v>
      </c>
      <c r="F1241" s="94">
        <f>SUMIFS('Details local delivery'!M:M,'Details local delivery'!G:G,'RECAP Delivery Plan '!A1241)</f>
        <v>0</v>
      </c>
      <c r="G1241" s="94" t="e">
        <f>VLOOKUP(A1241,'Details local delivery'!B:J,9,0)</f>
        <v>#N/A</v>
      </c>
      <c r="H1241" s="95">
        <f>SUMIFS('Details local delivery'!K:K,'Details local delivery'!G:G,'RECAP Delivery Plan '!A1241)</f>
        <v>0</v>
      </c>
      <c r="I1241" s="96">
        <f>SUMIFS('Details local delivery'!Y:Y,'Details local delivery'!B:B,A:A)</f>
        <v>0</v>
      </c>
      <c r="J1241" s="97" t="e">
        <f>AVERAGEIFS('Details local delivery'!W:W,'Details local delivery'!B:B,A1241)</f>
        <v>#DIV/0!</v>
      </c>
      <c r="K1241" s="96">
        <f>_xlfn.MAXIFS('Details local delivery'!Z:Z,'Details local delivery'!B:B,A1241)</f>
        <v>0</v>
      </c>
      <c r="L1241" s="96">
        <f>_xlfn.MAXIFS('Details local delivery'!AA:AA,'Details local delivery'!B:B,A1241)</f>
        <v>0</v>
      </c>
      <c r="M1241" s="256">
        <f>IFERROR(_xlfn.MAXIFS('Details local delivery'!AB:AB,'Details local delivery'!B:B,A1241),"-")</f>
        <v>0</v>
      </c>
      <c r="N1241" s="104" t="e">
        <f t="shared" si="213"/>
        <v>#N/A</v>
      </c>
      <c r="O1241" s="104" t="e">
        <f t="shared" si="214"/>
        <v>#N/A</v>
      </c>
      <c r="P1241" s="99">
        <f t="shared" si="215"/>
        <v>0</v>
      </c>
      <c r="Q1241" s="100">
        <f t="shared" si="216"/>
        <v>0</v>
      </c>
      <c r="R1241" s="105" t="e">
        <f t="shared" si="217"/>
        <v>#DIV/0!</v>
      </c>
      <c r="S1241" s="101" t="e">
        <f t="shared" si="218"/>
        <v>#N/A</v>
      </c>
      <c r="T1241" s="102"/>
      <c r="U1241" s="107"/>
      <c r="V1241" s="5"/>
    </row>
    <row r="1242" spans="1:22" ht="15.6" hidden="1" x14ac:dyDescent="0.3">
      <c r="A1242" s="18"/>
      <c r="B1242" s="92" t="str">
        <f>+IFERROR(VLOOKUP(A1242,'Details local delivery'!B:C,2,0),"-")</f>
        <v>-</v>
      </c>
      <c r="C1242" s="93" t="str">
        <f t="shared" si="212"/>
        <v>-</v>
      </c>
      <c r="D1242" s="94" t="str">
        <f>+IFERROR(VLOOKUP(A1242,'Details local delivery'!B:E,4,0),"-")</f>
        <v>-</v>
      </c>
      <c r="E1242" s="94" t="e">
        <f>VLOOKUP(A1242,'Details local delivery'!B:L,11,0)</f>
        <v>#N/A</v>
      </c>
      <c r="F1242" s="94">
        <f>SUMIFS('Details local delivery'!M:M,'Details local delivery'!G:G,'RECAP Delivery Plan '!A1242)</f>
        <v>0</v>
      </c>
      <c r="G1242" s="94" t="e">
        <f>VLOOKUP(A1242,'Details local delivery'!B:J,9,0)</f>
        <v>#N/A</v>
      </c>
      <c r="H1242" s="95">
        <f>SUMIFS('Details local delivery'!K:K,'Details local delivery'!G:G,'RECAP Delivery Plan '!A1242)</f>
        <v>0</v>
      </c>
      <c r="I1242" s="96">
        <f>SUMIFS('Details local delivery'!Y:Y,'Details local delivery'!B:B,A:A)</f>
        <v>0</v>
      </c>
      <c r="J1242" s="97" t="e">
        <f>AVERAGEIFS('Details local delivery'!W:W,'Details local delivery'!B:B,A1242)</f>
        <v>#DIV/0!</v>
      </c>
      <c r="K1242" s="96">
        <f>_xlfn.MAXIFS('Details local delivery'!Z:Z,'Details local delivery'!B:B,A1242)</f>
        <v>0</v>
      </c>
      <c r="L1242" s="96">
        <f>_xlfn.MAXIFS('Details local delivery'!AA:AA,'Details local delivery'!B:B,A1242)</f>
        <v>0</v>
      </c>
      <c r="M1242" s="96">
        <f>_xlfn.MAXIFS('Details local delivery'!AB:AB,'Details local delivery'!B:B,A1242)</f>
        <v>0</v>
      </c>
      <c r="N1242" s="104" t="e">
        <f t="shared" si="213"/>
        <v>#N/A</v>
      </c>
      <c r="O1242" s="104" t="e">
        <f t="shared" si="214"/>
        <v>#N/A</v>
      </c>
      <c r="P1242" s="99">
        <f t="shared" si="215"/>
        <v>0</v>
      </c>
      <c r="Q1242" s="100">
        <f t="shared" si="216"/>
        <v>0</v>
      </c>
      <c r="R1242" s="105" t="e">
        <f t="shared" si="217"/>
        <v>#DIV/0!</v>
      </c>
      <c r="S1242" s="101" t="e">
        <f t="shared" si="218"/>
        <v>#N/A</v>
      </c>
      <c r="T1242" s="102"/>
      <c r="U1242" s="107"/>
      <c r="V1242" s="5"/>
    </row>
    <row r="1243" spans="1:22" ht="15.6" hidden="1" x14ac:dyDescent="0.3">
      <c r="A1243" s="18"/>
      <c r="B1243" s="92" t="str">
        <f>+IFERROR(VLOOKUP(A1243,'Details local delivery'!B:C,2,0),"-")</f>
        <v>-</v>
      </c>
      <c r="C1243" s="93" t="str">
        <f t="shared" si="212"/>
        <v>-</v>
      </c>
      <c r="D1243" s="94" t="str">
        <f>+IFERROR(VLOOKUP(A1243,'Details local delivery'!B:E,4,0),"-")</f>
        <v>-</v>
      </c>
      <c r="E1243" s="94" t="e">
        <f>VLOOKUP(A1243,'Details local delivery'!B:L,11,0)</f>
        <v>#N/A</v>
      </c>
      <c r="F1243" s="94">
        <f>SUMIFS('Details local delivery'!M:M,'Details local delivery'!G:G,'RECAP Delivery Plan '!A1243)</f>
        <v>0</v>
      </c>
      <c r="G1243" s="94" t="e">
        <f>VLOOKUP(A1243,'Details local delivery'!B:J,9,0)</f>
        <v>#N/A</v>
      </c>
      <c r="H1243" s="95">
        <f>SUMIFS('Details local delivery'!K:K,'Details local delivery'!G:G,'RECAP Delivery Plan '!A1243)</f>
        <v>0</v>
      </c>
      <c r="I1243" s="96">
        <f>SUMIFS('Details local delivery'!Y:Y,'Details local delivery'!B:B,A:A)</f>
        <v>0</v>
      </c>
      <c r="J1243" s="97" t="e">
        <f>AVERAGEIFS('Details local delivery'!W:W,'Details local delivery'!B:B,A1243)</f>
        <v>#DIV/0!</v>
      </c>
      <c r="K1243" s="96">
        <f>_xlfn.MAXIFS('Details local delivery'!Z:Z,'Details local delivery'!B:B,A1243)</f>
        <v>0</v>
      </c>
      <c r="L1243" s="96">
        <f>_xlfn.MAXIFS('Details local delivery'!AA:AA,'Details local delivery'!B:B,A1243)</f>
        <v>0</v>
      </c>
      <c r="M1243" s="96">
        <f>_xlfn.MAXIFS('Details local delivery'!AB:AB,'Details local delivery'!B:B,A1243)</f>
        <v>0</v>
      </c>
      <c r="N1243" s="104" t="e">
        <f t="shared" si="213"/>
        <v>#N/A</v>
      </c>
      <c r="O1243" s="104" t="e">
        <f t="shared" si="214"/>
        <v>#N/A</v>
      </c>
      <c r="P1243" s="99">
        <f t="shared" si="215"/>
        <v>0</v>
      </c>
      <c r="Q1243" s="100">
        <f t="shared" si="216"/>
        <v>0</v>
      </c>
      <c r="R1243" s="105" t="e">
        <f t="shared" si="217"/>
        <v>#DIV/0!</v>
      </c>
      <c r="S1243" s="101" t="e">
        <f t="shared" si="218"/>
        <v>#N/A</v>
      </c>
      <c r="T1243" s="102"/>
      <c r="U1243" s="107"/>
      <c r="V1243" s="5"/>
    </row>
    <row r="1244" spans="1:22" ht="15.6" hidden="1" x14ac:dyDescent="0.3">
      <c r="A1244" s="18"/>
      <c r="B1244" s="92" t="str">
        <f>+IFERROR(VLOOKUP(A1244,'Details local delivery'!B:C,2,0),"-")</f>
        <v>-</v>
      </c>
      <c r="C1244" s="93" t="str">
        <f t="shared" si="212"/>
        <v>-</v>
      </c>
      <c r="D1244" s="94" t="str">
        <f>+IFERROR(VLOOKUP(A1244,'Details local delivery'!B:E,4,0),"-")</f>
        <v>-</v>
      </c>
      <c r="E1244" s="94" t="e">
        <f>VLOOKUP(A1244,'Details local delivery'!B:L,11,0)</f>
        <v>#N/A</v>
      </c>
      <c r="F1244" s="94">
        <f>SUMIFS('Details local delivery'!M:M,'Details local delivery'!G:G,'RECAP Delivery Plan '!A1244)</f>
        <v>0</v>
      </c>
      <c r="G1244" s="94" t="e">
        <f>VLOOKUP(A1244,'Details local delivery'!B:J,9,0)</f>
        <v>#N/A</v>
      </c>
      <c r="H1244" s="95">
        <f>SUMIFS('Details local delivery'!K:K,'Details local delivery'!G:G,'RECAP Delivery Plan '!A1244)</f>
        <v>0</v>
      </c>
      <c r="I1244" s="96">
        <f>SUMIFS('Details local delivery'!Y:Y,'Details local delivery'!B:B,A:A)</f>
        <v>0</v>
      </c>
      <c r="J1244" s="97" t="e">
        <f>AVERAGEIFS('Details local delivery'!W:W,'Details local delivery'!B:B,A1244)</f>
        <v>#DIV/0!</v>
      </c>
      <c r="K1244" s="96">
        <f>_xlfn.MAXIFS('Details local delivery'!Z:Z,'Details local delivery'!B:B,A1244)</f>
        <v>0</v>
      </c>
      <c r="L1244" s="96">
        <f>_xlfn.MAXIFS('Details local delivery'!AA:AA,'Details local delivery'!B:B,A1244)</f>
        <v>0</v>
      </c>
      <c r="M1244" s="96">
        <f>_xlfn.MAXIFS('Details local delivery'!AB:AB,'Details local delivery'!B:B,A1244)</f>
        <v>0</v>
      </c>
      <c r="N1244" s="104" t="e">
        <f t="shared" si="213"/>
        <v>#N/A</v>
      </c>
      <c r="O1244" s="104" t="e">
        <f t="shared" si="214"/>
        <v>#N/A</v>
      </c>
      <c r="P1244" s="99">
        <f t="shared" si="215"/>
        <v>0</v>
      </c>
      <c r="Q1244" s="100">
        <f t="shared" si="216"/>
        <v>0</v>
      </c>
      <c r="R1244" s="105" t="e">
        <f t="shared" si="217"/>
        <v>#DIV/0!</v>
      </c>
      <c r="S1244" s="101" t="e">
        <f t="shared" si="218"/>
        <v>#N/A</v>
      </c>
      <c r="T1244" s="102"/>
      <c r="U1244" s="107"/>
      <c r="V1244" s="5"/>
    </row>
    <row r="1245" spans="1:22" ht="15.6" hidden="1" x14ac:dyDescent="0.3">
      <c r="A1245" s="18"/>
      <c r="B1245" s="92" t="str">
        <f>+IFERROR(VLOOKUP(A1245,'Details local delivery'!B:C,2,0),"-")</f>
        <v>-</v>
      </c>
      <c r="C1245" s="93" t="str">
        <f t="shared" si="212"/>
        <v>-</v>
      </c>
      <c r="D1245" s="94" t="str">
        <f>+IFERROR(VLOOKUP(A1245,'Details local delivery'!B:E,4,0),"-")</f>
        <v>-</v>
      </c>
      <c r="E1245" s="94" t="e">
        <f>VLOOKUP(A1245,'Details local delivery'!B:L,11,0)</f>
        <v>#N/A</v>
      </c>
      <c r="F1245" s="94">
        <f>SUMIFS('Details local delivery'!M:M,'Details local delivery'!G:G,'RECAP Delivery Plan '!A1245)</f>
        <v>0</v>
      </c>
      <c r="G1245" s="94" t="e">
        <f>VLOOKUP(A1245,'Details local delivery'!B:J,9,0)</f>
        <v>#N/A</v>
      </c>
      <c r="H1245" s="95">
        <f>SUMIFS('Details local delivery'!K:K,'Details local delivery'!G:G,'RECAP Delivery Plan '!A1245)</f>
        <v>0</v>
      </c>
      <c r="I1245" s="96">
        <f>SUMIFS('Details local delivery'!Y:Y,'Details local delivery'!B:B,A:A)</f>
        <v>0</v>
      </c>
      <c r="J1245" s="97" t="e">
        <f>AVERAGEIFS('Details local delivery'!W:W,'Details local delivery'!B:B,A1245)</f>
        <v>#DIV/0!</v>
      </c>
      <c r="K1245" s="96">
        <f>_xlfn.MAXIFS('Details local delivery'!Z:Z,'Details local delivery'!B:B,A1245)</f>
        <v>0</v>
      </c>
      <c r="L1245" s="96">
        <f>_xlfn.MAXIFS('Details local delivery'!AA:AA,'Details local delivery'!B:B,A1245)</f>
        <v>0</v>
      </c>
      <c r="M1245" s="96">
        <f>_xlfn.MAXIFS('Details local delivery'!AB:AB,'Details local delivery'!B:B,A1245)</f>
        <v>0</v>
      </c>
      <c r="N1245" s="104" t="e">
        <f t="shared" si="213"/>
        <v>#N/A</v>
      </c>
      <c r="O1245" s="104" t="e">
        <f t="shared" si="214"/>
        <v>#N/A</v>
      </c>
      <c r="P1245" s="99">
        <f t="shared" si="215"/>
        <v>0</v>
      </c>
      <c r="Q1245" s="100">
        <f t="shared" si="216"/>
        <v>0</v>
      </c>
      <c r="R1245" s="105" t="e">
        <f t="shared" si="217"/>
        <v>#DIV/0!</v>
      </c>
      <c r="S1245" s="101" t="e">
        <f t="shared" si="218"/>
        <v>#N/A</v>
      </c>
      <c r="T1245" s="102"/>
      <c r="U1245" s="107"/>
      <c r="V1245" s="5"/>
    </row>
    <row r="1246" spans="1:22" ht="15.6" hidden="1" x14ac:dyDescent="0.3">
      <c r="A1246" s="18"/>
      <c r="B1246" s="92" t="str">
        <f>+IFERROR(VLOOKUP(A1246,'Details local delivery'!B:C,2,0),"-")</f>
        <v>-</v>
      </c>
      <c r="C1246" s="93" t="str">
        <f t="shared" ref="C1246:C1309" si="219">B1246</f>
        <v>-</v>
      </c>
      <c r="D1246" s="94" t="str">
        <f>+IFERROR(VLOOKUP(A1246,'Details local delivery'!B:E,4,0),"-")</f>
        <v>-</v>
      </c>
      <c r="E1246" s="94" t="e">
        <f>VLOOKUP(A1246,'Details local delivery'!B:L,11,0)</f>
        <v>#N/A</v>
      </c>
      <c r="F1246" s="94">
        <f>SUMIFS('Details local delivery'!M:M,'Details local delivery'!G:G,'RECAP Delivery Plan '!A1246)</f>
        <v>0</v>
      </c>
      <c r="G1246" s="94" t="e">
        <f>VLOOKUP(A1246,'Details local delivery'!B:J,9,0)</f>
        <v>#N/A</v>
      </c>
      <c r="H1246" s="95">
        <f>SUMIFS('Details local delivery'!K:K,'Details local delivery'!G:G,'RECAP Delivery Plan '!A1246)</f>
        <v>0</v>
      </c>
      <c r="I1246" s="96">
        <f>SUMIFS('Details local delivery'!Y:Y,'Details local delivery'!B:B,A:A)</f>
        <v>0</v>
      </c>
      <c r="J1246" s="97" t="e">
        <f>AVERAGEIFS('Details local delivery'!W:W,'Details local delivery'!B:B,A1246)</f>
        <v>#DIV/0!</v>
      </c>
      <c r="K1246" s="96">
        <f>_xlfn.MAXIFS('Details local delivery'!Z:Z,'Details local delivery'!B:B,A1246)</f>
        <v>0</v>
      </c>
      <c r="L1246" s="96">
        <f>_xlfn.MAXIFS('Details local delivery'!AA:AA,'Details local delivery'!B:B,A1246)</f>
        <v>0</v>
      </c>
      <c r="M1246" s="256">
        <f>IFERROR(_xlfn.MAXIFS('Details local delivery'!AB:AB,'Details local delivery'!B:B,A1246),"-")</f>
        <v>0</v>
      </c>
      <c r="N1246" s="104" t="e">
        <f t="shared" ref="N1246:N1309" si="220">+F1246/E1246</f>
        <v>#N/A</v>
      </c>
      <c r="O1246" s="104" t="e">
        <f t="shared" ref="O1246:O1309" si="221">+H1246/G1246</f>
        <v>#N/A</v>
      </c>
      <c r="P1246" s="99">
        <f t="shared" ref="P1246:P1309" si="222">K1246+L1246+M1246</f>
        <v>0</v>
      </c>
      <c r="Q1246" s="100">
        <f t="shared" ref="Q1246:Q1309" si="223">P1246+I1246</f>
        <v>0</v>
      </c>
      <c r="R1246" s="105" t="e">
        <f t="shared" ref="R1246:R1309" si="224">Q1246/P1246</f>
        <v>#DIV/0!</v>
      </c>
      <c r="S1246" s="101" t="e">
        <f t="shared" si="218"/>
        <v>#N/A</v>
      </c>
      <c r="T1246" s="102"/>
      <c r="U1246" s="107"/>
      <c r="V1246" s="5"/>
    </row>
    <row r="1247" spans="1:22" ht="15.6" hidden="1" x14ac:dyDescent="0.3">
      <c r="A1247" s="18"/>
      <c r="B1247" s="92" t="str">
        <f>+IFERROR(VLOOKUP(A1247,'Details local delivery'!B:C,2,0),"-")</f>
        <v>-</v>
      </c>
      <c r="C1247" s="93" t="str">
        <f t="shared" si="219"/>
        <v>-</v>
      </c>
      <c r="D1247" s="94" t="str">
        <f>+IFERROR(VLOOKUP(A1247,'Details local delivery'!B:E,4,0),"-")</f>
        <v>-</v>
      </c>
      <c r="E1247" s="94" t="e">
        <f>VLOOKUP(A1247,'Details local delivery'!B:L,11,0)</f>
        <v>#N/A</v>
      </c>
      <c r="F1247" s="94">
        <f>SUMIFS('Details local delivery'!M:M,'Details local delivery'!G:G,'RECAP Delivery Plan '!A1247)</f>
        <v>0</v>
      </c>
      <c r="G1247" s="94" t="e">
        <f>VLOOKUP(A1247,'Details local delivery'!B:J,9,0)</f>
        <v>#N/A</v>
      </c>
      <c r="H1247" s="95">
        <f>SUMIFS('Details local delivery'!K:K,'Details local delivery'!G:G,'RECAP Delivery Plan '!A1247)</f>
        <v>0</v>
      </c>
      <c r="I1247" s="96">
        <f>SUMIFS('Details local delivery'!Y:Y,'Details local delivery'!B:B,A:A)</f>
        <v>0</v>
      </c>
      <c r="J1247" s="97" t="e">
        <f>AVERAGEIFS('Details local delivery'!W:W,'Details local delivery'!B:B,A1247)</f>
        <v>#DIV/0!</v>
      </c>
      <c r="K1247" s="96">
        <f>_xlfn.MAXIFS('Details local delivery'!Z:Z,'Details local delivery'!B:B,A1247)</f>
        <v>0</v>
      </c>
      <c r="L1247" s="96">
        <f>_xlfn.MAXIFS('Details local delivery'!AA:AA,'Details local delivery'!B:B,A1247)</f>
        <v>0</v>
      </c>
      <c r="M1247" s="256">
        <f>IFERROR(_xlfn.MAXIFS('Details local delivery'!AB:AB,'Details local delivery'!B:B,A1247),"-")</f>
        <v>0</v>
      </c>
      <c r="N1247" s="104" t="e">
        <f t="shared" si="220"/>
        <v>#N/A</v>
      </c>
      <c r="O1247" s="104" t="e">
        <f t="shared" si="221"/>
        <v>#N/A</v>
      </c>
      <c r="P1247" s="99">
        <f t="shared" si="222"/>
        <v>0</v>
      </c>
      <c r="Q1247" s="100">
        <f t="shared" si="223"/>
        <v>0</v>
      </c>
      <c r="R1247" s="105" t="e">
        <f t="shared" si="224"/>
        <v>#DIV/0!</v>
      </c>
      <c r="S1247" s="101" t="e">
        <f t="shared" si="218"/>
        <v>#N/A</v>
      </c>
      <c r="T1247" s="102"/>
      <c r="U1247" s="107"/>
      <c r="V1247" s="5"/>
    </row>
    <row r="1248" spans="1:22" ht="15.6" hidden="1" x14ac:dyDescent="0.3">
      <c r="A1248" s="18"/>
      <c r="B1248" s="92" t="str">
        <f>+IFERROR(VLOOKUP(A1248,'Details local delivery'!B:C,2,0),"-")</f>
        <v>-</v>
      </c>
      <c r="C1248" s="93" t="str">
        <f t="shared" si="219"/>
        <v>-</v>
      </c>
      <c r="D1248" s="94" t="str">
        <f>+IFERROR(VLOOKUP(A1248,'Details local delivery'!B:E,4,0),"-")</f>
        <v>-</v>
      </c>
      <c r="E1248" s="94" t="e">
        <f>VLOOKUP(A1248,'Details local delivery'!B:L,11,0)</f>
        <v>#N/A</v>
      </c>
      <c r="F1248" s="94">
        <f>SUMIFS('Details local delivery'!M:M,'Details local delivery'!G:G,'RECAP Delivery Plan '!A1248)</f>
        <v>0</v>
      </c>
      <c r="G1248" s="94" t="e">
        <f>VLOOKUP(A1248,'Details local delivery'!B:J,9,0)</f>
        <v>#N/A</v>
      </c>
      <c r="H1248" s="95">
        <f>SUMIFS('Details local delivery'!K:K,'Details local delivery'!G:G,'RECAP Delivery Plan '!A1248)</f>
        <v>0</v>
      </c>
      <c r="I1248" s="96">
        <f>SUMIFS('Details local delivery'!Y:Y,'Details local delivery'!B:B,A:A)</f>
        <v>0</v>
      </c>
      <c r="J1248" s="97" t="e">
        <f>AVERAGEIFS('Details local delivery'!W:W,'Details local delivery'!B:B,A1248)</f>
        <v>#DIV/0!</v>
      </c>
      <c r="K1248" s="96">
        <f>_xlfn.MAXIFS('Details local delivery'!Z:Z,'Details local delivery'!B:B,A1248)</f>
        <v>0</v>
      </c>
      <c r="L1248" s="96">
        <f>_xlfn.MAXIFS('Details local delivery'!AA:AA,'Details local delivery'!B:B,A1248)</f>
        <v>0</v>
      </c>
      <c r="M1248" s="96">
        <f>_xlfn.MAXIFS('Details local delivery'!AB:AB,'Details local delivery'!B:B,A1248)</f>
        <v>0</v>
      </c>
      <c r="N1248" s="104" t="e">
        <f t="shared" si="220"/>
        <v>#N/A</v>
      </c>
      <c r="O1248" s="104" t="e">
        <f t="shared" si="221"/>
        <v>#N/A</v>
      </c>
      <c r="P1248" s="99">
        <f t="shared" si="222"/>
        <v>0</v>
      </c>
      <c r="Q1248" s="100">
        <f t="shared" si="223"/>
        <v>0</v>
      </c>
      <c r="R1248" s="105" t="e">
        <f t="shared" si="224"/>
        <v>#DIV/0!</v>
      </c>
      <c r="S1248" s="101" t="e">
        <f t="shared" si="218"/>
        <v>#N/A</v>
      </c>
      <c r="T1248" s="102"/>
      <c r="U1248" s="107"/>
      <c r="V1248" s="5"/>
    </row>
    <row r="1249" spans="1:22" ht="15.6" hidden="1" x14ac:dyDescent="0.3">
      <c r="A1249" s="18"/>
      <c r="B1249" s="92" t="str">
        <f>+IFERROR(VLOOKUP(A1249,'Details local delivery'!B:C,2,0),"-")</f>
        <v>-</v>
      </c>
      <c r="C1249" s="93" t="str">
        <f t="shared" si="219"/>
        <v>-</v>
      </c>
      <c r="D1249" s="94" t="str">
        <f>+IFERROR(VLOOKUP(A1249,'Details local delivery'!B:E,4,0),"-")</f>
        <v>-</v>
      </c>
      <c r="E1249" s="94" t="e">
        <f>VLOOKUP(A1249,'Details local delivery'!B:L,11,0)</f>
        <v>#N/A</v>
      </c>
      <c r="F1249" s="94">
        <f>SUMIFS('Details local delivery'!M:M,'Details local delivery'!G:G,'RECAP Delivery Plan '!A1249)</f>
        <v>0</v>
      </c>
      <c r="G1249" s="94" t="e">
        <f>VLOOKUP(A1249,'Details local delivery'!B:J,9,0)</f>
        <v>#N/A</v>
      </c>
      <c r="H1249" s="95">
        <f>SUMIFS('Details local delivery'!K:K,'Details local delivery'!G:G,'RECAP Delivery Plan '!A1249)</f>
        <v>0</v>
      </c>
      <c r="I1249" s="96">
        <f>SUMIFS('Details local delivery'!Y:Y,'Details local delivery'!B:B,A:A)</f>
        <v>0</v>
      </c>
      <c r="J1249" s="97" t="e">
        <f>AVERAGEIFS('Details local delivery'!W:W,'Details local delivery'!B:B,A1249)</f>
        <v>#DIV/0!</v>
      </c>
      <c r="K1249" s="96">
        <f>_xlfn.MAXIFS('Details local delivery'!Z:Z,'Details local delivery'!B:B,A1249)</f>
        <v>0</v>
      </c>
      <c r="L1249" s="96">
        <f>_xlfn.MAXIFS('Details local delivery'!AA:AA,'Details local delivery'!B:B,A1249)</f>
        <v>0</v>
      </c>
      <c r="M1249" s="256">
        <f>IFERROR(_xlfn.MAXIFS('Details local delivery'!AB:AB,'Details local delivery'!B:B,A1249),"-")</f>
        <v>0</v>
      </c>
      <c r="N1249" s="104" t="e">
        <f t="shared" si="220"/>
        <v>#N/A</v>
      </c>
      <c r="O1249" s="104" t="e">
        <f t="shared" si="221"/>
        <v>#N/A</v>
      </c>
      <c r="P1249" s="99">
        <f t="shared" si="222"/>
        <v>0</v>
      </c>
      <c r="Q1249" s="100">
        <f t="shared" si="223"/>
        <v>0</v>
      </c>
      <c r="R1249" s="105" t="e">
        <f t="shared" si="224"/>
        <v>#DIV/0!</v>
      </c>
      <c r="S1249" s="101" t="e">
        <f t="shared" si="218"/>
        <v>#N/A</v>
      </c>
      <c r="T1249" s="102"/>
      <c r="U1249" s="107"/>
      <c r="V1249" s="5"/>
    </row>
    <row r="1250" spans="1:22" ht="15.6" hidden="1" x14ac:dyDescent="0.3">
      <c r="A1250" s="18"/>
      <c r="B1250" s="92" t="str">
        <f>+IFERROR(VLOOKUP(A1250,'Details local delivery'!B:C,2,0),"-")</f>
        <v>-</v>
      </c>
      <c r="C1250" s="93" t="str">
        <f t="shared" si="219"/>
        <v>-</v>
      </c>
      <c r="D1250" s="94" t="str">
        <f>+IFERROR(VLOOKUP(A1250,'Details local delivery'!B:E,4,0),"-")</f>
        <v>-</v>
      </c>
      <c r="E1250" s="94" t="e">
        <f>VLOOKUP(A1250,'Details local delivery'!B:L,11,0)</f>
        <v>#N/A</v>
      </c>
      <c r="F1250" s="94">
        <f>SUMIFS('Details local delivery'!M:M,'Details local delivery'!G:G,'RECAP Delivery Plan '!A1250)</f>
        <v>0</v>
      </c>
      <c r="G1250" s="94" t="e">
        <f>VLOOKUP(A1250,'Details local delivery'!B:J,9,0)</f>
        <v>#N/A</v>
      </c>
      <c r="H1250" s="95">
        <f>SUMIFS('Details local delivery'!K:K,'Details local delivery'!G:G,'RECAP Delivery Plan '!A1250)</f>
        <v>0</v>
      </c>
      <c r="I1250" s="96">
        <f>SUMIFS('Details local delivery'!Y:Y,'Details local delivery'!B:B,A:A)</f>
        <v>0</v>
      </c>
      <c r="J1250" s="97" t="e">
        <f>AVERAGEIFS('Details local delivery'!W:W,'Details local delivery'!B:B,A1250)</f>
        <v>#DIV/0!</v>
      </c>
      <c r="K1250" s="96">
        <f>_xlfn.MAXIFS('Details local delivery'!Z:Z,'Details local delivery'!B:B,A1250)</f>
        <v>0</v>
      </c>
      <c r="L1250" s="96">
        <f>_xlfn.MAXIFS('Details local delivery'!AA:AA,'Details local delivery'!B:B,A1250)</f>
        <v>0</v>
      </c>
      <c r="M1250" s="256">
        <f>IFERROR(_xlfn.MAXIFS('Details local delivery'!AB:AB,'Details local delivery'!B:B,A1250),"-")</f>
        <v>0</v>
      </c>
      <c r="N1250" s="104" t="e">
        <f t="shared" si="220"/>
        <v>#N/A</v>
      </c>
      <c r="O1250" s="104" t="e">
        <f t="shared" si="221"/>
        <v>#N/A</v>
      </c>
      <c r="P1250" s="99">
        <f t="shared" si="222"/>
        <v>0</v>
      </c>
      <c r="Q1250" s="100">
        <f t="shared" si="223"/>
        <v>0</v>
      </c>
      <c r="R1250" s="105" t="e">
        <f t="shared" si="224"/>
        <v>#DIV/0!</v>
      </c>
      <c r="S1250" s="101" t="e">
        <f t="shared" si="218"/>
        <v>#N/A</v>
      </c>
      <c r="T1250" s="102"/>
      <c r="U1250" s="107"/>
      <c r="V1250" s="5"/>
    </row>
    <row r="1251" spans="1:22" ht="15.6" hidden="1" x14ac:dyDescent="0.3">
      <c r="A1251" s="18"/>
      <c r="B1251" s="92" t="str">
        <f>+IFERROR(VLOOKUP(A1251,'Details local delivery'!B:C,2,0),"-")</f>
        <v>-</v>
      </c>
      <c r="C1251" s="93" t="str">
        <f t="shared" si="219"/>
        <v>-</v>
      </c>
      <c r="D1251" s="94" t="str">
        <f>+IFERROR(VLOOKUP(A1251,'Details local delivery'!B:E,4,0),"-")</f>
        <v>-</v>
      </c>
      <c r="E1251" s="94" t="e">
        <f>VLOOKUP(A1251,'Details local delivery'!B:L,11,0)</f>
        <v>#N/A</v>
      </c>
      <c r="F1251" s="94">
        <f>SUMIFS('Details local delivery'!M:M,'Details local delivery'!G:G,'RECAP Delivery Plan '!A1251)</f>
        <v>0</v>
      </c>
      <c r="G1251" s="94" t="e">
        <f>VLOOKUP(A1251,'Details local delivery'!B:J,9,0)</f>
        <v>#N/A</v>
      </c>
      <c r="H1251" s="95">
        <f>SUMIFS('Details local delivery'!K:K,'Details local delivery'!G:G,'RECAP Delivery Plan '!A1251)</f>
        <v>0</v>
      </c>
      <c r="I1251" s="96">
        <f>SUMIFS('Details local delivery'!Y:Y,'Details local delivery'!B:B,A:A)</f>
        <v>0</v>
      </c>
      <c r="J1251" s="97" t="e">
        <f>AVERAGEIFS('Details local delivery'!W:W,'Details local delivery'!B:B,A1251)</f>
        <v>#DIV/0!</v>
      </c>
      <c r="K1251" s="96">
        <f>_xlfn.MAXIFS('Details local delivery'!Z:Z,'Details local delivery'!B:B,A1251)</f>
        <v>0</v>
      </c>
      <c r="L1251" s="96">
        <f>_xlfn.MAXIFS('Details local delivery'!AA:AA,'Details local delivery'!B:B,A1251)</f>
        <v>0</v>
      </c>
      <c r="M1251" s="256">
        <f>IFERROR(_xlfn.MAXIFS('Details local delivery'!AB:AB,'Details local delivery'!B:B,A1251),"-")</f>
        <v>0</v>
      </c>
      <c r="N1251" s="104" t="e">
        <f t="shared" si="220"/>
        <v>#N/A</v>
      </c>
      <c r="O1251" s="104" t="e">
        <f t="shared" si="221"/>
        <v>#N/A</v>
      </c>
      <c r="P1251" s="99">
        <f t="shared" si="222"/>
        <v>0</v>
      </c>
      <c r="Q1251" s="100">
        <f t="shared" si="223"/>
        <v>0</v>
      </c>
      <c r="R1251" s="105" t="e">
        <f t="shared" si="224"/>
        <v>#DIV/0!</v>
      </c>
      <c r="S1251" s="101" t="e">
        <f t="shared" si="218"/>
        <v>#N/A</v>
      </c>
      <c r="T1251" s="102"/>
      <c r="U1251" s="107"/>
      <c r="V1251" s="5"/>
    </row>
    <row r="1252" spans="1:22" ht="15.6" hidden="1" x14ac:dyDescent="0.3">
      <c r="A1252" s="18"/>
      <c r="B1252" s="92" t="str">
        <f>+IFERROR(VLOOKUP(A1252,'Details local delivery'!B:C,2,0),"-")</f>
        <v>-</v>
      </c>
      <c r="C1252" s="93" t="str">
        <f t="shared" si="219"/>
        <v>-</v>
      </c>
      <c r="D1252" s="94" t="str">
        <f>+IFERROR(VLOOKUP(A1252,'Details local delivery'!B:E,4,0),"-")</f>
        <v>-</v>
      </c>
      <c r="E1252" s="94" t="e">
        <f>VLOOKUP(A1252,'Details local delivery'!B:L,11,0)</f>
        <v>#N/A</v>
      </c>
      <c r="F1252" s="94">
        <f>SUMIFS('Details local delivery'!M:M,'Details local delivery'!G:G,'RECAP Delivery Plan '!A1252)</f>
        <v>0</v>
      </c>
      <c r="G1252" s="94" t="e">
        <f>VLOOKUP(A1252,'Details local delivery'!B:J,9,0)</f>
        <v>#N/A</v>
      </c>
      <c r="H1252" s="95">
        <f>SUMIFS('Details local delivery'!K:K,'Details local delivery'!G:G,'RECAP Delivery Plan '!A1252)</f>
        <v>0</v>
      </c>
      <c r="I1252" s="96">
        <f>SUMIFS('Details local delivery'!Y:Y,'Details local delivery'!B:B,A:A)</f>
        <v>0</v>
      </c>
      <c r="J1252" s="97" t="e">
        <f>AVERAGEIFS('Details local delivery'!W:W,'Details local delivery'!B:B,A1252)</f>
        <v>#DIV/0!</v>
      </c>
      <c r="K1252" s="96">
        <f>_xlfn.MAXIFS('Details local delivery'!Z:Z,'Details local delivery'!B:B,A1252)</f>
        <v>0</v>
      </c>
      <c r="L1252" s="96">
        <f>_xlfn.MAXIFS('Details local delivery'!AA:AA,'Details local delivery'!B:B,A1252)</f>
        <v>0</v>
      </c>
      <c r="M1252" s="256">
        <f>IFERROR(_xlfn.MAXIFS('Details local delivery'!AB:AB,'Details local delivery'!B:B,A1252),"-")</f>
        <v>0</v>
      </c>
      <c r="N1252" s="104" t="e">
        <f t="shared" si="220"/>
        <v>#N/A</v>
      </c>
      <c r="O1252" s="104" t="e">
        <f t="shared" si="221"/>
        <v>#N/A</v>
      </c>
      <c r="P1252" s="99">
        <f t="shared" si="222"/>
        <v>0</v>
      </c>
      <c r="Q1252" s="100">
        <f t="shared" si="223"/>
        <v>0</v>
      </c>
      <c r="R1252" s="105" t="e">
        <f t="shared" si="224"/>
        <v>#DIV/0!</v>
      </c>
      <c r="S1252" s="101" t="e">
        <f t="shared" si="218"/>
        <v>#N/A</v>
      </c>
      <c r="T1252" s="102"/>
      <c r="U1252" s="107"/>
      <c r="V1252" s="5"/>
    </row>
    <row r="1253" spans="1:22" ht="15.6" hidden="1" x14ac:dyDescent="0.3">
      <c r="A1253" s="18"/>
      <c r="B1253" s="92" t="str">
        <f>+IFERROR(VLOOKUP(A1253,'Details local delivery'!B:C,2,0),"-")</f>
        <v>-</v>
      </c>
      <c r="C1253" s="93" t="str">
        <f t="shared" si="219"/>
        <v>-</v>
      </c>
      <c r="D1253" s="94" t="str">
        <f>+IFERROR(VLOOKUP(A1253,'Details local delivery'!B:E,4,0),"-")</f>
        <v>-</v>
      </c>
      <c r="E1253" s="94" t="e">
        <f>VLOOKUP(A1253,'Details local delivery'!B:L,11,0)</f>
        <v>#N/A</v>
      </c>
      <c r="F1253" s="94">
        <f>SUMIFS('Details local delivery'!M:M,'Details local delivery'!G:G,'RECAP Delivery Plan '!A1253)</f>
        <v>0</v>
      </c>
      <c r="G1253" s="94" t="e">
        <f>VLOOKUP(A1253,'Details local delivery'!B:J,9,0)</f>
        <v>#N/A</v>
      </c>
      <c r="H1253" s="95">
        <f>SUMIFS('Details local delivery'!K:K,'Details local delivery'!G:G,'RECAP Delivery Plan '!A1253)</f>
        <v>0</v>
      </c>
      <c r="I1253" s="96">
        <f>SUMIFS('Details local delivery'!Y:Y,'Details local delivery'!B:B,A:A)</f>
        <v>0</v>
      </c>
      <c r="J1253" s="97" t="e">
        <f>AVERAGEIFS('Details local delivery'!W:W,'Details local delivery'!B:B,A1253)</f>
        <v>#DIV/0!</v>
      </c>
      <c r="K1253" s="96">
        <f>_xlfn.MAXIFS('Details local delivery'!Z:Z,'Details local delivery'!B:B,A1253)</f>
        <v>0</v>
      </c>
      <c r="L1253" s="96">
        <f>_xlfn.MAXIFS('Details local delivery'!AA:AA,'Details local delivery'!B:B,A1253)</f>
        <v>0</v>
      </c>
      <c r="M1253" s="256">
        <f>IFERROR(_xlfn.MAXIFS('Details local delivery'!AB:AB,'Details local delivery'!B:B,A1253),"-")</f>
        <v>0</v>
      </c>
      <c r="N1253" s="104" t="e">
        <f t="shared" si="220"/>
        <v>#N/A</v>
      </c>
      <c r="O1253" s="104" t="e">
        <f t="shared" si="221"/>
        <v>#N/A</v>
      </c>
      <c r="P1253" s="99">
        <f t="shared" si="222"/>
        <v>0</v>
      </c>
      <c r="Q1253" s="100">
        <f t="shared" si="223"/>
        <v>0</v>
      </c>
      <c r="R1253" s="105" t="e">
        <f t="shared" si="224"/>
        <v>#DIV/0!</v>
      </c>
      <c r="S1253" s="101" t="e">
        <f t="shared" si="218"/>
        <v>#N/A</v>
      </c>
      <c r="T1253" s="102"/>
      <c r="U1253" s="107"/>
      <c r="V1253" s="5"/>
    </row>
    <row r="1254" spans="1:22" ht="15.6" hidden="1" x14ac:dyDescent="0.3">
      <c r="A1254" s="18"/>
      <c r="B1254" s="92" t="str">
        <f>+IFERROR(VLOOKUP(A1254,'Details local delivery'!B:C,2,0),"-")</f>
        <v>-</v>
      </c>
      <c r="C1254" s="93" t="str">
        <f t="shared" si="219"/>
        <v>-</v>
      </c>
      <c r="D1254" s="94" t="str">
        <f>+IFERROR(VLOOKUP(A1254,'Details local delivery'!B:E,4,0),"-")</f>
        <v>-</v>
      </c>
      <c r="E1254" s="94" t="e">
        <f>VLOOKUP(A1254,'Details local delivery'!B:L,11,0)</f>
        <v>#N/A</v>
      </c>
      <c r="F1254" s="94">
        <f>SUMIFS('Details local delivery'!M:M,'Details local delivery'!G:G,'RECAP Delivery Plan '!A1254)</f>
        <v>0</v>
      </c>
      <c r="G1254" s="94" t="e">
        <f>VLOOKUP(A1254,'Details local delivery'!B:J,9,0)</f>
        <v>#N/A</v>
      </c>
      <c r="H1254" s="95">
        <f>SUMIFS('Details local delivery'!K:K,'Details local delivery'!G:G,'RECAP Delivery Plan '!A1254)</f>
        <v>0</v>
      </c>
      <c r="I1254" s="96">
        <f>SUMIFS('Details local delivery'!Y:Y,'Details local delivery'!B:B,A:A)</f>
        <v>0</v>
      </c>
      <c r="J1254" s="97" t="e">
        <f>AVERAGEIFS('Details local delivery'!W:W,'Details local delivery'!B:B,A1254)</f>
        <v>#DIV/0!</v>
      </c>
      <c r="K1254" s="96">
        <f>_xlfn.MAXIFS('Details local delivery'!Z:Z,'Details local delivery'!B:B,A1254)</f>
        <v>0</v>
      </c>
      <c r="L1254" s="96">
        <f>_xlfn.MAXIFS('Details local delivery'!AA:AA,'Details local delivery'!B:B,A1254)</f>
        <v>0</v>
      </c>
      <c r="M1254" s="256">
        <f>IFERROR(_xlfn.MAXIFS('Details local delivery'!AB:AB,'Details local delivery'!B:B,A1254),"-")</f>
        <v>0</v>
      </c>
      <c r="N1254" s="104" t="e">
        <f t="shared" si="220"/>
        <v>#N/A</v>
      </c>
      <c r="O1254" s="104" t="e">
        <f t="shared" si="221"/>
        <v>#N/A</v>
      </c>
      <c r="P1254" s="99">
        <f t="shared" si="222"/>
        <v>0</v>
      </c>
      <c r="Q1254" s="100">
        <f t="shared" si="223"/>
        <v>0</v>
      </c>
      <c r="R1254" s="105" t="e">
        <f t="shared" si="224"/>
        <v>#DIV/0!</v>
      </c>
      <c r="S1254" s="101" t="e">
        <f t="shared" si="218"/>
        <v>#N/A</v>
      </c>
      <c r="T1254" s="102"/>
      <c r="U1254" s="107"/>
      <c r="V1254" s="5"/>
    </row>
    <row r="1255" spans="1:22" ht="15.6" hidden="1" x14ac:dyDescent="0.3">
      <c r="A1255" s="18"/>
      <c r="B1255" s="92" t="str">
        <f>+IFERROR(VLOOKUP(A1255,'Details local delivery'!B:C,2,0),"-")</f>
        <v>-</v>
      </c>
      <c r="C1255" s="93" t="str">
        <f t="shared" si="219"/>
        <v>-</v>
      </c>
      <c r="D1255" s="94" t="str">
        <f>+IFERROR(VLOOKUP(A1255,'Details local delivery'!B:E,4,0),"-")</f>
        <v>-</v>
      </c>
      <c r="E1255" s="94" t="e">
        <f>VLOOKUP(A1255,'Details local delivery'!B:L,11,0)</f>
        <v>#N/A</v>
      </c>
      <c r="F1255" s="94">
        <f>SUMIFS('Details local delivery'!M:M,'Details local delivery'!G:G,'RECAP Delivery Plan '!A1255)</f>
        <v>0</v>
      </c>
      <c r="G1255" s="94" t="e">
        <f>VLOOKUP(A1255,'Details local delivery'!B:J,9,0)</f>
        <v>#N/A</v>
      </c>
      <c r="H1255" s="95">
        <f>SUMIFS('Details local delivery'!K:K,'Details local delivery'!G:G,'RECAP Delivery Plan '!A1255)</f>
        <v>0</v>
      </c>
      <c r="I1255" s="96">
        <f>SUMIFS('Details local delivery'!Y:Y,'Details local delivery'!B:B,A:A)</f>
        <v>0</v>
      </c>
      <c r="J1255" s="97" t="e">
        <f>AVERAGEIFS('Details local delivery'!W:W,'Details local delivery'!B:B,A1255)</f>
        <v>#DIV/0!</v>
      </c>
      <c r="K1255" s="96">
        <f>_xlfn.MAXIFS('Details local delivery'!Z:Z,'Details local delivery'!B:B,A1255)</f>
        <v>0</v>
      </c>
      <c r="L1255" s="96">
        <f>_xlfn.MAXIFS('Details local delivery'!AA:AA,'Details local delivery'!B:B,A1255)</f>
        <v>0</v>
      </c>
      <c r="M1255" s="256">
        <f>IFERROR(_xlfn.MAXIFS('Details local delivery'!AB:AB,'Details local delivery'!B:B,A1255),"-")</f>
        <v>0</v>
      </c>
      <c r="N1255" s="104" t="e">
        <f t="shared" si="220"/>
        <v>#N/A</v>
      </c>
      <c r="O1255" s="104" t="e">
        <f t="shared" si="221"/>
        <v>#N/A</v>
      </c>
      <c r="P1255" s="99">
        <f t="shared" si="222"/>
        <v>0</v>
      </c>
      <c r="Q1255" s="100">
        <f t="shared" si="223"/>
        <v>0</v>
      </c>
      <c r="R1255" s="105" t="e">
        <f t="shared" si="224"/>
        <v>#DIV/0!</v>
      </c>
      <c r="S1255" s="101" t="e">
        <f t="shared" si="218"/>
        <v>#N/A</v>
      </c>
      <c r="T1255" s="102"/>
      <c r="U1255" s="107"/>
      <c r="V1255" s="5"/>
    </row>
    <row r="1256" spans="1:22" ht="15.6" hidden="1" x14ac:dyDescent="0.3">
      <c r="A1256" s="18"/>
      <c r="B1256" s="92" t="str">
        <f>+IFERROR(VLOOKUP(A1256,'Details local delivery'!B:C,2,0),"-")</f>
        <v>-</v>
      </c>
      <c r="C1256" s="93" t="str">
        <f t="shared" si="219"/>
        <v>-</v>
      </c>
      <c r="D1256" s="94" t="str">
        <f>+IFERROR(VLOOKUP(A1256,'Details local delivery'!B:E,4,0),"-")</f>
        <v>-</v>
      </c>
      <c r="E1256" s="94" t="e">
        <f>VLOOKUP(A1256,'Details local delivery'!B:L,11,0)</f>
        <v>#N/A</v>
      </c>
      <c r="F1256" s="94">
        <f>SUMIFS('Details local delivery'!M:M,'Details local delivery'!G:G,'RECAP Delivery Plan '!A1256)</f>
        <v>0</v>
      </c>
      <c r="G1256" s="94" t="e">
        <f>VLOOKUP(A1256,'Details local delivery'!B:J,9,0)</f>
        <v>#N/A</v>
      </c>
      <c r="H1256" s="95">
        <f>SUMIFS('Details local delivery'!K:K,'Details local delivery'!G:G,'RECAP Delivery Plan '!A1256)</f>
        <v>0</v>
      </c>
      <c r="I1256" s="96">
        <f>SUMIFS('Details local delivery'!Y:Y,'Details local delivery'!B:B,A:A)</f>
        <v>0</v>
      </c>
      <c r="J1256" s="97" t="e">
        <f>AVERAGEIFS('Details local delivery'!W:W,'Details local delivery'!B:B,A1256)</f>
        <v>#DIV/0!</v>
      </c>
      <c r="K1256" s="96">
        <f>_xlfn.MAXIFS('Details local delivery'!Z:Z,'Details local delivery'!B:B,A1256)</f>
        <v>0</v>
      </c>
      <c r="L1256" s="96">
        <f>_xlfn.MAXIFS('Details local delivery'!AA:AA,'Details local delivery'!B:B,A1256)</f>
        <v>0</v>
      </c>
      <c r="M1256" s="256">
        <f>IFERROR(_xlfn.MAXIFS('Details local delivery'!AB:AB,'Details local delivery'!B:B,A1256),"-")</f>
        <v>0</v>
      </c>
      <c r="N1256" s="104" t="e">
        <f t="shared" si="220"/>
        <v>#N/A</v>
      </c>
      <c r="O1256" s="104" t="e">
        <f t="shared" si="221"/>
        <v>#N/A</v>
      </c>
      <c r="P1256" s="99">
        <f t="shared" si="222"/>
        <v>0</v>
      </c>
      <c r="Q1256" s="100">
        <f t="shared" si="223"/>
        <v>0</v>
      </c>
      <c r="R1256" s="105" t="e">
        <f t="shared" si="224"/>
        <v>#DIV/0!</v>
      </c>
      <c r="S1256" s="101" t="e">
        <f t="shared" si="218"/>
        <v>#N/A</v>
      </c>
      <c r="T1256" s="102"/>
      <c r="U1256" s="107"/>
      <c r="V1256" s="5"/>
    </row>
    <row r="1257" spans="1:22" ht="15.6" hidden="1" x14ac:dyDescent="0.3">
      <c r="A1257" s="18"/>
      <c r="B1257" s="92" t="str">
        <f>+IFERROR(VLOOKUP(A1257,'Details local delivery'!B:C,2,0),"-")</f>
        <v>-</v>
      </c>
      <c r="C1257" s="93" t="str">
        <f t="shared" si="219"/>
        <v>-</v>
      </c>
      <c r="D1257" s="94" t="str">
        <f>+IFERROR(VLOOKUP(A1257,'Details local delivery'!B:E,4,0),"-")</f>
        <v>-</v>
      </c>
      <c r="E1257" s="94" t="e">
        <f>VLOOKUP(A1257,'Details local delivery'!B:L,11,0)</f>
        <v>#N/A</v>
      </c>
      <c r="F1257" s="94">
        <f>SUMIFS('Details local delivery'!M:M,'Details local delivery'!G:G,'RECAP Delivery Plan '!A1257)</f>
        <v>0</v>
      </c>
      <c r="G1257" s="94" t="e">
        <f>VLOOKUP(A1257,'Details local delivery'!B:J,9,0)</f>
        <v>#N/A</v>
      </c>
      <c r="H1257" s="95">
        <f>SUMIFS('Details local delivery'!K:K,'Details local delivery'!G:G,'RECAP Delivery Plan '!A1257)</f>
        <v>0</v>
      </c>
      <c r="I1257" s="96">
        <f>SUMIFS('Details local delivery'!Y:Y,'Details local delivery'!B:B,A:A)</f>
        <v>0</v>
      </c>
      <c r="J1257" s="97" t="e">
        <f>AVERAGEIFS('Details local delivery'!W:W,'Details local delivery'!B:B,A1257)</f>
        <v>#DIV/0!</v>
      </c>
      <c r="K1257" s="96">
        <f>_xlfn.MAXIFS('Details local delivery'!Z:Z,'Details local delivery'!B:B,A1257)</f>
        <v>0</v>
      </c>
      <c r="L1257" s="96">
        <f>_xlfn.MAXIFS('Details local delivery'!AA:AA,'Details local delivery'!B:B,A1257)</f>
        <v>0</v>
      </c>
      <c r="M1257" s="256">
        <f>IFERROR(_xlfn.MAXIFS('Details local delivery'!AB:AB,'Details local delivery'!B:B,A1257),"-")</f>
        <v>0</v>
      </c>
      <c r="N1257" s="104" t="e">
        <f t="shared" si="220"/>
        <v>#N/A</v>
      </c>
      <c r="O1257" s="104" t="e">
        <f t="shared" si="221"/>
        <v>#N/A</v>
      </c>
      <c r="P1257" s="99">
        <f t="shared" si="222"/>
        <v>0</v>
      </c>
      <c r="Q1257" s="100">
        <f t="shared" si="223"/>
        <v>0</v>
      </c>
      <c r="R1257" s="105" t="e">
        <f t="shared" si="224"/>
        <v>#DIV/0!</v>
      </c>
      <c r="S1257" s="101" t="e">
        <f t="shared" si="218"/>
        <v>#N/A</v>
      </c>
      <c r="T1257" s="102"/>
      <c r="U1257" s="107"/>
      <c r="V1257" s="5"/>
    </row>
    <row r="1258" spans="1:22" ht="15.6" hidden="1" x14ac:dyDescent="0.3">
      <c r="A1258" s="18"/>
      <c r="B1258" s="92" t="str">
        <f>+IFERROR(VLOOKUP(A1258,'Details local delivery'!B:C,2,0),"-")</f>
        <v>-</v>
      </c>
      <c r="C1258" s="93" t="str">
        <f t="shared" si="219"/>
        <v>-</v>
      </c>
      <c r="D1258" s="94" t="str">
        <f>+IFERROR(VLOOKUP(A1258,'Details local delivery'!B:E,4,0),"-")</f>
        <v>-</v>
      </c>
      <c r="E1258" s="94" t="e">
        <f>VLOOKUP(A1258,'Details local delivery'!B:L,11,0)</f>
        <v>#N/A</v>
      </c>
      <c r="F1258" s="94">
        <f>SUMIFS('Details local delivery'!M:M,'Details local delivery'!G:G,'RECAP Delivery Plan '!A1258)</f>
        <v>0</v>
      </c>
      <c r="G1258" s="94" t="e">
        <f>VLOOKUP(A1258,'Details local delivery'!B:J,9,0)</f>
        <v>#N/A</v>
      </c>
      <c r="H1258" s="95">
        <f>SUMIFS('Details local delivery'!K:K,'Details local delivery'!G:G,'RECAP Delivery Plan '!A1258)</f>
        <v>0</v>
      </c>
      <c r="I1258" s="96">
        <f>SUMIFS('Details local delivery'!Y:Y,'Details local delivery'!B:B,A:A)</f>
        <v>0</v>
      </c>
      <c r="J1258" s="97" t="e">
        <f>AVERAGEIFS('Details local delivery'!W:W,'Details local delivery'!B:B,A1258)</f>
        <v>#DIV/0!</v>
      </c>
      <c r="K1258" s="96">
        <f>_xlfn.MAXIFS('Details local delivery'!Z:Z,'Details local delivery'!B:B,A1258)</f>
        <v>0</v>
      </c>
      <c r="L1258" s="96">
        <f>_xlfn.MAXIFS('Details local delivery'!AA:AA,'Details local delivery'!B:B,A1258)</f>
        <v>0</v>
      </c>
      <c r="M1258" s="256">
        <f>IFERROR(_xlfn.MAXIFS('Details local delivery'!AB:AB,'Details local delivery'!B:B,A1258),"-")</f>
        <v>0</v>
      </c>
      <c r="N1258" s="104" t="e">
        <f t="shared" si="220"/>
        <v>#N/A</v>
      </c>
      <c r="O1258" s="104" t="e">
        <f t="shared" si="221"/>
        <v>#N/A</v>
      </c>
      <c r="P1258" s="99">
        <f t="shared" si="222"/>
        <v>0</v>
      </c>
      <c r="Q1258" s="100">
        <f t="shared" si="223"/>
        <v>0</v>
      </c>
      <c r="R1258" s="105" t="e">
        <f t="shared" si="224"/>
        <v>#DIV/0!</v>
      </c>
      <c r="S1258" s="101" t="e">
        <f t="shared" si="218"/>
        <v>#N/A</v>
      </c>
      <c r="T1258" s="102"/>
      <c r="U1258" s="107"/>
      <c r="V1258" s="5"/>
    </row>
    <row r="1259" spans="1:22" ht="15.6" hidden="1" x14ac:dyDescent="0.3">
      <c r="A1259" s="18"/>
      <c r="B1259" s="92" t="str">
        <f>+IFERROR(VLOOKUP(A1259,'Details local delivery'!B:C,2,0),"-")</f>
        <v>-</v>
      </c>
      <c r="C1259" s="93" t="str">
        <f t="shared" si="219"/>
        <v>-</v>
      </c>
      <c r="D1259" s="94" t="str">
        <f>+IFERROR(VLOOKUP(A1259,'Details local delivery'!B:E,4,0),"-")</f>
        <v>-</v>
      </c>
      <c r="E1259" s="94" t="e">
        <f>VLOOKUP(A1259,'Details local delivery'!B:L,11,0)</f>
        <v>#N/A</v>
      </c>
      <c r="F1259" s="94">
        <f>SUMIFS('Details local delivery'!M:M,'Details local delivery'!G:G,'RECAP Delivery Plan '!A1259)</f>
        <v>0</v>
      </c>
      <c r="G1259" s="94" t="e">
        <f>VLOOKUP(A1259,'Details local delivery'!B:J,9,0)</f>
        <v>#N/A</v>
      </c>
      <c r="H1259" s="95">
        <f>SUMIFS('Details local delivery'!K:K,'Details local delivery'!G:G,'RECAP Delivery Plan '!A1259)</f>
        <v>0</v>
      </c>
      <c r="I1259" s="96">
        <f>SUMIFS('Details local delivery'!Y:Y,'Details local delivery'!B:B,A:A)</f>
        <v>0</v>
      </c>
      <c r="J1259" s="97" t="e">
        <f>AVERAGEIFS('Details local delivery'!W:W,'Details local delivery'!B:B,A1259)</f>
        <v>#DIV/0!</v>
      </c>
      <c r="K1259" s="96">
        <f>_xlfn.MAXIFS('Details local delivery'!Z:Z,'Details local delivery'!B:B,A1259)</f>
        <v>0</v>
      </c>
      <c r="L1259" s="96">
        <f>_xlfn.MAXIFS('Details local delivery'!AA:AA,'Details local delivery'!B:B,A1259)</f>
        <v>0</v>
      </c>
      <c r="M1259" s="96">
        <f>_xlfn.MAXIFS('Details local delivery'!AB:AB,'Details local delivery'!B:B,A1259)</f>
        <v>0</v>
      </c>
      <c r="N1259" s="104" t="e">
        <f t="shared" si="220"/>
        <v>#N/A</v>
      </c>
      <c r="O1259" s="104" t="e">
        <f t="shared" si="221"/>
        <v>#N/A</v>
      </c>
      <c r="P1259" s="99">
        <f t="shared" si="222"/>
        <v>0</v>
      </c>
      <c r="Q1259" s="100">
        <f t="shared" si="223"/>
        <v>0</v>
      </c>
      <c r="R1259" s="105" t="e">
        <f t="shared" si="224"/>
        <v>#DIV/0!</v>
      </c>
      <c r="S1259" s="101" t="e">
        <f t="shared" si="218"/>
        <v>#N/A</v>
      </c>
      <c r="T1259" s="102"/>
      <c r="U1259" s="107"/>
      <c r="V1259" s="5"/>
    </row>
    <row r="1260" spans="1:22" ht="15.6" hidden="1" x14ac:dyDescent="0.3">
      <c r="A1260" s="18"/>
      <c r="B1260" s="92" t="str">
        <f>+IFERROR(VLOOKUP(A1260,'Details local delivery'!B:C,2,0),"-")</f>
        <v>-</v>
      </c>
      <c r="C1260" s="93" t="str">
        <f t="shared" si="219"/>
        <v>-</v>
      </c>
      <c r="D1260" s="94" t="str">
        <f>+IFERROR(VLOOKUP(A1260,'Details local delivery'!B:E,4,0),"-")</f>
        <v>-</v>
      </c>
      <c r="E1260" s="94" t="e">
        <f>VLOOKUP(A1260,'Details local delivery'!B:L,11,0)</f>
        <v>#N/A</v>
      </c>
      <c r="F1260" s="94">
        <f>SUMIFS('Details local delivery'!M:M,'Details local delivery'!G:G,'RECAP Delivery Plan '!A1260)</f>
        <v>0</v>
      </c>
      <c r="G1260" s="94" t="e">
        <f>VLOOKUP(A1260,'Details local delivery'!B:J,9,0)</f>
        <v>#N/A</v>
      </c>
      <c r="H1260" s="95">
        <f>SUMIFS('Details local delivery'!K:K,'Details local delivery'!G:G,'RECAP Delivery Plan '!A1260)</f>
        <v>0</v>
      </c>
      <c r="I1260" s="96">
        <f>SUMIFS('Details local delivery'!Y:Y,'Details local delivery'!B:B,A:A)</f>
        <v>0</v>
      </c>
      <c r="J1260" s="97" t="e">
        <f>AVERAGEIFS('Details local delivery'!W:W,'Details local delivery'!B:B,A1260)</f>
        <v>#DIV/0!</v>
      </c>
      <c r="K1260" s="96">
        <f>_xlfn.MAXIFS('Details local delivery'!Z:Z,'Details local delivery'!B:B,A1260)</f>
        <v>0</v>
      </c>
      <c r="L1260" s="96">
        <f>_xlfn.MAXIFS('Details local delivery'!AA:AA,'Details local delivery'!B:B,A1260)</f>
        <v>0</v>
      </c>
      <c r="M1260" s="256">
        <f>IFERROR(_xlfn.MAXIFS('Details local delivery'!AB:AB,'Details local delivery'!B:B,A1260),"-")</f>
        <v>0</v>
      </c>
      <c r="N1260" s="104" t="e">
        <f t="shared" si="220"/>
        <v>#N/A</v>
      </c>
      <c r="O1260" s="104" t="e">
        <f t="shared" si="221"/>
        <v>#N/A</v>
      </c>
      <c r="P1260" s="99">
        <f t="shared" si="222"/>
        <v>0</v>
      </c>
      <c r="Q1260" s="100">
        <f t="shared" si="223"/>
        <v>0</v>
      </c>
      <c r="R1260" s="105" t="e">
        <f t="shared" si="224"/>
        <v>#DIV/0!</v>
      </c>
      <c r="S1260" s="101" t="e">
        <f t="shared" si="218"/>
        <v>#N/A</v>
      </c>
      <c r="T1260" s="102"/>
      <c r="U1260" s="107"/>
      <c r="V1260" s="5"/>
    </row>
    <row r="1261" spans="1:22" ht="15.6" hidden="1" x14ac:dyDescent="0.3">
      <c r="A1261" s="18"/>
      <c r="B1261" s="92" t="str">
        <f>+IFERROR(VLOOKUP(A1261,'Details local delivery'!B:C,2,0),"-")</f>
        <v>-</v>
      </c>
      <c r="C1261" s="93" t="str">
        <f t="shared" si="219"/>
        <v>-</v>
      </c>
      <c r="D1261" s="94" t="str">
        <f>+IFERROR(VLOOKUP(A1261,'Details local delivery'!B:E,4,0),"-")</f>
        <v>-</v>
      </c>
      <c r="E1261" s="94" t="e">
        <f>VLOOKUP(A1261,'Details local delivery'!B:L,11,0)</f>
        <v>#N/A</v>
      </c>
      <c r="F1261" s="94">
        <f>SUMIFS('Details local delivery'!M:M,'Details local delivery'!G:G,'RECAP Delivery Plan '!A1261)</f>
        <v>0</v>
      </c>
      <c r="G1261" s="94" t="e">
        <f>VLOOKUP(A1261,'Details local delivery'!B:J,9,0)</f>
        <v>#N/A</v>
      </c>
      <c r="H1261" s="95">
        <f>SUMIFS('Details local delivery'!K:K,'Details local delivery'!G:G,'RECAP Delivery Plan '!A1261)</f>
        <v>0</v>
      </c>
      <c r="I1261" s="96">
        <f>SUMIFS('Details local delivery'!Y:Y,'Details local delivery'!B:B,A:A)</f>
        <v>0</v>
      </c>
      <c r="J1261" s="97" t="e">
        <f>AVERAGEIFS('Details local delivery'!W:W,'Details local delivery'!B:B,A1261)</f>
        <v>#DIV/0!</v>
      </c>
      <c r="K1261" s="96">
        <f>_xlfn.MAXIFS('Details local delivery'!Z:Z,'Details local delivery'!B:B,A1261)</f>
        <v>0</v>
      </c>
      <c r="L1261" s="96">
        <f>_xlfn.MAXIFS('Details local delivery'!AA:AA,'Details local delivery'!B:B,A1261)</f>
        <v>0</v>
      </c>
      <c r="M1261" s="96">
        <f>_xlfn.MAXIFS('Details local delivery'!AB:AB,'Details local delivery'!B:B,A1261)</f>
        <v>0</v>
      </c>
      <c r="N1261" s="104" t="e">
        <f t="shared" si="220"/>
        <v>#N/A</v>
      </c>
      <c r="O1261" s="104" t="e">
        <f t="shared" si="221"/>
        <v>#N/A</v>
      </c>
      <c r="P1261" s="99">
        <f t="shared" si="222"/>
        <v>0</v>
      </c>
      <c r="Q1261" s="100">
        <f t="shared" si="223"/>
        <v>0</v>
      </c>
      <c r="R1261" s="105" t="e">
        <f t="shared" si="224"/>
        <v>#DIV/0!</v>
      </c>
      <c r="S1261" s="101" t="e">
        <f t="shared" si="218"/>
        <v>#N/A</v>
      </c>
      <c r="T1261" s="102"/>
      <c r="U1261" s="107"/>
      <c r="V1261" s="5"/>
    </row>
    <row r="1262" spans="1:22" ht="15.6" hidden="1" x14ac:dyDescent="0.3">
      <c r="A1262" s="18"/>
      <c r="B1262" s="92" t="str">
        <f>+IFERROR(VLOOKUP(A1262,'Details local delivery'!B:C,2,0),"-")</f>
        <v>-</v>
      </c>
      <c r="C1262" s="93" t="str">
        <f t="shared" si="219"/>
        <v>-</v>
      </c>
      <c r="D1262" s="94" t="str">
        <f>+IFERROR(VLOOKUP(A1262,'Details local delivery'!B:E,4,0),"-")</f>
        <v>-</v>
      </c>
      <c r="E1262" s="94" t="e">
        <f>VLOOKUP(A1262,'Details local delivery'!B:L,11,0)</f>
        <v>#N/A</v>
      </c>
      <c r="F1262" s="94">
        <f>SUMIFS('Details local delivery'!M:M,'Details local delivery'!G:G,'RECAP Delivery Plan '!A1262)</f>
        <v>0</v>
      </c>
      <c r="G1262" s="94" t="e">
        <f>VLOOKUP(A1262,'Details local delivery'!B:J,9,0)</f>
        <v>#N/A</v>
      </c>
      <c r="H1262" s="95">
        <f>SUMIFS('Details local delivery'!K:K,'Details local delivery'!G:G,'RECAP Delivery Plan '!A1262)</f>
        <v>0</v>
      </c>
      <c r="I1262" s="96">
        <f>SUMIFS('Details local delivery'!Y:Y,'Details local delivery'!B:B,A:A)</f>
        <v>0</v>
      </c>
      <c r="J1262" s="97" t="e">
        <f>AVERAGEIFS('Details local delivery'!W:W,'Details local delivery'!B:B,A1262)</f>
        <v>#DIV/0!</v>
      </c>
      <c r="K1262" s="96">
        <f>_xlfn.MAXIFS('Details local delivery'!Z:Z,'Details local delivery'!B:B,A1262)</f>
        <v>0</v>
      </c>
      <c r="L1262" s="96">
        <f>_xlfn.MAXIFS('Details local delivery'!AA:AA,'Details local delivery'!B:B,A1262)</f>
        <v>0</v>
      </c>
      <c r="M1262" s="256">
        <f>IFERROR(_xlfn.MAXIFS('Details local delivery'!AB:AB,'Details local delivery'!B:B,A1262),"-")</f>
        <v>0</v>
      </c>
      <c r="N1262" s="104" t="e">
        <f t="shared" si="220"/>
        <v>#N/A</v>
      </c>
      <c r="O1262" s="104" t="e">
        <f t="shared" si="221"/>
        <v>#N/A</v>
      </c>
      <c r="P1262" s="99">
        <f t="shared" si="222"/>
        <v>0</v>
      </c>
      <c r="Q1262" s="100">
        <f t="shared" si="223"/>
        <v>0</v>
      </c>
      <c r="R1262" s="105" t="e">
        <f t="shared" si="224"/>
        <v>#DIV/0!</v>
      </c>
      <c r="S1262" s="101" t="e">
        <f t="shared" si="218"/>
        <v>#N/A</v>
      </c>
      <c r="T1262" s="102"/>
      <c r="U1262" s="107"/>
      <c r="V1262" s="5"/>
    </row>
    <row r="1263" spans="1:22" ht="15.6" hidden="1" x14ac:dyDescent="0.3">
      <c r="A1263" s="18"/>
      <c r="B1263" s="92" t="str">
        <f>+IFERROR(VLOOKUP(A1263,'Details local delivery'!B:C,2,0),"-")</f>
        <v>-</v>
      </c>
      <c r="C1263" s="93" t="str">
        <f t="shared" si="219"/>
        <v>-</v>
      </c>
      <c r="D1263" s="94" t="str">
        <f>+IFERROR(VLOOKUP(A1263,'Details local delivery'!B:E,4,0),"-")</f>
        <v>-</v>
      </c>
      <c r="E1263" s="94" t="e">
        <f>VLOOKUP(A1263,'Details local delivery'!B:L,11,0)</f>
        <v>#N/A</v>
      </c>
      <c r="F1263" s="94">
        <f>SUMIFS('Details local delivery'!M:M,'Details local delivery'!G:G,'RECAP Delivery Plan '!A1263)</f>
        <v>0</v>
      </c>
      <c r="G1263" s="94" t="e">
        <f>VLOOKUP(A1263,'Details local delivery'!B:J,9,0)</f>
        <v>#N/A</v>
      </c>
      <c r="H1263" s="95">
        <f>SUMIFS('Details local delivery'!K:K,'Details local delivery'!G:G,'RECAP Delivery Plan '!A1263)</f>
        <v>0</v>
      </c>
      <c r="I1263" s="96">
        <f>SUMIFS('Details local delivery'!Y:Y,'Details local delivery'!B:B,A:A)</f>
        <v>0</v>
      </c>
      <c r="J1263" s="97" t="e">
        <f>AVERAGEIFS('Details local delivery'!W:W,'Details local delivery'!B:B,A1263)</f>
        <v>#DIV/0!</v>
      </c>
      <c r="K1263" s="96">
        <f>_xlfn.MAXIFS('Details local delivery'!Z:Z,'Details local delivery'!B:B,A1263)</f>
        <v>0</v>
      </c>
      <c r="L1263" s="96">
        <f>_xlfn.MAXIFS('Details local delivery'!AA:AA,'Details local delivery'!B:B,A1263)</f>
        <v>0</v>
      </c>
      <c r="M1263" s="256">
        <f>IFERROR(_xlfn.MAXIFS('Details local delivery'!AB:AB,'Details local delivery'!B:B,A1263),"-")</f>
        <v>0</v>
      </c>
      <c r="N1263" s="104" t="e">
        <f t="shared" si="220"/>
        <v>#N/A</v>
      </c>
      <c r="O1263" s="104" t="e">
        <f t="shared" si="221"/>
        <v>#N/A</v>
      </c>
      <c r="P1263" s="99">
        <f t="shared" si="222"/>
        <v>0</v>
      </c>
      <c r="Q1263" s="100">
        <f t="shared" si="223"/>
        <v>0</v>
      </c>
      <c r="R1263" s="105" t="e">
        <f t="shared" si="224"/>
        <v>#DIV/0!</v>
      </c>
      <c r="S1263" s="101" t="e">
        <f t="shared" si="218"/>
        <v>#N/A</v>
      </c>
      <c r="T1263" s="102"/>
      <c r="U1263" s="107"/>
      <c r="V1263" s="5"/>
    </row>
    <row r="1264" spans="1:22" ht="15.6" hidden="1" x14ac:dyDescent="0.3">
      <c r="A1264" s="18"/>
      <c r="B1264" s="92" t="str">
        <f>+IFERROR(VLOOKUP(A1264,'Details local delivery'!B:C,2,0),"-")</f>
        <v>-</v>
      </c>
      <c r="C1264" s="93" t="str">
        <f t="shared" si="219"/>
        <v>-</v>
      </c>
      <c r="D1264" s="94" t="str">
        <f>+IFERROR(VLOOKUP(A1264,'Details local delivery'!B:E,4,0),"-")</f>
        <v>-</v>
      </c>
      <c r="E1264" s="94" t="e">
        <f>VLOOKUP(A1264,'Details local delivery'!B:L,11,0)</f>
        <v>#N/A</v>
      </c>
      <c r="F1264" s="94">
        <f>SUMIFS('Details local delivery'!M:M,'Details local delivery'!G:G,'RECAP Delivery Plan '!A1264)</f>
        <v>0</v>
      </c>
      <c r="G1264" s="94" t="e">
        <f>VLOOKUP(A1264,'Details local delivery'!B:J,9,0)</f>
        <v>#N/A</v>
      </c>
      <c r="H1264" s="95">
        <f>SUMIFS('Details local delivery'!K:K,'Details local delivery'!G:G,'RECAP Delivery Plan '!A1264)</f>
        <v>0</v>
      </c>
      <c r="I1264" s="96">
        <f>SUMIFS('Details local delivery'!Y:Y,'Details local delivery'!B:B,A:A)</f>
        <v>0</v>
      </c>
      <c r="J1264" s="97" t="e">
        <f>AVERAGEIFS('Details local delivery'!W:W,'Details local delivery'!B:B,A1264)</f>
        <v>#DIV/0!</v>
      </c>
      <c r="K1264" s="96">
        <f>_xlfn.MAXIFS('Details local delivery'!Z:Z,'Details local delivery'!B:B,A1264)</f>
        <v>0</v>
      </c>
      <c r="L1264" s="96">
        <f>_xlfn.MAXIFS('Details local delivery'!AA:AA,'Details local delivery'!B:B,A1264)</f>
        <v>0</v>
      </c>
      <c r="M1264" s="256">
        <f>IFERROR(_xlfn.MAXIFS('Details local delivery'!AB:AB,'Details local delivery'!B:B,A1264),"-")</f>
        <v>0</v>
      </c>
      <c r="N1264" s="104" t="e">
        <f t="shared" si="220"/>
        <v>#N/A</v>
      </c>
      <c r="O1264" s="104" t="e">
        <f t="shared" si="221"/>
        <v>#N/A</v>
      </c>
      <c r="P1264" s="99">
        <f t="shared" si="222"/>
        <v>0</v>
      </c>
      <c r="Q1264" s="100">
        <f t="shared" si="223"/>
        <v>0</v>
      </c>
      <c r="R1264" s="105" t="e">
        <f t="shared" si="224"/>
        <v>#DIV/0!</v>
      </c>
      <c r="S1264" s="101" t="e">
        <f t="shared" si="218"/>
        <v>#N/A</v>
      </c>
      <c r="T1264" s="102"/>
      <c r="U1264" s="107"/>
      <c r="V1264" s="5"/>
    </row>
    <row r="1265" spans="1:22" ht="15.6" hidden="1" x14ac:dyDescent="0.3">
      <c r="A1265" s="18"/>
      <c r="B1265" s="92" t="str">
        <f>+IFERROR(VLOOKUP(A1265,'Details local delivery'!B:C,2,0),"-")</f>
        <v>-</v>
      </c>
      <c r="C1265" s="93" t="str">
        <f t="shared" si="219"/>
        <v>-</v>
      </c>
      <c r="D1265" s="94" t="str">
        <f>+IFERROR(VLOOKUP(A1265,'Details local delivery'!B:E,4,0),"-")</f>
        <v>-</v>
      </c>
      <c r="E1265" s="94" t="e">
        <f>VLOOKUP(A1265,'Details local delivery'!B:L,11,0)</f>
        <v>#N/A</v>
      </c>
      <c r="F1265" s="94">
        <f>SUMIFS('Details local delivery'!M:M,'Details local delivery'!G:G,'RECAP Delivery Plan '!A1265)</f>
        <v>0</v>
      </c>
      <c r="G1265" s="94" t="e">
        <f>VLOOKUP(A1265,'Details local delivery'!B:J,9,0)</f>
        <v>#N/A</v>
      </c>
      <c r="H1265" s="95">
        <f>SUMIFS('Details local delivery'!K:K,'Details local delivery'!G:G,'RECAP Delivery Plan '!A1265)</f>
        <v>0</v>
      </c>
      <c r="I1265" s="96">
        <f>SUMIFS('Details local delivery'!Y:Y,'Details local delivery'!B:B,A:A)</f>
        <v>0</v>
      </c>
      <c r="J1265" s="97" t="e">
        <f>AVERAGEIFS('Details local delivery'!W:W,'Details local delivery'!B:B,A1265)</f>
        <v>#DIV/0!</v>
      </c>
      <c r="K1265" s="96">
        <f>_xlfn.MAXIFS('Details local delivery'!Z:Z,'Details local delivery'!B:B,A1265)</f>
        <v>0</v>
      </c>
      <c r="L1265" s="96">
        <f>_xlfn.MAXIFS('Details local delivery'!AA:AA,'Details local delivery'!B:B,A1265)</f>
        <v>0</v>
      </c>
      <c r="M1265" s="256">
        <f>IFERROR(_xlfn.MAXIFS('Details local delivery'!AB:AB,'Details local delivery'!B:B,A1265),"-")</f>
        <v>0</v>
      </c>
      <c r="N1265" s="104" t="e">
        <f t="shared" si="220"/>
        <v>#N/A</v>
      </c>
      <c r="O1265" s="104" t="e">
        <f t="shared" si="221"/>
        <v>#N/A</v>
      </c>
      <c r="P1265" s="99">
        <f t="shared" si="222"/>
        <v>0</v>
      </c>
      <c r="Q1265" s="100">
        <f t="shared" si="223"/>
        <v>0</v>
      </c>
      <c r="R1265" s="105" t="e">
        <f t="shared" si="224"/>
        <v>#DIV/0!</v>
      </c>
      <c r="S1265" s="101" t="e">
        <f t="shared" si="218"/>
        <v>#N/A</v>
      </c>
      <c r="T1265" s="102"/>
      <c r="U1265" s="107"/>
      <c r="V1265" s="5"/>
    </row>
    <row r="1266" spans="1:22" ht="15.6" hidden="1" x14ac:dyDescent="0.3">
      <c r="A1266" s="18"/>
      <c r="B1266" s="92" t="str">
        <f>+IFERROR(VLOOKUP(A1266,'Details local delivery'!B:C,2,0),"-")</f>
        <v>-</v>
      </c>
      <c r="C1266" s="93" t="str">
        <f t="shared" si="219"/>
        <v>-</v>
      </c>
      <c r="D1266" s="94" t="str">
        <f>+IFERROR(VLOOKUP(A1266,'Details local delivery'!B:E,4,0),"-")</f>
        <v>-</v>
      </c>
      <c r="E1266" s="94" t="e">
        <f>VLOOKUP(A1266,'Details local delivery'!B:L,11,0)</f>
        <v>#N/A</v>
      </c>
      <c r="F1266" s="94">
        <f>SUMIFS('Details local delivery'!M:M,'Details local delivery'!G:G,'RECAP Delivery Plan '!A1266)</f>
        <v>0</v>
      </c>
      <c r="G1266" s="94" t="e">
        <f>VLOOKUP(A1266,'Details local delivery'!B:J,9,0)</f>
        <v>#N/A</v>
      </c>
      <c r="H1266" s="95">
        <f>SUMIFS('Details local delivery'!K:K,'Details local delivery'!G:G,'RECAP Delivery Plan '!A1266)</f>
        <v>0</v>
      </c>
      <c r="I1266" s="96">
        <f>SUMIFS('Details local delivery'!Y:Y,'Details local delivery'!B:B,A:A)</f>
        <v>0</v>
      </c>
      <c r="J1266" s="97" t="e">
        <f>AVERAGEIFS('Details local delivery'!W:W,'Details local delivery'!B:B,A1266)</f>
        <v>#DIV/0!</v>
      </c>
      <c r="K1266" s="96">
        <f>_xlfn.MAXIFS('Details local delivery'!Z:Z,'Details local delivery'!B:B,A1266)</f>
        <v>0</v>
      </c>
      <c r="L1266" s="96">
        <f>_xlfn.MAXIFS('Details local delivery'!AA:AA,'Details local delivery'!B:B,A1266)</f>
        <v>0</v>
      </c>
      <c r="M1266" s="96">
        <f>_xlfn.MAXIFS('Details local delivery'!AB:AB,'Details local delivery'!B:B,A1266)</f>
        <v>0</v>
      </c>
      <c r="N1266" s="104" t="e">
        <f t="shared" si="220"/>
        <v>#N/A</v>
      </c>
      <c r="O1266" s="104" t="e">
        <f t="shared" si="221"/>
        <v>#N/A</v>
      </c>
      <c r="P1266" s="99">
        <f t="shared" si="222"/>
        <v>0</v>
      </c>
      <c r="Q1266" s="100">
        <f t="shared" si="223"/>
        <v>0</v>
      </c>
      <c r="R1266" s="105" t="e">
        <f t="shared" si="224"/>
        <v>#DIV/0!</v>
      </c>
      <c r="S1266" s="101" t="e">
        <f t="shared" si="218"/>
        <v>#N/A</v>
      </c>
      <c r="T1266" s="102"/>
      <c r="U1266" s="107"/>
      <c r="V1266" s="5"/>
    </row>
    <row r="1267" spans="1:22" ht="15.6" hidden="1" x14ac:dyDescent="0.3">
      <c r="A1267" s="18"/>
      <c r="B1267" s="92" t="str">
        <f>+IFERROR(VLOOKUP(A1267,'Details local delivery'!B:C,2,0),"-")</f>
        <v>-</v>
      </c>
      <c r="C1267" s="93" t="str">
        <f t="shared" si="219"/>
        <v>-</v>
      </c>
      <c r="D1267" s="94" t="str">
        <f>+IFERROR(VLOOKUP(A1267,'Details local delivery'!B:E,4,0),"-")</f>
        <v>-</v>
      </c>
      <c r="E1267" s="94" t="e">
        <f>VLOOKUP(A1267,'Details local delivery'!B:L,11,0)</f>
        <v>#N/A</v>
      </c>
      <c r="F1267" s="94">
        <f>SUMIFS('Details local delivery'!M:M,'Details local delivery'!G:G,'RECAP Delivery Plan '!A1267)</f>
        <v>0</v>
      </c>
      <c r="G1267" s="94" t="e">
        <f>VLOOKUP(A1267,'Details local delivery'!B:J,9,0)</f>
        <v>#N/A</v>
      </c>
      <c r="H1267" s="95">
        <f>SUMIFS('Details local delivery'!K:K,'Details local delivery'!G:G,'RECAP Delivery Plan '!A1267)</f>
        <v>0</v>
      </c>
      <c r="I1267" s="96">
        <f>SUMIFS('Details local delivery'!Y:Y,'Details local delivery'!B:B,A:A)</f>
        <v>0</v>
      </c>
      <c r="J1267" s="97" t="e">
        <f>AVERAGEIFS('Details local delivery'!W:W,'Details local delivery'!B:B,A1267)</f>
        <v>#DIV/0!</v>
      </c>
      <c r="K1267" s="96">
        <f>_xlfn.MAXIFS('Details local delivery'!Z:Z,'Details local delivery'!B:B,A1267)</f>
        <v>0</v>
      </c>
      <c r="L1267" s="96">
        <f>_xlfn.MAXIFS('Details local delivery'!AA:AA,'Details local delivery'!B:B,A1267)</f>
        <v>0</v>
      </c>
      <c r="M1267" s="256">
        <f>IFERROR(_xlfn.MAXIFS('Details local delivery'!AB:AB,'Details local delivery'!B:B,A1267),"-")</f>
        <v>0</v>
      </c>
      <c r="N1267" s="104" t="e">
        <f t="shared" si="220"/>
        <v>#N/A</v>
      </c>
      <c r="O1267" s="104" t="e">
        <f t="shared" si="221"/>
        <v>#N/A</v>
      </c>
      <c r="P1267" s="99">
        <f t="shared" si="222"/>
        <v>0</v>
      </c>
      <c r="Q1267" s="100">
        <f t="shared" si="223"/>
        <v>0</v>
      </c>
      <c r="R1267" s="105" t="e">
        <f t="shared" si="224"/>
        <v>#DIV/0!</v>
      </c>
      <c r="S1267" s="101" t="e">
        <f t="shared" si="218"/>
        <v>#N/A</v>
      </c>
      <c r="T1267" s="102"/>
      <c r="U1267" s="107"/>
      <c r="V1267" s="5"/>
    </row>
    <row r="1268" spans="1:22" ht="15.6" hidden="1" x14ac:dyDescent="0.3">
      <c r="A1268" s="18"/>
      <c r="B1268" s="92" t="str">
        <f>+IFERROR(VLOOKUP(A1268,'Details local delivery'!B:C,2,0),"-")</f>
        <v>-</v>
      </c>
      <c r="C1268" s="93" t="str">
        <f t="shared" si="219"/>
        <v>-</v>
      </c>
      <c r="D1268" s="94" t="str">
        <f>+IFERROR(VLOOKUP(A1268,'Details local delivery'!B:E,4,0),"-")</f>
        <v>-</v>
      </c>
      <c r="E1268" s="94" t="e">
        <f>VLOOKUP(A1268,'Details local delivery'!B:L,11,0)</f>
        <v>#N/A</v>
      </c>
      <c r="F1268" s="94">
        <f>SUMIFS('Details local delivery'!M:M,'Details local delivery'!G:G,'RECAP Delivery Plan '!A1268)</f>
        <v>0</v>
      </c>
      <c r="G1268" s="94" t="e">
        <f>VLOOKUP(A1268,'Details local delivery'!B:J,9,0)</f>
        <v>#N/A</v>
      </c>
      <c r="H1268" s="95">
        <f>SUMIFS('Details local delivery'!K:K,'Details local delivery'!G:G,'RECAP Delivery Plan '!A1268)</f>
        <v>0</v>
      </c>
      <c r="I1268" s="96">
        <f>SUMIFS('Details local delivery'!Y:Y,'Details local delivery'!B:B,A:A)</f>
        <v>0</v>
      </c>
      <c r="J1268" s="97" t="e">
        <f>AVERAGEIFS('Details local delivery'!W:W,'Details local delivery'!B:B,A1268)</f>
        <v>#DIV/0!</v>
      </c>
      <c r="K1268" s="96">
        <f>_xlfn.MAXIFS('Details local delivery'!Z:Z,'Details local delivery'!B:B,A1268)</f>
        <v>0</v>
      </c>
      <c r="L1268" s="96">
        <f>_xlfn.MAXIFS('Details local delivery'!AA:AA,'Details local delivery'!B:B,A1268)</f>
        <v>0</v>
      </c>
      <c r="M1268" s="256">
        <f>IFERROR(_xlfn.MAXIFS('Details local delivery'!AB:AB,'Details local delivery'!B:B,A1268),"-")</f>
        <v>0</v>
      </c>
      <c r="N1268" s="104" t="e">
        <f t="shared" si="220"/>
        <v>#N/A</v>
      </c>
      <c r="O1268" s="104" t="e">
        <f t="shared" si="221"/>
        <v>#N/A</v>
      </c>
      <c r="P1268" s="99">
        <f t="shared" si="222"/>
        <v>0</v>
      </c>
      <c r="Q1268" s="100">
        <f t="shared" si="223"/>
        <v>0</v>
      </c>
      <c r="R1268" s="105" t="e">
        <f t="shared" si="224"/>
        <v>#DIV/0!</v>
      </c>
      <c r="S1268" s="101" t="e">
        <f t="shared" si="218"/>
        <v>#N/A</v>
      </c>
      <c r="T1268" s="102"/>
      <c r="U1268" s="107"/>
      <c r="V1268" s="5"/>
    </row>
    <row r="1269" spans="1:22" ht="15.6" hidden="1" x14ac:dyDescent="0.3">
      <c r="A1269" s="18"/>
      <c r="B1269" s="92" t="str">
        <f>+IFERROR(VLOOKUP(A1269,'Details local delivery'!B:C,2,0),"-")</f>
        <v>-</v>
      </c>
      <c r="C1269" s="93" t="str">
        <f t="shared" si="219"/>
        <v>-</v>
      </c>
      <c r="D1269" s="94" t="str">
        <f>+IFERROR(VLOOKUP(A1269,'Details local delivery'!B:E,4,0),"-")</f>
        <v>-</v>
      </c>
      <c r="E1269" s="94" t="e">
        <f>VLOOKUP(A1269,'Details local delivery'!B:L,11,0)</f>
        <v>#N/A</v>
      </c>
      <c r="F1269" s="94">
        <f>SUMIFS('Details local delivery'!M:M,'Details local delivery'!G:G,'RECAP Delivery Plan '!A1269)</f>
        <v>0</v>
      </c>
      <c r="G1269" s="94" t="e">
        <f>VLOOKUP(A1269,'Details local delivery'!B:J,9,0)</f>
        <v>#N/A</v>
      </c>
      <c r="H1269" s="95">
        <f>SUMIFS('Details local delivery'!K:K,'Details local delivery'!G:G,'RECAP Delivery Plan '!A1269)</f>
        <v>0</v>
      </c>
      <c r="I1269" s="96">
        <f>SUMIFS('Details local delivery'!Y:Y,'Details local delivery'!B:B,A:A)</f>
        <v>0</v>
      </c>
      <c r="J1269" s="97" t="e">
        <f>AVERAGEIFS('Details local delivery'!W:W,'Details local delivery'!B:B,A1269)</f>
        <v>#DIV/0!</v>
      </c>
      <c r="K1269" s="96">
        <f>_xlfn.MAXIFS('Details local delivery'!Z:Z,'Details local delivery'!B:B,A1269)</f>
        <v>0</v>
      </c>
      <c r="L1269" s="96">
        <f>_xlfn.MAXIFS('Details local delivery'!AA:AA,'Details local delivery'!B:B,A1269)</f>
        <v>0</v>
      </c>
      <c r="M1269" s="256">
        <f>IFERROR(_xlfn.MAXIFS('Details local delivery'!AB:AB,'Details local delivery'!B:B,A1269),"-")</f>
        <v>0</v>
      </c>
      <c r="N1269" s="104" t="e">
        <f t="shared" si="220"/>
        <v>#N/A</v>
      </c>
      <c r="O1269" s="104" t="e">
        <f t="shared" si="221"/>
        <v>#N/A</v>
      </c>
      <c r="P1269" s="99">
        <f t="shared" si="222"/>
        <v>0</v>
      </c>
      <c r="Q1269" s="100">
        <f t="shared" si="223"/>
        <v>0</v>
      </c>
      <c r="R1269" s="105" t="e">
        <f t="shared" si="224"/>
        <v>#DIV/0!</v>
      </c>
      <c r="S1269" s="101" t="e">
        <f t="shared" si="218"/>
        <v>#N/A</v>
      </c>
      <c r="T1269" s="102"/>
      <c r="U1269" s="107"/>
      <c r="V1269" s="5"/>
    </row>
    <row r="1270" spans="1:22" ht="15.6" hidden="1" x14ac:dyDescent="0.3">
      <c r="A1270" s="18"/>
      <c r="B1270" s="92" t="str">
        <f>+IFERROR(VLOOKUP(A1270,'Details local delivery'!B:C,2,0),"-")</f>
        <v>-</v>
      </c>
      <c r="C1270" s="93" t="str">
        <f t="shared" si="219"/>
        <v>-</v>
      </c>
      <c r="D1270" s="94" t="str">
        <f>+IFERROR(VLOOKUP(A1270,'Details local delivery'!B:E,4,0),"-")</f>
        <v>-</v>
      </c>
      <c r="E1270" s="94" t="e">
        <f>VLOOKUP(A1270,'Details local delivery'!B:L,11,0)</f>
        <v>#N/A</v>
      </c>
      <c r="F1270" s="94">
        <f>SUMIFS('Details local delivery'!M:M,'Details local delivery'!G:G,'RECAP Delivery Plan '!A1270)</f>
        <v>0</v>
      </c>
      <c r="G1270" s="94" t="e">
        <f>VLOOKUP(A1270,'Details local delivery'!B:J,9,0)</f>
        <v>#N/A</v>
      </c>
      <c r="H1270" s="95">
        <f>SUMIFS('Details local delivery'!K:K,'Details local delivery'!G:G,'RECAP Delivery Plan '!A1270)</f>
        <v>0</v>
      </c>
      <c r="I1270" s="96">
        <f>SUMIFS('Details local delivery'!Y:Y,'Details local delivery'!B:B,A:A)</f>
        <v>0</v>
      </c>
      <c r="J1270" s="97" t="e">
        <f>AVERAGEIFS('Details local delivery'!W:W,'Details local delivery'!B:B,A1270)</f>
        <v>#DIV/0!</v>
      </c>
      <c r="K1270" s="96">
        <f>_xlfn.MAXIFS('Details local delivery'!Z:Z,'Details local delivery'!B:B,A1270)</f>
        <v>0</v>
      </c>
      <c r="L1270" s="96">
        <f>_xlfn.MAXIFS('Details local delivery'!AA:AA,'Details local delivery'!B:B,A1270)</f>
        <v>0</v>
      </c>
      <c r="M1270" s="256">
        <f>IFERROR(_xlfn.MAXIFS('Details local delivery'!AB:AB,'Details local delivery'!B:B,A1270),"-")</f>
        <v>0</v>
      </c>
      <c r="N1270" s="104" t="e">
        <f t="shared" si="220"/>
        <v>#N/A</v>
      </c>
      <c r="O1270" s="104" t="e">
        <f t="shared" si="221"/>
        <v>#N/A</v>
      </c>
      <c r="P1270" s="99">
        <f t="shared" si="222"/>
        <v>0</v>
      </c>
      <c r="Q1270" s="100">
        <f t="shared" si="223"/>
        <v>0</v>
      </c>
      <c r="R1270" s="105" t="e">
        <f t="shared" si="224"/>
        <v>#DIV/0!</v>
      </c>
      <c r="S1270" s="101" t="e">
        <f t="shared" si="218"/>
        <v>#N/A</v>
      </c>
      <c r="T1270" s="102"/>
      <c r="U1270" s="107"/>
      <c r="V1270" s="5"/>
    </row>
    <row r="1271" spans="1:22" ht="15.6" hidden="1" x14ac:dyDescent="0.3">
      <c r="A1271" s="18"/>
      <c r="B1271" s="92" t="str">
        <f>+IFERROR(VLOOKUP(A1271,'Details local delivery'!B:C,2,0),"-")</f>
        <v>-</v>
      </c>
      <c r="C1271" s="93" t="str">
        <f t="shared" si="219"/>
        <v>-</v>
      </c>
      <c r="D1271" s="94" t="str">
        <f>+IFERROR(VLOOKUP(A1271,'Details local delivery'!B:E,4,0),"-")</f>
        <v>-</v>
      </c>
      <c r="E1271" s="94" t="e">
        <f>VLOOKUP(A1271,'Details local delivery'!B:L,11,0)</f>
        <v>#N/A</v>
      </c>
      <c r="F1271" s="94">
        <f>SUMIFS('Details local delivery'!M:M,'Details local delivery'!G:G,'RECAP Delivery Plan '!A1271)</f>
        <v>0</v>
      </c>
      <c r="G1271" s="94" t="e">
        <f>VLOOKUP(A1271,'Details local delivery'!B:J,9,0)</f>
        <v>#N/A</v>
      </c>
      <c r="H1271" s="95">
        <f>SUMIFS('Details local delivery'!K:K,'Details local delivery'!G:G,'RECAP Delivery Plan '!A1271)</f>
        <v>0</v>
      </c>
      <c r="I1271" s="96">
        <f>SUMIFS('Details local delivery'!Y:Y,'Details local delivery'!B:B,A:A)</f>
        <v>0</v>
      </c>
      <c r="J1271" s="97" t="e">
        <f>AVERAGEIFS('Details local delivery'!W:W,'Details local delivery'!B:B,A1271)</f>
        <v>#DIV/0!</v>
      </c>
      <c r="K1271" s="96">
        <f>_xlfn.MAXIFS('Details local delivery'!Z:Z,'Details local delivery'!B:B,A1271)</f>
        <v>0</v>
      </c>
      <c r="L1271" s="96">
        <f>_xlfn.MAXIFS('Details local delivery'!AA:AA,'Details local delivery'!B:B,A1271)</f>
        <v>0</v>
      </c>
      <c r="M1271" s="256">
        <f>IFERROR(_xlfn.MAXIFS('Details local delivery'!AB:AB,'Details local delivery'!B:B,A1271),"-")</f>
        <v>0</v>
      </c>
      <c r="N1271" s="104" t="e">
        <f t="shared" si="220"/>
        <v>#N/A</v>
      </c>
      <c r="O1271" s="104" t="e">
        <f t="shared" si="221"/>
        <v>#N/A</v>
      </c>
      <c r="P1271" s="99">
        <f t="shared" si="222"/>
        <v>0</v>
      </c>
      <c r="Q1271" s="100">
        <f t="shared" si="223"/>
        <v>0</v>
      </c>
      <c r="R1271" s="105" t="e">
        <f t="shared" si="224"/>
        <v>#DIV/0!</v>
      </c>
      <c r="S1271" s="101" t="e">
        <f t="shared" si="218"/>
        <v>#N/A</v>
      </c>
      <c r="T1271" s="102"/>
      <c r="U1271" s="107"/>
      <c r="V1271" s="5"/>
    </row>
    <row r="1272" spans="1:22" ht="15.6" hidden="1" x14ac:dyDescent="0.3">
      <c r="A1272" s="18"/>
      <c r="B1272" s="92" t="str">
        <f>+IFERROR(VLOOKUP(A1272,'Details local delivery'!B:C,2,0),"-")</f>
        <v>-</v>
      </c>
      <c r="C1272" s="93" t="str">
        <f t="shared" si="219"/>
        <v>-</v>
      </c>
      <c r="D1272" s="94" t="str">
        <f>+IFERROR(VLOOKUP(A1272,'Details local delivery'!B:E,4,0),"-")</f>
        <v>-</v>
      </c>
      <c r="E1272" s="94" t="e">
        <f>VLOOKUP(A1272,'Details local delivery'!B:L,11,0)</f>
        <v>#N/A</v>
      </c>
      <c r="F1272" s="94">
        <f>SUMIFS('Details local delivery'!M:M,'Details local delivery'!G:G,'RECAP Delivery Plan '!A1272)</f>
        <v>0</v>
      </c>
      <c r="G1272" s="94" t="e">
        <f>VLOOKUP(A1272,'Details local delivery'!B:J,9,0)</f>
        <v>#N/A</v>
      </c>
      <c r="H1272" s="95">
        <f>SUMIFS('Details local delivery'!K:K,'Details local delivery'!G:G,'RECAP Delivery Plan '!A1272)</f>
        <v>0</v>
      </c>
      <c r="I1272" s="96">
        <f>SUMIFS('Details local delivery'!Y:Y,'Details local delivery'!B:B,A:A)</f>
        <v>0</v>
      </c>
      <c r="J1272" s="97" t="e">
        <f>AVERAGEIFS('Details local delivery'!W:W,'Details local delivery'!B:B,A1272)</f>
        <v>#DIV/0!</v>
      </c>
      <c r="K1272" s="96">
        <f>_xlfn.MAXIFS('Details local delivery'!Z:Z,'Details local delivery'!B:B,A1272)</f>
        <v>0</v>
      </c>
      <c r="L1272" s="96">
        <f>_xlfn.MAXIFS('Details local delivery'!AA:AA,'Details local delivery'!B:B,A1272)</f>
        <v>0</v>
      </c>
      <c r="M1272" s="256">
        <f>IFERROR(_xlfn.MAXIFS('Details local delivery'!AB:AB,'Details local delivery'!B:B,A1272),"-")</f>
        <v>0</v>
      </c>
      <c r="N1272" s="104" t="e">
        <f t="shared" si="220"/>
        <v>#N/A</v>
      </c>
      <c r="O1272" s="104" t="e">
        <f t="shared" si="221"/>
        <v>#N/A</v>
      </c>
      <c r="P1272" s="99">
        <f t="shared" si="222"/>
        <v>0</v>
      </c>
      <c r="Q1272" s="100">
        <f t="shared" si="223"/>
        <v>0</v>
      </c>
      <c r="R1272" s="105" t="e">
        <f t="shared" si="224"/>
        <v>#DIV/0!</v>
      </c>
      <c r="S1272" s="101" t="e">
        <f t="shared" ref="S1272:S1335" si="225">MAX(N1272,O1272)</f>
        <v>#N/A</v>
      </c>
      <c r="T1272" s="102"/>
      <c r="U1272" s="107"/>
      <c r="V1272" s="5"/>
    </row>
    <row r="1273" spans="1:22" ht="15.6" hidden="1" x14ac:dyDescent="0.3">
      <c r="A1273" s="18"/>
      <c r="B1273" s="92" t="str">
        <f>+IFERROR(VLOOKUP(A1273,'Details local delivery'!B:C,2,0),"-")</f>
        <v>-</v>
      </c>
      <c r="C1273" s="93" t="str">
        <f t="shared" si="219"/>
        <v>-</v>
      </c>
      <c r="D1273" s="94" t="str">
        <f>+IFERROR(VLOOKUP(A1273,'Details local delivery'!B:E,4,0),"-")</f>
        <v>-</v>
      </c>
      <c r="E1273" s="94" t="e">
        <f>VLOOKUP(A1273,'Details local delivery'!B:L,11,0)</f>
        <v>#N/A</v>
      </c>
      <c r="F1273" s="94">
        <f>SUMIFS('Details local delivery'!M:M,'Details local delivery'!G:G,'RECAP Delivery Plan '!A1273)</f>
        <v>0</v>
      </c>
      <c r="G1273" s="94" t="e">
        <f>VLOOKUP(A1273,'Details local delivery'!B:J,9,0)</f>
        <v>#N/A</v>
      </c>
      <c r="H1273" s="95">
        <f>SUMIFS('Details local delivery'!K:K,'Details local delivery'!G:G,'RECAP Delivery Plan '!A1273)</f>
        <v>0</v>
      </c>
      <c r="I1273" s="96">
        <f>SUMIFS('Details local delivery'!Y:Y,'Details local delivery'!B:B,A:A)</f>
        <v>0</v>
      </c>
      <c r="J1273" s="97" t="e">
        <f>AVERAGEIFS('Details local delivery'!W:W,'Details local delivery'!B:B,A1273)</f>
        <v>#DIV/0!</v>
      </c>
      <c r="K1273" s="96">
        <f>_xlfn.MAXIFS('Details local delivery'!Z:Z,'Details local delivery'!B:B,A1273)</f>
        <v>0</v>
      </c>
      <c r="L1273" s="96">
        <f>_xlfn.MAXIFS('Details local delivery'!AA:AA,'Details local delivery'!B:B,A1273)</f>
        <v>0</v>
      </c>
      <c r="M1273" s="96">
        <f>_xlfn.MAXIFS('Details local delivery'!AB:AB,'Details local delivery'!B:B,A1273)</f>
        <v>0</v>
      </c>
      <c r="N1273" s="104" t="e">
        <f t="shared" si="220"/>
        <v>#N/A</v>
      </c>
      <c r="O1273" s="104" t="e">
        <f t="shared" si="221"/>
        <v>#N/A</v>
      </c>
      <c r="P1273" s="99">
        <f t="shared" si="222"/>
        <v>0</v>
      </c>
      <c r="Q1273" s="100">
        <f t="shared" si="223"/>
        <v>0</v>
      </c>
      <c r="R1273" s="105" t="e">
        <f t="shared" si="224"/>
        <v>#DIV/0!</v>
      </c>
      <c r="S1273" s="101" t="e">
        <f t="shared" si="225"/>
        <v>#N/A</v>
      </c>
      <c r="T1273" s="102"/>
      <c r="U1273" s="107"/>
      <c r="V1273" s="5"/>
    </row>
    <row r="1274" spans="1:22" ht="15.6" hidden="1" x14ac:dyDescent="0.3">
      <c r="A1274" s="18"/>
      <c r="B1274" s="92" t="str">
        <f>+IFERROR(VLOOKUP(A1274,'Details local delivery'!B:C,2,0),"-")</f>
        <v>-</v>
      </c>
      <c r="C1274" s="93" t="str">
        <f t="shared" si="219"/>
        <v>-</v>
      </c>
      <c r="D1274" s="94" t="str">
        <f>+IFERROR(VLOOKUP(A1274,'Details local delivery'!B:E,4,0),"-")</f>
        <v>-</v>
      </c>
      <c r="E1274" s="94" t="e">
        <f>VLOOKUP(A1274,'Details local delivery'!B:L,11,0)</f>
        <v>#N/A</v>
      </c>
      <c r="F1274" s="94">
        <f>SUMIFS('Details local delivery'!M:M,'Details local delivery'!G:G,'RECAP Delivery Plan '!A1274)</f>
        <v>0</v>
      </c>
      <c r="G1274" s="94" t="e">
        <f>VLOOKUP(A1274,'Details local delivery'!B:J,9,0)</f>
        <v>#N/A</v>
      </c>
      <c r="H1274" s="95">
        <f>SUMIFS('Details local delivery'!K:K,'Details local delivery'!G:G,'RECAP Delivery Plan '!A1274)</f>
        <v>0</v>
      </c>
      <c r="I1274" s="96">
        <f>SUMIFS('Details local delivery'!Y:Y,'Details local delivery'!B:B,A:A)</f>
        <v>0</v>
      </c>
      <c r="J1274" s="97" t="e">
        <f>AVERAGEIFS('Details local delivery'!W:W,'Details local delivery'!B:B,A1274)</f>
        <v>#DIV/0!</v>
      </c>
      <c r="K1274" s="96">
        <f>_xlfn.MAXIFS('Details local delivery'!Z:Z,'Details local delivery'!B:B,A1274)</f>
        <v>0</v>
      </c>
      <c r="L1274" s="96">
        <f>_xlfn.MAXIFS('Details local delivery'!AA:AA,'Details local delivery'!B:B,A1274)</f>
        <v>0</v>
      </c>
      <c r="M1274" s="256">
        <f>IFERROR(_xlfn.MAXIFS('Details local delivery'!AB:AB,'Details local delivery'!B:B,A1274),"-")</f>
        <v>0</v>
      </c>
      <c r="N1274" s="104" t="e">
        <f t="shared" si="220"/>
        <v>#N/A</v>
      </c>
      <c r="O1274" s="104" t="e">
        <f t="shared" si="221"/>
        <v>#N/A</v>
      </c>
      <c r="P1274" s="99">
        <f t="shared" si="222"/>
        <v>0</v>
      </c>
      <c r="Q1274" s="100">
        <f t="shared" si="223"/>
        <v>0</v>
      </c>
      <c r="R1274" s="105" t="e">
        <f t="shared" si="224"/>
        <v>#DIV/0!</v>
      </c>
      <c r="S1274" s="101" t="e">
        <f t="shared" si="225"/>
        <v>#N/A</v>
      </c>
      <c r="T1274" s="102"/>
      <c r="U1274" s="107"/>
      <c r="V1274" s="5"/>
    </row>
    <row r="1275" spans="1:22" ht="15.6" hidden="1" x14ac:dyDescent="0.3">
      <c r="A1275" s="18"/>
      <c r="B1275" s="92" t="str">
        <f>+IFERROR(VLOOKUP(A1275,'Details local delivery'!B:C,2,0),"-")</f>
        <v>-</v>
      </c>
      <c r="C1275" s="93" t="str">
        <f t="shared" si="219"/>
        <v>-</v>
      </c>
      <c r="D1275" s="94" t="str">
        <f>+IFERROR(VLOOKUP(A1275,'Details local delivery'!B:E,4,0),"-")</f>
        <v>-</v>
      </c>
      <c r="E1275" s="94" t="e">
        <f>VLOOKUP(A1275,'Details local delivery'!B:L,11,0)</f>
        <v>#N/A</v>
      </c>
      <c r="F1275" s="94">
        <f>SUMIFS('Details local delivery'!M:M,'Details local delivery'!G:G,'RECAP Delivery Plan '!A1275)</f>
        <v>0</v>
      </c>
      <c r="G1275" s="94" t="e">
        <f>VLOOKUP(A1275,'Details local delivery'!B:J,9,0)</f>
        <v>#N/A</v>
      </c>
      <c r="H1275" s="95">
        <f>SUMIFS('Details local delivery'!K:K,'Details local delivery'!G:G,'RECAP Delivery Plan '!A1275)</f>
        <v>0</v>
      </c>
      <c r="I1275" s="96">
        <f>SUMIFS('Details local delivery'!Y:Y,'Details local delivery'!B:B,A:A)</f>
        <v>0</v>
      </c>
      <c r="J1275" s="97" t="e">
        <f>AVERAGEIFS('Details local delivery'!W:W,'Details local delivery'!B:B,A1275)</f>
        <v>#DIV/0!</v>
      </c>
      <c r="K1275" s="96">
        <f>_xlfn.MAXIFS('Details local delivery'!Z:Z,'Details local delivery'!B:B,A1275)</f>
        <v>0</v>
      </c>
      <c r="L1275" s="96">
        <f>_xlfn.MAXIFS('Details local delivery'!AA:AA,'Details local delivery'!B:B,A1275)</f>
        <v>0</v>
      </c>
      <c r="M1275" s="96">
        <f>_xlfn.MAXIFS('Details local delivery'!AB:AB,'Details local delivery'!B:B,A1275)</f>
        <v>0</v>
      </c>
      <c r="N1275" s="104" t="e">
        <f t="shared" si="220"/>
        <v>#N/A</v>
      </c>
      <c r="O1275" s="104" t="e">
        <f t="shared" si="221"/>
        <v>#N/A</v>
      </c>
      <c r="P1275" s="99">
        <f t="shared" si="222"/>
        <v>0</v>
      </c>
      <c r="Q1275" s="100">
        <f t="shared" si="223"/>
        <v>0</v>
      </c>
      <c r="R1275" s="105" t="e">
        <f t="shared" si="224"/>
        <v>#DIV/0!</v>
      </c>
      <c r="S1275" s="101" t="e">
        <f t="shared" si="225"/>
        <v>#N/A</v>
      </c>
      <c r="T1275" s="102"/>
      <c r="U1275" s="107"/>
      <c r="V1275" s="5"/>
    </row>
    <row r="1276" spans="1:22" ht="15.6" hidden="1" x14ac:dyDescent="0.3">
      <c r="A1276" s="18"/>
      <c r="B1276" s="92" t="str">
        <f>+IFERROR(VLOOKUP(A1276,'Details local delivery'!B:C,2,0),"-")</f>
        <v>-</v>
      </c>
      <c r="C1276" s="93" t="str">
        <f t="shared" si="219"/>
        <v>-</v>
      </c>
      <c r="D1276" s="94" t="str">
        <f>+IFERROR(VLOOKUP(A1276,'Details local delivery'!B:E,4,0),"-")</f>
        <v>-</v>
      </c>
      <c r="E1276" s="94" t="e">
        <f>VLOOKUP(A1276,'Details local delivery'!B:L,11,0)</f>
        <v>#N/A</v>
      </c>
      <c r="F1276" s="94">
        <f>SUMIFS('Details local delivery'!M:M,'Details local delivery'!G:G,'RECAP Delivery Plan '!A1276)</f>
        <v>0</v>
      </c>
      <c r="G1276" s="94" t="e">
        <f>VLOOKUP(A1276,'Details local delivery'!B:J,9,0)</f>
        <v>#N/A</v>
      </c>
      <c r="H1276" s="95">
        <f>SUMIFS('Details local delivery'!K:K,'Details local delivery'!G:G,'RECAP Delivery Plan '!A1276)</f>
        <v>0</v>
      </c>
      <c r="I1276" s="96">
        <f>SUMIFS('Details local delivery'!Y:Y,'Details local delivery'!B:B,A:A)</f>
        <v>0</v>
      </c>
      <c r="J1276" s="97" t="e">
        <f>AVERAGEIFS('Details local delivery'!W:W,'Details local delivery'!B:B,A1276)</f>
        <v>#DIV/0!</v>
      </c>
      <c r="K1276" s="96">
        <f>_xlfn.MAXIFS('Details local delivery'!Z:Z,'Details local delivery'!B:B,A1276)</f>
        <v>0</v>
      </c>
      <c r="L1276" s="96">
        <f>_xlfn.MAXIFS('Details local delivery'!AA:AA,'Details local delivery'!B:B,A1276)</f>
        <v>0</v>
      </c>
      <c r="M1276" s="256">
        <f>IFERROR(_xlfn.MAXIFS('Details local delivery'!AB:AB,'Details local delivery'!B:B,A1276),"-")</f>
        <v>0</v>
      </c>
      <c r="N1276" s="104" t="e">
        <f t="shared" si="220"/>
        <v>#N/A</v>
      </c>
      <c r="O1276" s="104" t="e">
        <f t="shared" si="221"/>
        <v>#N/A</v>
      </c>
      <c r="P1276" s="99">
        <f t="shared" si="222"/>
        <v>0</v>
      </c>
      <c r="Q1276" s="100">
        <f t="shared" si="223"/>
        <v>0</v>
      </c>
      <c r="R1276" s="105" t="e">
        <f t="shared" si="224"/>
        <v>#DIV/0!</v>
      </c>
      <c r="S1276" s="101" t="e">
        <f t="shared" si="225"/>
        <v>#N/A</v>
      </c>
      <c r="T1276" s="102"/>
      <c r="U1276" s="107"/>
      <c r="V1276" s="5"/>
    </row>
    <row r="1277" spans="1:22" ht="15.6" hidden="1" x14ac:dyDescent="0.3">
      <c r="A1277" s="18"/>
      <c r="B1277" s="92" t="str">
        <f>+IFERROR(VLOOKUP(A1277,'Details local delivery'!B:C,2,0),"-")</f>
        <v>-</v>
      </c>
      <c r="C1277" s="93" t="str">
        <f t="shared" si="219"/>
        <v>-</v>
      </c>
      <c r="D1277" s="94" t="str">
        <f>+IFERROR(VLOOKUP(A1277,'Details local delivery'!B:E,4,0),"-")</f>
        <v>-</v>
      </c>
      <c r="E1277" s="94" t="e">
        <f>VLOOKUP(A1277,'Details local delivery'!B:L,11,0)</f>
        <v>#N/A</v>
      </c>
      <c r="F1277" s="94">
        <f>SUMIFS('Details local delivery'!M:M,'Details local delivery'!G:G,'RECAP Delivery Plan '!A1277)</f>
        <v>0</v>
      </c>
      <c r="G1277" s="94" t="e">
        <f>VLOOKUP(A1277,'Details local delivery'!B:J,9,0)</f>
        <v>#N/A</v>
      </c>
      <c r="H1277" s="95">
        <f>SUMIFS('Details local delivery'!K:K,'Details local delivery'!G:G,'RECAP Delivery Plan '!A1277)</f>
        <v>0</v>
      </c>
      <c r="I1277" s="96">
        <f>SUMIFS('Details local delivery'!Y:Y,'Details local delivery'!B:B,A:A)</f>
        <v>0</v>
      </c>
      <c r="J1277" s="97" t="e">
        <f>AVERAGEIFS('Details local delivery'!W:W,'Details local delivery'!B:B,A1277)</f>
        <v>#DIV/0!</v>
      </c>
      <c r="K1277" s="96">
        <f>_xlfn.MAXIFS('Details local delivery'!Z:Z,'Details local delivery'!B:B,A1277)</f>
        <v>0</v>
      </c>
      <c r="L1277" s="96">
        <f>_xlfn.MAXIFS('Details local delivery'!AA:AA,'Details local delivery'!B:B,A1277)</f>
        <v>0</v>
      </c>
      <c r="M1277" s="256">
        <f>IFERROR(_xlfn.MAXIFS('Details local delivery'!AB:AB,'Details local delivery'!B:B,A1277),"-")</f>
        <v>0</v>
      </c>
      <c r="N1277" s="104" t="e">
        <f t="shared" si="220"/>
        <v>#N/A</v>
      </c>
      <c r="O1277" s="104" t="e">
        <f t="shared" si="221"/>
        <v>#N/A</v>
      </c>
      <c r="P1277" s="99">
        <f t="shared" si="222"/>
        <v>0</v>
      </c>
      <c r="Q1277" s="100">
        <f t="shared" si="223"/>
        <v>0</v>
      </c>
      <c r="R1277" s="105" t="e">
        <f t="shared" si="224"/>
        <v>#DIV/0!</v>
      </c>
      <c r="S1277" s="101" t="e">
        <f t="shared" si="225"/>
        <v>#N/A</v>
      </c>
      <c r="T1277" s="102"/>
      <c r="U1277" s="107"/>
      <c r="V1277" s="5"/>
    </row>
    <row r="1278" spans="1:22" ht="15.6" hidden="1" x14ac:dyDescent="0.3">
      <c r="A1278" s="18"/>
      <c r="B1278" s="92" t="str">
        <f>+IFERROR(VLOOKUP(A1278,'Details local delivery'!B:C,2,0),"-")</f>
        <v>-</v>
      </c>
      <c r="C1278" s="93" t="str">
        <f t="shared" si="219"/>
        <v>-</v>
      </c>
      <c r="D1278" s="94" t="str">
        <f>+IFERROR(VLOOKUP(A1278,'Details local delivery'!B:E,4,0),"-")</f>
        <v>-</v>
      </c>
      <c r="E1278" s="94" t="e">
        <f>VLOOKUP(A1278,'Details local delivery'!B:L,11,0)</f>
        <v>#N/A</v>
      </c>
      <c r="F1278" s="94">
        <f>SUMIFS('Details local delivery'!M:M,'Details local delivery'!G:G,'RECAP Delivery Plan '!A1278)</f>
        <v>0</v>
      </c>
      <c r="G1278" s="94" t="e">
        <f>VLOOKUP(A1278,'Details local delivery'!B:J,9,0)</f>
        <v>#N/A</v>
      </c>
      <c r="H1278" s="95">
        <f>SUMIFS('Details local delivery'!K:K,'Details local delivery'!G:G,'RECAP Delivery Plan '!A1278)</f>
        <v>0</v>
      </c>
      <c r="I1278" s="96">
        <f>SUMIFS('Details local delivery'!Y:Y,'Details local delivery'!B:B,A:A)</f>
        <v>0</v>
      </c>
      <c r="J1278" s="97" t="e">
        <f>AVERAGEIFS('Details local delivery'!W:W,'Details local delivery'!B:B,A1278)</f>
        <v>#DIV/0!</v>
      </c>
      <c r="K1278" s="96">
        <f>_xlfn.MAXIFS('Details local delivery'!Z:Z,'Details local delivery'!B:B,A1278)</f>
        <v>0</v>
      </c>
      <c r="L1278" s="96">
        <f>_xlfn.MAXIFS('Details local delivery'!AA:AA,'Details local delivery'!B:B,A1278)</f>
        <v>0</v>
      </c>
      <c r="M1278" s="256">
        <f>IFERROR(_xlfn.MAXIFS('Details local delivery'!AB:AB,'Details local delivery'!B:B,A1278),"-")</f>
        <v>0</v>
      </c>
      <c r="N1278" s="104" t="e">
        <f t="shared" si="220"/>
        <v>#N/A</v>
      </c>
      <c r="O1278" s="104" t="e">
        <f t="shared" si="221"/>
        <v>#N/A</v>
      </c>
      <c r="P1278" s="99">
        <f t="shared" si="222"/>
        <v>0</v>
      </c>
      <c r="Q1278" s="100">
        <f t="shared" si="223"/>
        <v>0</v>
      </c>
      <c r="R1278" s="105" t="e">
        <f t="shared" si="224"/>
        <v>#DIV/0!</v>
      </c>
      <c r="S1278" s="101" t="e">
        <f t="shared" si="225"/>
        <v>#N/A</v>
      </c>
      <c r="T1278" s="102"/>
      <c r="U1278" s="107"/>
      <c r="V1278" s="5"/>
    </row>
    <row r="1279" spans="1:22" ht="15.6" hidden="1" x14ac:dyDescent="0.3">
      <c r="A1279" s="18"/>
      <c r="B1279" s="92" t="str">
        <f>+IFERROR(VLOOKUP(A1279,'Details local delivery'!B:C,2,0),"-")</f>
        <v>-</v>
      </c>
      <c r="C1279" s="93" t="str">
        <f t="shared" si="219"/>
        <v>-</v>
      </c>
      <c r="D1279" s="94" t="str">
        <f>+IFERROR(VLOOKUP(A1279,'Details local delivery'!B:E,4,0),"-")</f>
        <v>-</v>
      </c>
      <c r="E1279" s="94" t="e">
        <f>VLOOKUP(A1279,'Details local delivery'!B:L,11,0)</f>
        <v>#N/A</v>
      </c>
      <c r="F1279" s="94">
        <f>SUMIFS('Details local delivery'!M:M,'Details local delivery'!G:G,'RECAP Delivery Plan '!A1279)</f>
        <v>0</v>
      </c>
      <c r="G1279" s="94" t="e">
        <f>VLOOKUP(A1279,'Details local delivery'!B:J,9,0)</f>
        <v>#N/A</v>
      </c>
      <c r="H1279" s="95">
        <f>SUMIFS('Details local delivery'!K:K,'Details local delivery'!G:G,'RECAP Delivery Plan '!A1279)</f>
        <v>0</v>
      </c>
      <c r="I1279" s="96">
        <f>SUMIFS('Details local delivery'!Y:Y,'Details local delivery'!B:B,A:A)</f>
        <v>0</v>
      </c>
      <c r="J1279" s="97" t="e">
        <f>AVERAGEIFS('Details local delivery'!W:W,'Details local delivery'!B:B,A1279)</f>
        <v>#DIV/0!</v>
      </c>
      <c r="K1279" s="96">
        <f>_xlfn.MAXIFS('Details local delivery'!Z:Z,'Details local delivery'!B:B,A1279)</f>
        <v>0</v>
      </c>
      <c r="L1279" s="96">
        <f>_xlfn.MAXIFS('Details local delivery'!AA:AA,'Details local delivery'!B:B,A1279)</f>
        <v>0</v>
      </c>
      <c r="M1279" s="96">
        <f>_xlfn.MAXIFS('Details local delivery'!AB:AB,'Details local delivery'!B:B,A1279)</f>
        <v>0</v>
      </c>
      <c r="N1279" s="104" t="e">
        <f t="shared" si="220"/>
        <v>#N/A</v>
      </c>
      <c r="O1279" s="104" t="e">
        <f t="shared" si="221"/>
        <v>#N/A</v>
      </c>
      <c r="P1279" s="99">
        <f t="shared" si="222"/>
        <v>0</v>
      </c>
      <c r="Q1279" s="100">
        <f t="shared" si="223"/>
        <v>0</v>
      </c>
      <c r="R1279" s="105" t="e">
        <f t="shared" si="224"/>
        <v>#DIV/0!</v>
      </c>
      <c r="S1279" s="101" t="e">
        <f t="shared" si="225"/>
        <v>#N/A</v>
      </c>
      <c r="T1279" s="102"/>
      <c r="U1279" s="107"/>
      <c r="V1279" s="5"/>
    </row>
    <row r="1280" spans="1:22" ht="15.6" hidden="1" x14ac:dyDescent="0.3">
      <c r="A1280" s="18"/>
      <c r="B1280" s="92" t="str">
        <f>+IFERROR(VLOOKUP(A1280,'Details local delivery'!B:C,2,0),"-")</f>
        <v>-</v>
      </c>
      <c r="C1280" s="93" t="str">
        <f t="shared" si="219"/>
        <v>-</v>
      </c>
      <c r="D1280" s="94" t="str">
        <f>+IFERROR(VLOOKUP(A1280,'Details local delivery'!B:E,4,0),"-")</f>
        <v>-</v>
      </c>
      <c r="E1280" s="94" t="e">
        <f>VLOOKUP(A1280,'Details local delivery'!B:L,11,0)</f>
        <v>#N/A</v>
      </c>
      <c r="F1280" s="94">
        <f>SUMIFS('Details local delivery'!M:M,'Details local delivery'!G:G,'RECAP Delivery Plan '!A1280)</f>
        <v>0</v>
      </c>
      <c r="G1280" s="94" t="e">
        <f>VLOOKUP(A1280,'Details local delivery'!B:J,9,0)</f>
        <v>#N/A</v>
      </c>
      <c r="H1280" s="95">
        <f>SUMIFS('Details local delivery'!K:K,'Details local delivery'!G:G,'RECAP Delivery Plan '!A1280)</f>
        <v>0</v>
      </c>
      <c r="I1280" s="96">
        <f>SUMIFS('Details local delivery'!Y:Y,'Details local delivery'!B:B,A:A)</f>
        <v>0</v>
      </c>
      <c r="J1280" s="97" t="e">
        <f>AVERAGEIFS('Details local delivery'!W:W,'Details local delivery'!B:B,A1280)</f>
        <v>#DIV/0!</v>
      </c>
      <c r="K1280" s="96">
        <f>_xlfn.MAXIFS('Details local delivery'!Z:Z,'Details local delivery'!B:B,A1280)</f>
        <v>0</v>
      </c>
      <c r="L1280" s="96">
        <f>_xlfn.MAXIFS('Details local delivery'!AA:AA,'Details local delivery'!B:B,A1280)</f>
        <v>0</v>
      </c>
      <c r="M1280" s="96">
        <f>_xlfn.MAXIFS('Details local delivery'!AB:AB,'Details local delivery'!B:B,A1280)</f>
        <v>0</v>
      </c>
      <c r="N1280" s="104" t="e">
        <f t="shared" si="220"/>
        <v>#N/A</v>
      </c>
      <c r="O1280" s="104" t="e">
        <f t="shared" si="221"/>
        <v>#N/A</v>
      </c>
      <c r="P1280" s="99">
        <f t="shared" si="222"/>
        <v>0</v>
      </c>
      <c r="Q1280" s="100">
        <f t="shared" si="223"/>
        <v>0</v>
      </c>
      <c r="R1280" s="105" t="e">
        <f t="shared" si="224"/>
        <v>#DIV/0!</v>
      </c>
      <c r="S1280" s="101" t="e">
        <f t="shared" si="225"/>
        <v>#N/A</v>
      </c>
      <c r="T1280" s="102"/>
      <c r="U1280" s="107"/>
      <c r="V1280" s="5"/>
    </row>
    <row r="1281" spans="1:22" ht="15.6" hidden="1" x14ac:dyDescent="0.3">
      <c r="A1281" s="18"/>
      <c r="B1281" s="92" t="str">
        <f>+IFERROR(VLOOKUP(A1281,'Details local delivery'!B:C,2,0),"-")</f>
        <v>-</v>
      </c>
      <c r="C1281" s="93" t="str">
        <f t="shared" si="219"/>
        <v>-</v>
      </c>
      <c r="D1281" s="94" t="str">
        <f>+IFERROR(VLOOKUP(A1281,'Details local delivery'!B:E,4,0),"-")</f>
        <v>-</v>
      </c>
      <c r="E1281" s="94" t="e">
        <f>VLOOKUP(A1281,'Details local delivery'!B:L,11,0)</f>
        <v>#N/A</v>
      </c>
      <c r="F1281" s="94">
        <f>SUMIFS('Details local delivery'!M:M,'Details local delivery'!G:G,'RECAP Delivery Plan '!A1281)</f>
        <v>0</v>
      </c>
      <c r="G1281" s="94" t="e">
        <f>VLOOKUP(A1281,'Details local delivery'!B:J,9,0)</f>
        <v>#N/A</v>
      </c>
      <c r="H1281" s="95">
        <f>SUMIFS('Details local delivery'!K:K,'Details local delivery'!G:G,'RECAP Delivery Plan '!A1281)</f>
        <v>0</v>
      </c>
      <c r="I1281" s="96">
        <f>SUMIFS('Details local delivery'!Y:Y,'Details local delivery'!B:B,A:A)</f>
        <v>0</v>
      </c>
      <c r="J1281" s="97" t="e">
        <f>AVERAGEIFS('Details local delivery'!W:W,'Details local delivery'!B:B,A1281)</f>
        <v>#DIV/0!</v>
      </c>
      <c r="K1281" s="96">
        <f>_xlfn.MAXIFS('Details local delivery'!Z:Z,'Details local delivery'!B:B,A1281)</f>
        <v>0</v>
      </c>
      <c r="L1281" s="96">
        <f>_xlfn.MAXIFS('Details local delivery'!AA:AA,'Details local delivery'!B:B,A1281)</f>
        <v>0</v>
      </c>
      <c r="M1281" s="256">
        <f>IFERROR(_xlfn.MAXIFS('Details local delivery'!AB:AB,'Details local delivery'!B:B,A1281),"-")</f>
        <v>0</v>
      </c>
      <c r="N1281" s="104" t="e">
        <f t="shared" si="220"/>
        <v>#N/A</v>
      </c>
      <c r="O1281" s="104" t="e">
        <f t="shared" si="221"/>
        <v>#N/A</v>
      </c>
      <c r="P1281" s="99">
        <f t="shared" si="222"/>
        <v>0</v>
      </c>
      <c r="Q1281" s="100">
        <f t="shared" si="223"/>
        <v>0</v>
      </c>
      <c r="R1281" s="105" t="e">
        <f t="shared" si="224"/>
        <v>#DIV/0!</v>
      </c>
      <c r="S1281" s="101" t="e">
        <f t="shared" si="225"/>
        <v>#N/A</v>
      </c>
      <c r="T1281" s="102"/>
      <c r="U1281" s="107"/>
      <c r="V1281" s="5"/>
    </row>
    <row r="1282" spans="1:22" ht="15.6" hidden="1" x14ac:dyDescent="0.3">
      <c r="A1282" s="18"/>
      <c r="B1282" s="92" t="str">
        <f>+IFERROR(VLOOKUP(A1282,'Details local delivery'!B:C,2,0),"-")</f>
        <v>-</v>
      </c>
      <c r="C1282" s="93" t="str">
        <f t="shared" si="219"/>
        <v>-</v>
      </c>
      <c r="D1282" s="94" t="str">
        <f>+IFERROR(VLOOKUP(A1282,'Details local delivery'!B:E,4,0),"-")</f>
        <v>-</v>
      </c>
      <c r="E1282" s="94" t="e">
        <f>VLOOKUP(A1282,'Details local delivery'!B:L,11,0)</f>
        <v>#N/A</v>
      </c>
      <c r="F1282" s="94">
        <f>SUMIFS('Details local delivery'!M:M,'Details local delivery'!G:G,'RECAP Delivery Plan '!A1282)</f>
        <v>0</v>
      </c>
      <c r="G1282" s="94" t="e">
        <f>VLOOKUP(A1282,'Details local delivery'!B:J,9,0)</f>
        <v>#N/A</v>
      </c>
      <c r="H1282" s="95">
        <f>SUMIFS('Details local delivery'!K:K,'Details local delivery'!G:G,'RECAP Delivery Plan '!A1282)</f>
        <v>0</v>
      </c>
      <c r="I1282" s="96">
        <f>SUMIFS('Details local delivery'!Y:Y,'Details local delivery'!B:B,A:A)</f>
        <v>0</v>
      </c>
      <c r="J1282" s="97" t="e">
        <f>AVERAGEIFS('Details local delivery'!W:W,'Details local delivery'!B:B,A1282)</f>
        <v>#DIV/0!</v>
      </c>
      <c r="K1282" s="96">
        <f>_xlfn.MAXIFS('Details local delivery'!Z:Z,'Details local delivery'!B:B,A1282)</f>
        <v>0</v>
      </c>
      <c r="L1282" s="96">
        <f>_xlfn.MAXIFS('Details local delivery'!AA:AA,'Details local delivery'!B:B,A1282)</f>
        <v>0</v>
      </c>
      <c r="M1282" s="256">
        <f>IFERROR(_xlfn.MAXIFS('Details local delivery'!AB:AB,'Details local delivery'!B:B,A1282),"-")</f>
        <v>0</v>
      </c>
      <c r="N1282" s="104" t="e">
        <f t="shared" si="220"/>
        <v>#N/A</v>
      </c>
      <c r="O1282" s="104" t="e">
        <f t="shared" si="221"/>
        <v>#N/A</v>
      </c>
      <c r="P1282" s="99">
        <f t="shared" si="222"/>
        <v>0</v>
      </c>
      <c r="Q1282" s="100">
        <f t="shared" si="223"/>
        <v>0</v>
      </c>
      <c r="R1282" s="105" t="e">
        <f t="shared" si="224"/>
        <v>#DIV/0!</v>
      </c>
      <c r="S1282" s="101" t="e">
        <f t="shared" si="225"/>
        <v>#N/A</v>
      </c>
      <c r="T1282" s="102"/>
      <c r="U1282" s="107"/>
      <c r="V1282" s="5"/>
    </row>
    <row r="1283" spans="1:22" ht="15.6" hidden="1" x14ac:dyDescent="0.3">
      <c r="A1283" s="18"/>
      <c r="B1283" s="92" t="str">
        <f>+IFERROR(VLOOKUP(A1283,'Details local delivery'!B:C,2,0),"-")</f>
        <v>-</v>
      </c>
      <c r="C1283" s="93" t="str">
        <f t="shared" si="219"/>
        <v>-</v>
      </c>
      <c r="D1283" s="94" t="str">
        <f>+IFERROR(VLOOKUP(A1283,'Details local delivery'!B:E,4,0),"-")</f>
        <v>-</v>
      </c>
      <c r="E1283" s="94" t="e">
        <f>VLOOKUP(A1283,'Details local delivery'!B:L,11,0)</f>
        <v>#N/A</v>
      </c>
      <c r="F1283" s="94">
        <f>SUMIFS('Details local delivery'!M:M,'Details local delivery'!G:G,'RECAP Delivery Plan '!A1283)</f>
        <v>0</v>
      </c>
      <c r="G1283" s="94" t="e">
        <f>VLOOKUP(A1283,'Details local delivery'!B:J,9,0)</f>
        <v>#N/A</v>
      </c>
      <c r="H1283" s="95">
        <f>SUMIFS('Details local delivery'!K:K,'Details local delivery'!G:G,'RECAP Delivery Plan '!A1283)</f>
        <v>0</v>
      </c>
      <c r="I1283" s="96">
        <f>SUMIFS('Details local delivery'!Y:Y,'Details local delivery'!B:B,A:A)</f>
        <v>0</v>
      </c>
      <c r="J1283" s="97" t="e">
        <f>AVERAGEIFS('Details local delivery'!W:W,'Details local delivery'!B:B,A1283)</f>
        <v>#DIV/0!</v>
      </c>
      <c r="K1283" s="96">
        <f>_xlfn.MAXIFS('Details local delivery'!Z:Z,'Details local delivery'!B:B,A1283)</f>
        <v>0</v>
      </c>
      <c r="L1283" s="96">
        <f>_xlfn.MAXIFS('Details local delivery'!AA:AA,'Details local delivery'!B:B,A1283)</f>
        <v>0</v>
      </c>
      <c r="M1283" s="256">
        <f>IFERROR(_xlfn.MAXIFS('Details local delivery'!AB:AB,'Details local delivery'!B:B,A1283),"-")</f>
        <v>0</v>
      </c>
      <c r="N1283" s="104" t="e">
        <f t="shared" si="220"/>
        <v>#N/A</v>
      </c>
      <c r="O1283" s="104" t="e">
        <f t="shared" si="221"/>
        <v>#N/A</v>
      </c>
      <c r="P1283" s="99">
        <f t="shared" si="222"/>
        <v>0</v>
      </c>
      <c r="Q1283" s="100">
        <f t="shared" si="223"/>
        <v>0</v>
      </c>
      <c r="R1283" s="105" t="e">
        <f t="shared" si="224"/>
        <v>#DIV/0!</v>
      </c>
      <c r="S1283" s="101" t="e">
        <f t="shared" si="225"/>
        <v>#N/A</v>
      </c>
      <c r="T1283" s="102"/>
      <c r="U1283" s="107"/>
      <c r="V1283" s="5"/>
    </row>
    <row r="1284" spans="1:22" ht="15.6" hidden="1" x14ac:dyDescent="0.3">
      <c r="A1284" s="18"/>
      <c r="B1284" s="92" t="str">
        <f>+IFERROR(VLOOKUP(A1284,'Details local delivery'!B:C,2,0),"-")</f>
        <v>-</v>
      </c>
      <c r="C1284" s="93" t="str">
        <f t="shared" si="219"/>
        <v>-</v>
      </c>
      <c r="D1284" s="94" t="str">
        <f>+IFERROR(VLOOKUP(A1284,'Details local delivery'!B:E,4,0),"-")</f>
        <v>-</v>
      </c>
      <c r="E1284" s="94" t="e">
        <f>VLOOKUP(A1284,'Details local delivery'!B:L,11,0)</f>
        <v>#N/A</v>
      </c>
      <c r="F1284" s="94">
        <f>SUMIFS('Details local delivery'!M:M,'Details local delivery'!G:G,'RECAP Delivery Plan '!A1284)</f>
        <v>0</v>
      </c>
      <c r="G1284" s="94" t="e">
        <f>VLOOKUP(A1284,'Details local delivery'!B:J,9,0)</f>
        <v>#N/A</v>
      </c>
      <c r="H1284" s="95">
        <f>SUMIFS('Details local delivery'!K:K,'Details local delivery'!G:G,'RECAP Delivery Plan '!A1284)</f>
        <v>0</v>
      </c>
      <c r="I1284" s="96">
        <f>SUMIFS('Details local delivery'!Y:Y,'Details local delivery'!B:B,A:A)</f>
        <v>0</v>
      </c>
      <c r="J1284" s="97" t="e">
        <f>AVERAGEIFS('Details local delivery'!W:W,'Details local delivery'!B:B,A1284)</f>
        <v>#DIV/0!</v>
      </c>
      <c r="K1284" s="96">
        <f>_xlfn.MAXIFS('Details local delivery'!Z:Z,'Details local delivery'!B:B,A1284)</f>
        <v>0</v>
      </c>
      <c r="L1284" s="96">
        <f>_xlfn.MAXIFS('Details local delivery'!AA:AA,'Details local delivery'!B:B,A1284)</f>
        <v>0</v>
      </c>
      <c r="M1284" s="256">
        <f>IFERROR(_xlfn.MAXIFS('Details local delivery'!AB:AB,'Details local delivery'!B:B,A1284),"-")</f>
        <v>0</v>
      </c>
      <c r="N1284" s="104" t="e">
        <f t="shared" si="220"/>
        <v>#N/A</v>
      </c>
      <c r="O1284" s="104" t="e">
        <f t="shared" si="221"/>
        <v>#N/A</v>
      </c>
      <c r="P1284" s="99">
        <f t="shared" si="222"/>
        <v>0</v>
      </c>
      <c r="Q1284" s="100">
        <f t="shared" si="223"/>
        <v>0</v>
      </c>
      <c r="R1284" s="105" t="e">
        <f t="shared" si="224"/>
        <v>#DIV/0!</v>
      </c>
      <c r="S1284" s="101" t="e">
        <f t="shared" si="225"/>
        <v>#N/A</v>
      </c>
      <c r="T1284" s="102"/>
      <c r="U1284" s="107"/>
      <c r="V1284" s="5"/>
    </row>
    <row r="1285" spans="1:22" ht="15.6" hidden="1" x14ac:dyDescent="0.3">
      <c r="A1285" s="18"/>
      <c r="B1285" s="92" t="str">
        <f>+IFERROR(VLOOKUP(A1285,'Details local delivery'!B:C,2,0),"-")</f>
        <v>-</v>
      </c>
      <c r="C1285" s="93" t="str">
        <f t="shared" si="219"/>
        <v>-</v>
      </c>
      <c r="D1285" s="94" t="str">
        <f>+IFERROR(VLOOKUP(A1285,'Details local delivery'!B:E,4,0),"-")</f>
        <v>-</v>
      </c>
      <c r="E1285" s="94" t="e">
        <f>VLOOKUP(A1285,'Details local delivery'!B:L,11,0)</f>
        <v>#N/A</v>
      </c>
      <c r="F1285" s="94">
        <f>SUMIFS('Details local delivery'!M:M,'Details local delivery'!G:G,'RECAP Delivery Plan '!A1285)</f>
        <v>0</v>
      </c>
      <c r="G1285" s="94" t="e">
        <f>VLOOKUP(A1285,'Details local delivery'!B:J,9,0)</f>
        <v>#N/A</v>
      </c>
      <c r="H1285" s="95">
        <f>SUMIFS('Details local delivery'!K:K,'Details local delivery'!G:G,'RECAP Delivery Plan '!A1285)</f>
        <v>0</v>
      </c>
      <c r="I1285" s="96">
        <f>SUMIFS('Details local delivery'!Y:Y,'Details local delivery'!B:B,A:A)</f>
        <v>0</v>
      </c>
      <c r="J1285" s="97" t="e">
        <f>AVERAGEIFS('Details local delivery'!W:W,'Details local delivery'!B:B,A1285)</f>
        <v>#DIV/0!</v>
      </c>
      <c r="K1285" s="96">
        <f>_xlfn.MAXIFS('Details local delivery'!Z:Z,'Details local delivery'!B:B,A1285)</f>
        <v>0</v>
      </c>
      <c r="L1285" s="96">
        <f>_xlfn.MAXIFS('Details local delivery'!AA:AA,'Details local delivery'!B:B,A1285)</f>
        <v>0</v>
      </c>
      <c r="M1285" s="96">
        <f>_xlfn.MAXIFS('Details local delivery'!AB:AB,'Details local delivery'!B:B,A1285)</f>
        <v>0</v>
      </c>
      <c r="N1285" s="104" t="e">
        <f t="shared" si="220"/>
        <v>#N/A</v>
      </c>
      <c r="O1285" s="104" t="e">
        <f t="shared" si="221"/>
        <v>#N/A</v>
      </c>
      <c r="P1285" s="99">
        <f t="shared" si="222"/>
        <v>0</v>
      </c>
      <c r="Q1285" s="100">
        <f t="shared" si="223"/>
        <v>0</v>
      </c>
      <c r="R1285" s="105" t="e">
        <f t="shared" si="224"/>
        <v>#DIV/0!</v>
      </c>
      <c r="S1285" s="101" t="e">
        <f t="shared" si="225"/>
        <v>#N/A</v>
      </c>
      <c r="T1285" s="102"/>
      <c r="U1285" s="107"/>
      <c r="V1285" s="5"/>
    </row>
    <row r="1286" spans="1:22" ht="15.6" hidden="1" x14ac:dyDescent="0.3">
      <c r="A1286" s="18"/>
      <c r="B1286" s="92" t="str">
        <f>+IFERROR(VLOOKUP(A1286,'Details local delivery'!B:C,2,0),"-")</f>
        <v>-</v>
      </c>
      <c r="C1286" s="93" t="str">
        <f t="shared" si="219"/>
        <v>-</v>
      </c>
      <c r="D1286" s="94" t="str">
        <f>+IFERROR(VLOOKUP(A1286,'Details local delivery'!B:E,4,0),"-")</f>
        <v>-</v>
      </c>
      <c r="E1286" s="94" t="e">
        <f>VLOOKUP(A1286,'Details local delivery'!B:L,11,0)</f>
        <v>#N/A</v>
      </c>
      <c r="F1286" s="94">
        <f>SUMIFS('Details local delivery'!M:M,'Details local delivery'!G:G,'RECAP Delivery Plan '!A1286)</f>
        <v>0</v>
      </c>
      <c r="G1286" s="94" t="e">
        <f>VLOOKUP(A1286,'Details local delivery'!B:J,9,0)</f>
        <v>#N/A</v>
      </c>
      <c r="H1286" s="95">
        <f>SUMIFS('Details local delivery'!K:K,'Details local delivery'!G:G,'RECAP Delivery Plan '!A1286)</f>
        <v>0</v>
      </c>
      <c r="I1286" s="96">
        <f>SUMIFS('Details local delivery'!Y:Y,'Details local delivery'!B:B,A:A)</f>
        <v>0</v>
      </c>
      <c r="J1286" s="97" t="e">
        <f>AVERAGEIFS('Details local delivery'!W:W,'Details local delivery'!B:B,A1286)</f>
        <v>#DIV/0!</v>
      </c>
      <c r="K1286" s="96">
        <f>_xlfn.MAXIFS('Details local delivery'!Z:Z,'Details local delivery'!B:B,A1286)</f>
        <v>0</v>
      </c>
      <c r="L1286" s="96">
        <f>_xlfn.MAXIFS('Details local delivery'!AA:AA,'Details local delivery'!B:B,A1286)</f>
        <v>0</v>
      </c>
      <c r="M1286" s="256">
        <f>IFERROR(_xlfn.MAXIFS('Details local delivery'!AB:AB,'Details local delivery'!B:B,A1286),"-")</f>
        <v>0</v>
      </c>
      <c r="N1286" s="104" t="e">
        <f t="shared" si="220"/>
        <v>#N/A</v>
      </c>
      <c r="O1286" s="104" t="e">
        <f t="shared" si="221"/>
        <v>#N/A</v>
      </c>
      <c r="P1286" s="99">
        <f t="shared" si="222"/>
        <v>0</v>
      </c>
      <c r="Q1286" s="100">
        <f t="shared" si="223"/>
        <v>0</v>
      </c>
      <c r="R1286" s="105" t="e">
        <f t="shared" si="224"/>
        <v>#DIV/0!</v>
      </c>
      <c r="S1286" s="101" t="e">
        <f t="shared" si="225"/>
        <v>#N/A</v>
      </c>
      <c r="T1286" s="102"/>
      <c r="U1286" s="107"/>
      <c r="V1286" s="5"/>
    </row>
    <row r="1287" spans="1:22" ht="15.6" hidden="1" x14ac:dyDescent="0.3">
      <c r="A1287" s="18"/>
      <c r="B1287" s="92" t="str">
        <f>+IFERROR(VLOOKUP(A1287,'Details local delivery'!B:C,2,0),"-")</f>
        <v>-</v>
      </c>
      <c r="C1287" s="93" t="str">
        <f t="shared" si="219"/>
        <v>-</v>
      </c>
      <c r="D1287" s="94" t="str">
        <f>+IFERROR(VLOOKUP(A1287,'Details local delivery'!B:E,4,0),"-")</f>
        <v>-</v>
      </c>
      <c r="E1287" s="94" t="e">
        <f>VLOOKUP(A1287,'Details local delivery'!B:L,11,0)</f>
        <v>#N/A</v>
      </c>
      <c r="F1287" s="94">
        <f>SUMIFS('Details local delivery'!M:M,'Details local delivery'!G:G,'RECAP Delivery Plan '!A1287)</f>
        <v>0</v>
      </c>
      <c r="G1287" s="94" t="e">
        <f>VLOOKUP(A1287,'Details local delivery'!B:J,9,0)</f>
        <v>#N/A</v>
      </c>
      <c r="H1287" s="95">
        <f>SUMIFS('Details local delivery'!K:K,'Details local delivery'!G:G,'RECAP Delivery Plan '!A1287)</f>
        <v>0</v>
      </c>
      <c r="I1287" s="96">
        <f>SUMIFS('Details local delivery'!Y:Y,'Details local delivery'!B:B,A:A)</f>
        <v>0</v>
      </c>
      <c r="J1287" s="97" t="e">
        <f>AVERAGEIFS('Details local delivery'!W:W,'Details local delivery'!B:B,A1287)</f>
        <v>#DIV/0!</v>
      </c>
      <c r="K1287" s="96">
        <f>_xlfn.MAXIFS('Details local delivery'!Z:Z,'Details local delivery'!B:B,A1287)</f>
        <v>0</v>
      </c>
      <c r="L1287" s="96">
        <f>_xlfn.MAXIFS('Details local delivery'!AA:AA,'Details local delivery'!B:B,A1287)</f>
        <v>0</v>
      </c>
      <c r="M1287" s="96">
        <f>_xlfn.MAXIFS('Details local delivery'!AB:AB,'Details local delivery'!B:B,A1287)</f>
        <v>0</v>
      </c>
      <c r="N1287" s="104" t="e">
        <f t="shared" si="220"/>
        <v>#N/A</v>
      </c>
      <c r="O1287" s="104" t="e">
        <f t="shared" si="221"/>
        <v>#N/A</v>
      </c>
      <c r="P1287" s="99">
        <f t="shared" si="222"/>
        <v>0</v>
      </c>
      <c r="Q1287" s="100">
        <f t="shared" si="223"/>
        <v>0</v>
      </c>
      <c r="R1287" s="105" t="e">
        <f t="shared" si="224"/>
        <v>#DIV/0!</v>
      </c>
      <c r="S1287" s="101" t="e">
        <f t="shared" si="225"/>
        <v>#N/A</v>
      </c>
      <c r="T1287" s="102"/>
      <c r="U1287" s="107"/>
      <c r="V1287" s="5"/>
    </row>
    <row r="1288" spans="1:22" ht="15.6" hidden="1" x14ac:dyDescent="0.3">
      <c r="A1288" s="18"/>
      <c r="B1288" s="92" t="str">
        <f>+IFERROR(VLOOKUP(A1288,'Details local delivery'!B:C,2,0),"-")</f>
        <v>-</v>
      </c>
      <c r="C1288" s="93" t="str">
        <f t="shared" si="219"/>
        <v>-</v>
      </c>
      <c r="D1288" s="94" t="str">
        <f>+IFERROR(VLOOKUP(A1288,'Details local delivery'!B:E,4,0),"-")</f>
        <v>-</v>
      </c>
      <c r="E1288" s="94" t="e">
        <f>VLOOKUP(A1288,'Details local delivery'!B:L,11,0)</f>
        <v>#N/A</v>
      </c>
      <c r="F1288" s="94">
        <f>SUMIFS('Details local delivery'!M:M,'Details local delivery'!G:G,'RECAP Delivery Plan '!A1288)</f>
        <v>0</v>
      </c>
      <c r="G1288" s="94" t="e">
        <f>VLOOKUP(A1288,'Details local delivery'!B:J,9,0)</f>
        <v>#N/A</v>
      </c>
      <c r="H1288" s="95">
        <f>SUMIFS('Details local delivery'!K:K,'Details local delivery'!G:G,'RECAP Delivery Plan '!A1288)</f>
        <v>0</v>
      </c>
      <c r="I1288" s="96">
        <f>SUMIFS('Details local delivery'!Y:Y,'Details local delivery'!B:B,A:A)</f>
        <v>0</v>
      </c>
      <c r="J1288" s="97" t="e">
        <f>AVERAGEIFS('Details local delivery'!W:W,'Details local delivery'!B:B,A1288)</f>
        <v>#DIV/0!</v>
      </c>
      <c r="K1288" s="96">
        <f>_xlfn.MAXIFS('Details local delivery'!Z:Z,'Details local delivery'!B:B,A1288)</f>
        <v>0</v>
      </c>
      <c r="L1288" s="96">
        <f>_xlfn.MAXIFS('Details local delivery'!AA:AA,'Details local delivery'!B:B,A1288)</f>
        <v>0</v>
      </c>
      <c r="M1288" s="96">
        <f>_xlfn.MAXIFS('Details local delivery'!AB:AB,'Details local delivery'!B:B,A1288)</f>
        <v>0</v>
      </c>
      <c r="N1288" s="104" t="e">
        <f t="shared" si="220"/>
        <v>#N/A</v>
      </c>
      <c r="O1288" s="104" t="e">
        <f t="shared" si="221"/>
        <v>#N/A</v>
      </c>
      <c r="P1288" s="99">
        <f t="shared" si="222"/>
        <v>0</v>
      </c>
      <c r="Q1288" s="100">
        <f t="shared" si="223"/>
        <v>0</v>
      </c>
      <c r="R1288" s="105" t="e">
        <f t="shared" si="224"/>
        <v>#DIV/0!</v>
      </c>
      <c r="S1288" s="101" t="e">
        <f t="shared" si="225"/>
        <v>#N/A</v>
      </c>
      <c r="T1288" s="102"/>
      <c r="U1288" s="107"/>
      <c r="V1288" s="5"/>
    </row>
    <row r="1289" spans="1:22" ht="15.6" hidden="1" x14ac:dyDescent="0.3">
      <c r="A1289" s="18"/>
      <c r="B1289" s="92" t="str">
        <f>+IFERROR(VLOOKUP(A1289,'Details local delivery'!B:C,2,0),"-")</f>
        <v>-</v>
      </c>
      <c r="C1289" s="93" t="str">
        <f t="shared" si="219"/>
        <v>-</v>
      </c>
      <c r="D1289" s="94" t="str">
        <f>+IFERROR(VLOOKUP(A1289,'Details local delivery'!B:E,4,0),"-")</f>
        <v>-</v>
      </c>
      <c r="E1289" s="94" t="e">
        <f>VLOOKUP(A1289,'Details local delivery'!B:L,11,0)</f>
        <v>#N/A</v>
      </c>
      <c r="F1289" s="94">
        <f>SUMIFS('Details local delivery'!M:M,'Details local delivery'!G:G,'RECAP Delivery Plan '!A1289)</f>
        <v>0</v>
      </c>
      <c r="G1289" s="94" t="e">
        <f>VLOOKUP(A1289,'Details local delivery'!B:J,9,0)</f>
        <v>#N/A</v>
      </c>
      <c r="H1289" s="95">
        <f>SUMIFS('Details local delivery'!K:K,'Details local delivery'!G:G,'RECAP Delivery Plan '!A1289)</f>
        <v>0</v>
      </c>
      <c r="I1289" s="96">
        <f>SUMIFS('Details local delivery'!Y:Y,'Details local delivery'!B:B,A:A)</f>
        <v>0</v>
      </c>
      <c r="J1289" s="97" t="e">
        <f>AVERAGEIFS('Details local delivery'!W:W,'Details local delivery'!B:B,A1289)</f>
        <v>#DIV/0!</v>
      </c>
      <c r="K1289" s="96">
        <f>_xlfn.MAXIFS('Details local delivery'!Z:Z,'Details local delivery'!B:B,A1289)</f>
        <v>0</v>
      </c>
      <c r="L1289" s="96">
        <f>_xlfn.MAXIFS('Details local delivery'!AA:AA,'Details local delivery'!B:B,A1289)</f>
        <v>0</v>
      </c>
      <c r="M1289" s="256">
        <f>IFERROR(_xlfn.MAXIFS('Details local delivery'!AB:AB,'Details local delivery'!B:B,A1289),"-")</f>
        <v>0</v>
      </c>
      <c r="N1289" s="104" t="e">
        <f t="shared" si="220"/>
        <v>#N/A</v>
      </c>
      <c r="O1289" s="104" t="e">
        <f t="shared" si="221"/>
        <v>#N/A</v>
      </c>
      <c r="P1289" s="99">
        <f t="shared" si="222"/>
        <v>0</v>
      </c>
      <c r="Q1289" s="100">
        <f t="shared" si="223"/>
        <v>0</v>
      </c>
      <c r="R1289" s="105" t="e">
        <f t="shared" si="224"/>
        <v>#DIV/0!</v>
      </c>
      <c r="S1289" s="101" t="e">
        <f t="shared" si="225"/>
        <v>#N/A</v>
      </c>
      <c r="T1289" s="102"/>
      <c r="U1289" s="107"/>
      <c r="V1289" s="5"/>
    </row>
    <row r="1290" spans="1:22" ht="15.6" hidden="1" x14ac:dyDescent="0.3">
      <c r="A1290" s="18"/>
      <c r="B1290" s="92" t="str">
        <f>+IFERROR(VLOOKUP(A1290,'Details local delivery'!B:C,2,0),"-")</f>
        <v>-</v>
      </c>
      <c r="C1290" s="93" t="str">
        <f t="shared" si="219"/>
        <v>-</v>
      </c>
      <c r="D1290" s="94" t="str">
        <f>+IFERROR(VLOOKUP(A1290,'Details local delivery'!B:E,4,0),"-")</f>
        <v>-</v>
      </c>
      <c r="E1290" s="94" t="e">
        <f>VLOOKUP(A1290,'Details local delivery'!B:L,11,0)</f>
        <v>#N/A</v>
      </c>
      <c r="F1290" s="94">
        <f>SUMIFS('Details local delivery'!M:M,'Details local delivery'!G:G,'RECAP Delivery Plan '!A1290)</f>
        <v>0</v>
      </c>
      <c r="G1290" s="94" t="e">
        <f>VLOOKUP(A1290,'Details local delivery'!B:J,9,0)</f>
        <v>#N/A</v>
      </c>
      <c r="H1290" s="95">
        <f>SUMIFS('Details local delivery'!K:K,'Details local delivery'!G:G,'RECAP Delivery Plan '!A1290)</f>
        <v>0</v>
      </c>
      <c r="I1290" s="96">
        <f>SUMIFS('Details local delivery'!Y:Y,'Details local delivery'!B:B,A:A)</f>
        <v>0</v>
      </c>
      <c r="J1290" s="97" t="e">
        <f>AVERAGEIFS('Details local delivery'!W:W,'Details local delivery'!B:B,A1290)</f>
        <v>#DIV/0!</v>
      </c>
      <c r="K1290" s="96">
        <f>_xlfn.MAXIFS('Details local delivery'!Z:Z,'Details local delivery'!B:B,A1290)</f>
        <v>0</v>
      </c>
      <c r="L1290" s="96">
        <f>_xlfn.MAXIFS('Details local delivery'!AA:AA,'Details local delivery'!B:B,A1290)</f>
        <v>0</v>
      </c>
      <c r="M1290" s="256">
        <f>IFERROR(_xlfn.MAXIFS('Details local delivery'!AB:AB,'Details local delivery'!B:B,A1290),"-")</f>
        <v>0</v>
      </c>
      <c r="N1290" s="104" t="e">
        <f t="shared" si="220"/>
        <v>#N/A</v>
      </c>
      <c r="O1290" s="104" t="e">
        <f t="shared" si="221"/>
        <v>#N/A</v>
      </c>
      <c r="P1290" s="99">
        <f t="shared" si="222"/>
        <v>0</v>
      </c>
      <c r="Q1290" s="100">
        <f t="shared" si="223"/>
        <v>0</v>
      </c>
      <c r="R1290" s="105" t="e">
        <f t="shared" si="224"/>
        <v>#DIV/0!</v>
      </c>
      <c r="S1290" s="101" t="e">
        <f t="shared" si="225"/>
        <v>#N/A</v>
      </c>
      <c r="T1290" s="102"/>
      <c r="U1290" s="107"/>
      <c r="V1290" s="5"/>
    </row>
    <row r="1291" spans="1:22" ht="15.6" hidden="1" x14ac:dyDescent="0.3">
      <c r="A1291" s="18"/>
      <c r="B1291" s="92" t="str">
        <f>+IFERROR(VLOOKUP(A1291,'Details local delivery'!B:C,2,0),"-")</f>
        <v>-</v>
      </c>
      <c r="C1291" s="93" t="str">
        <f t="shared" si="219"/>
        <v>-</v>
      </c>
      <c r="D1291" s="94" t="str">
        <f>+IFERROR(VLOOKUP(A1291,'Details local delivery'!B:E,4,0),"-")</f>
        <v>-</v>
      </c>
      <c r="E1291" s="94" t="e">
        <f>VLOOKUP(A1291,'Details local delivery'!B:L,11,0)</f>
        <v>#N/A</v>
      </c>
      <c r="F1291" s="94">
        <f>SUMIFS('Details local delivery'!M:M,'Details local delivery'!G:G,'RECAP Delivery Plan '!A1291)</f>
        <v>0</v>
      </c>
      <c r="G1291" s="94" t="e">
        <f>VLOOKUP(A1291,'Details local delivery'!B:J,9,0)</f>
        <v>#N/A</v>
      </c>
      <c r="H1291" s="95">
        <f>SUMIFS('Details local delivery'!K:K,'Details local delivery'!G:G,'RECAP Delivery Plan '!A1291)</f>
        <v>0</v>
      </c>
      <c r="I1291" s="96">
        <f>SUMIFS('Details local delivery'!Y:Y,'Details local delivery'!B:B,A:A)</f>
        <v>0</v>
      </c>
      <c r="J1291" s="97" t="e">
        <f>AVERAGEIFS('Details local delivery'!W:W,'Details local delivery'!B:B,A1291)</f>
        <v>#DIV/0!</v>
      </c>
      <c r="K1291" s="96">
        <f>_xlfn.MAXIFS('Details local delivery'!Z:Z,'Details local delivery'!B:B,A1291)</f>
        <v>0</v>
      </c>
      <c r="L1291" s="96">
        <f>_xlfn.MAXIFS('Details local delivery'!AA:AA,'Details local delivery'!B:B,A1291)</f>
        <v>0</v>
      </c>
      <c r="M1291" s="256">
        <f>IFERROR(_xlfn.MAXIFS('Details local delivery'!AB:AB,'Details local delivery'!B:B,A1291),"-")</f>
        <v>0</v>
      </c>
      <c r="N1291" s="104" t="e">
        <f t="shared" si="220"/>
        <v>#N/A</v>
      </c>
      <c r="O1291" s="104" t="e">
        <f t="shared" si="221"/>
        <v>#N/A</v>
      </c>
      <c r="P1291" s="99">
        <f t="shared" si="222"/>
        <v>0</v>
      </c>
      <c r="Q1291" s="100">
        <f t="shared" si="223"/>
        <v>0</v>
      </c>
      <c r="R1291" s="105" t="e">
        <f t="shared" si="224"/>
        <v>#DIV/0!</v>
      </c>
      <c r="S1291" s="101" t="e">
        <f t="shared" si="225"/>
        <v>#N/A</v>
      </c>
      <c r="T1291" s="102"/>
      <c r="U1291" s="107"/>
      <c r="V1291" s="5"/>
    </row>
    <row r="1292" spans="1:22" ht="15.6" hidden="1" x14ac:dyDescent="0.3">
      <c r="A1292" s="18"/>
      <c r="B1292" s="92" t="str">
        <f>+IFERROR(VLOOKUP(A1292,'Details local delivery'!B:C,2,0),"-")</f>
        <v>-</v>
      </c>
      <c r="C1292" s="93" t="str">
        <f t="shared" si="219"/>
        <v>-</v>
      </c>
      <c r="D1292" s="94" t="str">
        <f>+IFERROR(VLOOKUP(A1292,'Details local delivery'!B:E,4,0),"-")</f>
        <v>-</v>
      </c>
      <c r="E1292" s="94" t="e">
        <f>VLOOKUP(A1292,'Details local delivery'!B:L,11,0)</f>
        <v>#N/A</v>
      </c>
      <c r="F1292" s="94">
        <f>SUMIFS('Details local delivery'!M:M,'Details local delivery'!G:G,'RECAP Delivery Plan '!A1292)</f>
        <v>0</v>
      </c>
      <c r="G1292" s="94" t="e">
        <f>VLOOKUP(A1292,'Details local delivery'!B:J,9,0)</f>
        <v>#N/A</v>
      </c>
      <c r="H1292" s="95">
        <f>SUMIFS('Details local delivery'!K:K,'Details local delivery'!G:G,'RECAP Delivery Plan '!A1292)</f>
        <v>0</v>
      </c>
      <c r="I1292" s="96">
        <f>SUMIFS('Details local delivery'!Y:Y,'Details local delivery'!B:B,A:A)</f>
        <v>0</v>
      </c>
      <c r="J1292" s="97" t="e">
        <f>AVERAGEIFS('Details local delivery'!W:W,'Details local delivery'!B:B,A1292)</f>
        <v>#DIV/0!</v>
      </c>
      <c r="K1292" s="96">
        <f>_xlfn.MAXIFS('Details local delivery'!Z:Z,'Details local delivery'!B:B,A1292)</f>
        <v>0</v>
      </c>
      <c r="L1292" s="96">
        <f>_xlfn.MAXIFS('Details local delivery'!AA:AA,'Details local delivery'!B:B,A1292)</f>
        <v>0</v>
      </c>
      <c r="M1292" s="256">
        <f>IFERROR(_xlfn.MAXIFS('Details local delivery'!AB:AB,'Details local delivery'!B:B,A1292),"-")</f>
        <v>0</v>
      </c>
      <c r="N1292" s="104" t="e">
        <f t="shared" si="220"/>
        <v>#N/A</v>
      </c>
      <c r="O1292" s="104" t="e">
        <f t="shared" si="221"/>
        <v>#N/A</v>
      </c>
      <c r="P1292" s="99">
        <f t="shared" si="222"/>
        <v>0</v>
      </c>
      <c r="Q1292" s="100">
        <f t="shared" si="223"/>
        <v>0</v>
      </c>
      <c r="R1292" s="105" t="e">
        <f t="shared" si="224"/>
        <v>#DIV/0!</v>
      </c>
      <c r="S1292" s="101" t="e">
        <f t="shared" si="225"/>
        <v>#N/A</v>
      </c>
      <c r="T1292" s="102"/>
      <c r="U1292" s="107"/>
      <c r="V1292" s="5"/>
    </row>
    <row r="1293" spans="1:22" ht="15.6" hidden="1" x14ac:dyDescent="0.3">
      <c r="A1293" s="18"/>
      <c r="B1293" s="92" t="str">
        <f>+IFERROR(VLOOKUP(A1293,'Details local delivery'!B:C,2,0),"-")</f>
        <v>-</v>
      </c>
      <c r="C1293" s="93" t="str">
        <f t="shared" si="219"/>
        <v>-</v>
      </c>
      <c r="D1293" s="94" t="str">
        <f>+IFERROR(VLOOKUP(A1293,'Details local delivery'!B:E,4,0),"-")</f>
        <v>-</v>
      </c>
      <c r="E1293" s="94" t="e">
        <f>VLOOKUP(A1293,'Details local delivery'!B:L,11,0)</f>
        <v>#N/A</v>
      </c>
      <c r="F1293" s="94">
        <f>SUMIFS('Details local delivery'!M:M,'Details local delivery'!G:G,'RECAP Delivery Plan '!A1293)</f>
        <v>0</v>
      </c>
      <c r="G1293" s="94" t="e">
        <f>VLOOKUP(A1293,'Details local delivery'!B:J,9,0)</f>
        <v>#N/A</v>
      </c>
      <c r="H1293" s="95">
        <f>SUMIFS('Details local delivery'!K:K,'Details local delivery'!G:G,'RECAP Delivery Plan '!A1293)</f>
        <v>0</v>
      </c>
      <c r="I1293" s="96">
        <f>SUMIFS('Details local delivery'!Y:Y,'Details local delivery'!B:B,A:A)</f>
        <v>0</v>
      </c>
      <c r="J1293" s="97" t="e">
        <f>AVERAGEIFS('Details local delivery'!W:W,'Details local delivery'!B:B,A1293)</f>
        <v>#DIV/0!</v>
      </c>
      <c r="K1293" s="96">
        <f>_xlfn.MAXIFS('Details local delivery'!Z:Z,'Details local delivery'!B:B,A1293)</f>
        <v>0</v>
      </c>
      <c r="L1293" s="96">
        <f>_xlfn.MAXIFS('Details local delivery'!AA:AA,'Details local delivery'!B:B,A1293)</f>
        <v>0</v>
      </c>
      <c r="M1293" s="96">
        <f>_xlfn.MAXIFS('Details local delivery'!AB:AB,'Details local delivery'!B:B,A1293)</f>
        <v>0</v>
      </c>
      <c r="N1293" s="104" t="e">
        <f t="shared" si="220"/>
        <v>#N/A</v>
      </c>
      <c r="O1293" s="104" t="e">
        <f t="shared" si="221"/>
        <v>#N/A</v>
      </c>
      <c r="P1293" s="99">
        <f t="shared" si="222"/>
        <v>0</v>
      </c>
      <c r="Q1293" s="100">
        <f t="shared" si="223"/>
        <v>0</v>
      </c>
      <c r="R1293" s="105" t="e">
        <f t="shared" si="224"/>
        <v>#DIV/0!</v>
      </c>
      <c r="S1293" s="101" t="e">
        <f t="shared" si="225"/>
        <v>#N/A</v>
      </c>
      <c r="T1293" s="102"/>
      <c r="U1293" s="107"/>
      <c r="V1293" s="5"/>
    </row>
    <row r="1294" spans="1:22" ht="15.6" hidden="1" x14ac:dyDescent="0.3">
      <c r="A1294" s="18"/>
      <c r="B1294" s="92" t="str">
        <f>+IFERROR(VLOOKUP(A1294,'Details local delivery'!B:C,2,0),"-")</f>
        <v>-</v>
      </c>
      <c r="C1294" s="93" t="str">
        <f t="shared" si="219"/>
        <v>-</v>
      </c>
      <c r="D1294" s="94" t="str">
        <f>+IFERROR(VLOOKUP(A1294,'Details local delivery'!B:E,4,0),"-")</f>
        <v>-</v>
      </c>
      <c r="E1294" s="94" t="e">
        <f>VLOOKUP(A1294,'Details local delivery'!B:L,11,0)</f>
        <v>#N/A</v>
      </c>
      <c r="F1294" s="94">
        <f>SUMIFS('Details local delivery'!M:M,'Details local delivery'!G:G,'RECAP Delivery Plan '!A1294)</f>
        <v>0</v>
      </c>
      <c r="G1294" s="94" t="e">
        <f>VLOOKUP(A1294,'Details local delivery'!B:J,9,0)</f>
        <v>#N/A</v>
      </c>
      <c r="H1294" s="95">
        <f>SUMIFS('Details local delivery'!K:K,'Details local delivery'!G:G,'RECAP Delivery Plan '!A1294)</f>
        <v>0</v>
      </c>
      <c r="I1294" s="96">
        <f>SUMIFS('Details local delivery'!Y:Y,'Details local delivery'!B:B,A:A)</f>
        <v>0</v>
      </c>
      <c r="J1294" s="97" t="e">
        <f>AVERAGEIFS('Details local delivery'!W:W,'Details local delivery'!B:B,A1294)</f>
        <v>#DIV/0!</v>
      </c>
      <c r="K1294" s="96">
        <f>_xlfn.MAXIFS('Details local delivery'!Z:Z,'Details local delivery'!B:B,A1294)</f>
        <v>0</v>
      </c>
      <c r="L1294" s="96">
        <f>_xlfn.MAXIFS('Details local delivery'!AA:AA,'Details local delivery'!B:B,A1294)</f>
        <v>0</v>
      </c>
      <c r="M1294" s="256">
        <f>IFERROR(_xlfn.MAXIFS('Details local delivery'!AB:AB,'Details local delivery'!B:B,A1294),"-")</f>
        <v>0</v>
      </c>
      <c r="N1294" s="104" t="e">
        <f t="shared" si="220"/>
        <v>#N/A</v>
      </c>
      <c r="O1294" s="104" t="e">
        <f t="shared" si="221"/>
        <v>#N/A</v>
      </c>
      <c r="P1294" s="99">
        <f t="shared" si="222"/>
        <v>0</v>
      </c>
      <c r="Q1294" s="100">
        <f t="shared" si="223"/>
        <v>0</v>
      </c>
      <c r="R1294" s="105" t="e">
        <f t="shared" si="224"/>
        <v>#DIV/0!</v>
      </c>
      <c r="S1294" s="101" t="e">
        <f t="shared" si="225"/>
        <v>#N/A</v>
      </c>
      <c r="T1294" s="102"/>
      <c r="U1294" s="107"/>
      <c r="V1294" s="5"/>
    </row>
    <row r="1295" spans="1:22" ht="15.6" hidden="1" x14ac:dyDescent="0.3">
      <c r="A1295" s="18"/>
      <c r="B1295" s="92" t="str">
        <f>+IFERROR(VLOOKUP(A1295,'Details local delivery'!B:C,2,0),"-")</f>
        <v>-</v>
      </c>
      <c r="C1295" s="93" t="str">
        <f t="shared" si="219"/>
        <v>-</v>
      </c>
      <c r="D1295" s="94" t="str">
        <f>+IFERROR(VLOOKUP(A1295,'Details local delivery'!B:E,4,0),"-")</f>
        <v>-</v>
      </c>
      <c r="E1295" s="94" t="e">
        <f>VLOOKUP(A1295,'Details local delivery'!B:L,11,0)</f>
        <v>#N/A</v>
      </c>
      <c r="F1295" s="94">
        <f>SUMIFS('Details local delivery'!M:M,'Details local delivery'!G:G,'RECAP Delivery Plan '!A1295)</f>
        <v>0</v>
      </c>
      <c r="G1295" s="94" t="e">
        <f>VLOOKUP(A1295,'Details local delivery'!B:J,9,0)</f>
        <v>#N/A</v>
      </c>
      <c r="H1295" s="95">
        <f>SUMIFS('Details local delivery'!K:K,'Details local delivery'!G:G,'RECAP Delivery Plan '!A1295)</f>
        <v>0</v>
      </c>
      <c r="I1295" s="96">
        <f>SUMIFS('Details local delivery'!Y:Y,'Details local delivery'!B:B,A:A)</f>
        <v>0</v>
      </c>
      <c r="J1295" s="97" t="e">
        <f>AVERAGEIFS('Details local delivery'!W:W,'Details local delivery'!B:B,A1295)</f>
        <v>#DIV/0!</v>
      </c>
      <c r="K1295" s="96">
        <f>_xlfn.MAXIFS('Details local delivery'!Z:Z,'Details local delivery'!B:B,A1295)</f>
        <v>0</v>
      </c>
      <c r="L1295" s="96">
        <f>_xlfn.MAXIFS('Details local delivery'!AA:AA,'Details local delivery'!B:B,A1295)</f>
        <v>0</v>
      </c>
      <c r="M1295" s="256">
        <f>IFERROR(_xlfn.MAXIFS('Details local delivery'!AB:AB,'Details local delivery'!B:B,A1295),"-")</f>
        <v>0</v>
      </c>
      <c r="N1295" s="104" t="e">
        <f t="shared" si="220"/>
        <v>#N/A</v>
      </c>
      <c r="O1295" s="104" t="e">
        <f t="shared" si="221"/>
        <v>#N/A</v>
      </c>
      <c r="P1295" s="99">
        <f t="shared" si="222"/>
        <v>0</v>
      </c>
      <c r="Q1295" s="100">
        <f t="shared" si="223"/>
        <v>0</v>
      </c>
      <c r="R1295" s="105" t="e">
        <f t="shared" si="224"/>
        <v>#DIV/0!</v>
      </c>
      <c r="S1295" s="101" t="e">
        <f t="shared" si="225"/>
        <v>#N/A</v>
      </c>
      <c r="T1295" s="102"/>
      <c r="U1295" s="107"/>
      <c r="V1295" s="5"/>
    </row>
    <row r="1296" spans="1:22" ht="15.6" hidden="1" x14ac:dyDescent="0.3">
      <c r="A1296" s="18"/>
      <c r="B1296" s="92" t="str">
        <f>+IFERROR(VLOOKUP(A1296,'Details local delivery'!B:C,2,0),"-")</f>
        <v>-</v>
      </c>
      <c r="C1296" s="93" t="str">
        <f t="shared" si="219"/>
        <v>-</v>
      </c>
      <c r="D1296" s="94" t="str">
        <f>+IFERROR(VLOOKUP(A1296,'Details local delivery'!B:E,4,0),"-")</f>
        <v>-</v>
      </c>
      <c r="E1296" s="94" t="e">
        <f>VLOOKUP(A1296,'Details local delivery'!B:L,11,0)</f>
        <v>#N/A</v>
      </c>
      <c r="F1296" s="94">
        <f>SUMIFS('Details local delivery'!M:M,'Details local delivery'!G:G,'RECAP Delivery Plan '!A1296)</f>
        <v>0</v>
      </c>
      <c r="G1296" s="94" t="e">
        <f>VLOOKUP(A1296,'Details local delivery'!B:J,9,0)</f>
        <v>#N/A</v>
      </c>
      <c r="H1296" s="95">
        <f>SUMIFS('Details local delivery'!K:K,'Details local delivery'!G:G,'RECAP Delivery Plan '!A1296)</f>
        <v>0</v>
      </c>
      <c r="I1296" s="96">
        <f>SUMIFS('Details local delivery'!Y:Y,'Details local delivery'!B:B,A:A)</f>
        <v>0</v>
      </c>
      <c r="J1296" s="97" t="e">
        <f>AVERAGEIFS('Details local delivery'!W:W,'Details local delivery'!B:B,A1296)</f>
        <v>#DIV/0!</v>
      </c>
      <c r="K1296" s="96">
        <f>_xlfn.MAXIFS('Details local delivery'!Z:Z,'Details local delivery'!B:B,A1296)</f>
        <v>0</v>
      </c>
      <c r="L1296" s="96">
        <f>_xlfn.MAXIFS('Details local delivery'!AA:AA,'Details local delivery'!B:B,A1296)</f>
        <v>0</v>
      </c>
      <c r="M1296" s="256">
        <f>IFERROR(_xlfn.MAXIFS('Details local delivery'!AB:AB,'Details local delivery'!B:B,A1296),"-")</f>
        <v>0</v>
      </c>
      <c r="N1296" s="104" t="e">
        <f t="shared" si="220"/>
        <v>#N/A</v>
      </c>
      <c r="O1296" s="104" t="e">
        <f t="shared" si="221"/>
        <v>#N/A</v>
      </c>
      <c r="P1296" s="99">
        <f t="shared" si="222"/>
        <v>0</v>
      </c>
      <c r="Q1296" s="100">
        <f t="shared" si="223"/>
        <v>0</v>
      </c>
      <c r="R1296" s="105" t="e">
        <f t="shared" si="224"/>
        <v>#DIV/0!</v>
      </c>
      <c r="S1296" s="101" t="e">
        <f t="shared" si="225"/>
        <v>#N/A</v>
      </c>
      <c r="T1296" s="102"/>
      <c r="U1296" s="107"/>
      <c r="V1296" s="5"/>
    </row>
    <row r="1297" spans="1:22" ht="15.6" hidden="1" x14ac:dyDescent="0.3">
      <c r="A1297" s="18"/>
      <c r="B1297" s="92" t="str">
        <f>+IFERROR(VLOOKUP(A1297,'Details local delivery'!B:C,2,0),"-")</f>
        <v>-</v>
      </c>
      <c r="C1297" s="93" t="str">
        <f t="shared" si="219"/>
        <v>-</v>
      </c>
      <c r="D1297" s="94" t="str">
        <f>+IFERROR(VLOOKUP(A1297,'Details local delivery'!B:E,4,0),"-")</f>
        <v>-</v>
      </c>
      <c r="E1297" s="94" t="e">
        <f>VLOOKUP(A1297,'Details local delivery'!B:L,11,0)</f>
        <v>#N/A</v>
      </c>
      <c r="F1297" s="94">
        <f>SUMIFS('Details local delivery'!M:M,'Details local delivery'!G:G,'RECAP Delivery Plan '!A1297)</f>
        <v>0</v>
      </c>
      <c r="G1297" s="94" t="e">
        <f>VLOOKUP(A1297,'Details local delivery'!B:J,9,0)</f>
        <v>#N/A</v>
      </c>
      <c r="H1297" s="95">
        <f>SUMIFS('Details local delivery'!K:K,'Details local delivery'!G:G,'RECAP Delivery Plan '!A1297)</f>
        <v>0</v>
      </c>
      <c r="I1297" s="96">
        <f>SUMIFS('Details local delivery'!Y:Y,'Details local delivery'!B:B,A:A)</f>
        <v>0</v>
      </c>
      <c r="J1297" s="97" t="e">
        <f>AVERAGEIFS('Details local delivery'!W:W,'Details local delivery'!B:B,A1297)</f>
        <v>#DIV/0!</v>
      </c>
      <c r="K1297" s="96">
        <f>_xlfn.MAXIFS('Details local delivery'!Z:Z,'Details local delivery'!B:B,A1297)</f>
        <v>0</v>
      </c>
      <c r="L1297" s="96">
        <f>_xlfn.MAXIFS('Details local delivery'!AA:AA,'Details local delivery'!B:B,A1297)</f>
        <v>0</v>
      </c>
      <c r="M1297" s="96">
        <f>_xlfn.MAXIFS('Details local delivery'!AB:AB,'Details local delivery'!B:B,A1297)</f>
        <v>0</v>
      </c>
      <c r="N1297" s="104" t="e">
        <f t="shared" si="220"/>
        <v>#N/A</v>
      </c>
      <c r="O1297" s="104" t="e">
        <f t="shared" si="221"/>
        <v>#N/A</v>
      </c>
      <c r="P1297" s="99">
        <f t="shared" si="222"/>
        <v>0</v>
      </c>
      <c r="Q1297" s="100">
        <f t="shared" si="223"/>
        <v>0</v>
      </c>
      <c r="R1297" s="105" t="e">
        <f t="shared" si="224"/>
        <v>#DIV/0!</v>
      </c>
      <c r="S1297" s="101" t="e">
        <f t="shared" si="225"/>
        <v>#N/A</v>
      </c>
      <c r="T1297" s="102"/>
      <c r="U1297" s="107"/>
      <c r="V1297" s="5"/>
    </row>
    <row r="1298" spans="1:22" ht="15.6" hidden="1" x14ac:dyDescent="0.3">
      <c r="A1298" s="18"/>
      <c r="B1298" s="92" t="str">
        <f>+IFERROR(VLOOKUP(A1298,'Details local delivery'!B:C,2,0),"-")</f>
        <v>-</v>
      </c>
      <c r="C1298" s="93" t="str">
        <f t="shared" si="219"/>
        <v>-</v>
      </c>
      <c r="D1298" s="94" t="str">
        <f>+IFERROR(VLOOKUP(A1298,'Details local delivery'!B:E,4,0),"-")</f>
        <v>-</v>
      </c>
      <c r="E1298" s="94" t="e">
        <f>VLOOKUP(A1298,'Details local delivery'!B:L,11,0)</f>
        <v>#N/A</v>
      </c>
      <c r="F1298" s="94">
        <f>SUMIFS('Details local delivery'!M:M,'Details local delivery'!G:G,'RECAP Delivery Plan '!A1298)</f>
        <v>0</v>
      </c>
      <c r="G1298" s="94" t="e">
        <f>VLOOKUP(A1298,'Details local delivery'!B:J,9,0)</f>
        <v>#N/A</v>
      </c>
      <c r="H1298" s="95">
        <f>SUMIFS('Details local delivery'!K:K,'Details local delivery'!G:G,'RECAP Delivery Plan '!A1298)</f>
        <v>0</v>
      </c>
      <c r="I1298" s="96">
        <f>SUMIFS('Details local delivery'!Y:Y,'Details local delivery'!B:B,A:A)</f>
        <v>0</v>
      </c>
      <c r="J1298" s="97" t="e">
        <f>AVERAGEIFS('Details local delivery'!W:W,'Details local delivery'!B:B,A1298)</f>
        <v>#DIV/0!</v>
      </c>
      <c r="K1298" s="96">
        <f>_xlfn.MAXIFS('Details local delivery'!Z:Z,'Details local delivery'!B:B,A1298)</f>
        <v>0</v>
      </c>
      <c r="L1298" s="96">
        <f>_xlfn.MAXIFS('Details local delivery'!AA:AA,'Details local delivery'!B:B,A1298)</f>
        <v>0</v>
      </c>
      <c r="M1298" s="96">
        <f>_xlfn.MAXIFS('Details local delivery'!AB:AB,'Details local delivery'!B:B,A1298)</f>
        <v>0</v>
      </c>
      <c r="N1298" s="104" t="e">
        <f t="shared" si="220"/>
        <v>#N/A</v>
      </c>
      <c r="O1298" s="104" t="e">
        <f t="shared" si="221"/>
        <v>#N/A</v>
      </c>
      <c r="P1298" s="99">
        <f t="shared" si="222"/>
        <v>0</v>
      </c>
      <c r="Q1298" s="100">
        <f t="shared" si="223"/>
        <v>0</v>
      </c>
      <c r="R1298" s="105" t="e">
        <f t="shared" si="224"/>
        <v>#DIV/0!</v>
      </c>
      <c r="S1298" s="101" t="e">
        <f t="shared" si="225"/>
        <v>#N/A</v>
      </c>
      <c r="T1298" s="102"/>
      <c r="U1298" s="107"/>
      <c r="V1298" s="5"/>
    </row>
    <row r="1299" spans="1:22" ht="15.6" hidden="1" x14ac:dyDescent="0.3">
      <c r="A1299" s="18"/>
      <c r="B1299" s="92" t="str">
        <f>+IFERROR(VLOOKUP(A1299,'Details local delivery'!B:C,2,0),"-")</f>
        <v>-</v>
      </c>
      <c r="C1299" s="93" t="str">
        <f t="shared" si="219"/>
        <v>-</v>
      </c>
      <c r="D1299" s="94" t="str">
        <f>+IFERROR(VLOOKUP(A1299,'Details local delivery'!B:E,4,0),"-")</f>
        <v>-</v>
      </c>
      <c r="E1299" s="94" t="e">
        <f>VLOOKUP(A1299,'Details local delivery'!B:L,11,0)</f>
        <v>#N/A</v>
      </c>
      <c r="F1299" s="94">
        <f>SUMIFS('Details local delivery'!M:M,'Details local delivery'!G:G,'RECAP Delivery Plan '!A1299)</f>
        <v>0</v>
      </c>
      <c r="G1299" s="94" t="e">
        <f>VLOOKUP(A1299,'Details local delivery'!B:J,9,0)</f>
        <v>#N/A</v>
      </c>
      <c r="H1299" s="95">
        <f>SUMIFS('Details local delivery'!K:K,'Details local delivery'!G:G,'RECAP Delivery Plan '!A1299)</f>
        <v>0</v>
      </c>
      <c r="I1299" s="96">
        <f>SUMIFS('Details local delivery'!Y:Y,'Details local delivery'!B:B,A:A)</f>
        <v>0</v>
      </c>
      <c r="J1299" s="97" t="e">
        <f>AVERAGEIFS('Details local delivery'!W:W,'Details local delivery'!B:B,A1299)</f>
        <v>#DIV/0!</v>
      </c>
      <c r="K1299" s="96">
        <f>_xlfn.MAXIFS('Details local delivery'!Z:Z,'Details local delivery'!B:B,A1299)</f>
        <v>0</v>
      </c>
      <c r="L1299" s="96">
        <f>_xlfn.MAXIFS('Details local delivery'!AA:AA,'Details local delivery'!B:B,A1299)</f>
        <v>0</v>
      </c>
      <c r="M1299" s="256">
        <f>IFERROR(_xlfn.MAXIFS('Details local delivery'!AB:AB,'Details local delivery'!B:B,A1299),"-")</f>
        <v>0</v>
      </c>
      <c r="N1299" s="104" t="e">
        <f t="shared" si="220"/>
        <v>#N/A</v>
      </c>
      <c r="O1299" s="104" t="e">
        <f t="shared" si="221"/>
        <v>#N/A</v>
      </c>
      <c r="P1299" s="99">
        <f t="shared" si="222"/>
        <v>0</v>
      </c>
      <c r="Q1299" s="100">
        <f t="shared" si="223"/>
        <v>0</v>
      </c>
      <c r="R1299" s="105" t="e">
        <f t="shared" si="224"/>
        <v>#DIV/0!</v>
      </c>
      <c r="S1299" s="101" t="e">
        <f t="shared" si="225"/>
        <v>#N/A</v>
      </c>
      <c r="T1299" s="102"/>
      <c r="U1299" s="107"/>
      <c r="V1299" s="5"/>
    </row>
    <row r="1300" spans="1:22" ht="15.6" hidden="1" x14ac:dyDescent="0.3">
      <c r="A1300" s="18"/>
      <c r="B1300" s="92" t="str">
        <f>+IFERROR(VLOOKUP(A1300,'Details local delivery'!B:C,2,0),"-")</f>
        <v>-</v>
      </c>
      <c r="C1300" s="93" t="str">
        <f t="shared" si="219"/>
        <v>-</v>
      </c>
      <c r="D1300" s="94" t="str">
        <f>+IFERROR(VLOOKUP(A1300,'Details local delivery'!B:E,4,0),"-")</f>
        <v>-</v>
      </c>
      <c r="E1300" s="94" t="e">
        <f>VLOOKUP(A1300,'Details local delivery'!B:L,11,0)</f>
        <v>#N/A</v>
      </c>
      <c r="F1300" s="94">
        <f>SUMIFS('Details local delivery'!M:M,'Details local delivery'!G:G,'RECAP Delivery Plan '!A1300)</f>
        <v>0</v>
      </c>
      <c r="G1300" s="94" t="e">
        <f>VLOOKUP(A1300,'Details local delivery'!B:J,9,0)</f>
        <v>#N/A</v>
      </c>
      <c r="H1300" s="95">
        <f>SUMIFS('Details local delivery'!K:K,'Details local delivery'!G:G,'RECAP Delivery Plan '!A1300)</f>
        <v>0</v>
      </c>
      <c r="I1300" s="96">
        <f>SUMIFS('Details local delivery'!Y:Y,'Details local delivery'!B:B,A:A)</f>
        <v>0</v>
      </c>
      <c r="J1300" s="97" t="e">
        <f>AVERAGEIFS('Details local delivery'!W:W,'Details local delivery'!B:B,A1300)</f>
        <v>#DIV/0!</v>
      </c>
      <c r="K1300" s="96">
        <f>_xlfn.MAXIFS('Details local delivery'!Z:Z,'Details local delivery'!B:B,A1300)</f>
        <v>0</v>
      </c>
      <c r="L1300" s="96">
        <f>_xlfn.MAXIFS('Details local delivery'!AA:AA,'Details local delivery'!B:B,A1300)</f>
        <v>0</v>
      </c>
      <c r="M1300" s="256">
        <f>IFERROR(_xlfn.MAXIFS('Details local delivery'!AB:AB,'Details local delivery'!B:B,A1300),"-")</f>
        <v>0</v>
      </c>
      <c r="N1300" s="104" t="e">
        <f t="shared" si="220"/>
        <v>#N/A</v>
      </c>
      <c r="O1300" s="104" t="e">
        <f t="shared" si="221"/>
        <v>#N/A</v>
      </c>
      <c r="P1300" s="99">
        <f t="shared" si="222"/>
        <v>0</v>
      </c>
      <c r="Q1300" s="100">
        <f t="shared" si="223"/>
        <v>0</v>
      </c>
      <c r="R1300" s="105" t="e">
        <f t="shared" si="224"/>
        <v>#DIV/0!</v>
      </c>
      <c r="S1300" s="101" t="e">
        <f t="shared" si="225"/>
        <v>#N/A</v>
      </c>
      <c r="T1300" s="102"/>
      <c r="U1300" s="107"/>
      <c r="V1300" s="5"/>
    </row>
    <row r="1301" spans="1:22" ht="15.6" hidden="1" x14ac:dyDescent="0.3">
      <c r="A1301" s="18"/>
      <c r="B1301" s="92" t="str">
        <f>+IFERROR(VLOOKUP(A1301,'Details local delivery'!B:C,2,0),"-")</f>
        <v>-</v>
      </c>
      <c r="C1301" s="93" t="str">
        <f t="shared" si="219"/>
        <v>-</v>
      </c>
      <c r="D1301" s="94" t="str">
        <f>+IFERROR(VLOOKUP(A1301,'Details local delivery'!B:E,4,0),"-")</f>
        <v>-</v>
      </c>
      <c r="E1301" s="94" t="e">
        <f>VLOOKUP(A1301,'Details local delivery'!B:L,11,0)</f>
        <v>#N/A</v>
      </c>
      <c r="F1301" s="94">
        <f>SUMIFS('Details local delivery'!M:M,'Details local delivery'!G:G,'RECAP Delivery Plan '!A1301)</f>
        <v>0</v>
      </c>
      <c r="G1301" s="94" t="e">
        <f>VLOOKUP(A1301,'Details local delivery'!B:J,9,0)</f>
        <v>#N/A</v>
      </c>
      <c r="H1301" s="95">
        <f>SUMIFS('Details local delivery'!K:K,'Details local delivery'!G:G,'RECAP Delivery Plan '!A1301)</f>
        <v>0</v>
      </c>
      <c r="I1301" s="96">
        <f>SUMIFS('Details local delivery'!Y:Y,'Details local delivery'!B:B,A:A)</f>
        <v>0</v>
      </c>
      <c r="J1301" s="97" t="e">
        <f>AVERAGEIFS('Details local delivery'!W:W,'Details local delivery'!B:B,A1301)</f>
        <v>#DIV/0!</v>
      </c>
      <c r="K1301" s="96">
        <f>_xlfn.MAXIFS('Details local delivery'!Z:Z,'Details local delivery'!B:B,A1301)</f>
        <v>0</v>
      </c>
      <c r="L1301" s="96">
        <f>_xlfn.MAXIFS('Details local delivery'!AA:AA,'Details local delivery'!B:B,A1301)</f>
        <v>0</v>
      </c>
      <c r="M1301" s="256">
        <f>IFERROR(_xlfn.MAXIFS('Details local delivery'!AB:AB,'Details local delivery'!B:B,A1301),"-")</f>
        <v>0</v>
      </c>
      <c r="N1301" s="104" t="e">
        <f t="shared" si="220"/>
        <v>#N/A</v>
      </c>
      <c r="O1301" s="104" t="e">
        <f t="shared" si="221"/>
        <v>#N/A</v>
      </c>
      <c r="P1301" s="99">
        <f t="shared" si="222"/>
        <v>0</v>
      </c>
      <c r="Q1301" s="100">
        <f t="shared" si="223"/>
        <v>0</v>
      </c>
      <c r="R1301" s="105" t="e">
        <f t="shared" si="224"/>
        <v>#DIV/0!</v>
      </c>
      <c r="S1301" s="101" t="e">
        <f t="shared" si="225"/>
        <v>#N/A</v>
      </c>
      <c r="T1301" s="102"/>
      <c r="U1301" s="107"/>
      <c r="V1301" s="5"/>
    </row>
    <row r="1302" spans="1:22" ht="15.6" hidden="1" x14ac:dyDescent="0.3">
      <c r="A1302" s="18"/>
      <c r="B1302" s="92" t="str">
        <f>+IFERROR(VLOOKUP(A1302,'Details local delivery'!B:C,2,0),"-")</f>
        <v>-</v>
      </c>
      <c r="C1302" s="93" t="str">
        <f t="shared" si="219"/>
        <v>-</v>
      </c>
      <c r="D1302" s="94" t="str">
        <f>+IFERROR(VLOOKUP(A1302,'Details local delivery'!B:E,4,0),"-")</f>
        <v>-</v>
      </c>
      <c r="E1302" s="94" t="e">
        <f>VLOOKUP(A1302,'Details local delivery'!B:L,11,0)</f>
        <v>#N/A</v>
      </c>
      <c r="F1302" s="94">
        <f>SUMIFS('Details local delivery'!M:M,'Details local delivery'!G:G,'RECAP Delivery Plan '!A1302)</f>
        <v>0</v>
      </c>
      <c r="G1302" s="94" t="e">
        <f>VLOOKUP(A1302,'Details local delivery'!B:J,9,0)</f>
        <v>#N/A</v>
      </c>
      <c r="H1302" s="95">
        <f>SUMIFS('Details local delivery'!K:K,'Details local delivery'!G:G,'RECAP Delivery Plan '!A1302)</f>
        <v>0</v>
      </c>
      <c r="I1302" s="96">
        <f>SUMIFS('Details local delivery'!Y:Y,'Details local delivery'!B:B,A:A)</f>
        <v>0</v>
      </c>
      <c r="J1302" s="97" t="e">
        <f>AVERAGEIFS('Details local delivery'!W:W,'Details local delivery'!B:B,A1302)</f>
        <v>#DIV/0!</v>
      </c>
      <c r="K1302" s="96">
        <f>_xlfn.MAXIFS('Details local delivery'!Z:Z,'Details local delivery'!B:B,A1302)</f>
        <v>0</v>
      </c>
      <c r="L1302" s="96">
        <f>_xlfn.MAXIFS('Details local delivery'!AA:AA,'Details local delivery'!B:B,A1302)</f>
        <v>0</v>
      </c>
      <c r="M1302" s="96">
        <f>_xlfn.MAXIFS('Details local delivery'!AB:AB,'Details local delivery'!B:B,A1302)</f>
        <v>0</v>
      </c>
      <c r="N1302" s="104" t="e">
        <f t="shared" si="220"/>
        <v>#N/A</v>
      </c>
      <c r="O1302" s="104" t="e">
        <f t="shared" si="221"/>
        <v>#N/A</v>
      </c>
      <c r="P1302" s="99">
        <f t="shared" si="222"/>
        <v>0</v>
      </c>
      <c r="Q1302" s="100">
        <f t="shared" si="223"/>
        <v>0</v>
      </c>
      <c r="R1302" s="105" t="e">
        <f t="shared" si="224"/>
        <v>#DIV/0!</v>
      </c>
      <c r="S1302" s="101" t="e">
        <f t="shared" si="225"/>
        <v>#N/A</v>
      </c>
      <c r="T1302" s="102"/>
      <c r="U1302" s="107"/>
      <c r="V1302" s="5"/>
    </row>
    <row r="1303" spans="1:22" ht="15.6" hidden="1" x14ac:dyDescent="0.3">
      <c r="A1303" s="18"/>
      <c r="B1303" s="92" t="str">
        <f>+IFERROR(VLOOKUP(A1303,'Details local delivery'!B:C,2,0),"-")</f>
        <v>-</v>
      </c>
      <c r="C1303" s="93" t="str">
        <f t="shared" si="219"/>
        <v>-</v>
      </c>
      <c r="D1303" s="94" t="str">
        <f>+IFERROR(VLOOKUP(A1303,'Details local delivery'!B:E,4,0),"-")</f>
        <v>-</v>
      </c>
      <c r="E1303" s="94" t="e">
        <f>VLOOKUP(A1303,'Details local delivery'!B:L,11,0)</f>
        <v>#N/A</v>
      </c>
      <c r="F1303" s="94">
        <f>SUMIFS('Details local delivery'!M:M,'Details local delivery'!G:G,'RECAP Delivery Plan '!A1303)</f>
        <v>0</v>
      </c>
      <c r="G1303" s="94" t="e">
        <f>VLOOKUP(A1303,'Details local delivery'!B:J,9,0)</f>
        <v>#N/A</v>
      </c>
      <c r="H1303" s="95">
        <f>SUMIFS('Details local delivery'!K:K,'Details local delivery'!G:G,'RECAP Delivery Plan '!A1303)</f>
        <v>0</v>
      </c>
      <c r="I1303" s="96">
        <f>SUMIFS('Details local delivery'!Y:Y,'Details local delivery'!B:B,A:A)</f>
        <v>0</v>
      </c>
      <c r="J1303" s="97" t="e">
        <f>AVERAGEIFS('Details local delivery'!W:W,'Details local delivery'!B:B,A1303)</f>
        <v>#DIV/0!</v>
      </c>
      <c r="K1303" s="96">
        <f>_xlfn.MAXIFS('Details local delivery'!Z:Z,'Details local delivery'!B:B,A1303)</f>
        <v>0</v>
      </c>
      <c r="L1303" s="96">
        <f>_xlfn.MAXIFS('Details local delivery'!AA:AA,'Details local delivery'!B:B,A1303)</f>
        <v>0</v>
      </c>
      <c r="M1303" s="256">
        <f>IFERROR(_xlfn.MAXIFS('Details local delivery'!AB:AB,'Details local delivery'!B:B,A1303),"-")</f>
        <v>0</v>
      </c>
      <c r="N1303" s="104" t="e">
        <f t="shared" si="220"/>
        <v>#N/A</v>
      </c>
      <c r="O1303" s="104" t="e">
        <f t="shared" si="221"/>
        <v>#N/A</v>
      </c>
      <c r="P1303" s="99">
        <f t="shared" si="222"/>
        <v>0</v>
      </c>
      <c r="Q1303" s="100">
        <f t="shared" si="223"/>
        <v>0</v>
      </c>
      <c r="R1303" s="105" t="e">
        <f t="shared" si="224"/>
        <v>#DIV/0!</v>
      </c>
      <c r="S1303" s="101" t="e">
        <f t="shared" si="225"/>
        <v>#N/A</v>
      </c>
      <c r="T1303" s="102"/>
      <c r="U1303" s="107"/>
      <c r="V1303" s="5"/>
    </row>
    <row r="1304" spans="1:22" ht="15.6" hidden="1" x14ac:dyDescent="0.3">
      <c r="A1304" s="18"/>
      <c r="B1304" s="92" t="str">
        <f>+IFERROR(VLOOKUP(A1304,'Details local delivery'!B:C,2,0),"-")</f>
        <v>-</v>
      </c>
      <c r="C1304" s="93" t="str">
        <f t="shared" si="219"/>
        <v>-</v>
      </c>
      <c r="D1304" s="94" t="str">
        <f>+IFERROR(VLOOKUP(A1304,'Details local delivery'!B:E,4,0),"-")</f>
        <v>-</v>
      </c>
      <c r="E1304" s="94" t="e">
        <f>VLOOKUP(A1304,'Details local delivery'!B:L,11,0)</f>
        <v>#N/A</v>
      </c>
      <c r="F1304" s="94">
        <f>SUMIFS('Details local delivery'!M:M,'Details local delivery'!G:G,'RECAP Delivery Plan '!A1304)</f>
        <v>0</v>
      </c>
      <c r="G1304" s="94" t="e">
        <f>VLOOKUP(A1304,'Details local delivery'!B:J,9,0)</f>
        <v>#N/A</v>
      </c>
      <c r="H1304" s="95">
        <f>SUMIFS('Details local delivery'!K:K,'Details local delivery'!G:G,'RECAP Delivery Plan '!A1304)</f>
        <v>0</v>
      </c>
      <c r="I1304" s="96">
        <f>SUMIFS('Details local delivery'!Y:Y,'Details local delivery'!B:B,A:A)</f>
        <v>0</v>
      </c>
      <c r="J1304" s="97" t="e">
        <f>AVERAGEIFS('Details local delivery'!W:W,'Details local delivery'!B:B,A1304)</f>
        <v>#DIV/0!</v>
      </c>
      <c r="K1304" s="96">
        <f>_xlfn.MAXIFS('Details local delivery'!Z:Z,'Details local delivery'!B:B,A1304)</f>
        <v>0</v>
      </c>
      <c r="L1304" s="96">
        <f>_xlfn.MAXIFS('Details local delivery'!AA:AA,'Details local delivery'!B:B,A1304)</f>
        <v>0</v>
      </c>
      <c r="M1304" s="256">
        <f>IFERROR(_xlfn.MAXIFS('Details local delivery'!AB:AB,'Details local delivery'!B:B,A1304),"-")</f>
        <v>0</v>
      </c>
      <c r="N1304" s="104" t="e">
        <f t="shared" si="220"/>
        <v>#N/A</v>
      </c>
      <c r="O1304" s="104" t="e">
        <f t="shared" si="221"/>
        <v>#N/A</v>
      </c>
      <c r="P1304" s="99">
        <f t="shared" si="222"/>
        <v>0</v>
      </c>
      <c r="Q1304" s="100">
        <f t="shared" si="223"/>
        <v>0</v>
      </c>
      <c r="R1304" s="105" t="e">
        <f t="shared" si="224"/>
        <v>#DIV/0!</v>
      </c>
      <c r="S1304" s="101" t="e">
        <f t="shared" si="225"/>
        <v>#N/A</v>
      </c>
      <c r="T1304" s="102"/>
      <c r="U1304" s="107"/>
      <c r="V1304" s="5"/>
    </row>
    <row r="1305" spans="1:22" ht="15.6" hidden="1" x14ac:dyDescent="0.3">
      <c r="A1305" s="18"/>
      <c r="B1305" s="92" t="str">
        <f>+IFERROR(VLOOKUP(A1305,'Details local delivery'!B:C,2,0),"-")</f>
        <v>-</v>
      </c>
      <c r="C1305" s="93" t="str">
        <f t="shared" si="219"/>
        <v>-</v>
      </c>
      <c r="D1305" s="94" t="str">
        <f>+IFERROR(VLOOKUP(A1305,'Details local delivery'!B:E,4,0),"-")</f>
        <v>-</v>
      </c>
      <c r="E1305" s="94" t="e">
        <f>VLOOKUP(A1305,'Details local delivery'!B:L,11,0)</f>
        <v>#N/A</v>
      </c>
      <c r="F1305" s="94">
        <f>SUMIFS('Details local delivery'!M:M,'Details local delivery'!G:G,'RECAP Delivery Plan '!A1305)</f>
        <v>0</v>
      </c>
      <c r="G1305" s="94" t="e">
        <f>VLOOKUP(A1305,'Details local delivery'!B:J,9,0)</f>
        <v>#N/A</v>
      </c>
      <c r="H1305" s="95">
        <f>SUMIFS('Details local delivery'!K:K,'Details local delivery'!G:G,'RECAP Delivery Plan '!A1305)</f>
        <v>0</v>
      </c>
      <c r="I1305" s="96">
        <f>SUMIFS('Details local delivery'!Y:Y,'Details local delivery'!B:B,A:A)</f>
        <v>0</v>
      </c>
      <c r="J1305" s="97" t="e">
        <f>AVERAGEIFS('Details local delivery'!W:W,'Details local delivery'!B:B,A1305)</f>
        <v>#DIV/0!</v>
      </c>
      <c r="K1305" s="96">
        <f>_xlfn.MAXIFS('Details local delivery'!Z:Z,'Details local delivery'!B:B,A1305)</f>
        <v>0</v>
      </c>
      <c r="L1305" s="96">
        <f>_xlfn.MAXIFS('Details local delivery'!AA:AA,'Details local delivery'!B:B,A1305)</f>
        <v>0</v>
      </c>
      <c r="M1305" s="256">
        <f>IFERROR(_xlfn.MAXIFS('Details local delivery'!AB:AB,'Details local delivery'!B:B,A1305),"-")</f>
        <v>0</v>
      </c>
      <c r="N1305" s="104" t="e">
        <f t="shared" si="220"/>
        <v>#N/A</v>
      </c>
      <c r="O1305" s="104" t="e">
        <f t="shared" si="221"/>
        <v>#N/A</v>
      </c>
      <c r="P1305" s="99">
        <f t="shared" si="222"/>
        <v>0</v>
      </c>
      <c r="Q1305" s="100">
        <f t="shared" si="223"/>
        <v>0</v>
      </c>
      <c r="R1305" s="105" t="e">
        <f t="shared" si="224"/>
        <v>#DIV/0!</v>
      </c>
      <c r="S1305" s="101" t="e">
        <f t="shared" si="225"/>
        <v>#N/A</v>
      </c>
      <c r="T1305" s="102"/>
      <c r="U1305" s="107"/>
      <c r="V1305" s="5"/>
    </row>
    <row r="1306" spans="1:22" ht="15.6" hidden="1" x14ac:dyDescent="0.3">
      <c r="A1306" s="18"/>
      <c r="B1306" s="92" t="str">
        <f>+IFERROR(VLOOKUP(A1306,'Details local delivery'!B:C,2,0),"-")</f>
        <v>-</v>
      </c>
      <c r="C1306" s="93" t="str">
        <f t="shared" si="219"/>
        <v>-</v>
      </c>
      <c r="D1306" s="94" t="str">
        <f>+IFERROR(VLOOKUP(A1306,'Details local delivery'!B:E,4,0),"-")</f>
        <v>-</v>
      </c>
      <c r="E1306" s="94" t="e">
        <f>VLOOKUP(A1306,'Details local delivery'!B:L,11,0)</f>
        <v>#N/A</v>
      </c>
      <c r="F1306" s="94">
        <f>SUMIFS('Details local delivery'!M:M,'Details local delivery'!G:G,'RECAP Delivery Plan '!A1306)</f>
        <v>0</v>
      </c>
      <c r="G1306" s="94" t="e">
        <f>VLOOKUP(A1306,'Details local delivery'!B:J,9,0)</f>
        <v>#N/A</v>
      </c>
      <c r="H1306" s="95">
        <f>SUMIFS('Details local delivery'!K:K,'Details local delivery'!G:G,'RECAP Delivery Plan '!A1306)</f>
        <v>0</v>
      </c>
      <c r="I1306" s="96">
        <f>SUMIFS('Details local delivery'!Y:Y,'Details local delivery'!B:B,A:A)</f>
        <v>0</v>
      </c>
      <c r="J1306" s="97" t="e">
        <f>AVERAGEIFS('Details local delivery'!W:W,'Details local delivery'!B:B,A1306)</f>
        <v>#DIV/0!</v>
      </c>
      <c r="K1306" s="96">
        <f>_xlfn.MAXIFS('Details local delivery'!Z:Z,'Details local delivery'!B:B,A1306)</f>
        <v>0</v>
      </c>
      <c r="L1306" s="96">
        <f>_xlfn.MAXIFS('Details local delivery'!AA:AA,'Details local delivery'!B:B,A1306)</f>
        <v>0</v>
      </c>
      <c r="M1306" s="256">
        <f>IFERROR(_xlfn.MAXIFS('Details local delivery'!AB:AB,'Details local delivery'!B:B,A1306),"-")</f>
        <v>0</v>
      </c>
      <c r="N1306" s="104" t="e">
        <f t="shared" si="220"/>
        <v>#N/A</v>
      </c>
      <c r="O1306" s="104" t="e">
        <f t="shared" si="221"/>
        <v>#N/A</v>
      </c>
      <c r="P1306" s="99">
        <f t="shared" si="222"/>
        <v>0</v>
      </c>
      <c r="Q1306" s="100">
        <f t="shared" si="223"/>
        <v>0</v>
      </c>
      <c r="R1306" s="105" t="e">
        <f t="shared" si="224"/>
        <v>#DIV/0!</v>
      </c>
      <c r="S1306" s="101" t="e">
        <f t="shared" si="225"/>
        <v>#N/A</v>
      </c>
      <c r="T1306" s="102"/>
      <c r="U1306" s="107"/>
      <c r="V1306" s="5"/>
    </row>
    <row r="1307" spans="1:22" ht="15.6" hidden="1" x14ac:dyDescent="0.3">
      <c r="A1307" s="18"/>
      <c r="B1307" s="92" t="str">
        <f>+IFERROR(VLOOKUP(A1307,'Details local delivery'!B:C,2,0),"-")</f>
        <v>-</v>
      </c>
      <c r="C1307" s="93" t="str">
        <f t="shared" si="219"/>
        <v>-</v>
      </c>
      <c r="D1307" s="94" t="str">
        <f>+IFERROR(VLOOKUP(A1307,'Details local delivery'!B:E,4,0),"-")</f>
        <v>-</v>
      </c>
      <c r="E1307" s="94" t="e">
        <f>VLOOKUP(A1307,'Details local delivery'!B:L,11,0)</f>
        <v>#N/A</v>
      </c>
      <c r="F1307" s="94">
        <f>SUMIFS('Details local delivery'!M:M,'Details local delivery'!G:G,'RECAP Delivery Plan '!A1307)</f>
        <v>0</v>
      </c>
      <c r="G1307" s="94" t="e">
        <f>VLOOKUP(A1307,'Details local delivery'!B:J,9,0)</f>
        <v>#N/A</v>
      </c>
      <c r="H1307" s="95">
        <f>SUMIFS('Details local delivery'!K:K,'Details local delivery'!G:G,'RECAP Delivery Plan '!A1307)</f>
        <v>0</v>
      </c>
      <c r="I1307" s="96">
        <f>SUMIFS('Details local delivery'!Y:Y,'Details local delivery'!B:B,A:A)</f>
        <v>0</v>
      </c>
      <c r="J1307" s="97" t="e">
        <f>AVERAGEIFS('Details local delivery'!W:W,'Details local delivery'!B:B,A1307)</f>
        <v>#DIV/0!</v>
      </c>
      <c r="K1307" s="96">
        <f>_xlfn.MAXIFS('Details local delivery'!Z:Z,'Details local delivery'!B:B,A1307)</f>
        <v>0</v>
      </c>
      <c r="L1307" s="96">
        <f>_xlfn.MAXIFS('Details local delivery'!AA:AA,'Details local delivery'!B:B,A1307)</f>
        <v>0</v>
      </c>
      <c r="M1307" s="96">
        <f>_xlfn.MAXIFS('Details local delivery'!AB:AB,'Details local delivery'!B:B,A1307)</f>
        <v>0</v>
      </c>
      <c r="N1307" s="104" t="e">
        <f t="shared" si="220"/>
        <v>#N/A</v>
      </c>
      <c r="O1307" s="104" t="e">
        <f t="shared" si="221"/>
        <v>#N/A</v>
      </c>
      <c r="P1307" s="99">
        <f t="shared" si="222"/>
        <v>0</v>
      </c>
      <c r="Q1307" s="100">
        <f t="shared" si="223"/>
        <v>0</v>
      </c>
      <c r="R1307" s="105" t="e">
        <f t="shared" si="224"/>
        <v>#DIV/0!</v>
      </c>
      <c r="S1307" s="101" t="e">
        <f t="shared" si="225"/>
        <v>#N/A</v>
      </c>
      <c r="T1307" s="102"/>
      <c r="U1307" s="107"/>
      <c r="V1307" s="5"/>
    </row>
    <row r="1308" spans="1:22" ht="15.6" hidden="1" x14ac:dyDescent="0.3">
      <c r="A1308" s="18"/>
      <c r="B1308" s="92" t="str">
        <f>+IFERROR(VLOOKUP(A1308,'Details local delivery'!B:C,2,0),"-")</f>
        <v>-</v>
      </c>
      <c r="C1308" s="93" t="str">
        <f t="shared" si="219"/>
        <v>-</v>
      </c>
      <c r="D1308" s="94" t="str">
        <f>+IFERROR(VLOOKUP(A1308,'Details local delivery'!B:E,4,0),"-")</f>
        <v>-</v>
      </c>
      <c r="E1308" s="94" t="e">
        <f>VLOOKUP(A1308,'Details local delivery'!B:L,11,0)</f>
        <v>#N/A</v>
      </c>
      <c r="F1308" s="94">
        <f>SUMIFS('Details local delivery'!M:M,'Details local delivery'!G:G,'RECAP Delivery Plan '!A1308)</f>
        <v>0</v>
      </c>
      <c r="G1308" s="94" t="e">
        <f>VLOOKUP(A1308,'Details local delivery'!B:J,9,0)</f>
        <v>#N/A</v>
      </c>
      <c r="H1308" s="95">
        <f>SUMIFS('Details local delivery'!K:K,'Details local delivery'!G:G,'RECAP Delivery Plan '!A1308)</f>
        <v>0</v>
      </c>
      <c r="I1308" s="96">
        <f>SUMIFS('Details local delivery'!Y:Y,'Details local delivery'!B:B,A:A)</f>
        <v>0</v>
      </c>
      <c r="J1308" s="97" t="e">
        <f>AVERAGEIFS('Details local delivery'!W:W,'Details local delivery'!B:B,A1308)</f>
        <v>#DIV/0!</v>
      </c>
      <c r="K1308" s="96">
        <f>_xlfn.MAXIFS('Details local delivery'!Z:Z,'Details local delivery'!B:B,A1308)</f>
        <v>0</v>
      </c>
      <c r="L1308" s="96">
        <f>_xlfn.MAXIFS('Details local delivery'!AA:AA,'Details local delivery'!B:B,A1308)</f>
        <v>0</v>
      </c>
      <c r="M1308" s="256">
        <f>IFERROR(_xlfn.MAXIFS('Details local delivery'!AB:AB,'Details local delivery'!B:B,A1308),"-")</f>
        <v>0</v>
      </c>
      <c r="N1308" s="104" t="e">
        <f t="shared" si="220"/>
        <v>#N/A</v>
      </c>
      <c r="O1308" s="104" t="e">
        <f t="shared" si="221"/>
        <v>#N/A</v>
      </c>
      <c r="P1308" s="99">
        <f t="shared" si="222"/>
        <v>0</v>
      </c>
      <c r="Q1308" s="100">
        <f t="shared" si="223"/>
        <v>0</v>
      </c>
      <c r="R1308" s="105" t="e">
        <f t="shared" si="224"/>
        <v>#DIV/0!</v>
      </c>
      <c r="S1308" s="101" t="e">
        <f t="shared" si="225"/>
        <v>#N/A</v>
      </c>
      <c r="T1308" s="102"/>
      <c r="U1308" s="107"/>
      <c r="V1308" s="5"/>
    </row>
    <row r="1309" spans="1:22" ht="15.6" hidden="1" x14ac:dyDescent="0.3">
      <c r="A1309" s="18"/>
      <c r="B1309" s="92" t="str">
        <f>+IFERROR(VLOOKUP(A1309,'Details local delivery'!B:C,2,0),"-")</f>
        <v>-</v>
      </c>
      <c r="C1309" s="93" t="str">
        <f t="shared" si="219"/>
        <v>-</v>
      </c>
      <c r="D1309" s="94" t="str">
        <f>+IFERROR(VLOOKUP(A1309,'Details local delivery'!B:E,4,0),"-")</f>
        <v>-</v>
      </c>
      <c r="E1309" s="94" t="e">
        <f>VLOOKUP(A1309,'Details local delivery'!B:L,11,0)</f>
        <v>#N/A</v>
      </c>
      <c r="F1309" s="94">
        <f>SUMIFS('Details local delivery'!M:M,'Details local delivery'!G:G,'RECAP Delivery Plan '!A1309)</f>
        <v>0</v>
      </c>
      <c r="G1309" s="94" t="e">
        <f>VLOOKUP(A1309,'Details local delivery'!B:J,9,0)</f>
        <v>#N/A</v>
      </c>
      <c r="H1309" s="95">
        <f>SUMIFS('Details local delivery'!K:K,'Details local delivery'!G:G,'RECAP Delivery Plan '!A1309)</f>
        <v>0</v>
      </c>
      <c r="I1309" s="96">
        <f>SUMIFS('Details local delivery'!Y:Y,'Details local delivery'!B:B,A:A)</f>
        <v>0</v>
      </c>
      <c r="J1309" s="97" t="e">
        <f>AVERAGEIFS('Details local delivery'!W:W,'Details local delivery'!B:B,A1309)</f>
        <v>#DIV/0!</v>
      </c>
      <c r="K1309" s="96">
        <f>_xlfn.MAXIFS('Details local delivery'!Z:Z,'Details local delivery'!B:B,A1309)</f>
        <v>0</v>
      </c>
      <c r="L1309" s="96">
        <f>_xlfn.MAXIFS('Details local delivery'!AA:AA,'Details local delivery'!B:B,A1309)</f>
        <v>0</v>
      </c>
      <c r="M1309" s="96">
        <f>_xlfn.MAXIFS('Details local delivery'!AB:AB,'Details local delivery'!B:B,A1309)</f>
        <v>0</v>
      </c>
      <c r="N1309" s="104" t="e">
        <f t="shared" si="220"/>
        <v>#N/A</v>
      </c>
      <c r="O1309" s="104" t="e">
        <f t="shared" si="221"/>
        <v>#N/A</v>
      </c>
      <c r="P1309" s="99">
        <f t="shared" si="222"/>
        <v>0</v>
      </c>
      <c r="Q1309" s="100">
        <f t="shared" si="223"/>
        <v>0</v>
      </c>
      <c r="R1309" s="105" t="e">
        <f t="shared" si="224"/>
        <v>#DIV/0!</v>
      </c>
      <c r="S1309" s="101" t="e">
        <f t="shared" si="225"/>
        <v>#N/A</v>
      </c>
      <c r="T1309" s="102"/>
      <c r="U1309" s="107"/>
      <c r="V1309" s="5"/>
    </row>
    <row r="1310" spans="1:22" ht="15.6" hidden="1" x14ac:dyDescent="0.3">
      <c r="A1310" s="18"/>
      <c r="B1310" s="92" t="str">
        <f>+IFERROR(VLOOKUP(A1310,'Details local delivery'!B:C,2,0),"-")</f>
        <v>-</v>
      </c>
      <c r="C1310" s="93" t="str">
        <f t="shared" ref="C1310:C1373" si="226">B1310</f>
        <v>-</v>
      </c>
      <c r="D1310" s="94" t="str">
        <f>+IFERROR(VLOOKUP(A1310,'Details local delivery'!B:E,4,0),"-")</f>
        <v>-</v>
      </c>
      <c r="E1310" s="94" t="e">
        <f>VLOOKUP(A1310,'Details local delivery'!B:L,11,0)</f>
        <v>#N/A</v>
      </c>
      <c r="F1310" s="94">
        <f>SUMIFS('Details local delivery'!M:M,'Details local delivery'!G:G,'RECAP Delivery Plan '!A1310)</f>
        <v>0</v>
      </c>
      <c r="G1310" s="94" t="e">
        <f>VLOOKUP(A1310,'Details local delivery'!B:J,9,0)</f>
        <v>#N/A</v>
      </c>
      <c r="H1310" s="95">
        <f>SUMIFS('Details local delivery'!K:K,'Details local delivery'!G:G,'RECAP Delivery Plan '!A1310)</f>
        <v>0</v>
      </c>
      <c r="I1310" s="96">
        <f>SUMIFS('Details local delivery'!Y:Y,'Details local delivery'!B:B,A:A)</f>
        <v>0</v>
      </c>
      <c r="J1310" s="97" t="e">
        <f>AVERAGEIFS('Details local delivery'!W:W,'Details local delivery'!B:B,A1310)</f>
        <v>#DIV/0!</v>
      </c>
      <c r="K1310" s="96">
        <f>_xlfn.MAXIFS('Details local delivery'!Z:Z,'Details local delivery'!B:B,A1310)</f>
        <v>0</v>
      </c>
      <c r="L1310" s="96">
        <f>_xlfn.MAXIFS('Details local delivery'!AA:AA,'Details local delivery'!B:B,A1310)</f>
        <v>0</v>
      </c>
      <c r="M1310" s="256">
        <f>IFERROR(_xlfn.MAXIFS('Details local delivery'!AB:AB,'Details local delivery'!B:B,A1310),"-")</f>
        <v>0</v>
      </c>
      <c r="N1310" s="104" t="e">
        <f t="shared" ref="N1310:N1373" si="227">+F1310/E1310</f>
        <v>#N/A</v>
      </c>
      <c r="O1310" s="104" t="e">
        <f t="shared" ref="O1310:O1373" si="228">+H1310/G1310</f>
        <v>#N/A</v>
      </c>
      <c r="P1310" s="99">
        <f t="shared" ref="P1310:P1373" si="229">K1310+L1310+M1310</f>
        <v>0</v>
      </c>
      <c r="Q1310" s="100">
        <f t="shared" ref="Q1310:Q1373" si="230">P1310+I1310</f>
        <v>0</v>
      </c>
      <c r="R1310" s="105" t="e">
        <f t="shared" ref="R1310:R1373" si="231">Q1310/P1310</f>
        <v>#DIV/0!</v>
      </c>
      <c r="S1310" s="101" t="e">
        <f t="shared" si="225"/>
        <v>#N/A</v>
      </c>
      <c r="T1310" s="102"/>
      <c r="U1310" s="107"/>
      <c r="V1310" s="5"/>
    </row>
    <row r="1311" spans="1:22" ht="15.6" hidden="1" x14ac:dyDescent="0.3">
      <c r="A1311" s="18"/>
      <c r="B1311" s="92" t="str">
        <f>+IFERROR(VLOOKUP(A1311,'Details local delivery'!B:C,2,0),"-")</f>
        <v>-</v>
      </c>
      <c r="C1311" s="93" t="str">
        <f t="shared" si="226"/>
        <v>-</v>
      </c>
      <c r="D1311" s="94" t="str">
        <f>+IFERROR(VLOOKUP(A1311,'Details local delivery'!B:E,4,0),"-")</f>
        <v>-</v>
      </c>
      <c r="E1311" s="94" t="e">
        <f>VLOOKUP(A1311,'Details local delivery'!B:L,11,0)</f>
        <v>#N/A</v>
      </c>
      <c r="F1311" s="94">
        <f>SUMIFS('Details local delivery'!M:M,'Details local delivery'!G:G,'RECAP Delivery Plan '!A1311)</f>
        <v>0</v>
      </c>
      <c r="G1311" s="94" t="e">
        <f>VLOOKUP(A1311,'Details local delivery'!B:J,9,0)</f>
        <v>#N/A</v>
      </c>
      <c r="H1311" s="95">
        <f>SUMIFS('Details local delivery'!K:K,'Details local delivery'!G:G,'RECAP Delivery Plan '!A1311)</f>
        <v>0</v>
      </c>
      <c r="I1311" s="96">
        <f>SUMIFS('Details local delivery'!Y:Y,'Details local delivery'!B:B,A:A)</f>
        <v>0</v>
      </c>
      <c r="J1311" s="97" t="e">
        <f>AVERAGEIFS('Details local delivery'!W:W,'Details local delivery'!B:B,A1311)</f>
        <v>#DIV/0!</v>
      </c>
      <c r="K1311" s="96">
        <f>_xlfn.MAXIFS('Details local delivery'!Z:Z,'Details local delivery'!B:B,A1311)</f>
        <v>0</v>
      </c>
      <c r="L1311" s="96">
        <f>_xlfn.MAXIFS('Details local delivery'!AA:AA,'Details local delivery'!B:B,A1311)</f>
        <v>0</v>
      </c>
      <c r="M1311" s="256">
        <f>IFERROR(_xlfn.MAXIFS('Details local delivery'!AB:AB,'Details local delivery'!B:B,A1311),"-")</f>
        <v>0</v>
      </c>
      <c r="N1311" s="104" t="e">
        <f t="shared" si="227"/>
        <v>#N/A</v>
      </c>
      <c r="O1311" s="104" t="e">
        <f t="shared" si="228"/>
        <v>#N/A</v>
      </c>
      <c r="P1311" s="99">
        <f t="shared" si="229"/>
        <v>0</v>
      </c>
      <c r="Q1311" s="100">
        <f t="shared" si="230"/>
        <v>0</v>
      </c>
      <c r="R1311" s="105" t="e">
        <f t="shared" si="231"/>
        <v>#DIV/0!</v>
      </c>
      <c r="S1311" s="101" t="e">
        <f t="shared" si="225"/>
        <v>#N/A</v>
      </c>
      <c r="T1311" s="102"/>
      <c r="U1311" s="107"/>
      <c r="V1311" s="5"/>
    </row>
    <row r="1312" spans="1:22" ht="15.6" hidden="1" x14ac:dyDescent="0.3">
      <c r="A1312" s="18"/>
      <c r="B1312" s="92" t="str">
        <f>+IFERROR(VLOOKUP(A1312,'Details local delivery'!B:C,2,0),"-")</f>
        <v>-</v>
      </c>
      <c r="C1312" s="93" t="str">
        <f t="shared" si="226"/>
        <v>-</v>
      </c>
      <c r="D1312" s="94" t="str">
        <f>+IFERROR(VLOOKUP(A1312,'Details local delivery'!B:E,4,0),"-")</f>
        <v>-</v>
      </c>
      <c r="E1312" s="94" t="e">
        <f>VLOOKUP(A1312,'Details local delivery'!B:L,11,0)</f>
        <v>#N/A</v>
      </c>
      <c r="F1312" s="94">
        <f>SUMIFS('Details local delivery'!M:M,'Details local delivery'!G:G,'RECAP Delivery Plan '!A1312)</f>
        <v>0</v>
      </c>
      <c r="G1312" s="94" t="e">
        <f>VLOOKUP(A1312,'Details local delivery'!B:J,9,0)</f>
        <v>#N/A</v>
      </c>
      <c r="H1312" s="95">
        <f>SUMIFS('Details local delivery'!K:K,'Details local delivery'!G:G,'RECAP Delivery Plan '!A1312)</f>
        <v>0</v>
      </c>
      <c r="I1312" s="96">
        <f>SUMIFS('Details local delivery'!Y:Y,'Details local delivery'!B:B,A:A)</f>
        <v>0</v>
      </c>
      <c r="J1312" s="97" t="e">
        <f>AVERAGEIFS('Details local delivery'!W:W,'Details local delivery'!B:B,A1312)</f>
        <v>#DIV/0!</v>
      </c>
      <c r="K1312" s="96">
        <f>_xlfn.MAXIFS('Details local delivery'!Z:Z,'Details local delivery'!B:B,A1312)</f>
        <v>0</v>
      </c>
      <c r="L1312" s="96">
        <f>_xlfn.MAXIFS('Details local delivery'!AA:AA,'Details local delivery'!B:B,A1312)</f>
        <v>0</v>
      </c>
      <c r="M1312" s="256">
        <f>IFERROR(_xlfn.MAXIFS('Details local delivery'!AB:AB,'Details local delivery'!B:B,A1312),"-")</f>
        <v>0</v>
      </c>
      <c r="N1312" s="104" t="e">
        <f t="shared" si="227"/>
        <v>#N/A</v>
      </c>
      <c r="O1312" s="104" t="e">
        <f t="shared" si="228"/>
        <v>#N/A</v>
      </c>
      <c r="P1312" s="99">
        <f t="shared" si="229"/>
        <v>0</v>
      </c>
      <c r="Q1312" s="100">
        <f t="shared" si="230"/>
        <v>0</v>
      </c>
      <c r="R1312" s="105" t="e">
        <f t="shared" si="231"/>
        <v>#DIV/0!</v>
      </c>
      <c r="S1312" s="101" t="e">
        <f t="shared" si="225"/>
        <v>#N/A</v>
      </c>
      <c r="T1312" s="102"/>
      <c r="U1312" s="107"/>
      <c r="V1312" s="5"/>
    </row>
    <row r="1313" spans="1:22" ht="15.6" hidden="1" x14ac:dyDescent="0.3">
      <c r="A1313" s="18"/>
      <c r="B1313" s="92" t="str">
        <f>+IFERROR(VLOOKUP(A1313,'Details local delivery'!B:C,2,0),"-")</f>
        <v>-</v>
      </c>
      <c r="C1313" s="93" t="str">
        <f t="shared" si="226"/>
        <v>-</v>
      </c>
      <c r="D1313" s="94" t="str">
        <f>+IFERROR(VLOOKUP(A1313,'Details local delivery'!B:E,4,0),"-")</f>
        <v>-</v>
      </c>
      <c r="E1313" s="94" t="e">
        <f>VLOOKUP(A1313,'Details local delivery'!B:L,11,0)</f>
        <v>#N/A</v>
      </c>
      <c r="F1313" s="94">
        <f>SUMIFS('Details local delivery'!M:M,'Details local delivery'!G:G,'RECAP Delivery Plan '!A1313)</f>
        <v>0</v>
      </c>
      <c r="G1313" s="94" t="e">
        <f>VLOOKUP(A1313,'Details local delivery'!B:J,9,0)</f>
        <v>#N/A</v>
      </c>
      <c r="H1313" s="95">
        <f>SUMIFS('Details local delivery'!K:K,'Details local delivery'!G:G,'RECAP Delivery Plan '!A1313)</f>
        <v>0</v>
      </c>
      <c r="I1313" s="96">
        <f>SUMIFS('Details local delivery'!Y:Y,'Details local delivery'!B:B,A:A)</f>
        <v>0</v>
      </c>
      <c r="J1313" s="97" t="e">
        <f>AVERAGEIFS('Details local delivery'!W:W,'Details local delivery'!B:B,A1313)</f>
        <v>#DIV/0!</v>
      </c>
      <c r="K1313" s="96">
        <f>_xlfn.MAXIFS('Details local delivery'!Z:Z,'Details local delivery'!B:B,A1313)</f>
        <v>0</v>
      </c>
      <c r="L1313" s="96">
        <f>_xlfn.MAXIFS('Details local delivery'!AA:AA,'Details local delivery'!B:B,A1313)</f>
        <v>0</v>
      </c>
      <c r="M1313" s="256">
        <f>IFERROR(_xlfn.MAXIFS('Details local delivery'!AB:AB,'Details local delivery'!B:B,A1313),"-")</f>
        <v>0</v>
      </c>
      <c r="N1313" s="104" t="e">
        <f t="shared" si="227"/>
        <v>#N/A</v>
      </c>
      <c r="O1313" s="104" t="e">
        <f t="shared" si="228"/>
        <v>#N/A</v>
      </c>
      <c r="P1313" s="99">
        <f t="shared" si="229"/>
        <v>0</v>
      </c>
      <c r="Q1313" s="100">
        <f t="shared" si="230"/>
        <v>0</v>
      </c>
      <c r="R1313" s="105" t="e">
        <f t="shared" si="231"/>
        <v>#DIV/0!</v>
      </c>
      <c r="S1313" s="101" t="e">
        <f t="shared" si="225"/>
        <v>#N/A</v>
      </c>
      <c r="T1313" s="102"/>
      <c r="U1313" s="107"/>
      <c r="V1313" s="5"/>
    </row>
    <row r="1314" spans="1:22" ht="15.6" hidden="1" x14ac:dyDescent="0.3">
      <c r="A1314" s="18"/>
      <c r="B1314" s="92" t="str">
        <f>+IFERROR(VLOOKUP(A1314,'Details local delivery'!B:C,2,0),"-")</f>
        <v>-</v>
      </c>
      <c r="C1314" s="93" t="str">
        <f t="shared" si="226"/>
        <v>-</v>
      </c>
      <c r="D1314" s="94" t="str">
        <f>+IFERROR(VLOOKUP(A1314,'Details local delivery'!B:E,4,0),"-")</f>
        <v>-</v>
      </c>
      <c r="E1314" s="94" t="e">
        <f>VLOOKUP(A1314,'Details local delivery'!B:L,11,0)</f>
        <v>#N/A</v>
      </c>
      <c r="F1314" s="94">
        <f>SUMIFS('Details local delivery'!M:M,'Details local delivery'!G:G,'RECAP Delivery Plan '!A1314)</f>
        <v>0</v>
      </c>
      <c r="G1314" s="94" t="e">
        <f>VLOOKUP(A1314,'Details local delivery'!B:J,9,0)</f>
        <v>#N/A</v>
      </c>
      <c r="H1314" s="95">
        <f>SUMIFS('Details local delivery'!K:K,'Details local delivery'!G:G,'RECAP Delivery Plan '!A1314)</f>
        <v>0</v>
      </c>
      <c r="I1314" s="96">
        <f>SUMIFS('Details local delivery'!Y:Y,'Details local delivery'!B:B,A:A)</f>
        <v>0</v>
      </c>
      <c r="J1314" s="97" t="e">
        <f>AVERAGEIFS('Details local delivery'!W:W,'Details local delivery'!B:B,A1314)</f>
        <v>#DIV/0!</v>
      </c>
      <c r="K1314" s="96">
        <f>_xlfn.MAXIFS('Details local delivery'!Z:Z,'Details local delivery'!B:B,A1314)</f>
        <v>0</v>
      </c>
      <c r="L1314" s="96">
        <f>_xlfn.MAXIFS('Details local delivery'!AA:AA,'Details local delivery'!B:B,A1314)</f>
        <v>0</v>
      </c>
      <c r="M1314" s="256">
        <f>IFERROR(_xlfn.MAXIFS('Details local delivery'!AB:AB,'Details local delivery'!B:B,A1314),"-")</f>
        <v>0</v>
      </c>
      <c r="N1314" s="104" t="e">
        <f t="shared" si="227"/>
        <v>#N/A</v>
      </c>
      <c r="O1314" s="104" t="e">
        <f t="shared" si="228"/>
        <v>#N/A</v>
      </c>
      <c r="P1314" s="99">
        <f t="shared" si="229"/>
        <v>0</v>
      </c>
      <c r="Q1314" s="100">
        <f t="shared" si="230"/>
        <v>0</v>
      </c>
      <c r="R1314" s="105" t="e">
        <f t="shared" si="231"/>
        <v>#DIV/0!</v>
      </c>
      <c r="S1314" s="101" t="e">
        <f t="shared" si="225"/>
        <v>#N/A</v>
      </c>
      <c r="T1314" s="102"/>
      <c r="U1314" s="107"/>
      <c r="V1314" s="5"/>
    </row>
    <row r="1315" spans="1:22" ht="15.6" hidden="1" x14ac:dyDescent="0.3">
      <c r="A1315" s="18"/>
      <c r="B1315" s="92" t="str">
        <f>+IFERROR(VLOOKUP(A1315,'Details local delivery'!B:C,2,0),"-")</f>
        <v>-</v>
      </c>
      <c r="C1315" s="93" t="str">
        <f t="shared" si="226"/>
        <v>-</v>
      </c>
      <c r="D1315" s="94" t="str">
        <f>+IFERROR(VLOOKUP(A1315,'Details local delivery'!B:E,4,0),"-")</f>
        <v>-</v>
      </c>
      <c r="E1315" s="94" t="e">
        <f>VLOOKUP(A1315,'Details local delivery'!B:L,11,0)</f>
        <v>#N/A</v>
      </c>
      <c r="F1315" s="94">
        <f>SUMIFS('Details local delivery'!M:M,'Details local delivery'!G:G,'RECAP Delivery Plan '!A1315)</f>
        <v>0</v>
      </c>
      <c r="G1315" s="94" t="e">
        <f>VLOOKUP(A1315,'Details local delivery'!B:J,9,0)</f>
        <v>#N/A</v>
      </c>
      <c r="H1315" s="95">
        <f>SUMIFS('Details local delivery'!K:K,'Details local delivery'!G:G,'RECAP Delivery Plan '!A1315)</f>
        <v>0</v>
      </c>
      <c r="I1315" s="96">
        <f>SUMIFS('Details local delivery'!Y:Y,'Details local delivery'!B:B,A:A)</f>
        <v>0</v>
      </c>
      <c r="J1315" s="97" t="e">
        <f>AVERAGEIFS('Details local delivery'!W:W,'Details local delivery'!B:B,A1315)</f>
        <v>#DIV/0!</v>
      </c>
      <c r="K1315" s="96">
        <f>_xlfn.MAXIFS('Details local delivery'!Z:Z,'Details local delivery'!B:B,A1315)</f>
        <v>0</v>
      </c>
      <c r="L1315" s="96">
        <f>_xlfn.MAXIFS('Details local delivery'!AA:AA,'Details local delivery'!B:B,A1315)</f>
        <v>0</v>
      </c>
      <c r="M1315" s="256">
        <f>IFERROR(_xlfn.MAXIFS('Details local delivery'!AB:AB,'Details local delivery'!B:B,A1315),"-")</f>
        <v>0</v>
      </c>
      <c r="N1315" s="104" t="e">
        <f t="shared" si="227"/>
        <v>#N/A</v>
      </c>
      <c r="O1315" s="104" t="e">
        <f t="shared" si="228"/>
        <v>#N/A</v>
      </c>
      <c r="P1315" s="99">
        <f t="shared" si="229"/>
        <v>0</v>
      </c>
      <c r="Q1315" s="100">
        <f t="shared" si="230"/>
        <v>0</v>
      </c>
      <c r="R1315" s="105" t="e">
        <f t="shared" si="231"/>
        <v>#DIV/0!</v>
      </c>
      <c r="S1315" s="101" t="e">
        <f t="shared" si="225"/>
        <v>#N/A</v>
      </c>
      <c r="T1315" s="102"/>
      <c r="U1315" s="107"/>
      <c r="V1315" s="5"/>
    </row>
    <row r="1316" spans="1:22" ht="15.6" hidden="1" x14ac:dyDescent="0.3">
      <c r="A1316" s="18"/>
      <c r="B1316" s="92" t="str">
        <f>+IFERROR(VLOOKUP(A1316,'Details local delivery'!B:C,2,0),"-")</f>
        <v>-</v>
      </c>
      <c r="C1316" s="93" t="str">
        <f t="shared" si="226"/>
        <v>-</v>
      </c>
      <c r="D1316" s="94" t="str">
        <f>+IFERROR(VLOOKUP(A1316,'Details local delivery'!B:E,4,0),"-")</f>
        <v>-</v>
      </c>
      <c r="E1316" s="94" t="e">
        <f>VLOOKUP(A1316,'Details local delivery'!B:L,11,0)</f>
        <v>#N/A</v>
      </c>
      <c r="F1316" s="94">
        <f>SUMIFS('Details local delivery'!M:M,'Details local delivery'!G:G,'RECAP Delivery Plan '!A1316)</f>
        <v>0</v>
      </c>
      <c r="G1316" s="94" t="e">
        <f>VLOOKUP(A1316,'Details local delivery'!B:J,9,0)</f>
        <v>#N/A</v>
      </c>
      <c r="H1316" s="95">
        <f>SUMIFS('Details local delivery'!K:K,'Details local delivery'!G:G,'RECAP Delivery Plan '!A1316)</f>
        <v>0</v>
      </c>
      <c r="I1316" s="96">
        <f>SUMIFS('Details local delivery'!Y:Y,'Details local delivery'!B:B,A:A)</f>
        <v>0</v>
      </c>
      <c r="J1316" s="97" t="e">
        <f>AVERAGEIFS('Details local delivery'!W:W,'Details local delivery'!B:B,A1316)</f>
        <v>#DIV/0!</v>
      </c>
      <c r="K1316" s="96">
        <f>_xlfn.MAXIFS('Details local delivery'!Z:Z,'Details local delivery'!B:B,A1316)</f>
        <v>0</v>
      </c>
      <c r="L1316" s="96">
        <f>_xlfn.MAXIFS('Details local delivery'!AA:AA,'Details local delivery'!B:B,A1316)</f>
        <v>0</v>
      </c>
      <c r="M1316" s="96">
        <f>_xlfn.MAXIFS('Details local delivery'!AB:AB,'Details local delivery'!B:B,A1316)</f>
        <v>0</v>
      </c>
      <c r="N1316" s="104" t="e">
        <f t="shared" si="227"/>
        <v>#N/A</v>
      </c>
      <c r="O1316" s="104" t="e">
        <f t="shared" si="228"/>
        <v>#N/A</v>
      </c>
      <c r="P1316" s="99">
        <f t="shared" si="229"/>
        <v>0</v>
      </c>
      <c r="Q1316" s="100">
        <f t="shared" si="230"/>
        <v>0</v>
      </c>
      <c r="R1316" s="105" t="e">
        <f t="shared" si="231"/>
        <v>#DIV/0!</v>
      </c>
      <c r="S1316" s="101" t="e">
        <f t="shared" si="225"/>
        <v>#N/A</v>
      </c>
      <c r="T1316" s="102"/>
      <c r="U1316" s="107"/>
      <c r="V1316" s="5"/>
    </row>
    <row r="1317" spans="1:22" ht="15.6" hidden="1" x14ac:dyDescent="0.3">
      <c r="A1317" s="18"/>
      <c r="B1317" s="92" t="str">
        <f>+IFERROR(VLOOKUP(A1317,'Details local delivery'!B:C,2,0),"-")</f>
        <v>-</v>
      </c>
      <c r="C1317" s="93" t="str">
        <f t="shared" si="226"/>
        <v>-</v>
      </c>
      <c r="D1317" s="94" t="str">
        <f>+IFERROR(VLOOKUP(A1317,'Details local delivery'!B:E,4,0),"-")</f>
        <v>-</v>
      </c>
      <c r="E1317" s="94" t="e">
        <f>VLOOKUP(A1317,'Details local delivery'!B:L,11,0)</f>
        <v>#N/A</v>
      </c>
      <c r="F1317" s="94">
        <f>SUMIFS('Details local delivery'!M:M,'Details local delivery'!G:G,'RECAP Delivery Plan '!A1317)</f>
        <v>0</v>
      </c>
      <c r="G1317" s="94" t="e">
        <f>VLOOKUP(A1317,'Details local delivery'!B:J,9,0)</f>
        <v>#N/A</v>
      </c>
      <c r="H1317" s="95">
        <f>SUMIFS('Details local delivery'!K:K,'Details local delivery'!G:G,'RECAP Delivery Plan '!A1317)</f>
        <v>0</v>
      </c>
      <c r="I1317" s="96">
        <f>SUMIFS('Details local delivery'!Y:Y,'Details local delivery'!B:B,A:A)</f>
        <v>0</v>
      </c>
      <c r="J1317" s="97" t="e">
        <f>AVERAGEIFS('Details local delivery'!W:W,'Details local delivery'!B:B,A1317)</f>
        <v>#DIV/0!</v>
      </c>
      <c r="K1317" s="96">
        <f>_xlfn.MAXIFS('Details local delivery'!Z:Z,'Details local delivery'!B:B,A1317)</f>
        <v>0</v>
      </c>
      <c r="L1317" s="96">
        <f>_xlfn.MAXIFS('Details local delivery'!AA:AA,'Details local delivery'!B:B,A1317)</f>
        <v>0</v>
      </c>
      <c r="M1317" s="96">
        <f>_xlfn.MAXIFS('Details local delivery'!AB:AB,'Details local delivery'!B:B,A1317)</f>
        <v>0</v>
      </c>
      <c r="N1317" s="104" t="e">
        <f t="shared" si="227"/>
        <v>#N/A</v>
      </c>
      <c r="O1317" s="104" t="e">
        <f t="shared" si="228"/>
        <v>#N/A</v>
      </c>
      <c r="P1317" s="99">
        <f t="shared" si="229"/>
        <v>0</v>
      </c>
      <c r="Q1317" s="100">
        <f t="shared" si="230"/>
        <v>0</v>
      </c>
      <c r="R1317" s="105" t="e">
        <f t="shared" si="231"/>
        <v>#DIV/0!</v>
      </c>
      <c r="S1317" s="101" t="e">
        <f t="shared" si="225"/>
        <v>#N/A</v>
      </c>
      <c r="T1317" s="102"/>
      <c r="U1317" s="107"/>
      <c r="V1317" s="5"/>
    </row>
    <row r="1318" spans="1:22" ht="15.6" hidden="1" x14ac:dyDescent="0.3">
      <c r="A1318" s="18"/>
      <c r="B1318" s="92" t="str">
        <f>+IFERROR(VLOOKUP(A1318,'Details local delivery'!B:C,2,0),"-")</f>
        <v>-</v>
      </c>
      <c r="C1318" s="93" t="str">
        <f t="shared" si="226"/>
        <v>-</v>
      </c>
      <c r="D1318" s="94" t="str">
        <f>+IFERROR(VLOOKUP(A1318,'Details local delivery'!B:E,4,0),"-")</f>
        <v>-</v>
      </c>
      <c r="E1318" s="94" t="e">
        <f>VLOOKUP(A1318,'Details local delivery'!B:L,11,0)</f>
        <v>#N/A</v>
      </c>
      <c r="F1318" s="94">
        <f>SUMIFS('Details local delivery'!M:M,'Details local delivery'!G:G,'RECAP Delivery Plan '!A1318)</f>
        <v>0</v>
      </c>
      <c r="G1318" s="94" t="e">
        <f>VLOOKUP(A1318,'Details local delivery'!B:J,9,0)</f>
        <v>#N/A</v>
      </c>
      <c r="H1318" s="95">
        <f>SUMIFS('Details local delivery'!K:K,'Details local delivery'!G:G,'RECAP Delivery Plan '!A1318)</f>
        <v>0</v>
      </c>
      <c r="I1318" s="96">
        <f>SUMIFS('Details local delivery'!Y:Y,'Details local delivery'!B:B,A:A)</f>
        <v>0</v>
      </c>
      <c r="J1318" s="97" t="e">
        <f>AVERAGEIFS('Details local delivery'!W:W,'Details local delivery'!B:B,A1318)</f>
        <v>#DIV/0!</v>
      </c>
      <c r="K1318" s="96">
        <f>_xlfn.MAXIFS('Details local delivery'!Z:Z,'Details local delivery'!B:B,A1318)</f>
        <v>0</v>
      </c>
      <c r="L1318" s="96">
        <f>_xlfn.MAXIFS('Details local delivery'!AA:AA,'Details local delivery'!B:B,A1318)</f>
        <v>0</v>
      </c>
      <c r="M1318" s="96">
        <f>_xlfn.MAXIFS('Details local delivery'!AB:AB,'Details local delivery'!B:B,A1318)</f>
        <v>0</v>
      </c>
      <c r="N1318" s="104" t="e">
        <f t="shared" si="227"/>
        <v>#N/A</v>
      </c>
      <c r="O1318" s="104" t="e">
        <f t="shared" si="228"/>
        <v>#N/A</v>
      </c>
      <c r="P1318" s="99">
        <f t="shared" si="229"/>
        <v>0</v>
      </c>
      <c r="Q1318" s="100">
        <f t="shared" si="230"/>
        <v>0</v>
      </c>
      <c r="R1318" s="105" t="e">
        <f t="shared" si="231"/>
        <v>#DIV/0!</v>
      </c>
      <c r="S1318" s="101" t="e">
        <f t="shared" si="225"/>
        <v>#N/A</v>
      </c>
      <c r="T1318" s="102"/>
      <c r="U1318" s="107"/>
      <c r="V1318" s="5"/>
    </row>
    <row r="1319" spans="1:22" ht="15.6" hidden="1" x14ac:dyDescent="0.3">
      <c r="A1319" s="18"/>
      <c r="B1319" s="92" t="str">
        <f>+IFERROR(VLOOKUP(A1319,'Details local delivery'!B:C,2,0),"-")</f>
        <v>-</v>
      </c>
      <c r="C1319" s="93" t="str">
        <f t="shared" si="226"/>
        <v>-</v>
      </c>
      <c r="D1319" s="94" t="str">
        <f>+IFERROR(VLOOKUP(A1319,'Details local delivery'!B:E,4,0),"-")</f>
        <v>-</v>
      </c>
      <c r="E1319" s="94" t="e">
        <f>VLOOKUP(A1319,'Details local delivery'!B:L,11,0)</f>
        <v>#N/A</v>
      </c>
      <c r="F1319" s="94">
        <f>SUMIFS('Details local delivery'!M:M,'Details local delivery'!G:G,'RECAP Delivery Plan '!A1319)</f>
        <v>0</v>
      </c>
      <c r="G1319" s="94" t="e">
        <f>VLOOKUP(A1319,'Details local delivery'!B:J,9,0)</f>
        <v>#N/A</v>
      </c>
      <c r="H1319" s="95">
        <f>SUMIFS('Details local delivery'!K:K,'Details local delivery'!G:G,'RECAP Delivery Plan '!A1319)</f>
        <v>0</v>
      </c>
      <c r="I1319" s="96">
        <f>SUMIFS('Details local delivery'!Y:Y,'Details local delivery'!B:B,A:A)</f>
        <v>0</v>
      </c>
      <c r="J1319" s="97" t="e">
        <f>AVERAGEIFS('Details local delivery'!W:W,'Details local delivery'!B:B,A1319)</f>
        <v>#DIV/0!</v>
      </c>
      <c r="K1319" s="96">
        <f>_xlfn.MAXIFS('Details local delivery'!Z:Z,'Details local delivery'!B:B,A1319)</f>
        <v>0</v>
      </c>
      <c r="L1319" s="96">
        <f>_xlfn.MAXIFS('Details local delivery'!AA:AA,'Details local delivery'!B:B,A1319)</f>
        <v>0</v>
      </c>
      <c r="M1319" s="256">
        <f>IFERROR(_xlfn.MAXIFS('Details local delivery'!AB:AB,'Details local delivery'!B:B,A1319),"-")</f>
        <v>0</v>
      </c>
      <c r="N1319" s="104" t="e">
        <f t="shared" si="227"/>
        <v>#N/A</v>
      </c>
      <c r="O1319" s="104" t="e">
        <f t="shared" si="228"/>
        <v>#N/A</v>
      </c>
      <c r="P1319" s="99">
        <f t="shared" si="229"/>
        <v>0</v>
      </c>
      <c r="Q1319" s="100">
        <f t="shared" si="230"/>
        <v>0</v>
      </c>
      <c r="R1319" s="105" t="e">
        <f t="shared" si="231"/>
        <v>#DIV/0!</v>
      </c>
      <c r="S1319" s="101" t="e">
        <f t="shared" si="225"/>
        <v>#N/A</v>
      </c>
      <c r="T1319" s="102"/>
      <c r="U1319" s="107"/>
      <c r="V1319" s="5"/>
    </row>
    <row r="1320" spans="1:22" ht="15.6" hidden="1" x14ac:dyDescent="0.3">
      <c r="A1320" s="18"/>
      <c r="B1320" s="92" t="str">
        <f>+IFERROR(VLOOKUP(A1320,'Details local delivery'!B:C,2,0),"-")</f>
        <v>-</v>
      </c>
      <c r="C1320" s="93" t="str">
        <f t="shared" si="226"/>
        <v>-</v>
      </c>
      <c r="D1320" s="94" t="str">
        <f>+IFERROR(VLOOKUP(A1320,'Details local delivery'!B:E,4,0),"-")</f>
        <v>-</v>
      </c>
      <c r="E1320" s="94" t="e">
        <f>VLOOKUP(A1320,'Details local delivery'!B:L,11,0)</f>
        <v>#N/A</v>
      </c>
      <c r="F1320" s="94">
        <f>SUMIFS('Details local delivery'!M:M,'Details local delivery'!G:G,'RECAP Delivery Plan '!A1320)</f>
        <v>0</v>
      </c>
      <c r="G1320" s="94" t="e">
        <f>VLOOKUP(A1320,'Details local delivery'!B:J,9,0)</f>
        <v>#N/A</v>
      </c>
      <c r="H1320" s="95">
        <f>SUMIFS('Details local delivery'!K:K,'Details local delivery'!G:G,'RECAP Delivery Plan '!A1320)</f>
        <v>0</v>
      </c>
      <c r="I1320" s="96">
        <f>SUMIFS('Details local delivery'!Y:Y,'Details local delivery'!B:B,A:A)</f>
        <v>0</v>
      </c>
      <c r="J1320" s="97" t="e">
        <f>AVERAGEIFS('Details local delivery'!W:W,'Details local delivery'!B:B,A1320)</f>
        <v>#DIV/0!</v>
      </c>
      <c r="K1320" s="96">
        <f>_xlfn.MAXIFS('Details local delivery'!Z:Z,'Details local delivery'!B:B,A1320)</f>
        <v>0</v>
      </c>
      <c r="L1320" s="96">
        <f>_xlfn.MAXIFS('Details local delivery'!AA:AA,'Details local delivery'!B:B,A1320)</f>
        <v>0</v>
      </c>
      <c r="M1320" s="256">
        <f>IFERROR(_xlfn.MAXIFS('Details local delivery'!AB:AB,'Details local delivery'!B:B,A1320),"-")</f>
        <v>0</v>
      </c>
      <c r="N1320" s="104" t="e">
        <f t="shared" si="227"/>
        <v>#N/A</v>
      </c>
      <c r="O1320" s="104" t="e">
        <f t="shared" si="228"/>
        <v>#N/A</v>
      </c>
      <c r="P1320" s="99">
        <f t="shared" si="229"/>
        <v>0</v>
      </c>
      <c r="Q1320" s="100">
        <f t="shared" si="230"/>
        <v>0</v>
      </c>
      <c r="R1320" s="105" t="e">
        <f t="shared" si="231"/>
        <v>#DIV/0!</v>
      </c>
      <c r="S1320" s="101" t="e">
        <f t="shared" si="225"/>
        <v>#N/A</v>
      </c>
      <c r="T1320" s="102"/>
      <c r="U1320" s="107"/>
      <c r="V1320" s="5"/>
    </row>
    <row r="1321" spans="1:22" ht="15.6" hidden="1" x14ac:dyDescent="0.3">
      <c r="A1321" s="18"/>
      <c r="B1321" s="92" t="str">
        <f>+IFERROR(VLOOKUP(A1321,'Details local delivery'!B:C,2,0),"-")</f>
        <v>-</v>
      </c>
      <c r="C1321" s="93" t="str">
        <f t="shared" si="226"/>
        <v>-</v>
      </c>
      <c r="D1321" s="94" t="str">
        <f>+IFERROR(VLOOKUP(A1321,'Details local delivery'!B:E,4,0),"-")</f>
        <v>-</v>
      </c>
      <c r="E1321" s="94" t="e">
        <f>VLOOKUP(A1321,'Details local delivery'!B:L,11,0)</f>
        <v>#N/A</v>
      </c>
      <c r="F1321" s="94">
        <f>SUMIFS('Details local delivery'!M:M,'Details local delivery'!G:G,'RECAP Delivery Plan '!A1321)</f>
        <v>0</v>
      </c>
      <c r="G1321" s="94" t="e">
        <f>VLOOKUP(A1321,'Details local delivery'!B:J,9,0)</f>
        <v>#N/A</v>
      </c>
      <c r="H1321" s="95">
        <f>SUMIFS('Details local delivery'!K:K,'Details local delivery'!G:G,'RECAP Delivery Plan '!A1321)</f>
        <v>0</v>
      </c>
      <c r="I1321" s="96">
        <f>SUMIFS('Details local delivery'!Y:Y,'Details local delivery'!B:B,A:A)</f>
        <v>0</v>
      </c>
      <c r="J1321" s="97" t="e">
        <f>AVERAGEIFS('Details local delivery'!W:W,'Details local delivery'!B:B,A1321)</f>
        <v>#DIV/0!</v>
      </c>
      <c r="K1321" s="96">
        <f>_xlfn.MAXIFS('Details local delivery'!Z:Z,'Details local delivery'!B:B,A1321)</f>
        <v>0</v>
      </c>
      <c r="L1321" s="96">
        <f>_xlfn.MAXIFS('Details local delivery'!AA:AA,'Details local delivery'!B:B,A1321)</f>
        <v>0</v>
      </c>
      <c r="M1321" s="96">
        <f>_xlfn.MAXIFS('Details local delivery'!AB:AB,'Details local delivery'!B:B,A1321)</f>
        <v>0</v>
      </c>
      <c r="N1321" s="104" t="e">
        <f t="shared" si="227"/>
        <v>#N/A</v>
      </c>
      <c r="O1321" s="104" t="e">
        <f t="shared" si="228"/>
        <v>#N/A</v>
      </c>
      <c r="P1321" s="99">
        <f t="shared" si="229"/>
        <v>0</v>
      </c>
      <c r="Q1321" s="100">
        <f t="shared" si="230"/>
        <v>0</v>
      </c>
      <c r="R1321" s="105" t="e">
        <f t="shared" si="231"/>
        <v>#DIV/0!</v>
      </c>
      <c r="S1321" s="101" t="e">
        <f t="shared" si="225"/>
        <v>#N/A</v>
      </c>
      <c r="T1321" s="102"/>
      <c r="U1321" s="107"/>
      <c r="V1321" s="5"/>
    </row>
    <row r="1322" spans="1:22" ht="15.6" hidden="1" x14ac:dyDescent="0.3">
      <c r="A1322" s="18"/>
      <c r="B1322" s="92" t="str">
        <f>+IFERROR(VLOOKUP(A1322,'Details local delivery'!B:C,2,0),"-")</f>
        <v>-</v>
      </c>
      <c r="C1322" s="93" t="str">
        <f t="shared" si="226"/>
        <v>-</v>
      </c>
      <c r="D1322" s="94" t="str">
        <f>+IFERROR(VLOOKUP(A1322,'Details local delivery'!B:E,4,0),"-")</f>
        <v>-</v>
      </c>
      <c r="E1322" s="94" t="e">
        <f>VLOOKUP(A1322,'Details local delivery'!B:L,11,0)</f>
        <v>#N/A</v>
      </c>
      <c r="F1322" s="94">
        <f>SUMIFS('Details local delivery'!M:M,'Details local delivery'!G:G,'RECAP Delivery Plan '!A1322)</f>
        <v>0</v>
      </c>
      <c r="G1322" s="94" t="e">
        <f>VLOOKUP(A1322,'Details local delivery'!B:J,9,0)</f>
        <v>#N/A</v>
      </c>
      <c r="H1322" s="95">
        <f>SUMIFS('Details local delivery'!K:K,'Details local delivery'!G:G,'RECAP Delivery Plan '!A1322)</f>
        <v>0</v>
      </c>
      <c r="I1322" s="96">
        <f>SUMIFS('Details local delivery'!Y:Y,'Details local delivery'!B:B,A:A)</f>
        <v>0</v>
      </c>
      <c r="J1322" s="97" t="e">
        <f>AVERAGEIFS('Details local delivery'!W:W,'Details local delivery'!B:B,A1322)</f>
        <v>#DIV/0!</v>
      </c>
      <c r="K1322" s="96">
        <f>_xlfn.MAXIFS('Details local delivery'!Z:Z,'Details local delivery'!B:B,A1322)</f>
        <v>0</v>
      </c>
      <c r="L1322" s="96">
        <f>_xlfn.MAXIFS('Details local delivery'!AA:AA,'Details local delivery'!B:B,A1322)</f>
        <v>0</v>
      </c>
      <c r="M1322" s="96">
        <f>_xlfn.MAXIFS('Details local delivery'!AB:AB,'Details local delivery'!B:B,A1322)</f>
        <v>0</v>
      </c>
      <c r="N1322" s="104" t="e">
        <f t="shared" si="227"/>
        <v>#N/A</v>
      </c>
      <c r="O1322" s="104" t="e">
        <f t="shared" si="228"/>
        <v>#N/A</v>
      </c>
      <c r="P1322" s="99">
        <f t="shared" si="229"/>
        <v>0</v>
      </c>
      <c r="Q1322" s="100">
        <f t="shared" si="230"/>
        <v>0</v>
      </c>
      <c r="R1322" s="105" t="e">
        <f t="shared" si="231"/>
        <v>#DIV/0!</v>
      </c>
      <c r="S1322" s="101" t="e">
        <f t="shared" si="225"/>
        <v>#N/A</v>
      </c>
      <c r="T1322" s="102"/>
      <c r="U1322" s="107"/>
      <c r="V1322" s="5"/>
    </row>
    <row r="1323" spans="1:22" ht="15.6" hidden="1" x14ac:dyDescent="0.3">
      <c r="A1323" s="18"/>
      <c r="B1323" s="92" t="str">
        <f>+IFERROR(VLOOKUP(A1323,'Details local delivery'!B:C,2,0),"-")</f>
        <v>-</v>
      </c>
      <c r="C1323" s="93" t="str">
        <f t="shared" si="226"/>
        <v>-</v>
      </c>
      <c r="D1323" s="94" t="str">
        <f>+IFERROR(VLOOKUP(A1323,'Details local delivery'!B:E,4,0),"-")</f>
        <v>-</v>
      </c>
      <c r="E1323" s="94" t="e">
        <f>VLOOKUP(A1323,'Details local delivery'!B:L,11,0)</f>
        <v>#N/A</v>
      </c>
      <c r="F1323" s="94">
        <f>SUMIFS('Details local delivery'!M:M,'Details local delivery'!G:G,'RECAP Delivery Plan '!A1323)</f>
        <v>0</v>
      </c>
      <c r="G1323" s="94" t="e">
        <f>VLOOKUP(A1323,'Details local delivery'!B:J,9,0)</f>
        <v>#N/A</v>
      </c>
      <c r="H1323" s="95">
        <f>SUMIFS('Details local delivery'!K:K,'Details local delivery'!G:G,'RECAP Delivery Plan '!A1323)</f>
        <v>0</v>
      </c>
      <c r="I1323" s="96">
        <f>SUMIFS('Details local delivery'!Y:Y,'Details local delivery'!B:B,A:A)</f>
        <v>0</v>
      </c>
      <c r="J1323" s="97" t="e">
        <f>AVERAGEIFS('Details local delivery'!W:W,'Details local delivery'!B:B,A1323)</f>
        <v>#DIV/0!</v>
      </c>
      <c r="K1323" s="96">
        <f>_xlfn.MAXIFS('Details local delivery'!Z:Z,'Details local delivery'!B:B,A1323)</f>
        <v>0</v>
      </c>
      <c r="L1323" s="96">
        <f>_xlfn.MAXIFS('Details local delivery'!AA:AA,'Details local delivery'!B:B,A1323)</f>
        <v>0</v>
      </c>
      <c r="M1323" s="256">
        <f>IFERROR(_xlfn.MAXIFS('Details local delivery'!AB:AB,'Details local delivery'!B:B,A1323),"-")</f>
        <v>0</v>
      </c>
      <c r="N1323" s="104" t="e">
        <f t="shared" si="227"/>
        <v>#N/A</v>
      </c>
      <c r="O1323" s="104" t="e">
        <f t="shared" si="228"/>
        <v>#N/A</v>
      </c>
      <c r="P1323" s="99">
        <f t="shared" si="229"/>
        <v>0</v>
      </c>
      <c r="Q1323" s="100">
        <f t="shared" si="230"/>
        <v>0</v>
      </c>
      <c r="R1323" s="105" t="e">
        <f t="shared" si="231"/>
        <v>#DIV/0!</v>
      </c>
      <c r="S1323" s="101" t="e">
        <f t="shared" si="225"/>
        <v>#N/A</v>
      </c>
      <c r="T1323" s="102"/>
      <c r="U1323" s="107"/>
      <c r="V1323" s="5"/>
    </row>
    <row r="1324" spans="1:22" ht="15.6" hidden="1" x14ac:dyDescent="0.3">
      <c r="A1324" s="18"/>
      <c r="B1324" s="92" t="str">
        <f>+IFERROR(VLOOKUP(A1324,'Details local delivery'!B:C,2,0),"-")</f>
        <v>-</v>
      </c>
      <c r="C1324" s="93" t="str">
        <f t="shared" si="226"/>
        <v>-</v>
      </c>
      <c r="D1324" s="94" t="str">
        <f>+IFERROR(VLOOKUP(A1324,'Details local delivery'!B:E,4,0),"-")</f>
        <v>-</v>
      </c>
      <c r="E1324" s="94" t="e">
        <f>VLOOKUP(A1324,'Details local delivery'!B:L,11,0)</f>
        <v>#N/A</v>
      </c>
      <c r="F1324" s="94">
        <f>SUMIFS('Details local delivery'!M:M,'Details local delivery'!G:G,'RECAP Delivery Plan '!A1324)</f>
        <v>0</v>
      </c>
      <c r="G1324" s="94" t="e">
        <f>VLOOKUP(A1324,'Details local delivery'!B:J,9,0)</f>
        <v>#N/A</v>
      </c>
      <c r="H1324" s="95">
        <f>SUMIFS('Details local delivery'!K:K,'Details local delivery'!G:G,'RECAP Delivery Plan '!A1324)</f>
        <v>0</v>
      </c>
      <c r="I1324" s="96">
        <f>SUMIFS('Details local delivery'!Y:Y,'Details local delivery'!B:B,A:A)</f>
        <v>0</v>
      </c>
      <c r="J1324" s="97" t="e">
        <f>AVERAGEIFS('Details local delivery'!W:W,'Details local delivery'!B:B,A1324)</f>
        <v>#DIV/0!</v>
      </c>
      <c r="K1324" s="96">
        <f>_xlfn.MAXIFS('Details local delivery'!Z:Z,'Details local delivery'!B:B,A1324)</f>
        <v>0</v>
      </c>
      <c r="L1324" s="96">
        <f>_xlfn.MAXIFS('Details local delivery'!AA:AA,'Details local delivery'!B:B,A1324)</f>
        <v>0</v>
      </c>
      <c r="M1324" s="96">
        <f>_xlfn.MAXIFS('Details local delivery'!AB:AB,'Details local delivery'!B:B,A1324)</f>
        <v>0</v>
      </c>
      <c r="N1324" s="104" t="e">
        <f t="shared" si="227"/>
        <v>#N/A</v>
      </c>
      <c r="O1324" s="104" t="e">
        <f t="shared" si="228"/>
        <v>#N/A</v>
      </c>
      <c r="P1324" s="99">
        <f t="shared" si="229"/>
        <v>0</v>
      </c>
      <c r="Q1324" s="100">
        <f t="shared" si="230"/>
        <v>0</v>
      </c>
      <c r="R1324" s="105" t="e">
        <f t="shared" si="231"/>
        <v>#DIV/0!</v>
      </c>
      <c r="S1324" s="101" t="e">
        <f t="shared" si="225"/>
        <v>#N/A</v>
      </c>
      <c r="T1324" s="102"/>
      <c r="U1324" s="107"/>
      <c r="V1324" s="5"/>
    </row>
    <row r="1325" spans="1:22" ht="15.6" hidden="1" x14ac:dyDescent="0.3">
      <c r="A1325" s="18"/>
      <c r="B1325" s="92" t="str">
        <f>+IFERROR(VLOOKUP(A1325,'Details local delivery'!B:C,2,0),"-")</f>
        <v>-</v>
      </c>
      <c r="C1325" s="93" t="str">
        <f t="shared" si="226"/>
        <v>-</v>
      </c>
      <c r="D1325" s="94" t="str">
        <f>+IFERROR(VLOOKUP(A1325,'Details local delivery'!B:E,4,0),"-")</f>
        <v>-</v>
      </c>
      <c r="E1325" s="94" t="e">
        <f>VLOOKUP(A1325,'Details local delivery'!B:L,11,0)</f>
        <v>#N/A</v>
      </c>
      <c r="F1325" s="94">
        <f>SUMIFS('Details local delivery'!M:M,'Details local delivery'!G:G,'RECAP Delivery Plan '!A1325)</f>
        <v>0</v>
      </c>
      <c r="G1325" s="94" t="e">
        <f>VLOOKUP(A1325,'Details local delivery'!B:J,9,0)</f>
        <v>#N/A</v>
      </c>
      <c r="H1325" s="95">
        <f>SUMIFS('Details local delivery'!K:K,'Details local delivery'!G:G,'RECAP Delivery Plan '!A1325)</f>
        <v>0</v>
      </c>
      <c r="I1325" s="96">
        <f>SUMIFS('Details local delivery'!Y:Y,'Details local delivery'!B:B,A:A)</f>
        <v>0</v>
      </c>
      <c r="J1325" s="97" t="e">
        <f>AVERAGEIFS('Details local delivery'!W:W,'Details local delivery'!B:B,A1325)</f>
        <v>#DIV/0!</v>
      </c>
      <c r="K1325" s="96">
        <f>_xlfn.MAXIFS('Details local delivery'!Z:Z,'Details local delivery'!B:B,A1325)</f>
        <v>0</v>
      </c>
      <c r="L1325" s="96">
        <f>_xlfn.MAXIFS('Details local delivery'!AA:AA,'Details local delivery'!B:B,A1325)</f>
        <v>0</v>
      </c>
      <c r="M1325" s="256">
        <f>IFERROR(_xlfn.MAXIFS('Details local delivery'!AB:AB,'Details local delivery'!B:B,A1325),"-")</f>
        <v>0</v>
      </c>
      <c r="N1325" s="104" t="e">
        <f t="shared" si="227"/>
        <v>#N/A</v>
      </c>
      <c r="O1325" s="104" t="e">
        <f t="shared" si="228"/>
        <v>#N/A</v>
      </c>
      <c r="P1325" s="99">
        <f t="shared" si="229"/>
        <v>0</v>
      </c>
      <c r="Q1325" s="100">
        <f t="shared" si="230"/>
        <v>0</v>
      </c>
      <c r="R1325" s="105" t="e">
        <f t="shared" si="231"/>
        <v>#DIV/0!</v>
      </c>
      <c r="S1325" s="101" t="e">
        <f t="shared" si="225"/>
        <v>#N/A</v>
      </c>
      <c r="T1325" s="102"/>
      <c r="U1325" s="107"/>
      <c r="V1325" s="5"/>
    </row>
    <row r="1326" spans="1:22" ht="15.6" hidden="1" x14ac:dyDescent="0.3">
      <c r="A1326" s="18"/>
      <c r="B1326" s="92" t="str">
        <f>+IFERROR(VLOOKUP(A1326,'Details local delivery'!B:C,2,0),"-")</f>
        <v>-</v>
      </c>
      <c r="C1326" s="93" t="str">
        <f t="shared" si="226"/>
        <v>-</v>
      </c>
      <c r="D1326" s="94" t="str">
        <f>+IFERROR(VLOOKUP(A1326,'Details local delivery'!B:E,4,0),"-")</f>
        <v>-</v>
      </c>
      <c r="E1326" s="94" t="e">
        <f>VLOOKUP(A1326,'Details local delivery'!B:L,11,0)</f>
        <v>#N/A</v>
      </c>
      <c r="F1326" s="94">
        <f>SUMIFS('Details local delivery'!M:M,'Details local delivery'!G:G,'RECAP Delivery Plan '!A1326)</f>
        <v>0</v>
      </c>
      <c r="G1326" s="94" t="e">
        <f>VLOOKUP(A1326,'Details local delivery'!B:J,9,0)</f>
        <v>#N/A</v>
      </c>
      <c r="H1326" s="95">
        <f>SUMIFS('Details local delivery'!K:K,'Details local delivery'!G:G,'RECAP Delivery Plan '!A1326)</f>
        <v>0</v>
      </c>
      <c r="I1326" s="96">
        <f>SUMIFS('Details local delivery'!Y:Y,'Details local delivery'!B:B,A:A)</f>
        <v>0</v>
      </c>
      <c r="J1326" s="97" t="e">
        <f>AVERAGEIFS('Details local delivery'!W:W,'Details local delivery'!B:B,A1326)</f>
        <v>#DIV/0!</v>
      </c>
      <c r="K1326" s="96">
        <f>_xlfn.MAXIFS('Details local delivery'!Z:Z,'Details local delivery'!B:B,A1326)</f>
        <v>0</v>
      </c>
      <c r="L1326" s="96">
        <f>_xlfn.MAXIFS('Details local delivery'!AA:AA,'Details local delivery'!B:B,A1326)</f>
        <v>0</v>
      </c>
      <c r="M1326" s="256">
        <f>IFERROR(_xlfn.MAXIFS('Details local delivery'!AB:AB,'Details local delivery'!B:B,A1326),"-")</f>
        <v>0</v>
      </c>
      <c r="N1326" s="104" t="e">
        <f t="shared" si="227"/>
        <v>#N/A</v>
      </c>
      <c r="O1326" s="104" t="e">
        <f t="shared" si="228"/>
        <v>#N/A</v>
      </c>
      <c r="P1326" s="99">
        <f t="shared" si="229"/>
        <v>0</v>
      </c>
      <c r="Q1326" s="100">
        <f t="shared" si="230"/>
        <v>0</v>
      </c>
      <c r="R1326" s="105" t="e">
        <f t="shared" si="231"/>
        <v>#DIV/0!</v>
      </c>
      <c r="S1326" s="101" t="e">
        <f t="shared" si="225"/>
        <v>#N/A</v>
      </c>
      <c r="T1326" s="102"/>
      <c r="U1326" s="107"/>
      <c r="V1326" s="5"/>
    </row>
    <row r="1327" spans="1:22" ht="15.6" hidden="1" x14ac:dyDescent="0.3">
      <c r="A1327" s="18"/>
      <c r="B1327" s="92" t="str">
        <f>+IFERROR(VLOOKUP(A1327,'Details local delivery'!B:C,2,0),"-")</f>
        <v>-</v>
      </c>
      <c r="C1327" s="93" t="str">
        <f t="shared" si="226"/>
        <v>-</v>
      </c>
      <c r="D1327" s="94" t="str">
        <f>+IFERROR(VLOOKUP(A1327,'Details local delivery'!B:E,4,0),"-")</f>
        <v>-</v>
      </c>
      <c r="E1327" s="94" t="e">
        <f>VLOOKUP(A1327,'Details local delivery'!B:L,11,0)</f>
        <v>#N/A</v>
      </c>
      <c r="F1327" s="94">
        <f>SUMIFS('Details local delivery'!M:M,'Details local delivery'!G:G,'RECAP Delivery Plan '!A1327)</f>
        <v>0</v>
      </c>
      <c r="G1327" s="94" t="e">
        <f>VLOOKUP(A1327,'Details local delivery'!B:J,9,0)</f>
        <v>#N/A</v>
      </c>
      <c r="H1327" s="95">
        <f>SUMIFS('Details local delivery'!K:K,'Details local delivery'!G:G,'RECAP Delivery Plan '!A1327)</f>
        <v>0</v>
      </c>
      <c r="I1327" s="96">
        <f>SUMIFS('Details local delivery'!Y:Y,'Details local delivery'!B:B,A:A)</f>
        <v>0</v>
      </c>
      <c r="J1327" s="97" t="e">
        <f>AVERAGEIFS('Details local delivery'!W:W,'Details local delivery'!B:B,A1327)</f>
        <v>#DIV/0!</v>
      </c>
      <c r="K1327" s="96">
        <f>_xlfn.MAXIFS('Details local delivery'!Z:Z,'Details local delivery'!B:B,A1327)</f>
        <v>0</v>
      </c>
      <c r="L1327" s="96">
        <f>_xlfn.MAXIFS('Details local delivery'!AA:AA,'Details local delivery'!B:B,A1327)</f>
        <v>0</v>
      </c>
      <c r="M1327" s="96">
        <f>_xlfn.MAXIFS('Details local delivery'!AB:AB,'Details local delivery'!B:B,A1327)</f>
        <v>0</v>
      </c>
      <c r="N1327" s="104" t="e">
        <f t="shared" si="227"/>
        <v>#N/A</v>
      </c>
      <c r="O1327" s="104" t="e">
        <f t="shared" si="228"/>
        <v>#N/A</v>
      </c>
      <c r="P1327" s="99">
        <f t="shared" si="229"/>
        <v>0</v>
      </c>
      <c r="Q1327" s="100">
        <f t="shared" si="230"/>
        <v>0</v>
      </c>
      <c r="R1327" s="105" t="e">
        <f t="shared" si="231"/>
        <v>#DIV/0!</v>
      </c>
      <c r="S1327" s="101" t="e">
        <f t="shared" si="225"/>
        <v>#N/A</v>
      </c>
      <c r="T1327" s="102"/>
      <c r="U1327" s="107"/>
      <c r="V1327" s="5"/>
    </row>
    <row r="1328" spans="1:22" ht="15.6" hidden="1" x14ac:dyDescent="0.3">
      <c r="A1328" s="18"/>
      <c r="B1328" s="92" t="str">
        <f>+IFERROR(VLOOKUP(A1328,'Details local delivery'!B:C,2,0),"-")</f>
        <v>-</v>
      </c>
      <c r="C1328" s="93" t="str">
        <f t="shared" si="226"/>
        <v>-</v>
      </c>
      <c r="D1328" s="94" t="str">
        <f>+IFERROR(VLOOKUP(A1328,'Details local delivery'!B:E,4,0),"-")</f>
        <v>-</v>
      </c>
      <c r="E1328" s="94" t="e">
        <f>VLOOKUP(A1328,'Details local delivery'!B:L,11,0)</f>
        <v>#N/A</v>
      </c>
      <c r="F1328" s="94">
        <f>SUMIFS('Details local delivery'!M:M,'Details local delivery'!G:G,'RECAP Delivery Plan '!A1328)</f>
        <v>0</v>
      </c>
      <c r="G1328" s="94" t="e">
        <f>VLOOKUP(A1328,'Details local delivery'!B:J,9,0)</f>
        <v>#N/A</v>
      </c>
      <c r="H1328" s="95">
        <f>SUMIFS('Details local delivery'!K:K,'Details local delivery'!G:G,'RECAP Delivery Plan '!A1328)</f>
        <v>0</v>
      </c>
      <c r="I1328" s="96">
        <f>SUMIFS('Details local delivery'!Y:Y,'Details local delivery'!B:B,A:A)</f>
        <v>0</v>
      </c>
      <c r="J1328" s="97" t="e">
        <f>AVERAGEIFS('Details local delivery'!W:W,'Details local delivery'!B:B,A1328)</f>
        <v>#DIV/0!</v>
      </c>
      <c r="K1328" s="96">
        <f>_xlfn.MAXIFS('Details local delivery'!Z:Z,'Details local delivery'!B:B,A1328)</f>
        <v>0</v>
      </c>
      <c r="L1328" s="96">
        <f>_xlfn.MAXIFS('Details local delivery'!AA:AA,'Details local delivery'!B:B,A1328)</f>
        <v>0</v>
      </c>
      <c r="M1328" s="256">
        <f>IFERROR(_xlfn.MAXIFS('Details local delivery'!AB:AB,'Details local delivery'!B:B,A1328),"-")</f>
        <v>0</v>
      </c>
      <c r="N1328" s="104" t="e">
        <f t="shared" si="227"/>
        <v>#N/A</v>
      </c>
      <c r="O1328" s="104" t="e">
        <f t="shared" si="228"/>
        <v>#N/A</v>
      </c>
      <c r="P1328" s="99">
        <f t="shared" si="229"/>
        <v>0</v>
      </c>
      <c r="Q1328" s="100">
        <f t="shared" si="230"/>
        <v>0</v>
      </c>
      <c r="R1328" s="105" t="e">
        <f t="shared" si="231"/>
        <v>#DIV/0!</v>
      </c>
      <c r="S1328" s="101" t="e">
        <f t="shared" si="225"/>
        <v>#N/A</v>
      </c>
      <c r="T1328" s="102"/>
      <c r="U1328" s="107"/>
      <c r="V1328" s="5"/>
    </row>
    <row r="1329" spans="1:22" ht="15.6" hidden="1" x14ac:dyDescent="0.3">
      <c r="A1329" s="18"/>
      <c r="B1329" s="92" t="str">
        <f>+IFERROR(VLOOKUP(A1329,'Details local delivery'!B:C,2,0),"-")</f>
        <v>-</v>
      </c>
      <c r="C1329" s="93" t="str">
        <f t="shared" si="226"/>
        <v>-</v>
      </c>
      <c r="D1329" s="94" t="str">
        <f>+IFERROR(VLOOKUP(A1329,'Details local delivery'!B:E,4,0),"-")</f>
        <v>-</v>
      </c>
      <c r="E1329" s="94" t="e">
        <f>VLOOKUP(A1329,'Details local delivery'!B:L,11,0)</f>
        <v>#N/A</v>
      </c>
      <c r="F1329" s="94">
        <f>SUMIFS('Details local delivery'!M:M,'Details local delivery'!G:G,'RECAP Delivery Plan '!A1329)</f>
        <v>0</v>
      </c>
      <c r="G1329" s="94" t="e">
        <f>VLOOKUP(A1329,'Details local delivery'!B:J,9,0)</f>
        <v>#N/A</v>
      </c>
      <c r="H1329" s="95">
        <f>SUMIFS('Details local delivery'!K:K,'Details local delivery'!G:G,'RECAP Delivery Plan '!A1329)</f>
        <v>0</v>
      </c>
      <c r="I1329" s="96">
        <f>SUMIFS('Details local delivery'!Y:Y,'Details local delivery'!B:B,A:A)</f>
        <v>0</v>
      </c>
      <c r="J1329" s="97" t="e">
        <f>AVERAGEIFS('Details local delivery'!W:W,'Details local delivery'!B:B,A1329)</f>
        <v>#DIV/0!</v>
      </c>
      <c r="K1329" s="96">
        <f>_xlfn.MAXIFS('Details local delivery'!Z:Z,'Details local delivery'!B:B,A1329)</f>
        <v>0</v>
      </c>
      <c r="L1329" s="96">
        <f>_xlfn.MAXIFS('Details local delivery'!AA:AA,'Details local delivery'!B:B,A1329)</f>
        <v>0</v>
      </c>
      <c r="M1329" s="256">
        <f>IFERROR(_xlfn.MAXIFS('Details local delivery'!AB:AB,'Details local delivery'!B:B,A1329),"-")</f>
        <v>0</v>
      </c>
      <c r="N1329" s="104" t="e">
        <f t="shared" si="227"/>
        <v>#N/A</v>
      </c>
      <c r="O1329" s="104" t="e">
        <f t="shared" si="228"/>
        <v>#N/A</v>
      </c>
      <c r="P1329" s="99">
        <f t="shared" si="229"/>
        <v>0</v>
      </c>
      <c r="Q1329" s="100">
        <f t="shared" si="230"/>
        <v>0</v>
      </c>
      <c r="R1329" s="105" t="e">
        <f t="shared" si="231"/>
        <v>#DIV/0!</v>
      </c>
      <c r="S1329" s="101" t="e">
        <f t="shared" si="225"/>
        <v>#N/A</v>
      </c>
      <c r="T1329" s="102"/>
      <c r="U1329" s="107"/>
      <c r="V1329" s="5"/>
    </row>
    <row r="1330" spans="1:22" ht="15.6" hidden="1" x14ac:dyDescent="0.3">
      <c r="A1330" s="18"/>
      <c r="B1330" s="92" t="str">
        <f>+IFERROR(VLOOKUP(A1330,'Details local delivery'!B:C,2,0),"-")</f>
        <v>-</v>
      </c>
      <c r="C1330" s="93" t="str">
        <f t="shared" si="226"/>
        <v>-</v>
      </c>
      <c r="D1330" s="94" t="str">
        <f>+IFERROR(VLOOKUP(A1330,'Details local delivery'!B:E,4,0),"-")</f>
        <v>-</v>
      </c>
      <c r="E1330" s="94" t="e">
        <f>VLOOKUP(A1330,'Details local delivery'!B:L,11,0)</f>
        <v>#N/A</v>
      </c>
      <c r="F1330" s="94">
        <f>SUMIFS('Details local delivery'!M:M,'Details local delivery'!G:G,'RECAP Delivery Plan '!A1330)</f>
        <v>0</v>
      </c>
      <c r="G1330" s="94" t="e">
        <f>VLOOKUP(A1330,'Details local delivery'!B:J,9,0)</f>
        <v>#N/A</v>
      </c>
      <c r="H1330" s="95">
        <f>SUMIFS('Details local delivery'!K:K,'Details local delivery'!G:G,'RECAP Delivery Plan '!A1330)</f>
        <v>0</v>
      </c>
      <c r="I1330" s="96">
        <f>SUMIFS('Details local delivery'!Y:Y,'Details local delivery'!B:B,A:A)</f>
        <v>0</v>
      </c>
      <c r="J1330" s="97" t="e">
        <f>AVERAGEIFS('Details local delivery'!W:W,'Details local delivery'!B:B,A1330)</f>
        <v>#DIV/0!</v>
      </c>
      <c r="K1330" s="96">
        <f>_xlfn.MAXIFS('Details local delivery'!Z:Z,'Details local delivery'!B:B,A1330)</f>
        <v>0</v>
      </c>
      <c r="L1330" s="96">
        <f>_xlfn.MAXIFS('Details local delivery'!AA:AA,'Details local delivery'!B:B,A1330)</f>
        <v>0</v>
      </c>
      <c r="M1330" s="96">
        <f>_xlfn.MAXIFS('Details local delivery'!AB:AB,'Details local delivery'!B:B,A1330)</f>
        <v>0</v>
      </c>
      <c r="N1330" s="104" t="e">
        <f t="shared" si="227"/>
        <v>#N/A</v>
      </c>
      <c r="O1330" s="104" t="e">
        <f t="shared" si="228"/>
        <v>#N/A</v>
      </c>
      <c r="P1330" s="99">
        <f t="shared" si="229"/>
        <v>0</v>
      </c>
      <c r="Q1330" s="100">
        <f t="shared" si="230"/>
        <v>0</v>
      </c>
      <c r="R1330" s="105" t="e">
        <f t="shared" si="231"/>
        <v>#DIV/0!</v>
      </c>
      <c r="S1330" s="101" t="e">
        <f t="shared" si="225"/>
        <v>#N/A</v>
      </c>
      <c r="T1330" s="102"/>
      <c r="U1330" s="107"/>
      <c r="V1330" s="5"/>
    </row>
    <row r="1331" spans="1:22" ht="15.6" hidden="1" x14ac:dyDescent="0.3">
      <c r="A1331" s="18"/>
      <c r="B1331" s="92" t="str">
        <f>+IFERROR(VLOOKUP(A1331,'Details local delivery'!B:C,2,0),"-")</f>
        <v>-</v>
      </c>
      <c r="C1331" s="93" t="str">
        <f t="shared" si="226"/>
        <v>-</v>
      </c>
      <c r="D1331" s="94" t="str">
        <f>+IFERROR(VLOOKUP(A1331,'Details local delivery'!B:E,4,0),"-")</f>
        <v>-</v>
      </c>
      <c r="E1331" s="94" t="e">
        <f>VLOOKUP(A1331,'Details local delivery'!B:L,11,0)</f>
        <v>#N/A</v>
      </c>
      <c r="F1331" s="94">
        <f>SUMIFS('Details local delivery'!M:M,'Details local delivery'!G:G,'RECAP Delivery Plan '!A1331)</f>
        <v>0</v>
      </c>
      <c r="G1331" s="94" t="e">
        <f>VLOOKUP(A1331,'Details local delivery'!B:J,9,0)</f>
        <v>#N/A</v>
      </c>
      <c r="H1331" s="95">
        <f>SUMIFS('Details local delivery'!K:K,'Details local delivery'!G:G,'RECAP Delivery Plan '!A1331)</f>
        <v>0</v>
      </c>
      <c r="I1331" s="96">
        <f>SUMIFS('Details local delivery'!Y:Y,'Details local delivery'!B:B,A:A)</f>
        <v>0</v>
      </c>
      <c r="J1331" s="97" t="e">
        <f>AVERAGEIFS('Details local delivery'!W:W,'Details local delivery'!B:B,A1331)</f>
        <v>#DIV/0!</v>
      </c>
      <c r="K1331" s="96">
        <f>_xlfn.MAXIFS('Details local delivery'!Z:Z,'Details local delivery'!B:B,A1331)</f>
        <v>0</v>
      </c>
      <c r="L1331" s="96">
        <f>_xlfn.MAXIFS('Details local delivery'!AA:AA,'Details local delivery'!B:B,A1331)</f>
        <v>0</v>
      </c>
      <c r="M1331" s="256">
        <f>IFERROR(_xlfn.MAXIFS('Details local delivery'!AB:AB,'Details local delivery'!B:B,A1331),"-")</f>
        <v>0</v>
      </c>
      <c r="N1331" s="104" t="e">
        <f t="shared" si="227"/>
        <v>#N/A</v>
      </c>
      <c r="O1331" s="104" t="e">
        <f t="shared" si="228"/>
        <v>#N/A</v>
      </c>
      <c r="P1331" s="99">
        <f t="shared" si="229"/>
        <v>0</v>
      </c>
      <c r="Q1331" s="100">
        <f t="shared" si="230"/>
        <v>0</v>
      </c>
      <c r="R1331" s="105" t="e">
        <f t="shared" si="231"/>
        <v>#DIV/0!</v>
      </c>
      <c r="S1331" s="101" t="e">
        <f t="shared" si="225"/>
        <v>#N/A</v>
      </c>
      <c r="T1331" s="102"/>
      <c r="U1331" s="107"/>
      <c r="V1331" s="5"/>
    </row>
    <row r="1332" spans="1:22" ht="15.6" hidden="1" x14ac:dyDescent="0.3">
      <c r="A1332" s="18"/>
      <c r="B1332" s="92" t="str">
        <f>+IFERROR(VLOOKUP(A1332,'Details local delivery'!B:C,2,0),"-")</f>
        <v>-</v>
      </c>
      <c r="C1332" s="93" t="str">
        <f t="shared" si="226"/>
        <v>-</v>
      </c>
      <c r="D1332" s="94" t="str">
        <f>+IFERROR(VLOOKUP(A1332,'Details local delivery'!B:E,4,0),"-")</f>
        <v>-</v>
      </c>
      <c r="E1332" s="94" t="e">
        <f>VLOOKUP(A1332,'Details local delivery'!B:L,11,0)</f>
        <v>#N/A</v>
      </c>
      <c r="F1332" s="94">
        <f>SUMIFS('Details local delivery'!M:M,'Details local delivery'!G:G,'RECAP Delivery Plan '!A1332)</f>
        <v>0</v>
      </c>
      <c r="G1332" s="94" t="e">
        <f>VLOOKUP(A1332,'Details local delivery'!B:J,9,0)</f>
        <v>#N/A</v>
      </c>
      <c r="H1332" s="95">
        <f>SUMIFS('Details local delivery'!K:K,'Details local delivery'!G:G,'RECAP Delivery Plan '!A1332)</f>
        <v>0</v>
      </c>
      <c r="I1332" s="96">
        <f>SUMIFS('Details local delivery'!Y:Y,'Details local delivery'!B:B,A:A)</f>
        <v>0</v>
      </c>
      <c r="J1332" s="97" t="e">
        <f>AVERAGEIFS('Details local delivery'!W:W,'Details local delivery'!B:B,A1332)</f>
        <v>#DIV/0!</v>
      </c>
      <c r="K1332" s="96">
        <f>_xlfn.MAXIFS('Details local delivery'!Z:Z,'Details local delivery'!B:B,A1332)</f>
        <v>0</v>
      </c>
      <c r="L1332" s="96">
        <f>_xlfn.MAXIFS('Details local delivery'!AA:AA,'Details local delivery'!B:B,A1332)</f>
        <v>0</v>
      </c>
      <c r="M1332" s="256">
        <f>IFERROR(_xlfn.MAXIFS('Details local delivery'!AB:AB,'Details local delivery'!B:B,A1332),"-")</f>
        <v>0</v>
      </c>
      <c r="N1332" s="104" t="e">
        <f t="shared" si="227"/>
        <v>#N/A</v>
      </c>
      <c r="O1332" s="104" t="e">
        <f t="shared" si="228"/>
        <v>#N/A</v>
      </c>
      <c r="P1332" s="99">
        <f t="shared" si="229"/>
        <v>0</v>
      </c>
      <c r="Q1332" s="100">
        <f t="shared" si="230"/>
        <v>0</v>
      </c>
      <c r="R1332" s="105" t="e">
        <f t="shared" si="231"/>
        <v>#DIV/0!</v>
      </c>
      <c r="S1332" s="101" t="e">
        <f t="shared" si="225"/>
        <v>#N/A</v>
      </c>
      <c r="T1332" s="102"/>
      <c r="U1332" s="107"/>
      <c r="V1332" s="5"/>
    </row>
    <row r="1333" spans="1:22" ht="15.6" hidden="1" x14ac:dyDescent="0.3">
      <c r="A1333" s="18"/>
      <c r="B1333" s="92" t="str">
        <f>+IFERROR(VLOOKUP(A1333,'Details local delivery'!B:C,2,0),"-")</f>
        <v>-</v>
      </c>
      <c r="C1333" s="93" t="str">
        <f t="shared" si="226"/>
        <v>-</v>
      </c>
      <c r="D1333" s="94" t="str">
        <f>+IFERROR(VLOOKUP(A1333,'Details local delivery'!B:E,4,0),"-")</f>
        <v>-</v>
      </c>
      <c r="E1333" s="94" t="e">
        <f>VLOOKUP(A1333,'Details local delivery'!B:L,11,0)</f>
        <v>#N/A</v>
      </c>
      <c r="F1333" s="94">
        <f>SUMIFS('Details local delivery'!M:M,'Details local delivery'!G:G,'RECAP Delivery Plan '!A1333)</f>
        <v>0</v>
      </c>
      <c r="G1333" s="94" t="e">
        <f>VLOOKUP(A1333,'Details local delivery'!B:J,9,0)</f>
        <v>#N/A</v>
      </c>
      <c r="H1333" s="95">
        <f>SUMIFS('Details local delivery'!K:K,'Details local delivery'!G:G,'RECAP Delivery Plan '!A1333)</f>
        <v>0</v>
      </c>
      <c r="I1333" s="96">
        <f>SUMIFS('Details local delivery'!Y:Y,'Details local delivery'!B:B,A:A)</f>
        <v>0</v>
      </c>
      <c r="J1333" s="97" t="e">
        <f>AVERAGEIFS('Details local delivery'!W:W,'Details local delivery'!B:B,A1333)</f>
        <v>#DIV/0!</v>
      </c>
      <c r="K1333" s="96">
        <f>_xlfn.MAXIFS('Details local delivery'!Z:Z,'Details local delivery'!B:B,A1333)</f>
        <v>0</v>
      </c>
      <c r="L1333" s="96">
        <f>_xlfn.MAXIFS('Details local delivery'!AA:AA,'Details local delivery'!B:B,A1333)</f>
        <v>0</v>
      </c>
      <c r="M1333" s="256">
        <f>IFERROR(_xlfn.MAXIFS('Details local delivery'!AB:AB,'Details local delivery'!B:B,A1333),"-")</f>
        <v>0</v>
      </c>
      <c r="N1333" s="104" t="e">
        <f t="shared" si="227"/>
        <v>#N/A</v>
      </c>
      <c r="O1333" s="104" t="e">
        <f t="shared" si="228"/>
        <v>#N/A</v>
      </c>
      <c r="P1333" s="99">
        <f t="shared" si="229"/>
        <v>0</v>
      </c>
      <c r="Q1333" s="100">
        <f t="shared" si="230"/>
        <v>0</v>
      </c>
      <c r="R1333" s="105" t="e">
        <f t="shared" si="231"/>
        <v>#DIV/0!</v>
      </c>
      <c r="S1333" s="101" t="e">
        <f t="shared" si="225"/>
        <v>#N/A</v>
      </c>
      <c r="T1333" s="102"/>
      <c r="U1333" s="107"/>
      <c r="V1333" s="5"/>
    </row>
    <row r="1334" spans="1:22" ht="15.6" hidden="1" x14ac:dyDescent="0.3">
      <c r="A1334" s="18"/>
      <c r="B1334" s="92" t="str">
        <f>+IFERROR(VLOOKUP(A1334,'Details local delivery'!B:C,2,0),"-")</f>
        <v>-</v>
      </c>
      <c r="C1334" s="93" t="str">
        <f t="shared" si="226"/>
        <v>-</v>
      </c>
      <c r="D1334" s="94" t="str">
        <f>+IFERROR(VLOOKUP(A1334,'Details local delivery'!B:E,4,0),"-")</f>
        <v>-</v>
      </c>
      <c r="E1334" s="94" t="e">
        <f>VLOOKUP(A1334,'Details local delivery'!B:L,11,0)</f>
        <v>#N/A</v>
      </c>
      <c r="F1334" s="94">
        <f>SUMIFS('Details local delivery'!M:M,'Details local delivery'!G:G,'RECAP Delivery Plan '!A1334)</f>
        <v>0</v>
      </c>
      <c r="G1334" s="94" t="e">
        <f>VLOOKUP(A1334,'Details local delivery'!B:J,9,0)</f>
        <v>#N/A</v>
      </c>
      <c r="H1334" s="95">
        <f>SUMIFS('Details local delivery'!K:K,'Details local delivery'!G:G,'RECAP Delivery Plan '!A1334)</f>
        <v>0</v>
      </c>
      <c r="I1334" s="96">
        <f>SUMIFS('Details local delivery'!Y:Y,'Details local delivery'!B:B,A:A)</f>
        <v>0</v>
      </c>
      <c r="J1334" s="97" t="e">
        <f>AVERAGEIFS('Details local delivery'!W:W,'Details local delivery'!B:B,A1334)</f>
        <v>#DIV/0!</v>
      </c>
      <c r="K1334" s="96">
        <f>_xlfn.MAXIFS('Details local delivery'!Z:Z,'Details local delivery'!B:B,A1334)</f>
        <v>0</v>
      </c>
      <c r="L1334" s="96">
        <f>_xlfn.MAXIFS('Details local delivery'!AA:AA,'Details local delivery'!B:B,A1334)</f>
        <v>0</v>
      </c>
      <c r="M1334" s="256">
        <f>IFERROR(_xlfn.MAXIFS('Details local delivery'!AB:AB,'Details local delivery'!B:B,A1334),"-")</f>
        <v>0</v>
      </c>
      <c r="N1334" s="104" t="e">
        <f t="shared" si="227"/>
        <v>#N/A</v>
      </c>
      <c r="O1334" s="104" t="e">
        <f t="shared" si="228"/>
        <v>#N/A</v>
      </c>
      <c r="P1334" s="99">
        <f t="shared" si="229"/>
        <v>0</v>
      </c>
      <c r="Q1334" s="100">
        <f t="shared" si="230"/>
        <v>0</v>
      </c>
      <c r="R1334" s="105" t="e">
        <f t="shared" si="231"/>
        <v>#DIV/0!</v>
      </c>
      <c r="S1334" s="101" t="e">
        <f t="shared" si="225"/>
        <v>#N/A</v>
      </c>
      <c r="T1334" s="102"/>
      <c r="U1334" s="107"/>
      <c r="V1334" s="5"/>
    </row>
    <row r="1335" spans="1:22" ht="15.6" hidden="1" x14ac:dyDescent="0.3">
      <c r="A1335" s="18"/>
      <c r="B1335" s="92" t="str">
        <f>+IFERROR(VLOOKUP(A1335,'Details local delivery'!B:C,2,0),"-")</f>
        <v>-</v>
      </c>
      <c r="C1335" s="93" t="str">
        <f t="shared" si="226"/>
        <v>-</v>
      </c>
      <c r="D1335" s="94" t="str">
        <f>+IFERROR(VLOOKUP(A1335,'Details local delivery'!B:E,4,0),"-")</f>
        <v>-</v>
      </c>
      <c r="E1335" s="94" t="e">
        <f>VLOOKUP(A1335,'Details local delivery'!B:L,11,0)</f>
        <v>#N/A</v>
      </c>
      <c r="F1335" s="94">
        <f>SUMIFS('Details local delivery'!M:M,'Details local delivery'!G:G,'RECAP Delivery Plan '!A1335)</f>
        <v>0</v>
      </c>
      <c r="G1335" s="94" t="e">
        <f>VLOOKUP(A1335,'Details local delivery'!B:J,9,0)</f>
        <v>#N/A</v>
      </c>
      <c r="H1335" s="95">
        <f>SUMIFS('Details local delivery'!K:K,'Details local delivery'!G:G,'RECAP Delivery Plan '!A1335)</f>
        <v>0</v>
      </c>
      <c r="I1335" s="96">
        <f>SUMIFS('Details local delivery'!Y:Y,'Details local delivery'!B:B,A:A)</f>
        <v>0</v>
      </c>
      <c r="J1335" s="97" t="e">
        <f>AVERAGEIFS('Details local delivery'!W:W,'Details local delivery'!B:B,A1335)</f>
        <v>#DIV/0!</v>
      </c>
      <c r="K1335" s="96">
        <f>_xlfn.MAXIFS('Details local delivery'!Z:Z,'Details local delivery'!B:B,A1335)</f>
        <v>0</v>
      </c>
      <c r="L1335" s="96">
        <f>_xlfn.MAXIFS('Details local delivery'!AA:AA,'Details local delivery'!B:B,A1335)</f>
        <v>0</v>
      </c>
      <c r="M1335" s="256">
        <f>IFERROR(_xlfn.MAXIFS('Details local delivery'!AB:AB,'Details local delivery'!B:B,A1335),"-")</f>
        <v>0</v>
      </c>
      <c r="N1335" s="104" t="e">
        <f t="shared" si="227"/>
        <v>#N/A</v>
      </c>
      <c r="O1335" s="104" t="e">
        <f t="shared" si="228"/>
        <v>#N/A</v>
      </c>
      <c r="P1335" s="99">
        <f t="shared" si="229"/>
        <v>0</v>
      </c>
      <c r="Q1335" s="100">
        <f t="shared" si="230"/>
        <v>0</v>
      </c>
      <c r="R1335" s="105" t="e">
        <f t="shared" si="231"/>
        <v>#DIV/0!</v>
      </c>
      <c r="S1335" s="101" t="e">
        <f t="shared" si="225"/>
        <v>#N/A</v>
      </c>
      <c r="T1335" s="102"/>
      <c r="U1335" s="107"/>
      <c r="V1335" s="5"/>
    </row>
    <row r="1336" spans="1:22" ht="15.6" hidden="1" x14ac:dyDescent="0.3">
      <c r="A1336" s="18"/>
      <c r="B1336" s="92" t="str">
        <f>+IFERROR(VLOOKUP(A1336,'Details local delivery'!B:C,2,0),"-")</f>
        <v>-</v>
      </c>
      <c r="C1336" s="93" t="str">
        <f t="shared" si="226"/>
        <v>-</v>
      </c>
      <c r="D1336" s="94" t="str">
        <f>+IFERROR(VLOOKUP(A1336,'Details local delivery'!B:E,4,0),"-")</f>
        <v>-</v>
      </c>
      <c r="E1336" s="94" t="e">
        <f>VLOOKUP(A1336,'Details local delivery'!B:L,11,0)</f>
        <v>#N/A</v>
      </c>
      <c r="F1336" s="94">
        <f>SUMIFS('Details local delivery'!M:M,'Details local delivery'!G:G,'RECAP Delivery Plan '!A1336)</f>
        <v>0</v>
      </c>
      <c r="G1336" s="94" t="e">
        <f>VLOOKUP(A1336,'Details local delivery'!B:J,9,0)</f>
        <v>#N/A</v>
      </c>
      <c r="H1336" s="95">
        <f>SUMIFS('Details local delivery'!K:K,'Details local delivery'!G:G,'RECAP Delivery Plan '!A1336)</f>
        <v>0</v>
      </c>
      <c r="I1336" s="96">
        <f>SUMIFS('Details local delivery'!Y:Y,'Details local delivery'!B:B,A:A)</f>
        <v>0</v>
      </c>
      <c r="J1336" s="97" t="e">
        <f>AVERAGEIFS('Details local delivery'!W:W,'Details local delivery'!B:B,A1336)</f>
        <v>#DIV/0!</v>
      </c>
      <c r="K1336" s="96">
        <f>_xlfn.MAXIFS('Details local delivery'!Z:Z,'Details local delivery'!B:B,A1336)</f>
        <v>0</v>
      </c>
      <c r="L1336" s="96">
        <f>_xlfn.MAXIFS('Details local delivery'!AA:AA,'Details local delivery'!B:B,A1336)</f>
        <v>0</v>
      </c>
      <c r="M1336" s="256">
        <f>IFERROR(_xlfn.MAXIFS('Details local delivery'!AB:AB,'Details local delivery'!B:B,A1336),"-")</f>
        <v>0</v>
      </c>
      <c r="N1336" s="104" t="e">
        <f t="shared" si="227"/>
        <v>#N/A</v>
      </c>
      <c r="O1336" s="104" t="e">
        <f t="shared" si="228"/>
        <v>#N/A</v>
      </c>
      <c r="P1336" s="99">
        <f t="shared" si="229"/>
        <v>0</v>
      </c>
      <c r="Q1336" s="100">
        <f t="shared" si="230"/>
        <v>0</v>
      </c>
      <c r="R1336" s="105" t="e">
        <f t="shared" si="231"/>
        <v>#DIV/0!</v>
      </c>
      <c r="S1336" s="101" t="e">
        <f t="shared" ref="S1336:S1399" si="232">MAX(N1336,O1336)</f>
        <v>#N/A</v>
      </c>
      <c r="T1336" s="102"/>
      <c r="U1336" s="107"/>
      <c r="V1336" s="5"/>
    </row>
    <row r="1337" spans="1:22" ht="15.6" hidden="1" x14ac:dyDescent="0.3">
      <c r="A1337" s="18"/>
      <c r="B1337" s="92" t="str">
        <f>+IFERROR(VLOOKUP(A1337,'Details local delivery'!B:C,2,0),"-")</f>
        <v>-</v>
      </c>
      <c r="C1337" s="93" t="str">
        <f t="shared" si="226"/>
        <v>-</v>
      </c>
      <c r="D1337" s="94" t="str">
        <f>+IFERROR(VLOOKUP(A1337,'Details local delivery'!B:E,4,0),"-")</f>
        <v>-</v>
      </c>
      <c r="E1337" s="94" t="e">
        <f>VLOOKUP(A1337,'Details local delivery'!B:L,11,0)</f>
        <v>#N/A</v>
      </c>
      <c r="F1337" s="94">
        <f>SUMIFS('Details local delivery'!M:M,'Details local delivery'!G:G,'RECAP Delivery Plan '!A1337)</f>
        <v>0</v>
      </c>
      <c r="G1337" s="94" t="e">
        <f>VLOOKUP(A1337,'Details local delivery'!B:J,9,0)</f>
        <v>#N/A</v>
      </c>
      <c r="H1337" s="95">
        <f>SUMIFS('Details local delivery'!K:K,'Details local delivery'!G:G,'RECAP Delivery Plan '!A1337)</f>
        <v>0</v>
      </c>
      <c r="I1337" s="96">
        <f>SUMIFS('Details local delivery'!Y:Y,'Details local delivery'!B:B,A:A)</f>
        <v>0</v>
      </c>
      <c r="J1337" s="97" t="e">
        <f>AVERAGEIFS('Details local delivery'!W:W,'Details local delivery'!B:B,A1337)</f>
        <v>#DIV/0!</v>
      </c>
      <c r="K1337" s="96">
        <f>_xlfn.MAXIFS('Details local delivery'!Z:Z,'Details local delivery'!B:B,A1337)</f>
        <v>0</v>
      </c>
      <c r="L1337" s="96">
        <f>_xlfn.MAXIFS('Details local delivery'!AA:AA,'Details local delivery'!B:B,A1337)</f>
        <v>0</v>
      </c>
      <c r="M1337" s="256">
        <f>IFERROR(_xlfn.MAXIFS('Details local delivery'!AB:AB,'Details local delivery'!B:B,A1337),"-")</f>
        <v>0</v>
      </c>
      <c r="N1337" s="104" t="e">
        <f t="shared" si="227"/>
        <v>#N/A</v>
      </c>
      <c r="O1337" s="104" t="e">
        <f t="shared" si="228"/>
        <v>#N/A</v>
      </c>
      <c r="P1337" s="99">
        <f t="shared" si="229"/>
        <v>0</v>
      </c>
      <c r="Q1337" s="100">
        <f t="shared" si="230"/>
        <v>0</v>
      </c>
      <c r="R1337" s="105" t="e">
        <f t="shared" si="231"/>
        <v>#DIV/0!</v>
      </c>
      <c r="S1337" s="101" t="e">
        <f t="shared" si="232"/>
        <v>#N/A</v>
      </c>
      <c r="T1337" s="102"/>
      <c r="U1337" s="107"/>
      <c r="V1337" s="5"/>
    </row>
    <row r="1338" spans="1:22" ht="15.6" hidden="1" x14ac:dyDescent="0.3">
      <c r="A1338" s="18"/>
      <c r="B1338" s="92" t="str">
        <f>+IFERROR(VLOOKUP(A1338,'Details local delivery'!B:C,2,0),"-")</f>
        <v>-</v>
      </c>
      <c r="C1338" s="93" t="str">
        <f t="shared" si="226"/>
        <v>-</v>
      </c>
      <c r="D1338" s="94" t="str">
        <f>+IFERROR(VLOOKUP(A1338,'Details local delivery'!B:E,4,0),"-")</f>
        <v>-</v>
      </c>
      <c r="E1338" s="94" t="e">
        <f>VLOOKUP(A1338,'Details local delivery'!B:L,11,0)</f>
        <v>#N/A</v>
      </c>
      <c r="F1338" s="94">
        <f>SUMIFS('Details local delivery'!M:M,'Details local delivery'!G:G,'RECAP Delivery Plan '!A1338)</f>
        <v>0</v>
      </c>
      <c r="G1338" s="94" t="e">
        <f>VLOOKUP(A1338,'Details local delivery'!B:J,9,0)</f>
        <v>#N/A</v>
      </c>
      <c r="H1338" s="95">
        <f>SUMIFS('Details local delivery'!K:K,'Details local delivery'!G:G,'RECAP Delivery Plan '!A1338)</f>
        <v>0</v>
      </c>
      <c r="I1338" s="96">
        <f>SUMIFS('Details local delivery'!Y:Y,'Details local delivery'!B:B,A:A)</f>
        <v>0</v>
      </c>
      <c r="J1338" s="97" t="e">
        <f>AVERAGEIFS('Details local delivery'!W:W,'Details local delivery'!B:B,A1338)</f>
        <v>#DIV/0!</v>
      </c>
      <c r="K1338" s="96">
        <f>_xlfn.MAXIFS('Details local delivery'!Z:Z,'Details local delivery'!B:B,A1338)</f>
        <v>0</v>
      </c>
      <c r="L1338" s="96">
        <f>_xlfn.MAXIFS('Details local delivery'!AA:AA,'Details local delivery'!B:B,A1338)</f>
        <v>0</v>
      </c>
      <c r="M1338" s="96">
        <f>_xlfn.MAXIFS('Details local delivery'!AB:AB,'Details local delivery'!B:B,A1338)</f>
        <v>0</v>
      </c>
      <c r="N1338" s="104" t="e">
        <f t="shared" si="227"/>
        <v>#N/A</v>
      </c>
      <c r="O1338" s="104" t="e">
        <f t="shared" si="228"/>
        <v>#N/A</v>
      </c>
      <c r="P1338" s="99">
        <f t="shared" si="229"/>
        <v>0</v>
      </c>
      <c r="Q1338" s="100">
        <f t="shared" si="230"/>
        <v>0</v>
      </c>
      <c r="R1338" s="105" t="e">
        <f t="shared" si="231"/>
        <v>#DIV/0!</v>
      </c>
      <c r="S1338" s="101" t="e">
        <f t="shared" si="232"/>
        <v>#N/A</v>
      </c>
      <c r="T1338" s="102"/>
      <c r="U1338" s="107"/>
      <c r="V1338" s="5"/>
    </row>
    <row r="1339" spans="1:22" ht="15.6" hidden="1" x14ac:dyDescent="0.3">
      <c r="A1339" s="18"/>
      <c r="B1339" s="92" t="str">
        <f>+IFERROR(VLOOKUP(A1339,'Details local delivery'!B:C,2,0),"-")</f>
        <v>-</v>
      </c>
      <c r="C1339" s="93" t="str">
        <f t="shared" si="226"/>
        <v>-</v>
      </c>
      <c r="D1339" s="94" t="str">
        <f>+IFERROR(VLOOKUP(A1339,'Details local delivery'!B:E,4,0),"-")</f>
        <v>-</v>
      </c>
      <c r="E1339" s="94" t="e">
        <f>VLOOKUP(A1339,'Details local delivery'!B:L,11,0)</f>
        <v>#N/A</v>
      </c>
      <c r="F1339" s="94">
        <f>SUMIFS('Details local delivery'!M:M,'Details local delivery'!G:G,'RECAP Delivery Plan '!A1339)</f>
        <v>0</v>
      </c>
      <c r="G1339" s="94" t="e">
        <f>VLOOKUP(A1339,'Details local delivery'!B:J,9,0)</f>
        <v>#N/A</v>
      </c>
      <c r="H1339" s="95">
        <f>SUMIFS('Details local delivery'!K:K,'Details local delivery'!G:G,'RECAP Delivery Plan '!A1339)</f>
        <v>0</v>
      </c>
      <c r="I1339" s="96">
        <f>SUMIFS('Details local delivery'!Y:Y,'Details local delivery'!B:B,A:A)</f>
        <v>0</v>
      </c>
      <c r="J1339" s="97" t="e">
        <f>AVERAGEIFS('Details local delivery'!W:W,'Details local delivery'!B:B,A1339)</f>
        <v>#DIV/0!</v>
      </c>
      <c r="K1339" s="96">
        <f>_xlfn.MAXIFS('Details local delivery'!Z:Z,'Details local delivery'!B:B,A1339)</f>
        <v>0</v>
      </c>
      <c r="L1339" s="96">
        <f>_xlfn.MAXIFS('Details local delivery'!AA:AA,'Details local delivery'!B:B,A1339)</f>
        <v>0</v>
      </c>
      <c r="M1339" s="256">
        <f>IFERROR(_xlfn.MAXIFS('Details local delivery'!AB:AB,'Details local delivery'!B:B,A1339),"-")</f>
        <v>0</v>
      </c>
      <c r="N1339" s="104" t="e">
        <f t="shared" si="227"/>
        <v>#N/A</v>
      </c>
      <c r="O1339" s="104" t="e">
        <f t="shared" si="228"/>
        <v>#N/A</v>
      </c>
      <c r="P1339" s="99">
        <f t="shared" si="229"/>
        <v>0</v>
      </c>
      <c r="Q1339" s="100">
        <f t="shared" si="230"/>
        <v>0</v>
      </c>
      <c r="R1339" s="105" t="e">
        <f t="shared" si="231"/>
        <v>#DIV/0!</v>
      </c>
      <c r="S1339" s="101" t="e">
        <f t="shared" si="232"/>
        <v>#N/A</v>
      </c>
      <c r="T1339" s="102"/>
      <c r="U1339" s="107"/>
      <c r="V1339" s="5"/>
    </row>
    <row r="1340" spans="1:22" ht="15.6" hidden="1" x14ac:dyDescent="0.3">
      <c r="A1340" s="18"/>
      <c r="B1340" s="92" t="str">
        <f>+IFERROR(VLOOKUP(A1340,'Details local delivery'!B:C,2,0),"-")</f>
        <v>-</v>
      </c>
      <c r="C1340" s="93" t="str">
        <f t="shared" si="226"/>
        <v>-</v>
      </c>
      <c r="D1340" s="94" t="str">
        <f>+IFERROR(VLOOKUP(A1340,'Details local delivery'!B:E,4,0),"-")</f>
        <v>-</v>
      </c>
      <c r="E1340" s="94" t="e">
        <f>VLOOKUP(A1340,'Details local delivery'!B:L,11,0)</f>
        <v>#N/A</v>
      </c>
      <c r="F1340" s="94">
        <f>SUMIFS('Details local delivery'!M:M,'Details local delivery'!G:G,'RECAP Delivery Plan '!A1340)</f>
        <v>0</v>
      </c>
      <c r="G1340" s="94" t="e">
        <f>VLOOKUP(A1340,'Details local delivery'!B:J,9,0)</f>
        <v>#N/A</v>
      </c>
      <c r="H1340" s="95">
        <v>900</v>
      </c>
      <c r="I1340" s="96">
        <f>SUMIFS('Details local delivery'!Y:Y,'Details local delivery'!B:B,A:A)</f>
        <v>0</v>
      </c>
      <c r="J1340" s="97" t="e">
        <f>AVERAGEIFS('Details local delivery'!W:W,'Details local delivery'!B:B,A1340)</f>
        <v>#DIV/0!</v>
      </c>
      <c r="K1340" s="96">
        <f>_xlfn.MAXIFS('Details local delivery'!Z:Z,'Details local delivery'!B:B,A1340)</f>
        <v>0</v>
      </c>
      <c r="L1340" s="96">
        <f>_xlfn.MAXIFS('Details local delivery'!AA:AA,'Details local delivery'!B:B,A1340)</f>
        <v>0</v>
      </c>
      <c r="M1340" s="96">
        <f>_xlfn.MAXIFS('Details local delivery'!AB:AB,'Details local delivery'!B:B,A1340)</f>
        <v>0</v>
      </c>
      <c r="N1340" s="104" t="e">
        <f t="shared" si="227"/>
        <v>#N/A</v>
      </c>
      <c r="O1340" s="104" t="e">
        <f t="shared" si="228"/>
        <v>#N/A</v>
      </c>
      <c r="P1340" s="99">
        <f t="shared" si="229"/>
        <v>0</v>
      </c>
      <c r="Q1340" s="100">
        <f t="shared" si="230"/>
        <v>0</v>
      </c>
      <c r="R1340" s="105" t="e">
        <f t="shared" si="231"/>
        <v>#DIV/0!</v>
      </c>
      <c r="S1340" s="101" t="e">
        <f t="shared" si="232"/>
        <v>#N/A</v>
      </c>
      <c r="T1340" s="102"/>
      <c r="U1340" s="107"/>
      <c r="V1340" s="5"/>
    </row>
    <row r="1341" spans="1:22" ht="15.6" hidden="1" x14ac:dyDescent="0.3">
      <c r="A1341" s="18"/>
      <c r="B1341" s="92" t="str">
        <f>+IFERROR(VLOOKUP(A1341,'Details local delivery'!B:C,2,0),"-")</f>
        <v>-</v>
      </c>
      <c r="C1341" s="93" t="str">
        <f t="shared" si="226"/>
        <v>-</v>
      </c>
      <c r="D1341" s="94" t="str">
        <f>+IFERROR(VLOOKUP(A1341,'Details local delivery'!B:E,4,0),"-")</f>
        <v>-</v>
      </c>
      <c r="E1341" s="94" t="e">
        <f>VLOOKUP(A1341,'Details local delivery'!B:L,11,0)</f>
        <v>#N/A</v>
      </c>
      <c r="F1341" s="94">
        <f>SUMIFS('Details local delivery'!M:M,'Details local delivery'!G:G,'RECAP Delivery Plan '!A1341)</f>
        <v>0</v>
      </c>
      <c r="G1341" s="94" t="e">
        <f>VLOOKUP(A1341,'Details local delivery'!B:J,9,0)</f>
        <v>#N/A</v>
      </c>
      <c r="H1341" s="95">
        <f>SUMIFS('Details local delivery'!K:K,'Details local delivery'!G:G,'RECAP Delivery Plan '!A1341)</f>
        <v>0</v>
      </c>
      <c r="I1341" s="96">
        <f>SUMIFS('Details local delivery'!Y:Y,'Details local delivery'!B:B,A:A)</f>
        <v>0</v>
      </c>
      <c r="J1341" s="97" t="e">
        <f>AVERAGEIFS('Details local delivery'!W:W,'Details local delivery'!B:B,A1341)</f>
        <v>#DIV/0!</v>
      </c>
      <c r="K1341" s="96">
        <f>_xlfn.MAXIFS('Details local delivery'!Z:Z,'Details local delivery'!B:B,A1341)</f>
        <v>0</v>
      </c>
      <c r="L1341" s="96">
        <f>_xlfn.MAXIFS('Details local delivery'!AA:AA,'Details local delivery'!B:B,A1341)</f>
        <v>0</v>
      </c>
      <c r="M1341" s="96">
        <f>_xlfn.MAXIFS('Details local delivery'!AB:AB,'Details local delivery'!B:B,A1341)</f>
        <v>0</v>
      </c>
      <c r="N1341" s="104" t="e">
        <f t="shared" si="227"/>
        <v>#N/A</v>
      </c>
      <c r="O1341" s="104" t="e">
        <f t="shared" si="228"/>
        <v>#N/A</v>
      </c>
      <c r="P1341" s="99">
        <f t="shared" si="229"/>
        <v>0</v>
      </c>
      <c r="Q1341" s="100">
        <f t="shared" si="230"/>
        <v>0</v>
      </c>
      <c r="R1341" s="105" t="e">
        <f t="shared" si="231"/>
        <v>#DIV/0!</v>
      </c>
      <c r="S1341" s="101" t="e">
        <f t="shared" si="232"/>
        <v>#N/A</v>
      </c>
      <c r="T1341" s="102"/>
      <c r="U1341" s="107"/>
      <c r="V1341" s="5"/>
    </row>
    <row r="1342" spans="1:22" ht="15.6" hidden="1" x14ac:dyDescent="0.3">
      <c r="A1342" s="18"/>
      <c r="B1342" s="92" t="str">
        <f>+IFERROR(VLOOKUP(A1342,'Details local delivery'!B:C,2,0),"-")</f>
        <v>-</v>
      </c>
      <c r="C1342" s="93" t="str">
        <f t="shared" si="226"/>
        <v>-</v>
      </c>
      <c r="D1342" s="94" t="str">
        <f>+IFERROR(VLOOKUP(A1342,'Details local delivery'!B:E,4,0),"-")</f>
        <v>-</v>
      </c>
      <c r="E1342" s="94" t="e">
        <f>VLOOKUP(A1342,'Details local delivery'!B:L,11,0)</f>
        <v>#N/A</v>
      </c>
      <c r="F1342" s="94">
        <f>SUMIFS('Details local delivery'!M:M,'Details local delivery'!G:G,'RECAP Delivery Plan '!A1342)</f>
        <v>0</v>
      </c>
      <c r="G1342" s="94" t="e">
        <f>VLOOKUP(A1342,'Details local delivery'!B:J,9,0)</f>
        <v>#N/A</v>
      </c>
      <c r="H1342" s="95">
        <f>SUMIFS('Details local delivery'!K:K,'Details local delivery'!G:G,'RECAP Delivery Plan '!A1342)</f>
        <v>0</v>
      </c>
      <c r="I1342" s="96">
        <f>SUMIFS('Details local delivery'!Y:Y,'Details local delivery'!B:B,A:A)</f>
        <v>0</v>
      </c>
      <c r="J1342" s="97" t="e">
        <f>AVERAGEIFS('Details local delivery'!W:W,'Details local delivery'!B:B,A1342)</f>
        <v>#DIV/0!</v>
      </c>
      <c r="K1342" s="96">
        <f>_xlfn.MAXIFS('Details local delivery'!Z:Z,'Details local delivery'!B:B,A1342)</f>
        <v>0</v>
      </c>
      <c r="L1342" s="96">
        <f>_xlfn.MAXIFS('Details local delivery'!AA:AA,'Details local delivery'!B:B,A1342)</f>
        <v>0</v>
      </c>
      <c r="M1342" s="96">
        <f>_xlfn.MAXIFS('Details local delivery'!AB:AB,'Details local delivery'!B:B,A1342)</f>
        <v>0</v>
      </c>
      <c r="N1342" s="104" t="e">
        <f t="shared" si="227"/>
        <v>#N/A</v>
      </c>
      <c r="O1342" s="104" t="e">
        <f t="shared" si="228"/>
        <v>#N/A</v>
      </c>
      <c r="P1342" s="99">
        <f t="shared" si="229"/>
        <v>0</v>
      </c>
      <c r="Q1342" s="100">
        <f t="shared" si="230"/>
        <v>0</v>
      </c>
      <c r="R1342" s="105" t="e">
        <f t="shared" si="231"/>
        <v>#DIV/0!</v>
      </c>
      <c r="S1342" s="101" t="e">
        <f t="shared" si="232"/>
        <v>#N/A</v>
      </c>
      <c r="T1342" s="102"/>
      <c r="U1342" s="107"/>
      <c r="V1342" s="5"/>
    </row>
    <row r="1343" spans="1:22" ht="15.6" hidden="1" x14ac:dyDescent="0.3">
      <c r="A1343" s="18"/>
      <c r="B1343" s="92" t="str">
        <f>+IFERROR(VLOOKUP(A1343,'Details local delivery'!B:C,2,0),"-")</f>
        <v>-</v>
      </c>
      <c r="C1343" s="93" t="str">
        <f t="shared" si="226"/>
        <v>-</v>
      </c>
      <c r="D1343" s="94" t="str">
        <f>+IFERROR(VLOOKUP(A1343,'Details local delivery'!B:E,4,0),"-")</f>
        <v>-</v>
      </c>
      <c r="E1343" s="94" t="e">
        <f>VLOOKUP(A1343,'Details local delivery'!B:L,11,0)</f>
        <v>#N/A</v>
      </c>
      <c r="F1343" s="94">
        <f>SUMIFS('Details local delivery'!M:M,'Details local delivery'!G:G,'RECAP Delivery Plan '!A1343)</f>
        <v>0</v>
      </c>
      <c r="G1343" s="94" t="e">
        <f>VLOOKUP(A1343,'Details local delivery'!B:J,9,0)</f>
        <v>#N/A</v>
      </c>
      <c r="H1343" s="95">
        <f>SUMIFS('Details local delivery'!K:K,'Details local delivery'!G:G,'RECAP Delivery Plan '!A1343)</f>
        <v>0</v>
      </c>
      <c r="I1343" s="96">
        <f>SUMIFS('Details local delivery'!Y:Y,'Details local delivery'!B:B,A:A)</f>
        <v>0</v>
      </c>
      <c r="J1343" s="97" t="e">
        <f>AVERAGEIFS('Details local delivery'!W:W,'Details local delivery'!B:B,A1343)</f>
        <v>#DIV/0!</v>
      </c>
      <c r="K1343" s="96">
        <f>_xlfn.MAXIFS('Details local delivery'!Z:Z,'Details local delivery'!B:B,A1343)</f>
        <v>0</v>
      </c>
      <c r="L1343" s="96">
        <f>_xlfn.MAXIFS('Details local delivery'!AA:AA,'Details local delivery'!B:B,A1343)</f>
        <v>0</v>
      </c>
      <c r="M1343" s="96">
        <f>_xlfn.MAXIFS('Details local delivery'!AB:AB,'Details local delivery'!B:B,A1343)</f>
        <v>0</v>
      </c>
      <c r="N1343" s="104" t="e">
        <f t="shared" si="227"/>
        <v>#N/A</v>
      </c>
      <c r="O1343" s="104" t="e">
        <f t="shared" si="228"/>
        <v>#N/A</v>
      </c>
      <c r="P1343" s="99">
        <f t="shared" si="229"/>
        <v>0</v>
      </c>
      <c r="Q1343" s="100">
        <f t="shared" si="230"/>
        <v>0</v>
      </c>
      <c r="R1343" s="105" t="e">
        <f t="shared" si="231"/>
        <v>#DIV/0!</v>
      </c>
      <c r="S1343" s="101" t="e">
        <f t="shared" si="232"/>
        <v>#N/A</v>
      </c>
      <c r="T1343" s="102"/>
      <c r="U1343" s="107"/>
      <c r="V1343" s="5"/>
    </row>
    <row r="1344" spans="1:22" ht="15.6" hidden="1" x14ac:dyDescent="0.3">
      <c r="A1344" s="18"/>
      <c r="B1344" s="92" t="str">
        <f>+IFERROR(VLOOKUP(A1344,'Details local delivery'!B:C,2,0),"-")</f>
        <v>-</v>
      </c>
      <c r="C1344" s="93" t="str">
        <f t="shared" si="226"/>
        <v>-</v>
      </c>
      <c r="D1344" s="94" t="str">
        <f>+IFERROR(VLOOKUP(A1344,'Details local delivery'!B:E,4,0),"-")</f>
        <v>-</v>
      </c>
      <c r="E1344" s="94" t="e">
        <f>VLOOKUP(A1344,'Details local delivery'!B:L,11,0)</f>
        <v>#N/A</v>
      </c>
      <c r="F1344" s="94">
        <f>SUMIFS('Details local delivery'!M:M,'Details local delivery'!G:G,'RECAP Delivery Plan '!A1344)</f>
        <v>0</v>
      </c>
      <c r="G1344" s="94" t="e">
        <f>VLOOKUP(A1344,'Details local delivery'!B:J,9,0)</f>
        <v>#N/A</v>
      </c>
      <c r="H1344" s="95">
        <f>SUMIFS('Details local delivery'!K:K,'Details local delivery'!G:G,'RECAP Delivery Plan '!A1344)</f>
        <v>0</v>
      </c>
      <c r="I1344" s="96">
        <f>SUMIFS('Details local delivery'!Y:Y,'Details local delivery'!B:B,A:A)</f>
        <v>0</v>
      </c>
      <c r="J1344" s="97" t="e">
        <f>AVERAGEIFS('Details local delivery'!W:W,'Details local delivery'!B:B,A1344)</f>
        <v>#DIV/0!</v>
      </c>
      <c r="K1344" s="96">
        <f>_xlfn.MAXIFS('Details local delivery'!Z:Z,'Details local delivery'!B:B,A1344)</f>
        <v>0</v>
      </c>
      <c r="L1344" s="96">
        <f>_xlfn.MAXIFS('Details local delivery'!AA:AA,'Details local delivery'!B:B,A1344)</f>
        <v>0</v>
      </c>
      <c r="M1344" s="256">
        <f>IFERROR(_xlfn.MAXIFS('Details local delivery'!AB:AB,'Details local delivery'!B:B,A1344),"-")</f>
        <v>0</v>
      </c>
      <c r="N1344" s="104" t="e">
        <f t="shared" si="227"/>
        <v>#N/A</v>
      </c>
      <c r="O1344" s="104" t="e">
        <f t="shared" si="228"/>
        <v>#N/A</v>
      </c>
      <c r="P1344" s="99">
        <f t="shared" si="229"/>
        <v>0</v>
      </c>
      <c r="Q1344" s="100">
        <f t="shared" si="230"/>
        <v>0</v>
      </c>
      <c r="R1344" s="105" t="e">
        <f t="shared" si="231"/>
        <v>#DIV/0!</v>
      </c>
      <c r="S1344" s="101" t="e">
        <f t="shared" si="232"/>
        <v>#N/A</v>
      </c>
      <c r="T1344" s="102"/>
      <c r="U1344" s="107"/>
      <c r="V1344" s="5"/>
    </row>
    <row r="1345" spans="1:22" ht="15.6" hidden="1" x14ac:dyDescent="0.3">
      <c r="A1345" s="18"/>
      <c r="B1345" s="92" t="str">
        <f>+IFERROR(VLOOKUP(A1345,'Details local delivery'!B:C,2,0),"-")</f>
        <v>-</v>
      </c>
      <c r="C1345" s="93" t="str">
        <f t="shared" si="226"/>
        <v>-</v>
      </c>
      <c r="D1345" s="94" t="str">
        <f>+IFERROR(VLOOKUP(A1345,'Details local delivery'!B:E,4,0),"-")</f>
        <v>-</v>
      </c>
      <c r="E1345" s="94" t="e">
        <f>VLOOKUP(A1345,'Details local delivery'!B:L,11,0)</f>
        <v>#N/A</v>
      </c>
      <c r="F1345" s="94">
        <f>SUMIFS('Details local delivery'!M:M,'Details local delivery'!G:G,'RECAP Delivery Plan '!A1345)</f>
        <v>0</v>
      </c>
      <c r="G1345" s="94" t="e">
        <f>VLOOKUP(A1345,'Details local delivery'!B:J,9,0)</f>
        <v>#N/A</v>
      </c>
      <c r="H1345" s="95">
        <f>SUMIFS('Details local delivery'!K:K,'Details local delivery'!G:G,'RECAP Delivery Plan '!A1345)</f>
        <v>0</v>
      </c>
      <c r="I1345" s="96">
        <f>SUMIFS('Details local delivery'!Y:Y,'Details local delivery'!B:B,A:A)</f>
        <v>0</v>
      </c>
      <c r="J1345" s="97" t="e">
        <f>AVERAGEIFS('Details local delivery'!W:W,'Details local delivery'!B:B,A1345)</f>
        <v>#DIV/0!</v>
      </c>
      <c r="K1345" s="96">
        <f>_xlfn.MAXIFS('Details local delivery'!Z:Z,'Details local delivery'!B:B,A1345)</f>
        <v>0</v>
      </c>
      <c r="L1345" s="96">
        <f>_xlfn.MAXIFS('Details local delivery'!AA:AA,'Details local delivery'!B:B,A1345)</f>
        <v>0</v>
      </c>
      <c r="M1345" s="256">
        <f>IFERROR(_xlfn.MAXIFS('Details local delivery'!AB:AB,'Details local delivery'!B:B,A1345),"-")</f>
        <v>0</v>
      </c>
      <c r="N1345" s="104" t="e">
        <f t="shared" si="227"/>
        <v>#N/A</v>
      </c>
      <c r="O1345" s="104" t="e">
        <f t="shared" si="228"/>
        <v>#N/A</v>
      </c>
      <c r="P1345" s="99">
        <f t="shared" si="229"/>
        <v>0</v>
      </c>
      <c r="Q1345" s="100">
        <f t="shared" si="230"/>
        <v>0</v>
      </c>
      <c r="R1345" s="105" t="e">
        <f t="shared" si="231"/>
        <v>#DIV/0!</v>
      </c>
      <c r="S1345" s="101" t="e">
        <f t="shared" si="232"/>
        <v>#N/A</v>
      </c>
      <c r="T1345" s="102"/>
      <c r="U1345" s="107"/>
      <c r="V1345" s="5"/>
    </row>
    <row r="1346" spans="1:22" ht="15.6" hidden="1" x14ac:dyDescent="0.3">
      <c r="A1346" s="18"/>
      <c r="B1346" s="92" t="str">
        <f>+IFERROR(VLOOKUP(A1346,'Details local delivery'!B:C,2,0),"-")</f>
        <v>-</v>
      </c>
      <c r="C1346" s="93" t="str">
        <f t="shared" si="226"/>
        <v>-</v>
      </c>
      <c r="D1346" s="94" t="str">
        <f>+IFERROR(VLOOKUP(A1346,'Details local delivery'!B:E,4,0),"-")</f>
        <v>-</v>
      </c>
      <c r="E1346" s="94" t="e">
        <f>VLOOKUP(A1346,'Details local delivery'!B:L,11,0)</f>
        <v>#N/A</v>
      </c>
      <c r="F1346" s="94">
        <f>SUMIFS('Details local delivery'!M:M,'Details local delivery'!G:G,'RECAP Delivery Plan '!A1346)</f>
        <v>0</v>
      </c>
      <c r="G1346" s="94" t="e">
        <f>VLOOKUP(A1346,'Details local delivery'!B:J,9,0)</f>
        <v>#N/A</v>
      </c>
      <c r="H1346" s="95">
        <f>SUMIFS('Details local delivery'!K:K,'Details local delivery'!G:G,'RECAP Delivery Plan '!A1346)</f>
        <v>0</v>
      </c>
      <c r="I1346" s="96">
        <f>SUMIFS('Details local delivery'!Y:Y,'Details local delivery'!B:B,A:A)</f>
        <v>0</v>
      </c>
      <c r="J1346" s="97" t="e">
        <f>AVERAGEIFS('Details local delivery'!W:W,'Details local delivery'!B:B,A1346)</f>
        <v>#DIV/0!</v>
      </c>
      <c r="K1346" s="96">
        <f>_xlfn.MAXIFS('Details local delivery'!Z:Z,'Details local delivery'!B:B,A1346)</f>
        <v>0</v>
      </c>
      <c r="L1346" s="96">
        <f>_xlfn.MAXIFS('Details local delivery'!AA:AA,'Details local delivery'!B:B,A1346)</f>
        <v>0</v>
      </c>
      <c r="M1346" s="256">
        <f>IFERROR(_xlfn.MAXIFS('Details local delivery'!AB:AB,'Details local delivery'!B:B,A1346),"-")</f>
        <v>0</v>
      </c>
      <c r="N1346" s="104" t="e">
        <f t="shared" si="227"/>
        <v>#N/A</v>
      </c>
      <c r="O1346" s="104" t="e">
        <f t="shared" si="228"/>
        <v>#N/A</v>
      </c>
      <c r="P1346" s="99">
        <f t="shared" si="229"/>
        <v>0</v>
      </c>
      <c r="Q1346" s="100">
        <f t="shared" si="230"/>
        <v>0</v>
      </c>
      <c r="R1346" s="105" t="e">
        <f t="shared" si="231"/>
        <v>#DIV/0!</v>
      </c>
      <c r="S1346" s="101" t="e">
        <f t="shared" si="232"/>
        <v>#N/A</v>
      </c>
      <c r="T1346" s="102"/>
      <c r="U1346" s="107"/>
      <c r="V1346" s="5"/>
    </row>
    <row r="1347" spans="1:22" ht="15.6" hidden="1" x14ac:dyDescent="0.3">
      <c r="A1347" s="18"/>
      <c r="B1347" s="92" t="str">
        <f>+IFERROR(VLOOKUP(A1347,'Details local delivery'!B:C,2,0),"-")</f>
        <v>-</v>
      </c>
      <c r="C1347" s="93" t="str">
        <f t="shared" si="226"/>
        <v>-</v>
      </c>
      <c r="D1347" s="94" t="str">
        <f>+IFERROR(VLOOKUP(A1347,'Details local delivery'!B:E,4,0),"-")</f>
        <v>-</v>
      </c>
      <c r="E1347" s="94" t="e">
        <f>VLOOKUP(A1347,'Details local delivery'!B:L,11,0)</f>
        <v>#N/A</v>
      </c>
      <c r="F1347" s="94">
        <f>SUMIFS('Details local delivery'!M:M,'Details local delivery'!G:G,'RECAP Delivery Plan '!A1347)</f>
        <v>0</v>
      </c>
      <c r="G1347" s="94" t="e">
        <f>VLOOKUP(A1347,'Details local delivery'!B:J,9,0)</f>
        <v>#N/A</v>
      </c>
      <c r="H1347" s="95">
        <f>SUMIFS('Details local delivery'!K:K,'Details local delivery'!G:G,'RECAP Delivery Plan '!A1347)</f>
        <v>0</v>
      </c>
      <c r="I1347" s="96">
        <f>SUMIFS('Details local delivery'!Y:Y,'Details local delivery'!B:B,A:A)</f>
        <v>0</v>
      </c>
      <c r="J1347" s="97" t="e">
        <f>AVERAGEIFS('Details local delivery'!W:W,'Details local delivery'!B:B,A1347)</f>
        <v>#DIV/0!</v>
      </c>
      <c r="K1347" s="96">
        <f>_xlfn.MAXIFS('Details local delivery'!Z:Z,'Details local delivery'!B:B,A1347)</f>
        <v>0</v>
      </c>
      <c r="L1347" s="96">
        <f>_xlfn.MAXIFS('Details local delivery'!AA:AA,'Details local delivery'!B:B,A1347)</f>
        <v>0</v>
      </c>
      <c r="M1347" s="96">
        <f>_xlfn.MAXIFS('Details local delivery'!AB:AB,'Details local delivery'!B:B,A1347)</f>
        <v>0</v>
      </c>
      <c r="N1347" s="104" t="e">
        <f t="shared" si="227"/>
        <v>#N/A</v>
      </c>
      <c r="O1347" s="104" t="e">
        <f t="shared" si="228"/>
        <v>#N/A</v>
      </c>
      <c r="P1347" s="99">
        <f t="shared" si="229"/>
        <v>0</v>
      </c>
      <c r="Q1347" s="100">
        <f t="shared" si="230"/>
        <v>0</v>
      </c>
      <c r="R1347" s="105" t="e">
        <f t="shared" si="231"/>
        <v>#DIV/0!</v>
      </c>
      <c r="S1347" s="101" t="e">
        <f t="shared" si="232"/>
        <v>#N/A</v>
      </c>
      <c r="T1347" s="102"/>
      <c r="U1347" s="107"/>
      <c r="V1347" s="5"/>
    </row>
    <row r="1348" spans="1:22" ht="15.6" hidden="1" x14ac:dyDescent="0.3">
      <c r="A1348" s="18"/>
      <c r="B1348" s="92" t="str">
        <f>+IFERROR(VLOOKUP(A1348,'Details local delivery'!B:C,2,0),"-")</f>
        <v>-</v>
      </c>
      <c r="C1348" s="93" t="str">
        <f t="shared" si="226"/>
        <v>-</v>
      </c>
      <c r="D1348" s="94" t="str">
        <f>+IFERROR(VLOOKUP(A1348,'Details local delivery'!B:E,4,0),"-")</f>
        <v>-</v>
      </c>
      <c r="E1348" s="94" t="e">
        <f>VLOOKUP(A1348,'Details local delivery'!B:L,11,0)</f>
        <v>#N/A</v>
      </c>
      <c r="F1348" s="94">
        <f>SUMIFS('Details local delivery'!M:M,'Details local delivery'!G:G,'RECAP Delivery Plan '!A1348)</f>
        <v>0</v>
      </c>
      <c r="G1348" s="94" t="e">
        <f>VLOOKUP(A1348,'Details local delivery'!B:J,9,0)</f>
        <v>#N/A</v>
      </c>
      <c r="H1348" s="95">
        <f>SUMIFS('Details local delivery'!K:K,'Details local delivery'!G:G,'RECAP Delivery Plan '!A1348)</f>
        <v>0</v>
      </c>
      <c r="I1348" s="96">
        <f>SUMIFS('Details local delivery'!Y:Y,'Details local delivery'!B:B,A:A)</f>
        <v>0</v>
      </c>
      <c r="J1348" s="97" t="e">
        <f>AVERAGEIFS('Details local delivery'!W:W,'Details local delivery'!B:B,A1348)</f>
        <v>#DIV/0!</v>
      </c>
      <c r="K1348" s="96">
        <f>_xlfn.MAXIFS('Details local delivery'!Z:Z,'Details local delivery'!B:B,A1348)</f>
        <v>0</v>
      </c>
      <c r="L1348" s="96">
        <f>_xlfn.MAXIFS('Details local delivery'!AA:AA,'Details local delivery'!B:B,A1348)</f>
        <v>0</v>
      </c>
      <c r="M1348" s="96">
        <f>_xlfn.MAXIFS('Details local delivery'!AB:AB,'Details local delivery'!B:B,A1348)</f>
        <v>0</v>
      </c>
      <c r="N1348" s="104" t="e">
        <f t="shared" si="227"/>
        <v>#N/A</v>
      </c>
      <c r="O1348" s="104" t="e">
        <f t="shared" si="228"/>
        <v>#N/A</v>
      </c>
      <c r="P1348" s="99">
        <f t="shared" si="229"/>
        <v>0</v>
      </c>
      <c r="Q1348" s="100">
        <f t="shared" si="230"/>
        <v>0</v>
      </c>
      <c r="R1348" s="105" t="e">
        <f t="shared" si="231"/>
        <v>#DIV/0!</v>
      </c>
      <c r="S1348" s="101" t="e">
        <f t="shared" si="232"/>
        <v>#N/A</v>
      </c>
      <c r="T1348" s="102"/>
      <c r="U1348" s="107"/>
      <c r="V1348" s="5"/>
    </row>
    <row r="1349" spans="1:22" ht="15.6" hidden="1" x14ac:dyDescent="0.3">
      <c r="A1349" s="18"/>
      <c r="B1349" s="92" t="str">
        <f>+IFERROR(VLOOKUP(A1349,'Details local delivery'!B:C,2,0),"-")</f>
        <v>-</v>
      </c>
      <c r="C1349" s="93" t="str">
        <f t="shared" si="226"/>
        <v>-</v>
      </c>
      <c r="D1349" s="94" t="str">
        <f>+IFERROR(VLOOKUP(A1349,'Details local delivery'!B:E,4,0),"-")</f>
        <v>-</v>
      </c>
      <c r="E1349" s="94" t="e">
        <f>VLOOKUP(A1349,'Details local delivery'!B:L,11,0)</f>
        <v>#N/A</v>
      </c>
      <c r="F1349" s="94">
        <f>SUMIFS('Details local delivery'!M:M,'Details local delivery'!G:G,'RECAP Delivery Plan '!A1349)</f>
        <v>0</v>
      </c>
      <c r="G1349" s="94" t="e">
        <f>VLOOKUP(A1349,'Details local delivery'!B:J,9,0)</f>
        <v>#N/A</v>
      </c>
      <c r="H1349" s="95">
        <f>SUMIFS('Details local delivery'!K:K,'Details local delivery'!G:G,'RECAP Delivery Plan '!A1349)</f>
        <v>0</v>
      </c>
      <c r="I1349" s="96">
        <f>SUMIFS('Details local delivery'!Y:Y,'Details local delivery'!B:B,A:A)</f>
        <v>0</v>
      </c>
      <c r="J1349" s="97" t="e">
        <f>AVERAGEIFS('Details local delivery'!W:W,'Details local delivery'!B:B,A1349)</f>
        <v>#DIV/0!</v>
      </c>
      <c r="K1349" s="96">
        <f>_xlfn.MAXIFS('Details local delivery'!Z:Z,'Details local delivery'!B:B,A1349)</f>
        <v>0</v>
      </c>
      <c r="L1349" s="96">
        <f>_xlfn.MAXIFS('Details local delivery'!AA:AA,'Details local delivery'!B:B,A1349)</f>
        <v>0</v>
      </c>
      <c r="M1349" s="256">
        <f>IFERROR(_xlfn.MAXIFS('Details local delivery'!AB:AB,'Details local delivery'!B:B,A1349),"-")</f>
        <v>0</v>
      </c>
      <c r="N1349" s="104" t="e">
        <f t="shared" si="227"/>
        <v>#N/A</v>
      </c>
      <c r="O1349" s="104" t="e">
        <f t="shared" si="228"/>
        <v>#N/A</v>
      </c>
      <c r="P1349" s="99">
        <f t="shared" si="229"/>
        <v>0</v>
      </c>
      <c r="Q1349" s="100">
        <f t="shared" si="230"/>
        <v>0</v>
      </c>
      <c r="R1349" s="105" t="e">
        <f t="shared" si="231"/>
        <v>#DIV/0!</v>
      </c>
      <c r="S1349" s="101" t="e">
        <f t="shared" si="232"/>
        <v>#N/A</v>
      </c>
      <c r="T1349" s="102"/>
      <c r="U1349" s="107"/>
      <c r="V1349" s="5"/>
    </row>
    <row r="1350" spans="1:22" ht="15.6" hidden="1" x14ac:dyDescent="0.3">
      <c r="A1350" s="18"/>
      <c r="B1350" s="92" t="str">
        <f>+IFERROR(VLOOKUP(A1350,'Details local delivery'!B:C,2,0),"-")</f>
        <v>-</v>
      </c>
      <c r="C1350" s="93" t="str">
        <f t="shared" si="226"/>
        <v>-</v>
      </c>
      <c r="D1350" s="94" t="str">
        <f>+IFERROR(VLOOKUP(A1350,'Details local delivery'!B:E,4,0),"-")</f>
        <v>-</v>
      </c>
      <c r="E1350" s="94" t="e">
        <f>VLOOKUP(A1350,'Details local delivery'!B:L,11,0)</f>
        <v>#N/A</v>
      </c>
      <c r="F1350" s="94">
        <f>SUMIFS('Details local delivery'!M:M,'Details local delivery'!G:G,'RECAP Delivery Plan '!A1350)</f>
        <v>0</v>
      </c>
      <c r="G1350" s="94" t="e">
        <f>VLOOKUP(A1350,'Details local delivery'!B:J,9,0)</f>
        <v>#N/A</v>
      </c>
      <c r="H1350" s="95">
        <f>SUMIFS('Details local delivery'!K:K,'Details local delivery'!G:G,'RECAP Delivery Plan '!A1350)</f>
        <v>0</v>
      </c>
      <c r="I1350" s="96">
        <f>SUMIFS('Details local delivery'!Y:Y,'Details local delivery'!B:B,A:A)</f>
        <v>0</v>
      </c>
      <c r="J1350" s="97" t="e">
        <f>AVERAGEIFS('Details local delivery'!W:W,'Details local delivery'!B:B,A1350)</f>
        <v>#DIV/0!</v>
      </c>
      <c r="K1350" s="96">
        <f>_xlfn.MAXIFS('Details local delivery'!Z:Z,'Details local delivery'!B:B,A1350)</f>
        <v>0</v>
      </c>
      <c r="L1350" s="96">
        <f>_xlfn.MAXIFS('Details local delivery'!AA:AA,'Details local delivery'!B:B,A1350)</f>
        <v>0</v>
      </c>
      <c r="M1350" s="256">
        <f>IFERROR(_xlfn.MAXIFS('Details local delivery'!AB:AB,'Details local delivery'!B:B,A1350),"-")</f>
        <v>0</v>
      </c>
      <c r="N1350" s="104" t="e">
        <f t="shared" si="227"/>
        <v>#N/A</v>
      </c>
      <c r="O1350" s="104" t="e">
        <f t="shared" si="228"/>
        <v>#N/A</v>
      </c>
      <c r="P1350" s="99">
        <f t="shared" si="229"/>
        <v>0</v>
      </c>
      <c r="Q1350" s="100">
        <f t="shared" si="230"/>
        <v>0</v>
      </c>
      <c r="R1350" s="105" t="e">
        <f t="shared" si="231"/>
        <v>#DIV/0!</v>
      </c>
      <c r="S1350" s="101" t="e">
        <f t="shared" si="232"/>
        <v>#N/A</v>
      </c>
      <c r="T1350" s="102"/>
      <c r="U1350" s="107"/>
      <c r="V1350" s="5"/>
    </row>
    <row r="1351" spans="1:22" ht="15.6" hidden="1" x14ac:dyDescent="0.3">
      <c r="A1351" s="18"/>
      <c r="B1351" s="92" t="str">
        <f>+IFERROR(VLOOKUP(A1351,'Details local delivery'!B:C,2,0),"-")</f>
        <v>-</v>
      </c>
      <c r="C1351" s="93" t="str">
        <f t="shared" si="226"/>
        <v>-</v>
      </c>
      <c r="D1351" s="94" t="str">
        <f>+IFERROR(VLOOKUP(A1351,'Details local delivery'!B:E,4,0),"-")</f>
        <v>-</v>
      </c>
      <c r="E1351" s="94" t="e">
        <f>VLOOKUP(A1351,'Details local delivery'!B:L,11,0)</f>
        <v>#N/A</v>
      </c>
      <c r="F1351" s="94">
        <f>SUMIFS('Details local delivery'!M:M,'Details local delivery'!G:G,'RECAP Delivery Plan '!A1351)</f>
        <v>0</v>
      </c>
      <c r="G1351" s="94" t="e">
        <f>VLOOKUP(A1351,'Details local delivery'!B:J,9,0)</f>
        <v>#N/A</v>
      </c>
      <c r="H1351" s="95">
        <f>SUMIFS('Details local delivery'!K:K,'Details local delivery'!G:G,'RECAP Delivery Plan '!A1351)</f>
        <v>0</v>
      </c>
      <c r="I1351" s="96">
        <f>SUMIFS('Details local delivery'!Y:Y,'Details local delivery'!B:B,A:A)</f>
        <v>0</v>
      </c>
      <c r="J1351" s="97" t="e">
        <f>AVERAGEIFS('Details local delivery'!W:W,'Details local delivery'!B:B,A1351)</f>
        <v>#DIV/0!</v>
      </c>
      <c r="K1351" s="96">
        <f>_xlfn.MAXIFS('Details local delivery'!Z:Z,'Details local delivery'!B:B,A1351)</f>
        <v>0</v>
      </c>
      <c r="L1351" s="96">
        <f>_xlfn.MAXIFS('Details local delivery'!AA:AA,'Details local delivery'!B:B,A1351)</f>
        <v>0</v>
      </c>
      <c r="M1351" s="256">
        <f>IFERROR(_xlfn.MAXIFS('Details local delivery'!AB:AB,'Details local delivery'!B:B,A1351),"-")</f>
        <v>0</v>
      </c>
      <c r="N1351" s="104" t="e">
        <f t="shared" si="227"/>
        <v>#N/A</v>
      </c>
      <c r="O1351" s="104" t="e">
        <f t="shared" si="228"/>
        <v>#N/A</v>
      </c>
      <c r="P1351" s="99">
        <f t="shared" si="229"/>
        <v>0</v>
      </c>
      <c r="Q1351" s="100">
        <f t="shared" si="230"/>
        <v>0</v>
      </c>
      <c r="R1351" s="105" t="e">
        <f t="shared" si="231"/>
        <v>#DIV/0!</v>
      </c>
      <c r="S1351" s="101" t="e">
        <f t="shared" si="232"/>
        <v>#N/A</v>
      </c>
      <c r="T1351" s="102"/>
      <c r="U1351" s="107"/>
      <c r="V1351" s="5"/>
    </row>
    <row r="1352" spans="1:22" ht="15.6" hidden="1" x14ac:dyDescent="0.3">
      <c r="A1352" s="18"/>
      <c r="B1352" s="92" t="str">
        <f>+IFERROR(VLOOKUP(A1352,'Details local delivery'!B:C,2,0),"-")</f>
        <v>-</v>
      </c>
      <c r="C1352" s="93" t="str">
        <f t="shared" si="226"/>
        <v>-</v>
      </c>
      <c r="D1352" s="94" t="str">
        <f>+IFERROR(VLOOKUP(A1352,'Details local delivery'!B:E,4,0),"-")</f>
        <v>-</v>
      </c>
      <c r="E1352" s="94" t="e">
        <f>VLOOKUP(A1352,'Details local delivery'!B:L,11,0)</f>
        <v>#N/A</v>
      </c>
      <c r="F1352" s="94">
        <f>SUMIFS('Details local delivery'!M:M,'Details local delivery'!G:G,'RECAP Delivery Plan '!A1352)</f>
        <v>0</v>
      </c>
      <c r="G1352" s="94" t="e">
        <f>VLOOKUP(A1352,'Details local delivery'!B:J,9,0)</f>
        <v>#N/A</v>
      </c>
      <c r="H1352" s="95">
        <f>SUMIFS('Details local delivery'!K:K,'Details local delivery'!G:G,'RECAP Delivery Plan '!A1352)</f>
        <v>0</v>
      </c>
      <c r="I1352" s="96">
        <f>SUMIFS('Details local delivery'!Y:Y,'Details local delivery'!B:B,A:A)</f>
        <v>0</v>
      </c>
      <c r="J1352" s="97" t="e">
        <f>AVERAGEIFS('Details local delivery'!W:W,'Details local delivery'!B:B,A1352)</f>
        <v>#DIV/0!</v>
      </c>
      <c r="K1352" s="96">
        <f>_xlfn.MAXIFS('Details local delivery'!Z:Z,'Details local delivery'!B:B,A1352)</f>
        <v>0</v>
      </c>
      <c r="L1352" s="96">
        <f>_xlfn.MAXIFS('Details local delivery'!AA:AA,'Details local delivery'!B:B,A1352)</f>
        <v>0</v>
      </c>
      <c r="M1352" s="256">
        <f>IFERROR(_xlfn.MAXIFS('Details local delivery'!AB:AB,'Details local delivery'!B:B,A1352),"-")</f>
        <v>0</v>
      </c>
      <c r="N1352" s="104" t="e">
        <f t="shared" si="227"/>
        <v>#N/A</v>
      </c>
      <c r="O1352" s="104" t="e">
        <f t="shared" si="228"/>
        <v>#N/A</v>
      </c>
      <c r="P1352" s="99">
        <f t="shared" si="229"/>
        <v>0</v>
      </c>
      <c r="Q1352" s="100">
        <f t="shared" si="230"/>
        <v>0</v>
      </c>
      <c r="R1352" s="105" t="e">
        <f t="shared" si="231"/>
        <v>#DIV/0!</v>
      </c>
      <c r="S1352" s="101" t="e">
        <f t="shared" si="232"/>
        <v>#N/A</v>
      </c>
      <c r="T1352" s="102"/>
      <c r="U1352" s="107"/>
      <c r="V1352" s="5"/>
    </row>
    <row r="1353" spans="1:22" ht="15.6" hidden="1" x14ac:dyDescent="0.3">
      <c r="A1353" s="18"/>
      <c r="B1353" s="92" t="str">
        <f>+IFERROR(VLOOKUP(A1353,'Details local delivery'!B:C,2,0),"-")</f>
        <v>-</v>
      </c>
      <c r="C1353" s="93" t="str">
        <f t="shared" si="226"/>
        <v>-</v>
      </c>
      <c r="D1353" s="94" t="str">
        <f>+IFERROR(VLOOKUP(A1353,'Details local delivery'!B:E,4,0),"-")</f>
        <v>-</v>
      </c>
      <c r="E1353" s="94" t="e">
        <f>VLOOKUP(A1353,'Details local delivery'!B:L,11,0)</f>
        <v>#N/A</v>
      </c>
      <c r="F1353" s="94">
        <f>SUMIFS('Details local delivery'!M:M,'Details local delivery'!G:G,'RECAP Delivery Plan '!A1353)</f>
        <v>0</v>
      </c>
      <c r="G1353" s="94" t="e">
        <f>VLOOKUP(A1353,'Details local delivery'!B:J,9,0)</f>
        <v>#N/A</v>
      </c>
      <c r="H1353" s="95">
        <f>SUMIFS('Details local delivery'!K:K,'Details local delivery'!G:G,'RECAP Delivery Plan '!A1353)</f>
        <v>0</v>
      </c>
      <c r="I1353" s="96">
        <f>SUMIFS('Details local delivery'!Y:Y,'Details local delivery'!B:B,A:A)</f>
        <v>0</v>
      </c>
      <c r="J1353" s="97" t="e">
        <f>AVERAGEIFS('Details local delivery'!W:W,'Details local delivery'!B:B,A1353)</f>
        <v>#DIV/0!</v>
      </c>
      <c r="K1353" s="96">
        <f>_xlfn.MAXIFS('Details local delivery'!Z:Z,'Details local delivery'!B:B,A1353)</f>
        <v>0</v>
      </c>
      <c r="L1353" s="96">
        <f>_xlfn.MAXIFS('Details local delivery'!AA:AA,'Details local delivery'!B:B,A1353)</f>
        <v>0</v>
      </c>
      <c r="M1353" s="256">
        <f>IFERROR(_xlfn.MAXIFS('Details local delivery'!AB:AB,'Details local delivery'!B:B,A1353),"-")</f>
        <v>0</v>
      </c>
      <c r="N1353" s="104" t="e">
        <f t="shared" si="227"/>
        <v>#N/A</v>
      </c>
      <c r="O1353" s="104" t="e">
        <f t="shared" si="228"/>
        <v>#N/A</v>
      </c>
      <c r="P1353" s="99">
        <f t="shared" si="229"/>
        <v>0</v>
      </c>
      <c r="Q1353" s="100">
        <f t="shared" si="230"/>
        <v>0</v>
      </c>
      <c r="R1353" s="105" t="e">
        <f t="shared" si="231"/>
        <v>#DIV/0!</v>
      </c>
      <c r="S1353" s="101" t="e">
        <f t="shared" si="232"/>
        <v>#N/A</v>
      </c>
      <c r="T1353" s="102"/>
      <c r="U1353" s="107"/>
      <c r="V1353" s="5"/>
    </row>
    <row r="1354" spans="1:22" ht="15.6" hidden="1" x14ac:dyDescent="0.3">
      <c r="A1354" s="18"/>
      <c r="B1354" s="92" t="str">
        <f>+IFERROR(VLOOKUP(A1354,'Details local delivery'!B:C,2,0),"-")</f>
        <v>-</v>
      </c>
      <c r="C1354" s="93" t="str">
        <f t="shared" si="226"/>
        <v>-</v>
      </c>
      <c r="D1354" s="94" t="str">
        <f>+IFERROR(VLOOKUP(A1354,'Details local delivery'!B:E,4,0),"-")</f>
        <v>-</v>
      </c>
      <c r="E1354" s="94" t="e">
        <f>VLOOKUP(A1354,'Details local delivery'!B:L,11,0)</f>
        <v>#N/A</v>
      </c>
      <c r="F1354" s="94">
        <f>SUMIFS('Details local delivery'!M:M,'Details local delivery'!G:G,'RECAP Delivery Plan '!A1354)</f>
        <v>0</v>
      </c>
      <c r="G1354" s="94" t="e">
        <f>VLOOKUP(A1354,'Details local delivery'!B:J,9,0)</f>
        <v>#N/A</v>
      </c>
      <c r="H1354" s="95">
        <f>SUMIFS('Details local delivery'!K:K,'Details local delivery'!G:G,'RECAP Delivery Plan '!A1354)</f>
        <v>0</v>
      </c>
      <c r="I1354" s="96">
        <f>SUMIFS('Details local delivery'!Y:Y,'Details local delivery'!B:B,A:A)</f>
        <v>0</v>
      </c>
      <c r="J1354" s="97" t="e">
        <f>AVERAGEIFS('Details local delivery'!W:W,'Details local delivery'!B:B,A1354)</f>
        <v>#DIV/0!</v>
      </c>
      <c r="K1354" s="96">
        <f>_xlfn.MAXIFS('Details local delivery'!Z:Z,'Details local delivery'!B:B,A1354)</f>
        <v>0</v>
      </c>
      <c r="L1354" s="96">
        <f>_xlfn.MAXIFS('Details local delivery'!AA:AA,'Details local delivery'!B:B,A1354)</f>
        <v>0</v>
      </c>
      <c r="M1354" s="256">
        <f>IFERROR(_xlfn.MAXIFS('Details local delivery'!AB:AB,'Details local delivery'!B:B,A1354),"-")</f>
        <v>0</v>
      </c>
      <c r="N1354" s="104" t="e">
        <f t="shared" si="227"/>
        <v>#N/A</v>
      </c>
      <c r="O1354" s="104" t="e">
        <f t="shared" si="228"/>
        <v>#N/A</v>
      </c>
      <c r="P1354" s="99">
        <f t="shared" si="229"/>
        <v>0</v>
      </c>
      <c r="Q1354" s="100">
        <f t="shared" si="230"/>
        <v>0</v>
      </c>
      <c r="R1354" s="105" t="e">
        <f t="shared" si="231"/>
        <v>#DIV/0!</v>
      </c>
      <c r="S1354" s="101" t="e">
        <f t="shared" si="232"/>
        <v>#N/A</v>
      </c>
      <c r="T1354" s="102"/>
      <c r="U1354" s="107"/>
      <c r="V1354" s="5"/>
    </row>
    <row r="1355" spans="1:22" ht="15.6" hidden="1" x14ac:dyDescent="0.3">
      <c r="A1355" s="18"/>
      <c r="B1355" s="92" t="str">
        <f>+IFERROR(VLOOKUP(A1355,'Details local delivery'!B:C,2,0),"-")</f>
        <v>-</v>
      </c>
      <c r="C1355" s="93" t="str">
        <f t="shared" si="226"/>
        <v>-</v>
      </c>
      <c r="D1355" s="94" t="str">
        <f>+IFERROR(VLOOKUP(A1355,'Details local delivery'!B:E,4,0),"-")</f>
        <v>-</v>
      </c>
      <c r="E1355" s="94" t="e">
        <f>VLOOKUP(A1355,'Details local delivery'!B:L,11,0)</f>
        <v>#N/A</v>
      </c>
      <c r="F1355" s="94">
        <f>SUMIFS('Details local delivery'!M:M,'Details local delivery'!G:G,'RECAP Delivery Plan '!A1355)</f>
        <v>0</v>
      </c>
      <c r="G1355" s="94" t="e">
        <f>VLOOKUP(A1355,'Details local delivery'!B:J,9,0)</f>
        <v>#N/A</v>
      </c>
      <c r="H1355" s="95">
        <f>SUMIFS('Details local delivery'!K:K,'Details local delivery'!G:G,'RECAP Delivery Plan '!A1355)</f>
        <v>0</v>
      </c>
      <c r="I1355" s="96">
        <f>SUMIFS('Details local delivery'!Y:Y,'Details local delivery'!B:B,A:A)</f>
        <v>0</v>
      </c>
      <c r="J1355" s="97" t="e">
        <f>AVERAGEIFS('Details local delivery'!W:W,'Details local delivery'!B:B,A1355)</f>
        <v>#DIV/0!</v>
      </c>
      <c r="K1355" s="96">
        <f>_xlfn.MAXIFS('Details local delivery'!Z:Z,'Details local delivery'!B:B,A1355)</f>
        <v>0</v>
      </c>
      <c r="L1355" s="96">
        <f>_xlfn.MAXIFS('Details local delivery'!AA:AA,'Details local delivery'!B:B,A1355)</f>
        <v>0</v>
      </c>
      <c r="M1355" s="256">
        <f>IFERROR(_xlfn.MAXIFS('Details local delivery'!AB:AB,'Details local delivery'!B:B,A1355),"-")</f>
        <v>0</v>
      </c>
      <c r="N1355" s="104" t="e">
        <f t="shared" si="227"/>
        <v>#N/A</v>
      </c>
      <c r="O1355" s="104" t="e">
        <f t="shared" si="228"/>
        <v>#N/A</v>
      </c>
      <c r="P1355" s="99">
        <f t="shared" si="229"/>
        <v>0</v>
      </c>
      <c r="Q1355" s="100">
        <f t="shared" si="230"/>
        <v>0</v>
      </c>
      <c r="R1355" s="105" t="e">
        <f t="shared" si="231"/>
        <v>#DIV/0!</v>
      </c>
      <c r="S1355" s="101" t="e">
        <f t="shared" si="232"/>
        <v>#N/A</v>
      </c>
      <c r="T1355" s="102"/>
      <c r="U1355" s="107"/>
      <c r="V1355" s="5"/>
    </row>
    <row r="1356" spans="1:22" ht="15.6" hidden="1" x14ac:dyDescent="0.3">
      <c r="A1356" s="18"/>
      <c r="B1356" s="92" t="str">
        <f>+IFERROR(VLOOKUP(A1356,'Details local delivery'!B:C,2,0),"-")</f>
        <v>-</v>
      </c>
      <c r="C1356" s="93" t="str">
        <f t="shared" si="226"/>
        <v>-</v>
      </c>
      <c r="D1356" s="94" t="str">
        <f>+IFERROR(VLOOKUP(A1356,'Details local delivery'!B:E,4,0),"-")</f>
        <v>-</v>
      </c>
      <c r="E1356" s="94" t="e">
        <f>VLOOKUP(A1356,'Details local delivery'!B:L,11,0)</f>
        <v>#N/A</v>
      </c>
      <c r="F1356" s="94">
        <f>SUMIFS('Details local delivery'!M:M,'Details local delivery'!G:G,'RECAP Delivery Plan '!A1356)</f>
        <v>0</v>
      </c>
      <c r="G1356" s="94" t="e">
        <f>VLOOKUP(A1356,'Details local delivery'!B:J,9,0)</f>
        <v>#N/A</v>
      </c>
      <c r="H1356" s="95">
        <f>SUMIFS('Details local delivery'!K:K,'Details local delivery'!G:G,'RECAP Delivery Plan '!A1356)</f>
        <v>0</v>
      </c>
      <c r="I1356" s="96">
        <f>SUMIFS('Details local delivery'!Y:Y,'Details local delivery'!B:B,A:A)</f>
        <v>0</v>
      </c>
      <c r="J1356" s="97" t="e">
        <f>AVERAGEIFS('Details local delivery'!W:W,'Details local delivery'!B:B,A1356)</f>
        <v>#DIV/0!</v>
      </c>
      <c r="K1356" s="96">
        <f>_xlfn.MAXIFS('Details local delivery'!Z:Z,'Details local delivery'!B:B,A1356)</f>
        <v>0</v>
      </c>
      <c r="L1356" s="96">
        <f>_xlfn.MAXIFS('Details local delivery'!AA:AA,'Details local delivery'!B:B,A1356)</f>
        <v>0</v>
      </c>
      <c r="M1356" s="256">
        <f>IFERROR(_xlfn.MAXIFS('Details local delivery'!AB:AB,'Details local delivery'!B:B,A1356),"-")</f>
        <v>0</v>
      </c>
      <c r="N1356" s="104" t="e">
        <f t="shared" si="227"/>
        <v>#N/A</v>
      </c>
      <c r="O1356" s="104" t="e">
        <f t="shared" si="228"/>
        <v>#N/A</v>
      </c>
      <c r="P1356" s="99">
        <f t="shared" si="229"/>
        <v>0</v>
      </c>
      <c r="Q1356" s="100">
        <f t="shared" si="230"/>
        <v>0</v>
      </c>
      <c r="R1356" s="105" t="e">
        <f t="shared" si="231"/>
        <v>#DIV/0!</v>
      </c>
      <c r="S1356" s="101" t="e">
        <f t="shared" si="232"/>
        <v>#N/A</v>
      </c>
      <c r="T1356" s="102"/>
      <c r="U1356" s="107"/>
      <c r="V1356" s="5"/>
    </row>
    <row r="1357" spans="1:22" ht="15.6" hidden="1" x14ac:dyDescent="0.3">
      <c r="A1357" s="18"/>
      <c r="B1357" s="92" t="str">
        <f>+IFERROR(VLOOKUP(A1357,'Details local delivery'!B:C,2,0),"-")</f>
        <v>-</v>
      </c>
      <c r="C1357" s="93" t="str">
        <f t="shared" si="226"/>
        <v>-</v>
      </c>
      <c r="D1357" s="94" t="str">
        <f>+IFERROR(VLOOKUP(A1357,'Details local delivery'!B:E,4,0),"-")</f>
        <v>-</v>
      </c>
      <c r="E1357" s="94" t="e">
        <f>VLOOKUP(A1357,'Details local delivery'!B:L,11,0)</f>
        <v>#N/A</v>
      </c>
      <c r="F1357" s="94">
        <f>SUMIFS('Details local delivery'!M:M,'Details local delivery'!G:G,'RECAP Delivery Plan '!A1357)</f>
        <v>0</v>
      </c>
      <c r="G1357" s="94" t="e">
        <f>VLOOKUP(A1357,'Details local delivery'!B:J,9,0)</f>
        <v>#N/A</v>
      </c>
      <c r="H1357" s="95">
        <f>SUMIFS('Details local delivery'!K:K,'Details local delivery'!G:G,'RECAP Delivery Plan '!A1357)</f>
        <v>0</v>
      </c>
      <c r="I1357" s="96">
        <f>SUMIFS('Details local delivery'!Y:Y,'Details local delivery'!B:B,A:A)</f>
        <v>0</v>
      </c>
      <c r="J1357" s="97" t="e">
        <f>AVERAGEIFS('Details local delivery'!W:W,'Details local delivery'!B:B,A1357)</f>
        <v>#DIV/0!</v>
      </c>
      <c r="K1357" s="96">
        <f>_xlfn.MAXIFS('Details local delivery'!Z:Z,'Details local delivery'!B:B,A1357)</f>
        <v>0</v>
      </c>
      <c r="L1357" s="96">
        <f>_xlfn.MAXIFS('Details local delivery'!AA:AA,'Details local delivery'!B:B,A1357)</f>
        <v>0</v>
      </c>
      <c r="M1357" s="96">
        <f>_xlfn.MAXIFS('Details local delivery'!AB:AB,'Details local delivery'!B:B,A1357)</f>
        <v>0</v>
      </c>
      <c r="N1357" s="104" t="e">
        <f t="shared" si="227"/>
        <v>#N/A</v>
      </c>
      <c r="O1357" s="104" t="e">
        <f t="shared" si="228"/>
        <v>#N/A</v>
      </c>
      <c r="P1357" s="99">
        <f t="shared" si="229"/>
        <v>0</v>
      </c>
      <c r="Q1357" s="100">
        <f t="shared" si="230"/>
        <v>0</v>
      </c>
      <c r="R1357" s="105" t="e">
        <f t="shared" si="231"/>
        <v>#DIV/0!</v>
      </c>
      <c r="S1357" s="101" t="e">
        <f t="shared" si="232"/>
        <v>#N/A</v>
      </c>
      <c r="T1357" s="102"/>
      <c r="U1357" s="107"/>
      <c r="V1357" s="5"/>
    </row>
    <row r="1358" spans="1:22" ht="15.6" hidden="1" x14ac:dyDescent="0.3">
      <c r="A1358" s="18"/>
      <c r="B1358" s="92" t="str">
        <f>+IFERROR(VLOOKUP(A1358,'Details local delivery'!B:C,2,0),"-")</f>
        <v>-</v>
      </c>
      <c r="C1358" s="93" t="str">
        <f t="shared" si="226"/>
        <v>-</v>
      </c>
      <c r="D1358" s="94" t="str">
        <f>+IFERROR(VLOOKUP(A1358,'Details local delivery'!B:E,4,0),"-")</f>
        <v>-</v>
      </c>
      <c r="E1358" s="94" t="e">
        <f>VLOOKUP(A1358,'Details local delivery'!B:L,11,0)</f>
        <v>#N/A</v>
      </c>
      <c r="F1358" s="94">
        <f>SUMIFS('Details local delivery'!M:M,'Details local delivery'!G:G,'RECAP Delivery Plan '!A1358)</f>
        <v>0</v>
      </c>
      <c r="G1358" s="94" t="e">
        <f>VLOOKUP(A1358,'Details local delivery'!B:J,9,0)</f>
        <v>#N/A</v>
      </c>
      <c r="H1358" s="95">
        <f>SUMIFS('Details local delivery'!K:K,'Details local delivery'!G:G,'RECAP Delivery Plan '!A1358)</f>
        <v>0</v>
      </c>
      <c r="I1358" s="96">
        <f>SUMIFS('Details local delivery'!Y:Y,'Details local delivery'!B:B,A:A)</f>
        <v>0</v>
      </c>
      <c r="J1358" s="97" t="e">
        <f>AVERAGEIFS('Details local delivery'!W:W,'Details local delivery'!B:B,A1358)</f>
        <v>#DIV/0!</v>
      </c>
      <c r="K1358" s="96">
        <f>_xlfn.MAXIFS('Details local delivery'!Z:Z,'Details local delivery'!B:B,A1358)</f>
        <v>0</v>
      </c>
      <c r="L1358" s="96">
        <f>_xlfn.MAXIFS('Details local delivery'!AA:AA,'Details local delivery'!B:B,A1358)</f>
        <v>0</v>
      </c>
      <c r="M1358" s="96">
        <f>_xlfn.MAXIFS('Details local delivery'!AB:AB,'Details local delivery'!B:B,A1358)</f>
        <v>0</v>
      </c>
      <c r="N1358" s="104" t="e">
        <f t="shared" si="227"/>
        <v>#N/A</v>
      </c>
      <c r="O1358" s="104" t="e">
        <f t="shared" si="228"/>
        <v>#N/A</v>
      </c>
      <c r="P1358" s="99">
        <f t="shared" si="229"/>
        <v>0</v>
      </c>
      <c r="Q1358" s="100">
        <f t="shared" si="230"/>
        <v>0</v>
      </c>
      <c r="R1358" s="105" t="e">
        <f t="shared" si="231"/>
        <v>#DIV/0!</v>
      </c>
      <c r="S1358" s="101" t="e">
        <f t="shared" si="232"/>
        <v>#N/A</v>
      </c>
      <c r="T1358" s="102"/>
      <c r="U1358" s="107"/>
      <c r="V1358" s="5"/>
    </row>
    <row r="1359" spans="1:22" ht="15.6" hidden="1" x14ac:dyDescent="0.3">
      <c r="A1359" s="18"/>
      <c r="B1359" s="92" t="str">
        <f>+IFERROR(VLOOKUP(A1359,'Details local delivery'!B:C,2,0),"-")</f>
        <v>-</v>
      </c>
      <c r="C1359" s="93" t="str">
        <f t="shared" si="226"/>
        <v>-</v>
      </c>
      <c r="D1359" s="94" t="str">
        <f>+IFERROR(VLOOKUP(A1359,'Details local delivery'!B:E,4,0),"-")</f>
        <v>-</v>
      </c>
      <c r="E1359" s="94" t="e">
        <f>VLOOKUP(A1359,'Details local delivery'!B:L,11,0)</f>
        <v>#N/A</v>
      </c>
      <c r="F1359" s="94">
        <f>SUMIFS('Details local delivery'!M:M,'Details local delivery'!G:G,'RECAP Delivery Plan '!A1359)</f>
        <v>0</v>
      </c>
      <c r="G1359" s="94" t="e">
        <f>VLOOKUP(A1359,'Details local delivery'!B:J,9,0)</f>
        <v>#N/A</v>
      </c>
      <c r="H1359" s="95">
        <f>SUMIFS('Details local delivery'!K:K,'Details local delivery'!G:G,'RECAP Delivery Plan '!A1359)</f>
        <v>0</v>
      </c>
      <c r="I1359" s="96">
        <f>SUMIFS('Details local delivery'!Y:Y,'Details local delivery'!B:B,A:A)</f>
        <v>0</v>
      </c>
      <c r="J1359" s="97" t="e">
        <f>AVERAGEIFS('Details local delivery'!W:W,'Details local delivery'!B:B,A1359)</f>
        <v>#DIV/0!</v>
      </c>
      <c r="K1359" s="96">
        <f>_xlfn.MAXIFS('Details local delivery'!Z:Z,'Details local delivery'!B:B,A1359)</f>
        <v>0</v>
      </c>
      <c r="L1359" s="96">
        <f>_xlfn.MAXIFS('Details local delivery'!AA:AA,'Details local delivery'!B:B,A1359)</f>
        <v>0</v>
      </c>
      <c r="M1359" s="256">
        <f>IFERROR(_xlfn.MAXIFS('Details local delivery'!AB:AB,'Details local delivery'!B:B,A1359),"-")</f>
        <v>0</v>
      </c>
      <c r="N1359" s="104" t="e">
        <f t="shared" si="227"/>
        <v>#N/A</v>
      </c>
      <c r="O1359" s="104" t="e">
        <f t="shared" si="228"/>
        <v>#N/A</v>
      </c>
      <c r="P1359" s="99">
        <f t="shared" si="229"/>
        <v>0</v>
      </c>
      <c r="Q1359" s="100">
        <f t="shared" si="230"/>
        <v>0</v>
      </c>
      <c r="R1359" s="105" t="e">
        <f t="shared" si="231"/>
        <v>#DIV/0!</v>
      </c>
      <c r="S1359" s="101" t="e">
        <f t="shared" si="232"/>
        <v>#N/A</v>
      </c>
      <c r="T1359" s="102"/>
      <c r="U1359" s="107"/>
      <c r="V1359" s="5"/>
    </row>
    <row r="1360" spans="1:22" ht="15.6" hidden="1" x14ac:dyDescent="0.3">
      <c r="A1360" s="18"/>
      <c r="B1360" s="92" t="str">
        <f>+IFERROR(VLOOKUP(A1360,'Details local delivery'!B:C,2,0),"-")</f>
        <v>-</v>
      </c>
      <c r="C1360" s="93" t="str">
        <f t="shared" si="226"/>
        <v>-</v>
      </c>
      <c r="D1360" s="94" t="str">
        <f>+IFERROR(VLOOKUP(A1360,'Details local delivery'!B:E,4,0),"-")</f>
        <v>-</v>
      </c>
      <c r="E1360" s="94" t="e">
        <f>VLOOKUP(A1360,'Details local delivery'!B:L,11,0)</f>
        <v>#N/A</v>
      </c>
      <c r="F1360" s="94">
        <f>SUMIFS('Details local delivery'!M:M,'Details local delivery'!G:G,'RECAP Delivery Plan '!A1360)</f>
        <v>0</v>
      </c>
      <c r="G1360" s="94" t="e">
        <f>VLOOKUP(A1360,'Details local delivery'!B:J,9,0)</f>
        <v>#N/A</v>
      </c>
      <c r="H1360" s="95">
        <f>SUMIFS('Details local delivery'!K:K,'Details local delivery'!G:G,'RECAP Delivery Plan '!A1360)</f>
        <v>0</v>
      </c>
      <c r="I1360" s="96">
        <f>SUMIFS('Details local delivery'!Y:Y,'Details local delivery'!B:B,A:A)</f>
        <v>0</v>
      </c>
      <c r="J1360" s="97" t="e">
        <f>AVERAGEIFS('Details local delivery'!W:W,'Details local delivery'!B:B,A1360)</f>
        <v>#DIV/0!</v>
      </c>
      <c r="K1360" s="96">
        <f>_xlfn.MAXIFS('Details local delivery'!Z:Z,'Details local delivery'!B:B,A1360)</f>
        <v>0</v>
      </c>
      <c r="L1360" s="96">
        <f>_xlfn.MAXIFS('Details local delivery'!AA:AA,'Details local delivery'!B:B,A1360)</f>
        <v>0</v>
      </c>
      <c r="M1360" s="96">
        <f>_xlfn.MAXIFS('Details local delivery'!AB:AB,'Details local delivery'!B:B,A1360)</f>
        <v>0</v>
      </c>
      <c r="N1360" s="104" t="e">
        <f t="shared" si="227"/>
        <v>#N/A</v>
      </c>
      <c r="O1360" s="104" t="e">
        <f t="shared" si="228"/>
        <v>#N/A</v>
      </c>
      <c r="P1360" s="99">
        <f t="shared" si="229"/>
        <v>0</v>
      </c>
      <c r="Q1360" s="100">
        <f t="shared" si="230"/>
        <v>0</v>
      </c>
      <c r="R1360" s="105" t="e">
        <f t="shared" si="231"/>
        <v>#DIV/0!</v>
      </c>
      <c r="S1360" s="101" t="e">
        <f t="shared" si="232"/>
        <v>#N/A</v>
      </c>
      <c r="T1360" s="102"/>
      <c r="U1360" s="107"/>
      <c r="V1360" s="5"/>
    </row>
    <row r="1361" spans="1:22" ht="15.6" hidden="1" x14ac:dyDescent="0.3">
      <c r="A1361" s="18"/>
      <c r="B1361" s="92" t="str">
        <f>+IFERROR(VLOOKUP(A1361,'Details local delivery'!B:C,2,0),"-")</f>
        <v>-</v>
      </c>
      <c r="C1361" s="93" t="str">
        <f t="shared" si="226"/>
        <v>-</v>
      </c>
      <c r="D1361" s="94" t="str">
        <f>+IFERROR(VLOOKUP(A1361,'Details local delivery'!B:E,4,0),"-")</f>
        <v>-</v>
      </c>
      <c r="E1361" s="94" t="e">
        <f>VLOOKUP(A1361,'Details local delivery'!B:L,11,0)</f>
        <v>#N/A</v>
      </c>
      <c r="F1361" s="94">
        <f>SUMIFS('Details local delivery'!M:M,'Details local delivery'!G:G,'RECAP Delivery Plan '!A1361)</f>
        <v>0</v>
      </c>
      <c r="G1361" s="94" t="e">
        <f>VLOOKUP(A1361,'Details local delivery'!B:J,9,0)</f>
        <v>#N/A</v>
      </c>
      <c r="H1361" s="95">
        <f>SUMIFS('Details local delivery'!K:K,'Details local delivery'!G:G,'RECAP Delivery Plan '!A1361)</f>
        <v>0</v>
      </c>
      <c r="I1361" s="96">
        <f>SUMIFS('Details local delivery'!Y:Y,'Details local delivery'!B:B,A:A)</f>
        <v>0</v>
      </c>
      <c r="J1361" s="97" t="e">
        <f>AVERAGEIFS('Details local delivery'!W:W,'Details local delivery'!B:B,A1361)</f>
        <v>#DIV/0!</v>
      </c>
      <c r="K1361" s="96">
        <f>_xlfn.MAXIFS('Details local delivery'!Z:Z,'Details local delivery'!B:B,A1361)</f>
        <v>0</v>
      </c>
      <c r="L1361" s="96">
        <f>_xlfn.MAXIFS('Details local delivery'!AA:AA,'Details local delivery'!B:B,A1361)</f>
        <v>0</v>
      </c>
      <c r="M1361" s="96">
        <f>_xlfn.MAXIFS('Details local delivery'!AB:AB,'Details local delivery'!B:B,A1361)</f>
        <v>0</v>
      </c>
      <c r="N1361" s="104" t="e">
        <f t="shared" si="227"/>
        <v>#N/A</v>
      </c>
      <c r="O1361" s="104" t="e">
        <f t="shared" si="228"/>
        <v>#N/A</v>
      </c>
      <c r="P1361" s="99">
        <f t="shared" si="229"/>
        <v>0</v>
      </c>
      <c r="Q1361" s="100">
        <f t="shared" si="230"/>
        <v>0</v>
      </c>
      <c r="R1361" s="105" t="e">
        <f t="shared" si="231"/>
        <v>#DIV/0!</v>
      </c>
      <c r="S1361" s="101" t="e">
        <f t="shared" si="232"/>
        <v>#N/A</v>
      </c>
      <c r="T1361" s="102"/>
      <c r="U1361" s="107"/>
      <c r="V1361" s="5"/>
    </row>
    <row r="1362" spans="1:22" ht="15.6" hidden="1" x14ac:dyDescent="0.3">
      <c r="A1362" s="18"/>
      <c r="B1362" s="92" t="str">
        <f>+IFERROR(VLOOKUP(A1362,'Details local delivery'!B:C,2,0),"-")</f>
        <v>-</v>
      </c>
      <c r="C1362" s="93" t="str">
        <f t="shared" si="226"/>
        <v>-</v>
      </c>
      <c r="D1362" s="94" t="str">
        <f>+IFERROR(VLOOKUP(A1362,'Details local delivery'!B:E,4,0),"-")</f>
        <v>-</v>
      </c>
      <c r="E1362" s="94" t="e">
        <f>VLOOKUP(A1362,'Details local delivery'!B:L,11,0)</f>
        <v>#N/A</v>
      </c>
      <c r="F1362" s="94">
        <f>SUMIFS('Details local delivery'!M:M,'Details local delivery'!G:G,'RECAP Delivery Plan '!A1362)</f>
        <v>0</v>
      </c>
      <c r="G1362" s="94" t="e">
        <f>VLOOKUP(A1362,'Details local delivery'!B:J,9,0)</f>
        <v>#N/A</v>
      </c>
      <c r="H1362" s="95">
        <f>SUMIFS('Details local delivery'!K:K,'Details local delivery'!G:G,'RECAP Delivery Plan '!A1362)</f>
        <v>0</v>
      </c>
      <c r="I1362" s="96">
        <f>SUMIFS('Details local delivery'!Y:Y,'Details local delivery'!B:B,A:A)</f>
        <v>0</v>
      </c>
      <c r="J1362" s="97" t="e">
        <f>AVERAGEIFS('Details local delivery'!W:W,'Details local delivery'!B:B,A1362)</f>
        <v>#DIV/0!</v>
      </c>
      <c r="K1362" s="96">
        <f>_xlfn.MAXIFS('Details local delivery'!Z:Z,'Details local delivery'!B:B,A1362)</f>
        <v>0</v>
      </c>
      <c r="L1362" s="96">
        <f>_xlfn.MAXIFS('Details local delivery'!AA:AA,'Details local delivery'!B:B,A1362)</f>
        <v>0</v>
      </c>
      <c r="M1362" s="96">
        <f>_xlfn.MAXIFS('Details local delivery'!AB:AB,'Details local delivery'!B:B,A1362)</f>
        <v>0</v>
      </c>
      <c r="N1362" s="104" t="e">
        <f t="shared" si="227"/>
        <v>#N/A</v>
      </c>
      <c r="O1362" s="104" t="e">
        <f t="shared" si="228"/>
        <v>#N/A</v>
      </c>
      <c r="P1362" s="99">
        <f t="shared" si="229"/>
        <v>0</v>
      </c>
      <c r="Q1362" s="100">
        <f t="shared" si="230"/>
        <v>0</v>
      </c>
      <c r="R1362" s="105" t="e">
        <f t="shared" si="231"/>
        <v>#DIV/0!</v>
      </c>
      <c r="S1362" s="101" t="e">
        <f t="shared" si="232"/>
        <v>#N/A</v>
      </c>
      <c r="T1362" s="102"/>
      <c r="U1362" s="107"/>
      <c r="V1362" s="5"/>
    </row>
    <row r="1363" spans="1:22" ht="15.6" hidden="1" x14ac:dyDescent="0.3">
      <c r="A1363" s="18"/>
      <c r="B1363" s="92" t="str">
        <f>+IFERROR(VLOOKUP(A1363,'Details local delivery'!B:C,2,0),"-")</f>
        <v>-</v>
      </c>
      <c r="C1363" s="93" t="str">
        <f t="shared" si="226"/>
        <v>-</v>
      </c>
      <c r="D1363" s="94" t="str">
        <f>+IFERROR(VLOOKUP(A1363,'Details local delivery'!B:E,4,0),"-")</f>
        <v>-</v>
      </c>
      <c r="E1363" s="94" t="e">
        <f>VLOOKUP(A1363,'Details local delivery'!B:L,11,0)</f>
        <v>#N/A</v>
      </c>
      <c r="F1363" s="94">
        <f>SUMIFS('Details local delivery'!M:M,'Details local delivery'!G:G,'RECAP Delivery Plan '!A1363)</f>
        <v>0</v>
      </c>
      <c r="G1363" s="94" t="e">
        <f>VLOOKUP(A1363,'Details local delivery'!B:J,9,0)</f>
        <v>#N/A</v>
      </c>
      <c r="H1363" s="95">
        <f>SUMIFS('Details local delivery'!K:K,'Details local delivery'!G:G,'RECAP Delivery Plan '!A1363)</f>
        <v>0</v>
      </c>
      <c r="I1363" s="96">
        <f>SUMIFS('Details local delivery'!Y:Y,'Details local delivery'!B:B,A:A)</f>
        <v>0</v>
      </c>
      <c r="J1363" s="97" t="e">
        <f>AVERAGEIFS('Details local delivery'!W:W,'Details local delivery'!B:B,A1363)</f>
        <v>#DIV/0!</v>
      </c>
      <c r="K1363" s="96">
        <f>_xlfn.MAXIFS('Details local delivery'!Z:Z,'Details local delivery'!B:B,A1363)</f>
        <v>0</v>
      </c>
      <c r="L1363" s="96">
        <f>_xlfn.MAXIFS('Details local delivery'!AA:AA,'Details local delivery'!B:B,A1363)</f>
        <v>0</v>
      </c>
      <c r="M1363" s="256">
        <f>IFERROR(_xlfn.MAXIFS('Details local delivery'!AB:AB,'Details local delivery'!B:B,A1363),"-")</f>
        <v>0</v>
      </c>
      <c r="N1363" s="104" t="e">
        <f t="shared" si="227"/>
        <v>#N/A</v>
      </c>
      <c r="O1363" s="104" t="e">
        <f t="shared" si="228"/>
        <v>#N/A</v>
      </c>
      <c r="P1363" s="99">
        <f t="shared" si="229"/>
        <v>0</v>
      </c>
      <c r="Q1363" s="100">
        <f t="shared" si="230"/>
        <v>0</v>
      </c>
      <c r="R1363" s="105" t="e">
        <f t="shared" si="231"/>
        <v>#DIV/0!</v>
      </c>
      <c r="S1363" s="101" t="e">
        <f t="shared" si="232"/>
        <v>#N/A</v>
      </c>
      <c r="T1363" s="102"/>
      <c r="U1363" s="107"/>
      <c r="V1363" s="5"/>
    </row>
    <row r="1364" spans="1:22" ht="15.6" hidden="1" x14ac:dyDescent="0.3">
      <c r="A1364" s="18"/>
      <c r="B1364" s="92" t="str">
        <f>+IFERROR(VLOOKUP(A1364,'Details local delivery'!B:C,2,0),"-")</f>
        <v>-</v>
      </c>
      <c r="C1364" s="93" t="str">
        <f t="shared" si="226"/>
        <v>-</v>
      </c>
      <c r="D1364" s="94" t="str">
        <f>+IFERROR(VLOOKUP(A1364,'Details local delivery'!B:E,4,0),"-")</f>
        <v>-</v>
      </c>
      <c r="E1364" s="94" t="e">
        <f>VLOOKUP(A1364,'Details local delivery'!B:L,11,0)</f>
        <v>#N/A</v>
      </c>
      <c r="F1364" s="94">
        <f>SUMIFS('Details local delivery'!M:M,'Details local delivery'!G:G,'RECAP Delivery Plan '!A1364)</f>
        <v>0</v>
      </c>
      <c r="G1364" s="94" t="e">
        <f>VLOOKUP(A1364,'Details local delivery'!B:J,9,0)</f>
        <v>#N/A</v>
      </c>
      <c r="H1364" s="95">
        <f>SUMIFS('Details local delivery'!K:K,'Details local delivery'!G:G,'RECAP Delivery Plan '!A1364)</f>
        <v>0</v>
      </c>
      <c r="I1364" s="96">
        <f>SUMIFS('Details local delivery'!Y:Y,'Details local delivery'!B:B,A:A)</f>
        <v>0</v>
      </c>
      <c r="J1364" s="97" t="e">
        <f>AVERAGEIFS('Details local delivery'!W:W,'Details local delivery'!B:B,A1364)</f>
        <v>#DIV/0!</v>
      </c>
      <c r="K1364" s="96">
        <f>_xlfn.MAXIFS('Details local delivery'!Z:Z,'Details local delivery'!B:B,A1364)</f>
        <v>0</v>
      </c>
      <c r="L1364" s="96">
        <f>_xlfn.MAXIFS('Details local delivery'!AA:AA,'Details local delivery'!B:B,A1364)</f>
        <v>0</v>
      </c>
      <c r="M1364" s="256">
        <f>IFERROR(_xlfn.MAXIFS('Details local delivery'!AB:AB,'Details local delivery'!B:B,A1364),"-")</f>
        <v>0</v>
      </c>
      <c r="N1364" s="104" t="e">
        <f t="shared" si="227"/>
        <v>#N/A</v>
      </c>
      <c r="O1364" s="104" t="e">
        <f t="shared" si="228"/>
        <v>#N/A</v>
      </c>
      <c r="P1364" s="99">
        <f t="shared" si="229"/>
        <v>0</v>
      </c>
      <c r="Q1364" s="100">
        <f t="shared" si="230"/>
        <v>0</v>
      </c>
      <c r="R1364" s="105" t="e">
        <f t="shared" si="231"/>
        <v>#DIV/0!</v>
      </c>
      <c r="S1364" s="101" t="e">
        <f t="shared" si="232"/>
        <v>#N/A</v>
      </c>
      <c r="T1364" s="102"/>
      <c r="U1364" s="107"/>
      <c r="V1364" s="5"/>
    </row>
    <row r="1365" spans="1:22" ht="15.6" hidden="1" x14ac:dyDescent="0.3">
      <c r="A1365" s="18"/>
      <c r="B1365" s="92" t="str">
        <f>+IFERROR(VLOOKUP(A1365,'Details local delivery'!B:C,2,0),"-")</f>
        <v>-</v>
      </c>
      <c r="C1365" s="93" t="str">
        <f t="shared" si="226"/>
        <v>-</v>
      </c>
      <c r="D1365" s="94" t="str">
        <f>+IFERROR(VLOOKUP(A1365,'Details local delivery'!B:E,4,0),"-")</f>
        <v>-</v>
      </c>
      <c r="E1365" s="94" t="e">
        <f>VLOOKUP(A1365,'Details local delivery'!B:L,11,0)</f>
        <v>#N/A</v>
      </c>
      <c r="F1365" s="94">
        <f>SUMIFS('Details local delivery'!M:M,'Details local delivery'!G:G,'RECAP Delivery Plan '!A1365)</f>
        <v>0</v>
      </c>
      <c r="G1365" s="94" t="e">
        <f>VLOOKUP(A1365,'Details local delivery'!B:J,9,0)</f>
        <v>#N/A</v>
      </c>
      <c r="H1365" s="95">
        <f>SUMIFS('Details local delivery'!K:K,'Details local delivery'!G:G,'RECAP Delivery Plan '!A1365)</f>
        <v>0</v>
      </c>
      <c r="I1365" s="96">
        <f>SUMIFS('Details local delivery'!Y:Y,'Details local delivery'!B:B,A:A)</f>
        <v>0</v>
      </c>
      <c r="J1365" s="97" t="e">
        <f>AVERAGEIFS('Details local delivery'!W:W,'Details local delivery'!B:B,A1365)</f>
        <v>#DIV/0!</v>
      </c>
      <c r="K1365" s="96">
        <f>_xlfn.MAXIFS('Details local delivery'!Z:Z,'Details local delivery'!B:B,A1365)</f>
        <v>0</v>
      </c>
      <c r="L1365" s="96">
        <f>_xlfn.MAXIFS('Details local delivery'!AA:AA,'Details local delivery'!B:B,A1365)</f>
        <v>0</v>
      </c>
      <c r="M1365" s="256">
        <f>IFERROR(_xlfn.MAXIFS('Details local delivery'!AB:AB,'Details local delivery'!B:B,A1365),"-")</f>
        <v>0</v>
      </c>
      <c r="N1365" s="104" t="e">
        <f t="shared" si="227"/>
        <v>#N/A</v>
      </c>
      <c r="O1365" s="104" t="e">
        <f t="shared" si="228"/>
        <v>#N/A</v>
      </c>
      <c r="P1365" s="99">
        <f t="shared" si="229"/>
        <v>0</v>
      </c>
      <c r="Q1365" s="100">
        <f t="shared" si="230"/>
        <v>0</v>
      </c>
      <c r="R1365" s="105" t="e">
        <f t="shared" si="231"/>
        <v>#DIV/0!</v>
      </c>
      <c r="S1365" s="101" t="e">
        <f t="shared" si="232"/>
        <v>#N/A</v>
      </c>
      <c r="T1365" s="102"/>
      <c r="U1365" s="107"/>
      <c r="V1365" s="5"/>
    </row>
    <row r="1366" spans="1:22" ht="15.6" hidden="1" x14ac:dyDescent="0.3">
      <c r="A1366" s="18"/>
      <c r="B1366" s="92" t="str">
        <f>+IFERROR(VLOOKUP(A1366,'Details local delivery'!B:C,2,0),"-")</f>
        <v>-</v>
      </c>
      <c r="C1366" s="93" t="str">
        <f t="shared" si="226"/>
        <v>-</v>
      </c>
      <c r="D1366" s="94" t="str">
        <f>+IFERROR(VLOOKUP(A1366,'Details local delivery'!B:E,4,0),"-")</f>
        <v>-</v>
      </c>
      <c r="E1366" s="94" t="e">
        <f>VLOOKUP(A1366,'Details local delivery'!B:L,11,0)</f>
        <v>#N/A</v>
      </c>
      <c r="F1366" s="94">
        <f>SUMIFS('Details local delivery'!M:M,'Details local delivery'!G:G,'RECAP Delivery Plan '!A1366)</f>
        <v>0</v>
      </c>
      <c r="G1366" s="94" t="e">
        <f>VLOOKUP(A1366,'Details local delivery'!B:J,9,0)</f>
        <v>#N/A</v>
      </c>
      <c r="H1366" s="95">
        <f>SUMIFS('Details local delivery'!K:K,'Details local delivery'!G:G,'RECAP Delivery Plan '!A1366)</f>
        <v>0</v>
      </c>
      <c r="I1366" s="96">
        <f>SUMIFS('Details local delivery'!Y:Y,'Details local delivery'!B:B,A:A)</f>
        <v>0</v>
      </c>
      <c r="J1366" s="97" t="e">
        <f>AVERAGEIFS('Details local delivery'!W:W,'Details local delivery'!B:B,A1366)</f>
        <v>#DIV/0!</v>
      </c>
      <c r="K1366" s="96">
        <f>_xlfn.MAXIFS('Details local delivery'!Z:Z,'Details local delivery'!B:B,A1366)</f>
        <v>0</v>
      </c>
      <c r="L1366" s="96">
        <f>_xlfn.MAXIFS('Details local delivery'!AA:AA,'Details local delivery'!B:B,A1366)</f>
        <v>0</v>
      </c>
      <c r="M1366" s="256">
        <f>IFERROR(_xlfn.MAXIFS('Details local delivery'!AB:AB,'Details local delivery'!B:B,A1366),"-")</f>
        <v>0</v>
      </c>
      <c r="N1366" s="104" t="e">
        <f t="shared" si="227"/>
        <v>#N/A</v>
      </c>
      <c r="O1366" s="104" t="e">
        <f t="shared" si="228"/>
        <v>#N/A</v>
      </c>
      <c r="P1366" s="99">
        <f t="shared" si="229"/>
        <v>0</v>
      </c>
      <c r="Q1366" s="100">
        <f t="shared" si="230"/>
        <v>0</v>
      </c>
      <c r="R1366" s="105" t="e">
        <f t="shared" si="231"/>
        <v>#DIV/0!</v>
      </c>
      <c r="S1366" s="101" t="e">
        <f t="shared" si="232"/>
        <v>#N/A</v>
      </c>
      <c r="T1366" s="102"/>
      <c r="U1366" s="107"/>
      <c r="V1366" s="5"/>
    </row>
    <row r="1367" spans="1:22" ht="15.6" hidden="1" x14ac:dyDescent="0.3">
      <c r="A1367" s="18"/>
      <c r="B1367" s="92" t="str">
        <f>+IFERROR(VLOOKUP(A1367,'Details local delivery'!B:C,2,0),"-")</f>
        <v>-</v>
      </c>
      <c r="C1367" s="93" t="str">
        <f t="shared" si="226"/>
        <v>-</v>
      </c>
      <c r="D1367" s="94" t="str">
        <f>+IFERROR(VLOOKUP(A1367,'Details local delivery'!B:E,4,0),"-")</f>
        <v>-</v>
      </c>
      <c r="E1367" s="94" t="e">
        <f>VLOOKUP(A1367,'Details local delivery'!B:L,11,0)</f>
        <v>#N/A</v>
      </c>
      <c r="F1367" s="94">
        <f>SUMIFS('Details local delivery'!M:M,'Details local delivery'!G:G,'RECAP Delivery Plan '!A1367)</f>
        <v>0</v>
      </c>
      <c r="G1367" s="94" t="e">
        <f>VLOOKUP(A1367,'Details local delivery'!B:J,9,0)</f>
        <v>#N/A</v>
      </c>
      <c r="H1367" s="95">
        <f>SUMIFS('Details local delivery'!K:K,'Details local delivery'!G:G,'RECAP Delivery Plan '!A1367)</f>
        <v>0</v>
      </c>
      <c r="I1367" s="96">
        <f>SUMIFS('Details local delivery'!Y:Y,'Details local delivery'!B:B,A:A)</f>
        <v>0</v>
      </c>
      <c r="J1367" s="97" t="e">
        <f>AVERAGEIFS('Details local delivery'!W:W,'Details local delivery'!B:B,A1367)</f>
        <v>#DIV/0!</v>
      </c>
      <c r="K1367" s="96">
        <f>_xlfn.MAXIFS('Details local delivery'!Z:Z,'Details local delivery'!B:B,A1367)</f>
        <v>0</v>
      </c>
      <c r="L1367" s="96">
        <f>_xlfn.MAXIFS('Details local delivery'!AA:AA,'Details local delivery'!B:B,A1367)</f>
        <v>0</v>
      </c>
      <c r="M1367" s="256">
        <f>IFERROR(_xlfn.MAXIFS('Details local delivery'!AB:AB,'Details local delivery'!B:B,A1367),"-")</f>
        <v>0</v>
      </c>
      <c r="N1367" s="104" t="e">
        <f t="shared" si="227"/>
        <v>#N/A</v>
      </c>
      <c r="O1367" s="104" t="e">
        <f t="shared" si="228"/>
        <v>#N/A</v>
      </c>
      <c r="P1367" s="99">
        <f t="shared" si="229"/>
        <v>0</v>
      </c>
      <c r="Q1367" s="100">
        <f t="shared" si="230"/>
        <v>0</v>
      </c>
      <c r="R1367" s="105" t="e">
        <f t="shared" si="231"/>
        <v>#DIV/0!</v>
      </c>
      <c r="S1367" s="101" t="e">
        <f t="shared" si="232"/>
        <v>#N/A</v>
      </c>
      <c r="T1367" s="102"/>
      <c r="U1367" s="107"/>
      <c r="V1367" s="5"/>
    </row>
    <row r="1368" spans="1:22" ht="15.6" hidden="1" x14ac:dyDescent="0.3">
      <c r="A1368" s="18"/>
      <c r="B1368" s="92" t="str">
        <f>+IFERROR(VLOOKUP(A1368,'Details local delivery'!B:C,2,0),"-")</f>
        <v>-</v>
      </c>
      <c r="C1368" s="93" t="str">
        <f t="shared" si="226"/>
        <v>-</v>
      </c>
      <c r="D1368" s="94" t="str">
        <f>+IFERROR(VLOOKUP(A1368,'Details local delivery'!B:E,4,0),"-")</f>
        <v>-</v>
      </c>
      <c r="E1368" s="94" t="e">
        <f>VLOOKUP(A1368,'Details local delivery'!B:L,11,0)</f>
        <v>#N/A</v>
      </c>
      <c r="F1368" s="94">
        <f>SUMIFS('Details local delivery'!M:M,'Details local delivery'!G:G,'RECAP Delivery Plan '!A1368)</f>
        <v>0</v>
      </c>
      <c r="G1368" s="94" t="e">
        <f>VLOOKUP(A1368,'Details local delivery'!B:J,9,0)</f>
        <v>#N/A</v>
      </c>
      <c r="H1368" s="95">
        <f>SUMIFS('Details local delivery'!K:K,'Details local delivery'!G:G,'RECAP Delivery Plan '!A1368)</f>
        <v>0</v>
      </c>
      <c r="I1368" s="96">
        <f>SUMIFS('Details local delivery'!Y:Y,'Details local delivery'!B:B,A:A)</f>
        <v>0</v>
      </c>
      <c r="J1368" s="97" t="e">
        <f>AVERAGEIFS('Details local delivery'!W:W,'Details local delivery'!B:B,A1368)</f>
        <v>#DIV/0!</v>
      </c>
      <c r="K1368" s="96">
        <f>_xlfn.MAXIFS('Details local delivery'!Z:Z,'Details local delivery'!B:B,A1368)</f>
        <v>0</v>
      </c>
      <c r="L1368" s="96">
        <f>_xlfn.MAXIFS('Details local delivery'!AA:AA,'Details local delivery'!B:B,A1368)</f>
        <v>0</v>
      </c>
      <c r="M1368" s="96">
        <f>_xlfn.MAXIFS('Details local delivery'!AB:AB,'Details local delivery'!B:B,A1368)</f>
        <v>0</v>
      </c>
      <c r="N1368" s="104" t="e">
        <f t="shared" si="227"/>
        <v>#N/A</v>
      </c>
      <c r="O1368" s="104" t="e">
        <f t="shared" si="228"/>
        <v>#N/A</v>
      </c>
      <c r="P1368" s="99">
        <f t="shared" si="229"/>
        <v>0</v>
      </c>
      <c r="Q1368" s="100">
        <f t="shared" si="230"/>
        <v>0</v>
      </c>
      <c r="R1368" s="105" t="e">
        <f t="shared" si="231"/>
        <v>#DIV/0!</v>
      </c>
      <c r="S1368" s="101" t="e">
        <f t="shared" si="232"/>
        <v>#N/A</v>
      </c>
      <c r="T1368" s="102"/>
      <c r="U1368" s="107"/>
      <c r="V1368" s="5"/>
    </row>
    <row r="1369" spans="1:22" ht="15.6" hidden="1" x14ac:dyDescent="0.3">
      <c r="A1369" s="18"/>
      <c r="B1369" s="92" t="str">
        <f>+IFERROR(VLOOKUP(A1369,'Details local delivery'!B:C,2,0),"-")</f>
        <v>-</v>
      </c>
      <c r="C1369" s="93" t="str">
        <f t="shared" si="226"/>
        <v>-</v>
      </c>
      <c r="D1369" s="94" t="str">
        <f>+IFERROR(VLOOKUP(A1369,'Details local delivery'!B:E,4,0),"-")</f>
        <v>-</v>
      </c>
      <c r="E1369" s="94" t="e">
        <f>VLOOKUP(A1369,'Details local delivery'!B:L,11,0)</f>
        <v>#N/A</v>
      </c>
      <c r="F1369" s="94">
        <f>SUMIFS('Details local delivery'!M:M,'Details local delivery'!G:G,'RECAP Delivery Plan '!A1369)</f>
        <v>0</v>
      </c>
      <c r="G1369" s="94" t="e">
        <f>VLOOKUP(A1369,'Details local delivery'!B:J,9,0)</f>
        <v>#N/A</v>
      </c>
      <c r="H1369" s="95">
        <f>SUMIFS('Details local delivery'!K:K,'Details local delivery'!G:G,'RECAP Delivery Plan '!A1369)</f>
        <v>0</v>
      </c>
      <c r="I1369" s="96">
        <f>SUMIFS('Details local delivery'!Y:Y,'Details local delivery'!B:B,A:A)</f>
        <v>0</v>
      </c>
      <c r="J1369" s="97" t="e">
        <f>AVERAGEIFS('Details local delivery'!W:W,'Details local delivery'!B:B,A1369)</f>
        <v>#DIV/0!</v>
      </c>
      <c r="K1369" s="96">
        <f>_xlfn.MAXIFS('Details local delivery'!Z:Z,'Details local delivery'!B:B,A1369)</f>
        <v>0</v>
      </c>
      <c r="L1369" s="96">
        <f>_xlfn.MAXIFS('Details local delivery'!AA:AA,'Details local delivery'!B:B,A1369)</f>
        <v>0</v>
      </c>
      <c r="M1369" s="96">
        <f>_xlfn.MAXIFS('Details local delivery'!AB:AB,'Details local delivery'!B:B,A1369)</f>
        <v>0</v>
      </c>
      <c r="N1369" s="104" t="e">
        <f t="shared" si="227"/>
        <v>#N/A</v>
      </c>
      <c r="O1369" s="104" t="e">
        <f t="shared" si="228"/>
        <v>#N/A</v>
      </c>
      <c r="P1369" s="99">
        <f t="shared" si="229"/>
        <v>0</v>
      </c>
      <c r="Q1369" s="100">
        <f t="shared" si="230"/>
        <v>0</v>
      </c>
      <c r="R1369" s="105" t="e">
        <f t="shared" si="231"/>
        <v>#DIV/0!</v>
      </c>
      <c r="S1369" s="101" t="e">
        <f t="shared" si="232"/>
        <v>#N/A</v>
      </c>
      <c r="T1369" s="102"/>
      <c r="U1369" s="107"/>
      <c r="V1369" s="5"/>
    </row>
    <row r="1370" spans="1:22" ht="15.6" hidden="1" x14ac:dyDescent="0.3">
      <c r="A1370" s="18"/>
      <c r="B1370" s="92" t="str">
        <f>+IFERROR(VLOOKUP(A1370,'Details local delivery'!B:C,2,0),"-")</f>
        <v>-</v>
      </c>
      <c r="C1370" s="93" t="str">
        <f t="shared" si="226"/>
        <v>-</v>
      </c>
      <c r="D1370" s="94" t="str">
        <f>+IFERROR(VLOOKUP(A1370,'Details local delivery'!B:E,4,0),"-")</f>
        <v>-</v>
      </c>
      <c r="E1370" s="94" t="e">
        <f>VLOOKUP(A1370,'Details local delivery'!B:L,11,0)</f>
        <v>#N/A</v>
      </c>
      <c r="F1370" s="94">
        <f>SUMIFS('Details local delivery'!M:M,'Details local delivery'!G:G,'RECAP Delivery Plan '!A1370)</f>
        <v>0</v>
      </c>
      <c r="G1370" s="94" t="e">
        <f>VLOOKUP(A1370,'Details local delivery'!B:J,9,0)</f>
        <v>#N/A</v>
      </c>
      <c r="H1370" s="95">
        <f>SUMIFS('Details local delivery'!K:K,'Details local delivery'!G:G,'RECAP Delivery Plan '!A1370)</f>
        <v>0</v>
      </c>
      <c r="I1370" s="96">
        <f>SUMIFS('Details local delivery'!Y:Y,'Details local delivery'!B:B,A:A)</f>
        <v>0</v>
      </c>
      <c r="J1370" s="97" t="e">
        <f>AVERAGEIFS('Details local delivery'!W:W,'Details local delivery'!B:B,A1370)</f>
        <v>#DIV/0!</v>
      </c>
      <c r="K1370" s="96">
        <f>_xlfn.MAXIFS('Details local delivery'!Z:Z,'Details local delivery'!B:B,A1370)</f>
        <v>0</v>
      </c>
      <c r="L1370" s="96">
        <f>_xlfn.MAXIFS('Details local delivery'!AA:AA,'Details local delivery'!B:B,A1370)</f>
        <v>0</v>
      </c>
      <c r="M1370" s="96">
        <f>_xlfn.MAXIFS('Details local delivery'!AB:AB,'Details local delivery'!B:B,A1370)</f>
        <v>0</v>
      </c>
      <c r="N1370" s="104" t="e">
        <f t="shared" si="227"/>
        <v>#N/A</v>
      </c>
      <c r="O1370" s="104" t="e">
        <f t="shared" si="228"/>
        <v>#N/A</v>
      </c>
      <c r="P1370" s="99">
        <f t="shared" si="229"/>
        <v>0</v>
      </c>
      <c r="Q1370" s="100">
        <f t="shared" si="230"/>
        <v>0</v>
      </c>
      <c r="R1370" s="105" t="e">
        <f t="shared" si="231"/>
        <v>#DIV/0!</v>
      </c>
      <c r="S1370" s="101" t="e">
        <f t="shared" si="232"/>
        <v>#N/A</v>
      </c>
      <c r="T1370" s="102"/>
      <c r="U1370" s="107"/>
      <c r="V1370" s="5"/>
    </row>
    <row r="1371" spans="1:22" ht="15.6" hidden="1" x14ac:dyDescent="0.3">
      <c r="A1371" s="18"/>
      <c r="B1371" s="92" t="str">
        <f>+IFERROR(VLOOKUP(A1371,'Details local delivery'!B:C,2,0),"-")</f>
        <v>-</v>
      </c>
      <c r="C1371" s="93" t="str">
        <f t="shared" si="226"/>
        <v>-</v>
      </c>
      <c r="D1371" s="94" t="str">
        <f>+IFERROR(VLOOKUP(A1371,'Details local delivery'!B:E,4,0),"-")</f>
        <v>-</v>
      </c>
      <c r="E1371" s="94" t="e">
        <f>VLOOKUP(A1371,'Details local delivery'!B:L,11,0)</f>
        <v>#N/A</v>
      </c>
      <c r="F1371" s="94">
        <f>SUMIFS('Details local delivery'!M:M,'Details local delivery'!G:G,'RECAP Delivery Plan '!A1371)</f>
        <v>0</v>
      </c>
      <c r="G1371" s="94" t="e">
        <f>VLOOKUP(A1371,'Details local delivery'!B:J,9,0)</f>
        <v>#N/A</v>
      </c>
      <c r="H1371" s="95">
        <f>SUMIFS('Details local delivery'!K:K,'Details local delivery'!G:G,'RECAP Delivery Plan '!A1371)</f>
        <v>0</v>
      </c>
      <c r="I1371" s="96">
        <f>SUMIFS('Details local delivery'!Y:Y,'Details local delivery'!B:B,A:A)</f>
        <v>0</v>
      </c>
      <c r="J1371" s="97" t="e">
        <f>AVERAGEIFS('Details local delivery'!W:W,'Details local delivery'!B:B,A1371)</f>
        <v>#DIV/0!</v>
      </c>
      <c r="K1371" s="96">
        <f>_xlfn.MAXIFS('Details local delivery'!Z:Z,'Details local delivery'!B:B,A1371)</f>
        <v>0</v>
      </c>
      <c r="L1371" s="96">
        <f>_xlfn.MAXIFS('Details local delivery'!AA:AA,'Details local delivery'!B:B,A1371)</f>
        <v>0</v>
      </c>
      <c r="M1371" s="96">
        <f>_xlfn.MAXIFS('Details local delivery'!AB:AB,'Details local delivery'!B:B,A1371)</f>
        <v>0</v>
      </c>
      <c r="N1371" s="104" t="e">
        <f t="shared" si="227"/>
        <v>#N/A</v>
      </c>
      <c r="O1371" s="104" t="e">
        <f t="shared" si="228"/>
        <v>#N/A</v>
      </c>
      <c r="P1371" s="99">
        <f t="shared" si="229"/>
        <v>0</v>
      </c>
      <c r="Q1371" s="100">
        <f t="shared" si="230"/>
        <v>0</v>
      </c>
      <c r="R1371" s="105" t="e">
        <f t="shared" si="231"/>
        <v>#DIV/0!</v>
      </c>
      <c r="S1371" s="101" t="e">
        <f t="shared" si="232"/>
        <v>#N/A</v>
      </c>
      <c r="T1371" s="102"/>
      <c r="U1371" s="107"/>
      <c r="V1371" s="5"/>
    </row>
    <row r="1372" spans="1:22" ht="15.6" hidden="1" x14ac:dyDescent="0.3">
      <c r="A1372" s="18"/>
      <c r="B1372" s="92" t="str">
        <f>+IFERROR(VLOOKUP(A1372,'Details local delivery'!B:C,2,0),"-")</f>
        <v>-</v>
      </c>
      <c r="C1372" s="93" t="str">
        <f t="shared" si="226"/>
        <v>-</v>
      </c>
      <c r="D1372" s="94" t="str">
        <f>+IFERROR(VLOOKUP(A1372,'Details local delivery'!B:E,4,0),"-")</f>
        <v>-</v>
      </c>
      <c r="E1372" s="94" t="e">
        <f>VLOOKUP(A1372,'Details local delivery'!B:L,11,0)</f>
        <v>#N/A</v>
      </c>
      <c r="F1372" s="94">
        <f>SUMIFS('Details local delivery'!M:M,'Details local delivery'!G:G,'RECAP Delivery Plan '!A1372)</f>
        <v>0</v>
      </c>
      <c r="G1372" s="94" t="e">
        <f>VLOOKUP(A1372,'Details local delivery'!B:J,9,0)</f>
        <v>#N/A</v>
      </c>
      <c r="H1372" s="95">
        <f>SUMIFS('Details local delivery'!K:K,'Details local delivery'!G:G,'RECAP Delivery Plan '!A1372)</f>
        <v>0</v>
      </c>
      <c r="I1372" s="96">
        <f>SUMIFS('Details local delivery'!Y:Y,'Details local delivery'!B:B,A:A)</f>
        <v>0</v>
      </c>
      <c r="J1372" s="97" t="e">
        <f>AVERAGEIFS('Details local delivery'!W:W,'Details local delivery'!B:B,A1372)</f>
        <v>#DIV/0!</v>
      </c>
      <c r="K1372" s="96">
        <f>_xlfn.MAXIFS('Details local delivery'!Z:Z,'Details local delivery'!B:B,A1372)</f>
        <v>0</v>
      </c>
      <c r="L1372" s="96">
        <f>_xlfn.MAXIFS('Details local delivery'!AA:AA,'Details local delivery'!B:B,A1372)</f>
        <v>0</v>
      </c>
      <c r="M1372" s="256">
        <f>IFERROR(_xlfn.MAXIFS('Details local delivery'!AB:AB,'Details local delivery'!B:B,A1372),"-")</f>
        <v>0</v>
      </c>
      <c r="N1372" s="104" t="e">
        <f t="shared" si="227"/>
        <v>#N/A</v>
      </c>
      <c r="O1372" s="104" t="e">
        <f t="shared" si="228"/>
        <v>#N/A</v>
      </c>
      <c r="P1372" s="99">
        <f t="shared" si="229"/>
        <v>0</v>
      </c>
      <c r="Q1372" s="100">
        <f t="shared" si="230"/>
        <v>0</v>
      </c>
      <c r="R1372" s="105" t="e">
        <f t="shared" si="231"/>
        <v>#DIV/0!</v>
      </c>
      <c r="S1372" s="101" t="e">
        <f t="shared" si="232"/>
        <v>#N/A</v>
      </c>
      <c r="T1372" s="102"/>
      <c r="U1372" s="107"/>
      <c r="V1372" s="5"/>
    </row>
    <row r="1373" spans="1:22" ht="15.6" hidden="1" x14ac:dyDescent="0.3">
      <c r="A1373" s="18"/>
      <c r="B1373" s="92" t="str">
        <f>+IFERROR(VLOOKUP(A1373,'Details local delivery'!B:C,2,0),"-")</f>
        <v>-</v>
      </c>
      <c r="C1373" s="93" t="str">
        <f t="shared" si="226"/>
        <v>-</v>
      </c>
      <c r="D1373" s="94" t="str">
        <f>+IFERROR(VLOOKUP(A1373,'Details local delivery'!B:E,4,0),"-")</f>
        <v>-</v>
      </c>
      <c r="E1373" s="94" t="e">
        <f>VLOOKUP(A1373,'Details local delivery'!B:L,11,0)</f>
        <v>#N/A</v>
      </c>
      <c r="F1373" s="94">
        <f>SUMIFS('Details local delivery'!M:M,'Details local delivery'!G:G,'RECAP Delivery Plan '!A1373)</f>
        <v>0</v>
      </c>
      <c r="G1373" s="94" t="e">
        <f>VLOOKUP(A1373,'Details local delivery'!B:J,9,0)</f>
        <v>#N/A</v>
      </c>
      <c r="H1373" s="95">
        <f>SUMIFS('Details local delivery'!K:K,'Details local delivery'!G:G,'RECAP Delivery Plan '!A1373)</f>
        <v>0</v>
      </c>
      <c r="I1373" s="96">
        <f>SUMIFS('Details local delivery'!Y:Y,'Details local delivery'!B:B,A:A)</f>
        <v>0</v>
      </c>
      <c r="J1373" s="97" t="e">
        <f>AVERAGEIFS('Details local delivery'!W:W,'Details local delivery'!B:B,A1373)</f>
        <v>#DIV/0!</v>
      </c>
      <c r="K1373" s="96">
        <f>_xlfn.MAXIFS('Details local delivery'!Z:Z,'Details local delivery'!B:B,A1373)</f>
        <v>0</v>
      </c>
      <c r="L1373" s="96">
        <f>_xlfn.MAXIFS('Details local delivery'!AA:AA,'Details local delivery'!B:B,A1373)</f>
        <v>0</v>
      </c>
      <c r="M1373" s="96">
        <f>_xlfn.MAXIFS('Details local delivery'!AB:AB,'Details local delivery'!B:B,A1373)</f>
        <v>0</v>
      </c>
      <c r="N1373" s="104" t="e">
        <f t="shared" si="227"/>
        <v>#N/A</v>
      </c>
      <c r="O1373" s="104" t="e">
        <f t="shared" si="228"/>
        <v>#N/A</v>
      </c>
      <c r="P1373" s="99">
        <f t="shared" si="229"/>
        <v>0</v>
      </c>
      <c r="Q1373" s="100">
        <f t="shared" si="230"/>
        <v>0</v>
      </c>
      <c r="R1373" s="105" t="e">
        <f t="shared" si="231"/>
        <v>#DIV/0!</v>
      </c>
      <c r="S1373" s="101" t="e">
        <f t="shared" si="232"/>
        <v>#N/A</v>
      </c>
      <c r="T1373" s="102"/>
      <c r="U1373" s="107"/>
      <c r="V1373" s="5"/>
    </row>
    <row r="1374" spans="1:22" ht="15.6" hidden="1" x14ac:dyDescent="0.3">
      <c r="A1374" s="18"/>
      <c r="B1374" s="92" t="str">
        <f>+IFERROR(VLOOKUP(A1374,'Details local delivery'!B:C,2,0),"-")</f>
        <v>-</v>
      </c>
      <c r="C1374" s="93" t="str">
        <f t="shared" ref="C1374:C1437" si="233">B1374</f>
        <v>-</v>
      </c>
      <c r="D1374" s="94" t="str">
        <f>+IFERROR(VLOOKUP(A1374,'Details local delivery'!B:E,4,0),"-")</f>
        <v>-</v>
      </c>
      <c r="E1374" s="94" t="e">
        <f>VLOOKUP(A1374,'Details local delivery'!B:L,11,0)</f>
        <v>#N/A</v>
      </c>
      <c r="F1374" s="94">
        <f>SUMIFS('Details local delivery'!M:M,'Details local delivery'!G:G,'RECAP Delivery Plan '!A1374)</f>
        <v>0</v>
      </c>
      <c r="G1374" s="94" t="e">
        <f>VLOOKUP(A1374,'Details local delivery'!B:J,9,0)</f>
        <v>#N/A</v>
      </c>
      <c r="H1374" s="95">
        <f>SUMIFS('Details local delivery'!K:K,'Details local delivery'!G:G,'RECAP Delivery Plan '!A1374)</f>
        <v>0</v>
      </c>
      <c r="I1374" s="96">
        <f>SUMIFS('Details local delivery'!Y:Y,'Details local delivery'!B:B,A:A)</f>
        <v>0</v>
      </c>
      <c r="J1374" s="97" t="e">
        <f>AVERAGEIFS('Details local delivery'!W:W,'Details local delivery'!B:B,A1374)</f>
        <v>#DIV/0!</v>
      </c>
      <c r="K1374" s="96">
        <f>_xlfn.MAXIFS('Details local delivery'!Z:Z,'Details local delivery'!B:B,A1374)</f>
        <v>0</v>
      </c>
      <c r="L1374" s="96">
        <f>_xlfn.MAXIFS('Details local delivery'!AA:AA,'Details local delivery'!B:B,A1374)</f>
        <v>0</v>
      </c>
      <c r="M1374" s="256">
        <f>IFERROR(_xlfn.MAXIFS('Details local delivery'!AB:AB,'Details local delivery'!B:B,A1374),"-")</f>
        <v>0</v>
      </c>
      <c r="N1374" s="104" t="e">
        <f t="shared" ref="N1374:N1437" si="234">+F1374/E1374</f>
        <v>#N/A</v>
      </c>
      <c r="O1374" s="104" t="e">
        <f t="shared" ref="O1374:O1437" si="235">+H1374/G1374</f>
        <v>#N/A</v>
      </c>
      <c r="P1374" s="99">
        <f t="shared" ref="P1374:P1437" si="236">K1374+L1374+M1374</f>
        <v>0</v>
      </c>
      <c r="Q1374" s="100">
        <f t="shared" ref="Q1374:Q1437" si="237">P1374+I1374</f>
        <v>0</v>
      </c>
      <c r="R1374" s="105" t="e">
        <f t="shared" ref="R1374:R1437" si="238">Q1374/P1374</f>
        <v>#DIV/0!</v>
      </c>
      <c r="S1374" s="101" t="e">
        <f t="shared" si="232"/>
        <v>#N/A</v>
      </c>
      <c r="T1374" s="102"/>
      <c r="U1374" s="107"/>
      <c r="V1374" s="5"/>
    </row>
    <row r="1375" spans="1:22" ht="15.6" hidden="1" x14ac:dyDescent="0.3">
      <c r="A1375" s="18"/>
      <c r="B1375" s="92" t="str">
        <f>+IFERROR(VLOOKUP(A1375,'Details local delivery'!B:C,2,0),"-")</f>
        <v>-</v>
      </c>
      <c r="C1375" s="93" t="str">
        <f t="shared" si="233"/>
        <v>-</v>
      </c>
      <c r="D1375" s="94" t="str">
        <f>+IFERROR(VLOOKUP(A1375,'Details local delivery'!B:E,4,0),"-")</f>
        <v>-</v>
      </c>
      <c r="E1375" s="94" t="e">
        <f>VLOOKUP(A1375,'Details local delivery'!B:L,11,0)</f>
        <v>#N/A</v>
      </c>
      <c r="F1375" s="94">
        <f>SUMIFS('Details local delivery'!M:M,'Details local delivery'!G:G,'RECAP Delivery Plan '!A1375)</f>
        <v>0</v>
      </c>
      <c r="G1375" s="94" t="e">
        <f>VLOOKUP(A1375,'Details local delivery'!B:J,9,0)</f>
        <v>#N/A</v>
      </c>
      <c r="H1375" s="95">
        <f>SUMIFS('Details local delivery'!K:K,'Details local delivery'!G:G,'RECAP Delivery Plan '!A1375)</f>
        <v>0</v>
      </c>
      <c r="I1375" s="96">
        <f>SUMIFS('Details local delivery'!Y:Y,'Details local delivery'!B:B,A:A)</f>
        <v>0</v>
      </c>
      <c r="J1375" s="97" t="e">
        <f>AVERAGEIFS('Details local delivery'!W:W,'Details local delivery'!B:B,A1375)</f>
        <v>#DIV/0!</v>
      </c>
      <c r="K1375" s="96">
        <f>_xlfn.MAXIFS('Details local delivery'!Z:Z,'Details local delivery'!B:B,A1375)</f>
        <v>0</v>
      </c>
      <c r="L1375" s="96">
        <f>_xlfn.MAXIFS('Details local delivery'!AA:AA,'Details local delivery'!B:B,A1375)</f>
        <v>0</v>
      </c>
      <c r="M1375" s="256">
        <f>IFERROR(_xlfn.MAXIFS('Details local delivery'!AB:AB,'Details local delivery'!B:B,A1375),"-")</f>
        <v>0</v>
      </c>
      <c r="N1375" s="104" t="e">
        <f t="shared" si="234"/>
        <v>#N/A</v>
      </c>
      <c r="O1375" s="104" t="e">
        <f t="shared" si="235"/>
        <v>#N/A</v>
      </c>
      <c r="P1375" s="99">
        <f t="shared" si="236"/>
        <v>0</v>
      </c>
      <c r="Q1375" s="100">
        <f t="shared" si="237"/>
        <v>0</v>
      </c>
      <c r="R1375" s="105" t="e">
        <f t="shared" si="238"/>
        <v>#DIV/0!</v>
      </c>
      <c r="S1375" s="101" t="e">
        <f t="shared" si="232"/>
        <v>#N/A</v>
      </c>
      <c r="T1375" s="102"/>
      <c r="U1375" s="107"/>
      <c r="V1375" s="5"/>
    </row>
    <row r="1376" spans="1:22" ht="15.6" hidden="1" x14ac:dyDescent="0.3">
      <c r="A1376" s="18"/>
      <c r="B1376" s="92" t="str">
        <f>+IFERROR(VLOOKUP(A1376,'Details local delivery'!B:C,2,0),"-")</f>
        <v>-</v>
      </c>
      <c r="C1376" s="93" t="str">
        <f t="shared" si="233"/>
        <v>-</v>
      </c>
      <c r="D1376" s="94" t="str">
        <f>+IFERROR(VLOOKUP(A1376,'Details local delivery'!B:E,4,0),"-")</f>
        <v>-</v>
      </c>
      <c r="E1376" s="94" t="e">
        <f>VLOOKUP(A1376,'Details local delivery'!B:L,11,0)</f>
        <v>#N/A</v>
      </c>
      <c r="F1376" s="94">
        <f>SUMIFS('Details local delivery'!M:M,'Details local delivery'!G:G,'RECAP Delivery Plan '!A1376)</f>
        <v>0</v>
      </c>
      <c r="G1376" s="94" t="e">
        <f>VLOOKUP(A1376,'Details local delivery'!B:J,9,0)</f>
        <v>#N/A</v>
      </c>
      <c r="H1376" s="95">
        <f>SUMIFS('Details local delivery'!K:K,'Details local delivery'!G:G,'RECAP Delivery Plan '!A1376)</f>
        <v>0</v>
      </c>
      <c r="I1376" s="96">
        <f>SUMIFS('Details local delivery'!Y:Y,'Details local delivery'!B:B,A:A)</f>
        <v>0</v>
      </c>
      <c r="J1376" s="97" t="e">
        <f>AVERAGEIFS('Details local delivery'!W:W,'Details local delivery'!B:B,A1376)</f>
        <v>#DIV/0!</v>
      </c>
      <c r="K1376" s="96">
        <f>_xlfn.MAXIFS('Details local delivery'!Z:Z,'Details local delivery'!B:B,A1376)</f>
        <v>0</v>
      </c>
      <c r="L1376" s="96">
        <f>_xlfn.MAXIFS('Details local delivery'!AA:AA,'Details local delivery'!B:B,A1376)</f>
        <v>0</v>
      </c>
      <c r="M1376" s="96">
        <f>_xlfn.MAXIFS('Details local delivery'!AB:AB,'Details local delivery'!B:B,A1376)</f>
        <v>0</v>
      </c>
      <c r="N1376" s="104" t="e">
        <f t="shared" si="234"/>
        <v>#N/A</v>
      </c>
      <c r="O1376" s="104" t="e">
        <f t="shared" si="235"/>
        <v>#N/A</v>
      </c>
      <c r="P1376" s="99">
        <f t="shared" si="236"/>
        <v>0</v>
      </c>
      <c r="Q1376" s="100">
        <f t="shared" si="237"/>
        <v>0</v>
      </c>
      <c r="R1376" s="105" t="e">
        <f t="shared" si="238"/>
        <v>#DIV/0!</v>
      </c>
      <c r="S1376" s="101" t="e">
        <f t="shared" si="232"/>
        <v>#N/A</v>
      </c>
      <c r="T1376" s="102"/>
      <c r="U1376" s="107"/>
      <c r="V1376" s="5"/>
    </row>
    <row r="1377" spans="1:22" ht="15.6" hidden="1" x14ac:dyDescent="0.3">
      <c r="A1377" s="18"/>
      <c r="B1377" s="92" t="str">
        <f>+IFERROR(VLOOKUP(A1377,'Details local delivery'!B:C,2,0),"-")</f>
        <v>-</v>
      </c>
      <c r="C1377" s="93" t="str">
        <f t="shared" si="233"/>
        <v>-</v>
      </c>
      <c r="D1377" s="94" t="str">
        <f>+IFERROR(VLOOKUP(A1377,'Details local delivery'!B:E,4,0),"-")</f>
        <v>-</v>
      </c>
      <c r="E1377" s="94" t="e">
        <f>VLOOKUP(A1377,'Details local delivery'!B:L,11,0)</f>
        <v>#N/A</v>
      </c>
      <c r="F1377" s="94">
        <f>SUMIFS('Details local delivery'!M:M,'Details local delivery'!G:G,'RECAP Delivery Plan '!A1377)</f>
        <v>0</v>
      </c>
      <c r="G1377" s="94" t="e">
        <f>VLOOKUP(A1377,'Details local delivery'!B:J,9,0)</f>
        <v>#N/A</v>
      </c>
      <c r="H1377" s="95">
        <f>SUMIFS('Details local delivery'!K:K,'Details local delivery'!G:G,'RECAP Delivery Plan '!A1377)</f>
        <v>0</v>
      </c>
      <c r="I1377" s="96">
        <f>SUMIFS('Details local delivery'!Y:Y,'Details local delivery'!B:B,A:A)</f>
        <v>0</v>
      </c>
      <c r="J1377" s="97" t="e">
        <f>AVERAGEIFS('Details local delivery'!W:W,'Details local delivery'!B:B,A1377)</f>
        <v>#DIV/0!</v>
      </c>
      <c r="K1377" s="96">
        <f>_xlfn.MAXIFS('Details local delivery'!Z:Z,'Details local delivery'!B:B,A1377)</f>
        <v>0</v>
      </c>
      <c r="L1377" s="96">
        <f>_xlfn.MAXIFS('Details local delivery'!AA:AA,'Details local delivery'!B:B,A1377)</f>
        <v>0</v>
      </c>
      <c r="M1377" s="96">
        <f>_xlfn.MAXIFS('Details local delivery'!AB:AB,'Details local delivery'!B:B,A1377)</f>
        <v>0</v>
      </c>
      <c r="N1377" s="104" t="e">
        <f t="shared" si="234"/>
        <v>#N/A</v>
      </c>
      <c r="O1377" s="104" t="e">
        <f t="shared" si="235"/>
        <v>#N/A</v>
      </c>
      <c r="P1377" s="99">
        <f t="shared" si="236"/>
        <v>0</v>
      </c>
      <c r="Q1377" s="100">
        <f t="shared" si="237"/>
        <v>0</v>
      </c>
      <c r="R1377" s="105" t="e">
        <f t="shared" si="238"/>
        <v>#DIV/0!</v>
      </c>
      <c r="S1377" s="101" t="e">
        <f t="shared" si="232"/>
        <v>#N/A</v>
      </c>
      <c r="T1377" s="102"/>
      <c r="U1377" s="107"/>
      <c r="V1377" s="5"/>
    </row>
    <row r="1378" spans="1:22" ht="15.6" hidden="1" x14ac:dyDescent="0.3">
      <c r="A1378" s="18"/>
      <c r="B1378" s="92" t="str">
        <f>+IFERROR(VLOOKUP(A1378,'Details local delivery'!B:C,2,0),"-")</f>
        <v>-</v>
      </c>
      <c r="C1378" s="93" t="str">
        <f t="shared" si="233"/>
        <v>-</v>
      </c>
      <c r="D1378" s="94" t="str">
        <f>+IFERROR(VLOOKUP(A1378,'Details local delivery'!B:E,4,0),"-")</f>
        <v>-</v>
      </c>
      <c r="E1378" s="94" t="e">
        <f>VLOOKUP(A1378,'Details local delivery'!B:L,11,0)</f>
        <v>#N/A</v>
      </c>
      <c r="F1378" s="94">
        <f>SUMIFS('Details local delivery'!M:M,'Details local delivery'!G:G,'RECAP Delivery Plan '!A1378)</f>
        <v>0</v>
      </c>
      <c r="G1378" s="94" t="e">
        <f>VLOOKUP(A1378,'Details local delivery'!B:J,9,0)</f>
        <v>#N/A</v>
      </c>
      <c r="H1378" s="95">
        <f>SUMIFS('Details local delivery'!K:K,'Details local delivery'!G:G,'RECAP Delivery Plan '!A1378)</f>
        <v>0</v>
      </c>
      <c r="I1378" s="96">
        <f>SUMIFS('Details local delivery'!Y:Y,'Details local delivery'!B:B,A:A)</f>
        <v>0</v>
      </c>
      <c r="J1378" s="97" t="e">
        <f>AVERAGEIFS('Details local delivery'!W:W,'Details local delivery'!B:B,A1378)</f>
        <v>#DIV/0!</v>
      </c>
      <c r="K1378" s="96">
        <f>_xlfn.MAXIFS('Details local delivery'!Z:Z,'Details local delivery'!B:B,A1378)</f>
        <v>0</v>
      </c>
      <c r="L1378" s="96">
        <f>_xlfn.MAXIFS('Details local delivery'!AA:AA,'Details local delivery'!B:B,A1378)</f>
        <v>0</v>
      </c>
      <c r="M1378" s="96">
        <f>_xlfn.MAXIFS('Details local delivery'!AB:AB,'Details local delivery'!B:B,A1378)</f>
        <v>0</v>
      </c>
      <c r="N1378" s="104" t="e">
        <f t="shared" si="234"/>
        <v>#N/A</v>
      </c>
      <c r="O1378" s="104" t="e">
        <f t="shared" si="235"/>
        <v>#N/A</v>
      </c>
      <c r="P1378" s="99">
        <f t="shared" si="236"/>
        <v>0</v>
      </c>
      <c r="Q1378" s="100">
        <f t="shared" si="237"/>
        <v>0</v>
      </c>
      <c r="R1378" s="105" t="e">
        <f t="shared" si="238"/>
        <v>#DIV/0!</v>
      </c>
      <c r="S1378" s="101" t="e">
        <f t="shared" si="232"/>
        <v>#N/A</v>
      </c>
      <c r="T1378" s="102"/>
      <c r="U1378" s="107"/>
      <c r="V1378" s="5"/>
    </row>
    <row r="1379" spans="1:22" ht="15.6" hidden="1" x14ac:dyDescent="0.3">
      <c r="A1379" s="18"/>
      <c r="B1379" s="92" t="str">
        <f>+IFERROR(VLOOKUP(A1379,'Details local delivery'!B:C,2,0),"-")</f>
        <v>-</v>
      </c>
      <c r="C1379" s="93" t="str">
        <f t="shared" si="233"/>
        <v>-</v>
      </c>
      <c r="D1379" s="94" t="str">
        <f>+IFERROR(VLOOKUP(A1379,'Details local delivery'!B:E,4,0),"-")</f>
        <v>-</v>
      </c>
      <c r="E1379" s="94" t="e">
        <f>VLOOKUP(A1379,'Details local delivery'!B:L,11,0)</f>
        <v>#N/A</v>
      </c>
      <c r="F1379" s="94">
        <f>SUMIFS('Details local delivery'!M:M,'Details local delivery'!G:G,'RECAP Delivery Plan '!A1379)</f>
        <v>0</v>
      </c>
      <c r="G1379" s="94" t="e">
        <f>VLOOKUP(A1379,'Details local delivery'!B:J,9,0)</f>
        <v>#N/A</v>
      </c>
      <c r="H1379" s="95">
        <f>SUMIFS('Details local delivery'!K:K,'Details local delivery'!G:G,'RECAP Delivery Plan '!A1379)</f>
        <v>0</v>
      </c>
      <c r="I1379" s="96">
        <f>SUMIFS('Details local delivery'!Y:Y,'Details local delivery'!B:B,A:A)</f>
        <v>0</v>
      </c>
      <c r="J1379" s="97" t="e">
        <f>AVERAGEIFS('Details local delivery'!W:W,'Details local delivery'!B:B,A1379)</f>
        <v>#DIV/0!</v>
      </c>
      <c r="K1379" s="96">
        <f>_xlfn.MAXIFS('Details local delivery'!Z:Z,'Details local delivery'!B:B,A1379)</f>
        <v>0</v>
      </c>
      <c r="L1379" s="96">
        <f>_xlfn.MAXIFS('Details local delivery'!AA:AA,'Details local delivery'!B:B,A1379)</f>
        <v>0</v>
      </c>
      <c r="M1379" s="96">
        <f>_xlfn.MAXIFS('Details local delivery'!AB:AB,'Details local delivery'!B:B,A1379)</f>
        <v>0</v>
      </c>
      <c r="N1379" s="104" t="e">
        <f t="shared" si="234"/>
        <v>#N/A</v>
      </c>
      <c r="O1379" s="104" t="e">
        <f t="shared" si="235"/>
        <v>#N/A</v>
      </c>
      <c r="P1379" s="99">
        <f t="shared" si="236"/>
        <v>0</v>
      </c>
      <c r="Q1379" s="100">
        <f t="shared" si="237"/>
        <v>0</v>
      </c>
      <c r="R1379" s="105" t="e">
        <f t="shared" si="238"/>
        <v>#DIV/0!</v>
      </c>
      <c r="S1379" s="101" t="e">
        <f t="shared" si="232"/>
        <v>#N/A</v>
      </c>
      <c r="T1379" s="102"/>
      <c r="U1379" s="107"/>
      <c r="V1379" s="5"/>
    </row>
    <row r="1380" spans="1:22" ht="15.6" hidden="1" x14ac:dyDescent="0.3">
      <c r="A1380" s="18"/>
      <c r="B1380" s="92" t="str">
        <f>+IFERROR(VLOOKUP(A1380,'Details local delivery'!B:C,2,0),"-")</f>
        <v>-</v>
      </c>
      <c r="C1380" s="93" t="str">
        <f t="shared" si="233"/>
        <v>-</v>
      </c>
      <c r="D1380" s="94" t="str">
        <f>+IFERROR(VLOOKUP(A1380,'Details local delivery'!B:E,4,0),"-")</f>
        <v>-</v>
      </c>
      <c r="E1380" s="94" t="e">
        <f>VLOOKUP(A1380,'Details local delivery'!B:L,11,0)</f>
        <v>#N/A</v>
      </c>
      <c r="F1380" s="94">
        <f>SUMIFS('Details local delivery'!M:M,'Details local delivery'!G:G,'RECAP Delivery Plan '!A1380)</f>
        <v>0</v>
      </c>
      <c r="G1380" s="94" t="e">
        <f>VLOOKUP(A1380,'Details local delivery'!B:J,9,0)</f>
        <v>#N/A</v>
      </c>
      <c r="H1380" s="95">
        <f>SUMIFS('Details local delivery'!K:K,'Details local delivery'!G:G,'RECAP Delivery Plan '!A1380)</f>
        <v>0</v>
      </c>
      <c r="I1380" s="96">
        <f>SUMIFS('Details local delivery'!Y:Y,'Details local delivery'!B:B,A:A)</f>
        <v>0</v>
      </c>
      <c r="J1380" s="97" t="e">
        <f>AVERAGEIFS('Details local delivery'!W:W,'Details local delivery'!B:B,A1380)</f>
        <v>#DIV/0!</v>
      </c>
      <c r="K1380" s="96">
        <f>_xlfn.MAXIFS('Details local delivery'!Z:Z,'Details local delivery'!B:B,A1380)</f>
        <v>0</v>
      </c>
      <c r="L1380" s="96">
        <f>_xlfn.MAXIFS('Details local delivery'!AA:AA,'Details local delivery'!B:B,A1380)</f>
        <v>0</v>
      </c>
      <c r="M1380" s="256">
        <f>IFERROR(_xlfn.MAXIFS('Details local delivery'!AB:AB,'Details local delivery'!B:B,A1380),"-")</f>
        <v>0</v>
      </c>
      <c r="N1380" s="104" t="e">
        <f t="shared" si="234"/>
        <v>#N/A</v>
      </c>
      <c r="O1380" s="104" t="e">
        <f t="shared" si="235"/>
        <v>#N/A</v>
      </c>
      <c r="P1380" s="99">
        <f t="shared" si="236"/>
        <v>0</v>
      </c>
      <c r="Q1380" s="100">
        <f t="shared" si="237"/>
        <v>0</v>
      </c>
      <c r="R1380" s="105" t="e">
        <f t="shared" si="238"/>
        <v>#DIV/0!</v>
      </c>
      <c r="S1380" s="101" t="e">
        <f t="shared" si="232"/>
        <v>#N/A</v>
      </c>
      <c r="T1380" s="102"/>
      <c r="U1380" s="107"/>
      <c r="V1380" s="5"/>
    </row>
    <row r="1381" spans="1:22" ht="15.6" hidden="1" x14ac:dyDescent="0.3">
      <c r="A1381" s="18"/>
      <c r="B1381" s="92" t="str">
        <f>+IFERROR(VLOOKUP(A1381,'Details local delivery'!B:C,2,0),"-")</f>
        <v>-</v>
      </c>
      <c r="C1381" s="93" t="str">
        <f t="shared" si="233"/>
        <v>-</v>
      </c>
      <c r="D1381" s="94" t="str">
        <f>+IFERROR(VLOOKUP(A1381,'Details local delivery'!B:E,4,0),"-")</f>
        <v>-</v>
      </c>
      <c r="E1381" s="94" t="e">
        <f>VLOOKUP(A1381,'Details local delivery'!B:L,11,0)</f>
        <v>#N/A</v>
      </c>
      <c r="F1381" s="94">
        <f>SUMIFS('Details local delivery'!M:M,'Details local delivery'!G:G,'RECAP Delivery Plan '!A1381)</f>
        <v>0</v>
      </c>
      <c r="G1381" s="94" t="e">
        <f>VLOOKUP(A1381,'Details local delivery'!B:J,9,0)</f>
        <v>#N/A</v>
      </c>
      <c r="H1381" s="95">
        <f>SUMIFS('Details local delivery'!K:K,'Details local delivery'!G:G,'RECAP Delivery Plan '!A1381)</f>
        <v>0</v>
      </c>
      <c r="I1381" s="96">
        <f>SUMIFS('Details local delivery'!Y:Y,'Details local delivery'!B:B,A:A)</f>
        <v>0</v>
      </c>
      <c r="J1381" s="97" t="e">
        <f>AVERAGEIFS('Details local delivery'!W:W,'Details local delivery'!B:B,A1381)</f>
        <v>#DIV/0!</v>
      </c>
      <c r="K1381" s="96">
        <f>_xlfn.MAXIFS('Details local delivery'!Z:Z,'Details local delivery'!B:B,A1381)</f>
        <v>0</v>
      </c>
      <c r="L1381" s="96">
        <f>_xlfn.MAXIFS('Details local delivery'!AA:AA,'Details local delivery'!B:B,A1381)</f>
        <v>0</v>
      </c>
      <c r="M1381" s="256">
        <f>IFERROR(_xlfn.MAXIFS('Details local delivery'!AB:AB,'Details local delivery'!B:B,A1381),"-")</f>
        <v>0</v>
      </c>
      <c r="N1381" s="104" t="e">
        <f t="shared" si="234"/>
        <v>#N/A</v>
      </c>
      <c r="O1381" s="104" t="e">
        <f t="shared" si="235"/>
        <v>#N/A</v>
      </c>
      <c r="P1381" s="99">
        <f t="shared" si="236"/>
        <v>0</v>
      </c>
      <c r="Q1381" s="100">
        <f t="shared" si="237"/>
        <v>0</v>
      </c>
      <c r="R1381" s="105" t="e">
        <f t="shared" si="238"/>
        <v>#DIV/0!</v>
      </c>
      <c r="S1381" s="101" t="e">
        <f t="shared" si="232"/>
        <v>#N/A</v>
      </c>
      <c r="T1381" s="102"/>
      <c r="U1381" s="107"/>
      <c r="V1381" s="5"/>
    </row>
    <row r="1382" spans="1:22" ht="15.6" hidden="1" x14ac:dyDescent="0.3">
      <c r="A1382" s="18"/>
      <c r="B1382" s="92" t="str">
        <f>+IFERROR(VLOOKUP(A1382,'Details local delivery'!B:C,2,0),"-")</f>
        <v>-</v>
      </c>
      <c r="C1382" s="93" t="str">
        <f t="shared" si="233"/>
        <v>-</v>
      </c>
      <c r="D1382" s="94" t="str">
        <f>+IFERROR(VLOOKUP(A1382,'Details local delivery'!B:E,4,0),"-")</f>
        <v>-</v>
      </c>
      <c r="E1382" s="94" t="e">
        <f>VLOOKUP(A1382,'Details local delivery'!B:L,11,0)</f>
        <v>#N/A</v>
      </c>
      <c r="F1382" s="94">
        <f>SUMIFS('Details local delivery'!M:M,'Details local delivery'!G:G,'RECAP Delivery Plan '!A1382)</f>
        <v>0</v>
      </c>
      <c r="G1382" s="94" t="e">
        <f>VLOOKUP(A1382,'Details local delivery'!B:J,9,0)</f>
        <v>#N/A</v>
      </c>
      <c r="H1382" s="95">
        <f>SUMIFS('Details local delivery'!K:K,'Details local delivery'!G:G,'RECAP Delivery Plan '!A1382)</f>
        <v>0</v>
      </c>
      <c r="I1382" s="96">
        <f>SUMIFS('Details local delivery'!Y:Y,'Details local delivery'!B:B,A:A)</f>
        <v>0</v>
      </c>
      <c r="J1382" s="97" t="e">
        <f>AVERAGEIFS('Details local delivery'!W:W,'Details local delivery'!B:B,A1382)</f>
        <v>#DIV/0!</v>
      </c>
      <c r="K1382" s="96">
        <f>_xlfn.MAXIFS('Details local delivery'!Z:Z,'Details local delivery'!B:B,A1382)</f>
        <v>0</v>
      </c>
      <c r="L1382" s="96">
        <f>_xlfn.MAXIFS('Details local delivery'!AA:AA,'Details local delivery'!B:B,A1382)</f>
        <v>0</v>
      </c>
      <c r="M1382" s="96">
        <f>_xlfn.MAXIFS('Details local delivery'!AB:AB,'Details local delivery'!B:B,A1382)</f>
        <v>0</v>
      </c>
      <c r="N1382" s="104" t="e">
        <f t="shared" si="234"/>
        <v>#N/A</v>
      </c>
      <c r="O1382" s="104" t="e">
        <f t="shared" si="235"/>
        <v>#N/A</v>
      </c>
      <c r="P1382" s="99">
        <f t="shared" si="236"/>
        <v>0</v>
      </c>
      <c r="Q1382" s="100">
        <f t="shared" si="237"/>
        <v>0</v>
      </c>
      <c r="R1382" s="105" t="e">
        <f t="shared" si="238"/>
        <v>#DIV/0!</v>
      </c>
      <c r="S1382" s="101" t="e">
        <f t="shared" si="232"/>
        <v>#N/A</v>
      </c>
      <c r="T1382" s="102"/>
      <c r="U1382" s="107"/>
      <c r="V1382" s="5"/>
    </row>
    <row r="1383" spans="1:22" ht="15.6" hidden="1" x14ac:dyDescent="0.3">
      <c r="A1383" s="18"/>
      <c r="B1383" s="92" t="str">
        <f>+IFERROR(VLOOKUP(A1383,'Details local delivery'!B:C,2,0),"-")</f>
        <v>-</v>
      </c>
      <c r="C1383" s="93" t="str">
        <f t="shared" si="233"/>
        <v>-</v>
      </c>
      <c r="D1383" s="94" t="str">
        <f>+IFERROR(VLOOKUP(A1383,'Details local delivery'!B:E,4,0),"-")</f>
        <v>-</v>
      </c>
      <c r="E1383" s="94" t="e">
        <f>VLOOKUP(A1383,'Details local delivery'!B:L,11,0)</f>
        <v>#N/A</v>
      </c>
      <c r="F1383" s="94">
        <f>SUMIFS('Details local delivery'!M:M,'Details local delivery'!G:G,'RECAP Delivery Plan '!A1383)</f>
        <v>0</v>
      </c>
      <c r="G1383" s="94" t="e">
        <f>VLOOKUP(A1383,'Details local delivery'!B:J,9,0)</f>
        <v>#N/A</v>
      </c>
      <c r="H1383" s="95">
        <f>SUMIFS('Details local delivery'!K:K,'Details local delivery'!G:G,'RECAP Delivery Plan '!A1383)</f>
        <v>0</v>
      </c>
      <c r="I1383" s="96">
        <f>SUMIFS('Details local delivery'!Y:Y,'Details local delivery'!B:B,A:A)</f>
        <v>0</v>
      </c>
      <c r="J1383" s="97" t="e">
        <f>AVERAGEIFS('Details local delivery'!W:W,'Details local delivery'!B:B,A1383)</f>
        <v>#DIV/0!</v>
      </c>
      <c r="K1383" s="96">
        <f>_xlfn.MAXIFS('Details local delivery'!Z:Z,'Details local delivery'!B:B,A1383)</f>
        <v>0</v>
      </c>
      <c r="L1383" s="96">
        <f>_xlfn.MAXIFS('Details local delivery'!AA:AA,'Details local delivery'!B:B,A1383)</f>
        <v>0</v>
      </c>
      <c r="M1383" s="256">
        <f>IFERROR(_xlfn.MAXIFS('Details local delivery'!AB:AB,'Details local delivery'!B:B,A1383),"-")</f>
        <v>0</v>
      </c>
      <c r="N1383" s="104" t="e">
        <f t="shared" si="234"/>
        <v>#N/A</v>
      </c>
      <c r="O1383" s="104" t="e">
        <f t="shared" si="235"/>
        <v>#N/A</v>
      </c>
      <c r="P1383" s="99">
        <f t="shared" si="236"/>
        <v>0</v>
      </c>
      <c r="Q1383" s="100">
        <f t="shared" si="237"/>
        <v>0</v>
      </c>
      <c r="R1383" s="105" t="e">
        <f t="shared" si="238"/>
        <v>#DIV/0!</v>
      </c>
      <c r="S1383" s="101" t="e">
        <f t="shared" si="232"/>
        <v>#N/A</v>
      </c>
      <c r="T1383" s="102"/>
      <c r="U1383" s="107"/>
      <c r="V1383" s="5"/>
    </row>
    <row r="1384" spans="1:22" ht="15.6" hidden="1" x14ac:dyDescent="0.3">
      <c r="A1384" s="18"/>
      <c r="B1384" s="92" t="str">
        <f>+IFERROR(VLOOKUP(A1384,'Details local delivery'!B:C,2,0),"-")</f>
        <v>-</v>
      </c>
      <c r="C1384" s="93" t="str">
        <f t="shared" si="233"/>
        <v>-</v>
      </c>
      <c r="D1384" s="94" t="str">
        <f>+IFERROR(VLOOKUP(A1384,'Details local delivery'!B:E,4,0),"-")</f>
        <v>-</v>
      </c>
      <c r="E1384" s="94" t="e">
        <f>VLOOKUP(A1384,'Details local delivery'!B:L,11,0)</f>
        <v>#N/A</v>
      </c>
      <c r="F1384" s="94">
        <f>SUMIFS('Details local delivery'!M:M,'Details local delivery'!G:G,'RECAP Delivery Plan '!A1384)</f>
        <v>0</v>
      </c>
      <c r="G1384" s="94" t="e">
        <f>VLOOKUP(A1384,'Details local delivery'!B:J,9,0)</f>
        <v>#N/A</v>
      </c>
      <c r="H1384" s="95">
        <f>SUMIFS('Details local delivery'!K:K,'Details local delivery'!G:G,'RECAP Delivery Plan '!A1384)</f>
        <v>0</v>
      </c>
      <c r="I1384" s="96">
        <f>SUMIFS('Details local delivery'!Y:Y,'Details local delivery'!B:B,A:A)</f>
        <v>0</v>
      </c>
      <c r="J1384" s="97" t="e">
        <f>AVERAGEIFS('Details local delivery'!W:W,'Details local delivery'!B:B,A1384)</f>
        <v>#DIV/0!</v>
      </c>
      <c r="K1384" s="96">
        <f>_xlfn.MAXIFS('Details local delivery'!Z:Z,'Details local delivery'!B:B,A1384)</f>
        <v>0</v>
      </c>
      <c r="L1384" s="96">
        <f>_xlfn.MAXIFS('Details local delivery'!AA:AA,'Details local delivery'!B:B,A1384)</f>
        <v>0</v>
      </c>
      <c r="M1384" s="96">
        <f>_xlfn.MAXIFS('Details local delivery'!AB:AB,'Details local delivery'!B:B,A1384)</f>
        <v>0</v>
      </c>
      <c r="N1384" s="104" t="e">
        <f t="shared" si="234"/>
        <v>#N/A</v>
      </c>
      <c r="O1384" s="104" t="e">
        <f t="shared" si="235"/>
        <v>#N/A</v>
      </c>
      <c r="P1384" s="99">
        <f t="shared" si="236"/>
        <v>0</v>
      </c>
      <c r="Q1384" s="100">
        <f t="shared" si="237"/>
        <v>0</v>
      </c>
      <c r="R1384" s="105" t="e">
        <f t="shared" si="238"/>
        <v>#DIV/0!</v>
      </c>
      <c r="S1384" s="101" t="e">
        <f t="shared" si="232"/>
        <v>#N/A</v>
      </c>
      <c r="T1384" s="102"/>
      <c r="U1384" s="107"/>
      <c r="V1384" s="5"/>
    </row>
    <row r="1385" spans="1:22" ht="15.6" hidden="1" x14ac:dyDescent="0.3">
      <c r="A1385" s="18"/>
      <c r="B1385" s="92" t="str">
        <f>+IFERROR(VLOOKUP(A1385,'Details local delivery'!B:C,2,0),"-")</f>
        <v>-</v>
      </c>
      <c r="C1385" s="93" t="str">
        <f t="shared" si="233"/>
        <v>-</v>
      </c>
      <c r="D1385" s="94" t="str">
        <f>+IFERROR(VLOOKUP(A1385,'Details local delivery'!B:E,4,0),"-")</f>
        <v>-</v>
      </c>
      <c r="E1385" s="94" t="e">
        <f>VLOOKUP(A1385,'Details local delivery'!B:L,11,0)</f>
        <v>#N/A</v>
      </c>
      <c r="F1385" s="94">
        <f>SUMIFS('Details local delivery'!M:M,'Details local delivery'!G:G,'RECAP Delivery Plan '!A1385)</f>
        <v>0</v>
      </c>
      <c r="G1385" s="94" t="e">
        <f>VLOOKUP(A1385,'Details local delivery'!B:J,9,0)</f>
        <v>#N/A</v>
      </c>
      <c r="H1385" s="95">
        <f>SUMIFS('Details local delivery'!K:K,'Details local delivery'!G:G,'RECAP Delivery Plan '!A1385)</f>
        <v>0</v>
      </c>
      <c r="I1385" s="96">
        <f>SUMIFS('Details local delivery'!Y:Y,'Details local delivery'!B:B,A:A)</f>
        <v>0</v>
      </c>
      <c r="J1385" s="97" t="e">
        <f>AVERAGEIFS('Details local delivery'!W:W,'Details local delivery'!B:B,A1385)</f>
        <v>#DIV/0!</v>
      </c>
      <c r="K1385" s="96">
        <f>_xlfn.MAXIFS('Details local delivery'!Z:Z,'Details local delivery'!B:B,A1385)</f>
        <v>0</v>
      </c>
      <c r="L1385" s="96">
        <f>_xlfn.MAXIFS('Details local delivery'!AA:AA,'Details local delivery'!B:B,A1385)</f>
        <v>0</v>
      </c>
      <c r="M1385" s="256">
        <f>IFERROR(_xlfn.MAXIFS('Details local delivery'!AB:AB,'Details local delivery'!B:B,A1385),"-")</f>
        <v>0</v>
      </c>
      <c r="N1385" s="104" t="e">
        <f t="shared" si="234"/>
        <v>#N/A</v>
      </c>
      <c r="O1385" s="104" t="e">
        <f t="shared" si="235"/>
        <v>#N/A</v>
      </c>
      <c r="P1385" s="99">
        <f t="shared" si="236"/>
        <v>0</v>
      </c>
      <c r="Q1385" s="100">
        <f t="shared" si="237"/>
        <v>0</v>
      </c>
      <c r="R1385" s="105" t="e">
        <f t="shared" si="238"/>
        <v>#DIV/0!</v>
      </c>
      <c r="S1385" s="101" t="e">
        <f t="shared" si="232"/>
        <v>#N/A</v>
      </c>
      <c r="T1385" s="102"/>
      <c r="U1385" s="107"/>
      <c r="V1385" s="5"/>
    </row>
    <row r="1386" spans="1:22" ht="15.6" hidden="1" x14ac:dyDescent="0.3">
      <c r="A1386" s="18"/>
      <c r="B1386" s="92" t="str">
        <f>+IFERROR(VLOOKUP(A1386,'Details local delivery'!B:C,2,0),"-")</f>
        <v>-</v>
      </c>
      <c r="C1386" s="93" t="str">
        <f t="shared" si="233"/>
        <v>-</v>
      </c>
      <c r="D1386" s="94" t="str">
        <f>+IFERROR(VLOOKUP(A1386,'Details local delivery'!B:E,4,0),"-")</f>
        <v>-</v>
      </c>
      <c r="E1386" s="94" t="e">
        <f>VLOOKUP(A1386,'Details local delivery'!B:L,11,0)</f>
        <v>#N/A</v>
      </c>
      <c r="F1386" s="94">
        <f>SUMIFS('Details local delivery'!M:M,'Details local delivery'!G:G,'RECAP Delivery Plan '!A1386)</f>
        <v>0</v>
      </c>
      <c r="G1386" s="94" t="e">
        <f>VLOOKUP(A1386,'Details local delivery'!B:J,9,0)</f>
        <v>#N/A</v>
      </c>
      <c r="H1386" s="95">
        <f>SUMIFS('Details local delivery'!K:K,'Details local delivery'!G:G,'RECAP Delivery Plan '!A1386)</f>
        <v>0</v>
      </c>
      <c r="I1386" s="96">
        <f>SUMIFS('Details local delivery'!Y:Y,'Details local delivery'!B:B,A:A)</f>
        <v>0</v>
      </c>
      <c r="J1386" s="97" t="e">
        <f>AVERAGEIFS('Details local delivery'!W:W,'Details local delivery'!B:B,A1386)</f>
        <v>#DIV/0!</v>
      </c>
      <c r="K1386" s="96">
        <f>_xlfn.MAXIFS('Details local delivery'!Z:Z,'Details local delivery'!B:B,A1386)</f>
        <v>0</v>
      </c>
      <c r="L1386" s="96">
        <f>_xlfn.MAXIFS('Details local delivery'!AA:AA,'Details local delivery'!B:B,A1386)</f>
        <v>0</v>
      </c>
      <c r="M1386" s="96">
        <f>_xlfn.MAXIFS('Details local delivery'!AB:AB,'Details local delivery'!B:B,A1386)</f>
        <v>0</v>
      </c>
      <c r="N1386" s="104" t="e">
        <f t="shared" si="234"/>
        <v>#N/A</v>
      </c>
      <c r="O1386" s="104" t="e">
        <f t="shared" si="235"/>
        <v>#N/A</v>
      </c>
      <c r="P1386" s="99">
        <f t="shared" si="236"/>
        <v>0</v>
      </c>
      <c r="Q1386" s="100">
        <f t="shared" si="237"/>
        <v>0</v>
      </c>
      <c r="R1386" s="105" t="e">
        <f t="shared" si="238"/>
        <v>#DIV/0!</v>
      </c>
      <c r="S1386" s="101" t="e">
        <f t="shared" si="232"/>
        <v>#N/A</v>
      </c>
      <c r="T1386" s="102"/>
      <c r="U1386" s="107"/>
      <c r="V1386" s="5"/>
    </row>
    <row r="1387" spans="1:22" ht="15.6" hidden="1" x14ac:dyDescent="0.3">
      <c r="A1387" s="18"/>
      <c r="B1387" s="92" t="str">
        <f>+IFERROR(VLOOKUP(A1387,'Details local delivery'!B:C,2,0),"-")</f>
        <v>-</v>
      </c>
      <c r="C1387" s="93" t="str">
        <f t="shared" si="233"/>
        <v>-</v>
      </c>
      <c r="D1387" s="94" t="str">
        <f>+IFERROR(VLOOKUP(A1387,'Details local delivery'!B:E,4,0),"-")</f>
        <v>-</v>
      </c>
      <c r="E1387" s="94" t="e">
        <f>VLOOKUP(A1387,'Details local delivery'!B:L,11,0)</f>
        <v>#N/A</v>
      </c>
      <c r="F1387" s="94">
        <f>SUMIFS('Details local delivery'!M:M,'Details local delivery'!G:G,'RECAP Delivery Plan '!A1387)</f>
        <v>0</v>
      </c>
      <c r="G1387" s="94" t="e">
        <f>VLOOKUP(A1387,'Details local delivery'!B:J,9,0)</f>
        <v>#N/A</v>
      </c>
      <c r="H1387" s="95">
        <f>SUMIFS('Details local delivery'!K:K,'Details local delivery'!G:G,'RECAP Delivery Plan '!A1387)</f>
        <v>0</v>
      </c>
      <c r="I1387" s="96">
        <f>SUMIFS('Details local delivery'!Y:Y,'Details local delivery'!B:B,A:A)</f>
        <v>0</v>
      </c>
      <c r="J1387" s="97" t="e">
        <f>AVERAGEIFS('Details local delivery'!W:W,'Details local delivery'!B:B,A1387)</f>
        <v>#DIV/0!</v>
      </c>
      <c r="K1387" s="96">
        <f>_xlfn.MAXIFS('Details local delivery'!Z:Z,'Details local delivery'!B:B,A1387)</f>
        <v>0</v>
      </c>
      <c r="L1387" s="96">
        <f>_xlfn.MAXIFS('Details local delivery'!AA:AA,'Details local delivery'!B:B,A1387)</f>
        <v>0</v>
      </c>
      <c r="M1387" s="96">
        <f>_xlfn.MAXIFS('Details local delivery'!AB:AB,'Details local delivery'!B:B,A1387)</f>
        <v>0</v>
      </c>
      <c r="N1387" s="104" t="e">
        <f t="shared" si="234"/>
        <v>#N/A</v>
      </c>
      <c r="O1387" s="104" t="e">
        <f t="shared" si="235"/>
        <v>#N/A</v>
      </c>
      <c r="P1387" s="99">
        <f t="shared" si="236"/>
        <v>0</v>
      </c>
      <c r="Q1387" s="100">
        <f t="shared" si="237"/>
        <v>0</v>
      </c>
      <c r="R1387" s="105" t="e">
        <f t="shared" si="238"/>
        <v>#DIV/0!</v>
      </c>
      <c r="S1387" s="101" t="e">
        <f t="shared" si="232"/>
        <v>#N/A</v>
      </c>
      <c r="T1387" s="102"/>
      <c r="U1387" s="107"/>
      <c r="V1387" s="5"/>
    </row>
    <row r="1388" spans="1:22" ht="15.6" hidden="1" x14ac:dyDescent="0.3">
      <c r="A1388" s="18"/>
      <c r="B1388" s="92" t="str">
        <f>+IFERROR(VLOOKUP(A1388,'Details local delivery'!B:C,2,0),"-")</f>
        <v>-</v>
      </c>
      <c r="C1388" s="93" t="str">
        <f t="shared" si="233"/>
        <v>-</v>
      </c>
      <c r="D1388" s="94" t="str">
        <f>+IFERROR(VLOOKUP(A1388,'Details local delivery'!B:E,4,0),"-")</f>
        <v>-</v>
      </c>
      <c r="E1388" s="94" t="e">
        <f>VLOOKUP(A1388,'Details local delivery'!B:L,11,0)</f>
        <v>#N/A</v>
      </c>
      <c r="F1388" s="94">
        <f>SUMIFS('Details local delivery'!M:M,'Details local delivery'!G:G,'RECAP Delivery Plan '!A1388)</f>
        <v>0</v>
      </c>
      <c r="G1388" s="94" t="e">
        <f>VLOOKUP(A1388,'Details local delivery'!B:J,9,0)</f>
        <v>#N/A</v>
      </c>
      <c r="H1388" s="95">
        <f>SUMIFS('Details local delivery'!K:K,'Details local delivery'!G:G,'RECAP Delivery Plan '!A1388)</f>
        <v>0</v>
      </c>
      <c r="I1388" s="96">
        <f>SUMIFS('Details local delivery'!Y:Y,'Details local delivery'!B:B,A:A)</f>
        <v>0</v>
      </c>
      <c r="J1388" s="97" t="e">
        <f>AVERAGEIFS('Details local delivery'!W:W,'Details local delivery'!B:B,A1388)</f>
        <v>#DIV/0!</v>
      </c>
      <c r="K1388" s="96">
        <f>_xlfn.MAXIFS('Details local delivery'!Z:Z,'Details local delivery'!B:B,A1388)</f>
        <v>0</v>
      </c>
      <c r="L1388" s="96">
        <f>_xlfn.MAXIFS('Details local delivery'!AA:AA,'Details local delivery'!B:B,A1388)</f>
        <v>0</v>
      </c>
      <c r="M1388" s="96">
        <f>_xlfn.MAXIFS('Details local delivery'!AB:AB,'Details local delivery'!B:B,A1388)</f>
        <v>0</v>
      </c>
      <c r="N1388" s="104" t="e">
        <f t="shared" si="234"/>
        <v>#N/A</v>
      </c>
      <c r="O1388" s="104" t="e">
        <f t="shared" si="235"/>
        <v>#N/A</v>
      </c>
      <c r="P1388" s="99">
        <f t="shared" si="236"/>
        <v>0</v>
      </c>
      <c r="Q1388" s="100">
        <f t="shared" si="237"/>
        <v>0</v>
      </c>
      <c r="R1388" s="105" t="e">
        <f t="shared" si="238"/>
        <v>#DIV/0!</v>
      </c>
      <c r="S1388" s="101" t="e">
        <f t="shared" si="232"/>
        <v>#N/A</v>
      </c>
      <c r="T1388" s="102"/>
      <c r="U1388" s="107"/>
      <c r="V1388" s="5"/>
    </row>
    <row r="1389" spans="1:22" ht="15.6" hidden="1" x14ac:dyDescent="0.3">
      <c r="A1389" s="18"/>
      <c r="B1389" s="92" t="str">
        <f>+IFERROR(VLOOKUP(A1389,'Details local delivery'!B:C,2,0),"-")</f>
        <v>-</v>
      </c>
      <c r="C1389" s="93" t="str">
        <f t="shared" si="233"/>
        <v>-</v>
      </c>
      <c r="D1389" s="94" t="str">
        <f>+IFERROR(VLOOKUP(A1389,'Details local delivery'!B:E,4,0),"-")</f>
        <v>-</v>
      </c>
      <c r="E1389" s="94" t="e">
        <f>VLOOKUP(A1389,'Details local delivery'!B:L,11,0)</f>
        <v>#N/A</v>
      </c>
      <c r="F1389" s="94">
        <f>SUMIFS('Details local delivery'!M:M,'Details local delivery'!G:G,'RECAP Delivery Plan '!A1389)</f>
        <v>0</v>
      </c>
      <c r="G1389" s="94" t="e">
        <f>VLOOKUP(A1389,'Details local delivery'!B:J,9,0)</f>
        <v>#N/A</v>
      </c>
      <c r="H1389" s="95">
        <f>SUMIFS('Details local delivery'!K:K,'Details local delivery'!G:G,'RECAP Delivery Plan '!A1389)</f>
        <v>0</v>
      </c>
      <c r="I1389" s="96">
        <f>SUMIFS('Details local delivery'!Y:Y,'Details local delivery'!B:B,A:A)</f>
        <v>0</v>
      </c>
      <c r="J1389" s="97" t="e">
        <f>AVERAGEIFS('Details local delivery'!W:W,'Details local delivery'!B:B,A1389)</f>
        <v>#DIV/0!</v>
      </c>
      <c r="K1389" s="96">
        <f>_xlfn.MAXIFS('Details local delivery'!Z:Z,'Details local delivery'!B:B,A1389)</f>
        <v>0</v>
      </c>
      <c r="L1389" s="96">
        <f>_xlfn.MAXIFS('Details local delivery'!AA:AA,'Details local delivery'!B:B,A1389)</f>
        <v>0</v>
      </c>
      <c r="M1389" s="256">
        <f>IFERROR(_xlfn.MAXIFS('Details local delivery'!AB:AB,'Details local delivery'!B:B,A1389),"-")</f>
        <v>0</v>
      </c>
      <c r="N1389" s="104" t="e">
        <f t="shared" si="234"/>
        <v>#N/A</v>
      </c>
      <c r="O1389" s="104" t="e">
        <f t="shared" si="235"/>
        <v>#N/A</v>
      </c>
      <c r="P1389" s="99">
        <f t="shared" si="236"/>
        <v>0</v>
      </c>
      <c r="Q1389" s="100">
        <f t="shared" si="237"/>
        <v>0</v>
      </c>
      <c r="R1389" s="105" t="e">
        <f t="shared" si="238"/>
        <v>#DIV/0!</v>
      </c>
      <c r="S1389" s="101" t="e">
        <f t="shared" si="232"/>
        <v>#N/A</v>
      </c>
      <c r="T1389" s="102"/>
      <c r="U1389" s="107"/>
      <c r="V1389" s="5"/>
    </row>
    <row r="1390" spans="1:22" ht="15.6" hidden="1" x14ac:dyDescent="0.3">
      <c r="A1390" s="18"/>
      <c r="B1390" s="92" t="str">
        <f>+IFERROR(VLOOKUP(A1390,'Details local delivery'!B:C,2,0),"-")</f>
        <v>-</v>
      </c>
      <c r="C1390" s="93" t="str">
        <f t="shared" si="233"/>
        <v>-</v>
      </c>
      <c r="D1390" s="94" t="str">
        <f>+IFERROR(VLOOKUP(A1390,'Details local delivery'!B:E,4,0),"-")</f>
        <v>-</v>
      </c>
      <c r="E1390" s="94" t="e">
        <f>VLOOKUP(A1390,'Details local delivery'!B:L,11,0)</f>
        <v>#N/A</v>
      </c>
      <c r="F1390" s="94">
        <f>SUMIFS('Details local delivery'!M:M,'Details local delivery'!G:G,'RECAP Delivery Plan '!A1390)</f>
        <v>0</v>
      </c>
      <c r="G1390" s="94" t="e">
        <f>VLOOKUP(A1390,'Details local delivery'!B:J,9,0)</f>
        <v>#N/A</v>
      </c>
      <c r="H1390" s="95">
        <f>SUMIFS('Details local delivery'!K:K,'Details local delivery'!G:G,'RECAP Delivery Plan '!A1390)</f>
        <v>0</v>
      </c>
      <c r="I1390" s="96">
        <f>SUMIFS('Details local delivery'!Y:Y,'Details local delivery'!B:B,A:A)</f>
        <v>0</v>
      </c>
      <c r="J1390" s="97" t="e">
        <f>AVERAGEIFS('Details local delivery'!W:W,'Details local delivery'!B:B,A1390)</f>
        <v>#DIV/0!</v>
      </c>
      <c r="K1390" s="96">
        <f>_xlfn.MAXIFS('Details local delivery'!Z:Z,'Details local delivery'!B:B,A1390)</f>
        <v>0</v>
      </c>
      <c r="L1390" s="96">
        <f>_xlfn.MAXIFS('Details local delivery'!AA:AA,'Details local delivery'!B:B,A1390)</f>
        <v>0</v>
      </c>
      <c r="M1390" s="256">
        <f>IFERROR(_xlfn.MAXIFS('Details local delivery'!AB:AB,'Details local delivery'!B:B,A1390),"-")</f>
        <v>0</v>
      </c>
      <c r="N1390" s="104" t="e">
        <f t="shared" si="234"/>
        <v>#N/A</v>
      </c>
      <c r="O1390" s="104" t="e">
        <f t="shared" si="235"/>
        <v>#N/A</v>
      </c>
      <c r="P1390" s="99">
        <f t="shared" si="236"/>
        <v>0</v>
      </c>
      <c r="Q1390" s="100">
        <f t="shared" si="237"/>
        <v>0</v>
      </c>
      <c r="R1390" s="105" t="e">
        <f t="shared" si="238"/>
        <v>#DIV/0!</v>
      </c>
      <c r="S1390" s="101" t="e">
        <f t="shared" si="232"/>
        <v>#N/A</v>
      </c>
      <c r="T1390" s="102"/>
      <c r="U1390" s="107"/>
      <c r="V1390" s="5"/>
    </row>
    <row r="1391" spans="1:22" ht="15.6" hidden="1" x14ac:dyDescent="0.3">
      <c r="A1391" s="18"/>
      <c r="B1391" s="92" t="str">
        <f>+IFERROR(VLOOKUP(A1391,'Details local delivery'!B:C,2,0),"-")</f>
        <v>-</v>
      </c>
      <c r="C1391" s="93" t="str">
        <f t="shared" si="233"/>
        <v>-</v>
      </c>
      <c r="D1391" s="94" t="str">
        <f>+IFERROR(VLOOKUP(A1391,'Details local delivery'!B:E,4,0),"-")</f>
        <v>-</v>
      </c>
      <c r="E1391" s="94" t="e">
        <f>VLOOKUP(A1391,'Details local delivery'!B:L,11,0)</f>
        <v>#N/A</v>
      </c>
      <c r="F1391" s="94">
        <f>SUMIFS('Details local delivery'!M:M,'Details local delivery'!G:G,'RECAP Delivery Plan '!A1391)</f>
        <v>0</v>
      </c>
      <c r="G1391" s="94" t="e">
        <f>VLOOKUP(A1391,'Details local delivery'!B:J,9,0)</f>
        <v>#N/A</v>
      </c>
      <c r="H1391" s="95">
        <f>SUMIFS('Details local delivery'!K:K,'Details local delivery'!G:G,'RECAP Delivery Plan '!A1391)</f>
        <v>0</v>
      </c>
      <c r="I1391" s="96">
        <f>SUMIFS('Details local delivery'!Y:Y,'Details local delivery'!B:B,A:A)</f>
        <v>0</v>
      </c>
      <c r="J1391" s="97" t="e">
        <f>AVERAGEIFS('Details local delivery'!W:W,'Details local delivery'!B:B,A1391)</f>
        <v>#DIV/0!</v>
      </c>
      <c r="K1391" s="96">
        <f>_xlfn.MAXIFS('Details local delivery'!Z:Z,'Details local delivery'!B:B,A1391)</f>
        <v>0</v>
      </c>
      <c r="L1391" s="96">
        <f>_xlfn.MAXIFS('Details local delivery'!AA:AA,'Details local delivery'!B:B,A1391)</f>
        <v>0</v>
      </c>
      <c r="M1391" s="96">
        <f>_xlfn.MAXIFS('Details local delivery'!AB:AB,'Details local delivery'!B:B,A1391)</f>
        <v>0</v>
      </c>
      <c r="N1391" s="104" t="e">
        <f t="shared" si="234"/>
        <v>#N/A</v>
      </c>
      <c r="O1391" s="104" t="e">
        <f t="shared" si="235"/>
        <v>#N/A</v>
      </c>
      <c r="P1391" s="99">
        <f t="shared" si="236"/>
        <v>0</v>
      </c>
      <c r="Q1391" s="100">
        <f t="shared" si="237"/>
        <v>0</v>
      </c>
      <c r="R1391" s="105" t="e">
        <f t="shared" si="238"/>
        <v>#DIV/0!</v>
      </c>
      <c r="S1391" s="101" t="e">
        <f t="shared" si="232"/>
        <v>#N/A</v>
      </c>
      <c r="T1391" s="102"/>
      <c r="U1391" s="107"/>
      <c r="V1391" s="5"/>
    </row>
    <row r="1392" spans="1:22" ht="15.6" hidden="1" x14ac:dyDescent="0.3">
      <c r="A1392" s="18"/>
      <c r="B1392" s="92" t="str">
        <f>+IFERROR(VLOOKUP(A1392,'Details local delivery'!B:C,2,0),"-")</f>
        <v>-</v>
      </c>
      <c r="C1392" s="93" t="str">
        <f t="shared" si="233"/>
        <v>-</v>
      </c>
      <c r="D1392" s="94" t="str">
        <f>+IFERROR(VLOOKUP(A1392,'Details local delivery'!B:E,4,0),"-")</f>
        <v>-</v>
      </c>
      <c r="E1392" s="94" t="e">
        <f>VLOOKUP(A1392,'Details local delivery'!B:L,11,0)</f>
        <v>#N/A</v>
      </c>
      <c r="F1392" s="94">
        <f>SUMIFS('Details local delivery'!M:M,'Details local delivery'!G:G,'RECAP Delivery Plan '!A1392)</f>
        <v>0</v>
      </c>
      <c r="G1392" s="94" t="e">
        <f>VLOOKUP(A1392,'Details local delivery'!B:J,9,0)</f>
        <v>#N/A</v>
      </c>
      <c r="H1392" s="95">
        <f>SUMIFS('Details local delivery'!K:K,'Details local delivery'!G:G,'RECAP Delivery Plan '!A1392)</f>
        <v>0</v>
      </c>
      <c r="I1392" s="96">
        <f>SUMIFS('Details local delivery'!Y:Y,'Details local delivery'!B:B,A:A)</f>
        <v>0</v>
      </c>
      <c r="J1392" s="97" t="e">
        <f>AVERAGEIFS('Details local delivery'!W:W,'Details local delivery'!B:B,A1392)</f>
        <v>#DIV/0!</v>
      </c>
      <c r="K1392" s="96">
        <f>_xlfn.MAXIFS('Details local delivery'!Z:Z,'Details local delivery'!B:B,A1392)</f>
        <v>0</v>
      </c>
      <c r="L1392" s="96">
        <f>_xlfn.MAXIFS('Details local delivery'!AA:AA,'Details local delivery'!B:B,A1392)</f>
        <v>0</v>
      </c>
      <c r="M1392" s="256">
        <f>IFERROR(_xlfn.MAXIFS('Details local delivery'!AB:AB,'Details local delivery'!B:B,A1392),"-")</f>
        <v>0</v>
      </c>
      <c r="N1392" s="104" t="e">
        <f t="shared" si="234"/>
        <v>#N/A</v>
      </c>
      <c r="O1392" s="104" t="e">
        <f t="shared" si="235"/>
        <v>#N/A</v>
      </c>
      <c r="P1392" s="99">
        <f t="shared" si="236"/>
        <v>0</v>
      </c>
      <c r="Q1392" s="100">
        <f t="shared" si="237"/>
        <v>0</v>
      </c>
      <c r="R1392" s="105" t="e">
        <f t="shared" si="238"/>
        <v>#DIV/0!</v>
      </c>
      <c r="S1392" s="101" t="e">
        <f t="shared" si="232"/>
        <v>#N/A</v>
      </c>
      <c r="T1392" s="102"/>
      <c r="U1392" s="107"/>
      <c r="V1392" s="5"/>
    </row>
    <row r="1393" spans="1:22" ht="15.6" hidden="1" x14ac:dyDescent="0.3">
      <c r="A1393" s="18"/>
      <c r="B1393" s="92" t="str">
        <f>+IFERROR(VLOOKUP(A1393,'Details local delivery'!B:C,2,0),"-")</f>
        <v>-</v>
      </c>
      <c r="C1393" s="93" t="str">
        <f t="shared" si="233"/>
        <v>-</v>
      </c>
      <c r="D1393" s="94" t="str">
        <f>+IFERROR(VLOOKUP(A1393,'Details local delivery'!B:E,4,0),"-")</f>
        <v>-</v>
      </c>
      <c r="E1393" s="94" t="e">
        <f>VLOOKUP(A1393,'Details local delivery'!B:L,11,0)</f>
        <v>#N/A</v>
      </c>
      <c r="F1393" s="94">
        <f>SUMIFS('Details local delivery'!M:M,'Details local delivery'!G:G,'RECAP Delivery Plan '!A1393)</f>
        <v>0</v>
      </c>
      <c r="G1393" s="94" t="e">
        <f>VLOOKUP(A1393,'Details local delivery'!B:J,9,0)</f>
        <v>#N/A</v>
      </c>
      <c r="H1393" s="95">
        <f>SUMIFS('Details local delivery'!K:K,'Details local delivery'!G:G,'RECAP Delivery Plan '!A1393)</f>
        <v>0</v>
      </c>
      <c r="I1393" s="96">
        <f>SUMIFS('Details local delivery'!Y:Y,'Details local delivery'!B:B,A:A)</f>
        <v>0</v>
      </c>
      <c r="J1393" s="97" t="e">
        <f>AVERAGEIFS('Details local delivery'!W:W,'Details local delivery'!B:B,A1393)</f>
        <v>#DIV/0!</v>
      </c>
      <c r="K1393" s="96">
        <f>_xlfn.MAXIFS('Details local delivery'!Z:Z,'Details local delivery'!B:B,A1393)</f>
        <v>0</v>
      </c>
      <c r="L1393" s="96">
        <f>_xlfn.MAXIFS('Details local delivery'!AA:AA,'Details local delivery'!B:B,A1393)</f>
        <v>0</v>
      </c>
      <c r="M1393" s="256">
        <f>IFERROR(_xlfn.MAXIFS('Details local delivery'!AB:AB,'Details local delivery'!B:B,A1393),"-")</f>
        <v>0</v>
      </c>
      <c r="N1393" s="104" t="e">
        <f t="shared" si="234"/>
        <v>#N/A</v>
      </c>
      <c r="O1393" s="104" t="e">
        <f t="shared" si="235"/>
        <v>#N/A</v>
      </c>
      <c r="P1393" s="99">
        <f t="shared" si="236"/>
        <v>0</v>
      </c>
      <c r="Q1393" s="100">
        <f t="shared" si="237"/>
        <v>0</v>
      </c>
      <c r="R1393" s="105" t="e">
        <f t="shared" si="238"/>
        <v>#DIV/0!</v>
      </c>
      <c r="S1393" s="101" t="e">
        <f t="shared" si="232"/>
        <v>#N/A</v>
      </c>
      <c r="T1393" s="102"/>
      <c r="U1393" s="107"/>
      <c r="V1393" s="5"/>
    </row>
    <row r="1394" spans="1:22" ht="15.6" hidden="1" x14ac:dyDescent="0.3">
      <c r="A1394" s="18"/>
      <c r="B1394" s="92" t="str">
        <f>+IFERROR(VLOOKUP(A1394,'Details local delivery'!B:C,2,0),"-")</f>
        <v>-</v>
      </c>
      <c r="C1394" s="93" t="str">
        <f t="shared" si="233"/>
        <v>-</v>
      </c>
      <c r="D1394" s="94" t="str">
        <f>+IFERROR(VLOOKUP(A1394,'Details local delivery'!B:E,4,0),"-")</f>
        <v>-</v>
      </c>
      <c r="E1394" s="94" t="e">
        <f>VLOOKUP(A1394,'Details local delivery'!B:L,11,0)</f>
        <v>#N/A</v>
      </c>
      <c r="F1394" s="94">
        <f>SUMIFS('Details local delivery'!M:M,'Details local delivery'!G:G,'RECAP Delivery Plan '!A1394)</f>
        <v>0</v>
      </c>
      <c r="G1394" s="94" t="e">
        <f>VLOOKUP(A1394,'Details local delivery'!B:J,9,0)</f>
        <v>#N/A</v>
      </c>
      <c r="H1394" s="95">
        <f>SUMIFS('Details local delivery'!K:K,'Details local delivery'!G:G,'RECAP Delivery Plan '!A1394)</f>
        <v>0</v>
      </c>
      <c r="I1394" s="96">
        <f>SUMIFS('Details local delivery'!Y:Y,'Details local delivery'!B:B,A:A)</f>
        <v>0</v>
      </c>
      <c r="J1394" s="97" t="e">
        <f>AVERAGEIFS('Details local delivery'!W:W,'Details local delivery'!B:B,A1394)</f>
        <v>#DIV/0!</v>
      </c>
      <c r="K1394" s="96">
        <f>_xlfn.MAXIFS('Details local delivery'!Z:Z,'Details local delivery'!B:B,A1394)</f>
        <v>0</v>
      </c>
      <c r="L1394" s="96">
        <f>_xlfn.MAXIFS('Details local delivery'!AA:AA,'Details local delivery'!B:B,A1394)</f>
        <v>0</v>
      </c>
      <c r="M1394" s="96">
        <f>_xlfn.MAXIFS('Details local delivery'!AB:AB,'Details local delivery'!B:B,A1394)</f>
        <v>0</v>
      </c>
      <c r="N1394" s="104" t="e">
        <f t="shared" si="234"/>
        <v>#N/A</v>
      </c>
      <c r="O1394" s="104" t="e">
        <f t="shared" si="235"/>
        <v>#N/A</v>
      </c>
      <c r="P1394" s="99">
        <f t="shared" si="236"/>
        <v>0</v>
      </c>
      <c r="Q1394" s="100">
        <f t="shared" si="237"/>
        <v>0</v>
      </c>
      <c r="R1394" s="105" t="e">
        <f t="shared" si="238"/>
        <v>#DIV/0!</v>
      </c>
      <c r="S1394" s="101" t="e">
        <f t="shared" si="232"/>
        <v>#N/A</v>
      </c>
      <c r="T1394" s="102"/>
      <c r="U1394" s="107"/>
      <c r="V1394" s="5"/>
    </row>
    <row r="1395" spans="1:22" ht="15.6" hidden="1" x14ac:dyDescent="0.3">
      <c r="A1395" s="18"/>
      <c r="B1395" s="92" t="str">
        <f>+IFERROR(VLOOKUP(A1395,'Details local delivery'!B:C,2,0),"-")</f>
        <v>-</v>
      </c>
      <c r="C1395" s="93" t="str">
        <f t="shared" si="233"/>
        <v>-</v>
      </c>
      <c r="D1395" s="94" t="str">
        <f>+IFERROR(VLOOKUP(A1395,'Details local delivery'!B:E,4,0),"-")</f>
        <v>-</v>
      </c>
      <c r="E1395" s="94" t="e">
        <f>VLOOKUP(A1395,'Details local delivery'!B:L,11,0)</f>
        <v>#N/A</v>
      </c>
      <c r="F1395" s="94">
        <f>SUMIFS('Details local delivery'!M:M,'Details local delivery'!G:G,'RECAP Delivery Plan '!A1395)</f>
        <v>0</v>
      </c>
      <c r="G1395" s="94" t="e">
        <f>VLOOKUP(A1395,'Details local delivery'!B:J,9,0)</f>
        <v>#N/A</v>
      </c>
      <c r="H1395" s="95">
        <f>SUMIFS('Details local delivery'!K:K,'Details local delivery'!G:G,'RECAP Delivery Plan '!A1395)</f>
        <v>0</v>
      </c>
      <c r="I1395" s="96">
        <f>SUMIFS('Details local delivery'!Y:Y,'Details local delivery'!B:B,A:A)</f>
        <v>0</v>
      </c>
      <c r="J1395" s="97" t="e">
        <f>AVERAGEIFS('Details local delivery'!W:W,'Details local delivery'!B:B,A1395)</f>
        <v>#DIV/0!</v>
      </c>
      <c r="K1395" s="96">
        <f>_xlfn.MAXIFS('Details local delivery'!Z:Z,'Details local delivery'!B:B,A1395)</f>
        <v>0</v>
      </c>
      <c r="L1395" s="96">
        <f>_xlfn.MAXIFS('Details local delivery'!AA:AA,'Details local delivery'!B:B,A1395)</f>
        <v>0</v>
      </c>
      <c r="M1395" s="256">
        <f>IFERROR(_xlfn.MAXIFS('Details local delivery'!AB:AB,'Details local delivery'!B:B,A1395),"-")</f>
        <v>0</v>
      </c>
      <c r="N1395" s="104" t="e">
        <f t="shared" si="234"/>
        <v>#N/A</v>
      </c>
      <c r="O1395" s="104" t="e">
        <f t="shared" si="235"/>
        <v>#N/A</v>
      </c>
      <c r="P1395" s="99">
        <f t="shared" si="236"/>
        <v>0</v>
      </c>
      <c r="Q1395" s="100">
        <f t="shared" si="237"/>
        <v>0</v>
      </c>
      <c r="R1395" s="105" t="e">
        <f t="shared" si="238"/>
        <v>#DIV/0!</v>
      </c>
      <c r="S1395" s="101" t="e">
        <f t="shared" si="232"/>
        <v>#N/A</v>
      </c>
      <c r="T1395" s="102"/>
      <c r="U1395" s="107"/>
      <c r="V1395" s="5"/>
    </row>
    <row r="1396" spans="1:22" ht="15.6" hidden="1" x14ac:dyDescent="0.3">
      <c r="A1396" s="18"/>
      <c r="B1396" s="92" t="str">
        <f>+IFERROR(VLOOKUP(A1396,'Details local delivery'!B:C,2,0),"-")</f>
        <v>-</v>
      </c>
      <c r="C1396" s="93" t="str">
        <f t="shared" si="233"/>
        <v>-</v>
      </c>
      <c r="D1396" s="94" t="str">
        <f>+IFERROR(VLOOKUP(A1396,'Details local delivery'!B:E,4,0),"-")</f>
        <v>-</v>
      </c>
      <c r="E1396" s="94" t="e">
        <f>VLOOKUP(A1396,'Details local delivery'!B:L,11,0)</f>
        <v>#N/A</v>
      </c>
      <c r="F1396" s="94">
        <f>SUMIFS('Details local delivery'!M:M,'Details local delivery'!G:G,'RECAP Delivery Plan '!A1396)</f>
        <v>0</v>
      </c>
      <c r="G1396" s="94" t="e">
        <f>VLOOKUP(A1396,'Details local delivery'!B:J,9,0)</f>
        <v>#N/A</v>
      </c>
      <c r="H1396" s="95">
        <f>SUMIFS('Details local delivery'!K:K,'Details local delivery'!G:G,'RECAP Delivery Plan '!A1396)</f>
        <v>0</v>
      </c>
      <c r="I1396" s="96">
        <f>SUMIFS('Details local delivery'!Y:Y,'Details local delivery'!B:B,A:A)</f>
        <v>0</v>
      </c>
      <c r="J1396" s="97" t="e">
        <f>AVERAGEIFS('Details local delivery'!W:W,'Details local delivery'!B:B,A1396)</f>
        <v>#DIV/0!</v>
      </c>
      <c r="K1396" s="96">
        <f>_xlfn.MAXIFS('Details local delivery'!Z:Z,'Details local delivery'!B:B,A1396)</f>
        <v>0</v>
      </c>
      <c r="L1396" s="96">
        <f>_xlfn.MAXIFS('Details local delivery'!AA:AA,'Details local delivery'!B:B,A1396)</f>
        <v>0</v>
      </c>
      <c r="M1396" s="256">
        <f>IFERROR(_xlfn.MAXIFS('Details local delivery'!AB:AB,'Details local delivery'!B:B,A1396),"-")</f>
        <v>0</v>
      </c>
      <c r="N1396" s="104" t="e">
        <f t="shared" si="234"/>
        <v>#N/A</v>
      </c>
      <c r="O1396" s="104" t="e">
        <f t="shared" si="235"/>
        <v>#N/A</v>
      </c>
      <c r="P1396" s="99">
        <f t="shared" si="236"/>
        <v>0</v>
      </c>
      <c r="Q1396" s="100">
        <f t="shared" si="237"/>
        <v>0</v>
      </c>
      <c r="R1396" s="105" t="e">
        <f t="shared" si="238"/>
        <v>#DIV/0!</v>
      </c>
      <c r="S1396" s="101" t="e">
        <f t="shared" si="232"/>
        <v>#N/A</v>
      </c>
      <c r="T1396" s="102"/>
      <c r="U1396" s="107"/>
      <c r="V1396" s="5"/>
    </row>
    <row r="1397" spans="1:22" ht="15.6" hidden="1" x14ac:dyDescent="0.3">
      <c r="A1397" s="18"/>
      <c r="B1397" s="92" t="str">
        <f>+IFERROR(VLOOKUP(A1397,'Details local delivery'!B:C,2,0),"-")</f>
        <v>-</v>
      </c>
      <c r="C1397" s="93" t="str">
        <f t="shared" si="233"/>
        <v>-</v>
      </c>
      <c r="D1397" s="94" t="str">
        <f>+IFERROR(VLOOKUP(A1397,'Details local delivery'!B:E,4,0),"-")</f>
        <v>-</v>
      </c>
      <c r="E1397" s="94" t="e">
        <f>VLOOKUP(A1397,'Details local delivery'!B:L,11,0)</f>
        <v>#N/A</v>
      </c>
      <c r="F1397" s="94">
        <f>SUMIFS('Details local delivery'!M:M,'Details local delivery'!G:G,'RECAP Delivery Plan '!A1397)</f>
        <v>0</v>
      </c>
      <c r="G1397" s="94" t="e">
        <f>VLOOKUP(A1397,'Details local delivery'!B:J,9,0)</f>
        <v>#N/A</v>
      </c>
      <c r="H1397" s="95">
        <f>SUMIFS('Details local delivery'!K:K,'Details local delivery'!G:G,'RECAP Delivery Plan '!A1397)</f>
        <v>0</v>
      </c>
      <c r="I1397" s="96">
        <f>SUMIFS('Details local delivery'!Y:Y,'Details local delivery'!B:B,A:A)</f>
        <v>0</v>
      </c>
      <c r="J1397" s="97" t="e">
        <f>AVERAGEIFS('Details local delivery'!W:W,'Details local delivery'!B:B,A1397)</f>
        <v>#DIV/0!</v>
      </c>
      <c r="K1397" s="96">
        <f>_xlfn.MAXIFS('Details local delivery'!Z:Z,'Details local delivery'!B:B,A1397)</f>
        <v>0</v>
      </c>
      <c r="L1397" s="96">
        <f>_xlfn.MAXIFS('Details local delivery'!AA:AA,'Details local delivery'!B:B,A1397)</f>
        <v>0</v>
      </c>
      <c r="M1397" s="256">
        <f>IFERROR(_xlfn.MAXIFS('Details local delivery'!AB:AB,'Details local delivery'!B:B,A1397),"-")</f>
        <v>0</v>
      </c>
      <c r="N1397" s="104" t="e">
        <f t="shared" si="234"/>
        <v>#N/A</v>
      </c>
      <c r="O1397" s="104" t="e">
        <f t="shared" si="235"/>
        <v>#N/A</v>
      </c>
      <c r="P1397" s="99">
        <f t="shared" si="236"/>
        <v>0</v>
      </c>
      <c r="Q1397" s="100">
        <f t="shared" si="237"/>
        <v>0</v>
      </c>
      <c r="R1397" s="105" t="e">
        <f t="shared" si="238"/>
        <v>#DIV/0!</v>
      </c>
      <c r="S1397" s="101" t="e">
        <f t="shared" si="232"/>
        <v>#N/A</v>
      </c>
      <c r="T1397" s="102"/>
      <c r="U1397" s="107"/>
      <c r="V1397" s="5"/>
    </row>
    <row r="1398" spans="1:22" ht="15.6" hidden="1" x14ac:dyDescent="0.3">
      <c r="A1398" s="18"/>
      <c r="B1398" s="92" t="str">
        <f>+IFERROR(VLOOKUP(A1398,'Details local delivery'!B:C,2,0),"-")</f>
        <v>-</v>
      </c>
      <c r="C1398" s="93" t="str">
        <f t="shared" si="233"/>
        <v>-</v>
      </c>
      <c r="D1398" s="94" t="str">
        <f>+IFERROR(VLOOKUP(A1398,'Details local delivery'!B:E,4,0),"-")</f>
        <v>-</v>
      </c>
      <c r="E1398" s="94" t="e">
        <f>VLOOKUP(A1398,'Details local delivery'!B:L,11,0)</f>
        <v>#N/A</v>
      </c>
      <c r="F1398" s="94">
        <f>SUMIFS('Details local delivery'!M:M,'Details local delivery'!G:G,'RECAP Delivery Plan '!A1398)</f>
        <v>0</v>
      </c>
      <c r="G1398" s="94" t="e">
        <f>VLOOKUP(A1398,'Details local delivery'!B:J,9,0)</f>
        <v>#N/A</v>
      </c>
      <c r="H1398" s="95">
        <f>SUMIFS('Details local delivery'!K:K,'Details local delivery'!G:G,'RECAP Delivery Plan '!A1398)</f>
        <v>0</v>
      </c>
      <c r="I1398" s="96">
        <f>SUMIFS('Details local delivery'!Y:Y,'Details local delivery'!B:B,A:A)</f>
        <v>0</v>
      </c>
      <c r="J1398" s="97" t="e">
        <f>AVERAGEIFS('Details local delivery'!W:W,'Details local delivery'!B:B,A1398)</f>
        <v>#DIV/0!</v>
      </c>
      <c r="K1398" s="96">
        <f>_xlfn.MAXIFS('Details local delivery'!Z:Z,'Details local delivery'!B:B,A1398)</f>
        <v>0</v>
      </c>
      <c r="L1398" s="96">
        <f>_xlfn.MAXIFS('Details local delivery'!AA:AA,'Details local delivery'!B:B,A1398)</f>
        <v>0</v>
      </c>
      <c r="M1398" s="256">
        <f>IFERROR(_xlfn.MAXIFS('Details local delivery'!AB:AB,'Details local delivery'!B:B,A1398),"-")</f>
        <v>0</v>
      </c>
      <c r="N1398" s="104" t="e">
        <f t="shared" si="234"/>
        <v>#N/A</v>
      </c>
      <c r="O1398" s="104" t="e">
        <f t="shared" si="235"/>
        <v>#N/A</v>
      </c>
      <c r="P1398" s="99">
        <f t="shared" si="236"/>
        <v>0</v>
      </c>
      <c r="Q1398" s="100">
        <f t="shared" si="237"/>
        <v>0</v>
      </c>
      <c r="R1398" s="105" t="e">
        <f t="shared" si="238"/>
        <v>#DIV/0!</v>
      </c>
      <c r="S1398" s="101" t="e">
        <f t="shared" si="232"/>
        <v>#N/A</v>
      </c>
      <c r="T1398" s="102"/>
      <c r="U1398" s="107"/>
      <c r="V1398" s="5"/>
    </row>
    <row r="1399" spans="1:22" ht="15.6" hidden="1" x14ac:dyDescent="0.3">
      <c r="A1399" s="18"/>
      <c r="B1399" s="92" t="str">
        <f>+IFERROR(VLOOKUP(A1399,'Details local delivery'!B:C,2,0),"-")</f>
        <v>-</v>
      </c>
      <c r="C1399" s="93" t="str">
        <f t="shared" si="233"/>
        <v>-</v>
      </c>
      <c r="D1399" s="94" t="str">
        <f>+IFERROR(VLOOKUP(A1399,'Details local delivery'!B:E,4,0),"-")</f>
        <v>-</v>
      </c>
      <c r="E1399" s="94" t="e">
        <f>VLOOKUP(A1399,'Details local delivery'!B:L,11,0)</f>
        <v>#N/A</v>
      </c>
      <c r="F1399" s="94">
        <f>SUMIFS('Details local delivery'!M:M,'Details local delivery'!G:G,'RECAP Delivery Plan '!A1399)</f>
        <v>0</v>
      </c>
      <c r="G1399" s="94" t="e">
        <f>VLOOKUP(A1399,'Details local delivery'!B:J,9,0)</f>
        <v>#N/A</v>
      </c>
      <c r="H1399" s="95">
        <f>SUMIFS('Details local delivery'!K:K,'Details local delivery'!G:G,'RECAP Delivery Plan '!A1399)</f>
        <v>0</v>
      </c>
      <c r="I1399" s="96">
        <f>SUMIFS('Details local delivery'!Y:Y,'Details local delivery'!B:B,A:A)</f>
        <v>0</v>
      </c>
      <c r="J1399" s="97" t="e">
        <f>AVERAGEIFS('Details local delivery'!W:W,'Details local delivery'!B:B,A1399)</f>
        <v>#DIV/0!</v>
      </c>
      <c r="K1399" s="96">
        <f>_xlfn.MAXIFS('Details local delivery'!Z:Z,'Details local delivery'!B:B,A1399)</f>
        <v>0</v>
      </c>
      <c r="L1399" s="96">
        <f>_xlfn.MAXIFS('Details local delivery'!AA:AA,'Details local delivery'!B:B,A1399)</f>
        <v>0</v>
      </c>
      <c r="M1399" s="96">
        <f>_xlfn.MAXIFS('Details local delivery'!AB:AB,'Details local delivery'!B:B,A1399)</f>
        <v>0</v>
      </c>
      <c r="N1399" s="104" t="e">
        <f t="shared" si="234"/>
        <v>#N/A</v>
      </c>
      <c r="O1399" s="104" t="e">
        <f t="shared" si="235"/>
        <v>#N/A</v>
      </c>
      <c r="P1399" s="99">
        <f t="shared" si="236"/>
        <v>0</v>
      </c>
      <c r="Q1399" s="100">
        <f t="shared" si="237"/>
        <v>0</v>
      </c>
      <c r="R1399" s="105" t="e">
        <f t="shared" si="238"/>
        <v>#DIV/0!</v>
      </c>
      <c r="S1399" s="101" t="e">
        <f t="shared" si="232"/>
        <v>#N/A</v>
      </c>
      <c r="T1399" s="102"/>
      <c r="U1399" s="107"/>
      <c r="V1399" s="5"/>
    </row>
    <row r="1400" spans="1:22" ht="15.6" hidden="1" x14ac:dyDescent="0.3">
      <c r="A1400" s="18"/>
      <c r="B1400" s="92" t="str">
        <f>+IFERROR(VLOOKUP(A1400,'Details local delivery'!B:C,2,0),"-")</f>
        <v>-</v>
      </c>
      <c r="C1400" s="93" t="str">
        <f t="shared" si="233"/>
        <v>-</v>
      </c>
      <c r="D1400" s="94" t="str">
        <f>+IFERROR(VLOOKUP(A1400,'Details local delivery'!B:E,4,0),"-")</f>
        <v>-</v>
      </c>
      <c r="E1400" s="94" t="e">
        <f>VLOOKUP(A1400,'Details local delivery'!B:L,11,0)</f>
        <v>#N/A</v>
      </c>
      <c r="F1400" s="94">
        <f>SUMIFS('Details local delivery'!M:M,'Details local delivery'!G:G,'RECAP Delivery Plan '!A1400)</f>
        <v>0</v>
      </c>
      <c r="G1400" s="94" t="e">
        <f>VLOOKUP(A1400,'Details local delivery'!B:J,9,0)</f>
        <v>#N/A</v>
      </c>
      <c r="H1400" s="95">
        <f>SUMIFS('Details local delivery'!K:K,'Details local delivery'!G:G,'RECAP Delivery Plan '!A1400)</f>
        <v>0</v>
      </c>
      <c r="I1400" s="96">
        <f>SUMIFS('Details local delivery'!Y:Y,'Details local delivery'!B:B,A:A)</f>
        <v>0</v>
      </c>
      <c r="J1400" s="97" t="e">
        <f>AVERAGEIFS('Details local delivery'!W:W,'Details local delivery'!B:B,A1400)</f>
        <v>#DIV/0!</v>
      </c>
      <c r="K1400" s="96">
        <f>_xlfn.MAXIFS('Details local delivery'!Z:Z,'Details local delivery'!B:B,A1400)</f>
        <v>0</v>
      </c>
      <c r="L1400" s="96">
        <f>_xlfn.MAXIFS('Details local delivery'!AA:AA,'Details local delivery'!B:B,A1400)</f>
        <v>0</v>
      </c>
      <c r="M1400" s="256">
        <f>IFERROR(_xlfn.MAXIFS('Details local delivery'!AB:AB,'Details local delivery'!B:B,A1400),"-")</f>
        <v>0</v>
      </c>
      <c r="N1400" s="104" t="e">
        <f t="shared" si="234"/>
        <v>#N/A</v>
      </c>
      <c r="O1400" s="104" t="e">
        <f t="shared" si="235"/>
        <v>#N/A</v>
      </c>
      <c r="P1400" s="99">
        <f t="shared" si="236"/>
        <v>0</v>
      </c>
      <c r="Q1400" s="100">
        <f t="shared" si="237"/>
        <v>0</v>
      </c>
      <c r="R1400" s="105" t="e">
        <f t="shared" si="238"/>
        <v>#DIV/0!</v>
      </c>
      <c r="S1400" s="101" t="e">
        <f t="shared" ref="S1400:S1463" si="239">MAX(N1400,O1400)</f>
        <v>#N/A</v>
      </c>
      <c r="T1400" s="102"/>
      <c r="U1400" s="107"/>
      <c r="V1400" s="5"/>
    </row>
    <row r="1401" spans="1:22" ht="15.6" hidden="1" x14ac:dyDescent="0.3">
      <c r="A1401" s="18"/>
      <c r="B1401" s="92" t="str">
        <f>+IFERROR(VLOOKUP(A1401,'Details local delivery'!B:C,2,0),"-")</f>
        <v>-</v>
      </c>
      <c r="C1401" s="93" t="str">
        <f t="shared" si="233"/>
        <v>-</v>
      </c>
      <c r="D1401" s="94" t="str">
        <f>+IFERROR(VLOOKUP(A1401,'Details local delivery'!B:E,4,0),"-")</f>
        <v>-</v>
      </c>
      <c r="E1401" s="94" t="e">
        <f>VLOOKUP(A1401,'Details local delivery'!B:L,11,0)</f>
        <v>#N/A</v>
      </c>
      <c r="F1401" s="94">
        <f>SUMIFS('Details local delivery'!M:M,'Details local delivery'!G:G,'RECAP Delivery Plan '!A1401)</f>
        <v>0</v>
      </c>
      <c r="G1401" s="94" t="e">
        <f>VLOOKUP(A1401,'Details local delivery'!B:J,9,0)</f>
        <v>#N/A</v>
      </c>
      <c r="H1401" s="95">
        <f>SUMIFS('Details local delivery'!K:K,'Details local delivery'!G:G,'RECAP Delivery Plan '!A1401)</f>
        <v>0</v>
      </c>
      <c r="I1401" s="96">
        <f>SUMIFS('Details local delivery'!Y:Y,'Details local delivery'!B:B,A:A)</f>
        <v>0</v>
      </c>
      <c r="J1401" s="97" t="e">
        <f>AVERAGEIFS('Details local delivery'!W:W,'Details local delivery'!B:B,A1401)</f>
        <v>#DIV/0!</v>
      </c>
      <c r="K1401" s="96">
        <f>_xlfn.MAXIFS('Details local delivery'!Z:Z,'Details local delivery'!B:B,A1401)</f>
        <v>0</v>
      </c>
      <c r="L1401" s="96">
        <f>_xlfn.MAXIFS('Details local delivery'!AA:AA,'Details local delivery'!B:B,A1401)</f>
        <v>0</v>
      </c>
      <c r="M1401" s="96">
        <f>_xlfn.MAXIFS('Details local delivery'!AB:AB,'Details local delivery'!B:B,A1401)</f>
        <v>0</v>
      </c>
      <c r="N1401" s="104" t="e">
        <f t="shared" si="234"/>
        <v>#N/A</v>
      </c>
      <c r="O1401" s="104" t="e">
        <f t="shared" si="235"/>
        <v>#N/A</v>
      </c>
      <c r="P1401" s="99">
        <f t="shared" si="236"/>
        <v>0</v>
      </c>
      <c r="Q1401" s="100">
        <f t="shared" si="237"/>
        <v>0</v>
      </c>
      <c r="R1401" s="105" t="e">
        <f t="shared" si="238"/>
        <v>#DIV/0!</v>
      </c>
      <c r="S1401" s="101" t="e">
        <f t="shared" si="239"/>
        <v>#N/A</v>
      </c>
      <c r="T1401" s="102"/>
      <c r="U1401" s="107"/>
      <c r="V1401" s="5"/>
    </row>
    <row r="1402" spans="1:22" ht="15.6" hidden="1" x14ac:dyDescent="0.3">
      <c r="A1402" s="18"/>
      <c r="B1402" s="92" t="str">
        <f>+IFERROR(VLOOKUP(A1402,'Details local delivery'!B:C,2,0),"-")</f>
        <v>-</v>
      </c>
      <c r="C1402" s="93" t="str">
        <f t="shared" si="233"/>
        <v>-</v>
      </c>
      <c r="D1402" s="94" t="str">
        <f>+IFERROR(VLOOKUP(A1402,'Details local delivery'!B:E,4,0),"-")</f>
        <v>-</v>
      </c>
      <c r="E1402" s="94" t="e">
        <f>VLOOKUP(A1402,'Details local delivery'!B:L,11,0)</f>
        <v>#N/A</v>
      </c>
      <c r="F1402" s="94">
        <f>SUMIFS('Details local delivery'!M:M,'Details local delivery'!G:G,'RECAP Delivery Plan '!A1402)</f>
        <v>0</v>
      </c>
      <c r="G1402" s="94" t="e">
        <f>VLOOKUP(A1402,'Details local delivery'!B:J,9,0)</f>
        <v>#N/A</v>
      </c>
      <c r="H1402" s="95">
        <f>SUMIFS('Details local delivery'!K:K,'Details local delivery'!G:G,'RECAP Delivery Plan '!A1402)</f>
        <v>0</v>
      </c>
      <c r="I1402" s="96">
        <f>SUMIFS('Details local delivery'!Y:Y,'Details local delivery'!B:B,A:A)</f>
        <v>0</v>
      </c>
      <c r="J1402" s="97" t="e">
        <f>AVERAGEIFS('Details local delivery'!W:W,'Details local delivery'!B:B,A1402)</f>
        <v>#DIV/0!</v>
      </c>
      <c r="K1402" s="96">
        <f>_xlfn.MAXIFS('Details local delivery'!Z:Z,'Details local delivery'!B:B,A1402)</f>
        <v>0</v>
      </c>
      <c r="L1402" s="96">
        <f>_xlfn.MAXIFS('Details local delivery'!AA:AA,'Details local delivery'!B:B,A1402)</f>
        <v>0</v>
      </c>
      <c r="M1402" s="256">
        <f>IFERROR(_xlfn.MAXIFS('Details local delivery'!AB:AB,'Details local delivery'!B:B,A1402),"-")</f>
        <v>0</v>
      </c>
      <c r="N1402" s="104" t="e">
        <f t="shared" si="234"/>
        <v>#N/A</v>
      </c>
      <c r="O1402" s="104" t="e">
        <f t="shared" si="235"/>
        <v>#N/A</v>
      </c>
      <c r="P1402" s="99">
        <f t="shared" si="236"/>
        <v>0</v>
      </c>
      <c r="Q1402" s="100">
        <f t="shared" si="237"/>
        <v>0</v>
      </c>
      <c r="R1402" s="105" t="e">
        <f t="shared" si="238"/>
        <v>#DIV/0!</v>
      </c>
      <c r="S1402" s="101" t="e">
        <f t="shared" si="239"/>
        <v>#N/A</v>
      </c>
      <c r="T1402" s="102"/>
      <c r="U1402" s="107"/>
      <c r="V1402" s="5"/>
    </row>
    <row r="1403" spans="1:22" ht="15.6" hidden="1" x14ac:dyDescent="0.3">
      <c r="A1403" s="18"/>
      <c r="B1403" s="92" t="str">
        <f>+IFERROR(VLOOKUP(A1403,'Details local delivery'!B:C,2,0),"-")</f>
        <v>-</v>
      </c>
      <c r="C1403" s="93" t="str">
        <f t="shared" si="233"/>
        <v>-</v>
      </c>
      <c r="D1403" s="94" t="str">
        <f>+IFERROR(VLOOKUP(A1403,'Details local delivery'!B:E,4,0),"-")</f>
        <v>-</v>
      </c>
      <c r="E1403" s="94" t="e">
        <f>VLOOKUP(A1403,'Details local delivery'!B:L,11,0)</f>
        <v>#N/A</v>
      </c>
      <c r="F1403" s="94">
        <f>SUMIFS('Details local delivery'!M:M,'Details local delivery'!G:G,'RECAP Delivery Plan '!A1403)</f>
        <v>0</v>
      </c>
      <c r="G1403" s="94" t="e">
        <f>VLOOKUP(A1403,'Details local delivery'!B:J,9,0)</f>
        <v>#N/A</v>
      </c>
      <c r="H1403" s="95">
        <f>SUMIFS('Details local delivery'!K:K,'Details local delivery'!G:G,'RECAP Delivery Plan '!A1403)</f>
        <v>0</v>
      </c>
      <c r="I1403" s="96">
        <f>SUMIFS('Details local delivery'!Y:Y,'Details local delivery'!B:B,A:A)</f>
        <v>0</v>
      </c>
      <c r="J1403" s="97" t="e">
        <f>AVERAGEIFS('Details local delivery'!W:W,'Details local delivery'!B:B,A1403)</f>
        <v>#DIV/0!</v>
      </c>
      <c r="K1403" s="96">
        <f>_xlfn.MAXIFS('Details local delivery'!Z:Z,'Details local delivery'!B:B,A1403)</f>
        <v>0</v>
      </c>
      <c r="L1403" s="96">
        <f>_xlfn.MAXIFS('Details local delivery'!AA:AA,'Details local delivery'!B:B,A1403)</f>
        <v>0</v>
      </c>
      <c r="M1403" s="96">
        <f>_xlfn.MAXIFS('Details local delivery'!AB:AB,'Details local delivery'!B:B,A1403)</f>
        <v>0</v>
      </c>
      <c r="N1403" s="104" t="e">
        <f t="shared" si="234"/>
        <v>#N/A</v>
      </c>
      <c r="O1403" s="104" t="e">
        <f t="shared" si="235"/>
        <v>#N/A</v>
      </c>
      <c r="P1403" s="99">
        <f t="shared" si="236"/>
        <v>0</v>
      </c>
      <c r="Q1403" s="100">
        <f t="shared" si="237"/>
        <v>0</v>
      </c>
      <c r="R1403" s="105" t="e">
        <f t="shared" si="238"/>
        <v>#DIV/0!</v>
      </c>
      <c r="S1403" s="101" t="e">
        <f t="shared" si="239"/>
        <v>#N/A</v>
      </c>
      <c r="T1403" s="102"/>
      <c r="U1403" s="107"/>
      <c r="V1403" s="5"/>
    </row>
    <row r="1404" spans="1:22" ht="15.6" hidden="1" x14ac:dyDescent="0.3">
      <c r="A1404" s="18"/>
      <c r="B1404" s="92" t="str">
        <f>+IFERROR(VLOOKUP(A1404,'Details local delivery'!B:C,2,0),"-")</f>
        <v>-</v>
      </c>
      <c r="C1404" s="93" t="str">
        <f t="shared" si="233"/>
        <v>-</v>
      </c>
      <c r="D1404" s="94" t="str">
        <f>+IFERROR(VLOOKUP(A1404,'Details local delivery'!B:E,4,0),"-")</f>
        <v>-</v>
      </c>
      <c r="E1404" s="94" t="e">
        <f>VLOOKUP(A1404,'Details local delivery'!B:L,11,0)</f>
        <v>#N/A</v>
      </c>
      <c r="F1404" s="94">
        <f>SUMIFS('Details local delivery'!M:M,'Details local delivery'!G:G,'RECAP Delivery Plan '!A1404)</f>
        <v>0</v>
      </c>
      <c r="G1404" s="94" t="e">
        <f>VLOOKUP(A1404,'Details local delivery'!B:J,9,0)</f>
        <v>#N/A</v>
      </c>
      <c r="H1404" s="95">
        <f>SUMIFS('Details local delivery'!K:K,'Details local delivery'!G:G,'RECAP Delivery Plan '!A1404)</f>
        <v>0</v>
      </c>
      <c r="I1404" s="96">
        <f>SUMIFS('Details local delivery'!Y:Y,'Details local delivery'!B:B,A:A)</f>
        <v>0</v>
      </c>
      <c r="J1404" s="97" t="e">
        <f>AVERAGEIFS('Details local delivery'!W:W,'Details local delivery'!B:B,A1404)</f>
        <v>#DIV/0!</v>
      </c>
      <c r="K1404" s="96">
        <f>_xlfn.MAXIFS('Details local delivery'!Z:Z,'Details local delivery'!B:B,A1404)</f>
        <v>0</v>
      </c>
      <c r="L1404" s="96">
        <f>_xlfn.MAXIFS('Details local delivery'!AA:AA,'Details local delivery'!B:B,A1404)</f>
        <v>0</v>
      </c>
      <c r="M1404" s="256">
        <f>IFERROR(_xlfn.MAXIFS('Details local delivery'!AB:AB,'Details local delivery'!B:B,A1404),"-")</f>
        <v>0</v>
      </c>
      <c r="N1404" s="104" t="e">
        <f t="shared" si="234"/>
        <v>#N/A</v>
      </c>
      <c r="O1404" s="104" t="e">
        <f t="shared" si="235"/>
        <v>#N/A</v>
      </c>
      <c r="P1404" s="99">
        <f t="shared" si="236"/>
        <v>0</v>
      </c>
      <c r="Q1404" s="100">
        <f t="shared" si="237"/>
        <v>0</v>
      </c>
      <c r="R1404" s="105" t="e">
        <f t="shared" si="238"/>
        <v>#DIV/0!</v>
      </c>
      <c r="S1404" s="101" t="e">
        <f t="shared" si="239"/>
        <v>#N/A</v>
      </c>
      <c r="T1404" s="102"/>
      <c r="U1404" s="107"/>
      <c r="V1404" s="5"/>
    </row>
    <row r="1405" spans="1:22" ht="15.6" hidden="1" x14ac:dyDescent="0.3">
      <c r="A1405" s="18"/>
      <c r="B1405" s="92" t="str">
        <f>+IFERROR(VLOOKUP(A1405,'Details local delivery'!B:C,2,0),"-")</f>
        <v>-</v>
      </c>
      <c r="C1405" s="93" t="str">
        <f t="shared" si="233"/>
        <v>-</v>
      </c>
      <c r="D1405" s="94" t="str">
        <f>+IFERROR(VLOOKUP(A1405,'Details local delivery'!B:E,4,0),"-")</f>
        <v>-</v>
      </c>
      <c r="E1405" s="94" t="e">
        <f>VLOOKUP(A1405,'Details local delivery'!B:L,11,0)</f>
        <v>#N/A</v>
      </c>
      <c r="F1405" s="94">
        <f>SUMIFS('Details local delivery'!M:M,'Details local delivery'!G:G,'RECAP Delivery Plan '!A1405)</f>
        <v>0</v>
      </c>
      <c r="G1405" s="94" t="e">
        <f>VLOOKUP(A1405,'Details local delivery'!B:J,9,0)</f>
        <v>#N/A</v>
      </c>
      <c r="H1405" s="95">
        <f>SUMIFS('Details local delivery'!K:K,'Details local delivery'!G:G,'RECAP Delivery Plan '!A1405)</f>
        <v>0</v>
      </c>
      <c r="I1405" s="96">
        <f>SUMIFS('Details local delivery'!Y:Y,'Details local delivery'!B:B,A:A)</f>
        <v>0</v>
      </c>
      <c r="J1405" s="97" t="e">
        <f>AVERAGEIFS('Details local delivery'!W:W,'Details local delivery'!B:B,A1405)</f>
        <v>#DIV/0!</v>
      </c>
      <c r="K1405" s="96">
        <f>_xlfn.MAXIFS('Details local delivery'!Z:Z,'Details local delivery'!B:B,A1405)</f>
        <v>0</v>
      </c>
      <c r="L1405" s="96">
        <f>_xlfn.MAXIFS('Details local delivery'!AA:AA,'Details local delivery'!B:B,A1405)</f>
        <v>0</v>
      </c>
      <c r="M1405" s="96">
        <f>_xlfn.MAXIFS('Details local delivery'!AB:AB,'Details local delivery'!B:B,A1405)</f>
        <v>0</v>
      </c>
      <c r="N1405" s="104" t="e">
        <f t="shared" si="234"/>
        <v>#N/A</v>
      </c>
      <c r="O1405" s="104" t="e">
        <f t="shared" si="235"/>
        <v>#N/A</v>
      </c>
      <c r="P1405" s="99">
        <f t="shared" si="236"/>
        <v>0</v>
      </c>
      <c r="Q1405" s="100">
        <f t="shared" si="237"/>
        <v>0</v>
      </c>
      <c r="R1405" s="105" t="e">
        <f t="shared" si="238"/>
        <v>#DIV/0!</v>
      </c>
      <c r="S1405" s="101" t="e">
        <f t="shared" si="239"/>
        <v>#N/A</v>
      </c>
      <c r="T1405" s="102"/>
      <c r="U1405" s="107"/>
      <c r="V1405" s="5"/>
    </row>
    <row r="1406" spans="1:22" ht="15.6" hidden="1" x14ac:dyDescent="0.3">
      <c r="A1406" s="18"/>
      <c r="B1406" s="92" t="str">
        <f>+IFERROR(VLOOKUP(A1406,'Details local delivery'!B:C,2,0),"-")</f>
        <v>-</v>
      </c>
      <c r="C1406" s="93" t="str">
        <f t="shared" si="233"/>
        <v>-</v>
      </c>
      <c r="D1406" s="94" t="str">
        <f>+IFERROR(VLOOKUP(A1406,'Details local delivery'!B:E,4,0),"-")</f>
        <v>-</v>
      </c>
      <c r="E1406" s="94" t="e">
        <f>VLOOKUP(A1406,'Details local delivery'!B:L,11,0)</f>
        <v>#N/A</v>
      </c>
      <c r="F1406" s="94">
        <f>SUMIFS('Details local delivery'!M:M,'Details local delivery'!G:G,'RECAP Delivery Plan '!A1406)</f>
        <v>0</v>
      </c>
      <c r="G1406" s="94" t="e">
        <f>VLOOKUP(A1406,'Details local delivery'!B:J,9,0)</f>
        <v>#N/A</v>
      </c>
      <c r="H1406" s="95">
        <f>SUMIFS('Details local delivery'!K:K,'Details local delivery'!G:G,'RECAP Delivery Plan '!A1406)</f>
        <v>0</v>
      </c>
      <c r="I1406" s="96">
        <f>SUMIFS('Details local delivery'!Y:Y,'Details local delivery'!B:B,A:A)</f>
        <v>0</v>
      </c>
      <c r="J1406" s="97" t="e">
        <f>AVERAGEIFS('Details local delivery'!W:W,'Details local delivery'!B:B,A1406)</f>
        <v>#DIV/0!</v>
      </c>
      <c r="K1406" s="96">
        <f>_xlfn.MAXIFS('Details local delivery'!Z:Z,'Details local delivery'!B:B,A1406)</f>
        <v>0</v>
      </c>
      <c r="L1406" s="96">
        <f>_xlfn.MAXIFS('Details local delivery'!AA:AA,'Details local delivery'!B:B,A1406)</f>
        <v>0</v>
      </c>
      <c r="M1406" s="96">
        <f>_xlfn.MAXIFS('Details local delivery'!AB:AB,'Details local delivery'!B:B,A1406)</f>
        <v>0</v>
      </c>
      <c r="N1406" s="104" t="e">
        <f t="shared" si="234"/>
        <v>#N/A</v>
      </c>
      <c r="O1406" s="104" t="e">
        <f t="shared" si="235"/>
        <v>#N/A</v>
      </c>
      <c r="P1406" s="99">
        <f t="shared" si="236"/>
        <v>0</v>
      </c>
      <c r="Q1406" s="100">
        <f t="shared" si="237"/>
        <v>0</v>
      </c>
      <c r="R1406" s="105" t="e">
        <f t="shared" si="238"/>
        <v>#DIV/0!</v>
      </c>
      <c r="S1406" s="101" t="e">
        <f t="shared" si="239"/>
        <v>#N/A</v>
      </c>
      <c r="T1406" s="102"/>
      <c r="U1406" s="107"/>
      <c r="V1406" s="5"/>
    </row>
    <row r="1407" spans="1:22" ht="15.6" hidden="1" x14ac:dyDescent="0.3">
      <c r="A1407" s="18"/>
      <c r="B1407" s="92" t="str">
        <f>+IFERROR(VLOOKUP(A1407,'Details local delivery'!B:C,2,0),"-")</f>
        <v>-</v>
      </c>
      <c r="C1407" s="93" t="str">
        <f t="shared" si="233"/>
        <v>-</v>
      </c>
      <c r="D1407" s="94" t="str">
        <f>+IFERROR(VLOOKUP(A1407,'Details local delivery'!B:E,4,0),"-")</f>
        <v>-</v>
      </c>
      <c r="E1407" s="94" t="e">
        <f>VLOOKUP(A1407,'Details local delivery'!B:L,11,0)</f>
        <v>#N/A</v>
      </c>
      <c r="F1407" s="94">
        <f>SUMIFS('Details local delivery'!M:M,'Details local delivery'!G:G,'RECAP Delivery Plan '!A1407)</f>
        <v>0</v>
      </c>
      <c r="G1407" s="94" t="e">
        <f>VLOOKUP(A1407,'Details local delivery'!B:J,9,0)</f>
        <v>#N/A</v>
      </c>
      <c r="H1407" s="95">
        <f>SUMIFS('Details local delivery'!K:K,'Details local delivery'!G:G,'RECAP Delivery Plan '!A1407)</f>
        <v>0</v>
      </c>
      <c r="I1407" s="96">
        <f>SUMIFS('Details local delivery'!Y:Y,'Details local delivery'!B:B,A:A)</f>
        <v>0</v>
      </c>
      <c r="J1407" s="97" t="e">
        <f>AVERAGEIFS('Details local delivery'!W:W,'Details local delivery'!B:B,A1407)</f>
        <v>#DIV/0!</v>
      </c>
      <c r="K1407" s="96">
        <f>_xlfn.MAXIFS('Details local delivery'!Z:Z,'Details local delivery'!B:B,A1407)</f>
        <v>0</v>
      </c>
      <c r="L1407" s="96">
        <f>_xlfn.MAXIFS('Details local delivery'!AA:AA,'Details local delivery'!B:B,A1407)</f>
        <v>0</v>
      </c>
      <c r="M1407" s="256">
        <f>IFERROR(_xlfn.MAXIFS('Details local delivery'!AB:AB,'Details local delivery'!B:B,A1407),"-")</f>
        <v>0</v>
      </c>
      <c r="N1407" s="104" t="e">
        <f t="shared" si="234"/>
        <v>#N/A</v>
      </c>
      <c r="O1407" s="104" t="e">
        <f t="shared" si="235"/>
        <v>#N/A</v>
      </c>
      <c r="P1407" s="99">
        <f t="shared" si="236"/>
        <v>0</v>
      </c>
      <c r="Q1407" s="100">
        <f t="shared" si="237"/>
        <v>0</v>
      </c>
      <c r="R1407" s="105" t="e">
        <f t="shared" si="238"/>
        <v>#DIV/0!</v>
      </c>
      <c r="S1407" s="101" t="e">
        <f t="shared" si="239"/>
        <v>#N/A</v>
      </c>
      <c r="T1407" s="102"/>
      <c r="U1407" s="107"/>
      <c r="V1407" s="5"/>
    </row>
    <row r="1408" spans="1:22" ht="15.6" hidden="1" x14ac:dyDescent="0.3">
      <c r="A1408" s="18"/>
      <c r="B1408" s="92" t="str">
        <f>+IFERROR(VLOOKUP(A1408,'Details local delivery'!B:C,2,0),"-")</f>
        <v>-</v>
      </c>
      <c r="C1408" s="93" t="str">
        <f t="shared" si="233"/>
        <v>-</v>
      </c>
      <c r="D1408" s="94" t="str">
        <f>+IFERROR(VLOOKUP(A1408,'Details local delivery'!B:E,4,0),"-")</f>
        <v>-</v>
      </c>
      <c r="E1408" s="94" t="e">
        <f>VLOOKUP(A1408,'Details local delivery'!B:L,11,0)</f>
        <v>#N/A</v>
      </c>
      <c r="F1408" s="94">
        <f>SUMIFS('Details local delivery'!M:M,'Details local delivery'!G:G,'RECAP Delivery Plan '!A1408)</f>
        <v>0</v>
      </c>
      <c r="G1408" s="94" t="e">
        <f>VLOOKUP(A1408,'Details local delivery'!B:J,9,0)</f>
        <v>#N/A</v>
      </c>
      <c r="H1408" s="95">
        <f>SUMIFS('Details local delivery'!K:K,'Details local delivery'!G:G,'RECAP Delivery Plan '!A1408)</f>
        <v>0</v>
      </c>
      <c r="I1408" s="96">
        <f>SUMIFS('Details local delivery'!Y:Y,'Details local delivery'!B:B,A:A)</f>
        <v>0</v>
      </c>
      <c r="J1408" s="97" t="e">
        <f>AVERAGEIFS('Details local delivery'!W:W,'Details local delivery'!B:B,A1408)</f>
        <v>#DIV/0!</v>
      </c>
      <c r="K1408" s="96">
        <f>_xlfn.MAXIFS('Details local delivery'!Z:Z,'Details local delivery'!B:B,A1408)</f>
        <v>0</v>
      </c>
      <c r="L1408" s="96">
        <f>_xlfn.MAXIFS('Details local delivery'!AA:AA,'Details local delivery'!B:B,A1408)</f>
        <v>0</v>
      </c>
      <c r="M1408" s="256">
        <f>IFERROR(_xlfn.MAXIFS('Details local delivery'!AB:AB,'Details local delivery'!B:B,A1408),"-")</f>
        <v>0</v>
      </c>
      <c r="N1408" s="104" t="e">
        <f t="shared" si="234"/>
        <v>#N/A</v>
      </c>
      <c r="O1408" s="104" t="e">
        <f t="shared" si="235"/>
        <v>#N/A</v>
      </c>
      <c r="P1408" s="99">
        <f t="shared" si="236"/>
        <v>0</v>
      </c>
      <c r="Q1408" s="100">
        <f t="shared" si="237"/>
        <v>0</v>
      </c>
      <c r="R1408" s="105" t="e">
        <f t="shared" si="238"/>
        <v>#DIV/0!</v>
      </c>
      <c r="S1408" s="101" t="e">
        <f t="shared" si="239"/>
        <v>#N/A</v>
      </c>
      <c r="T1408" s="102"/>
      <c r="U1408" s="107"/>
      <c r="V1408" s="5"/>
    </row>
    <row r="1409" spans="1:22" ht="15.6" hidden="1" x14ac:dyDescent="0.3">
      <c r="A1409" s="18"/>
      <c r="B1409" s="92" t="str">
        <f>+IFERROR(VLOOKUP(A1409,'Details local delivery'!B:C,2,0),"-")</f>
        <v>-</v>
      </c>
      <c r="C1409" s="93" t="str">
        <f t="shared" si="233"/>
        <v>-</v>
      </c>
      <c r="D1409" s="94" t="str">
        <f>+IFERROR(VLOOKUP(A1409,'Details local delivery'!B:E,4,0),"-")</f>
        <v>-</v>
      </c>
      <c r="E1409" s="94" t="e">
        <f>VLOOKUP(A1409,'Details local delivery'!B:L,11,0)</f>
        <v>#N/A</v>
      </c>
      <c r="F1409" s="94">
        <f>SUMIFS('Details local delivery'!M:M,'Details local delivery'!G:G,'RECAP Delivery Plan '!A1409)</f>
        <v>0</v>
      </c>
      <c r="G1409" s="94" t="e">
        <f>VLOOKUP(A1409,'Details local delivery'!B:J,9,0)</f>
        <v>#N/A</v>
      </c>
      <c r="H1409" s="95">
        <f>SUMIFS('Details local delivery'!K:K,'Details local delivery'!G:G,'RECAP Delivery Plan '!A1409)</f>
        <v>0</v>
      </c>
      <c r="I1409" s="96">
        <f>SUMIFS('Details local delivery'!Y:Y,'Details local delivery'!B:B,A:A)</f>
        <v>0</v>
      </c>
      <c r="J1409" s="97" t="e">
        <f>AVERAGEIFS('Details local delivery'!W:W,'Details local delivery'!B:B,A1409)</f>
        <v>#DIV/0!</v>
      </c>
      <c r="K1409" s="96">
        <f>_xlfn.MAXIFS('Details local delivery'!Z:Z,'Details local delivery'!B:B,A1409)</f>
        <v>0</v>
      </c>
      <c r="L1409" s="96">
        <f>_xlfn.MAXIFS('Details local delivery'!AA:AA,'Details local delivery'!B:B,A1409)</f>
        <v>0</v>
      </c>
      <c r="M1409" s="256">
        <f>IFERROR(_xlfn.MAXIFS('Details local delivery'!AB:AB,'Details local delivery'!B:B,A1409),"-")</f>
        <v>0</v>
      </c>
      <c r="N1409" s="104" t="e">
        <f t="shared" si="234"/>
        <v>#N/A</v>
      </c>
      <c r="O1409" s="104" t="e">
        <f t="shared" si="235"/>
        <v>#N/A</v>
      </c>
      <c r="P1409" s="99">
        <f t="shared" si="236"/>
        <v>0</v>
      </c>
      <c r="Q1409" s="100">
        <f t="shared" si="237"/>
        <v>0</v>
      </c>
      <c r="R1409" s="105" t="e">
        <f t="shared" si="238"/>
        <v>#DIV/0!</v>
      </c>
      <c r="S1409" s="101" t="e">
        <f t="shared" si="239"/>
        <v>#N/A</v>
      </c>
      <c r="T1409" s="102"/>
      <c r="U1409" s="107"/>
      <c r="V1409" s="5"/>
    </row>
    <row r="1410" spans="1:22" ht="15.6" hidden="1" x14ac:dyDescent="0.3">
      <c r="A1410" s="18"/>
      <c r="B1410" s="92" t="str">
        <f>+IFERROR(VLOOKUP(A1410,'Details local delivery'!B:C,2,0),"-")</f>
        <v>-</v>
      </c>
      <c r="C1410" s="93" t="str">
        <f t="shared" si="233"/>
        <v>-</v>
      </c>
      <c r="D1410" s="94" t="str">
        <f>+IFERROR(VLOOKUP(A1410,'Details local delivery'!B:E,4,0),"-")</f>
        <v>-</v>
      </c>
      <c r="E1410" s="94" t="e">
        <f>VLOOKUP(A1410,'Details local delivery'!B:L,11,0)</f>
        <v>#N/A</v>
      </c>
      <c r="F1410" s="94">
        <f>SUMIFS('Details local delivery'!M:M,'Details local delivery'!G:G,'RECAP Delivery Plan '!A1410)</f>
        <v>0</v>
      </c>
      <c r="G1410" s="94" t="e">
        <f>VLOOKUP(A1410,'Details local delivery'!B:J,9,0)</f>
        <v>#N/A</v>
      </c>
      <c r="H1410" s="95">
        <f>SUMIFS('Details local delivery'!K:K,'Details local delivery'!G:G,'RECAP Delivery Plan '!A1410)</f>
        <v>0</v>
      </c>
      <c r="I1410" s="96">
        <f>SUMIFS('Details local delivery'!Y:Y,'Details local delivery'!B:B,A:A)</f>
        <v>0</v>
      </c>
      <c r="J1410" s="97" t="e">
        <f>AVERAGEIFS('Details local delivery'!W:W,'Details local delivery'!B:B,A1410)</f>
        <v>#DIV/0!</v>
      </c>
      <c r="K1410" s="96">
        <f>_xlfn.MAXIFS('Details local delivery'!Z:Z,'Details local delivery'!B:B,A1410)</f>
        <v>0</v>
      </c>
      <c r="L1410" s="96">
        <f>_xlfn.MAXIFS('Details local delivery'!AA:AA,'Details local delivery'!B:B,A1410)</f>
        <v>0</v>
      </c>
      <c r="M1410" s="256">
        <f>IFERROR(_xlfn.MAXIFS('Details local delivery'!AB:AB,'Details local delivery'!B:B,A1410),"-")</f>
        <v>0</v>
      </c>
      <c r="N1410" s="104" t="e">
        <f t="shared" si="234"/>
        <v>#N/A</v>
      </c>
      <c r="O1410" s="104" t="e">
        <f t="shared" si="235"/>
        <v>#N/A</v>
      </c>
      <c r="P1410" s="99">
        <f t="shared" si="236"/>
        <v>0</v>
      </c>
      <c r="Q1410" s="100">
        <f t="shared" si="237"/>
        <v>0</v>
      </c>
      <c r="R1410" s="105" t="e">
        <f t="shared" si="238"/>
        <v>#DIV/0!</v>
      </c>
      <c r="S1410" s="101" t="e">
        <f t="shared" si="239"/>
        <v>#N/A</v>
      </c>
      <c r="T1410" s="102"/>
      <c r="U1410" s="107"/>
      <c r="V1410" s="5"/>
    </row>
    <row r="1411" spans="1:22" ht="15.6" hidden="1" x14ac:dyDescent="0.3">
      <c r="A1411" s="18"/>
      <c r="B1411" s="92" t="str">
        <f>+IFERROR(VLOOKUP(A1411,'Details local delivery'!B:C,2,0),"-")</f>
        <v>-</v>
      </c>
      <c r="C1411" s="93" t="str">
        <f t="shared" si="233"/>
        <v>-</v>
      </c>
      <c r="D1411" s="94" t="str">
        <f>+IFERROR(VLOOKUP(A1411,'Details local delivery'!B:E,4,0),"-")</f>
        <v>-</v>
      </c>
      <c r="E1411" s="94" t="e">
        <f>VLOOKUP(A1411,'Details local delivery'!B:L,11,0)</f>
        <v>#N/A</v>
      </c>
      <c r="F1411" s="94">
        <f>SUMIFS('Details local delivery'!M:M,'Details local delivery'!G:G,'RECAP Delivery Plan '!A1411)</f>
        <v>0</v>
      </c>
      <c r="G1411" s="94" t="e">
        <f>VLOOKUP(A1411,'Details local delivery'!B:J,9,0)</f>
        <v>#N/A</v>
      </c>
      <c r="H1411" s="95">
        <f>SUMIFS('Details local delivery'!K:K,'Details local delivery'!G:G,'RECAP Delivery Plan '!A1411)</f>
        <v>0</v>
      </c>
      <c r="I1411" s="96">
        <f>SUMIFS('Details local delivery'!Y:Y,'Details local delivery'!B:B,A:A)</f>
        <v>0</v>
      </c>
      <c r="J1411" s="97" t="e">
        <f>AVERAGEIFS('Details local delivery'!W:W,'Details local delivery'!B:B,A1411)</f>
        <v>#DIV/0!</v>
      </c>
      <c r="K1411" s="96">
        <f>_xlfn.MAXIFS('Details local delivery'!Z:Z,'Details local delivery'!B:B,A1411)</f>
        <v>0</v>
      </c>
      <c r="L1411" s="96">
        <f>_xlfn.MAXIFS('Details local delivery'!AA:AA,'Details local delivery'!B:B,A1411)</f>
        <v>0</v>
      </c>
      <c r="M1411" s="96">
        <f>_xlfn.MAXIFS('Details local delivery'!AB:AB,'Details local delivery'!B:B,A1411)</f>
        <v>0</v>
      </c>
      <c r="N1411" s="104" t="e">
        <f t="shared" si="234"/>
        <v>#N/A</v>
      </c>
      <c r="O1411" s="104" t="e">
        <f t="shared" si="235"/>
        <v>#N/A</v>
      </c>
      <c r="P1411" s="99">
        <f t="shared" si="236"/>
        <v>0</v>
      </c>
      <c r="Q1411" s="100">
        <f t="shared" si="237"/>
        <v>0</v>
      </c>
      <c r="R1411" s="105" t="e">
        <f t="shared" si="238"/>
        <v>#DIV/0!</v>
      </c>
      <c r="S1411" s="101" t="e">
        <f t="shared" si="239"/>
        <v>#N/A</v>
      </c>
      <c r="T1411" s="102"/>
      <c r="U1411" s="107"/>
      <c r="V1411" s="5"/>
    </row>
    <row r="1412" spans="1:22" ht="15.6" hidden="1" x14ac:dyDescent="0.3">
      <c r="A1412" s="18"/>
      <c r="B1412" s="92" t="str">
        <f>+IFERROR(VLOOKUP(A1412,'Details local delivery'!B:C,2,0),"-")</f>
        <v>-</v>
      </c>
      <c r="C1412" s="93" t="str">
        <f t="shared" si="233"/>
        <v>-</v>
      </c>
      <c r="D1412" s="94" t="str">
        <f>+IFERROR(VLOOKUP(A1412,'Details local delivery'!B:E,4,0),"-")</f>
        <v>-</v>
      </c>
      <c r="E1412" s="94" t="e">
        <f>VLOOKUP(A1412,'Details local delivery'!B:L,11,0)</f>
        <v>#N/A</v>
      </c>
      <c r="F1412" s="94">
        <f>SUMIFS('Details local delivery'!M:M,'Details local delivery'!G:G,'RECAP Delivery Plan '!A1412)</f>
        <v>0</v>
      </c>
      <c r="G1412" s="94" t="e">
        <f>VLOOKUP(A1412,'Details local delivery'!B:J,9,0)</f>
        <v>#N/A</v>
      </c>
      <c r="H1412" s="95">
        <f>SUMIFS('Details local delivery'!K:K,'Details local delivery'!G:G,'RECAP Delivery Plan '!A1412)</f>
        <v>0</v>
      </c>
      <c r="I1412" s="96">
        <f>SUMIFS('Details local delivery'!Y:Y,'Details local delivery'!B:B,A:A)</f>
        <v>0</v>
      </c>
      <c r="J1412" s="97" t="e">
        <f>AVERAGEIFS('Details local delivery'!W:W,'Details local delivery'!B:B,A1412)</f>
        <v>#DIV/0!</v>
      </c>
      <c r="K1412" s="96">
        <f>_xlfn.MAXIFS('Details local delivery'!Z:Z,'Details local delivery'!B:B,A1412)</f>
        <v>0</v>
      </c>
      <c r="L1412" s="96">
        <f>_xlfn.MAXIFS('Details local delivery'!AA:AA,'Details local delivery'!B:B,A1412)</f>
        <v>0</v>
      </c>
      <c r="M1412" s="96">
        <f>_xlfn.MAXIFS('Details local delivery'!AB:AB,'Details local delivery'!B:B,A1412)</f>
        <v>0</v>
      </c>
      <c r="N1412" s="104" t="e">
        <f t="shared" si="234"/>
        <v>#N/A</v>
      </c>
      <c r="O1412" s="104" t="e">
        <f t="shared" si="235"/>
        <v>#N/A</v>
      </c>
      <c r="P1412" s="99">
        <f t="shared" si="236"/>
        <v>0</v>
      </c>
      <c r="Q1412" s="100">
        <f t="shared" si="237"/>
        <v>0</v>
      </c>
      <c r="R1412" s="105" t="e">
        <f t="shared" si="238"/>
        <v>#DIV/0!</v>
      </c>
      <c r="S1412" s="101" t="e">
        <f t="shared" si="239"/>
        <v>#N/A</v>
      </c>
      <c r="T1412" s="102"/>
      <c r="U1412" s="107"/>
      <c r="V1412" s="5"/>
    </row>
    <row r="1413" spans="1:22" ht="15.6" hidden="1" x14ac:dyDescent="0.3">
      <c r="A1413" s="18"/>
      <c r="B1413" s="92" t="str">
        <f>+IFERROR(VLOOKUP(A1413,'Details local delivery'!B:C,2,0),"-")</f>
        <v>-</v>
      </c>
      <c r="C1413" s="93" t="str">
        <f t="shared" si="233"/>
        <v>-</v>
      </c>
      <c r="D1413" s="94" t="str">
        <f>+IFERROR(VLOOKUP(A1413,'Details local delivery'!B:E,4,0),"-")</f>
        <v>-</v>
      </c>
      <c r="E1413" s="94" t="e">
        <f>VLOOKUP(A1413,'Details local delivery'!B:L,11,0)</f>
        <v>#N/A</v>
      </c>
      <c r="F1413" s="94">
        <f>SUMIFS('Details local delivery'!M:M,'Details local delivery'!G:G,'RECAP Delivery Plan '!A1413)</f>
        <v>0</v>
      </c>
      <c r="G1413" s="94" t="e">
        <f>VLOOKUP(A1413,'Details local delivery'!B:J,9,0)</f>
        <v>#N/A</v>
      </c>
      <c r="H1413" s="95">
        <f>SUMIFS('Details local delivery'!K:K,'Details local delivery'!G:G,'RECAP Delivery Plan '!A1413)</f>
        <v>0</v>
      </c>
      <c r="I1413" s="96">
        <f>SUMIFS('Details local delivery'!Y:Y,'Details local delivery'!B:B,A:A)</f>
        <v>0</v>
      </c>
      <c r="J1413" s="97" t="e">
        <f>AVERAGEIFS('Details local delivery'!W:W,'Details local delivery'!B:B,A1413)</f>
        <v>#DIV/0!</v>
      </c>
      <c r="K1413" s="96">
        <f>_xlfn.MAXIFS('Details local delivery'!Z:Z,'Details local delivery'!B:B,A1413)</f>
        <v>0</v>
      </c>
      <c r="L1413" s="96">
        <f>_xlfn.MAXIFS('Details local delivery'!AA:AA,'Details local delivery'!B:B,A1413)</f>
        <v>0</v>
      </c>
      <c r="M1413" s="256">
        <f>IFERROR(_xlfn.MAXIFS('Details local delivery'!AB:AB,'Details local delivery'!B:B,A1413),"-")</f>
        <v>0</v>
      </c>
      <c r="N1413" s="104" t="e">
        <f t="shared" si="234"/>
        <v>#N/A</v>
      </c>
      <c r="O1413" s="104" t="e">
        <f t="shared" si="235"/>
        <v>#N/A</v>
      </c>
      <c r="P1413" s="99">
        <f t="shared" si="236"/>
        <v>0</v>
      </c>
      <c r="Q1413" s="100">
        <f t="shared" si="237"/>
        <v>0</v>
      </c>
      <c r="R1413" s="105" t="e">
        <f t="shared" si="238"/>
        <v>#DIV/0!</v>
      </c>
      <c r="S1413" s="101" t="e">
        <f t="shared" si="239"/>
        <v>#N/A</v>
      </c>
      <c r="T1413" s="102"/>
      <c r="U1413" s="107"/>
      <c r="V1413" s="5"/>
    </row>
    <row r="1414" spans="1:22" ht="15.6" hidden="1" x14ac:dyDescent="0.3">
      <c r="A1414" s="18"/>
      <c r="B1414" s="92" t="str">
        <f>+IFERROR(VLOOKUP(A1414,'Details local delivery'!B:C,2,0),"-")</f>
        <v>-</v>
      </c>
      <c r="C1414" s="93" t="str">
        <f t="shared" si="233"/>
        <v>-</v>
      </c>
      <c r="D1414" s="94" t="str">
        <f>+IFERROR(VLOOKUP(A1414,'Details local delivery'!B:E,4,0),"-")</f>
        <v>-</v>
      </c>
      <c r="E1414" s="94" t="e">
        <f>VLOOKUP(A1414,'Details local delivery'!B:L,11,0)</f>
        <v>#N/A</v>
      </c>
      <c r="F1414" s="94">
        <f>SUMIFS('Details local delivery'!M:M,'Details local delivery'!G:G,'RECAP Delivery Plan '!A1414)</f>
        <v>0</v>
      </c>
      <c r="G1414" s="94" t="e">
        <f>VLOOKUP(A1414,'Details local delivery'!B:J,9,0)</f>
        <v>#N/A</v>
      </c>
      <c r="H1414" s="95">
        <f>SUMIFS('Details local delivery'!K:K,'Details local delivery'!G:G,'RECAP Delivery Plan '!A1414)</f>
        <v>0</v>
      </c>
      <c r="I1414" s="96">
        <f>SUMIFS('Details local delivery'!Y:Y,'Details local delivery'!B:B,A:A)</f>
        <v>0</v>
      </c>
      <c r="J1414" s="97" t="e">
        <f>AVERAGEIFS('Details local delivery'!W:W,'Details local delivery'!B:B,A1414)</f>
        <v>#DIV/0!</v>
      </c>
      <c r="K1414" s="96">
        <f>_xlfn.MAXIFS('Details local delivery'!Z:Z,'Details local delivery'!B:B,A1414)</f>
        <v>0</v>
      </c>
      <c r="L1414" s="96">
        <f>_xlfn.MAXIFS('Details local delivery'!AA:AA,'Details local delivery'!B:B,A1414)</f>
        <v>0</v>
      </c>
      <c r="M1414" s="96">
        <f>_xlfn.MAXIFS('Details local delivery'!AB:AB,'Details local delivery'!B:B,A1414)</f>
        <v>0</v>
      </c>
      <c r="N1414" s="104" t="e">
        <f t="shared" si="234"/>
        <v>#N/A</v>
      </c>
      <c r="O1414" s="104" t="e">
        <f t="shared" si="235"/>
        <v>#N/A</v>
      </c>
      <c r="P1414" s="99">
        <f t="shared" si="236"/>
        <v>0</v>
      </c>
      <c r="Q1414" s="100">
        <f t="shared" si="237"/>
        <v>0</v>
      </c>
      <c r="R1414" s="105" t="e">
        <f t="shared" si="238"/>
        <v>#DIV/0!</v>
      </c>
      <c r="S1414" s="101" t="e">
        <f t="shared" si="239"/>
        <v>#N/A</v>
      </c>
      <c r="T1414" s="102"/>
      <c r="U1414" s="107"/>
      <c r="V1414" s="5"/>
    </row>
    <row r="1415" spans="1:22" ht="15.6" hidden="1" x14ac:dyDescent="0.3">
      <c r="A1415" s="18"/>
      <c r="B1415" s="92" t="str">
        <f>+IFERROR(VLOOKUP(A1415,'Details local delivery'!B:C,2,0),"-")</f>
        <v>-</v>
      </c>
      <c r="C1415" s="93" t="str">
        <f t="shared" si="233"/>
        <v>-</v>
      </c>
      <c r="D1415" s="94" t="str">
        <f>+IFERROR(VLOOKUP(A1415,'Details local delivery'!B:E,4,0),"-")</f>
        <v>-</v>
      </c>
      <c r="E1415" s="94" t="e">
        <f>VLOOKUP(A1415,'Details local delivery'!B:L,11,0)</f>
        <v>#N/A</v>
      </c>
      <c r="F1415" s="94">
        <f>SUMIFS('Details local delivery'!M:M,'Details local delivery'!G:G,'RECAP Delivery Plan '!A1415)</f>
        <v>0</v>
      </c>
      <c r="G1415" s="94" t="e">
        <f>VLOOKUP(A1415,'Details local delivery'!B:J,9,0)</f>
        <v>#N/A</v>
      </c>
      <c r="H1415" s="95">
        <f>SUMIFS('Details local delivery'!K:K,'Details local delivery'!G:G,'RECAP Delivery Plan '!A1415)</f>
        <v>0</v>
      </c>
      <c r="I1415" s="96">
        <f>SUMIFS('Details local delivery'!Y:Y,'Details local delivery'!B:B,A:A)</f>
        <v>0</v>
      </c>
      <c r="J1415" s="97" t="e">
        <f>AVERAGEIFS('Details local delivery'!W:W,'Details local delivery'!B:B,A1415)</f>
        <v>#DIV/0!</v>
      </c>
      <c r="K1415" s="96">
        <f>_xlfn.MAXIFS('Details local delivery'!Z:Z,'Details local delivery'!B:B,A1415)</f>
        <v>0</v>
      </c>
      <c r="L1415" s="96">
        <f>_xlfn.MAXIFS('Details local delivery'!AA:AA,'Details local delivery'!B:B,A1415)</f>
        <v>0</v>
      </c>
      <c r="M1415" s="96">
        <f>_xlfn.MAXIFS('Details local delivery'!AB:AB,'Details local delivery'!B:B,A1415)</f>
        <v>0</v>
      </c>
      <c r="N1415" s="104" t="e">
        <f t="shared" si="234"/>
        <v>#N/A</v>
      </c>
      <c r="O1415" s="104" t="e">
        <f t="shared" si="235"/>
        <v>#N/A</v>
      </c>
      <c r="P1415" s="99">
        <f t="shared" si="236"/>
        <v>0</v>
      </c>
      <c r="Q1415" s="100">
        <f t="shared" si="237"/>
        <v>0</v>
      </c>
      <c r="R1415" s="105" t="e">
        <f t="shared" si="238"/>
        <v>#DIV/0!</v>
      </c>
      <c r="S1415" s="101" t="e">
        <f t="shared" si="239"/>
        <v>#N/A</v>
      </c>
      <c r="T1415" s="102"/>
      <c r="U1415" s="107"/>
      <c r="V1415" s="5"/>
    </row>
    <row r="1416" spans="1:22" ht="15.6" hidden="1" x14ac:dyDescent="0.3">
      <c r="A1416" s="18"/>
      <c r="B1416" s="92" t="str">
        <f>+IFERROR(VLOOKUP(A1416,'Details local delivery'!B:C,2,0),"-")</f>
        <v>-</v>
      </c>
      <c r="C1416" s="93" t="str">
        <f t="shared" si="233"/>
        <v>-</v>
      </c>
      <c r="D1416" s="94" t="str">
        <f>+IFERROR(VLOOKUP(A1416,'Details local delivery'!B:E,4,0),"-")</f>
        <v>-</v>
      </c>
      <c r="E1416" s="94" t="e">
        <f>VLOOKUP(A1416,'Details local delivery'!B:L,11,0)</f>
        <v>#N/A</v>
      </c>
      <c r="F1416" s="94">
        <f>SUMIFS('Details local delivery'!M:M,'Details local delivery'!G:G,'RECAP Delivery Plan '!A1416)</f>
        <v>0</v>
      </c>
      <c r="G1416" s="94" t="e">
        <f>VLOOKUP(A1416,'Details local delivery'!B:J,9,0)</f>
        <v>#N/A</v>
      </c>
      <c r="H1416" s="95">
        <f>SUMIFS('Details local delivery'!K:K,'Details local delivery'!G:G,'RECAP Delivery Plan '!A1416)</f>
        <v>0</v>
      </c>
      <c r="I1416" s="96">
        <f>SUMIFS('Details local delivery'!Y:Y,'Details local delivery'!B:B,A:A)</f>
        <v>0</v>
      </c>
      <c r="J1416" s="97" t="e">
        <f>AVERAGEIFS('Details local delivery'!W:W,'Details local delivery'!B:B,A1416)</f>
        <v>#DIV/0!</v>
      </c>
      <c r="K1416" s="96">
        <f>_xlfn.MAXIFS('Details local delivery'!Z:Z,'Details local delivery'!B:B,A1416)</f>
        <v>0</v>
      </c>
      <c r="L1416" s="96">
        <f>_xlfn.MAXIFS('Details local delivery'!AA:AA,'Details local delivery'!B:B,A1416)</f>
        <v>0</v>
      </c>
      <c r="M1416" s="256">
        <f>IFERROR(_xlfn.MAXIFS('Details local delivery'!AB:AB,'Details local delivery'!B:B,A1416),"-")</f>
        <v>0</v>
      </c>
      <c r="N1416" s="104" t="e">
        <f t="shared" si="234"/>
        <v>#N/A</v>
      </c>
      <c r="O1416" s="104" t="e">
        <f t="shared" si="235"/>
        <v>#N/A</v>
      </c>
      <c r="P1416" s="99">
        <f t="shared" si="236"/>
        <v>0</v>
      </c>
      <c r="Q1416" s="100">
        <f t="shared" si="237"/>
        <v>0</v>
      </c>
      <c r="R1416" s="105" t="e">
        <f t="shared" si="238"/>
        <v>#DIV/0!</v>
      </c>
      <c r="S1416" s="101" t="e">
        <f t="shared" si="239"/>
        <v>#N/A</v>
      </c>
      <c r="T1416" s="102"/>
      <c r="U1416" s="107"/>
      <c r="V1416" s="5"/>
    </row>
    <row r="1417" spans="1:22" ht="15.6" hidden="1" x14ac:dyDescent="0.3">
      <c r="A1417" s="18"/>
      <c r="B1417" s="92" t="str">
        <f>+IFERROR(VLOOKUP(A1417,'Details local delivery'!B:C,2,0),"-")</f>
        <v>-</v>
      </c>
      <c r="C1417" s="93" t="str">
        <f t="shared" si="233"/>
        <v>-</v>
      </c>
      <c r="D1417" s="94" t="str">
        <f>+IFERROR(VLOOKUP(A1417,'Details local delivery'!B:E,4,0),"-")</f>
        <v>-</v>
      </c>
      <c r="E1417" s="94" t="e">
        <f>VLOOKUP(A1417,'Details local delivery'!B:L,11,0)</f>
        <v>#N/A</v>
      </c>
      <c r="F1417" s="94">
        <f>SUMIFS('Details local delivery'!M:M,'Details local delivery'!G:G,'RECAP Delivery Plan '!A1417)</f>
        <v>0</v>
      </c>
      <c r="G1417" s="94" t="e">
        <f>VLOOKUP(A1417,'Details local delivery'!B:J,9,0)</f>
        <v>#N/A</v>
      </c>
      <c r="H1417" s="95">
        <f>SUMIFS('Details local delivery'!K:K,'Details local delivery'!G:G,'RECAP Delivery Plan '!A1417)</f>
        <v>0</v>
      </c>
      <c r="I1417" s="96">
        <f>SUMIFS('Details local delivery'!Y:Y,'Details local delivery'!B:B,A:A)</f>
        <v>0</v>
      </c>
      <c r="J1417" s="97" t="e">
        <f>AVERAGEIFS('Details local delivery'!W:W,'Details local delivery'!B:B,A1417)</f>
        <v>#DIV/0!</v>
      </c>
      <c r="K1417" s="96">
        <f>_xlfn.MAXIFS('Details local delivery'!Z:Z,'Details local delivery'!B:B,A1417)</f>
        <v>0</v>
      </c>
      <c r="L1417" s="96">
        <f>_xlfn.MAXIFS('Details local delivery'!AA:AA,'Details local delivery'!B:B,A1417)</f>
        <v>0</v>
      </c>
      <c r="M1417" s="256">
        <f>IFERROR(_xlfn.MAXIFS('Details local delivery'!AB:AB,'Details local delivery'!B:B,A1417),"-")</f>
        <v>0</v>
      </c>
      <c r="N1417" s="104" t="e">
        <f t="shared" si="234"/>
        <v>#N/A</v>
      </c>
      <c r="O1417" s="104" t="e">
        <f t="shared" si="235"/>
        <v>#N/A</v>
      </c>
      <c r="P1417" s="99">
        <f t="shared" si="236"/>
        <v>0</v>
      </c>
      <c r="Q1417" s="100">
        <f t="shared" si="237"/>
        <v>0</v>
      </c>
      <c r="R1417" s="105" t="e">
        <f t="shared" si="238"/>
        <v>#DIV/0!</v>
      </c>
      <c r="S1417" s="101" t="e">
        <f t="shared" si="239"/>
        <v>#N/A</v>
      </c>
      <c r="T1417" s="102"/>
      <c r="U1417" s="107"/>
      <c r="V1417" s="5"/>
    </row>
    <row r="1418" spans="1:22" ht="15.6" hidden="1" x14ac:dyDescent="0.3">
      <c r="A1418" s="18"/>
      <c r="B1418" s="92" t="str">
        <f>+IFERROR(VLOOKUP(A1418,'Details local delivery'!B:C,2,0),"-")</f>
        <v>-</v>
      </c>
      <c r="C1418" s="93" t="str">
        <f t="shared" si="233"/>
        <v>-</v>
      </c>
      <c r="D1418" s="94" t="str">
        <f>+IFERROR(VLOOKUP(A1418,'Details local delivery'!B:E,4,0),"-")</f>
        <v>-</v>
      </c>
      <c r="E1418" s="94" t="e">
        <f>VLOOKUP(A1418,'Details local delivery'!B:L,11,0)</f>
        <v>#N/A</v>
      </c>
      <c r="F1418" s="94">
        <f>SUMIFS('Details local delivery'!M:M,'Details local delivery'!G:G,'RECAP Delivery Plan '!A1418)</f>
        <v>0</v>
      </c>
      <c r="G1418" s="94" t="e">
        <f>VLOOKUP(A1418,'Details local delivery'!B:J,9,0)</f>
        <v>#N/A</v>
      </c>
      <c r="H1418" s="95">
        <f>SUMIFS('Details local delivery'!K:K,'Details local delivery'!G:G,'RECAP Delivery Plan '!A1418)</f>
        <v>0</v>
      </c>
      <c r="I1418" s="96">
        <f>SUMIFS('Details local delivery'!Y:Y,'Details local delivery'!B:B,A:A)</f>
        <v>0</v>
      </c>
      <c r="J1418" s="97" t="e">
        <f>AVERAGEIFS('Details local delivery'!W:W,'Details local delivery'!B:B,A1418)</f>
        <v>#DIV/0!</v>
      </c>
      <c r="K1418" s="96">
        <f>_xlfn.MAXIFS('Details local delivery'!Z:Z,'Details local delivery'!B:B,A1418)</f>
        <v>0</v>
      </c>
      <c r="L1418" s="96">
        <f>_xlfn.MAXIFS('Details local delivery'!AA:AA,'Details local delivery'!B:B,A1418)</f>
        <v>0</v>
      </c>
      <c r="M1418" s="256">
        <f>IFERROR(_xlfn.MAXIFS('Details local delivery'!AB:AB,'Details local delivery'!B:B,A1418),"-")</f>
        <v>0</v>
      </c>
      <c r="N1418" s="104" t="e">
        <f t="shared" si="234"/>
        <v>#N/A</v>
      </c>
      <c r="O1418" s="104" t="e">
        <f t="shared" si="235"/>
        <v>#N/A</v>
      </c>
      <c r="P1418" s="99">
        <f t="shared" si="236"/>
        <v>0</v>
      </c>
      <c r="Q1418" s="100">
        <f t="shared" si="237"/>
        <v>0</v>
      </c>
      <c r="R1418" s="105" t="e">
        <f t="shared" si="238"/>
        <v>#DIV/0!</v>
      </c>
      <c r="S1418" s="101" t="e">
        <f t="shared" si="239"/>
        <v>#N/A</v>
      </c>
      <c r="T1418" s="102"/>
      <c r="U1418" s="107"/>
      <c r="V1418" s="5"/>
    </row>
    <row r="1419" spans="1:22" ht="15.6" hidden="1" x14ac:dyDescent="0.3">
      <c r="A1419" s="18"/>
      <c r="B1419" s="92" t="str">
        <f>+IFERROR(VLOOKUP(A1419,'Details local delivery'!B:C,2,0),"-")</f>
        <v>-</v>
      </c>
      <c r="C1419" s="93" t="str">
        <f t="shared" si="233"/>
        <v>-</v>
      </c>
      <c r="D1419" s="94" t="str">
        <f>+IFERROR(VLOOKUP(A1419,'Details local delivery'!B:E,4,0),"-")</f>
        <v>-</v>
      </c>
      <c r="E1419" s="94" t="e">
        <f>VLOOKUP(A1419,'Details local delivery'!B:L,11,0)</f>
        <v>#N/A</v>
      </c>
      <c r="F1419" s="94">
        <f>SUMIFS('Details local delivery'!M:M,'Details local delivery'!G:G,'RECAP Delivery Plan '!A1419)</f>
        <v>0</v>
      </c>
      <c r="G1419" s="94" t="e">
        <f>VLOOKUP(A1419,'Details local delivery'!B:J,9,0)</f>
        <v>#N/A</v>
      </c>
      <c r="H1419" s="95">
        <f>SUMIFS('Details local delivery'!K:K,'Details local delivery'!G:G,'RECAP Delivery Plan '!A1419)</f>
        <v>0</v>
      </c>
      <c r="I1419" s="96">
        <f>SUMIFS('Details local delivery'!Y:Y,'Details local delivery'!B:B,A:A)</f>
        <v>0</v>
      </c>
      <c r="J1419" s="97" t="e">
        <f>AVERAGEIFS('Details local delivery'!W:W,'Details local delivery'!B:B,A1419)</f>
        <v>#DIV/0!</v>
      </c>
      <c r="K1419" s="96">
        <f>_xlfn.MAXIFS('Details local delivery'!Z:Z,'Details local delivery'!B:B,A1419)</f>
        <v>0</v>
      </c>
      <c r="L1419" s="96">
        <f>_xlfn.MAXIFS('Details local delivery'!AA:AA,'Details local delivery'!B:B,A1419)</f>
        <v>0</v>
      </c>
      <c r="M1419" s="256">
        <f>IFERROR(_xlfn.MAXIFS('Details local delivery'!AB:AB,'Details local delivery'!B:B,A1419),"-")</f>
        <v>0</v>
      </c>
      <c r="N1419" s="104" t="e">
        <f t="shared" si="234"/>
        <v>#N/A</v>
      </c>
      <c r="O1419" s="104" t="e">
        <f t="shared" si="235"/>
        <v>#N/A</v>
      </c>
      <c r="P1419" s="99">
        <f t="shared" si="236"/>
        <v>0</v>
      </c>
      <c r="Q1419" s="100">
        <f t="shared" si="237"/>
        <v>0</v>
      </c>
      <c r="R1419" s="105" t="e">
        <f t="shared" si="238"/>
        <v>#DIV/0!</v>
      </c>
      <c r="S1419" s="101" t="e">
        <f t="shared" si="239"/>
        <v>#N/A</v>
      </c>
      <c r="T1419" s="102"/>
      <c r="U1419" s="107"/>
      <c r="V1419" s="5"/>
    </row>
    <row r="1420" spans="1:22" ht="15.6" hidden="1" x14ac:dyDescent="0.3">
      <c r="A1420" s="18"/>
      <c r="B1420" s="92" t="str">
        <f>+IFERROR(VLOOKUP(A1420,'Details local delivery'!B:C,2,0),"-")</f>
        <v>-</v>
      </c>
      <c r="C1420" s="93" t="str">
        <f t="shared" si="233"/>
        <v>-</v>
      </c>
      <c r="D1420" s="94" t="str">
        <f>+IFERROR(VLOOKUP(A1420,'Details local delivery'!B:E,4,0),"-")</f>
        <v>-</v>
      </c>
      <c r="E1420" s="94" t="e">
        <f>VLOOKUP(A1420,'Details local delivery'!B:L,11,0)</f>
        <v>#N/A</v>
      </c>
      <c r="F1420" s="94">
        <f>SUMIFS('Details local delivery'!M:M,'Details local delivery'!G:G,'RECAP Delivery Plan '!A1420)</f>
        <v>0</v>
      </c>
      <c r="G1420" s="94" t="e">
        <f>VLOOKUP(A1420,'Details local delivery'!B:J,9,0)</f>
        <v>#N/A</v>
      </c>
      <c r="H1420" s="95">
        <f>SUMIFS('Details local delivery'!K:K,'Details local delivery'!G:G,'RECAP Delivery Plan '!A1420)</f>
        <v>0</v>
      </c>
      <c r="I1420" s="96">
        <f>SUMIFS('Details local delivery'!Y:Y,'Details local delivery'!B:B,A:A)</f>
        <v>0</v>
      </c>
      <c r="J1420" s="97" t="e">
        <f>AVERAGEIFS('Details local delivery'!W:W,'Details local delivery'!B:B,A1420)</f>
        <v>#DIV/0!</v>
      </c>
      <c r="K1420" s="96">
        <f>_xlfn.MAXIFS('Details local delivery'!Z:Z,'Details local delivery'!B:B,A1420)</f>
        <v>0</v>
      </c>
      <c r="L1420" s="96">
        <f>_xlfn.MAXIFS('Details local delivery'!AA:AA,'Details local delivery'!B:B,A1420)</f>
        <v>0</v>
      </c>
      <c r="M1420" s="256">
        <f>IFERROR(_xlfn.MAXIFS('Details local delivery'!AB:AB,'Details local delivery'!B:B,A1420),"-")</f>
        <v>0</v>
      </c>
      <c r="N1420" s="104" t="e">
        <f t="shared" si="234"/>
        <v>#N/A</v>
      </c>
      <c r="O1420" s="104" t="e">
        <f t="shared" si="235"/>
        <v>#N/A</v>
      </c>
      <c r="P1420" s="99">
        <f t="shared" si="236"/>
        <v>0</v>
      </c>
      <c r="Q1420" s="100">
        <f t="shared" si="237"/>
        <v>0</v>
      </c>
      <c r="R1420" s="105" t="e">
        <f t="shared" si="238"/>
        <v>#DIV/0!</v>
      </c>
      <c r="S1420" s="101" t="e">
        <f t="shared" si="239"/>
        <v>#N/A</v>
      </c>
      <c r="T1420" s="102"/>
      <c r="U1420" s="107"/>
      <c r="V1420" s="5"/>
    </row>
    <row r="1421" spans="1:22" ht="15.6" hidden="1" x14ac:dyDescent="0.3">
      <c r="A1421" s="18"/>
      <c r="B1421" s="92" t="str">
        <f>+IFERROR(VLOOKUP(A1421,'Details local delivery'!B:C,2,0),"-")</f>
        <v>-</v>
      </c>
      <c r="C1421" s="93" t="str">
        <f t="shared" si="233"/>
        <v>-</v>
      </c>
      <c r="D1421" s="94" t="str">
        <f>+IFERROR(VLOOKUP(A1421,'Details local delivery'!B:E,4,0),"-")</f>
        <v>-</v>
      </c>
      <c r="E1421" s="94" t="e">
        <f>VLOOKUP(A1421,'Details local delivery'!B:L,11,0)</f>
        <v>#N/A</v>
      </c>
      <c r="F1421" s="94">
        <f>SUMIFS('Details local delivery'!M:M,'Details local delivery'!G:G,'RECAP Delivery Plan '!A1421)</f>
        <v>0</v>
      </c>
      <c r="G1421" s="94" t="e">
        <f>VLOOKUP(A1421,'Details local delivery'!B:J,9,0)</f>
        <v>#N/A</v>
      </c>
      <c r="H1421" s="95">
        <f>SUMIFS('Details local delivery'!K:K,'Details local delivery'!G:G,'RECAP Delivery Plan '!A1421)</f>
        <v>0</v>
      </c>
      <c r="I1421" s="96">
        <f>SUMIFS('Details local delivery'!Y:Y,'Details local delivery'!B:B,A:A)</f>
        <v>0</v>
      </c>
      <c r="J1421" s="97" t="e">
        <f>AVERAGEIFS('Details local delivery'!W:W,'Details local delivery'!B:B,A1421)</f>
        <v>#DIV/0!</v>
      </c>
      <c r="K1421" s="96">
        <f>_xlfn.MAXIFS('Details local delivery'!Z:Z,'Details local delivery'!B:B,A1421)</f>
        <v>0</v>
      </c>
      <c r="L1421" s="96">
        <f>_xlfn.MAXIFS('Details local delivery'!AA:AA,'Details local delivery'!B:B,A1421)</f>
        <v>0</v>
      </c>
      <c r="M1421" s="256">
        <f>IFERROR(_xlfn.MAXIFS('Details local delivery'!AB:AB,'Details local delivery'!B:B,A1421),"-")</f>
        <v>0</v>
      </c>
      <c r="N1421" s="104" t="e">
        <f t="shared" si="234"/>
        <v>#N/A</v>
      </c>
      <c r="O1421" s="104" t="e">
        <f t="shared" si="235"/>
        <v>#N/A</v>
      </c>
      <c r="P1421" s="99">
        <f t="shared" si="236"/>
        <v>0</v>
      </c>
      <c r="Q1421" s="100">
        <f t="shared" si="237"/>
        <v>0</v>
      </c>
      <c r="R1421" s="105" t="e">
        <f t="shared" si="238"/>
        <v>#DIV/0!</v>
      </c>
      <c r="S1421" s="101" t="e">
        <f t="shared" si="239"/>
        <v>#N/A</v>
      </c>
      <c r="T1421" s="102"/>
      <c r="U1421" s="107"/>
      <c r="V1421" s="5"/>
    </row>
    <row r="1422" spans="1:22" ht="15.6" hidden="1" x14ac:dyDescent="0.3">
      <c r="A1422" s="18"/>
      <c r="B1422" s="92" t="str">
        <f>+IFERROR(VLOOKUP(A1422,'Details local delivery'!B:C,2,0),"-")</f>
        <v>-</v>
      </c>
      <c r="C1422" s="93" t="str">
        <f t="shared" si="233"/>
        <v>-</v>
      </c>
      <c r="D1422" s="94" t="str">
        <f>+IFERROR(VLOOKUP(A1422,'Details local delivery'!B:E,4,0),"-")</f>
        <v>-</v>
      </c>
      <c r="E1422" s="94" t="e">
        <f>VLOOKUP(A1422,'Details local delivery'!B:L,11,0)</f>
        <v>#N/A</v>
      </c>
      <c r="F1422" s="94">
        <f>SUMIFS('Details local delivery'!M:M,'Details local delivery'!G:G,'RECAP Delivery Plan '!A1422)</f>
        <v>0</v>
      </c>
      <c r="G1422" s="94" t="e">
        <f>VLOOKUP(A1422,'Details local delivery'!B:J,9,0)</f>
        <v>#N/A</v>
      </c>
      <c r="H1422" s="95">
        <f>SUMIFS('Details local delivery'!K:K,'Details local delivery'!G:G,'RECAP Delivery Plan '!A1422)</f>
        <v>0</v>
      </c>
      <c r="I1422" s="96">
        <f>SUMIFS('Details local delivery'!Y:Y,'Details local delivery'!B:B,A:A)</f>
        <v>0</v>
      </c>
      <c r="J1422" s="97" t="e">
        <f>AVERAGEIFS('Details local delivery'!W:W,'Details local delivery'!B:B,A1422)</f>
        <v>#DIV/0!</v>
      </c>
      <c r="K1422" s="96">
        <f>_xlfn.MAXIFS('Details local delivery'!Z:Z,'Details local delivery'!B:B,A1422)</f>
        <v>0</v>
      </c>
      <c r="L1422" s="96">
        <f>_xlfn.MAXIFS('Details local delivery'!AA:AA,'Details local delivery'!B:B,A1422)</f>
        <v>0</v>
      </c>
      <c r="M1422" s="96">
        <f>_xlfn.MAXIFS('Details local delivery'!AB:AB,'Details local delivery'!B:B,A1422)</f>
        <v>0</v>
      </c>
      <c r="N1422" s="104" t="e">
        <f t="shared" si="234"/>
        <v>#N/A</v>
      </c>
      <c r="O1422" s="104" t="e">
        <f t="shared" si="235"/>
        <v>#N/A</v>
      </c>
      <c r="P1422" s="99">
        <f t="shared" si="236"/>
        <v>0</v>
      </c>
      <c r="Q1422" s="100">
        <f t="shared" si="237"/>
        <v>0</v>
      </c>
      <c r="R1422" s="105" t="e">
        <f t="shared" si="238"/>
        <v>#DIV/0!</v>
      </c>
      <c r="S1422" s="101" t="e">
        <f t="shared" si="239"/>
        <v>#N/A</v>
      </c>
      <c r="T1422" s="102"/>
      <c r="U1422" s="107"/>
      <c r="V1422" s="5"/>
    </row>
    <row r="1423" spans="1:22" ht="15.6" hidden="1" x14ac:dyDescent="0.3">
      <c r="A1423" s="18"/>
      <c r="B1423" s="92" t="str">
        <f>+IFERROR(VLOOKUP(A1423,'Details local delivery'!B:C,2,0),"-")</f>
        <v>-</v>
      </c>
      <c r="C1423" s="93" t="str">
        <f t="shared" si="233"/>
        <v>-</v>
      </c>
      <c r="D1423" s="94" t="str">
        <f>+IFERROR(VLOOKUP(A1423,'Details local delivery'!B:E,4,0),"-")</f>
        <v>-</v>
      </c>
      <c r="E1423" s="94" t="e">
        <f>VLOOKUP(A1423,'Details local delivery'!B:L,11,0)</f>
        <v>#N/A</v>
      </c>
      <c r="F1423" s="94">
        <f>SUMIFS('Details local delivery'!M:M,'Details local delivery'!G:G,'RECAP Delivery Plan '!A1423)</f>
        <v>0</v>
      </c>
      <c r="G1423" s="94" t="e">
        <f>VLOOKUP(A1423,'Details local delivery'!B:J,9,0)</f>
        <v>#N/A</v>
      </c>
      <c r="H1423" s="95">
        <f>SUMIFS('Details local delivery'!K:K,'Details local delivery'!G:G,'RECAP Delivery Plan '!A1423)</f>
        <v>0</v>
      </c>
      <c r="I1423" s="96">
        <f>SUMIFS('Details local delivery'!Y:Y,'Details local delivery'!B:B,A:A)</f>
        <v>0</v>
      </c>
      <c r="J1423" s="97" t="e">
        <f>AVERAGEIFS('Details local delivery'!W:W,'Details local delivery'!B:B,A1423)</f>
        <v>#DIV/0!</v>
      </c>
      <c r="K1423" s="96">
        <f>_xlfn.MAXIFS('Details local delivery'!Z:Z,'Details local delivery'!B:B,A1423)</f>
        <v>0</v>
      </c>
      <c r="L1423" s="96">
        <f>_xlfn.MAXIFS('Details local delivery'!AA:AA,'Details local delivery'!B:B,A1423)</f>
        <v>0</v>
      </c>
      <c r="M1423" s="96">
        <f>_xlfn.MAXIFS('Details local delivery'!AB:AB,'Details local delivery'!B:B,A1423)</f>
        <v>0</v>
      </c>
      <c r="N1423" s="104" t="e">
        <f t="shared" si="234"/>
        <v>#N/A</v>
      </c>
      <c r="O1423" s="104" t="e">
        <f t="shared" si="235"/>
        <v>#N/A</v>
      </c>
      <c r="P1423" s="99">
        <f t="shared" si="236"/>
        <v>0</v>
      </c>
      <c r="Q1423" s="100">
        <f t="shared" si="237"/>
        <v>0</v>
      </c>
      <c r="R1423" s="105" t="e">
        <f t="shared" si="238"/>
        <v>#DIV/0!</v>
      </c>
      <c r="S1423" s="101" t="e">
        <f t="shared" si="239"/>
        <v>#N/A</v>
      </c>
      <c r="T1423" s="102"/>
      <c r="U1423" s="107"/>
      <c r="V1423" s="5"/>
    </row>
    <row r="1424" spans="1:22" ht="15.6" hidden="1" x14ac:dyDescent="0.3">
      <c r="A1424" s="18"/>
      <c r="B1424" s="92" t="str">
        <f>+IFERROR(VLOOKUP(A1424,'Details local delivery'!B:C,2,0),"-")</f>
        <v>-</v>
      </c>
      <c r="C1424" s="93" t="str">
        <f t="shared" si="233"/>
        <v>-</v>
      </c>
      <c r="D1424" s="94" t="str">
        <f>+IFERROR(VLOOKUP(A1424,'Details local delivery'!B:E,4,0),"-")</f>
        <v>-</v>
      </c>
      <c r="E1424" s="94" t="e">
        <f>VLOOKUP(A1424,'Details local delivery'!B:L,11,0)</f>
        <v>#N/A</v>
      </c>
      <c r="F1424" s="94">
        <f>SUMIFS('Details local delivery'!M:M,'Details local delivery'!G:G,'RECAP Delivery Plan '!A1424)</f>
        <v>0</v>
      </c>
      <c r="G1424" s="94" t="e">
        <f>VLOOKUP(A1424,'Details local delivery'!B:J,9,0)</f>
        <v>#N/A</v>
      </c>
      <c r="H1424" s="95">
        <f>SUMIFS('Details local delivery'!K:K,'Details local delivery'!G:G,'RECAP Delivery Plan '!A1424)</f>
        <v>0</v>
      </c>
      <c r="I1424" s="96">
        <f>SUMIFS('Details local delivery'!Y:Y,'Details local delivery'!B:B,A:A)</f>
        <v>0</v>
      </c>
      <c r="J1424" s="97" t="e">
        <f>AVERAGEIFS('Details local delivery'!W:W,'Details local delivery'!B:B,A1424)</f>
        <v>#DIV/0!</v>
      </c>
      <c r="K1424" s="96">
        <f>_xlfn.MAXIFS('Details local delivery'!Z:Z,'Details local delivery'!B:B,A1424)</f>
        <v>0</v>
      </c>
      <c r="L1424" s="96">
        <f>_xlfn.MAXIFS('Details local delivery'!AA:AA,'Details local delivery'!B:B,A1424)</f>
        <v>0</v>
      </c>
      <c r="M1424" s="256">
        <f>IFERROR(_xlfn.MAXIFS('Details local delivery'!AB:AB,'Details local delivery'!B:B,A1424),"-")</f>
        <v>0</v>
      </c>
      <c r="N1424" s="104" t="e">
        <f t="shared" si="234"/>
        <v>#N/A</v>
      </c>
      <c r="O1424" s="104" t="e">
        <f t="shared" si="235"/>
        <v>#N/A</v>
      </c>
      <c r="P1424" s="99">
        <f t="shared" si="236"/>
        <v>0</v>
      </c>
      <c r="Q1424" s="100">
        <f t="shared" si="237"/>
        <v>0</v>
      </c>
      <c r="R1424" s="105" t="e">
        <f t="shared" si="238"/>
        <v>#DIV/0!</v>
      </c>
      <c r="S1424" s="101" t="e">
        <f t="shared" si="239"/>
        <v>#N/A</v>
      </c>
      <c r="T1424" s="102"/>
      <c r="U1424" s="107"/>
      <c r="V1424" s="5"/>
    </row>
    <row r="1425" spans="1:22" ht="15.6" hidden="1" x14ac:dyDescent="0.3">
      <c r="A1425" s="18"/>
      <c r="B1425" s="92" t="str">
        <f>+IFERROR(VLOOKUP(A1425,'Details local delivery'!B:C,2,0),"-")</f>
        <v>-</v>
      </c>
      <c r="C1425" s="93" t="str">
        <f t="shared" si="233"/>
        <v>-</v>
      </c>
      <c r="D1425" s="94" t="str">
        <f>+IFERROR(VLOOKUP(A1425,'Details local delivery'!B:E,4,0),"-")</f>
        <v>-</v>
      </c>
      <c r="E1425" s="94" t="e">
        <f>VLOOKUP(A1425,'Details local delivery'!B:L,11,0)</f>
        <v>#N/A</v>
      </c>
      <c r="F1425" s="94">
        <f>SUMIFS('Details local delivery'!M:M,'Details local delivery'!G:G,'RECAP Delivery Plan '!A1425)</f>
        <v>0</v>
      </c>
      <c r="G1425" s="94" t="e">
        <f>VLOOKUP(A1425,'Details local delivery'!B:J,9,0)</f>
        <v>#N/A</v>
      </c>
      <c r="H1425" s="95">
        <f>SUMIFS('Details local delivery'!K:K,'Details local delivery'!G:G,'RECAP Delivery Plan '!A1425)</f>
        <v>0</v>
      </c>
      <c r="I1425" s="96">
        <f>SUMIFS('Details local delivery'!Y:Y,'Details local delivery'!B:B,A:A)</f>
        <v>0</v>
      </c>
      <c r="J1425" s="97" t="e">
        <f>AVERAGEIFS('Details local delivery'!W:W,'Details local delivery'!B:B,A1425)</f>
        <v>#DIV/0!</v>
      </c>
      <c r="K1425" s="96">
        <f>_xlfn.MAXIFS('Details local delivery'!Z:Z,'Details local delivery'!B:B,A1425)</f>
        <v>0</v>
      </c>
      <c r="L1425" s="96">
        <f>_xlfn.MAXIFS('Details local delivery'!AA:AA,'Details local delivery'!B:B,A1425)</f>
        <v>0</v>
      </c>
      <c r="M1425" s="256">
        <f>IFERROR(_xlfn.MAXIFS('Details local delivery'!AB:AB,'Details local delivery'!B:B,A1425),"-")</f>
        <v>0</v>
      </c>
      <c r="N1425" s="104" t="e">
        <f t="shared" si="234"/>
        <v>#N/A</v>
      </c>
      <c r="O1425" s="104" t="e">
        <f t="shared" si="235"/>
        <v>#N/A</v>
      </c>
      <c r="P1425" s="99">
        <f t="shared" si="236"/>
        <v>0</v>
      </c>
      <c r="Q1425" s="100">
        <f t="shared" si="237"/>
        <v>0</v>
      </c>
      <c r="R1425" s="105" t="e">
        <f t="shared" si="238"/>
        <v>#DIV/0!</v>
      </c>
      <c r="S1425" s="101" t="e">
        <f t="shared" si="239"/>
        <v>#N/A</v>
      </c>
      <c r="T1425" s="102"/>
      <c r="U1425" s="107"/>
      <c r="V1425" s="5"/>
    </row>
    <row r="1426" spans="1:22" ht="15.6" hidden="1" x14ac:dyDescent="0.3">
      <c r="A1426" s="18"/>
      <c r="B1426" s="92" t="str">
        <f>+IFERROR(VLOOKUP(A1426,'Details local delivery'!B:C,2,0),"-")</f>
        <v>-</v>
      </c>
      <c r="C1426" s="93" t="str">
        <f t="shared" si="233"/>
        <v>-</v>
      </c>
      <c r="D1426" s="94" t="str">
        <f>+IFERROR(VLOOKUP(A1426,'Details local delivery'!B:E,4,0),"-")</f>
        <v>-</v>
      </c>
      <c r="E1426" s="94" t="e">
        <f>VLOOKUP(A1426,'Details local delivery'!B:L,11,0)</f>
        <v>#N/A</v>
      </c>
      <c r="F1426" s="94">
        <f>SUMIFS('Details local delivery'!M:M,'Details local delivery'!G:G,'RECAP Delivery Plan '!A1426)</f>
        <v>0</v>
      </c>
      <c r="G1426" s="94" t="e">
        <f>VLOOKUP(A1426,'Details local delivery'!B:J,9,0)</f>
        <v>#N/A</v>
      </c>
      <c r="H1426" s="95">
        <f>SUMIFS('Details local delivery'!K:K,'Details local delivery'!G:G,'RECAP Delivery Plan '!A1426)</f>
        <v>0</v>
      </c>
      <c r="I1426" s="96">
        <f>SUMIFS('Details local delivery'!Y:Y,'Details local delivery'!B:B,A:A)</f>
        <v>0</v>
      </c>
      <c r="J1426" s="97" t="e">
        <f>AVERAGEIFS('Details local delivery'!W:W,'Details local delivery'!B:B,A1426)</f>
        <v>#DIV/0!</v>
      </c>
      <c r="K1426" s="96">
        <f>_xlfn.MAXIFS('Details local delivery'!Z:Z,'Details local delivery'!B:B,A1426)</f>
        <v>0</v>
      </c>
      <c r="L1426" s="96">
        <f>_xlfn.MAXIFS('Details local delivery'!AA:AA,'Details local delivery'!B:B,A1426)</f>
        <v>0</v>
      </c>
      <c r="M1426" s="256">
        <f>IFERROR(_xlfn.MAXIFS('Details local delivery'!AB:AB,'Details local delivery'!B:B,A1426),"-")</f>
        <v>0</v>
      </c>
      <c r="N1426" s="104" t="e">
        <f t="shared" si="234"/>
        <v>#N/A</v>
      </c>
      <c r="O1426" s="104" t="e">
        <f t="shared" si="235"/>
        <v>#N/A</v>
      </c>
      <c r="P1426" s="99">
        <f t="shared" si="236"/>
        <v>0</v>
      </c>
      <c r="Q1426" s="100">
        <f t="shared" si="237"/>
        <v>0</v>
      </c>
      <c r="R1426" s="105" t="e">
        <f t="shared" si="238"/>
        <v>#DIV/0!</v>
      </c>
      <c r="S1426" s="101" t="e">
        <f t="shared" si="239"/>
        <v>#N/A</v>
      </c>
      <c r="T1426" s="102"/>
      <c r="U1426" s="107"/>
      <c r="V1426" s="5"/>
    </row>
    <row r="1427" spans="1:22" ht="15.6" hidden="1" x14ac:dyDescent="0.3">
      <c r="A1427" s="18"/>
      <c r="B1427" s="92" t="str">
        <f>+IFERROR(VLOOKUP(A1427,'Details local delivery'!B:C,2,0),"-")</f>
        <v>-</v>
      </c>
      <c r="C1427" s="93" t="str">
        <f t="shared" si="233"/>
        <v>-</v>
      </c>
      <c r="D1427" s="94" t="str">
        <f>+IFERROR(VLOOKUP(A1427,'Details local delivery'!B:E,4,0),"-")</f>
        <v>-</v>
      </c>
      <c r="E1427" s="94" t="e">
        <f>VLOOKUP(A1427,'Details local delivery'!B:L,11,0)</f>
        <v>#N/A</v>
      </c>
      <c r="F1427" s="94">
        <f>SUMIFS('Details local delivery'!M:M,'Details local delivery'!G:G,'RECAP Delivery Plan '!A1427)</f>
        <v>0</v>
      </c>
      <c r="G1427" s="94" t="e">
        <f>VLOOKUP(A1427,'Details local delivery'!B:J,9,0)</f>
        <v>#N/A</v>
      </c>
      <c r="H1427" s="95">
        <f>SUMIFS('Details local delivery'!K:K,'Details local delivery'!G:G,'RECAP Delivery Plan '!A1427)</f>
        <v>0</v>
      </c>
      <c r="I1427" s="96">
        <f>SUMIFS('Details local delivery'!Y:Y,'Details local delivery'!B:B,A:A)</f>
        <v>0</v>
      </c>
      <c r="J1427" s="97" t="e">
        <f>AVERAGEIFS('Details local delivery'!W:W,'Details local delivery'!B:B,A1427)</f>
        <v>#DIV/0!</v>
      </c>
      <c r="K1427" s="96">
        <f>_xlfn.MAXIFS('Details local delivery'!Z:Z,'Details local delivery'!B:B,A1427)</f>
        <v>0</v>
      </c>
      <c r="L1427" s="96">
        <f>_xlfn.MAXIFS('Details local delivery'!AA:AA,'Details local delivery'!B:B,A1427)</f>
        <v>0</v>
      </c>
      <c r="M1427" s="256">
        <f>IFERROR(_xlfn.MAXIFS('Details local delivery'!AB:AB,'Details local delivery'!B:B,A1427),"-")</f>
        <v>0</v>
      </c>
      <c r="N1427" s="104" t="e">
        <f t="shared" si="234"/>
        <v>#N/A</v>
      </c>
      <c r="O1427" s="104" t="e">
        <f t="shared" si="235"/>
        <v>#N/A</v>
      </c>
      <c r="P1427" s="99">
        <f t="shared" si="236"/>
        <v>0</v>
      </c>
      <c r="Q1427" s="100">
        <f t="shared" si="237"/>
        <v>0</v>
      </c>
      <c r="R1427" s="105" t="e">
        <f t="shared" si="238"/>
        <v>#DIV/0!</v>
      </c>
      <c r="S1427" s="101" t="e">
        <f t="shared" si="239"/>
        <v>#N/A</v>
      </c>
      <c r="T1427" s="102"/>
      <c r="U1427" s="107"/>
      <c r="V1427" s="5"/>
    </row>
    <row r="1428" spans="1:22" ht="15.6" hidden="1" x14ac:dyDescent="0.3">
      <c r="A1428" s="18"/>
      <c r="B1428" s="92" t="str">
        <f>+IFERROR(VLOOKUP(A1428,'Details local delivery'!B:C,2,0),"-")</f>
        <v>-</v>
      </c>
      <c r="C1428" s="93" t="str">
        <f t="shared" si="233"/>
        <v>-</v>
      </c>
      <c r="D1428" s="94" t="str">
        <f>+IFERROR(VLOOKUP(A1428,'Details local delivery'!B:E,4,0),"-")</f>
        <v>-</v>
      </c>
      <c r="E1428" s="94" t="e">
        <f>VLOOKUP(A1428,'Details local delivery'!B:L,11,0)</f>
        <v>#N/A</v>
      </c>
      <c r="F1428" s="94">
        <f>SUMIFS('Details local delivery'!M:M,'Details local delivery'!G:G,'RECAP Delivery Plan '!A1428)</f>
        <v>0</v>
      </c>
      <c r="G1428" s="94" t="e">
        <f>VLOOKUP(A1428,'Details local delivery'!B:J,9,0)</f>
        <v>#N/A</v>
      </c>
      <c r="H1428" s="95">
        <f>SUMIFS('Details local delivery'!K:K,'Details local delivery'!G:G,'RECAP Delivery Plan '!A1428)</f>
        <v>0</v>
      </c>
      <c r="I1428" s="96">
        <f>SUMIFS('Details local delivery'!Y:Y,'Details local delivery'!B:B,A:A)</f>
        <v>0</v>
      </c>
      <c r="J1428" s="97" t="e">
        <f>AVERAGEIFS('Details local delivery'!W:W,'Details local delivery'!B:B,A1428)</f>
        <v>#DIV/0!</v>
      </c>
      <c r="K1428" s="96">
        <f>_xlfn.MAXIFS('Details local delivery'!Z:Z,'Details local delivery'!B:B,A1428)</f>
        <v>0</v>
      </c>
      <c r="L1428" s="96">
        <f>_xlfn.MAXIFS('Details local delivery'!AA:AA,'Details local delivery'!B:B,A1428)</f>
        <v>0</v>
      </c>
      <c r="M1428" s="256">
        <f>IFERROR(_xlfn.MAXIFS('Details local delivery'!AB:AB,'Details local delivery'!B:B,A1428),"-")</f>
        <v>0</v>
      </c>
      <c r="N1428" s="104" t="e">
        <f t="shared" si="234"/>
        <v>#N/A</v>
      </c>
      <c r="O1428" s="104" t="e">
        <f t="shared" si="235"/>
        <v>#N/A</v>
      </c>
      <c r="P1428" s="99">
        <f t="shared" si="236"/>
        <v>0</v>
      </c>
      <c r="Q1428" s="100">
        <f t="shared" si="237"/>
        <v>0</v>
      </c>
      <c r="R1428" s="105" t="e">
        <f t="shared" si="238"/>
        <v>#DIV/0!</v>
      </c>
      <c r="S1428" s="101" t="e">
        <f t="shared" si="239"/>
        <v>#N/A</v>
      </c>
      <c r="T1428" s="102"/>
      <c r="U1428" s="107"/>
      <c r="V1428" s="5"/>
    </row>
    <row r="1429" spans="1:22" ht="15.6" hidden="1" x14ac:dyDescent="0.3">
      <c r="A1429" s="18"/>
      <c r="B1429" s="92" t="str">
        <f>+IFERROR(VLOOKUP(A1429,'Details local delivery'!B:C,2,0),"-")</f>
        <v>-</v>
      </c>
      <c r="C1429" s="93" t="str">
        <f t="shared" si="233"/>
        <v>-</v>
      </c>
      <c r="D1429" s="94" t="str">
        <f>+IFERROR(VLOOKUP(A1429,'Details local delivery'!B:E,4,0),"-")</f>
        <v>-</v>
      </c>
      <c r="E1429" s="94" t="e">
        <f>VLOOKUP(A1429,'Details local delivery'!B:L,11,0)</f>
        <v>#N/A</v>
      </c>
      <c r="F1429" s="94">
        <f>SUMIFS('Details local delivery'!M:M,'Details local delivery'!G:G,'RECAP Delivery Plan '!A1429)</f>
        <v>0</v>
      </c>
      <c r="G1429" s="94" t="e">
        <f>VLOOKUP(A1429,'Details local delivery'!B:J,9,0)</f>
        <v>#N/A</v>
      </c>
      <c r="H1429" s="95">
        <f>SUMIFS('Details local delivery'!K:K,'Details local delivery'!G:G,'RECAP Delivery Plan '!A1429)</f>
        <v>0</v>
      </c>
      <c r="I1429" s="96">
        <f>SUMIFS('Details local delivery'!Y:Y,'Details local delivery'!B:B,A:A)</f>
        <v>0</v>
      </c>
      <c r="J1429" s="97" t="e">
        <f>AVERAGEIFS('Details local delivery'!W:W,'Details local delivery'!B:B,A1429)</f>
        <v>#DIV/0!</v>
      </c>
      <c r="K1429" s="96">
        <f>_xlfn.MAXIFS('Details local delivery'!Z:Z,'Details local delivery'!B:B,A1429)</f>
        <v>0</v>
      </c>
      <c r="L1429" s="96">
        <f>_xlfn.MAXIFS('Details local delivery'!AA:AA,'Details local delivery'!B:B,A1429)</f>
        <v>0</v>
      </c>
      <c r="M1429" s="96">
        <f>_xlfn.MAXIFS('Details local delivery'!AB:AB,'Details local delivery'!B:B,A1429)</f>
        <v>0</v>
      </c>
      <c r="N1429" s="104" t="e">
        <f t="shared" si="234"/>
        <v>#N/A</v>
      </c>
      <c r="O1429" s="104" t="e">
        <f t="shared" si="235"/>
        <v>#N/A</v>
      </c>
      <c r="P1429" s="99">
        <f t="shared" si="236"/>
        <v>0</v>
      </c>
      <c r="Q1429" s="100">
        <f t="shared" si="237"/>
        <v>0</v>
      </c>
      <c r="R1429" s="105" t="e">
        <f t="shared" si="238"/>
        <v>#DIV/0!</v>
      </c>
      <c r="S1429" s="101" t="e">
        <f t="shared" si="239"/>
        <v>#N/A</v>
      </c>
      <c r="T1429" s="102"/>
      <c r="U1429" s="107"/>
      <c r="V1429" s="5"/>
    </row>
    <row r="1430" spans="1:22" ht="15.6" hidden="1" x14ac:dyDescent="0.3">
      <c r="A1430" s="18"/>
      <c r="B1430" s="92" t="str">
        <f>+IFERROR(VLOOKUP(A1430,'Details local delivery'!B:C,2,0),"-")</f>
        <v>-</v>
      </c>
      <c r="C1430" s="93" t="str">
        <f t="shared" si="233"/>
        <v>-</v>
      </c>
      <c r="D1430" s="94" t="str">
        <f>+IFERROR(VLOOKUP(A1430,'Details local delivery'!B:E,4,0),"-")</f>
        <v>-</v>
      </c>
      <c r="E1430" s="94" t="e">
        <f>VLOOKUP(A1430,'Details local delivery'!B:L,11,0)</f>
        <v>#N/A</v>
      </c>
      <c r="F1430" s="94">
        <f>SUMIFS('Details local delivery'!M:M,'Details local delivery'!G:G,'RECAP Delivery Plan '!A1430)</f>
        <v>0</v>
      </c>
      <c r="G1430" s="94" t="e">
        <f>VLOOKUP(A1430,'Details local delivery'!B:J,9,0)</f>
        <v>#N/A</v>
      </c>
      <c r="H1430" s="95">
        <f>SUMIFS('Details local delivery'!K:K,'Details local delivery'!G:G,'RECAP Delivery Plan '!A1430)</f>
        <v>0</v>
      </c>
      <c r="I1430" s="96">
        <f>SUMIFS('Details local delivery'!Y:Y,'Details local delivery'!B:B,A:A)</f>
        <v>0</v>
      </c>
      <c r="J1430" s="97" t="e">
        <f>AVERAGEIFS('Details local delivery'!W:W,'Details local delivery'!B:B,A1430)</f>
        <v>#DIV/0!</v>
      </c>
      <c r="K1430" s="96">
        <f>_xlfn.MAXIFS('Details local delivery'!Z:Z,'Details local delivery'!B:B,A1430)</f>
        <v>0</v>
      </c>
      <c r="L1430" s="96">
        <f>_xlfn.MAXIFS('Details local delivery'!AA:AA,'Details local delivery'!B:B,A1430)</f>
        <v>0</v>
      </c>
      <c r="M1430" s="256">
        <f>IFERROR(_xlfn.MAXIFS('Details local delivery'!AB:AB,'Details local delivery'!B:B,A1430),"-")</f>
        <v>0</v>
      </c>
      <c r="N1430" s="104" t="e">
        <f t="shared" si="234"/>
        <v>#N/A</v>
      </c>
      <c r="O1430" s="104" t="e">
        <f t="shared" si="235"/>
        <v>#N/A</v>
      </c>
      <c r="P1430" s="99">
        <f t="shared" si="236"/>
        <v>0</v>
      </c>
      <c r="Q1430" s="100">
        <f t="shared" si="237"/>
        <v>0</v>
      </c>
      <c r="R1430" s="105" t="e">
        <f t="shared" si="238"/>
        <v>#DIV/0!</v>
      </c>
      <c r="S1430" s="101" t="e">
        <f t="shared" si="239"/>
        <v>#N/A</v>
      </c>
      <c r="T1430" s="102"/>
      <c r="U1430" s="107"/>
      <c r="V1430" s="5"/>
    </row>
    <row r="1431" spans="1:22" ht="15.6" hidden="1" x14ac:dyDescent="0.3">
      <c r="A1431" s="18"/>
      <c r="B1431" s="92" t="str">
        <f>+IFERROR(VLOOKUP(A1431,'Details local delivery'!B:C,2,0),"-")</f>
        <v>-</v>
      </c>
      <c r="C1431" s="93" t="str">
        <f t="shared" si="233"/>
        <v>-</v>
      </c>
      <c r="D1431" s="94" t="str">
        <f>+IFERROR(VLOOKUP(A1431,'Details local delivery'!B:E,4,0),"-")</f>
        <v>-</v>
      </c>
      <c r="E1431" s="94" t="e">
        <f>VLOOKUP(A1431,'Details local delivery'!B:L,11,0)</f>
        <v>#N/A</v>
      </c>
      <c r="F1431" s="94">
        <f>SUMIFS('Details local delivery'!M:M,'Details local delivery'!G:G,'RECAP Delivery Plan '!A1431)</f>
        <v>0</v>
      </c>
      <c r="G1431" s="94" t="e">
        <f>VLOOKUP(A1431,'Details local delivery'!B:J,9,0)</f>
        <v>#N/A</v>
      </c>
      <c r="H1431" s="95">
        <f>SUMIFS('Details local delivery'!K:K,'Details local delivery'!G:G,'RECAP Delivery Plan '!A1431)</f>
        <v>0</v>
      </c>
      <c r="I1431" s="96">
        <f>SUMIFS('Details local delivery'!Y:Y,'Details local delivery'!B:B,A:A)</f>
        <v>0</v>
      </c>
      <c r="J1431" s="97" t="e">
        <f>AVERAGEIFS('Details local delivery'!W:W,'Details local delivery'!B:B,A1431)</f>
        <v>#DIV/0!</v>
      </c>
      <c r="K1431" s="96">
        <f>_xlfn.MAXIFS('Details local delivery'!Z:Z,'Details local delivery'!B:B,A1431)</f>
        <v>0</v>
      </c>
      <c r="L1431" s="96">
        <f>_xlfn.MAXIFS('Details local delivery'!AA:AA,'Details local delivery'!B:B,A1431)</f>
        <v>0</v>
      </c>
      <c r="M1431" s="256">
        <f>IFERROR(_xlfn.MAXIFS('Details local delivery'!AB:AB,'Details local delivery'!B:B,A1431),"-")</f>
        <v>0</v>
      </c>
      <c r="N1431" s="104" t="e">
        <f t="shared" si="234"/>
        <v>#N/A</v>
      </c>
      <c r="O1431" s="104" t="e">
        <f t="shared" si="235"/>
        <v>#N/A</v>
      </c>
      <c r="P1431" s="99">
        <f t="shared" si="236"/>
        <v>0</v>
      </c>
      <c r="Q1431" s="100">
        <f t="shared" si="237"/>
        <v>0</v>
      </c>
      <c r="R1431" s="105" t="e">
        <f t="shared" si="238"/>
        <v>#DIV/0!</v>
      </c>
      <c r="S1431" s="101" t="e">
        <f t="shared" si="239"/>
        <v>#N/A</v>
      </c>
      <c r="T1431" s="102"/>
      <c r="U1431" s="107"/>
      <c r="V1431" s="5"/>
    </row>
    <row r="1432" spans="1:22" ht="15.6" hidden="1" x14ac:dyDescent="0.3">
      <c r="A1432" s="18"/>
      <c r="B1432" s="92" t="str">
        <f>+IFERROR(VLOOKUP(A1432,'Details local delivery'!B:C,2,0),"-")</f>
        <v>-</v>
      </c>
      <c r="C1432" s="93" t="str">
        <f t="shared" si="233"/>
        <v>-</v>
      </c>
      <c r="D1432" s="94" t="str">
        <f>+IFERROR(VLOOKUP(A1432,'Details local delivery'!B:E,4,0),"-")</f>
        <v>-</v>
      </c>
      <c r="E1432" s="94" t="e">
        <f>VLOOKUP(A1432,'Details local delivery'!B:L,11,0)</f>
        <v>#N/A</v>
      </c>
      <c r="F1432" s="94">
        <f>SUMIFS('Details local delivery'!M:M,'Details local delivery'!G:G,'RECAP Delivery Plan '!A1432)</f>
        <v>0</v>
      </c>
      <c r="G1432" s="94" t="e">
        <f>VLOOKUP(A1432,'Details local delivery'!B:J,9,0)</f>
        <v>#N/A</v>
      </c>
      <c r="H1432" s="95">
        <f>SUMIFS('Details local delivery'!K:K,'Details local delivery'!G:G,'RECAP Delivery Plan '!A1432)</f>
        <v>0</v>
      </c>
      <c r="I1432" s="96">
        <f>SUMIFS('Details local delivery'!Y:Y,'Details local delivery'!B:B,A:A)</f>
        <v>0</v>
      </c>
      <c r="J1432" s="97" t="e">
        <f>AVERAGEIFS('Details local delivery'!W:W,'Details local delivery'!B:B,A1432)</f>
        <v>#DIV/0!</v>
      </c>
      <c r="K1432" s="96">
        <f>_xlfn.MAXIFS('Details local delivery'!Z:Z,'Details local delivery'!B:B,A1432)</f>
        <v>0</v>
      </c>
      <c r="L1432" s="96">
        <f>_xlfn.MAXIFS('Details local delivery'!AA:AA,'Details local delivery'!B:B,A1432)</f>
        <v>0</v>
      </c>
      <c r="M1432" s="256">
        <f>IFERROR(_xlfn.MAXIFS('Details local delivery'!AB:AB,'Details local delivery'!B:B,A1432),"-")</f>
        <v>0</v>
      </c>
      <c r="N1432" s="104" t="e">
        <f t="shared" si="234"/>
        <v>#N/A</v>
      </c>
      <c r="O1432" s="104" t="e">
        <f t="shared" si="235"/>
        <v>#N/A</v>
      </c>
      <c r="P1432" s="99">
        <f t="shared" si="236"/>
        <v>0</v>
      </c>
      <c r="Q1432" s="100">
        <f t="shared" si="237"/>
        <v>0</v>
      </c>
      <c r="R1432" s="105" t="e">
        <f t="shared" si="238"/>
        <v>#DIV/0!</v>
      </c>
      <c r="S1432" s="101" t="e">
        <f t="shared" si="239"/>
        <v>#N/A</v>
      </c>
      <c r="T1432" s="102"/>
      <c r="U1432" s="107"/>
      <c r="V1432" s="5"/>
    </row>
    <row r="1433" spans="1:22" ht="15.6" hidden="1" x14ac:dyDescent="0.3">
      <c r="A1433" s="18"/>
      <c r="B1433" s="92" t="str">
        <f>+IFERROR(VLOOKUP(A1433,'Details local delivery'!B:C,2,0),"-")</f>
        <v>-</v>
      </c>
      <c r="C1433" s="93" t="str">
        <f t="shared" si="233"/>
        <v>-</v>
      </c>
      <c r="D1433" s="94" t="str">
        <f>+IFERROR(VLOOKUP(A1433,'Details local delivery'!B:E,4,0),"-")</f>
        <v>-</v>
      </c>
      <c r="E1433" s="94" t="e">
        <f>VLOOKUP(A1433,'Details local delivery'!B:L,11,0)</f>
        <v>#N/A</v>
      </c>
      <c r="F1433" s="94">
        <f>SUMIFS('Details local delivery'!M:M,'Details local delivery'!G:G,'RECAP Delivery Plan '!A1433)</f>
        <v>0</v>
      </c>
      <c r="G1433" s="94" t="e">
        <f>VLOOKUP(A1433,'Details local delivery'!B:J,9,0)</f>
        <v>#N/A</v>
      </c>
      <c r="H1433" s="95">
        <f>SUMIFS('Details local delivery'!K:K,'Details local delivery'!G:G,'RECAP Delivery Plan '!A1433)</f>
        <v>0</v>
      </c>
      <c r="I1433" s="96">
        <f>SUMIFS('Details local delivery'!Y:Y,'Details local delivery'!B:B,A:A)</f>
        <v>0</v>
      </c>
      <c r="J1433" s="97" t="e">
        <f>AVERAGEIFS('Details local delivery'!W:W,'Details local delivery'!B:B,A1433)</f>
        <v>#DIV/0!</v>
      </c>
      <c r="K1433" s="96">
        <f>_xlfn.MAXIFS('Details local delivery'!Z:Z,'Details local delivery'!B:B,A1433)</f>
        <v>0</v>
      </c>
      <c r="L1433" s="96">
        <f>_xlfn.MAXIFS('Details local delivery'!AA:AA,'Details local delivery'!B:B,A1433)</f>
        <v>0</v>
      </c>
      <c r="M1433" s="256">
        <f>IFERROR(_xlfn.MAXIFS('Details local delivery'!AB:AB,'Details local delivery'!B:B,A1433),"-")</f>
        <v>0</v>
      </c>
      <c r="N1433" s="104" t="e">
        <f t="shared" si="234"/>
        <v>#N/A</v>
      </c>
      <c r="O1433" s="104" t="e">
        <f t="shared" si="235"/>
        <v>#N/A</v>
      </c>
      <c r="P1433" s="99">
        <f t="shared" si="236"/>
        <v>0</v>
      </c>
      <c r="Q1433" s="100">
        <f t="shared" si="237"/>
        <v>0</v>
      </c>
      <c r="R1433" s="105" t="e">
        <f t="shared" si="238"/>
        <v>#DIV/0!</v>
      </c>
      <c r="S1433" s="101" t="e">
        <f t="shared" si="239"/>
        <v>#N/A</v>
      </c>
      <c r="T1433" s="102"/>
      <c r="U1433" s="107"/>
      <c r="V1433" s="5"/>
    </row>
    <row r="1434" spans="1:22" ht="15.6" hidden="1" x14ac:dyDescent="0.3">
      <c r="A1434" s="18"/>
      <c r="B1434" s="92" t="str">
        <f>+IFERROR(VLOOKUP(A1434,'Details local delivery'!B:C,2,0),"-")</f>
        <v>-</v>
      </c>
      <c r="C1434" s="93" t="str">
        <f t="shared" si="233"/>
        <v>-</v>
      </c>
      <c r="D1434" s="94" t="str">
        <f>+IFERROR(VLOOKUP(A1434,'Details local delivery'!B:E,4,0),"-")</f>
        <v>-</v>
      </c>
      <c r="E1434" s="94" t="e">
        <f>VLOOKUP(A1434,'Details local delivery'!B:L,11,0)</f>
        <v>#N/A</v>
      </c>
      <c r="F1434" s="94">
        <f>SUMIFS('Details local delivery'!M:M,'Details local delivery'!G:G,'RECAP Delivery Plan '!A1434)</f>
        <v>0</v>
      </c>
      <c r="G1434" s="94" t="e">
        <f>VLOOKUP(A1434,'Details local delivery'!B:J,9,0)</f>
        <v>#N/A</v>
      </c>
      <c r="H1434" s="95">
        <f>SUMIFS('Details local delivery'!K:K,'Details local delivery'!G:G,'RECAP Delivery Plan '!A1434)</f>
        <v>0</v>
      </c>
      <c r="I1434" s="96">
        <f>SUMIFS('Details local delivery'!Y:Y,'Details local delivery'!B:B,A:A)</f>
        <v>0</v>
      </c>
      <c r="J1434" s="97" t="e">
        <f>AVERAGEIFS('Details local delivery'!W:W,'Details local delivery'!B:B,A1434)</f>
        <v>#DIV/0!</v>
      </c>
      <c r="K1434" s="96">
        <f>_xlfn.MAXIFS('Details local delivery'!Z:Z,'Details local delivery'!B:B,A1434)</f>
        <v>0</v>
      </c>
      <c r="L1434" s="96">
        <f>_xlfn.MAXIFS('Details local delivery'!AA:AA,'Details local delivery'!B:B,A1434)</f>
        <v>0</v>
      </c>
      <c r="M1434" s="256">
        <f>IFERROR(_xlfn.MAXIFS('Details local delivery'!AB:AB,'Details local delivery'!B:B,A1434),"-")</f>
        <v>0</v>
      </c>
      <c r="N1434" s="104" t="e">
        <f t="shared" si="234"/>
        <v>#N/A</v>
      </c>
      <c r="O1434" s="104" t="e">
        <f t="shared" si="235"/>
        <v>#N/A</v>
      </c>
      <c r="P1434" s="99">
        <f t="shared" si="236"/>
        <v>0</v>
      </c>
      <c r="Q1434" s="100">
        <f t="shared" si="237"/>
        <v>0</v>
      </c>
      <c r="R1434" s="105" t="e">
        <f t="shared" si="238"/>
        <v>#DIV/0!</v>
      </c>
      <c r="S1434" s="101" t="e">
        <f t="shared" si="239"/>
        <v>#N/A</v>
      </c>
      <c r="T1434" s="102"/>
      <c r="U1434" s="107"/>
      <c r="V1434" s="5"/>
    </row>
    <row r="1435" spans="1:22" ht="15.6" hidden="1" x14ac:dyDescent="0.3">
      <c r="A1435" s="18"/>
      <c r="B1435" s="92" t="str">
        <f>+IFERROR(VLOOKUP(A1435,'Details local delivery'!B:C,2,0),"-")</f>
        <v>-</v>
      </c>
      <c r="C1435" s="93" t="str">
        <f t="shared" si="233"/>
        <v>-</v>
      </c>
      <c r="D1435" s="94" t="str">
        <f>+IFERROR(VLOOKUP(A1435,'Details local delivery'!B:E,4,0),"-")</f>
        <v>-</v>
      </c>
      <c r="E1435" s="94" t="e">
        <f>VLOOKUP(A1435,'Details local delivery'!B:L,11,0)</f>
        <v>#N/A</v>
      </c>
      <c r="F1435" s="94">
        <f>SUMIFS('Details local delivery'!M:M,'Details local delivery'!G:G,'RECAP Delivery Plan '!A1435)</f>
        <v>0</v>
      </c>
      <c r="G1435" s="94" t="e">
        <f>VLOOKUP(A1435,'Details local delivery'!B:J,9,0)</f>
        <v>#N/A</v>
      </c>
      <c r="H1435" s="95">
        <v>900</v>
      </c>
      <c r="I1435" s="96">
        <f>SUMIFS('Details local delivery'!Y:Y,'Details local delivery'!B:B,A:A)</f>
        <v>0</v>
      </c>
      <c r="J1435" s="97" t="e">
        <f>AVERAGEIFS('Details local delivery'!W:W,'Details local delivery'!B:B,A1435)</f>
        <v>#DIV/0!</v>
      </c>
      <c r="K1435" s="96">
        <f>_xlfn.MAXIFS('Details local delivery'!Z:Z,'Details local delivery'!B:B,A1435)</f>
        <v>0</v>
      </c>
      <c r="L1435" s="96">
        <f>_xlfn.MAXIFS('Details local delivery'!AA:AA,'Details local delivery'!B:B,A1435)</f>
        <v>0</v>
      </c>
      <c r="M1435" s="96">
        <f>_xlfn.MAXIFS('Details local delivery'!AB:AB,'Details local delivery'!B:B,A1435)</f>
        <v>0</v>
      </c>
      <c r="N1435" s="104" t="e">
        <f t="shared" si="234"/>
        <v>#N/A</v>
      </c>
      <c r="O1435" s="104" t="e">
        <f t="shared" si="235"/>
        <v>#N/A</v>
      </c>
      <c r="P1435" s="99">
        <f t="shared" si="236"/>
        <v>0</v>
      </c>
      <c r="Q1435" s="100">
        <f t="shared" si="237"/>
        <v>0</v>
      </c>
      <c r="R1435" s="105" t="e">
        <f t="shared" si="238"/>
        <v>#DIV/0!</v>
      </c>
      <c r="S1435" s="101" t="e">
        <f t="shared" si="239"/>
        <v>#N/A</v>
      </c>
      <c r="T1435" s="102"/>
      <c r="U1435" s="107"/>
      <c r="V1435" s="5"/>
    </row>
    <row r="1436" spans="1:22" ht="15.6" hidden="1" x14ac:dyDescent="0.3">
      <c r="A1436" s="18"/>
      <c r="B1436" s="92" t="str">
        <f>+IFERROR(VLOOKUP(A1436,'Details local delivery'!B:C,2,0),"-")</f>
        <v>-</v>
      </c>
      <c r="C1436" s="93" t="str">
        <f t="shared" si="233"/>
        <v>-</v>
      </c>
      <c r="D1436" s="94" t="str">
        <f>+IFERROR(VLOOKUP(A1436,'Details local delivery'!B:E,4,0),"-")</f>
        <v>-</v>
      </c>
      <c r="E1436" s="94" t="e">
        <f>VLOOKUP(A1436,'Details local delivery'!B:L,11,0)</f>
        <v>#N/A</v>
      </c>
      <c r="F1436" s="94">
        <f>SUMIFS('Details local delivery'!M:M,'Details local delivery'!G:G,'RECAP Delivery Plan '!A1436)</f>
        <v>0</v>
      </c>
      <c r="G1436" s="94" t="e">
        <f>VLOOKUP(A1436,'Details local delivery'!B:J,9,0)</f>
        <v>#N/A</v>
      </c>
      <c r="H1436" s="95">
        <f>SUMIFS('Details local delivery'!K:K,'Details local delivery'!G:G,'RECAP Delivery Plan '!A1436)</f>
        <v>0</v>
      </c>
      <c r="I1436" s="96">
        <f>SUMIFS('Details local delivery'!Y:Y,'Details local delivery'!B:B,A:A)</f>
        <v>0</v>
      </c>
      <c r="J1436" s="97" t="e">
        <f>AVERAGEIFS('Details local delivery'!W:W,'Details local delivery'!B:B,A1436)</f>
        <v>#DIV/0!</v>
      </c>
      <c r="K1436" s="96">
        <f>_xlfn.MAXIFS('Details local delivery'!Z:Z,'Details local delivery'!B:B,A1436)</f>
        <v>0</v>
      </c>
      <c r="L1436" s="96">
        <f>_xlfn.MAXIFS('Details local delivery'!AA:AA,'Details local delivery'!B:B,A1436)</f>
        <v>0</v>
      </c>
      <c r="M1436" s="256">
        <f>IFERROR(_xlfn.MAXIFS('Details local delivery'!AB:AB,'Details local delivery'!B:B,A1436),"-")</f>
        <v>0</v>
      </c>
      <c r="N1436" s="104" t="e">
        <f t="shared" si="234"/>
        <v>#N/A</v>
      </c>
      <c r="O1436" s="104" t="e">
        <f t="shared" si="235"/>
        <v>#N/A</v>
      </c>
      <c r="P1436" s="99">
        <f t="shared" si="236"/>
        <v>0</v>
      </c>
      <c r="Q1436" s="100">
        <f t="shared" si="237"/>
        <v>0</v>
      </c>
      <c r="R1436" s="105" t="e">
        <f t="shared" si="238"/>
        <v>#DIV/0!</v>
      </c>
      <c r="S1436" s="101" t="e">
        <f t="shared" si="239"/>
        <v>#N/A</v>
      </c>
      <c r="T1436" s="102"/>
      <c r="U1436" s="107"/>
      <c r="V1436" s="5"/>
    </row>
    <row r="1437" spans="1:22" ht="15.6" hidden="1" x14ac:dyDescent="0.3">
      <c r="A1437" s="18"/>
      <c r="B1437" s="92" t="str">
        <f>+IFERROR(VLOOKUP(A1437,'Details local delivery'!B:C,2,0),"-")</f>
        <v>-</v>
      </c>
      <c r="C1437" s="93" t="str">
        <f t="shared" si="233"/>
        <v>-</v>
      </c>
      <c r="D1437" s="94" t="str">
        <f>+IFERROR(VLOOKUP(A1437,'Details local delivery'!B:E,4,0),"-")</f>
        <v>-</v>
      </c>
      <c r="E1437" s="94" t="e">
        <f>VLOOKUP(A1437,'Details local delivery'!B:L,11,0)</f>
        <v>#N/A</v>
      </c>
      <c r="F1437" s="94">
        <f>SUMIFS('Details local delivery'!M:M,'Details local delivery'!G:G,'RECAP Delivery Plan '!A1437)</f>
        <v>0</v>
      </c>
      <c r="G1437" s="94" t="e">
        <f>VLOOKUP(A1437,'Details local delivery'!B:J,9,0)</f>
        <v>#N/A</v>
      </c>
      <c r="H1437" s="95">
        <f>SUMIFS('Details local delivery'!K:K,'Details local delivery'!G:G,'RECAP Delivery Plan '!A1437)</f>
        <v>0</v>
      </c>
      <c r="I1437" s="96">
        <f>SUMIFS('Details local delivery'!Y:Y,'Details local delivery'!B:B,A:A)</f>
        <v>0</v>
      </c>
      <c r="J1437" s="97" t="e">
        <f>AVERAGEIFS('Details local delivery'!W:W,'Details local delivery'!B:B,A1437)</f>
        <v>#DIV/0!</v>
      </c>
      <c r="K1437" s="96">
        <f>_xlfn.MAXIFS('Details local delivery'!Z:Z,'Details local delivery'!B:B,A1437)</f>
        <v>0</v>
      </c>
      <c r="L1437" s="96">
        <f>_xlfn.MAXIFS('Details local delivery'!AA:AA,'Details local delivery'!B:B,A1437)</f>
        <v>0</v>
      </c>
      <c r="M1437" s="256">
        <f>IFERROR(_xlfn.MAXIFS('Details local delivery'!AB:AB,'Details local delivery'!B:B,A1437),"-")</f>
        <v>0</v>
      </c>
      <c r="N1437" s="104" t="e">
        <f t="shared" si="234"/>
        <v>#N/A</v>
      </c>
      <c r="O1437" s="104" t="e">
        <f t="shared" si="235"/>
        <v>#N/A</v>
      </c>
      <c r="P1437" s="99">
        <f t="shared" si="236"/>
        <v>0</v>
      </c>
      <c r="Q1437" s="100">
        <f t="shared" si="237"/>
        <v>0</v>
      </c>
      <c r="R1437" s="105" t="e">
        <f t="shared" si="238"/>
        <v>#DIV/0!</v>
      </c>
      <c r="S1437" s="101" t="e">
        <f t="shared" si="239"/>
        <v>#N/A</v>
      </c>
      <c r="T1437" s="102"/>
      <c r="U1437" s="107"/>
      <c r="V1437" s="5"/>
    </row>
    <row r="1438" spans="1:22" ht="15.6" hidden="1" x14ac:dyDescent="0.3">
      <c r="A1438" s="18"/>
      <c r="B1438" s="92" t="str">
        <f>+IFERROR(VLOOKUP(A1438,'Details local delivery'!B:C,2,0),"-")</f>
        <v>-</v>
      </c>
      <c r="C1438" s="93" t="str">
        <f t="shared" ref="C1438:C1501" si="240">B1438</f>
        <v>-</v>
      </c>
      <c r="D1438" s="94" t="str">
        <f>+IFERROR(VLOOKUP(A1438,'Details local delivery'!B:E,4,0),"-")</f>
        <v>-</v>
      </c>
      <c r="E1438" s="94" t="e">
        <f>VLOOKUP(A1438,'Details local delivery'!B:L,11,0)</f>
        <v>#N/A</v>
      </c>
      <c r="F1438" s="94">
        <f>SUMIFS('Details local delivery'!M:M,'Details local delivery'!G:G,'RECAP Delivery Plan '!A1438)</f>
        <v>0</v>
      </c>
      <c r="G1438" s="94" t="e">
        <f>VLOOKUP(A1438,'Details local delivery'!B:J,9,0)</f>
        <v>#N/A</v>
      </c>
      <c r="H1438" s="95">
        <f>SUMIFS('Details local delivery'!K:K,'Details local delivery'!G:G,'RECAP Delivery Plan '!A1438)</f>
        <v>0</v>
      </c>
      <c r="I1438" s="96">
        <f>SUMIFS('Details local delivery'!Y:Y,'Details local delivery'!B:B,A:A)</f>
        <v>0</v>
      </c>
      <c r="J1438" s="97" t="e">
        <f>AVERAGEIFS('Details local delivery'!W:W,'Details local delivery'!B:B,A1438)</f>
        <v>#DIV/0!</v>
      </c>
      <c r="K1438" s="96">
        <f>_xlfn.MAXIFS('Details local delivery'!Z:Z,'Details local delivery'!B:B,A1438)</f>
        <v>0</v>
      </c>
      <c r="L1438" s="96">
        <f>_xlfn.MAXIFS('Details local delivery'!AA:AA,'Details local delivery'!B:B,A1438)</f>
        <v>0</v>
      </c>
      <c r="M1438" s="256">
        <f>IFERROR(_xlfn.MAXIFS('Details local delivery'!AB:AB,'Details local delivery'!B:B,A1438),"-")</f>
        <v>0</v>
      </c>
      <c r="N1438" s="104" t="e">
        <f t="shared" ref="N1438:N1501" si="241">+F1438/E1438</f>
        <v>#N/A</v>
      </c>
      <c r="O1438" s="104" t="e">
        <f t="shared" ref="O1438:O1501" si="242">+H1438/G1438</f>
        <v>#N/A</v>
      </c>
      <c r="P1438" s="99">
        <f t="shared" ref="P1438:P1501" si="243">K1438+L1438+M1438</f>
        <v>0</v>
      </c>
      <c r="Q1438" s="100">
        <f t="shared" ref="Q1438:Q1501" si="244">P1438+I1438</f>
        <v>0</v>
      </c>
      <c r="R1438" s="105" t="e">
        <f t="shared" ref="R1438:R1501" si="245">Q1438/P1438</f>
        <v>#DIV/0!</v>
      </c>
      <c r="S1438" s="101" t="e">
        <f t="shared" si="239"/>
        <v>#N/A</v>
      </c>
      <c r="T1438" s="102"/>
      <c r="U1438" s="107"/>
      <c r="V1438" s="5"/>
    </row>
    <row r="1439" spans="1:22" ht="15.6" hidden="1" x14ac:dyDescent="0.3">
      <c r="A1439" s="18"/>
      <c r="B1439" s="92" t="str">
        <f>+IFERROR(VLOOKUP(A1439,'Details local delivery'!B:C,2,0),"-")</f>
        <v>-</v>
      </c>
      <c r="C1439" s="93" t="str">
        <f t="shared" si="240"/>
        <v>-</v>
      </c>
      <c r="D1439" s="94" t="str">
        <f>+IFERROR(VLOOKUP(A1439,'Details local delivery'!B:E,4,0),"-")</f>
        <v>-</v>
      </c>
      <c r="E1439" s="94" t="e">
        <f>VLOOKUP(A1439,'Details local delivery'!B:L,11,0)</f>
        <v>#N/A</v>
      </c>
      <c r="F1439" s="94">
        <f>SUMIFS('Details local delivery'!M:M,'Details local delivery'!G:G,'RECAP Delivery Plan '!A1439)</f>
        <v>0</v>
      </c>
      <c r="G1439" s="94" t="e">
        <f>VLOOKUP(A1439,'Details local delivery'!B:J,9,0)</f>
        <v>#N/A</v>
      </c>
      <c r="H1439" s="95">
        <f>SUMIFS('Details local delivery'!K:K,'Details local delivery'!G:G,'RECAP Delivery Plan '!A1439)</f>
        <v>0</v>
      </c>
      <c r="I1439" s="96">
        <f>SUMIFS('Details local delivery'!Y:Y,'Details local delivery'!B:B,A:A)</f>
        <v>0</v>
      </c>
      <c r="J1439" s="97" t="e">
        <f>AVERAGEIFS('Details local delivery'!W:W,'Details local delivery'!B:B,A1439)</f>
        <v>#DIV/0!</v>
      </c>
      <c r="K1439" s="96">
        <f>_xlfn.MAXIFS('Details local delivery'!Z:Z,'Details local delivery'!B:B,A1439)</f>
        <v>0</v>
      </c>
      <c r="L1439" s="96">
        <f>_xlfn.MAXIFS('Details local delivery'!AA:AA,'Details local delivery'!B:B,A1439)</f>
        <v>0</v>
      </c>
      <c r="M1439" s="96">
        <f>_xlfn.MAXIFS('Details local delivery'!AB:AB,'Details local delivery'!B:B,A1439)</f>
        <v>0</v>
      </c>
      <c r="N1439" s="104" t="e">
        <f t="shared" si="241"/>
        <v>#N/A</v>
      </c>
      <c r="O1439" s="104" t="e">
        <f t="shared" si="242"/>
        <v>#N/A</v>
      </c>
      <c r="P1439" s="99">
        <f t="shared" si="243"/>
        <v>0</v>
      </c>
      <c r="Q1439" s="100">
        <f t="shared" si="244"/>
        <v>0</v>
      </c>
      <c r="R1439" s="105" t="e">
        <f t="shared" si="245"/>
        <v>#DIV/0!</v>
      </c>
      <c r="S1439" s="101" t="e">
        <f t="shared" si="239"/>
        <v>#N/A</v>
      </c>
      <c r="T1439" s="102"/>
      <c r="U1439" s="107"/>
      <c r="V1439" s="5"/>
    </row>
    <row r="1440" spans="1:22" ht="15.6" hidden="1" x14ac:dyDescent="0.3">
      <c r="A1440" s="18"/>
      <c r="B1440" s="92" t="str">
        <f>+IFERROR(VLOOKUP(A1440,'Details local delivery'!B:C,2,0),"-")</f>
        <v>-</v>
      </c>
      <c r="C1440" s="93" t="str">
        <f t="shared" si="240"/>
        <v>-</v>
      </c>
      <c r="D1440" s="94" t="str">
        <f>+IFERROR(VLOOKUP(A1440,'Details local delivery'!B:E,4,0),"-")</f>
        <v>-</v>
      </c>
      <c r="E1440" s="94" t="e">
        <f>VLOOKUP(A1440,'Details local delivery'!B:L,11,0)</f>
        <v>#N/A</v>
      </c>
      <c r="F1440" s="94">
        <f>SUMIFS('Details local delivery'!M:M,'Details local delivery'!G:G,'RECAP Delivery Plan '!A1440)</f>
        <v>0</v>
      </c>
      <c r="G1440" s="94" t="e">
        <f>VLOOKUP(A1440,'Details local delivery'!B:J,9,0)</f>
        <v>#N/A</v>
      </c>
      <c r="H1440" s="95">
        <f>SUMIFS('Details local delivery'!K:K,'Details local delivery'!G:G,'RECAP Delivery Plan '!A1440)</f>
        <v>0</v>
      </c>
      <c r="I1440" s="96">
        <f>SUMIFS('Details local delivery'!Y:Y,'Details local delivery'!B:B,A:A)</f>
        <v>0</v>
      </c>
      <c r="J1440" s="97" t="e">
        <f>AVERAGEIFS('Details local delivery'!W:W,'Details local delivery'!B:B,A1440)</f>
        <v>#DIV/0!</v>
      </c>
      <c r="K1440" s="96">
        <f>_xlfn.MAXIFS('Details local delivery'!Z:Z,'Details local delivery'!B:B,A1440)</f>
        <v>0</v>
      </c>
      <c r="L1440" s="96">
        <f>_xlfn.MAXIFS('Details local delivery'!AA:AA,'Details local delivery'!B:B,A1440)</f>
        <v>0</v>
      </c>
      <c r="M1440" s="256">
        <f>IFERROR(_xlfn.MAXIFS('Details local delivery'!AB:AB,'Details local delivery'!B:B,A1440),"-")</f>
        <v>0</v>
      </c>
      <c r="N1440" s="104" t="e">
        <f t="shared" si="241"/>
        <v>#N/A</v>
      </c>
      <c r="O1440" s="104" t="e">
        <f t="shared" si="242"/>
        <v>#N/A</v>
      </c>
      <c r="P1440" s="99">
        <f t="shared" si="243"/>
        <v>0</v>
      </c>
      <c r="Q1440" s="100">
        <f t="shared" si="244"/>
        <v>0</v>
      </c>
      <c r="R1440" s="105" t="e">
        <f t="shared" si="245"/>
        <v>#DIV/0!</v>
      </c>
      <c r="S1440" s="101" t="e">
        <f t="shared" si="239"/>
        <v>#N/A</v>
      </c>
      <c r="T1440" s="102"/>
      <c r="U1440" s="107"/>
      <c r="V1440" s="5"/>
    </row>
    <row r="1441" spans="1:22" ht="15.6" hidden="1" x14ac:dyDescent="0.3">
      <c r="A1441" s="18"/>
      <c r="B1441" s="92" t="str">
        <f>+IFERROR(VLOOKUP(A1441,'Details local delivery'!B:C,2,0),"-")</f>
        <v>-</v>
      </c>
      <c r="C1441" s="93" t="str">
        <f t="shared" si="240"/>
        <v>-</v>
      </c>
      <c r="D1441" s="94" t="str">
        <f>+IFERROR(VLOOKUP(A1441,'Details local delivery'!B:E,4,0),"-")</f>
        <v>-</v>
      </c>
      <c r="E1441" s="94" t="e">
        <f>VLOOKUP(A1441,'Details local delivery'!B:L,11,0)</f>
        <v>#N/A</v>
      </c>
      <c r="F1441" s="94">
        <f>SUMIFS('Details local delivery'!M:M,'Details local delivery'!G:G,'RECAP Delivery Plan '!A1441)</f>
        <v>0</v>
      </c>
      <c r="G1441" s="94" t="e">
        <f>VLOOKUP(A1441,'Details local delivery'!B:J,9,0)</f>
        <v>#N/A</v>
      </c>
      <c r="H1441" s="95">
        <f>SUMIFS('Details local delivery'!K:K,'Details local delivery'!G:G,'RECAP Delivery Plan '!A1441)</f>
        <v>0</v>
      </c>
      <c r="I1441" s="96">
        <f>SUMIFS('Details local delivery'!Y:Y,'Details local delivery'!B:B,A:A)</f>
        <v>0</v>
      </c>
      <c r="J1441" s="97" t="e">
        <f>AVERAGEIFS('Details local delivery'!W:W,'Details local delivery'!B:B,A1441)</f>
        <v>#DIV/0!</v>
      </c>
      <c r="K1441" s="96">
        <f>_xlfn.MAXIFS('Details local delivery'!Z:Z,'Details local delivery'!B:B,A1441)</f>
        <v>0</v>
      </c>
      <c r="L1441" s="96">
        <f>_xlfn.MAXIFS('Details local delivery'!AA:AA,'Details local delivery'!B:B,A1441)</f>
        <v>0</v>
      </c>
      <c r="M1441" s="256">
        <f>IFERROR(_xlfn.MAXIFS('Details local delivery'!AB:AB,'Details local delivery'!B:B,A1441),"-")</f>
        <v>0</v>
      </c>
      <c r="N1441" s="104" t="e">
        <f t="shared" si="241"/>
        <v>#N/A</v>
      </c>
      <c r="O1441" s="104" t="e">
        <f t="shared" si="242"/>
        <v>#N/A</v>
      </c>
      <c r="P1441" s="99">
        <f t="shared" si="243"/>
        <v>0</v>
      </c>
      <c r="Q1441" s="100">
        <f t="shared" si="244"/>
        <v>0</v>
      </c>
      <c r="R1441" s="105" t="e">
        <f t="shared" si="245"/>
        <v>#DIV/0!</v>
      </c>
      <c r="S1441" s="101" t="e">
        <f t="shared" si="239"/>
        <v>#N/A</v>
      </c>
      <c r="T1441" s="102"/>
      <c r="U1441" s="107"/>
      <c r="V1441" s="5"/>
    </row>
    <row r="1442" spans="1:22" ht="15.6" hidden="1" x14ac:dyDescent="0.3">
      <c r="A1442" s="18"/>
      <c r="B1442" s="92" t="str">
        <f>+IFERROR(VLOOKUP(A1442,'Details local delivery'!B:C,2,0),"-")</f>
        <v>-</v>
      </c>
      <c r="C1442" s="93" t="str">
        <f t="shared" si="240"/>
        <v>-</v>
      </c>
      <c r="D1442" s="94" t="str">
        <f>+IFERROR(VLOOKUP(A1442,'Details local delivery'!B:E,4,0),"-")</f>
        <v>-</v>
      </c>
      <c r="E1442" s="94" t="e">
        <f>VLOOKUP(A1442,'Details local delivery'!B:L,11,0)</f>
        <v>#N/A</v>
      </c>
      <c r="F1442" s="94">
        <f>SUMIFS('Details local delivery'!M:M,'Details local delivery'!G:G,'RECAP Delivery Plan '!A1442)</f>
        <v>0</v>
      </c>
      <c r="G1442" s="94" t="e">
        <f>VLOOKUP(A1442,'Details local delivery'!B:J,9,0)</f>
        <v>#N/A</v>
      </c>
      <c r="H1442" s="95">
        <f>SUMIFS('Details local delivery'!K:K,'Details local delivery'!G:G,'RECAP Delivery Plan '!A1442)</f>
        <v>0</v>
      </c>
      <c r="I1442" s="96">
        <f>SUMIFS('Details local delivery'!Y:Y,'Details local delivery'!B:B,A:A)</f>
        <v>0</v>
      </c>
      <c r="J1442" s="97" t="e">
        <f>AVERAGEIFS('Details local delivery'!W:W,'Details local delivery'!B:B,A1442)</f>
        <v>#DIV/0!</v>
      </c>
      <c r="K1442" s="96">
        <f>_xlfn.MAXIFS('Details local delivery'!Z:Z,'Details local delivery'!B:B,A1442)</f>
        <v>0</v>
      </c>
      <c r="L1442" s="96">
        <f>_xlfn.MAXIFS('Details local delivery'!AA:AA,'Details local delivery'!B:B,A1442)</f>
        <v>0</v>
      </c>
      <c r="M1442" s="96">
        <f>_xlfn.MAXIFS('Details local delivery'!AB:AB,'Details local delivery'!B:B,A1442)</f>
        <v>0</v>
      </c>
      <c r="N1442" s="104" t="e">
        <f t="shared" si="241"/>
        <v>#N/A</v>
      </c>
      <c r="O1442" s="104" t="e">
        <f t="shared" si="242"/>
        <v>#N/A</v>
      </c>
      <c r="P1442" s="99">
        <f t="shared" si="243"/>
        <v>0</v>
      </c>
      <c r="Q1442" s="100">
        <f t="shared" si="244"/>
        <v>0</v>
      </c>
      <c r="R1442" s="105" t="e">
        <f t="shared" si="245"/>
        <v>#DIV/0!</v>
      </c>
      <c r="S1442" s="101" t="e">
        <f t="shared" si="239"/>
        <v>#N/A</v>
      </c>
      <c r="T1442" s="102"/>
      <c r="U1442" s="107"/>
      <c r="V1442" s="5"/>
    </row>
    <row r="1443" spans="1:22" ht="15.6" hidden="1" x14ac:dyDescent="0.3">
      <c r="A1443" s="18"/>
      <c r="B1443" s="92" t="str">
        <f>+IFERROR(VLOOKUP(A1443,'Details local delivery'!B:C,2,0),"-")</f>
        <v>-</v>
      </c>
      <c r="C1443" s="93" t="str">
        <f t="shared" si="240"/>
        <v>-</v>
      </c>
      <c r="D1443" s="94" t="str">
        <f>+IFERROR(VLOOKUP(A1443,'Details local delivery'!B:E,4,0),"-")</f>
        <v>-</v>
      </c>
      <c r="E1443" s="94" t="e">
        <f>VLOOKUP(A1443,'Details local delivery'!B:L,11,0)</f>
        <v>#N/A</v>
      </c>
      <c r="F1443" s="94">
        <f>SUMIFS('Details local delivery'!M:M,'Details local delivery'!G:G,'RECAP Delivery Plan '!A1443)</f>
        <v>0</v>
      </c>
      <c r="G1443" s="94" t="e">
        <f>VLOOKUP(A1443,'Details local delivery'!B:J,9,0)</f>
        <v>#N/A</v>
      </c>
      <c r="H1443" s="95">
        <f>SUMIFS('Details local delivery'!K:K,'Details local delivery'!G:G,'RECAP Delivery Plan '!A1443)</f>
        <v>0</v>
      </c>
      <c r="I1443" s="96">
        <f>SUMIFS('Details local delivery'!Y:Y,'Details local delivery'!B:B,A:A)</f>
        <v>0</v>
      </c>
      <c r="J1443" s="97" t="e">
        <f>AVERAGEIFS('Details local delivery'!W:W,'Details local delivery'!B:B,A1443)</f>
        <v>#DIV/0!</v>
      </c>
      <c r="K1443" s="96">
        <f>_xlfn.MAXIFS('Details local delivery'!Z:Z,'Details local delivery'!B:B,A1443)</f>
        <v>0</v>
      </c>
      <c r="L1443" s="96">
        <f>_xlfn.MAXIFS('Details local delivery'!AA:AA,'Details local delivery'!B:B,A1443)</f>
        <v>0</v>
      </c>
      <c r="M1443" s="256">
        <f>IFERROR(_xlfn.MAXIFS('Details local delivery'!AB:AB,'Details local delivery'!B:B,A1443),"-")</f>
        <v>0</v>
      </c>
      <c r="N1443" s="104" t="e">
        <f t="shared" si="241"/>
        <v>#N/A</v>
      </c>
      <c r="O1443" s="104" t="e">
        <f t="shared" si="242"/>
        <v>#N/A</v>
      </c>
      <c r="P1443" s="99">
        <f t="shared" si="243"/>
        <v>0</v>
      </c>
      <c r="Q1443" s="100">
        <f t="shared" si="244"/>
        <v>0</v>
      </c>
      <c r="R1443" s="105" t="e">
        <f t="shared" si="245"/>
        <v>#DIV/0!</v>
      </c>
      <c r="S1443" s="101" t="e">
        <f t="shared" si="239"/>
        <v>#N/A</v>
      </c>
      <c r="T1443" s="102"/>
      <c r="U1443" s="107"/>
      <c r="V1443" s="5"/>
    </row>
    <row r="1444" spans="1:22" ht="15.6" hidden="1" x14ac:dyDescent="0.3">
      <c r="A1444" s="18"/>
      <c r="B1444" s="92" t="str">
        <f>+IFERROR(VLOOKUP(A1444,'Details local delivery'!B:C,2,0),"-")</f>
        <v>-</v>
      </c>
      <c r="C1444" s="93" t="str">
        <f t="shared" si="240"/>
        <v>-</v>
      </c>
      <c r="D1444" s="94" t="str">
        <f>+IFERROR(VLOOKUP(A1444,'Details local delivery'!B:E,4,0),"-")</f>
        <v>-</v>
      </c>
      <c r="E1444" s="94" t="e">
        <f>VLOOKUP(A1444,'Details local delivery'!B:L,11,0)</f>
        <v>#N/A</v>
      </c>
      <c r="F1444" s="94">
        <f>SUMIFS('Details local delivery'!M:M,'Details local delivery'!G:G,'RECAP Delivery Plan '!A1444)</f>
        <v>0</v>
      </c>
      <c r="G1444" s="94" t="e">
        <f>VLOOKUP(A1444,'Details local delivery'!B:J,9,0)</f>
        <v>#N/A</v>
      </c>
      <c r="H1444" s="95">
        <f>SUMIFS('Details local delivery'!K:K,'Details local delivery'!G:G,'RECAP Delivery Plan '!A1444)</f>
        <v>0</v>
      </c>
      <c r="I1444" s="96">
        <f>SUMIFS('Details local delivery'!Y:Y,'Details local delivery'!B:B,A:A)</f>
        <v>0</v>
      </c>
      <c r="J1444" s="97" t="e">
        <f>AVERAGEIFS('Details local delivery'!W:W,'Details local delivery'!B:B,A1444)</f>
        <v>#DIV/0!</v>
      </c>
      <c r="K1444" s="96">
        <f>_xlfn.MAXIFS('Details local delivery'!Z:Z,'Details local delivery'!B:B,A1444)</f>
        <v>0</v>
      </c>
      <c r="L1444" s="96">
        <f>_xlfn.MAXIFS('Details local delivery'!AA:AA,'Details local delivery'!B:B,A1444)</f>
        <v>0</v>
      </c>
      <c r="M1444" s="96">
        <f>_xlfn.MAXIFS('Details local delivery'!AB:AB,'Details local delivery'!B:B,A1444)</f>
        <v>0</v>
      </c>
      <c r="N1444" s="104" t="e">
        <f t="shared" si="241"/>
        <v>#N/A</v>
      </c>
      <c r="O1444" s="104" t="e">
        <f t="shared" si="242"/>
        <v>#N/A</v>
      </c>
      <c r="P1444" s="99">
        <f t="shared" si="243"/>
        <v>0</v>
      </c>
      <c r="Q1444" s="100">
        <f t="shared" si="244"/>
        <v>0</v>
      </c>
      <c r="R1444" s="105" t="e">
        <f t="shared" si="245"/>
        <v>#DIV/0!</v>
      </c>
      <c r="S1444" s="101" t="e">
        <f t="shared" si="239"/>
        <v>#N/A</v>
      </c>
      <c r="T1444" s="102"/>
      <c r="U1444" s="107"/>
      <c r="V1444" s="5"/>
    </row>
    <row r="1445" spans="1:22" ht="15.6" hidden="1" x14ac:dyDescent="0.3">
      <c r="A1445" s="18"/>
      <c r="B1445" s="92" t="str">
        <f>+IFERROR(VLOOKUP(A1445,'Details local delivery'!B:C,2,0),"-")</f>
        <v>-</v>
      </c>
      <c r="C1445" s="93" t="str">
        <f t="shared" si="240"/>
        <v>-</v>
      </c>
      <c r="D1445" s="94" t="str">
        <f>+IFERROR(VLOOKUP(A1445,'Details local delivery'!B:E,4,0),"-")</f>
        <v>-</v>
      </c>
      <c r="E1445" s="94" t="e">
        <f>VLOOKUP(A1445,'Details local delivery'!B:L,11,0)</f>
        <v>#N/A</v>
      </c>
      <c r="F1445" s="94">
        <f>SUMIFS('Details local delivery'!M:M,'Details local delivery'!G:G,'RECAP Delivery Plan '!A1445)</f>
        <v>0</v>
      </c>
      <c r="G1445" s="94" t="e">
        <f>VLOOKUP(A1445,'Details local delivery'!B:J,9,0)</f>
        <v>#N/A</v>
      </c>
      <c r="H1445" s="95">
        <f>SUMIFS('Details local delivery'!K:K,'Details local delivery'!G:G,'RECAP Delivery Plan '!A1445)</f>
        <v>0</v>
      </c>
      <c r="I1445" s="96">
        <f>SUMIFS('Details local delivery'!Y:Y,'Details local delivery'!B:B,A:A)</f>
        <v>0</v>
      </c>
      <c r="J1445" s="97" t="e">
        <f>AVERAGEIFS('Details local delivery'!W:W,'Details local delivery'!B:B,A1445)</f>
        <v>#DIV/0!</v>
      </c>
      <c r="K1445" s="96">
        <f>_xlfn.MAXIFS('Details local delivery'!Z:Z,'Details local delivery'!B:B,A1445)</f>
        <v>0</v>
      </c>
      <c r="L1445" s="96">
        <f>_xlfn.MAXIFS('Details local delivery'!AA:AA,'Details local delivery'!B:B,A1445)</f>
        <v>0</v>
      </c>
      <c r="M1445" s="96">
        <f>_xlfn.MAXIFS('Details local delivery'!AB:AB,'Details local delivery'!B:B,A1445)</f>
        <v>0</v>
      </c>
      <c r="N1445" s="104" t="e">
        <f t="shared" si="241"/>
        <v>#N/A</v>
      </c>
      <c r="O1445" s="104" t="e">
        <f t="shared" si="242"/>
        <v>#N/A</v>
      </c>
      <c r="P1445" s="99">
        <f t="shared" si="243"/>
        <v>0</v>
      </c>
      <c r="Q1445" s="100">
        <f t="shared" si="244"/>
        <v>0</v>
      </c>
      <c r="R1445" s="105" t="e">
        <f t="shared" si="245"/>
        <v>#DIV/0!</v>
      </c>
      <c r="S1445" s="101" t="e">
        <f t="shared" si="239"/>
        <v>#N/A</v>
      </c>
      <c r="T1445" s="102"/>
      <c r="U1445" s="107"/>
      <c r="V1445" s="5"/>
    </row>
    <row r="1446" spans="1:22" ht="15.6" hidden="1" x14ac:dyDescent="0.3">
      <c r="A1446" s="18"/>
      <c r="B1446" s="92" t="str">
        <f>+IFERROR(VLOOKUP(A1446,'Details local delivery'!B:C,2,0),"-")</f>
        <v>-</v>
      </c>
      <c r="C1446" s="93" t="str">
        <f t="shared" si="240"/>
        <v>-</v>
      </c>
      <c r="D1446" s="94" t="str">
        <f>+IFERROR(VLOOKUP(A1446,'Details local delivery'!B:E,4,0),"-")</f>
        <v>-</v>
      </c>
      <c r="E1446" s="94" t="e">
        <f>VLOOKUP(A1446,'Details local delivery'!B:L,11,0)</f>
        <v>#N/A</v>
      </c>
      <c r="F1446" s="94">
        <f>SUMIFS('Details local delivery'!M:M,'Details local delivery'!G:G,'RECAP Delivery Plan '!A1446)</f>
        <v>0</v>
      </c>
      <c r="G1446" s="94" t="e">
        <f>VLOOKUP(A1446,'Details local delivery'!B:J,9,0)</f>
        <v>#N/A</v>
      </c>
      <c r="H1446" s="95">
        <f>SUMIFS('Details local delivery'!K:K,'Details local delivery'!G:G,'RECAP Delivery Plan '!A1446)</f>
        <v>0</v>
      </c>
      <c r="I1446" s="96">
        <f>SUMIFS('Details local delivery'!Y:Y,'Details local delivery'!B:B,A:A)</f>
        <v>0</v>
      </c>
      <c r="J1446" s="97" t="e">
        <f>AVERAGEIFS('Details local delivery'!W:W,'Details local delivery'!B:B,A1446)</f>
        <v>#DIV/0!</v>
      </c>
      <c r="K1446" s="96">
        <f>_xlfn.MAXIFS('Details local delivery'!Z:Z,'Details local delivery'!B:B,A1446)</f>
        <v>0</v>
      </c>
      <c r="L1446" s="96">
        <f>_xlfn.MAXIFS('Details local delivery'!AA:AA,'Details local delivery'!B:B,A1446)</f>
        <v>0</v>
      </c>
      <c r="M1446" s="96">
        <f>_xlfn.MAXIFS('Details local delivery'!AB:AB,'Details local delivery'!B:B,A1446)</f>
        <v>0</v>
      </c>
      <c r="N1446" s="104" t="e">
        <f t="shared" si="241"/>
        <v>#N/A</v>
      </c>
      <c r="O1446" s="104" t="e">
        <f t="shared" si="242"/>
        <v>#N/A</v>
      </c>
      <c r="P1446" s="99">
        <f t="shared" si="243"/>
        <v>0</v>
      </c>
      <c r="Q1446" s="100">
        <f t="shared" si="244"/>
        <v>0</v>
      </c>
      <c r="R1446" s="105" t="e">
        <f t="shared" si="245"/>
        <v>#DIV/0!</v>
      </c>
      <c r="S1446" s="101" t="e">
        <f t="shared" si="239"/>
        <v>#N/A</v>
      </c>
      <c r="T1446" s="102"/>
      <c r="U1446" s="107"/>
      <c r="V1446" s="5"/>
    </row>
    <row r="1447" spans="1:22" ht="15.6" hidden="1" x14ac:dyDescent="0.3">
      <c r="A1447" s="18"/>
      <c r="B1447" s="92" t="str">
        <f>+IFERROR(VLOOKUP(A1447,'Details local delivery'!B:C,2,0),"-")</f>
        <v>-</v>
      </c>
      <c r="C1447" s="93" t="str">
        <f t="shared" si="240"/>
        <v>-</v>
      </c>
      <c r="D1447" s="94" t="str">
        <f>+IFERROR(VLOOKUP(A1447,'Details local delivery'!B:E,4,0),"-")</f>
        <v>-</v>
      </c>
      <c r="E1447" s="94" t="e">
        <f>VLOOKUP(A1447,'Details local delivery'!B:L,11,0)</f>
        <v>#N/A</v>
      </c>
      <c r="F1447" s="94">
        <f>SUMIFS('Details local delivery'!M:M,'Details local delivery'!G:G,'RECAP Delivery Plan '!A1447)</f>
        <v>0</v>
      </c>
      <c r="G1447" s="94" t="e">
        <f>VLOOKUP(A1447,'Details local delivery'!B:J,9,0)</f>
        <v>#N/A</v>
      </c>
      <c r="H1447" s="95">
        <f>SUMIFS('Details local delivery'!K:K,'Details local delivery'!G:G,'RECAP Delivery Plan '!A1447)</f>
        <v>0</v>
      </c>
      <c r="I1447" s="96">
        <f>SUMIFS('Details local delivery'!Y:Y,'Details local delivery'!B:B,A:A)</f>
        <v>0</v>
      </c>
      <c r="J1447" s="97" t="e">
        <f>AVERAGEIFS('Details local delivery'!W:W,'Details local delivery'!B:B,A1447)</f>
        <v>#DIV/0!</v>
      </c>
      <c r="K1447" s="96">
        <f>_xlfn.MAXIFS('Details local delivery'!Z:Z,'Details local delivery'!B:B,A1447)</f>
        <v>0</v>
      </c>
      <c r="L1447" s="96">
        <f>_xlfn.MAXIFS('Details local delivery'!AA:AA,'Details local delivery'!B:B,A1447)</f>
        <v>0</v>
      </c>
      <c r="M1447" s="96">
        <f>_xlfn.MAXIFS('Details local delivery'!AB:AB,'Details local delivery'!B:B,A1447)</f>
        <v>0</v>
      </c>
      <c r="N1447" s="104" t="e">
        <f t="shared" si="241"/>
        <v>#N/A</v>
      </c>
      <c r="O1447" s="104" t="e">
        <f t="shared" si="242"/>
        <v>#N/A</v>
      </c>
      <c r="P1447" s="99">
        <f t="shared" si="243"/>
        <v>0</v>
      </c>
      <c r="Q1447" s="100">
        <f t="shared" si="244"/>
        <v>0</v>
      </c>
      <c r="R1447" s="105" t="e">
        <f t="shared" si="245"/>
        <v>#DIV/0!</v>
      </c>
      <c r="S1447" s="101" t="e">
        <f t="shared" si="239"/>
        <v>#N/A</v>
      </c>
      <c r="T1447" s="102"/>
      <c r="U1447" s="107"/>
      <c r="V1447" s="5"/>
    </row>
    <row r="1448" spans="1:22" ht="15.6" hidden="1" x14ac:dyDescent="0.3">
      <c r="A1448" s="18"/>
      <c r="B1448" s="92" t="str">
        <f>+IFERROR(VLOOKUP(A1448,'Details local delivery'!B:C,2,0),"-")</f>
        <v>-</v>
      </c>
      <c r="C1448" s="93" t="str">
        <f t="shared" si="240"/>
        <v>-</v>
      </c>
      <c r="D1448" s="94" t="str">
        <f>+IFERROR(VLOOKUP(A1448,'Details local delivery'!B:E,4,0),"-")</f>
        <v>-</v>
      </c>
      <c r="E1448" s="94" t="e">
        <f>VLOOKUP(A1448,'Details local delivery'!B:L,11,0)</f>
        <v>#N/A</v>
      </c>
      <c r="F1448" s="94">
        <f>SUMIFS('Details local delivery'!M:M,'Details local delivery'!G:G,'RECAP Delivery Plan '!A1448)</f>
        <v>0</v>
      </c>
      <c r="G1448" s="94" t="e">
        <f>VLOOKUP(A1448,'Details local delivery'!B:J,9,0)</f>
        <v>#N/A</v>
      </c>
      <c r="H1448" s="95">
        <f>SUMIFS('Details local delivery'!K:K,'Details local delivery'!G:G,'RECAP Delivery Plan '!A1448)</f>
        <v>0</v>
      </c>
      <c r="I1448" s="96">
        <f>SUMIFS('Details local delivery'!Y:Y,'Details local delivery'!B:B,A:A)</f>
        <v>0</v>
      </c>
      <c r="J1448" s="97" t="e">
        <f>AVERAGEIFS('Details local delivery'!W:W,'Details local delivery'!B:B,A1448)</f>
        <v>#DIV/0!</v>
      </c>
      <c r="K1448" s="96">
        <f>_xlfn.MAXIFS('Details local delivery'!Z:Z,'Details local delivery'!B:B,A1448)</f>
        <v>0</v>
      </c>
      <c r="L1448" s="96">
        <f>_xlfn.MAXIFS('Details local delivery'!AA:AA,'Details local delivery'!B:B,A1448)</f>
        <v>0</v>
      </c>
      <c r="M1448" s="96">
        <f>_xlfn.MAXIFS('Details local delivery'!AB:AB,'Details local delivery'!B:B,A1448)</f>
        <v>0</v>
      </c>
      <c r="N1448" s="104" t="e">
        <f t="shared" si="241"/>
        <v>#N/A</v>
      </c>
      <c r="O1448" s="104" t="e">
        <f t="shared" si="242"/>
        <v>#N/A</v>
      </c>
      <c r="P1448" s="99">
        <f t="shared" si="243"/>
        <v>0</v>
      </c>
      <c r="Q1448" s="100">
        <f t="shared" si="244"/>
        <v>0</v>
      </c>
      <c r="R1448" s="105" t="e">
        <f t="shared" si="245"/>
        <v>#DIV/0!</v>
      </c>
      <c r="S1448" s="101" t="e">
        <f t="shared" si="239"/>
        <v>#N/A</v>
      </c>
      <c r="T1448" s="102"/>
      <c r="U1448" s="107"/>
      <c r="V1448" s="5"/>
    </row>
    <row r="1449" spans="1:22" ht="15.6" hidden="1" x14ac:dyDescent="0.3">
      <c r="A1449" s="18"/>
      <c r="B1449" s="92" t="str">
        <f>+IFERROR(VLOOKUP(A1449,'Details local delivery'!B:C,2,0),"-")</f>
        <v>-</v>
      </c>
      <c r="C1449" s="93" t="str">
        <f t="shared" si="240"/>
        <v>-</v>
      </c>
      <c r="D1449" s="94" t="str">
        <f>+IFERROR(VLOOKUP(A1449,'Details local delivery'!B:E,4,0),"-")</f>
        <v>-</v>
      </c>
      <c r="E1449" s="94" t="e">
        <f>VLOOKUP(A1449,'Details local delivery'!B:L,11,0)</f>
        <v>#N/A</v>
      </c>
      <c r="F1449" s="94">
        <f>SUMIFS('Details local delivery'!M:M,'Details local delivery'!G:G,'RECAP Delivery Plan '!A1449)</f>
        <v>0</v>
      </c>
      <c r="G1449" s="94" t="e">
        <f>VLOOKUP(A1449,'Details local delivery'!B:J,9,0)</f>
        <v>#N/A</v>
      </c>
      <c r="H1449" s="95">
        <f>SUMIFS('Details local delivery'!K:K,'Details local delivery'!G:G,'RECAP Delivery Plan '!A1449)</f>
        <v>0</v>
      </c>
      <c r="I1449" s="96">
        <f>SUMIFS('Details local delivery'!Y:Y,'Details local delivery'!B:B,A:A)</f>
        <v>0</v>
      </c>
      <c r="J1449" s="97" t="e">
        <f>AVERAGEIFS('Details local delivery'!W:W,'Details local delivery'!B:B,A1449)</f>
        <v>#DIV/0!</v>
      </c>
      <c r="K1449" s="96">
        <f>_xlfn.MAXIFS('Details local delivery'!Z:Z,'Details local delivery'!B:B,A1449)</f>
        <v>0</v>
      </c>
      <c r="L1449" s="96">
        <f>_xlfn.MAXIFS('Details local delivery'!AA:AA,'Details local delivery'!B:B,A1449)</f>
        <v>0</v>
      </c>
      <c r="M1449" s="256">
        <f>IFERROR(_xlfn.MAXIFS('Details local delivery'!AB:AB,'Details local delivery'!B:B,A1449),"-")</f>
        <v>0</v>
      </c>
      <c r="N1449" s="104" t="e">
        <f t="shared" si="241"/>
        <v>#N/A</v>
      </c>
      <c r="O1449" s="104" t="e">
        <f t="shared" si="242"/>
        <v>#N/A</v>
      </c>
      <c r="P1449" s="99">
        <f t="shared" si="243"/>
        <v>0</v>
      </c>
      <c r="Q1449" s="100">
        <f t="shared" si="244"/>
        <v>0</v>
      </c>
      <c r="R1449" s="105" t="e">
        <f t="shared" si="245"/>
        <v>#DIV/0!</v>
      </c>
      <c r="S1449" s="101" t="e">
        <f t="shared" si="239"/>
        <v>#N/A</v>
      </c>
      <c r="T1449" s="102"/>
      <c r="U1449" s="107"/>
      <c r="V1449" s="5"/>
    </row>
    <row r="1450" spans="1:22" ht="15.6" hidden="1" x14ac:dyDescent="0.3">
      <c r="A1450" s="18"/>
      <c r="B1450" s="92" t="str">
        <f>+IFERROR(VLOOKUP(A1450,'Details local delivery'!B:C,2,0),"-")</f>
        <v>-</v>
      </c>
      <c r="C1450" s="93" t="str">
        <f t="shared" si="240"/>
        <v>-</v>
      </c>
      <c r="D1450" s="94" t="str">
        <f>+IFERROR(VLOOKUP(A1450,'Details local delivery'!B:E,4,0),"-")</f>
        <v>-</v>
      </c>
      <c r="E1450" s="94" t="e">
        <f>VLOOKUP(A1450,'Details local delivery'!B:L,11,0)</f>
        <v>#N/A</v>
      </c>
      <c r="F1450" s="94">
        <f>SUMIFS('Details local delivery'!M:M,'Details local delivery'!G:G,'RECAP Delivery Plan '!A1450)</f>
        <v>0</v>
      </c>
      <c r="G1450" s="94" t="e">
        <f>VLOOKUP(A1450,'Details local delivery'!B:J,9,0)</f>
        <v>#N/A</v>
      </c>
      <c r="H1450" s="95">
        <f>SUMIFS('Details local delivery'!K:K,'Details local delivery'!G:G,'RECAP Delivery Plan '!A1450)</f>
        <v>0</v>
      </c>
      <c r="I1450" s="96">
        <f>SUMIFS('Details local delivery'!Y:Y,'Details local delivery'!B:B,A:A)</f>
        <v>0</v>
      </c>
      <c r="J1450" s="97" t="e">
        <f>AVERAGEIFS('Details local delivery'!W:W,'Details local delivery'!B:B,A1450)</f>
        <v>#DIV/0!</v>
      </c>
      <c r="K1450" s="96">
        <f>_xlfn.MAXIFS('Details local delivery'!Z:Z,'Details local delivery'!B:B,A1450)</f>
        <v>0</v>
      </c>
      <c r="L1450" s="96">
        <f>_xlfn.MAXIFS('Details local delivery'!AA:AA,'Details local delivery'!B:B,A1450)</f>
        <v>0</v>
      </c>
      <c r="M1450" s="96">
        <f>_xlfn.MAXIFS('Details local delivery'!AB:AB,'Details local delivery'!B:B,A1450)</f>
        <v>0</v>
      </c>
      <c r="N1450" s="104" t="e">
        <f t="shared" si="241"/>
        <v>#N/A</v>
      </c>
      <c r="O1450" s="104" t="e">
        <f t="shared" si="242"/>
        <v>#N/A</v>
      </c>
      <c r="P1450" s="99">
        <f t="shared" si="243"/>
        <v>0</v>
      </c>
      <c r="Q1450" s="100">
        <f t="shared" si="244"/>
        <v>0</v>
      </c>
      <c r="R1450" s="105" t="e">
        <f t="shared" si="245"/>
        <v>#DIV/0!</v>
      </c>
      <c r="S1450" s="101" t="e">
        <f t="shared" si="239"/>
        <v>#N/A</v>
      </c>
      <c r="T1450" s="102"/>
      <c r="U1450" s="107"/>
      <c r="V1450" s="5"/>
    </row>
    <row r="1451" spans="1:22" ht="15.6" hidden="1" x14ac:dyDescent="0.3">
      <c r="A1451" s="18"/>
      <c r="B1451" s="92" t="str">
        <f>+IFERROR(VLOOKUP(A1451,'Details local delivery'!B:C,2,0),"-")</f>
        <v>-</v>
      </c>
      <c r="C1451" s="93" t="str">
        <f t="shared" si="240"/>
        <v>-</v>
      </c>
      <c r="D1451" s="94" t="str">
        <f>+IFERROR(VLOOKUP(A1451,'Details local delivery'!B:E,4,0),"-")</f>
        <v>-</v>
      </c>
      <c r="E1451" s="94" t="e">
        <f>VLOOKUP(A1451,'Details local delivery'!B:L,11,0)</f>
        <v>#N/A</v>
      </c>
      <c r="F1451" s="94">
        <f>SUMIFS('Details local delivery'!M:M,'Details local delivery'!G:G,'RECAP Delivery Plan '!A1451)</f>
        <v>0</v>
      </c>
      <c r="G1451" s="94" t="e">
        <f>VLOOKUP(A1451,'Details local delivery'!B:J,9,0)</f>
        <v>#N/A</v>
      </c>
      <c r="H1451" s="95">
        <f>SUMIFS('Details local delivery'!K:K,'Details local delivery'!G:G,'RECAP Delivery Plan '!A1451)</f>
        <v>0</v>
      </c>
      <c r="I1451" s="96">
        <f>SUMIFS('Details local delivery'!Y:Y,'Details local delivery'!B:B,A:A)</f>
        <v>0</v>
      </c>
      <c r="J1451" s="97" t="e">
        <f>AVERAGEIFS('Details local delivery'!W:W,'Details local delivery'!B:B,A1451)</f>
        <v>#DIV/0!</v>
      </c>
      <c r="K1451" s="96">
        <f>_xlfn.MAXIFS('Details local delivery'!Z:Z,'Details local delivery'!B:B,A1451)</f>
        <v>0</v>
      </c>
      <c r="L1451" s="96">
        <f>_xlfn.MAXIFS('Details local delivery'!AA:AA,'Details local delivery'!B:B,A1451)</f>
        <v>0</v>
      </c>
      <c r="M1451" s="256">
        <f>IFERROR(_xlfn.MAXIFS('Details local delivery'!AB:AB,'Details local delivery'!B:B,A1451),"-")</f>
        <v>0</v>
      </c>
      <c r="N1451" s="104" t="e">
        <f t="shared" si="241"/>
        <v>#N/A</v>
      </c>
      <c r="O1451" s="104" t="e">
        <f t="shared" si="242"/>
        <v>#N/A</v>
      </c>
      <c r="P1451" s="99">
        <f t="shared" si="243"/>
        <v>0</v>
      </c>
      <c r="Q1451" s="100">
        <f t="shared" si="244"/>
        <v>0</v>
      </c>
      <c r="R1451" s="105" t="e">
        <f t="shared" si="245"/>
        <v>#DIV/0!</v>
      </c>
      <c r="S1451" s="101" t="e">
        <f t="shared" si="239"/>
        <v>#N/A</v>
      </c>
      <c r="T1451" s="102"/>
      <c r="U1451" s="107"/>
      <c r="V1451" s="5"/>
    </row>
    <row r="1452" spans="1:22" ht="15.6" hidden="1" x14ac:dyDescent="0.3">
      <c r="A1452" s="18"/>
      <c r="B1452" s="92" t="str">
        <f>+IFERROR(VLOOKUP(A1452,'Details local delivery'!B:C,2,0),"-")</f>
        <v>-</v>
      </c>
      <c r="C1452" s="93" t="str">
        <f t="shared" si="240"/>
        <v>-</v>
      </c>
      <c r="D1452" s="94" t="str">
        <f>+IFERROR(VLOOKUP(A1452,'Details local delivery'!B:E,4,0),"-")</f>
        <v>-</v>
      </c>
      <c r="E1452" s="94" t="e">
        <f>VLOOKUP(A1452,'Details local delivery'!B:L,11,0)</f>
        <v>#N/A</v>
      </c>
      <c r="F1452" s="94">
        <f>SUMIFS('Details local delivery'!M:M,'Details local delivery'!G:G,'RECAP Delivery Plan '!A1452)</f>
        <v>0</v>
      </c>
      <c r="G1452" s="94" t="e">
        <f>VLOOKUP(A1452,'Details local delivery'!B:J,9,0)</f>
        <v>#N/A</v>
      </c>
      <c r="H1452" s="95">
        <f>SUMIFS('Details local delivery'!K:K,'Details local delivery'!G:G,'RECAP Delivery Plan '!A1452)</f>
        <v>0</v>
      </c>
      <c r="I1452" s="96">
        <f>SUMIFS('Details local delivery'!Y:Y,'Details local delivery'!B:B,A:A)</f>
        <v>0</v>
      </c>
      <c r="J1452" s="97" t="e">
        <f>AVERAGEIFS('Details local delivery'!W:W,'Details local delivery'!B:B,A1452)</f>
        <v>#DIV/0!</v>
      </c>
      <c r="K1452" s="96">
        <f>_xlfn.MAXIFS('Details local delivery'!Z:Z,'Details local delivery'!B:B,A1452)</f>
        <v>0</v>
      </c>
      <c r="L1452" s="96">
        <f>_xlfn.MAXIFS('Details local delivery'!AA:AA,'Details local delivery'!B:B,A1452)</f>
        <v>0</v>
      </c>
      <c r="M1452" s="256">
        <f>IFERROR(_xlfn.MAXIFS('Details local delivery'!AB:AB,'Details local delivery'!B:B,A1452),"-")</f>
        <v>0</v>
      </c>
      <c r="N1452" s="104" t="e">
        <f t="shared" si="241"/>
        <v>#N/A</v>
      </c>
      <c r="O1452" s="104" t="e">
        <f t="shared" si="242"/>
        <v>#N/A</v>
      </c>
      <c r="P1452" s="99">
        <f t="shared" si="243"/>
        <v>0</v>
      </c>
      <c r="Q1452" s="100">
        <f t="shared" si="244"/>
        <v>0</v>
      </c>
      <c r="R1452" s="105" t="e">
        <f t="shared" si="245"/>
        <v>#DIV/0!</v>
      </c>
      <c r="S1452" s="101" t="e">
        <f t="shared" si="239"/>
        <v>#N/A</v>
      </c>
      <c r="T1452" s="102"/>
      <c r="U1452" s="107"/>
      <c r="V1452" s="5"/>
    </row>
    <row r="1453" spans="1:22" ht="15.6" hidden="1" x14ac:dyDescent="0.3">
      <c r="A1453" s="18"/>
      <c r="B1453" s="92" t="str">
        <f>+IFERROR(VLOOKUP(A1453,'Details local delivery'!B:C,2,0),"-")</f>
        <v>-</v>
      </c>
      <c r="C1453" s="93" t="str">
        <f t="shared" si="240"/>
        <v>-</v>
      </c>
      <c r="D1453" s="94" t="str">
        <f>+IFERROR(VLOOKUP(A1453,'Details local delivery'!B:E,4,0),"-")</f>
        <v>-</v>
      </c>
      <c r="E1453" s="94" t="e">
        <f>VLOOKUP(A1453,'Details local delivery'!B:L,11,0)</f>
        <v>#N/A</v>
      </c>
      <c r="F1453" s="94">
        <f>SUMIFS('Details local delivery'!M:M,'Details local delivery'!G:G,'RECAP Delivery Plan '!A1453)</f>
        <v>0</v>
      </c>
      <c r="G1453" s="94" t="e">
        <f>VLOOKUP(A1453,'Details local delivery'!B:J,9,0)</f>
        <v>#N/A</v>
      </c>
      <c r="H1453" s="95">
        <f>SUMIFS('Details local delivery'!K:K,'Details local delivery'!G:G,'RECAP Delivery Plan '!A1453)</f>
        <v>0</v>
      </c>
      <c r="I1453" s="96">
        <f>SUMIFS('Details local delivery'!Y:Y,'Details local delivery'!B:B,A:A)</f>
        <v>0</v>
      </c>
      <c r="J1453" s="97" t="e">
        <f>AVERAGEIFS('Details local delivery'!W:W,'Details local delivery'!B:B,A1453)</f>
        <v>#DIV/0!</v>
      </c>
      <c r="K1453" s="96">
        <f>_xlfn.MAXIFS('Details local delivery'!Z:Z,'Details local delivery'!B:B,A1453)</f>
        <v>0</v>
      </c>
      <c r="L1453" s="96">
        <f>_xlfn.MAXIFS('Details local delivery'!AA:AA,'Details local delivery'!B:B,A1453)</f>
        <v>0</v>
      </c>
      <c r="M1453" s="256">
        <f>IFERROR(_xlfn.MAXIFS('Details local delivery'!AB:AB,'Details local delivery'!B:B,A1453),"-")</f>
        <v>0</v>
      </c>
      <c r="N1453" s="104" t="e">
        <f t="shared" si="241"/>
        <v>#N/A</v>
      </c>
      <c r="O1453" s="104" t="e">
        <f t="shared" si="242"/>
        <v>#N/A</v>
      </c>
      <c r="P1453" s="99">
        <f t="shared" si="243"/>
        <v>0</v>
      </c>
      <c r="Q1453" s="100">
        <f t="shared" si="244"/>
        <v>0</v>
      </c>
      <c r="R1453" s="105" t="e">
        <f t="shared" si="245"/>
        <v>#DIV/0!</v>
      </c>
      <c r="S1453" s="101" t="e">
        <f t="shared" si="239"/>
        <v>#N/A</v>
      </c>
      <c r="T1453" s="102"/>
      <c r="U1453" s="107"/>
      <c r="V1453" s="5"/>
    </row>
    <row r="1454" spans="1:22" ht="15.6" hidden="1" x14ac:dyDescent="0.3">
      <c r="A1454" s="18"/>
      <c r="B1454" s="92" t="str">
        <f>+IFERROR(VLOOKUP(A1454,'Details local delivery'!B:C,2,0),"-")</f>
        <v>-</v>
      </c>
      <c r="C1454" s="93" t="str">
        <f t="shared" si="240"/>
        <v>-</v>
      </c>
      <c r="D1454" s="94" t="str">
        <f>+IFERROR(VLOOKUP(A1454,'Details local delivery'!B:E,4,0),"-")</f>
        <v>-</v>
      </c>
      <c r="E1454" s="94" t="e">
        <f>VLOOKUP(A1454,'Details local delivery'!B:L,11,0)</f>
        <v>#N/A</v>
      </c>
      <c r="F1454" s="94">
        <f>SUMIFS('Details local delivery'!M:M,'Details local delivery'!G:G,'RECAP Delivery Plan '!A1454)</f>
        <v>0</v>
      </c>
      <c r="G1454" s="94" t="e">
        <f>VLOOKUP(A1454,'Details local delivery'!B:J,9,0)</f>
        <v>#N/A</v>
      </c>
      <c r="H1454" s="95">
        <f>SUMIFS('Details local delivery'!K:K,'Details local delivery'!G:G,'RECAP Delivery Plan '!A1454)</f>
        <v>0</v>
      </c>
      <c r="I1454" s="96">
        <f>SUMIFS('Details local delivery'!Y:Y,'Details local delivery'!B:B,A:A)</f>
        <v>0</v>
      </c>
      <c r="J1454" s="97" t="e">
        <f>AVERAGEIFS('Details local delivery'!W:W,'Details local delivery'!B:B,A1454)</f>
        <v>#DIV/0!</v>
      </c>
      <c r="K1454" s="96">
        <f>_xlfn.MAXIFS('Details local delivery'!Z:Z,'Details local delivery'!B:B,A1454)</f>
        <v>0</v>
      </c>
      <c r="L1454" s="96">
        <f>_xlfn.MAXIFS('Details local delivery'!AA:AA,'Details local delivery'!B:B,A1454)</f>
        <v>0</v>
      </c>
      <c r="M1454" s="256">
        <f>IFERROR(_xlfn.MAXIFS('Details local delivery'!AB:AB,'Details local delivery'!B:B,A1454),"-")</f>
        <v>0</v>
      </c>
      <c r="N1454" s="104" t="e">
        <f t="shared" si="241"/>
        <v>#N/A</v>
      </c>
      <c r="O1454" s="104" t="e">
        <f t="shared" si="242"/>
        <v>#N/A</v>
      </c>
      <c r="P1454" s="99">
        <f t="shared" si="243"/>
        <v>0</v>
      </c>
      <c r="Q1454" s="100">
        <f t="shared" si="244"/>
        <v>0</v>
      </c>
      <c r="R1454" s="105" t="e">
        <f t="shared" si="245"/>
        <v>#DIV/0!</v>
      </c>
      <c r="S1454" s="101" t="e">
        <f t="shared" si="239"/>
        <v>#N/A</v>
      </c>
      <c r="T1454" s="102"/>
      <c r="U1454" s="107"/>
      <c r="V1454" s="5"/>
    </row>
    <row r="1455" spans="1:22" ht="15.6" hidden="1" x14ac:dyDescent="0.3">
      <c r="A1455" s="18"/>
      <c r="B1455" s="92" t="str">
        <f>+IFERROR(VLOOKUP(A1455,'Details local delivery'!B:C,2,0),"-")</f>
        <v>-</v>
      </c>
      <c r="C1455" s="93" t="str">
        <f t="shared" si="240"/>
        <v>-</v>
      </c>
      <c r="D1455" s="94" t="str">
        <f>+IFERROR(VLOOKUP(A1455,'Details local delivery'!B:E,4,0),"-")</f>
        <v>-</v>
      </c>
      <c r="E1455" s="94" t="e">
        <f>VLOOKUP(A1455,'Details local delivery'!B:L,11,0)</f>
        <v>#N/A</v>
      </c>
      <c r="F1455" s="94">
        <f>SUMIFS('Details local delivery'!M:M,'Details local delivery'!G:G,'RECAP Delivery Plan '!A1455)</f>
        <v>0</v>
      </c>
      <c r="G1455" s="94" t="e">
        <f>VLOOKUP(A1455,'Details local delivery'!B:J,9,0)</f>
        <v>#N/A</v>
      </c>
      <c r="H1455" s="95">
        <f>SUMIFS('Details local delivery'!K:K,'Details local delivery'!G:G,'RECAP Delivery Plan '!A1455)</f>
        <v>0</v>
      </c>
      <c r="I1455" s="96">
        <f>SUMIFS('Details local delivery'!Y:Y,'Details local delivery'!B:B,A:A)</f>
        <v>0</v>
      </c>
      <c r="J1455" s="97" t="e">
        <f>AVERAGEIFS('Details local delivery'!W:W,'Details local delivery'!B:B,A1455)</f>
        <v>#DIV/0!</v>
      </c>
      <c r="K1455" s="96">
        <f>_xlfn.MAXIFS('Details local delivery'!Z:Z,'Details local delivery'!B:B,A1455)</f>
        <v>0</v>
      </c>
      <c r="L1455" s="96">
        <f>_xlfn.MAXIFS('Details local delivery'!AA:AA,'Details local delivery'!B:B,A1455)</f>
        <v>0</v>
      </c>
      <c r="M1455" s="256">
        <f>IFERROR(_xlfn.MAXIFS('Details local delivery'!AB:AB,'Details local delivery'!B:B,A1455),"-")</f>
        <v>0</v>
      </c>
      <c r="N1455" s="104" t="e">
        <f t="shared" si="241"/>
        <v>#N/A</v>
      </c>
      <c r="O1455" s="104" t="e">
        <f t="shared" si="242"/>
        <v>#N/A</v>
      </c>
      <c r="P1455" s="99">
        <f t="shared" si="243"/>
        <v>0</v>
      </c>
      <c r="Q1455" s="100">
        <f t="shared" si="244"/>
        <v>0</v>
      </c>
      <c r="R1455" s="105" t="e">
        <f t="shared" si="245"/>
        <v>#DIV/0!</v>
      </c>
      <c r="S1455" s="101" t="e">
        <f t="shared" si="239"/>
        <v>#N/A</v>
      </c>
      <c r="T1455" s="102"/>
      <c r="U1455" s="107"/>
      <c r="V1455" s="5"/>
    </row>
    <row r="1456" spans="1:22" ht="15.6" hidden="1" x14ac:dyDescent="0.3">
      <c r="A1456" s="18"/>
      <c r="B1456" s="92" t="str">
        <f>+IFERROR(VLOOKUP(A1456,'Details local delivery'!B:C,2,0),"-")</f>
        <v>-</v>
      </c>
      <c r="C1456" s="93" t="str">
        <f t="shared" si="240"/>
        <v>-</v>
      </c>
      <c r="D1456" s="94" t="str">
        <f>+IFERROR(VLOOKUP(A1456,'Details local delivery'!B:E,4,0),"-")</f>
        <v>-</v>
      </c>
      <c r="E1456" s="94" t="e">
        <f>VLOOKUP(A1456,'Details local delivery'!B:L,11,0)</f>
        <v>#N/A</v>
      </c>
      <c r="F1456" s="94">
        <f>SUMIFS('Details local delivery'!M:M,'Details local delivery'!G:G,'RECAP Delivery Plan '!A1456)</f>
        <v>0</v>
      </c>
      <c r="G1456" s="94" t="e">
        <f>VLOOKUP(A1456,'Details local delivery'!B:J,9,0)</f>
        <v>#N/A</v>
      </c>
      <c r="H1456" s="95">
        <f>SUMIFS('Details local delivery'!K:K,'Details local delivery'!G:G,'RECAP Delivery Plan '!A1456)</f>
        <v>0</v>
      </c>
      <c r="I1456" s="96">
        <f>SUMIFS('Details local delivery'!Y:Y,'Details local delivery'!B:B,A:A)</f>
        <v>0</v>
      </c>
      <c r="J1456" s="97" t="e">
        <f>AVERAGEIFS('Details local delivery'!W:W,'Details local delivery'!B:B,A1456)</f>
        <v>#DIV/0!</v>
      </c>
      <c r="K1456" s="96">
        <f>_xlfn.MAXIFS('Details local delivery'!Z:Z,'Details local delivery'!B:B,A1456)</f>
        <v>0</v>
      </c>
      <c r="L1456" s="96">
        <f>_xlfn.MAXIFS('Details local delivery'!AA:AA,'Details local delivery'!B:B,A1456)</f>
        <v>0</v>
      </c>
      <c r="M1456" s="96">
        <f>_xlfn.MAXIFS('Details local delivery'!AB:AB,'Details local delivery'!B:B,A1456)</f>
        <v>0</v>
      </c>
      <c r="N1456" s="104" t="e">
        <f t="shared" si="241"/>
        <v>#N/A</v>
      </c>
      <c r="O1456" s="104" t="e">
        <f t="shared" si="242"/>
        <v>#N/A</v>
      </c>
      <c r="P1456" s="99">
        <f t="shared" si="243"/>
        <v>0</v>
      </c>
      <c r="Q1456" s="100">
        <f t="shared" si="244"/>
        <v>0</v>
      </c>
      <c r="R1456" s="105" t="e">
        <f t="shared" si="245"/>
        <v>#DIV/0!</v>
      </c>
      <c r="S1456" s="101" t="e">
        <f t="shared" si="239"/>
        <v>#N/A</v>
      </c>
      <c r="T1456" s="102"/>
      <c r="U1456" s="107"/>
      <c r="V1456" s="5"/>
    </row>
    <row r="1457" spans="1:22" ht="15.6" hidden="1" x14ac:dyDescent="0.3">
      <c r="A1457" s="18"/>
      <c r="B1457" s="92" t="str">
        <f>+IFERROR(VLOOKUP(A1457,'Details local delivery'!B:C,2,0),"-")</f>
        <v>-</v>
      </c>
      <c r="C1457" s="93" t="str">
        <f t="shared" si="240"/>
        <v>-</v>
      </c>
      <c r="D1457" s="94" t="str">
        <f>+IFERROR(VLOOKUP(A1457,'Details local delivery'!B:E,4,0),"-")</f>
        <v>-</v>
      </c>
      <c r="E1457" s="94" t="e">
        <f>VLOOKUP(A1457,'Details local delivery'!B:L,11,0)</f>
        <v>#N/A</v>
      </c>
      <c r="F1457" s="94">
        <f>SUMIFS('Details local delivery'!M:M,'Details local delivery'!G:G,'RECAP Delivery Plan '!A1457)</f>
        <v>0</v>
      </c>
      <c r="G1457" s="94" t="e">
        <f>VLOOKUP(A1457,'Details local delivery'!B:J,9,0)</f>
        <v>#N/A</v>
      </c>
      <c r="H1457" s="95">
        <f>SUMIFS('Details local delivery'!K:K,'Details local delivery'!G:G,'RECAP Delivery Plan '!A1457)</f>
        <v>0</v>
      </c>
      <c r="I1457" s="96">
        <f>SUMIFS('Details local delivery'!Y:Y,'Details local delivery'!B:B,A:A)</f>
        <v>0</v>
      </c>
      <c r="J1457" s="97" t="e">
        <f>AVERAGEIFS('Details local delivery'!W:W,'Details local delivery'!B:B,A1457)</f>
        <v>#DIV/0!</v>
      </c>
      <c r="K1457" s="96">
        <f>_xlfn.MAXIFS('Details local delivery'!Z:Z,'Details local delivery'!B:B,A1457)</f>
        <v>0</v>
      </c>
      <c r="L1457" s="96">
        <f>_xlfn.MAXIFS('Details local delivery'!AA:AA,'Details local delivery'!B:B,A1457)</f>
        <v>0</v>
      </c>
      <c r="M1457" s="96">
        <f>_xlfn.MAXIFS('Details local delivery'!AB:AB,'Details local delivery'!B:B,A1457)</f>
        <v>0</v>
      </c>
      <c r="N1457" s="104" t="e">
        <f t="shared" si="241"/>
        <v>#N/A</v>
      </c>
      <c r="O1457" s="104" t="e">
        <f t="shared" si="242"/>
        <v>#N/A</v>
      </c>
      <c r="P1457" s="99">
        <f t="shared" si="243"/>
        <v>0</v>
      </c>
      <c r="Q1457" s="100">
        <f t="shared" si="244"/>
        <v>0</v>
      </c>
      <c r="R1457" s="105" t="e">
        <f t="shared" si="245"/>
        <v>#DIV/0!</v>
      </c>
      <c r="S1457" s="101" t="e">
        <f t="shared" si="239"/>
        <v>#N/A</v>
      </c>
      <c r="T1457" s="102"/>
      <c r="U1457" s="107"/>
      <c r="V1457" s="5"/>
    </row>
    <row r="1458" spans="1:22" ht="15.6" hidden="1" x14ac:dyDescent="0.3">
      <c r="A1458" s="18"/>
      <c r="B1458" s="92" t="str">
        <f>+IFERROR(VLOOKUP(A1458,'Details local delivery'!B:C,2,0),"-")</f>
        <v>-</v>
      </c>
      <c r="C1458" s="93" t="str">
        <f t="shared" si="240"/>
        <v>-</v>
      </c>
      <c r="D1458" s="94" t="str">
        <f>+IFERROR(VLOOKUP(A1458,'Details local delivery'!B:E,4,0),"-")</f>
        <v>-</v>
      </c>
      <c r="E1458" s="94" t="e">
        <f>VLOOKUP(A1458,'Details local delivery'!B:L,11,0)</f>
        <v>#N/A</v>
      </c>
      <c r="F1458" s="94">
        <f>SUMIFS('Details local delivery'!M:M,'Details local delivery'!G:G,'RECAP Delivery Plan '!A1458)</f>
        <v>0</v>
      </c>
      <c r="G1458" s="94" t="e">
        <f>VLOOKUP(A1458,'Details local delivery'!B:J,9,0)</f>
        <v>#N/A</v>
      </c>
      <c r="H1458" s="95">
        <f>SUMIFS('Details local delivery'!K:K,'Details local delivery'!G:G,'RECAP Delivery Plan '!A1458)</f>
        <v>0</v>
      </c>
      <c r="I1458" s="96">
        <f>SUMIFS('Details local delivery'!Y:Y,'Details local delivery'!B:B,A:A)</f>
        <v>0</v>
      </c>
      <c r="J1458" s="97" t="e">
        <f>AVERAGEIFS('Details local delivery'!W:W,'Details local delivery'!B:B,A1458)</f>
        <v>#DIV/0!</v>
      </c>
      <c r="K1458" s="96">
        <f>_xlfn.MAXIFS('Details local delivery'!Z:Z,'Details local delivery'!B:B,A1458)</f>
        <v>0</v>
      </c>
      <c r="L1458" s="96">
        <f>_xlfn.MAXIFS('Details local delivery'!AA:AA,'Details local delivery'!B:B,A1458)</f>
        <v>0</v>
      </c>
      <c r="M1458" s="256">
        <f>IFERROR(_xlfn.MAXIFS('Details local delivery'!AB:AB,'Details local delivery'!B:B,A1458),"-")</f>
        <v>0</v>
      </c>
      <c r="N1458" s="104" t="e">
        <f t="shared" si="241"/>
        <v>#N/A</v>
      </c>
      <c r="O1458" s="104" t="e">
        <f t="shared" si="242"/>
        <v>#N/A</v>
      </c>
      <c r="P1458" s="99">
        <f t="shared" si="243"/>
        <v>0</v>
      </c>
      <c r="Q1458" s="100">
        <f t="shared" si="244"/>
        <v>0</v>
      </c>
      <c r="R1458" s="105" t="e">
        <f t="shared" si="245"/>
        <v>#DIV/0!</v>
      </c>
      <c r="S1458" s="101" t="e">
        <f t="shared" si="239"/>
        <v>#N/A</v>
      </c>
      <c r="T1458" s="102"/>
      <c r="U1458" s="107"/>
      <c r="V1458" s="5"/>
    </row>
    <row r="1459" spans="1:22" ht="15.6" hidden="1" x14ac:dyDescent="0.3">
      <c r="A1459" s="18"/>
      <c r="B1459" s="92" t="str">
        <f>+IFERROR(VLOOKUP(A1459,'Details local delivery'!B:C,2,0),"-")</f>
        <v>-</v>
      </c>
      <c r="C1459" s="93" t="str">
        <f t="shared" si="240"/>
        <v>-</v>
      </c>
      <c r="D1459" s="94" t="str">
        <f>+IFERROR(VLOOKUP(A1459,'Details local delivery'!B:E,4,0),"-")</f>
        <v>-</v>
      </c>
      <c r="E1459" s="94" t="e">
        <f>VLOOKUP(A1459,'Details local delivery'!B:L,11,0)</f>
        <v>#N/A</v>
      </c>
      <c r="F1459" s="94">
        <f>SUMIFS('Details local delivery'!M:M,'Details local delivery'!G:G,'RECAP Delivery Plan '!A1459)</f>
        <v>0</v>
      </c>
      <c r="G1459" s="94" t="e">
        <f>VLOOKUP(A1459,'Details local delivery'!B:J,9,0)</f>
        <v>#N/A</v>
      </c>
      <c r="H1459" s="95">
        <f>SUMIFS('Details local delivery'!K:K,'Details local delivery'!G:G,'RECAP Delivery Plan '!A1459)</f>
        <v>0</v>
      </c>
      <c r="I1459" s="96">
        <f>SUMIFS('Details local delivery'!Y:Y,'Details local delivery'!B:B,A:A)</f>
        <v>0</v>
      </c>
      <c r="J1459" s="97" t="e">
        <f>AVERAGEIFS('Details local delivery'!W:W,'Details local delivery'!B:B,A1459)</f>
        <v>#DIV/0!</v>
      </c>
      <c r="K1459" s="96">
        <f>_xlfn.MAXIFS('Details local delivery'!Z:Z,'Details local delivery'!B:B,A1459)</f>
        <v>0</v>
      </c>
      <c r="L1459" s="96">
        <f>_xlfn.MAXIFS('Details local delivery'!AA:AA,'Details local delivery'!B:B,A1459)</f>
        <v>0</v>
      </c>
      <c r="M1459" s="96">
        <f>_xlfn.MAXIFS('Details local delivery'!AB:AB,'Details local delivery'!B:B,A1459)</f>
        <v>0</v>
      </c>
      <c r="N1459" s="104" t="e">
        <f t="shared" si="241"/>
        <v>#N/A</v>
      </c>
      <c r="O1459" s="104" t="e">
        <f t="shared" si="242"/>
        <v>#N/A</v>
      </c>
      <c r="P1459" s="99">
        <f t="shared" si="243"/>
        <v>0</v>
      </c>
      <c r="Q1459" s="100">
        <f t="shared" si="244"/>
        <v>0</v>
      </c>
      <c r="R1459" s="105" t="e">
        <f t="shared" si="245"/>
        <v>#DIV/0!</v>
      </c>
      <c r="S1459" s="101" t="e">
        <f t="shared" si="239"/>
        <v>#N/A</v>
      </c>
      <c r="T1459" s="102"/>
      <c r="U1459" s="107"/>
      <c r="V1459" s="5"/>
    </row>
    <row r="1460" spans="1:22" ht="15.6" hidden="1" x14ac:dyDescent="0.3">
      <c r="A1460" s="18"/>
      <c r="B1460" s="92" t="str">
        <f>+IFERROR(VLOOKUP(A1460,'Details local delivery'!B:C,2,0),"-")</f>
        <v>-</v>
      </c>
      <c r="C1460" s="93" t="str">
        <f t="shared" si="240"/>
        <v>-</v>
      </c>
      <c r="D1460" s="94" t="str">
        <f>+IFERROR(VLOOKUP(A1460,'Details local delivery'!B:E,4,0),"-")</f>
        <v>-</v>
      </c>
      <c r="E1460" s="94" t="e">
        <f>VLOOKUP(A1460,'Details local delivery'!B:L,11,0)</f>
        <v>#N/A</v>
      </c>
      <c r="F1460" s="94">
        <f>SUMIFS('Details local delivery'!M:M,'Details local delivery'!G:G,'RECAP Delivery Plan '!A1460)</f>
        <v>0</v>
      </c>
      <c r="G1460" s="94" t="e">
        <f>VLOOKUP(A1460,'Details local delivery'!B:J,9,0)</f>
        <v>#N/A</v>
      </c>
      <c r="H1460" s="95">
        <f>SUMIFS('Details local delivery'!K:K,'Details local delivery'!G:G,'RECAP Delivery Plan '!A1460)</f>
        <v>0</v>
      </c>
      <c r="I1460" s="96">
        <f>SUMIFS('Details local delivery'!Y:Y,'Details local delivery'!B:B,A:A)</f>
        <v>0</v>
      </c>
      <c r="J1460" s="97" t="e">
        <f>AVERAGEIFS('Details local delivery'!W:W,'Details local delivery'!B:B,A1460)</f>
        <v>#DIV/0!</v>
      </c>
      <c r="K1460" s="96">
        <f>_xlfn.MAXIFS('Details local delivery'!Z:Z,'Details local delivery'!B:B,A1460)</f>
        <v>0</v>
      </c>
      <c r="L1460" s="96">
        <f>_xlfn.MAXIFS('Details local delivery'!AA:AA,'Details local delivery'!B:B,A1460)</f>
        <v>0</v>
      </c>
      <c r="M1460" s="96">
        <f>_xlfn.MAXIFS('Details local delivery'!AB:AB,'Details local delivery'!B:B,A1460)</f>
        <v>0</v>
      </c>
      <c r="N1460" s="104" t="e">
        <f t="shared" si="241"/>
        <v>#N/A</v>
      </c>
      <c r="O1460" s="104" t="e">
        <f t="shared" si="242"/>
        <v>#N/A</v>
      </c>
      <c r="P1460" s="99">
        <f t="shared" si="243"/>
        <v>0</v>
      </c>
      <c r="Q1460" s="100">
        <f t="shared" si="244"/>
        <v>0</v>
      </c>
      <c r="R1460" s="105" t="e">
        <f t="shared" si="245"/>
        <v>#DIV/0!</v>
      </c>
      <c r="S1460" s="101" t="e">
        <f t="shared" si="239"/>
        <v>#N/A</v>
      </c>
      <c r="T1460" s="102"/>
      <c r="U1460" s="107"/>
      <c r="V1460" s="5"/>
    </row>
    <row r="1461" spans="1:22" ht="15.6" hidden="1" x14ac:dyDescent="0.3">
      <c r="A1461" s="18"/>
      <c r="B1461" s="92" t="str">
        <f>+IFERROR(VLOOKUP(A1461,'Details local delivery'!B:C,2,0),"-")</f>
        <v>-</v>
      </c>
      <c r="C1461" s="93" t="str">
        <f t="shared" si="240"/>
        <v>-</v>
      </c>
      <c r="D1461" s="94" t="str">
        <f>+IFERROR(VLOOKUP(A1461,'Details local delivery'!B:E,4,0),"-")</f>
        <v>-</v>
      </c>
      <c r="E1461" s="94" t="e">
        <f>VLOOKUP(A1461,'Details local delivery'!B:L,11,0)</f>
        <v>#N/A</v>
      </c>
      <c r="F1461" s="94">
        <f>SUMIFS('Details local delivery'!M:M,'Details local delivery'!G:G,'RECAP Delivery Plan '!A1461)</f>
        <v>0</v>
      </c>
      <c r="G1461" s="94" t="e">
        <f>VLOOKUP(A1461,'Details local delivery'!B:J,9,0)</f>
        <v>#N/A</v>
      </c>
      <c r="H1461" s="95">
        <f>SUMIFS('Details local delivery'!K:K,'Details local delivery'!G:G,'RECAP Delivery Plan '!A1461)</f>
        <v>0</v>
      </c>
      <c r="I1461" s="96">
        <f>SUMIFS('Details local delivery'!Y:Y,'Details local delivery'!B:B,A:A)</f>
        <v>0</v>
      </c>
      <c r="J1461" s="97" t="e">
        <f>AVERAGEIFS('Details local delivery'!W:W,'Details local delivery'!B:B,A1461)</f>
        <v>#DIV/0!</v>
      </c>
      <c r="K1461" s="96">
        <f>_xlfn.MAXIFS('Details local delivery'!Z:Z,'Details local delivery'!B:B,A1461)</f>
        <v>0</v>
      </c>
      <c r="L1461" s="96">
        <f>_xlfn.MAXIFS('Details local delivery'!AA:AA,'Details local delivery'!B:B,A1461)</f>
        <v>0</v>
      </c>
      <c r="M1461" s="96">
        <f>_xlfn.MAXIFS('Details local delivery'!AB:AB,'Details local delivery'!B:B,A1461)</f>
        <v>0</v>
      </c>
      <c r="N1461" s="104" t="e">
        <f t="shared" si="241"/>
        <v>#N/A</v>
      </c>
      <c r="O1461" s="104" t="e">
        <f t="shared" si="242"/>
        <v>#N/A</v>
      </c>
      <c r="P1461" s="99">
        <f t="shared" si="243"/>
        <v>0</v>
      </c>
      <c r="Q1461" s="100">
        <f t="shared" si="244"/>
        <v>0</v>
      </c>
      <c r="R1461" s="105" t="e">
        <f t="shared" si="245"/>
        <v>#DIV/0!</v>
      </c>
      <c r="S1461" s="101" t="e">
        <f t="shared" si="239"/>
        <v>#N/A</v>
      </c>
      <c r="T1461" s="102"/>
      <c r="U1461" s="107"/>
      <c r="V1461" s="5"/>
    </row>
    <row r="1462" spans="1:22" ht="15.6" hidden="1" x14ac:dyDescent="0.3">
      <c r="A1462" s="18"/>
      <c r="B1462" s="92" t="str">
        <f>+IFERROR(VLOOKUP(A1462,'Details local delivery'!B:C,2,0),"-")</f>
        <v>-</v>
      </c>
      <c r="C1462" s="93" t="str">
        <f t="shared" si="240"/>
        <v>-</v>
      </c>
      <c r="D1462" s="94" t="str">
        <f>+IFERROR(VLOOKUP(A1462,'Details local delivery'!B:E,4,0),"-")</f>
        <v>-</v>
      </c>
      <c r="E1462" s="94" t="e">
        <f>VLOOKUP(A1462,'Details local delivery'!B:L,11,0)</f>
        <v>#N/A</v>
      </c>
      <c r="F1462" s="94">
        <f>SUMIFS('Details local delivery'!M:M,'Details local delivery'!G:G,'RECAP Delivery Plan '!A1462)</f>
        <v>0</v>
      </c>
      <c r="G1462" s="94" t="e">
        <f>VLOOKUP(A1462,'Details local delivery'!B:J,9,0)</f>
        <v>#N/A</v>
      </c>
      <c r="H1462" s="95">
        <f>SUMIFS('Details local delivery'!K:K,'Details local delivery'!G:G,'RECAP Delivery Plan '!A1462)</f>
        <v>0</v>
      </c>
      <c r="I1462" s="96">
        <f>SUMIFS('Details local delivery'!Y:Y,'Details local delivery'!B:B,A:A)</f>
        <v>0</v>
      </c>
      <c r="J1462" s="97" t="e">
        <f>AVERAGEIFS('Details local delivery'!W:W,'Details local delivery'!B:B,A1462)</f>
        <v>#DIV/0!</v>
      </c>
      <c r="K1462" s="96">
        <f>_xlfn.MAXIFS('Details local delivery'!Z:Z,'Details local delivery'!B:B,A1462)</f>
        <v>0</v>
      </c>
      <c r="L1462" s="96">
        <f>_xlfn.MAXIFS('Details local delivery'!AA:AA,'Details local delivery'!B:B,A1462)</f>
        <v>0</v>
      </c>
      <c r="M1462" s="96">
        <f>_xlfn.MAXIFS('Details local delivery'!AB:AB,'Details local delivery'!B:B,A1462)</f>
        <v>0</v>
      </c>
      <c r="N1462" s="104" t="e">
        <f t="shared" si="241"/>
        <v>#N/A</v>
      </c>
      <c r="O1462" s="104" t="e">
        <f t="shared" si="242"/>
        <v>#N/A</v>
      </c>
      <c r="P1462" s="99">
        <f t="shared" si="243"/>
        <v>0</v>
      </c>
      <c r="Q1462" s="100">
        <f t="shared" si="244"/>
        <v>0</v>
      </c>
      <c r="R1462" s="105" t="e">
        <f t="shared" si="245"/>
        <v>#DIV/0!</v>
      </c>
      <c r="S1462" s="101" t="e">
        <f t="shared" si="239"/>
        <v>#N/A</v>
      </c>
      <c r="T1462" s="102"/>
      <c r="U1462" s="107"/>
      <c r="V1462" s="5"/>
    </row>
    <row r="1463" spans="1:22" ht="15.6" hidden="1" x14ac:dyDescent="0.3">
      <c r="A1463" s="18"/>
      <c r="B1463" s="92" t="str">
        <f>+IFERROR(VLOOKUP(A1463,'Details local delivery'!B:C,2,0),"-")</f>
        <v>-</v>
      </c>
      <c r="C1463" s="93" t="str">
        <f t="shared" si="240"/>
        <v>-</v>
      </c>
      <c r="D1463" s="94" t="str">
        <f>+IFERROR(VLOOKUP(A1463,'Details local delivery'!B:E,4,0),"-")</f>
        <v>-</v>
      </c>
      <c r="E1463" s="94" t="e">
        <f>VLOOKUP(A1463,'Details local delivery'!B:L,11,0)</f>
        <v>#N/A</v>
      </c>
      <c r="F1463" s="94">
        <f>SUMIFS('Details local delivery'!M:M,'Details local delivery'!G:G,'RECAP Delivery Plan '!A1463)</f>
        <v>0</v>
      </c>
      <c r="G1463" s="94" t="e">
        <f>VLOOKUP(A1463,'Details local delivery'!B:J,9,0)</f>
        <v>#N/A</v>
      </c>
      <c r="H1463" s="95">
        <f>SUMIFS('Details local delivery'!K:K,'Details local delivery'!G:G,'RECAP Delivery Plan '!A1463)</f>
        <v>0</v>
      </c>
      <c r="I1463" s="96">
        <f>SUMIFS('Details local delivery'!Y:Y,'Details local delivery'!B:B,A:A)</f>
        <v>0</v>
      </c>
      <c r="J1463" s="97" t="e">
        <f>AVERAGEIFS('Details local delivery'!W:W,'Details local delivery'!B:B,A1463)</f>
        <v>#DIV/0!</v>
      </c>
      <c r="K1463" s="96">
        <f>_xlfn.MAXIFS('Details local delivery'!Z:Z,'Details local delivery'!B:B,A1463)</f>
        <v>0</v>
      </c>
      <c r="L1463" s="96">
        <f>_xlfn.MAXIFS('Details local delivery'!AA:AA,'Details local delivery'!B:B,A1463)</f>
        <v>0</v>
      </c>
      <c r="M1463" s="96">
        <f>_xlfn.MAXIFS('Details local delivery'!AB:AB,'Details local delivery'!B:B,A1463)</f>
        <v>0</v>
      </c>
      <c r="N1463" s="104" t="e">
        <f t="shared" si="241"/>
        <v>#N/A</v>
      </c>
      <c r="O1463" s="104" t="e">
        <f t="shared" si="242"/>
        <v>#N/A</v>
      </c>
      <c r="P1463" s="99">
        <f t="shared" si="243"/>
        <v>0</v>
      </c>
      <c r="Q1463" s="100">
        <f t="shared" si="244"/>
        <v>0</v>
      </c>
      <c r="R1463" s="105" t="e">
        <f t="shared" si="245"/>
        <v>#DIV/0!</v>
      </c>
      <c r="S1463" s="101" t="e">
        <f t="shared" si="239"/>
        <v>#N/A</v>
      </c>
      <c r="T1463" s="102"/>
      <c r="U1463" s="107"/>
      <c r="V1463" s="5"/>
    </row>
    <row r="1464" spans="1:22" ht="15.6" hidden="1" x14ac:dyDescent="0.3">
      <c r="A1464" s="18"/>
      <c r="B1464" s="92" t="str">
        <f>+IFERROR(VLOOKUP(A1464,'Details local delivery'!B:C,2,0),"-")</f>
        <v>-</v>
      </c>
      <c r="C1464" s="93" t="str">
        <f t="shared" si="240"/>
        <v>-</v>
      </c>
      <c r="D1464" s="94" t="str">
        <f>+IFERROR(VLOOKUP(A1464,'Details local delivery'!B:E,4,0),"-")</f>
        <v>-</v>
      </c>
      <c r="E1464" s="94" t="e">
        <f>VLOOKUP(A1464,'Details local delivery'!B:L,11,0)</f>
        <v>#N/A</v>
      </c>
      <c r="F1464" s="94">
        <f>SUMIFS('Details local delivery'!M:M,'Details local delivery'!G:G,'RECAP Delivery Plan '!A1464)</f>
        <v>0</v>
      </c>
      <c r="G1464" s="94" t="e">
        <f>VLOOKUP(A1464,'Details local delivery'!B:J,9,0)</f>
        <v>#N/A</v>
      </c>
      <c r="H1464" s="95">
        <f>SUMIFS('Details local delivery'!K:K,'Details local delivery'!G:G,'RECAP Delivery Plan '!A1464)</f>
        <v>0</v>
      </c>
      <c r="I1464" s="96">
        <f>SUMIFS('Details local delivery'!Y:Y,'Details local delivery'!B:B,A:A)</f>
        <v>0</v>
      </c>
      <c r="J1464" s="97" t="e">
        <f>AVERAGEIFS('Details local delivery'!W:W,'Details local delivery'!B:B,A1464)</f>
        <v>#DIV/0!</v>
      </c>
      <c r="K1464" s="96">
        <f>_xlfn.MAXIFS('Details local delivery'!Z:Z,'Details local delivery'!B:B,A1464)</f>
        <v>0</v>
      </c>
      <c r="L1464" s="96">
        <f>_xlfn.MAXIFS('Details local delivery'!AA:AA,'Details local delivery'!B:B,A1464)</f>
        <v>0</v>
      </c>
      <c r="M1464" s="96">
        <f>_xlfn.MAXIFS('Details local delivery'!AB:AB,'Details local delivery'!B:B,A1464)</f>
        <v>0</v>
      </c>
      <c r="N1464" s="104" t="e">
        <f t="shared" si="241"/>
        <v>#N/A</v>
      </c>
      <c r="O1464" s="104" t="e">
        <f t="shared" si="242"/>
        <v>#N/A</v>
      </c>
      <c r="P1464" s="99">
        <f t="shared" si="243"/>
        <v>0</v>
      </c>
      <c r="Q1464" s="100">
        <f t="shared" si="244"/>
        <v>0</v>
      </c>
      <c r="R1464" s="105" t="e">
        <f t="shared" si="245"/>
        <v>#DIV/0!</v>
      </c>
      <c r="S1464" s="101" t="e">
        <f t="shared" ref="S1464:S1527" si="246">MAX(N1464,O1464)</f>
        <v>#N/A</v>
      </c>
      <c r="T1464" s="102"/>
      <c r="U1464" s="107"/>
      <c r="V1464" s="5"/>
    </row>
    <row r="1465" spans="1:22" ht="15.6" hidden="1" x14ac:dyDescent="0.3">
      <c r="A1465" s="18"/>
      <c r="B1465" s="92" t="str">
        <f>+IFERROR(VLOOKUP(A1465,'Details local delivery'!B:C,2,0),"-")</f>
        <v>-</v>
      </c>
      <c r="C1465" s="93" t="str">
        <f t="shared" si="240"/>
        <v>-</v>
      </c>
      <c r="D1465" s="94" t="str">
        <f>+IFERROR(VLOOKUP(A1465,'Details local delivery'!B:E,4,0),"-")</f>
        <v>-</v>
      </c>
      <c r="E1465" s="94" t="e">
        <f>VLOOKUP(A1465,'Details local delivery'!B:L,11,0)</f>
        <v>#N/A</v>
      </c>
      <c r="F1465" s="94">
        <f>SUMIFS('Details local delivery'!M:M,'Details local delivery'!G:G,'RECAP Delivery Plan '!A1465)</f>
        <v>0</v>
      </c>
      <c r="G1465" s="94" t="e">
        <f>VLOOKUP(A1465,'Details local delivery'!B:J,9,0)</f>
        <v>#N/A</v>
      </c>
      <c r="H1465" s="95">
        <f>SUMIFS('Details local delivery'!K:K,'Details local delivery'!G:G,'RECAP Delivery Plan '!A1465)</f>
        <v>0</v>
      </c>
      <c r="I1465" s="96">
        <f>SUMIFS('Details local delivery'!Y:Y,'Details local delivery'!B:B,A:A)</f>
        <v>0</v>
      </c>
      <c r="J1465" s="97" t="e">
        <f>AVERAGEIFS('Details local delivery'!W:W,'Details local delivery'!B:B,A1465)</f>
        <v>#DIV/0!</v>
      </c>
      <c r="K1465" s="96">
        <f>_xlfn.MAXIFS('Details local delivery'!Z:Z,'Details local delivery'!B:B,A1465)</f>
        <v>0</v>
      </c>
      <c r="L1465" s="96">
        <f>_xlfn.MAXIFS('Details local delivery'!AA:AA,'Details local delivery'!B:B,A1465)</f>
        <v>0</v>
      </c>
      <c r="M1465" s="96">
        <f>_xlfn.MAXIFS('Details local delivery'!AB:AB,'Details local delivery'!B:B,A1465)</f>
        <v>0</v>
      </c>
      <c r="N1465" s="104" t="e">
        <f t="shared" si="241"/>
        <v>#N/A</v>
      </c>
      <c r="O1465" s="104" t="e">
        <f t="shared" si="242"/>
        <v>#N/A</v>
      </c>
      <c r="P1465" s="99">
        <f t="shared" si="243"/>
        <v>0</v>
      </c>
      <c r="Q1465" s="100">
        <f t="shared" si="244"/>
        <v>0</v>
      </c>
      <c r="R1465" s="105" t="e">
        <f t="shared" si="245"/>
        <v>#DIV/0!</v>
      </c>
      <c r="S1465" s="101" t="e">
        <f t="shared" si="246"/>
        <v>#N/A</v>
      </c>
      <c r="T1465" s="102"/>
      <c r="U1465" s="107"/>
      <c r="V1465" s="5"/>
    </row>
    <row r="1466" spans="1:22" ht="15.6" hidden="1" x14ac:dyDescent="0.3">
      <c r="A1466" s="18"/>
      <c r="B1466" s="92" t="str">
        <f>+IFERROR(VLOOKUP(A1466,'Details local delivery'!B:C,2,0),"-")</f>
        <v>-</v>
      </c>
      <c r="C1466" s="93" t="str">
        <f t="shared" si="240"/>
        <v>-</v>
      </c>
      <c r="D1466" s="94" t="str">
        <f>+IFERROR(VLOOKUP(A1466,'Details local delivery'!B:E,4,0),"-")</f>
        <v>-</v>
      </c>
      <c r="E1466" s="94" t="e">
        <f>VLOOKUP(A1466,'Details local delivery'!B:L,11,0)</f>
        <v>#N/A</v>
      </c>
      <c r="F1466" s="94">
        <f>SUMIFS('Details local delivery'!M:M,'Details local delivery'!G:G,'RECAP Delivery Plan '!A1466)</f>
        <v>0</v>
      </c>
      <c r="G1466" s="94" t="e">
        <f>VLOOKUP(A1466,'Details local delivery'!B:J,9,0)</f>
        <v>#N/A</v>
      </c>
      <c r="H1466" s="95">
        <f>SUMIFS('Details local delivery'!K:K,'Details local delivery'!G:G,'RECAP Delivery Plan '!A1466)</f>
        <v>0</v>
      </c>
      <c r="I1466" s="96">
        <f>SUMIFS('Details local delivery'!Y:Y,'Details local delivery'!B:B,A:A)</f>
        <v>0</v>
      </c>
      <c r="J1466" s="97" t="e">
        <f>AVERAGEIFS('Details local delivery'!W:W,'Details local delivery'!B:B,A1466)</f>
        <v>#DIV/0!</v>
      </c>
      <c r="K1466" s="96">
        <f>_xlfn.MAXIFS('Details local delivery'!Z:Z,'Details local delivery'!B:B,A1466)</f>
        <v>0</v>
      </c>
      <c r="L1466" s="96">
        <f>_xlfn.MAXIFS('Details local delivery'!AA:AA,'Details local delivery'!B:B,A1466)</f>
        <v>0</v>
      </c>
      <c r="M1466" s="96">
        <f>_xlfn.MAXIFS('Details local delivery'!AB:AB,'Details local delivery'!B:B,A1466)</f>
        <v>0</v>
      </c>
      <c r="N1466" s="104" t="e">
        <f t="shared" si="241"/>
        <v>#N/A</v>
      </c>
      <c r="O1466" s="104" t="e">
        <f t="shared" si="242"/>
        <v>#N/A</v>
      </c>
      <c r="P1466" s="99">
        <f t="shared" si="243"/>
        <v>0</v>
      </c>
      <c r="Q1466" s="100">
        <f t="shared" si="244"/>
        <v>0</v>
      </c>
      <c r="R1466" s="105" t="e">
        <f t="shared" si="245"/>
        <v>#DIV/0!</v>
      </c>
      <c r="S1466" s="101" t="e">
        <f t="shared" si="246"/>
        <v>#N/A</v>
      </c>
      <c r="T1466" s="102"/>
      <c r="U1466" s="107"/>
      <c r="V1466" s="5"/>
    </row>
    <row r="1467" spans="1:22" ht="15.6" hidden="1" x14ac:dyDescent="0.3">
      <c r="A1467" s="18"/>
      <c r="B1467" s="92" t="str">
        <f>+IFERROR(VLOOKUP(A1467,'Details local delivery'!B:C,2,0),"-")</f>
        <v>-</v>
      </c>
      <c r="C1467" s="93" t="str">
        <f t="shared" si="240"/>
        <v>-</v>
      </c>
      <c r="D1467" s="94" t="str">
        <f>+IFERROR(VLOOKUP(A1467,'Details local delivery'!B:E,4,0),"-")</f>
        <v>-</v>
      </c>
      <c r="E1467" s="94" t="e">
        <f>VLOOKUP(A1467,'Details local delivery'!B:L,11,0)</f>
        <v>#N/A</v>
      </c>
      <c r="F1467" s="94">
        <f>SUMIFS('Details local delivery'!M:M,'Details local delivery'!G:G,'RECAP Delivery Plan '!A1467)</f>
        <v>0</v>
      </c>
      <c r="G1467" s="94" t="e">
        <f>VLOOKUP(A1467,'Details local delivery'!B:J,9,0)</f>
        <v>#N/A</v>
      </c>
      <c r="H1467" s="95">
        <f>SUMIFS('Details local delivery'!K:K,'Details local delivery'!G:G,'RECAP Delivery Plan '!A1467)</f>
        <v>0</v>
      </c>
      <c r="I1467" s="96">
        <f>SUMIFS('Details local delivery'!Y:Y,'Details local delivery'!B:B,A:A)</f>
        <v>0</v>
      </c>
      <c r="J1467" s="97" t="e">
        <f>AVERAGEIFS('Details local delivery'!W:W,'Details local delivery'!B:B,A1467)</f>
        <v>#DIV/0!</v>
      </c>
      <c r="K1467" s="96">
        <f>_xlfn.MAXIFS('Details local delivery'!Z:Z,'Details local delivery'!B:B,A1467)</f>
        <v>0</v>
      </c>
      <c r="L1467" s="96">
        <f>_xlfn.MAXIFS('Details local delivery'!AA:AA,'Details local delivery'!B:B,A1467)</f>
        <v>0</v>
      </c>
      <c r="M1467" s="96">
        <f>_xlfn.MAXIFS('Details local delivery'!AB:AB,'Details local delivery'!B:B,A1467)</f>
        <v>0</v>
      </c>
      <c r="N1467" s="104" t="e">
        <f t="shared" si="241"/>
        <v>#N/A</v>
      </c>
      <c r="O1467" s="104" t="e">
        <f t="shared" si="242"/>
        <v>#N/A</v>
      </c>
      <c r="P1467" s="99">
        <f t="shared" si="243"/>
        <v>0</v>
      </c>
      <c r="Q1467" s="100">
        <f t="shared" si="244"/>
        <v>0</v>
      </c>
      <c r="R1467" s="105" t="e">
        <f t="shared" si="245"/>
        <v>#DIV/0!</v>
      </c>
      <c r="S1467" s="101" t="e">
        <f t="shared" si="246"/>
        <v>#N/A</v>
      </c>
      <c r="T1467" s="102"/>
      <c r="U1467" s="107"/>
      <c r="V1467" s="5"/>
    </row>
    <row r="1468" spans="1:22" ht="15.6" hidden="1" x14ac:dyDescent="0.3">
      <c r="A1468" s="18"/>
      <c r="B1468" s="92" t="str">
        <f>+IFERROR(VLOOKUP(A1468,'Details local delivery'!B:C,2,0),"-")</f>
        <v>-</v>
      </c>
      <c r="C1468" s="93" t="str">
        <f t="shared" si="240"/>
        <v>-</v>
      </c>
      <c r="D1468" s="94" t="str">
        <f>+IFERROR(VLOOKUP(A1468,'Details local delivery'!B:E,4,0),"-")</f>
        <v>-</v>
      </c>
      <c r="E1468" s="94" t="e">
        <f>VLOOKUP(A1468,'Details local delivery'!B:L,11,0)</f>
        <v>#N/A</v>
      </c>
      <c r="F1468" s="94">
        <f>SUMIFS('Details local delivery'!M:M,'Details local delivery'!G:G,'RECAP Delivery Plan '!A1468)</f>
        <v>0</v>
      </c>
      <c r="G1468" s="94" t="e">
        <f>VLOOKUP(A1468,'Details local delivery'!B:J,9,0)</f>
        <v>#N/A</v>
      </c>
      <c r="H1468" s="95">
        <f>SUMIFS('Details local delivery'!K:K,'Details local delivery'!G:G,'RECAP Delivery Plan '!A1468)</f>
        <v>0</v>
      </c>
      <c r="I1468" s="96">
        <f>SUMIFS('Details local delivery'!Y:Y,'Details local delivery'!B:B,A:A)</f>
        <v>0</v>
      </c>
      <c r="J1468" s="97" t="e">
        <f>AVERAGEIFS('Details local delivery'!W:W,'Details local delivery'!B:B,A1468)</f>
        <v>#DIV/0!</v>
      </c>
      <c r="K1468" s="96">
        <f>_xlfn.MAXIFS('Details local delivery'!Z:Z,'Details local delivery'!B:B,A1468)</f>
        <v>0</v>
      </c>
      <c r="L1468" s="96">
        <f>_xlfn.MAXIFS('Details local delivery'!AA:AA,'Details local delivery'!B:B,A1468)</f>
        <v>0</v>
      </c>
      <c r="M1468" s="96">
        <f>_xlfn.MAXIFS('Details local delivery'!AB:AB,'Details local delivery'!B:B,A1468)</f>
        <v>0</v>
      </c>
      <c r="N1468" s="104" t="e">
        <f t="shared" si="241"/>
        <v>#N/A</v>
      </c>
      <c r="O1468" s="104" t="e">
        <f t="shared" si="242"/>
        <v>#N/A</v>
      </c>
      <c r="P1468" s="99">
        <f t="shared" si="243"/>
        <v>0</v>
      </c>
      <c r="Q1468" s="100">
        <f t="shared" si="244"/>
        <v>0</v>
      </c>
      <c r="R1468" s="105" t="e">
        <f t="shared" si="245"/>
        <v>#DIV/0!</v>
      </c>
      <c r="S1468" s="101" t="e">
        <f t="shared" si="246"/>
        <v>#N/A</v>
      </c>
      <c r="T1468" s="102"/>
      <c r="U1468" s="107"/>
      <c r="V1468" s="5"/>
    </row>
    <row r="1469" spans="1:22" ht="15.6" hidden="1" x14ac:dyDescent="0.3">
      <c r="A1469" s="18"/>
      <c r="B1469" s="92" t="str">
        <f>+IFERROR(VLOOKUP(A1469,'Details local delivery'!B:C,2,0),"-")</f>
        <v>-</v>
      </c>
      <c r="C1469" s="93" t="str">
        <f t="shared" si="240"/>
        <v>-</v>
      </c>
      <c r="D1469" s="94" t="str">
        <f>+IFERROR(VLOOKUP(A1469,'Details local delivery'!B:E,4,0),"-")</f>
        <v>-</v>
      </c>
      <c r="E1469" s="94" t="e">
        <f>VLOOKUP(A1469,'Details local delivery'!B:L,11,0)</f>
        <v>#N/A</v>
      </c>
      <c r="F1469" s="94">
        <f>SUMIFS('Details local delivery'!M:M,'Details local delivery'!G:G,'RECAP Delivery Plan '!A1469)</f>
        <v>0</v>
      </c>
      <c r="G1469" s="94" t="e">
        <f>VLOOKUP(A1469,'Details local delivery'!B:J,9,0)</f>
        <v>#N/A</v>
      </c>
      <c r="H1469" s="95">
        <f>SUMIFS('Details local delivery'!K:K,'Details local delivery'!G:G,'RECAP Delivery Plan '!A1469)</f>
        <v>0</v>
      </c>
      <c r="I1469" s="96">
        <f>SUMIFS('Details local delivery'!Y:Y,'Details local delivery'!B:B,A:A)</f>
        <v>0</v>
      </c>
      <c r="J1469" s="97" t="e">
        <f>AVERAGEIFS('Details local delivery'!W:W,'Details local delivery'!B:B,A1469)</f>
        <v>#DIV/0!</v>
      </c>
      <c r="K1469" s="96">
        <f>_xlfn.MAXIFS('Details local delivery'!Z:Z,'Details local delivery'!B:B,A1469)</f>
        <v>0</v>
      </c>
      <c r="L1469" s="96">
        <f>_xlfn.MAXIFS('Details local delivery'!AA:AA,'Details local delivery'!B:B,A1469)</f>
        <v>0</v>
      </c>
      <c r="M1469" s="96">
        <f>_xlfn.MAXIFS('Details local delivery'!AB:AB,'Details local delivery'!B:B,A1469)</f>
        <v>0</v>
      </c>
      <c r="N1469" s="104" t="e">
        <f t="shared" si="241"/>
        <v>#N/A</v>
      </c>
      <c r="O1469" s="104" t="e">
        <f t="shared" si="242"/>
        <v>#N/A</v>
      </c>
      <c r="P1469" s="99">
        <f t="shared" si="243"/>
        <v>0</v>
      </c>
      <c r="Q1469" s="100">
        <f t="shared" si="244"/>
        <v>0</v>
      </c>
      <c r="R1469" s="105" t="e">
        <f t="shared" si="245"/>
        <v>#DIV/0!</v>
      </c>
      <c r="S1469" s="101" t="e">
        <f t="shared" si="246"/>
        <v>#N/A</v>
      </c>
      <c r="T1469" s="102"/>
      <c r="U1469" s="107"/>
      <c r="V1469" s="5"/>
    </row>
    <row r="1470" spans="1:22" ht="15.6" hidden="1" x14ac:dyDescent="0.3">
      <c r="A1470" s="18"/>
      <c r="B1470" s="92" t="str">
        <f>+IFERROR(VLOOKUP(A1470,'Details local delivery'!B:C,2,0),"-")</f>
        <v>-</v>
      </c>
      <c r="C1470" s="93" t="str">
        <f t="shared" si="240"/>
        <v>-</v>
      </c>
      <c r="D1470" s="94" t="str">
        <f>+IFERROR(VLOOKUP(A1470,'Details local delivery'!B:E,4,0),"-")</f>
        <v>-</v>
      </c>
      <c r="E1470" s="94" t="e">
        <f>VLOOKUP(A1470,'Details local delivery'!B:L,11,0)</f>
        <v>#N/A</v>
      </c>
      <c r="F1470" s="94">
        <f>SUMIFS('Details local delivery'!M:M,'Details local delivery'!G:G,'RECAP Delivery Plan '!A1470)</f>
        <v>0</v>
      </c>
      <c r="G1470" s="94" t="e">
        <f>VLOOKUP(A1470,'Details local delivery'!B:J,9,0)</f>
        <v>#N/A</v>
      </c>
      <c r="H1470" s="95">
        <f>SUMIFS('Details local delivery'!K:K,'Details local delivery'!G:G,'RECAP Delivery Plan '!A1470)</f>
        <v>0</v>
      </c>
      <c r="I1470" s="96">
        <f>SUMIFS('Details local delivery'!Y:Y,'Details local delivery'!B:B,A:A)</f>
        <v>0</v>
      </c>
      <c r="J1470" s="97" t="e">
        <f>AVERAGEIFS('Details local delivery'!W:W,'Details local delivery'!B:B,A1470)</f>
        <v>#DIV/0!</v>
      </c>
      <c r="K1470" s="96">
        <f>_xlfn.MAXIFS('Details local delivery'!Z:Z,'Details local delivery'!B:B,A1470)</f>
        <v>0</v>
      </c>
      <c r="L1470" s="96">
        <f>_xlfn.MAXIFS('Details local delivery'!AA:AA,'Details local delivery'!B:B,A1470)</f>
        <v>0</v>
      </c>
      <c r="M1470" s="96">
        <f>_xlfn.MAXIFS('Details local delivery'!AB:AB,'Details local delivery'!B:B,A1470)</f>
        <v>0</v>
      </c>
      <c r="N1470" s="104" t="e">
        <f t="shared" si="241"/>
        <v>#N/A</v>
      </c>
      <c r="O1470" s="104" t="e">
        <f t="shared" si="242"/>
        <v>#N/A</v>
      </c>
      <c r="P1470" s="99">
        <f t="shared" si="243"/>
        <v>0</v>
      </c>
      <c r="Q1470" s="100">
        <f t="shared" si="244"/>
        <v>0</v>
      </c>
      <c r="R1470" s="105" t="e">
        <f t="shared" si="245"/>
        <v>#DIV/0!</v>
      </c>
      <c r="S1470" s="101" t="e">
        <f t="shared" si="246"/>
        <v>#N/A</v>
      </c>
      <c r="T1470" s="102"/>
      <c r="U1470" s="107"/>
      <c r="V1470" s="5"/>
    </row>
    <row r="1471" spans="1:22" ht="15.6" hidden="1" x14ac:dyDescent="0.3">
      <c r="A1471" s="18"/>
      <c r="B1471" s="92" t="str">
        <f>+IFERROR(VLOOKUP(A1471,'Details local delivery'!B:C,2,0),"-")</f>
        <v>-</v>
      </c>
      <c r="C1471" s="93" t="str">
        <f t="shared" si="240"/>
        <v>-</v>
      </c>
      <c r="D1471" s="94" t="str">
        <f>+IFERROR(VLOOKUP(A1471,'Details local delivery'!B:E,4,0),"-")</f>
        <v>-</v>
      </c>
      <c r="E1471" s="94" t="e">
        <f>VLOOKUP(A1471,'Details local delivery'!B:L,11,0)</f>
        <v>#N/A</v>
      </c>
      <c r="F1471" s="94">
        <f>SUMIFS('Details local delivery'!M:M,'Details local delivery'!G:G,'RECAP Delivery Plan '!A1471)</f>
        <v>0</v>
      </c>
      <c r="G1471" s="94" t="e">
        <f>VLOOKUP(A1471,'Details local delivery'!B:J,9,0)</f>
        <v>#N/A</v>
      </c>
      <c r="H1471" s="95">
        <f>SUMIFS('Details local delivery'!K:K,'Details local delivery'!G:G,'RECAP Delivery Plan '!A1471)</f>
        <v>0</v>
      </c>
      <c r="I1471" s="96">
        <f>SUMIFS('Details local delivery'!Y:Y,'Details local delivery'!B:B,A:A)</f>
        <v>0</v>
      </c>
      <c r="J1471" s="97" t="e">
        <f>AVERAGEIFS('Details local delivery'!W:W,'Details local delivery'!B:B,A1471)</f>
        <v>#DIV/0!</v>
      </c>
      <c r="K1471" s="96">
        <f>_xlfn.MAXIFS('Details local delivery'!Z:Z,'Details local delivery'!B:B,A1471)</f>
        <v>0</v>
      </c>
      <c r="L1471" s="96">
        <f>_xlfn.MAXIFS('Details local delivery'!AA:AA,'Details local delivery'!B:B,A1471)</f>
        <v>0</v>
      </c>
      <c r="M1471" s="96">
        <f>_xlfn.MAXIFS('Details local delivery'!AB:AB,'Details local delivery'!B:B,A1471)</f>
        <v>0</v>
      </c>
      <c r="N1471" s="104" t="e">
        <f t="shared" si="241"/>
        <v>#N/A</v>
      </c>
      <c r="O1471" s="104" t="e">
        <f t="shared" si="242"/>
        <v>#N/A</v>
      </c>
      <c r="P1471" s="99">
        <f t="shared" si="243"/>
        <v>0</v>
      </c>
      <c r="Q1471" s="100">
        <f t="shared" si="244"/>
        <v>0</v>
      </c>
      <c r="R1471" s="105" t="e">
        <f t="shared" si="245"/>
        <v>#DIV/0!</v>
      </c>
      <c r="S1471" s="101" t="e">
        <f t="shared" si="246"/>
        <v>#N/A</v>
      </c>
      <c r="T1471" s="102"/>
      <c r="U1471" s="107"/>
      <c r="V1471" s="5"/>
    </row>
    <row r="1472" spans="1:22" ht="15.6" hidden="1" x14ac:dyDescent="0.3">
      <c r="A1472" s="18"/>
      <c r="B1472" s="92" t="str">
        <f>+IFERROR(VLOOKUP(A1472,'Details local delivery'!B:C,2,0),"-")</f>
        <v>-</v>
      </c>
      <c r="C1472" s="93" t="str">
        <f t="shared" si="240"/>
        <v>-</v>
      </c>
      <c r="D1472" s="94" t="str">
        <f>+IFERROR(VLOOKUP(A1472,'Details local delivery'!B:E,4,0),"-")</f>
        <v>-</v>
      </c>
      <c r="E1472" s="94" t="e">
        <f>VLOOKUP(A1472,'Details local delivery'!B:L,11,0)</f>
        <v>#N/A</v>
      </c>
      <c r="F1472" s="94">
        <f>SUMIFS('Details local delivery'!M:M,'Details local delivery'!G:G,'RECAP Delivery Plan '!A1472)</f>
        <v>0</v>
      </c>
      <c r="G1472" s="94" t="e">
        <f>VLOOKUP(A1472,'Details local delivery'!B:J,9,0)</f>
        <v>#N/A</v>
      </c>
      <c r="H1472" s="95">
        <f>SUMIFS('Details local delivery'!K:K,'Details local delivery'!G:G,'RECAP Delivery Plan '!A1472)</f>
        <v>0</v>
      </c>
      <c r="I1472" s="96">
        <f>SUMIFS('Details local delivery'!Y:Y,'Details local delivery'!B:B,A:A)</f>
        <v>0</v>
      </c>
      <c r="J1472" s="97" t="e">
        <f>AVERAGEIFS('Details local delivery'!W:W,'Details local delivery'!B:B,A1472)</f>
        <v>#DIV/0!</v>
      </c>
      <c r="K1472" s="96">
        <f>_xlfn.MAXIFS('Details local delivery'!Z:Z,'Details local delivery'!B:B,A1472)</f>
        <v>0</v>
      </c>
      <c r="L1472" s="96">
        <f>_xlfn.MAXIFS('Details local delivery'!AA:AA,'Details local delivery'!B:B,A1472)</f>
        <v>0</v>
      </c>
      <c r="M1472" s="96">
        <f>_xlfn.MAXIFS('Details local delivery'!AB:AB,'Details local delivery'!B:B,A1472)</f>
        <v>0</v>
      </c>
      <c r="N1472" s="104" t="e">
        <f t="shared" si="241"/>
        <v>#N/A</v>
      </c>
      <c r="O1472" s="104" t="e">
        <f t="shared" si="242"/>
        <v>#N/A</v>
      </c>
      <c r="P1472" s="99">
        <f t="shared" si="243"/>
        <v>0</v>
      </c>
      <c r="Q1472" s="100">
        <f t="shared" si="244"/>
        <v>0</v>
      </c>
      <c r="R1472" s="105" t="e">
        <f t="shared" si="245"/>
        <v>#DIV/0!</v>
      </c>
      <c r="S1472" s="101" t="e">
        <f t="shared" si="246"/>
        <v>#N/A</v>
      </c>
      <c r="T1472" s="102"/>
      <c r="U1472" s="107"/>
      <c r="V1472" s="5"/>
    </row>
    <row r="1473" spans="1:22" ht="15.6" hidden="1" x14ac:dyDescent="0.3">
      <c r="A1473" s="18"/>
      <c r="B1473" s="92" t="str">
        <f>+IFERROR(VLOOKUP(A1473,'Details local delivery'!B:C,2,0),"-")</f>
        <v>-</v>
      </c>
      <c r="C1473" s="93" t="str">
        <f t="shared" si="240"/>
        <v>-</v>
      </c>
      <c r="D1473" s="94" t="str">
        <f>+IFERROR(VLOOKUP(A1473,'Details local delivery'!B:E,4,0),"-")</f>
        <v>-</v>
      </c>
      <c r="E1473" s="94" t="e">
        <f>VLOOKUP(A1473,'Details local delivery'!B:L,11,0)</f>
        <v>#N/A</v>
      </c>
      <c r="F1473" s="94">
        <f>SUMIFS('Details local delivery'!M:M,'Details local delivery'!G:G,'RECAP Delivery Plan '!A1473)</f>
        <v>0</v>
      </c>
      <c r="G1473" s="94" t="e">
        <f>VLOOKUP(A1473,'Details local delivery'!B:J,9,0)</f>
        <v>#N/A</v>
      </c>
      <c r="H1473" s="95">
        <f>SUMIFS('Details local delivery'!K:K,'Details local delivery'!G:G,'RECAP Delivery Plan '!A1473)</f>
        <v>0</v>
      </c>
      <c r="I1473" s="96">
        <f>SUMIFS('Details local delivery'!Y:Y,'Details local delivery'!B:B,A:A)</f>
        <v>0</v>
      </c>
      <c r="J1473" s="97" t="e">
        <f>AVERAGEIFS('Details local delivery'!W:W,'Details local delivery'!B:B,A1473)</f>
        <v>#DIV/0!</v>
      </c>
      <c r="K1473" s="96">
        <f>_xlfn.MAXIFS('Details local delivery'!Z:Z,'Details local delivery'!B:B,A1473)</f>
        <v>0</v>
      </c>
      <c r="L1473" s="96">
        <f>_xlfn.MAXIFS('Details local delivery'!AA:AA,'Details local delivery'!B:B,A1473)</f>
        <v>0</v>
      </c>
      <c r="M1473" s="96">
        <f>_xlfn.MAXIFS('Details local delivery'!AB:AB,'Details local delivery'!B:B,A1473)</f>
        <v>0</v>
      </c>
      <c r="N1473" s="104" t="e">
        <f t="shared" si="241"/>
        <v>#N/A</v>
      </c>
      <c r="O1473" s="104" t="e">
        <f t="shared" si="242"/>
        <v>#N/A</v>
      </c>
      <c r="P1473" s="99">
        <f t="shared" si="243"/>
        <v>0</v>
      </c>
      <c r="Q1473" s="100">
        <f t="shared" si="244"/>
        <v>0</v>
      </c>
      <c r="R1473" s="105" t="e">
        <f t="shared" si="245"/>
        <v>#DIV/0!</v>
      </c>
      <c r="S1473" s="101" t="e">
        <f t="shared" si="246"/>
        <v>#N/A</v>
      </c>
      <c r="T1473" s="102"/>
      <c r="U1473" s="107"/>
      <c r="V1473" s="5"/>
    </row>
    <row r="1474" spans="1:22" ht="15.6" hidden="1" x14ac:dyDescent="0.3">
      <c r="A1474" s="18"/>
      <c r="B1474" s="92" t="str">
        <f>+IFERROR(VLOOKUP(A1474,'Details local delivery'!B:C,2,0),"-")</f>
        <v>-</v>
      </c>
      <c r="C1474" s="93" t="str">
        <f t="shared" si="240"/>
        <v>-</v>
      </c>
      <c r="D1474" s="94" t="str">
        <f>+IFERROR(VLOOKUP(A1474,'Details local delivery'!B:E,4,0),"-")</f>
        <v>-</v>
      </c>
      <c r="E1474" s="94" t="e">
        <f>VLOOKUP(A1474,'Details local delivery'!B:L,11,0)</f>
        <v>#N/A</v>
      </c>
      <c r="F1474" s="94">
        <f>SUMIFS('Details local delivery'!M:M,'Details local delivery'!G:G,'RECAP Delivery Plan '!A1474)</f>
        <v>0</v>
      </c>
      <c r="G1474" s="94" t="e">
        <f>VLOOKUP(A1474,'Details local delivery'!B:J,9,0)</f>
        <v>#N/A</v>
      </c>
      <c r="H1474" s="95">
        <f>SUMIFS('Details local delivery'!K:K,'Details local delivery'!G:G,'RECAP Delivery Plan '!A1474)</f>
        <v>0</v>
      </c>
      <c r="I1474" s="96">
        <f>SUMIFS('Details local delivery'!Y:Y,'Details local delivery'!B:B,A:A)</f>
        <v>0</v>
      </c>
      <c r="J1474" s="97" t="e">
        <f>AVERAGEIFS('Details local delivery'!W:W,'Details local delivery'!B:B,A1474)</f>
        <v>#DIV/0!</v>
      </c>
      <c r="K1474" s="96">
        <f>_xlfn.MAXIFS('Details local delivery'!Z:Z,'Details local delivery'!B:B,A1474)</f>
        <v>0</v>
      </c>
      <c r="L1474" s="96">
        <f>_xlfn.MAXIFS('Details local delivery'!AA:AA,'Details local delivery'!B:B,A1474)</f>
        <v>0</v>
      </c>
      <c r="M1474" s="96">
        <f>_xlfn.MAXIFS('Details local delivery'!AB:AB,'Details local delivery'!B:B,A1474)</f>
        <v>0</v>
      </c>
      <c r="N1474" s="104" t="e">
        <f t="shared" si="241"/>
        <v>#N/A</v>
      </c>
      <c r="O1474" s="104" t="e">
        <f t="shared" si="242"/>
        <v>#N/A</v>
      </c>
      <c r="P1474" s="99">
        <f t="shared" si="243"/>
        <v>0</v>
      </c>
      <c r="Q1474" s="100">
        <f t="shared" si="244"/>
        <v>0</v>
      </c>
      <c r="R1474" s="105" t="e">
        <f t="shared" si="245"/>
        <v>#DIV/0!</v>
      </c>
      <c r="S1474" s="101" t="e">
        <f t="shared" si="246"/>
        <v>#N/A</v>
      </c>
      <c r="T1474" s="102"/>
      <c r="U1474" s="107"/>
      <c r="V1474" s="5"/>
    </row>
    <row r="1475" spans="1:22" ht="15.6" hidden="1" x14ac:dyDescent="0.3">
      <c r="A1475" s="18"/>
      <c r="B1475" s="92" t="str">
        <f>+IFERROR(VLOOKUP(A1475,'Details local delivery'!B:C,2,0),"-")</f>
        <v>-</v>
      </c>
      <c r="C1475" s="93" t="str">
        <f t="shared" si="240"/>
        <v>-</v>
      </c>
      <c r="D1475" s="94" t="str">
        <f>+IFERROR(VLOOKUP(A1475,'Details local delivery'!B:E,4,0),"-")</f>
        <v>-</v>
      </c>
      <c r="E1475" s="94" t="e">
        <f>VLOOKUP(A1475,'Details local delivery'!B:L,11,0)</f>
        <v>#N/A</v>
      </c>
      <c r="F1475" s="94">
        <f>SUMIFS('Details local delivery'!M:M,'Details local delivery'!G:G,'RECAP Delivery Plan '!A1475)</f>
        <v>0</v>
      </c>
      <c r="G1475" s="94" t="e">
        <f>VLOOKUP(A1475,'Details local delivery'!B:J,9,0)</f>
        <v>#N/A</v>
      </c>
      <c r="H1475" s="95">
        <f>SUMIFS('Details local delivery'!K:K,'Details local delivery'!G:G,'RECAP Delivery Plan '!A1475)</f>
        <v>0</v>
      </c>
      <c r="I1475" s="96">
        <f>SUMIFS('Details local delivery'!Y:Y,'Details local delivery'!B:B,A:A)</f>
        <v>0</v>
      </c>
      <c r="J1475" s="97" t="e">
        <f>AVERAGEIFS('Details local delivery'!W:W,'Details local delivery'!B:B,A1475)</f>
        <v>#DIV/0!</v>
      </c>
      <c r="K1475" s="96">
        <f>_xlfn.MAXIFS('Details local delivery'!Z:Z,'Details local delivery'!B:B,A1475)</f>
        <v>0</v>
      </c>
      <c r="L1475" s="96">
        <f>_xlfn.MAXIFS('Details local delivery'!AA:AA,'Details local delivery'!B:B,A1475)</f>
        <v>0</v>
      </c>
      <c r="M1475" s="96">
        <f>_xlfn.MAXIFS('Details local delivery'!AB:AB,'Details local delivery'!B:B,A1475)</f>
        <v>0</v>
      </c>
      <c r="N1475" s="104" t="e">
        <f t="shared" si="241"/>
        <v>#N/A</v>
      </c>
      <c r="O1475" s="104" t="e">
        <f t="shared" si="242"/>
        <v>#N/A</v>
      </c>
      <c r="P1475" s="99">
        <f t="shared" si="243"/>
        <v>0</v>
      </c>
      <c r="Q1475" s="100">
        <f t="shared" si="244"/>
        <v>0</v>
      </c>
      <c r="R1475" s="105" t="e">
        <f t="shared" si="245"/>
        <v>#DIV/0!</v>
      </c>
      <c r="S1475" s="101" t="e">
        <f t="shared" si="246"/>
        <v>#N/A</v>
      </c>
      <c r="T1475" s="102"/>
      <c r="U1475" s="107"/>
      <c r="V1475" s="5"/>
    </row>
    <row r="1476" spans="1:22" ht="15.6" hidden="1" x14ac:dyDescent="0.3">
      <c r="A1476" s="18"/>
      <c r="B1476" s="92" t="str">
        <f>+IFERROR(VLOOKUP(A1476,'Details local delivery'!B:C,2,0),"-")</f>
        <v>-</v>
      </c>
      <c r="C1476" s="93" t="str">
        <f t="shared" si="240"/>
        <v>-</v>
      </c>
      <c r="D1476" s="94" t="str">
        <f>+IFERROR(VLOOKUP(A1476,'Details local delivery'!B:E,4,0),"-")</f>
        <v>-</v>
      </c>
      <c r="E1476" s="94" t="e">
        <f>VLOOKUP(A1476,'Details local delivery'!B:L,11,0)</f>
        <v>#N/A</v>
      </c>
      <c r="F1476" s="94">
        <f>SUMIFS('Details local delivery'!M:M,'Details local delivery'!G:G,'RECAP Delivery Plan '!A1476)</f>
        <v>0</v>
      </c>
      <c r="G1476" s="94" t="e">
        <f>VLOOKUP(A1476,'Details local delivery'!B:J,9,0)</f>
        <v>#N/A</v>
      </c>
      <c r="H1476" s="95">
        <f>SUMIFS('Details local delivery'!K:K,'Details local delivery'!G:G,'RECAP Delivery Plan '!A1476)</f>
        <v>0</v>
      </c>
      <c r="I1476" s="96">
        <f>SUMIFS('Details local delivery'!Y:Y,'Details local delivery'!B:B,A:A)</f>
        <v>0</v>
      </c>
      <c r="J1476" s="97" t="e">
        <f>AVERAGEIFS('Details local delivery'!W:W,'Details local delivery'!B:B,A1476)</f>
        <v>#DIV/0!</v>
      </c>
      <c r="K1476" s="96">
        <f>_xlfn.MAXIFS('Details local delivery'!Z:Z,'Details local delivery'!B:B,A1476)</f>
        <v>0</v>
      </c>
      <c r="L1476" s="96">
        <f>_xlfn.MAXIFS('Details local delivery'!AA:AA,'Details local delivery'!B:B,A1476)</f>
        <v>0</v>
      </c>
      <c r="M1476" s="96">
        <f>_xlfn.MAXIFS('Details local delivery'!AB:AB,'Details local delivery'!B:B,A1476)</f>
        <v>0</v>
      </c>
      <c r="N1476" s="104" t="e">
        <f t="shared" si="241"/>
        <v>#N/A</v>
      </c>
      <c r="O1476" s="104" t="e">
        <f t="shared" si="242"/>
        <v>#N/A</v>
      </c>
      <c r="P1476" s="99">
        <f t="shared" si="243"/>
        <v>0</v>
      </c>
      <c r="Q1476" s="100">
        <f t="shared" si="244"/>
        <v>0</v>
      </c>
      <c r="R1476" s="105" t="e">
        <f t="shared" si="245"/>
        <v>#DIV/0!</v>
      </c>
      <c r="S1476" s="101" t="e">
        <f t="shared" si="246"/>
        <v>#N/A</v>
      </c>
      <c r="T1476" s="102"/>
      <c r="U1476" s="107"/>
      <c r="V1476" s="5"/>
    </row>
    <row r="1477" spans="1:22" ht="15.6" hidden="1" x14ac:dyDescent="0.3">
      <c r="A1477" s="18"/>
      <c r="B1477" s="92" t="str">
        <f>+IFERROR(VLOOKUP(A1477,'Details local delivery'!B:C,2,0),"-")</f>
        <v>-</v>
      </c>
      <c r="C1477" s="93" t="str">
        <f t="shared" si="240"/>
        <v>-</v>
      </c>
      <c r="D1477" s="94" t="str">
        <f>+IFERROR(VLOOKUP(A1477,'Details local delivery'!B:E,4,0),"-")</f>
        <v>-</v>
      </c>
      <c r="E1477" s="94" t="e">
        <f>VLOOKUP(A1477,'Details local delivery'!B:L,11,0)</f>
        <v>#N/A</v>
      </c>
      <c r="F1477" s="94">
        <f>SUMIFS('Details local delivery'!M:M,'Details local delivery'!G:G,'RECAP Delivery Plan '!A1477)</f>
        <v>0</v>
      </c>
      <c r="G1477" s="94" t="e">
        <f>VLOOKUP(A1477,'Details local delivery'!B:J,9,0)</f>
        <v>#N/A</v>
      </c>
      <c r="H1477" s="95">
        <f>SUMIFS('Details local delivery'!K:K,'Details local delivery'!G:G,'RECAP Delivery Plan '!A1477)</f>
        <v>0</v>
      </c>
      <c r="I1477" s="96">
        <f>SUMIFS('Details local delivery'!Y:Y,'Details local delivery'!B:B,A:A)</f>
        <v>0</v>
      </c>
      <c r="J1477" s="97" t="e">
        <f>AVERAGEIFS('Details local delivery'!W:W,'Details local delivery'!B:B,A1477)</f>
        <v>#DIV/0!</v>
      </c>
      <c r="K1477" s="96">
        <f>_xlfn.MAXIFS('Details local delivery'!Z:Z,'Details local delivery'!B:B,A1477)</f>
        <v>0</v>
      </c>
      <c r="L1477" s="96">
        <f>_xlfn.MAXIFS('Details local delivery'!AA:AA,'Details local delivery'!B:B,A1477)</f>
        <v>0</v>
      </c>
      <c r="M1477" s="256">
        <f>IFERROR(_xlfn.MAXIFS('Details local delivery'!AB:AB,'Details local delivery'!B:B,A1477),"-")</f>
        <v>0</v>
      </c>
      <c r="N1477" s="104" t="e">
        <f t="shared" si="241"/>
        <v>#N/A</v>
      </c>
      <c r="O1477" s="104" t="e">
        <f t="shared" si="242"/>
        <v>#N/A</v>
      </c>
      <c r="P1477" s="99">
        <f t="shared" si="243"/>
        <v>0</v>
      </c>
      <c r="Q1477" s="100">
        <f t="shared" si="244"/>
        <v>0</v>
      </c>
      <c r="R1477" s="105" t="e">
        <f t="shared" si="245"/>
        <v>#DIV/0!</v>
      </c>
      <c r="S1477" s="101" t="e">
        <f t="shared" si="246"/>
        <v>#N/A</v>
      </c>
      <c r="T1477" s="102"/>
      <c r="U1477" s="107"/>
      <c r="V1477" s="5"/>
    </row>
    <row r="1478" spans="1:22" ht="15.6" hidden="1" x14ac:dyDescent="0.3">
      <c r="A1478" s="18"/>
      <c r="B1478" s="92" t="str">
        <f>+IFERROR(VLOOKUP(A1478,'Details local delivery'!B:C,2,0),"-")</f>
        <v>-</v>
      </c>
      <c r="C1478" s="93" t="str">
        <f t="shared" si="240"/>
        <v>-</v>
      </c>
      <c r="D1478" s="94" t="str">
        <f>+IFERROR(VLOOKUP(A1478,'Details local delivery'!B:E,4,0),"-")</f>
        <v>-</v>
      </c>
      <c r="E1478" s="94" t="e">
        <f>VLOOKUP(A1478,'Details local delivery'!B:L,11,0)</f>
        <v>#N/A</v>
      </c>
      <c r="F1478" s="94">
        <f>SUMIFS('Details local delivery'!M:M,'Details local delivery'!G:G,'RECAP Delivery Plan '!A1478)</f>
        <v>0</v>
      </c>
      <c r="G1478" s="94" t="e">
        <f>VLOOKUP(A1478,'Details local delivery'!B:J,9,0)</f>
        <v>#N/A</v>
      </c>
      <c r="H1478" s="95">
        <f>SUMIFS('Details local delivery'!K:K,'Details local delivery'!G:G,'RECAP Delivery Plan '!A1478)</f>
        <v>0</v>
      </c>
      <c r="I1478" s="96">
        <f>SUMIFS('Details local delivery'!Y:Y,'Details local delivery'!B:B,A:A)</f>
        <v>0</v>
      </c>
      <c r="J1478" s="97" t="e">
        <f>AVERAGEIFS('Details local delivery'!W:W,'Details local delivery'!B:B,A1478)</f>
        <v>#DIV/0!</v>
      </c>
      <c r="K1478" s="96">
        <f>_xlfn.MAXIFS('Details local delivery'!Z:Z,'Details local delivery'!B:B,A1478)</f>
        <v>0</v>
      </c>
      <c r="L1478" s="96">
        <f>_xlfn.MAXIFS('Details local delivery'!AA:AA,'Details local delivery'!B:B,A1478)</f>
        <v>0</v>
      </c>
      <c r="M1478" s="256">
        <f>IFERROR(_xlfn.MAXIFS('Details local delivery'!AB:AB,'Details local delivery'!B:B,A1478),"-")</f>
        <v>0</v>
      </c>
      <c r="N1478" s="104" t="e">
        <f t="shared" si="241"/>
        <v>#N/A</v>
      </c>
      <c r="O1478" s="104" t="e">
        <f t="shared" si="242"/>
        <v>#N/A</v>
      </c>
      <c r="P1478" s="99">
        <f t="shared" si="243"/>
        <v>0</v>
      </c>
      <c r="Q1478" s="100">
        <f t="shared" si="244"/>
        <v>0</v>
      </c>
      <c r="R1478" s="105" t="e">
        <f t="shared" si="245"/>
        <v>#DIV/0!</v>
      </c>
      <c r="S1478" s="101" t="e">
        <f t="shared" si="246"/>
        <v>#N/A</v>
      </c>
      <c r="T1478" s="102"/>
      <c r="U1478" s="107"/>
      <c r="V1478" s="5"/>
    </row>
    <row r="1479" spans="1:22" ht="15.6" hidden="1" x14ac:dyDescent="0.3">
      <c r="A1479" s="18"/>
      <c r="B1479" s="92" t="str">
        <f>+IFERROR(VLOOKUP(A1479,'Details local delivery'!B:C,2,0),"-")</f>
        <v>-</v>
      </c>
      <c r="C1479" s="93" t="str">
        <f t="shared" si="240"/>
        <v>-</v>
      </c>
      <c r="D1479" s="94" t="str">
        <f>+IFERROR(VLOOKUP(A1479,'Details local delivery'!B:E,4,0),"-")</f>
        <v>-</v>
      </c>
      <c r="E1479" s="94" t="e">
        <f>VLOOKUP(A1479,'Details local delivery'!B:L,11,0)</f>
        <v>#N/A</v>
      </c>
      <c r="F1479" s="94">
        <f>SUMIFS('Details local delivery'!M:M,'Details local delivery'!G:G,'RECAP Delivery Plan '!A1479)</f>
        <v>0</v>
      </c>
      <c r="G1479" s="94" t="e">
        <f>VLOOKUP(A1479,'Details local delivery'!B:J,9,0)</f>
        <v>#N/A</v>
      </c>
      <c r="H1479" s="95">
        <f>SUMIFS('Details local delivery'!K:K,'Details local delivery'!G:G,'RECAP Delivery Plan '!A1479)</f>
        <v>0</v>
      </c>
      <c r="I1479" s="96">
        <f>SUMIFS('Details local delivery'!Y:Y,'Details local delivery'!B:B,A:A)</f>
        <v>0</v>
      </c>
      <c r="J1479" s="97" t="e">
        <f>AVERAGEIFS('Details local delivery'!W:W,'Details local delivery'!B:B,A1479)</f>
        <v>#DIV/0!</v>
      </c>
      <c r="K1479" s="96">
        <f>_xlfn.MAXIFS('Details local delivery'!Z:Z,'Details local delivery'!B:B,A1479)</f>
        <v>0</v>
      </c>
      <c r="L1479" s="96">
        <f>_xlfn.MAXIFS('Details local delivery'!AA:AA,'Details local delivery'!B:B,A1479)</f>
        <v>0</v>
      </c>
      <c r="M1479" s="256">
        <f>IFERROR(_xlfn.MAXIFS('Details local delivery'!AB:AB,'Details local delivery'!B:B,A1479),"-")</f>
        <v>0</v>
      </c>
      <c r="N1479" s="104" t="e">
        <f t="shared" si="241"/>
        <v>#N/A</v>
      </c>
      <c r="O1479" s="104" t="e">
        <f t="shared" si="242"/>
        <v>#N/A</v>
      </c>
      <c r="P1479" s="99">
        <f t="shared" si="243"/>
        <v>0</v>
      </c>
      <c r="Q1479" s="100">
        <f t="shared" si="244"/>
        <v>0</v>
      </c>
      <c r="R1479" s="105" t="e">
        <f t="shared" si="245"/>
        <v>#DIV/0!</v>
      </c>
      <c r="S1479" s="101" t="e">
        <f t="shared" si="246"/>
        <v>#N/A</v>
      </c>
      <c r="T1479" s="102"/>
      <c r="U1479" s="107"/>
      <c r="V1479" s="5"/>
    </row>
    <row r="1480" spans="1:22" ht="15.6" hidden="1" x14ac:dyDescent="0.3">
      <c r="A1480" s="18"/>
      <c r="B1480" s="92" t="str">
        <f>+IFERROR(VLOOKUP(A1480,'Details local delivery'!B:C,2,0),"-")</f>
        <v>-</v>
      </c>
      <c r="C1480" s="93" t="str">
        <f t="shared" si="240"/>
        <v>-</v>
      </c>
      <c r="D1480" s="94" t="str">
        <f>+IFERROR(VLOOKUP(A1480,'Details local delivery'!B:E,4,0),"-")</f>
        <v>-</v>
      </c>
      <c r="E1480" s="94" t="e">
        <f>VLOOKUP(A1480,'Details local delivery'!B:L,11,0)</f>
        <v>#N/A</v>
      </c>
      <c r="F1480" s="94">
        <f>SUMIFS('Details local delivery'!M:M,'Details local delivery'!G:G,'RECAP Delivery Plan '!A1480)</f>
        <v>0</v>
      </c>
      <c r="G1480" s="94" t="e">
        <f>VLOOKUP(A1480,'Details local delivery'!B:J,9,0)</f>
        <v>#N/A</v>
      </c>
      <c r="H1480" s="95">
        <f>SUMIFS('Details local delivery'!K:K,'Details local delivery'!G:G,'RECAP Delivery Plan '!A1480)</f>
        <v>0</v>
      </c>
      <c r="I1480" s="96">
        <f>SUMIFS('Details local delivery'!Y:Y,'Details local delivery'!B:B,A:A)</f>
        <v>0</v>
      </c>
      <c r="J1480" s="97" t="e">
        <f>AVERAGEIFS('Details local delivery'!W:W,'Details local delivery'!B:B,A1480)</f>
        <v>#DIV/0!</v>
      </c>
      <c r="K1480" s="96">
        <f>_xlfn.MAXIFS('Details local delivery'!Z:Z,'Details local delivery'!B:B,A1480)</f>
        <v>0</v>
      </c>
      <c r="L1480" s="96">
        <f>_xlfn.MAXIFS('Details local delivery'!AA:AA,'Details local delivery'!B:B,A1480)</f>
        <v>0</v>
      </c>
      <c r="M1480" s="256">
        <f>IFERROR(_xlfn.MAXIFS('Details local delivery'!AB:AB,'Details local delivery'!B:B,A1480),"-")</f>
        <v>0</v>
      </c>
      <c r="N1480" s="104" t="e">
        <f t="shared" si="241"/>
        <v>#N/A</v>
      </c>
      <c r="O1480" s="104" t="e">
        <f t="shared" si="242"/>
        <v>#N/A</v>
      </c>
      <c r="P1480" s="99">
        <f t="shared" si="243"/>
        <v>0</v>
      </c>
      <c r="Q1480" s="100">
        <f t="shared" si="244"/>
        <v>0</v>
      </c>
      <c r="R1480" s="105" t="e">
        <f t="shared" si="245"/>
        <v>#DIV/0!</v>
      </c>
      <c r="S1480" s="101" t="e">
        <f t="shared" si="246"/>
        <v>#N/A</v>
      </c>
      <c r="T1480" s="102"/>
      <c r="U1480" s="107"/>
      <c r="V1480" s="5"/>
    </row>
    <row r="1481" spans="1:22" ht="15.6" hidden="1" x14ac:dyDescent="0.3">
      <c r="A1481" s="18"/>
      <c r="B1481" s="92" t="str">
        <f>+IFERROR(VLOOKUP(A1481,'Details local delivery'!B:C,2,0),"-")</f>
        <v>-</v>
      </c>
      <c r="C1481" s="93" t="str">
        <f t="shared" si="240"/>
        <v>-</v>
      </c>
      <c r="D1481" s="94" t="str">
        <f>+IFERROR(VLOOKUP(A1481,'Details local delivery'!B:E,4,0),"-")</f>
        <v>-</v>
      </c>
      <c r="E1481" s="94" t="e">
        <f>VLOOKUP(A1481,'Details local delivery'!B:L,11,0)</f>
        <v>#N/A</v>
      </c>
      <c r="F1481" s="94">
        <f>SUMIFS('Details local delivery'!M:M,'Details local delivery'!G:G,'RECAP Delivery Plan '!A1481)</f>
        <v>0</v>
      </c>
      <c r="G1481" s="94" t="e">
        <f>VLOOKUP(A1481,'Details local delivery'!B:J,9,0)</f>
        <v>#N/A</v>
      </c>
      <c r="H1481" s="95">
        <f>SUMIFS('Details local delivery'!K:K,'Details local delivery'!G:G,'RECAP Delivery Plan '!A1481)</f>
        <v>0</v>
      </c>
      <c r="I1481" s="96">
        <f>SUMIFS('Details local delivery'!Y:Y,'Details local delivery'!B:B,A:A)</f>
        <v>0</v>
      </c>
      <c r="J1481" s="97" t="e">
        <f>AVERAGEIFS('Details local delivery'!W:W,'Details local delivery'!B:B,A1481)</f>
        <v>#DIV/0!</v>
      </c>
      <c r="K1481" s="96">
        <f>_xlfn.MAXIFS('Details local delivery'!Z:Z,'Details local delivery'!B:B,A1481)</f>
        <v>0</v>
      </c>
      <c r="L1481" s="96">
        <f>_xlfn.MAXIFS('Details local delivery'!AA:AA,'Details local delivery'!B:B,A1481)</f>
        <v>0</v>
      </c>
      <c r="M1481" s="96">
        <f>_xlfn.MAXIFS('Details local delivery'!AB:AB,'Details local delivery'!B:B,A1481)</f>
        <v>0</v>
      </c>
      <c r="N1481" s="104" t="e">
        <f t="shared" si="241"/>
        <v>#N/A</v>
      </c>
      <c r="O1481" s="104" t="e">
        <f t="shared" si="242"/>
        <v>#N/A</v>
      </c>
      <c r="P1481" s="99">
        <f t="shared" si="243"/>
        <v>0</v>
      </c>
      <c r="Q1481" s="100">
        <f t="shared" si="244"/>
        <v>0</v>
      </c>
      <c r="R1481" s="105" t="e">
        <f t="shared" si="245"/>
        <v>#DIV/0!</v>
      </c>
      <c r="S1481" s="101" t="e">
        <f t="shared" si="246"/>
        <v>#N/A</v>
      </c>
      <c r="T1481" s="102"/>
      <c r="U1481" s="107"/>
      <c r="V1481" s="5"/>
    </row>
    <row r="1482" spans="1:22" ht="15.6" hidden="1" x14ac:dyDescent="0.3">
      <c r="A1482" s="18"/>
      <c r="B1482" s="92" t="str">
        <f>+IFERROR(VLOOKUP(A1482,'Details local delivery'!B:C,2,0),"-")</f>
        <v>-</v>
      </c>
      <c r="C1482" s="93" t="str">
        <f t="shared" si="240"/>
        <v>-</v>
      </c>
      <c r="D1482" s="94" t="str">
        <f>+IFERROR(VLOOKUP(A1482,'Details local delivery'!B:E,4,0),"-")</f>
        <v>-</v>
      </c>
      <c r="E1482" s="94" t="e">
        <f>VLOOKUP(A1482,'Details local delivery'!B:L,11,0)</f>
        <v>#N/A</v>
      </c>
      <c r="F1482" s="94">
        <f>SUMIFS('Details local delivery'!M:M,'Details local delivery'!G:G,'RECAP Delivery Plan '!A1482)</f>
        <v>0</v>
      </c>
      <c r="G1482" s="94" t="e">
        <f>VLOOKUP(A1482,'Details local delivery'!B:J,9,0)</f>
        <v>#N/A</v>
      </c>
      <c r="H1482" s="95">
        <f>SUMIFS('Details local delivery'!K:K,'Details local delivery'!G:G,'RECAP Delivery Plan '!A1482)</f>
        <v>0</v>
      </c>
      <c r="I1482" s="96">
        <f>SUMIFS('Details local delivery'!Y:Y,'Details local delivery'!B:B,A:A)</f>
        <v>0</v>
      </c>
      <c r="J1482" s="97" t="e">
        <f>AVERAGEIFS('Details local delivery'!W:W,'Details local delivery'!B:B,A1482)</f>
        <v>#DIV/0!</v>
      </c>
      <c r="K1482" s="96">
        <f>_xlfn.MAXIFS('Details local delivery'!Z:Z,'Details local delivery'!B:B,A1482)</f>
        <v>0</v>
      </c>
      <c r="L1482" s="96">
        <f>_xlfn.MAXIFS('Details local delivery'!AA:AA,'Details local delivery'!B:B,A1482)</f>
        <v>0</v>
      </c>
      <c r="M1482" s="256">
        <f>IFERROR(_xlfn.MAXIFS('Details local delivery'!AB:AB,'Details local delivery'!B:B,A1482),"-")</f>
        <v>0</v>
      </c>
      <c r="N1482" s="104" t="e">
        <f t="shared" si="241"/>
        <v>#N/A</v>
      </c>
      <c r="O1482" s="104" t="e">
        <f t="shared" si="242"/>
        <v>#N/A</v>
      </c>
      <c r="P1482" s="99">
        <f t="shared" si="243"/>
        <v>0</v>
      </c>
      <c r="Q1482" s="100">
        <f t="shared" si="244"/>
        <v>0</v>
      </c>
      <c r="R1482" s="105" t="e">
        <f t="shared" si="245"/>
        <v>#DIV/0!</v>
      </c>
      <c r="S1482" s="101" t="e">
        <f t="shared" si="246"/>
        <v>#N/A</v>
      </c>
      <c r="T1482" s="102"/>
      <c r="U1482" s="107"/>
      <c r="V1482" s="5"/>
    </row>
    <row r="1483" spans="1:22" ht="15.6" hidden="1" x14ac:dyDescent="0.3">
      <c r="A1483" s="18"/>
      <c r="B1483" s="92" t="str">
        <f>+IFERROR(VLOOKUP(A1483,'Details local delivery'!B:C,2,0),"-")</f>
        <v>-</v>
      </c>
      <c r="C1483" s="93" t="str">
        <f t="shared" si="240"/>
        <v>-</v>
      </c>
      <c r="D1483" s="94" t="str">
        <f>+IFERROR(VLOOKUP(A1483,'Details local delivery'!B:E,4,0),"-")</f>
        <v>-</v>
      </c>
      <c r="E1483" s="94" t="e">
        <f>VLOOKUP(A1483,'Details local delivery'!B:L,11,0)</f>
        <v>#N/A</v>
      </c>
      <c r="F1483" s="94">
        <f>SUMIFS('Details local delivery'!M:M,'Details local delivery'!G:G,'RECAP Delivery Plan '!A1483)</f>
        <v>0</v>
      </c>
      <c r="G1483" s="94" t="e">
        <f>VLOOKUP(A1483,'Details local delivery'!B:J,9,0)</f>
        <v>#N/A</v>
      </c>
      <c r="H1483" s="95">
        <f>SUMIFS('Details local delivery'!K:K,'Details local delivery'!G:G,'RECAP Delivery Plan '!A1483)</f>
        <v>0</v>
      </c>
      <c r="I1483" s="96">
        <f>SUMIFS('Details local delivery'!Y:Y,'Details local delivery'!B:B,A:A)</f>
        <v>0</v>
      </c>
      <c r="J1483" s="97" t="e">
        <f>AVERAGEIFS('Details local delivery'!W:W,'Details local delivery'!B:B,A1483)</f>
        <v>#DIV/0!</v>
      </c>
      <c r="K1483" s="96">
        <f>_xlfn.MAXIFS('Details local delivery'!Z:Z,'Details local delivery'!B:B,A1483)</f>
        <v>0</v>
      </c>
      <c r="L1483" s="96">
        <f>_xlfn.MAXIFS('Details local delivery'!AA:AA,'Details local delivery'!B:B,A1483)</f>
        <v>0</v>
      </c>
      <c r="M1483" s="256">
        <f>IFERROR(_xlfn.MAXIFS('Details local delivery'!AB:AB,'Details local delivery'!B:B,A1483),"-")</f>
        <v>0</v>
      </c>
      <c r="N1483" s="104" t="e">
        <f t="shared" si="241"/>
        <v>#N/A</v>
      </c>
      <c r="O1483" s="104" t="e">
        <f t="shared" si="242"/>
        <v>#N/A</v>
      </c>
      <c r="P1483" s="99">
        <f t="shared" si="243"/>
        <v>0</v>
      </c>
      <c r="Q1483" s="100">
        <f t="shared" si="244"/>
        <v>0</v>
      </c>
      <c r="R1483" s="105" t="e">
        <f t="shared" si="245"/>
        <v>#DIV/0!</v>
      </c>
      <c r="S1483" s="101" t="e">
        <f t="shared" si="246"/>
        <v>#N/A</v>
      </c>
      <c r="T1483" s="102"/>
      <c r="U1483" s="107"/>
      <c r="V1483" s="5"/>
    </row>
    <row r="1484" spans="1:22" ht="15.6" hidden="1" x14ac:dyDescent="0.3">
      <c r="A1484" s="18"/>
      <c r="B1484" s="92" t="str">
        <f>+IFERROR(VLOOKUP(A1484,'Details local delivery'!B:C,2,0),"-")</f>
        <v>-</v>
      </c>
      <c r="C1484" s="93" t="str">
        <f t="shared" si="240"/>
        <v>-</v>
      </c>
      <c r="D1484" s="94" t="str">
        <f>+IFERROR(VLOOKUP(A1484,'Details local delivery'!B:E,4,0),"-")</f>
        <v>-</v>
      </c>
      <c r="E1484" s="94" t="e">
        <f>VLOOKUP(A1484,'Details local delivery'!B:L,11,0)</f>
        <v>#N/A</v>
      </c>
      <c r="F1484" s="94">
        <f>SUMIFS('Details local delivery'!M:M,'Details local delivery'!G:G,'RECAP Delivery Plan '!A1484)</f>
        <v>0</v>
      </c>
      <c r="G1484" s="94" t="e">
        <f>VLOOKUP(A1484,'Details local delivery'!B:J,9,0)</f>
        <v>#N/A</v>
      </c>
      <c r="H1484" s="95">
        <f>SUMIFS('Details local delivery'!K:K,'Details local delivery'!G:G,'RECAP Delivery Plan '!A1484)</f>
        <v>0</v>
      </c>
      <c r="I1484" s="96">
        <f>SUMIFS('Details local delivery'!Y:Y,'Details local delivery'!B:B,A:A)</f>
        <v>0</v>
      </c>
      <c r="J1484" s="97" t="e">
        <f>AVERAGEIFS('Details local delivery'!W:W,'Details local delivery'!B:B,A1484)</f>
        <v>#DIV/0!</v>
      </c>
      <c r="K1484" s="96">
        <f>_xlfn.MAXIFS('Details local delivery'!Z:Z,'Details local delivery'!B:B,A1484)</f>
        <v>0</v>
      </c>
      <c r="L1484" s="96">
        <f>_xlfn.MAXIFS('Details local delivery'!AA:AA,'Details local delivery'!B:B,A1484)</f>
        <v>0</v>
      </c>
      <c r="M1484" s="256">
        <f>IFERROR(_xlfn.MAXIFS('Details local delivery'!AB:AB,'Details local delivery'!B:B,A1484),"-")</f>
        <v>0</v>
      </c>
      <c r="N1484" s="104" t="e">
        <f t="shared" si="241"/>
        <v>#N/A</v>
      </c>
      <c r="O1484" s="104" t="e">
        <f t="shared" si="242"/>
        <v>#N/A</v>
      </c>
      <c r="P1484" s="99">
        <f t="shared" si="243"/>
        <v>0</v>
      </c>
      <c r="Q1484" s="100">
        <f t="shared" si="244"/>
        <v>0</v>
      </c>
      <c r="R1484" s="105" t="e">
        <f t="shared" si="245"/>
        <v>#DIV/0!</v>
      </c>
      <c r="S1484" s="101" t="e">
        <f t="shared" si="246"/>
        <v>#N/A</v>
      </c>
      <c r="T1484" s="102"/>
      <c r="U1484" s="107"/>
      <c r="V1484" s="5"/>
    </row>
    <row r="1485" spans="1:22" ht="15.6" hidden="1" x14ac:dyDescent="0.3">
      <c r="A1485" s="18"/>
      <c r="B1485" s="92" t="str">
        <f>+IFERROR(VLOOKUP(A1485,'Details local delivery'!B:C,2,0),"-")</f>
        <v>-</v>
      </c>
      <c r="C1485" s="93" t="str">
        <f t="shared" si="240"/>
        <v>-</v>
      </c>
      <c r="D1485" s="94" t="str">
        <f>+IFERROR(VLOOKUP(A1485,'Details local delivery'!B:E,4,0),"-")</f>
        <v>-</v>
      </c>
      <c r="E1485" s="94" t="e">
        <f>VLOOKUP(A1485,'Details local delivery'!B:L,11,0)</f>
        <v>#N/A</v>
      </c>
      <c r="F1485" s="94">
        <f>SUMIFS('Details local delivery'!M:M,'Details local delivery'!G:G,'RECAP Delivery Plan '!A1485)</f>
        <v>0</v>
      </c>
      <c r="G1485" s="94" t="e">
        <f>VLOOKUP(A1485,'Details local delivery'!B:J,9,0)</f>
        <v>#N/A</v>
      </c>
      <c r="H1485" s="95">
        <f>SUMIFS('Details local delivery'!K:K,'Details local delivery'!G:G,'RECAP Delivery Plan '!A1485)</f>
        <v>0</v>
      </c>
      <c r="I1485" s="96">
        <f>SUMIFS('Details local delivery'!Y:Y,'Details local delivery'!B:B,A:A)</f>
        <v>0</v>
      </c>
      <c r="J1485" s="97" t="e">
        <f>AVERAGEIFS('Details local delivery'!W:W,'Details local delivery'!B:B,A1485)</f>
        <v>#DIV/0!</v>
      </c>
      <c r="K1485" s="96">
        <f>_xlfn.MAXIFS('Details local delivery'!Z:Z,'Details local delivery'!B:B,A1485)</f>
        <v>0</v>
      </c>
      <c r="L1485" s="96">
        <f>_xlfn.MAXIFS('Details local delivery'!AA:AA,'Details local delivery'!B:B,A1485)</f>
        <v>0</v>
      </c>
      <c r="M1485" s="96">
        <f>_xlfn.MAXIFS('Details local delivery'!AB:AB,'Details local delivery'!B:B,A1485)</f>
        <v>0</v>
      </c>
      <c r="N1485" s="104" t="e">
        <f t="shared" si="241"/>
        <v>#N/A</v>
      </c>
      <c r="O1485" s="104" t="e">
        <f t="shared" si="242"/>
        <v>#N/A</v>
      </c>
      <c r="P1485" s="99">
        <f t="shared" si="243"/>
        <v>0</v>
      </c>
      <c r="Q1485" s="100">
        <f t="shared" si="244"/>
        <v>0</v>
      </c>
      <c r="R1485" s="105" t="e">
        <f t="shared" si="245"/>
        <v>#DIV/0!</v>
      </c>
      <c r="S1485" s="101" t="e">
        <f t="shared" si="246"/>
        <v>#N/A</v>
      </c>
      <c r="T1485" s="102"/>
      <c r="U1485" s="107"/>
      <c r="V1485" s="5"/>
    </row>
    <row r="1486" spans="1:22" ht="15.6" hidden="1" x14ac:dyDescent="0.3">
      <c r="A1486" s="18"/>
      <c r="B1486" s="92" t="str">
        <f>+IFERROR(VLOOKUP(A1486,'Details local delivery'!B:C,2,0),"-")</f>
        <v>-</v>
      </c>
      <c r="C1486" s="93" t="str">
        <f t="shared" si="240"/>
        <v>-</v>
      </c>
      <c r="D1486" s="94" t="str">
        <f>+IFERROR(VLOOKUP(A1486,'Details local delivery'!B:E,4,0),"-")</f>
        <v>-</v>
      </c>
      <c r="E1486" s="94" t="e">
        <f>VLOOKUP(A1486,'Details local delivery'!B:L,11,0)</f>
        <v>#N/A</v>
      </c>
      <c r="F1486" s="94">
        <f>SUMIFS('Details local delivery'!M:M,'Details local delivery'!G:G,'RECAP Delivery Plan '!A1486)</f>
        <v>0</v>
      </c>
      <c r="G1486" s="94" t="e">
        <f>VLOOKUP(A1486,'Details local delivery'!B:J,9,0)</f>
        <v>#N/A</v>
      </c>
      <c r="H1486" s="95">
        <f>SUMIFS('Details local delivery'!K:K,'Details local delivery'!G:G,'RECAP Delivery Plan '!A1486)</f>
        <v>0</v>
      </c>
      <c r="I1486" s="96">
        <f>SUMIFS('Details local delivery'!Y:Y,'Details local delivery'!B:B,A:A)</f>
        <v>0</v>
      </c>
      <c r="J1486" s="97" t="e">
        <f>AVERAGEIFS('Details local delivery'!W:W,'Details local delivery'!B:B,A1486)</f>
        <v>#DIV/0!</v>
      </c>
      <c r="K1486" s="96">
        <f>_xlfn.MAXIFS('Details local delivery'!Z:Z,'Details local delivery'!B:B,A1486)</f>
        <v>0</v>
      </c>
      <c r="L1486" s="96">
        <f>_xlfn.MAXIFS('Details local delivery'!AA:AA,'Details local delivery'!B:B,A1486)</f>
        <v>0</v>
      </c>
      <c r="M1486" s="96">
        <f>_xlfn.MAXIFS('Details local delivery'!AB:AB,'Details local delivery'!B:B,A1486)</f>
        <v>0</v>
      </c>
      <c r="N1486" s="104" t="e">
        <f t="shared" si="241"/>
        <v>#N/A</v>
      </c>
      <c r="O1486" s="104" t="e">
        <f t="shared" si="242"/>
        <v>#N/A</v>
      </c>
      <c r="P1486" s="99">
        <f t="shared" si="243"/>
        <v>0</v>
      </c>
      <c r="Q1486" s="100">
        <f t="shared" si="244"/>
        <v>0</v>
      </c>
      <c r="R1486" s="105" t="e">
        <f t="shared" si="245"/>
        <v>#DIV/0!</v>
      </c>
      <c r="S1486" s="101" t="e">
        <f t="shared" si="246"/>
        <v>#N/A</v>
      </c>
      <c r="T1486" s="102"/>
      <c r="U1486" s="107"/>
      <c r="V1486" s="5"/>
    </row>
    <row r="1487" spans="1:22" ht="15.6" hidden="1" x14ac:dyDescent="0.3">
      <c r="A1487" s="18"/>
      <c r="B1487" s="92" t="str">
        <f>+IFERROR(VLOOKUP(A1487,'Details local delivery'!B:C,2,0),"-")</f>
        <v>-</v>
      </c>
      <c r="C1487" s="93" t="str">
        <f t="shared" si="240"/>
        <v>-</v>
      </c>
      <c r="D1487" s="94" t="str">
        <f>+IFERROR(VLOOKUP(A1487,'Details local delivery'!B:E,4,0),"-")</f>
        <v>-</v>
      </c>
      <c r="E1487" s="94" t="e">
        <f>VLOOKUP(A1487,'Details local delivery'!B:L,11,0)</f>
        <v>#N/A</v>
      </c>
      <c r="F1487" s="94">
        <f>SUMIFS('Details local delivery'!M:M,'Details local delivery'!G:G,'RECAP Delivery Plan '!A1487)</f>
        <v>0</v>
      </c>
      <c r="G1487" s="94" t="e">
        <f>VLOOKUP(A1487,'Details local delivery'!B:J,9,0)</f>
        <v>#N/A</v>
      </c>
      <c r="H1487" s="95">
        <f>SUMIFS('Details local delivery'!K:K,'Details local delivery'!G:G,'RECAP Delivery Plan '!A1487)</f>
        <v>0</v>
      </c>
      <c r="I1487" s="96">
        <f>SUMIFS('Details local delivery'!Y:Y,'Details local delivery'!B:B,A:A)</f>
        <v>0</v>
      </c>
      <c r="J1487" s="97" t="e">
        <f>AVERAGEIFS('Details local delivery'!W:W,'Details local delivery'!B:B,A1487)</f>
        <v>#DIV/0!</v>
      </c>
      <c r="K1487" s="96">
        <f>_xlfn.MAXIFS('Details local delivery'!Z:Z,'Details local delivery'!B:B,A1487)</f>
        <v>0</v>
      </c>
      <c r="L1487" s="96">
        <f>_xlfn.MAXIFS('Details local delivery'!AA:AA,'Details local delivery'!B:B,A1487)</f>
        <v>0</v>
      </c>
      <c r="M1487" s="256">
        <f>IFERROR(_xlfn.MAXIFS('Details local delivery'!AB:AB,'Details local delivery'!B:B,A1487),"-")</f>
        <v>0</v>
      </c>
      <c r="N1487" s="104" t="e">
        <f t="shared" si="241"/>
        <v>#N/A</v>
      </c>
      <c r="O1487" s="104" t="e">
        <f t="shared" si="242"/>
        <v>#N/A</v>
      </c>
      <c r="P1487" s="99">
        <f t="shared" si="243"/>
        <v>0</v>
      </c>
      <c r="Q1487" s="100">
        <f t="shared" si="244"/>
        <v>0</v>
      </c>
      <c r="R1487" s="105" t="e">
        <f t="shared" si="245"/>
        <v>#DIV/0!</v>
      </c>
      <c r="S1487" s="101" t="e">
        <f t="shared" si="246"/>
        <v>#N/A</v>
      </c>
      <c r="T1487" s="102"/>
      <c r="U1487" s="107"/>
      <c r="V1487" s="5"/>
    </row>
    <row r="1488" spans="1:22" ht="15.6" hidden="1" x14ac:dyDescent="0.3">
      <c r="A1488" s="18"/>
      <c r="B1488" s="92" t="str">
        <f>+IFERROR(VLOOKUP(A1488,'Details local delivery'!B:C,2,0),"-")</f>
        <v>-</v>
      </c>
      <c r="C1488" s="93" t="str">
        <f t="shared" si="240"/>
        <v>-</v>
      </c>
      <c r="D1488" s="94" t="str">
        <f>+IFERROR(VLOOKUP(A1488,'Details local delivery'!B:E,4,0),"-")</f>
        <v>-</v>
      </c>
      <c r="E1488" s="94" t="e">
        <f>VLOOKUP(A1488,'Details local delivery'!B:L,11,0)</f>
        <v>#N/A</v>
      </c>
      <c r="F1488" s="94">
        <f>SUMIFS('Details local delivery'!M:M,'Details local delivery'!G:G,'RECAP Delivery Plan '!A1488)</f>
        <v>0</v>
      </c>
      <c r="G1488" s="94" t="e">
        <f>VLOOKUP(A1488,'Details local delivery'!B:J,9,0)</f>
        <v>#N/A</v>
      </c>
      <c r="H1488" s="95">
        <f>SUMIFS('Details local delivery'!K:K,'Details local delivery'!G:G,'RECAP Delivery Plan '!A1488)</f>
        <v>0</v>
      </c>
      <c r="I1488" s="96">
        <f>SUMIFS('Details local delivery'!Y:Y,'Details local delivery'!B:B,A:A)</f>
        <v>0</v>
      </c>
      <c r="J1488" s="97" t="e">
        <f>AVERAGEIFS('Details local delivery'!W:W,'Details local delivery'!B:B,A1488)</f>
        <v>#DIV/0!</v>
      </c>
      <c r="K1488" s="96">
        <f>_xlfn.MAXIFS('Details local delivery'!Z:Z,'Details local delivery'!B:B,A1488)</f>
        <v>0</v>
      </c>
      <c r="L1488" s="96">
        <f>_xlfn.MAXIFS('Details local delivery'!AA:AA,'Details local delivery'!B:B,A1488)</f>
        <v>0</v>
      </c>
      <c r="M1488" s="96">
        <f>_xlfn.MAXIFS('Details local delivery'!AB:AB,'Details local delivery'!B:B,A1488)</f>
        <v>0</v>
      </c>
      <c r="N1488" s="104" t="e">
        <f t="shared" si="241"/>
        <v>#N/A</v>
      </c>
      <c r="O1488" s="104" t="e">
        <f t="shared" si="242"/>
        <v>#N/A</v>
      </c>
      <c r="P1488" s="99">
        <f t="shared" si="243"/>
        <v>0</v>
      </c>
      <c r="Q1488" s="100">
        <f t="shared" si="244"/>
        <v>0</v>
      </c>
      <c r="R1488" s="105" t="e">
        <f t="shared" si="245"/>
        <v>#DIV/0!</v>
      </c>
      <c r="S1488" s="101" t="e">
        <f t="shared" si="246"/>
        <v>#N/A</v>
      </c>
      <c r="T1488" s="102"/>
      <c r="U1488" s="107"/>
      <c r="V1488" s="5"/>
    </row>
    <row r="1489" spans="1:22" ht="15.6" hidden="1" x14ac:dyDescent="0.3">
      <c r="A1489" s="18"/>
      <c r="B1489" s="92" t="str">
        <f>+IFERROR(VLOOKUP(A1489,'Details local delivery'!B:C,2,0),"-")</f>
        <v>-</v>
      </c>
      <c r="C1489" s="93" t="str">
        <f t="shared" si="240"/>
        <v>-</v>
      </c>
      <c r="D1489" s="94" t="str">
        <f>+IFERROR(VLOOKUP(A1489,'Details local delivery'!B:E,4,0),"-")</f>
        <v>-</v>
      </c>
      <c r="E1489" s="94" t="e">
        <f>VLOOKUP(A1489,'Details local delivery'!B:L,11,0)</f>
        <v>#N/A</v>
      </c>
      <c r="F1489" s="94">
        <f>SUMIFS('Details local delivery'!M:M,'Details local delivery'!G:G,'RECAP Delivery Plan '!A1489)</f>
        <v>0</v>
      </c>
      <c r="G1489" s="94" t="e">
        <f>VLOOKUP(A1489,'Details local delivery'!B:J,9,0)</f>
        <v>#N/A</v>
      </c>
      <c r="H1489" s="95">
        <f>SUMIFS('Details local delivery'!K:K,'Details local delivery'!G:G,'RECAP Delivery Plan '!A1489)</f>
        <v>0</v>
      </c>
      <c r="I1489" s="96">
        <f>SUMIFS('Details local delivery'!Y:Y,'Details local delivery'!B:B,A:A)</f>
        <v>0</v>
      </c>
      <c r="J1489" s="97" t="e">
        <f>AVERAGEIFS('Details local delivery'!W:W,'Details local delivery'!B:B,A1489)</f>
        <v>#DIV/0!</v>
      </c>
      <c r="K1489" s="96">
        <f>_xlfn.MAXIFS('Details local delivery'!Z:Z,'Details local delivery'!B:B,A1489)</f>
        <v>0</v>
      </c>
      <c r="L1489" s="96">
        <f>_xlfn.MAXIFS('Details local delivery'!AA:AA,'Details local delivery'!B:B,A1489)</f>
        <v>0</v>
      </c>
      <c r="M1489" s="96">
        <f>_xlfn.MAXIFS('Details local delivery'!AB:AB,'Details local delivery'!B:B,A1489)</f>
        <v>0</v>
      </c>
      <c r="N1489" s="104" t="e">
        <f t="shared" si="241"/>
        <v>#N/A</v>
      </c>
      <c r="O1489" s="104" t="e">
        <f t="shared" si="242"/>
        <v>#N/A</v>
      </c>
      <c r="P1489" s="99">
        <f t="shared" si="243"/>
        <v>0</v>
      </c>
      <c r="Q1489" s="100">
        <f t="shared" si="244"/>
        <v>0</v>
      </c>
      <c r="R1489" s="105" t="e">
        <f t="shared" si="245"/>
        <v>#DIV/0!</v>
      </c>
      <c r="S1489" s="101" t="e">
        <f t="shared" si="246"/>
        <v>#N/A</v>
      </c>
      <c r="T1489" s="102"/>
      <c r="U1489" s="107"/>
      <c r="V1489" s="5"/>
    </row>
    <row r="1490" spans="1:22" ht="15.6" hidden="1" x14ac:dyDescent="0.3">
      <c r="A1490" s="18"/>
      <c r="B1490" s="92" t="str">
        <f>+IFERROR(VLOOKUP(A1490,'Details local delivery'!B:C,2,0),"-")</f>
        <v>-</v>
      </c>
      <c r="C1490" s="93" t="str">
        <f t="shared" si="240"/>
        <v>-</v>
      </c>
      <c r="D1490" s="94" t="str">
        <f>+IFERROR(VLOOKUP(A1490,'Details local delivery'!B:E,4,0),"-")</f>
        <v>-</v>
      </c>
      <c r="E1490" s="94" t="e">
        <f>VLOOKUP(A1490,'Details local delivery'!B:L,11,0)</f>
        <v>#N/A</v>
      </c>
      <c r="F1490" s="94">
        <f>SUMIFS('Details local delivery'!M:M,'Details local delivery'!G:G,'RECAP Delivery Plan '!A1490)</f>
        <v>0</v>
      </c>
      <c r="G1490" s="94" t="e">
        <f>VLOOKUP(A1490,'Details local delivery'!B:J,9,0)</f>
        <v>#N/A</v>
      </c>
      <c r="H1490" s="95">
        <f>SUMIFS('Details local delivery'!K:K,'Details local delivery'!G:G,'RECAP Delivery Plan '!A1490)</f>
        <v>0</v>
      </c>
      <c r="I1490" s="96">
        <f>SUMIFS('Details local delivery'!Y:Y,'Details local delivery'!B:B,A:A)</f>
        <v>0</v>
      </c>
      <c r="J1490" s="97" t="e">
        <f>AVERAGEIFS('Details local delivery'!W:W,'Details local delivery'!B:B,A1490)</f>
        <v>#DIV/0!</v>
      </c>
      <c r="K1490" s="96">
        <f>_xlfn.MAXIFS('Details local delivery'!Z:Z,'Details local delivery'!B:B,A1490)</f>
        <v>0</v>
      </c>
      <c r="L1490" s="96">
        <f>_xlfn.MAXIFS('Details local delivery'!AA:AA,'Details local delivery'!B:B,A1490)</f>
        <v>0</v>
      </c>
      <c r="M1490" s="96">
        <f>_xlfn.MAXIFS('Details local delivery'!AB:AB,'Details local delivery'!B:B,A1490)</f>
        <v>0</v>
      </c>
      <c r="N1490" s="104" t="e">
        <f t="shared" si="241"/>
        <v>#N/A</v>
      </c>
      <c r="O1490" s="104" t="e">
        <f t="shared" si="242"/>
        <v>#N/A</v>
      </c>
      <c r="P1490" s="99">
        <f t="shared" si="243"/>
        <v>0</v>
      </c>
      <c r="Q1490" s="100">
        <f t="shared" si="244"/>
        <v>0</v>
      </c>
      <c r="R1490" s="105" t="e">
        <f t="shared" si="245"/>
        <v>#DIV/0!</v>
      </c>
      <c r="S1490" s="101" t="e">
        <f t="shared" si="246"/>
        <v>#N/A</v>
      </c>
      <c r="T1490" s="102"/>
      <c r="U1490" s="107"/>
      <c r="V1490" s="5"/>
    </row>
    <row r="1491" spans="1:22" ht="15.6" hidden="1" x14ac:dyDescent="0.3">
      <c r="A1491" s="18"/>
      <c r="B1491" s="92" t="str">
        <f>+IFERROR(VLOOKUP(A1491,'Details local delivery'!B:C,2,0),"-")</f>
        <v>-</v>
      </c>
      <c r="C1491" s="93" t="str">
        <f t="shared" si="240"/>
        <v>-</v>
      </c>
      <c r="D1491" s="94" t="str">
        <f>+IFERROR(VLOOKUP(A1491,'Details local delivery'!B:E,4,0),"-")</f>
        <v>-</v>
      </c>
      <c r="E1491" s="94" t="e">
        <f>VLOOKUP(A1491,'Details local delivery'!B:L,11,0)</f>
        <v>#N/A</v>
      </c>
      <c r="F1491" s="94">
        <f>SUMIFS('Details local delivery'!M:M,'Details local delivery'!G:G,'RECAP Delivery Plan '!A1491)</f>
        <v>0</v>
      </c>
      <c r="G1491" s="94" t="e">
        <f>VLOOKUP(A1491,'Details local delivery'!B:J,9,0)</f>
        <v>#N/A</v>
      </c>
      <c r="H1491" s="95">
        <f>SUMIFS('Details local delivery'!K:K,'Details local delivery'!G:G,'RECAP Delivery Plan '!A1491)</f>
        <v>0</v>
      </c>
      <c r="I1491" s="96">
        <f>SUMIFS('Details local delivery'!Y:Y,'Details local delivery'!B:B,A:A)</f>
        <v>0</v>
      </c>
      <c r="J1491" s="97" t="e">
        <f>AVERAGEIFS('Details local delivery'!W:W,'Details local delivery'!B:B,A1491)</f>
        <v>#DIV/0!</v>
      </c>
      <c r="K1491" s="96">
        <f>_xlfn.MAXIFS('Details local delivery'!Z:Z,'Details local delivery'!B:B,A1491)</f>
        <v>0</v>
      </c>
      <c r="L1491" s="96">
        <f>_xlfn.MAXIFS('Details local delivery'!AA:AA,'Details local delivery'!B:B,A1491)</f>
        <v>0</v>
      </c>
      <c r="M1491" s="96">
        <f>_xlfn.MAXIFS('Details local delivery'!AB:AB,'Details local delivery'!B:B,A1491)</f>
        <v>0</v>
      </c>
      <c r="N1491" s="104" t="e">
        <f t="shared" si="241"/>
        <v>#N/A</v>
      </c>
      <c r="O1491" s="104" t="e">
        <f t="shared" si="242"/>
        <v>#N/A</v>
      </c>
      <c r="P1491" s="99">
        <f t="shared" si="243"/>
        <v>0</v>
      </c>
      <c r="Q1491" s="100">
        <f t="shared" si="244"/>
        <v>0</v>
      </c>
      <c r="R1491" s="105" t="e">
        <f t="shared" si="245"/>
        <v>#DIV/0!</v>
      </c>
      <c r="S1491" s="101" t="e">
        <f t="shared" si="246"/>
        <v>#N/A</v>
      </c>
      <c r="T1491" s="102"/>
      <c r="U1491" s="107"/>
      <c r="V1491" s="5"/>
    </row>
    <row r="1492" spans="1:22" ht="15.6" hidden="1" x14ac:dyDescent="0.3">
      <c r="A1492" s="18"/>
      <c r="B1492" s="92" t="str">
        <f>+IFERROR(VLOOKUP(A1492,'Details local delivery'!B:C,2,0),"-")</f>
        <v>-</v>
      </c>
      <c r="C1492" s="93" t="str">
        <f t="shared" si="240"/>
        <v>-</v>
      </c>
      <c r="D1492" s="94" t="str">
        <f>+IFERROR(VLOOKUP(A1492,'Details local delivery'!B:E,4,0),"-")</f>
        <v>-</v>
      </c>
      <c r="E1492" s="94" t="e">
        <f>VLOOKUP(A1492,'Details local delivery'!B:L,11,0)</f>
        <v>#N/A</v>
      </c>
      <c r="F1492" s="94">
        <f>SUMIFS('Details local delivery'!M:M,'Details local delivery'!G:G,'RECAP Delivery Plan '!A1492)</f>
        <v>0</v>
      </c>
      <c r="G1492" s="94" t="e">
        <f>VLOOKUP(A1492,'Details local delivery'!B:J,9,0)</f>
        <v>#N/A</v>
      </c>
      <c r="H1492" s="95">
        <f>SUMIFS('Details local delivery'!K:K,'Details local delivery'!G:G,'RECAP Delivery Plan '!A1492)</f>
        <v>0</v>
      </c>
      <c r="I1492" s="96">
        <f>SUMIFS('Details local delivery'!Y:Y,'Details local delivery'!B:B,A:A)</f>
        <v>0</v>
      </c>
      <c r="J1492" s="97" t="e">
        <f>AVERAGEIFS('Details local delivery'!W:W,'Details local delivery'!B:B,A1492)</f>
        <v>#DIV/0!</v>
      </c>
      <c r="K1492" s="96">
        <f>_xlfn.MAXIFS('Details local delivery'!Z:Z,'Details local delivery'!B:B,A1492)</f>
        <v>0</v>
      </c>
      <c r="L1492" s="96">
        <f>_xlfn.MAXIFS('Details local delivery'!AA:AA,'Details local delivery'!B:B,A1492)</f>
        <v>0</v>
      </c>
      <c r="M1492" s="256">
        <f>IFERROR(_xlfn.MAXIFS('Details local delivery'!AB:AB,'Details local delivery'!B:B,A1492),"-")</f>
        <v>0</v>
      </c>
      <c r="N1492" s="104" t="e">
        <f t="shared" si="241"/>
        <v>#N/A</v>
      </c>
      <c r="O1492" s="104" t="e">
        <f t="shared" si="242"/>
        <v>#N/A</v>
      </c>
      <c r="P1492" s="99">
        <f t="shared" si="243"/>
        <v>0</v>
      </c>
      <c r="Q1492" s="100">
        <f t="shared" si="244"/>
        <v>0</v>
      </c>
      <c r="R1492" s="105" t="e">
        <f t="shared" si="245"/>
        <v>#DIV/0!</v>
      </c>
      <c r="S1492" s="101" t="e">
        <f t="shared" si="246"/>
        <v>#N/A</v>
      </c>
      <c r="T1492" s="102"/>
      <c r="U1492" s="107"/>
      <c r="V1492" s="5"/>
    </row>
    <row r="1493" spans="1:22" ht="15.6" hidden="1" x14ac:dyDescent="0.3">
      <c r="A1493" s="18"/>
      <c r="B1493" s="92" t="str">
        <f>+IFERROR(VLOOKUP(A1493,'Details local delivery'!B:C,2,0),"-")</f>
        <v>-</v>
      </c>
      <c r="C1493" s="93" t="str">
        <f t="shared" si="240"/>
        <v>-</v>
      </c>
      <c r="D1493" s="94" t="str">
        <f>+IFERROR(VLOOKUP(A1493,'Details local delivery'!B:E,4,0),"-")</f>
        <v>-</v>
      </c>
      <c r="E1493" s="94" t="e">
        <f>VLOOKUP(A1493,'Details local delivery'!B:L,11,0)</f>
        <v>#N/A</v>
      </c>
      <c r="F1493" s="94">
        <f>SUMIFS('Details local delivery'!M:M,'Details local delivery'!G:G,'RECAP Delivery Plan '!A1493)</f>
        <v>0</v>
      </c>
      <c r="G1493" s="94" t="e">
        <f>VLOOKUP(A1493,'Details local delivery'!B:J,9,0)</f>
        <v>#N/A</v>
      </c>
      <c r="H1493" s="95">
        <f>SUMIFS('Details local delivery'!K:K,'Details local delivery'!G:G,'RECAP Delivery Plan '!A1493)</f>
        <v>0</v>
      </c>
      <c r="I1493" s="96">
        <f>SUMIFS('Details local delivery'!Y:Y,'Details local delivery'!B:B,A:A)</f>
        <v>0</v>
      </c>
      <c r="J1493" s="97" t="e">
        <f>AVERAGEIFS('Details local delivery'!W:W,'Details local delivery'!B:B,A1493)</f>
        <v>#DIV/0!</v>
      </c>
      <c r="K1493" s="96">
        <f>_xlfn.MAXIFS('Details local delivery'!Z:Z,'Details local delivery'!B:B,A1493)</f>
        <v>0</v>
      </c>
      <c r="L1493" s="96">
        <f>_xlfn.MAXIFS('Details local delivery'!AA:AA,'Details local delivery'!B:B,A1493)</f>
        <v>0</v>
      </c>
      <c r="M1493" s="256">
        <f>IFERROR(_xlfn.MAXIFS('Details local delivery'!AB:AB,'Details local delivery'!B:B,A1493),"-")</f>
        <v>0</v>
      </c>
      <c r="N1493" s="104" t="e">
        <f t="shared" si="241"/>
        <v>#N/A</v>
      </c>
      <c r="O1493" s="104" t="e">
        <f t="shared" si="242"/>
        <v>#N/A</v>
      </c>
      <c r="P1493" s="99">
        <f t="shared" si="243"/>
        <v>0</v>
      </c>
      <c r="Q1493" s="100">
        <f t="shared" si="244"/>
        <v>0</v>
      </c>
      <c r="R1493" s="105" t="e">
        <f t="shared" si="245"/>
        <v>#DIV/0!</v>
      </c>
      <c r="S1493" s="101" t="e">
        <f t="shared" si="246"/>
        <v>#N/A</v>
      </c>
      <c r="T1493" s="102"/>
      <c r="U1493" s="107"/>
      <c r="V1493" s="5"/>
    </row>
    <row r="1494" spans="1:22" ht="15.6" hidden="1" x14ac:dyDescent="0.3">
      <c r="A1494" s="18"/>
      <c r="B1494" s="92" t="str">
        <f>+IFERROR(VLOOKUP(A1494,'Details local delivery'!B:C,2,0),"-")</f>
        <v>-</v>
      </c>
      <c r="C1494" s="93" t="str">
        <f t="shared" si="240"/>
        <v>-</v>
      </c>
      <c r="D1494" s="94" t="str">
        <f>+IFERROR(VLOOKUP(A1494,'Details local delivery'!B:E,4,0),"-")</f>
        <v>-</v>
      </c>
      <c r="E1494" s="94" t="e">
        <f>VLOOKUP(A1494,'Details local delivery'!B:L,11,0)</f>
        <v>#N/A</v>
      </c>
      <c r="F1494" s="94">
        <f>SUMIFS('Details local delivery'!M:M,'Details local delivery'!G:G,'RECAP Delivery Plan '!A1494)</f>
        <v>0</v>
      </c>
      <c r="G1494" s="94" t="e">
        <f>VLOOKUP(A1494,'Details local delivery'!B:J,9,0)</f>
        <v>#N/A</v>
      </c>
      <c r="H1494" s="95">
        <f>SUMIFS('Details local delivery'!K:K,'Details local delivery'!G:G,'RECAP Delivery Plan '!A1494)</f>
        <v>0</v>
      </c>
      <c r="I1494" s="96">
        <f>SUMIFS('Details local delivery'!Y:Y,'Details local delivery'!B:B,A:A)</f>
        <v>0</v>
      </c>
      <c r="J1494" s="97" t="e">
        <f>AVERAGEIFS('Details local delivery'!W:W,'Details local delivery'!B:B,A1494)</f>
        <v>#DIV/0!</v>
      </c>
      <c r="K1494" s="96">
        <f>_xlfn.MAXIFS('Details local delivery'!Z:Z,'Details local delivery'!B:B,A1494)</f>
        <v>0</v>
      </c>
      <c r="L1494" s="96">
        <f>_xlfn.MAXIFS('Details local delivery'!AA:AA,'Details local delivery'!B:B,A1494)</f>
        <v>0</v>
      </c>
      <c r="M1494" s="96">
        <f>_xlfn.MAXIFS('Details local delivery'!AB:AB,'Details local delivery'!B:B,A1494)</f>
        <v>0</v>
      </c>
      <c r="N1494" s="104" t="e">
        <f t="shared" si="241"/>
        <v>#N/A</v>
      </c>
      <c r="O1494" s="104" t="e">
        <f t="shared" si="242"/>
        <v>#N/A</v>
      </c>
      <c r="P1494" s="99">
        <f t="shared" si="243"/>
        <v>0</v>
      </c>
      <c r="Q1494" s="100">
        <f t="shared" si="244"/>
        <v>0</v>
      </c>
      <c r="R1494" s="105" t="e">
        <f t="shared" si="245"/>
        <v>#DIV/0!</v>
      </c>
      <c r="S1494" s="101" t="e">
        <f t="shared" si="246"/>
        <v>#N/A</v>
      </c>
      <c r="T1494" s="102"/>
      <c r="U1494" s="107"/>
      <c r="V1494" s="5"/>
    </row>
    <row r="1495" spans="1:22" ht="15.6" hidden="1" x14ac:dyDescent="0.3">
      <c r="A1495" s="18"/>
      <c r="B1495" s="92" t="str">
        <f>+IFERROR(VLOOKUP(A1495,'Details local delivery'!B:C,2,0),"-")</f>
        <v>-</v>
      </c>
      <c r="C1495" s="93" t="str">
        <f t="shared" si="240"/>
        <v>-</v>
      </c>
      <c r="D1495" s="94" t="str">
        <f>+IFERROR(VLOOKUP(A1495,'Details local delivery'!B:E,4,0),"-")</f>
        <v>-</v>
      </c>
      <c r="E1495" s="94" t="e">
        <f>VLOOKUP(A1495,'Details local delivery'!B:L,11,0)</f>
        <v>#N/A</v>
      </c>
      <c r="F1495" s="94">
        <f>SUMIFS('Details local delivery'!M:M,'Details local delivery'!G:G,'RECAP Delivery Plan '!A1495)</f>
        <v>0</v>
      </c>
      <c r="G1495" s="94" t="e">
        <f>VLOOKUP(A1495,'Details local delivery'!B:J,9,0)</f>
        <v>#N/A</v>
      </c>
      <c r="H1495" s="95">
        <f>SUMIFS('Details local delivery'!K:K,'Details local delivery'!G:G,'RECAP Delivery Plan '!A1495)</f>
        <v>0</v>
      </c>
      <c r="I1495" s="96">
        <f>SUMIFS('Details local delivery'!Y:Y,'Details local delivery'!B:B,A:A)</f>
        <v>0</v>
      </c>
      <c r="J1495" s="97" t="e">
        <f>AVERAGEIFS('Details local delivery'!W:W,'Details local delivery'!B:B,A1495)</f>
        <v>#DIV/0!</v>
      </c>
      <c r="K1495" s="96">
        <f>_xlfn.MAXIFS('Details local delivery'!Z:Z,'Details local delivery'!B:B,A1495)</f>
        <v>0</v>
      </c>
      <c r="L1495" s="96">
        <f>_xlfn.MAXIFS('Details local delivery'!AA:AA,'Details local delivery'!B:B,A1495)</f>
        <v>0</v>
      </c>
      <c r="M1495" s="256">
        <f>IFERROR(_xlfn.MAXIFS('Details local delivery'!AB:AB,'Details local delivery'!B:B,A1495),"-")</f>
        <v>0</v>
      </c>
      <c r="N1495" s="104" t="e">
        <f t="shared" si="241"/>
        <v>#N/A</v>
      </c>
      <c r="O1495" s="104" t="e">
        <f t="shared" si="242"/>
        <v>#N/A</v>
      </c>
      <c r="P1495" s="99">
        <f t="shared" si="243"/>
        <v>0</v>
      </c>
      <c r="Q1495" s="100">
        <f t="shared" si="244"/>
        <v>0</v>
      </c>
      <c r="R1495" s="105" t="e">
        <f t="shared" si="245"/>
        <v>#DIV/0!</v>
      </c>
      <c r="S1495" s="101" t="e">
        <f t="shared" si="246"/>
        <v>#N/A</v>
      </c>
      <c r="T1495" s="102"/>
      <c r="U1495" s="107"/>
      <c r="V1495" s="5"/>
    </row>
    <row r="1496" spans="1:22" ht="15.6" hidden="1" x14ac:dyDescent="0.3">
      <c r="A1496" s="18"/>
      <c r="B1496" s="92" t="str">
        <f>+IFERROR(VLOOKUP(A1496,'Details local delivery'!B:C,2,0),"-")</f>
        <v>-</v>
      </c>
      <c r="C1496" s="93" t="str">
        <f t="shared" si="240"/>
        <v>-</v>
      </c>
      <c r="D1496" s="94" t="str">
        <f>+IFERROR(VLOOKUP(A1496,'Details local delivery'!B:E,4,0),"-")</f>
        <v>-</v>
      </c>
      <c r="E1496" s="94" t="e">
        <f>VLOOKUP(A1496,'Details local delivery'!B:L,11,0)</f>
        <v>#N/A</v>
      </c>
      <c r="F1496" s="94">
        <f>SUMIFS('Details local delivery'!M:M,'Details local delivery'!G:G,'RECAP Delivery Plan '!A1496)</f>
        <v>0</v>
      </c>
      <c r="G1496" s="94" t="e">
        <f>VLOOKUP(A1496,'Details local delivery'!B:J,9,0)</f>
        <v>#N/A</v>
      </c>
      <c r="H1496" s="95">
        <f>SUMIFS('Details local delivery'!K:K,'Details local delivery'!G:G,'RECAP Delivery Plan '!A1496)</f>
        <v>0</v>
      </c>
      <c r="I1496" s="96">
        <f>SUMIFS('Details local delivery'!Y:Y,'Details local delivery'!B:B,A:A)</f>
        <v>0</v>
      </c>
      <c r="J1496" s="97" t="e">
        <f>AVERAGEIFS('Details local delivery'!W:W,'Details local delivery'!B:B,A1496)</f>
        <v>#DIV/0!</v>
      </c>
      <c r="K1496" s="96">
        <f>_xlfn.MAXIFS('Details local delivery'!Z:Z,'Details local delivery'!B:B,A1496)</f>
        <v>0</v>
      </c>
      <c r="L1496" s="96">
        <f>_xlfn.MAXIFS('Details local delivery'!AA:AA,'Details local delivery'!B:B,A1496)</f>
        <v>0</v>
      </c>
      <c r="M1496" s="256">
        <f>IFERROR(_xlfn.MAXIFS('Details local delivery'!AB:AB,'Details local delivery'!B:B,A1496),"-")</f>
        <v>0</v>
      </c>
      <c r="N1496" s="104" t="e">
        <f t="shared" si="241"/>
        <v>#N/A</v>
      </c>
      <c r="O1496" s="104" t="e">
        <f t="shared" si="242"/>
        <v>#N/A</v>
      </c>
      <c r="P1496" s="99">
        <f t="shared" si="243"/>
        <v>0</v>
      </c>
      <c r="Q1496" s="100">
        <f t="shared" si="244"/>
        <v>0</v>
      </c>
      <c r="R1496" s="105" t="e">
        <f t="shared" si="245"/>
        <v>#DIV/0!</v>
      </c>
      <c r="S1496" s="101" t="e">
        <f t="shared" si="246"/>
        <v>#N/A</v>
      </c>
      <c r="T1496" s="102"/>
      <c r="U1496" s="107"/>
      <c r="V1496" s="5"/>
    </row>
    <row r="1497" spans="1:22" ht="15.6" hidden="1" x14ac:dyDescent="0.3">
      <c r="A1497" s="18"/>
      <c r="B1497" s="92" t="str">
        <f>+IFERROR(VLOOKUP(A1497,'Details local delivery'!B:C,2,0),"-")</f>
        <v>-</v>
      </c>
      <c r="C1497" s="93" t="str">
        <f t="shared" si="240"/>
        <v>-</v>
      </c>
      <c r="D1497" s="94" t="str">
        <f>+IFERROR(VLOOKUP(A1497,'Details local delivery'!B:E,4,0),"-")</f>
        <v>-</v>
      </c>
      <c r="E1497" s="94" t="e">
        <f>VLOOKUP(A1497,'Details local delivery'!B:L,11,0)</f>
        <v>#N/A</v>
      </c>
      <c r="F1497" s="94">
        <f>SUMIFS('Details local delivery'!M:M,'Details local delivery'!G:G,'RECAP Delivery Plan '!A1497)</f>
        <v>0</v>
      </c>
      <c r="G1497" s="94" t="e">
        <f>VLOOKUP(A1497,'Details local delivery'!B:J,9,0)</f>
        <v>#N/A</v>
      </c>
      <c r="H1497" s="95">
        <f>SUMIFS('Details local delivery'!K:K,'Details local delivery'!G:G,'RECAP Delivery Plan '!A1497)</f>
        <v>0</v>
      </c>
      <c r="I1497" s="96">
        <f>SUMIFS('Details local delivery'!Y:Y,'Details local delivery'!B:B,A:A)</f>
        <v>0</v>
      </c>
      <c r="J1497" s="97" t="e">
        <f>AVERAGEIFS('Details local delivery'!W:W,'Details local delivery'!B:B,A1497)</f>
        <v>#DIV/0!</v>
      </c>
      <c r="K1497" s="96">
        <f>_xlfn.MAXIFS('Details local delivery'!Z:Z,'Details local delivery'!B:B,A1497)</f>
        <v>0</v>
      </c>
      <c r="L1497" s="96">
        <f>_xlfn.MAXIFS('Details local delivery'!AA:AA,'Details local delivery'!B:B,A1497)</f>
        <v>0</v>
      </c>
      <c r="M1497" s="256">
        <f>IFERROR(_xlfn.MAXIFS('Details local delivery'!AB:AB,'Details local delivery'!B:B,A1497),"-")</f>
        <v>0</v>
      </c>
      <c r="N1497" s="104" t="e">
        <f t="shared" si="241"/>
        <v>#N/A</v>
      </c>
      <c r="O1497" s="104" t="e">
        <f t="shared" si="242"/>
        <v>#N/A</v>
      </c>
      <c r="P1497" s="99">
        <f t="shared" si="243"/>
        <v>0</v>
      </c>
      <c r="Q1497" s="100">
        <f t="shared" si="244"/>
        <v>0</v>
      </c>
      <c r="R1497" s="105" t="e">
        <f t="shared" si="245"/>
        <v>#DIV/0!</v>
      </c>
      <c r="S1497" s="101" t="e">
        <f t="shared" si="246"/>
        <v>#N/A</v>
      </c>
      <c r="T1497" s="102"/>
      <c r="U1497" s="107"/>
      <c r="V1497" s="5"/>
    </row>
    <row r="1498" spans="1:22" ht="15.6" hidden="1" x14ac:dyDescent="0.3">
      <c r="A1498" s="18"/>
      <c r="B1498" s="92" t="str">
        <f>+IFERROR(VLOOKUP(A1498,'Details local delivery'!B:C,2,0),"-")</f>
        <v>-</v>
      </c>
      <c r="C1498" s="93" t="str">
        <f t="shared" si="240"/>
        <v>-</v>
      </c>
      <c r="D1498" s="94" t="str">
        <f>+IFERROR(VLOOKUP(A1498,'Details local delivery'!B:E,4,0),"-")</f>
        <v>-</v>
      </c>
      <c r="E1498" s="94" t="e">
        <f>VLOOKUP(A1498,'Details local delivery'!B:L,11,0)</f>
        <v>#N/A</v>
      </c>
      <c r="F1498" s="94">
        <f>SUMIFS('Details local delivery'!M:M,'Details local delivery'!G:G,'RECAP Delivery Plan '!A1498)</f>
        <v>0</v>
      </c>
      <c r="G1498" s="94" t="e">
        <f>VLOOKUP(A1498,'Details local delivery'!B:J,9,0)</f>
        <v>#N/A</v>
      </c>
      <c r="H1498" s="95">
        <f>SUMIFS('Details local delivery'!K:K,'Details local delivery'!G:G,'RECAP Delivery Plan '!A1498)</f>
        <v>0</v>
      </c>
      <c r="I1498" s="96">
        <f>SUMIFS('Details local delivery'!Y:Y,'Details local delivery'!B:B,A:A)</f>
        <v>0</v>
      </c>
      <c r="J1498" s="97" t="e">
        <f>AVERAGEIFS('Details local delivery'!W:W,'Details local delivery'!B:B,A1498)</f>
        <v>#DIV/0!</v>
      </c>
      <c r="K1498" s="96">
        <f>_xlfn.MAXIFS('Details local delivery'!Z:Z,'Details local delivery'!B:B,A1498)</f>
        <v>0</v>
      </c>
      <c r="L1498" s="96">
        <f>_xlfn.MAXIFS('Details local delivery'!AA:AA,'Details local delivery'!B:B,A1498)</f>
        <v>0</v>
      </c>
      <c r="M1498" s="96">
        <f>_xlfn.MAXIFS('Details local delivery'!AB:AB,'Details local delivery'!B:B,A1498)</f>
        <v>0</v>
      </c>
      <c r="N1498" s="104" t="e">
        <f t="shared" si="241"/>
        <v>#N/A</v>
      </c>
      <c r="O1498" s="104" t="e">
        <f t="shared" si="242"/>
        <v>#N/A</v>
      </c>
      <c r="P1498" s="99">
        <f t="shared" si="243"/>
        <v>0</v>
      </c>
      <c r="Q1498" s="100">
        <f t="shared" si="244"/>
        <v>0</v>
      </c>
      <c r="R1498" s="105" t="e">
        <f t="shared" si="245"/>
        <v>#DIV/0!</v>
      </c>
      <c r="S1498" s="101" t="e">
        <f t="shared" si="246"/>
        <v>#N/A</v>
      </c>
      <c r="T1498" s="102"/>
      <c r="U1498" s="107"/>
      <c r="V1498" s="5"/>
    </row>
    <row r="1499" spans="1:22" ht="15.6" hidden="1" x14ac:dyDescent="0.3">
      <c r="A1499" s="18"/>
      <c r="B1499" s="92" t="str">
        <f>+IFERROR(VLOOKUP(A1499,'Details local delivery'!B:C,2,0),"-")</f>
        <v>-</v>
      </c>
      <c r="C1499" s="93" t="str">
        <f t="shared" si="240"/>
        <v>-</v>
      </c>
      <c r="D1499" s="94" t="str">
        <f>+IFERROR(VLOOKUP(A1499,'Details local delivery'!B:E,4,0),"-")</f>
        <v>-</v>
      </c>
      <c r="E1499" s="94" t="e">
        <f>VLOOKUP(A1499,'Details local delivery'!B:L,11,0)</f>
        <v>#N/A</v>
      </c>
      <c r="F1499" s="94">
        <f>SUMIFS('Details local delivery'!M:M,'Details local delivery'!G:G,'RECAP Delivery Plan '!A1499)</f>
        <v>0</v>
      </c>
      <c r="G1499" s="94" t="e">
        <f>VLOOKUP(A1499,'Details local delivery'!B:J,9,0)</f>
        <v>#N/A</v>
      </c>
      <c r="H1499" s="95">
        <f>SUMIFS('Details local delivery'!K:K,'Details local delivery'!G:G,'RECAP Delivery Plan '!A1499)</f>
        <v>0</v>
      </c>
      <c r="I1499" s="96">
        <f>SUMIFS('Details local delivery'!Y:Y,'Details local delivery'!B:B,A:A)</f>
        <v>0</v>
      </c>
      <c r="J1499" s="97" t="e">
        <f>AVERAGEIFS('Details local delivery'!W:W,'Details local delivery'!B:B,A1499)</f>
        <v>#DIV/0!</v>
      </c>
      <c r="K1499" s="96">
        <f>_xlfn.MAXIFS('Details local delivery'!Z:Z,'Details local delivery'!B:B,A1499)</f>
        <v>0</v>
      </c>
      <c r="L1499" s="96">
        <f>_xlfn.MAXIFS('Details local delivery'!AA:AA,'Details local delivery'!B:B,A1499)</f>
        <v>0</v>
      </c>
      <c r="M1499" s="256">
        <f>IFERROR(_xlfn.MAXIFS('Details local delivery'!AB:AB,'Details local delivery'!B:B,A1499),"-")</f>
        <v>0</v>
      </c>
      <c r="N1499" s="104" t="e">
        <f t="shared" si="241"/>
        <v>#N/A</v>
      </c>
      <c r="O1499" s="104" t="e">
        <f t="shared" si="242"/>
        <v>#N/A</v>
      </c>
      <c r="P1499" s="99">
        <f t="shared" si="243"/>
        <v>0</v>
      </c>
      <c r="Q1499" s="100">
        <f t="shared" si="244"/>
        <v>0</v>
      </c>
      <c r="R1499" s="105" t="e">
        <f t="shared" si="245"/>
        <v>#DIV/0!</v>
      </c>
      <c r="S1499" s="101" t="e">
        <f t="shared" si="246"/>
        <v>#N/A</v>
      </c>
      <c r="T1499" s="102"/>
      <c r="U1499" s="107"/>
      <c r="V1499" s="5"/>
    </row>
    <row r="1500" spans="1:22" ht="15.6" hidden="1" x14ac:dyDescent="0.3">
      <c r="A1500" s="18"/>
      <c r="B1500" s="92" t="str">
        <f>+IFERROR(VLOOKUP(A1500,'Details local delivery'!B:C,2,0),"-")</f>
        <v>-</v>
      </c>
      <c r="C1500" s="93" t="str">
        <f t="shared" si="240"/>
        <v>-</v>
      </c>
      <c r="D1500" s="94" t="str">
        <f>+IFERROR(VLOOKUP(A1500,'Details local delivery'!B:E,4,0),"-")</f>
        <v>-</v>
      </c>
      <c r="E1500" s="94" t="e">
        <f>VLOOKUP(A1500,'Details local delivery'!B:L,11,0)</f>
        <v>#N/A</v>
      </c>
      <c r="F1500" s="94">
        <f>SUMIFS('Details local delivery'!M:M,'Details local delivery'!G:G,'RECAP Delivery Plan '!A1500)</f>
        <v>0</v>
      </c>
      <c r="G1500" s="94" t="e">
        <f>VLOOKUP(A1500,'Details local delivery'!B:J,9,0)</f>
        <v>#N/A</v>
      </c>
      <c r="H1500" s="95">
        <f>SUMIFS('Details local delivery'!K:K,'Details local delivery'!G:G,'RECAP Delivery Plan '!A1500)</f>
        <v>0</v>
      </c>
      <c r="I1500" s="96">
        <f>SUMIFS('Details local delivery'!Y:Y,'Details local delivery'!B:B,A:A)</f>
        <v>0</v>
      </c>
      <c r="J1500" s="97" t="e">
        <f>AVERAGEIFS('Details local delivery'!W:W,'Details local delivery'!B:B,A1500)</f>
        <v>#DIV/0!</v>
      </c>
      <c r="K1500" s="96">
        <f>_xlfn.MAXIFS('Details local delivery'!Z:Z,'Details local delivery'!B:B,A1500)</f>
        <v>0</v>
      </c>
      <c r="L1500" s="96">
        <f>_xlfn.MAXIFS('Details local delivery'!AA:AA,'Details local delivery'!B:B,A1500)</f>
        <v>0</v>
      </c>
      <c r="M1500" s="96">
        <f>_xlfn.MAXIFS('Details local delivery'!AB:AB,'Details local delivery'!B:B,A1500)</f>
        <v>0</v>
      </c>
      <c r="N1500" s="104" t="e">
        <f t="shared" si="241"/>
        <v>#N/A</v>
      </c>
      <c r="O1500" s="104" t="e">
        <f t="shared" si="242"/>
        <v>#N/A</v>
      </c>
      <c r="P1500" s="99">
        <f t="shared" si="243"/>
        <v>0</v>
      </c>
      <c r="Q1500" s="100">
        <f t="shared" si="244"/>
        <v>0</v>
      </c>
      <c r="R1500" s="105" t="e">
        <f t="shared" si="245"/>
        <v>#DIV/0!</v>
      </c>
      <c r="S1500" s="101" t="e">
        <f t="shared" si="246"/>
        <v>#N/A</v>
      </c>
      <c r="T1500" s="102"/>
      <c r="U1500" s="107"/>
      <c r="V1500" s="5"/>
    </row>
    <row r="1501" spans="1:22" ht="15.6" hidden="1" x14ac:dyDescent="0.3">
      <c r="A1501" s="18"/>
      <c r="B1501" s="92" t="str">
        <f>+IFERROR(VLOOKUP(A1501,'Details local delivery'!B:C,2,0),"-")</f>
        <v>-</v>
      </c>
      <c r="C1501" s="93" t="str">
        <f t="shared" si="240"/>
        <v>-</v>
      </c>
      <c r="D1501" s="94" t="str">
        <f>+IFERROR(VLOOKUP(A1501,'Details local delivery'!B:E,4,0),"-")</f>
        <v>-</v>
      </c>
      <c r="E1501" s="94" t="e">
        <f>VLOOKUP(A1501,'Details local delivery'!B:L,11,0)</f>
        <v>#N/A</v>
      </c>
      <c r="F1501" s="94">
        <f>SUMIFS('Details local delivery'!M:M,'Details local delivery'!G:G,'RECAP Delivery Plan '!A1501)</f>
        <v>0</v>
      </c>
      <c r="G1501" s="94" t="e">
        <f>VLOOKUP(A1501,'Details local delivery'!B:J,9,0)</f>
        <v>#N/A</v>
      </c>
      <c r="H1501" s="95">
        <f>SUMIFS('Details local delivery'!K:K,'Details local delivery'!G:G,'RECAP Delivery Plan '!A1501)</f>
        <v>0</v>
      </c>
      <c r="I1501" s="96">
        <f>SUMIFS('Details local delivery'!Y:Y,'Details local delivery'!B:B,A:A)</f>
        <v>0</v>
      </c>
      <c r="J1501" s="97" t="e">
        <f>AVERAGEIFS('Details local delivery'!W:W,'Details local delivery'!B:B,A1501)</f>
        <v>#DIV/0!</v>
      </c>
      <c r="K1501" s="96">
        <f>_xlfn.MAXIFS('Details local delivery'!Z:Z,'Details local delivery'!B:B,A1501)</f>
        <v>0</v>
      </c>
      <c r="L1501" s="96">
        <f>_xlfn.MAXIFS('Details local delivery'!AA:AA,'Details local delivery'!B:B,A1501)</f>
        <v>0</v>
      </c>
      <c r="M1501" s="256">
        <f>IFERROR(_xlfn.MAXIFS('Details local delivery'!AB:AB,'Details local delivery'!B:B,A1501),"-")</f>
        <v>0</v>
      </c>
      <c r="N1501" s="104" t="e">
        <f t="shared" si="241"/>
        <v>#N/A</v>
      </c>
      <c r="O1501" s="104" t="e">
        <f t="shared" si="242"/>
        <v>#N/A</v>
      </c>
      <c r="P1501" s="99">
        <f t="shared" si="243"/>
        <v>0</v>
      </c>
      <c r="Q1501" s="100">
        <f t="shared" si="244"/>
        <v>0</v>
      </c>
      <c r="R1501" s="105" t="e">
        <f t="shared" si="245"/>
        <v>#DIV/0!</v>
      </c>
      <c r="S1501" s="101" t="e">
        <f t="shared" si="246"/>
        <v>#N/A</v>
      </c>
      <c r="T1501" s="102"/>
      <c r="U1501" s="107"/>
      <c r="V1501" s="5"/>
    </row>
    <row r="1502" spans="1:22" ht="15.6" hidden="1" x14ac:dyDescent="0.3">
      <c r="A1502" s="18"/>
      <c r="B1502" s="92" t="str">
        <f>+IFERROR(VLOOKUP(A1502,'Details local delivery'!B:C,2,0),"-")</f>
        <v>-</v>
      </c>
      <c r="C1502" s="93" t="str">
        <f>B1502</f>
        <v>-</v>
      </c>
      <c r="D1502" s="94" t="str">
        <f>+IFERROR(VLOOKUP(A1502,'Details local delivery'!B:E,4,0),"-")</f>
        <v>-</v>
      </c>
      <c r="E1502" s="94" t="e">
        <f>VLOOKUP(A1502,'Details local delivery'!B:L,11,0)</f>
        <v>#N/A</v>
      </c>
      <c r="F1502" s="94">
        <f>SUMIFS('Details local delivery'!M:M,'Details local delivery'!G:G,'RECAP Delivery Plan '!A1502)</f>
        <v>0</v>
      </c>
      <c r="G1502" s="94" t="e">
        <f>VLOOKUP(A1502,'Details local delivery'!B:J,9,0)</f>
        <v>#N/A</v>
      </c>
      <c r="H1502" s="95">
        <f>SUMIFS('Details local delivery'!K:K,'Details local delivery'!G:G,'RECAP Delivery Plan '!A1502)</f>
        <v>0</v>
      </c>
      <c r="I1502" s="96">
        <f>SUMIFS('Details local delivery'!Y:Y,'Details local delivery'!B:B,A:A)</f>
        <v>0</v>
      </c>
      <c r="J1502" s="97" t="e">
        <f>AVERAGEIFS('Details local delivery'!W:W,'Details local delivery'!B:B,A1502)</f>
        <v>#DIV/0!</v>
      </c>
      <c r="K1502" s="96">
        <f>_xlfn.MAXIFS('Details local delivery'!Z:Z,'Details local delivery'!B:B,A1502)</f>
        <v>0</v>
      </c>
      <c r="L1502" s="96">
        <f>_xlfn.MAXIFS('Details local delivery'!AA:AA,'Details local delivery'!B:B,A1502)</f>
        <v>0</v>
      </c>
      <c r="M1502" s="256">
        <f>IFERROR(_xlfn.MAXIFS('Details local delivery'!AB:AB,'Details local delivery'!B:B,A1502),"-")</f>
        <v>0</v>
      </c>
      <c r="N1502" s="104" t="e">
        <f>+F1502/E1502</f>
        <v>#N/A</v>
      </c>
      <c r="O1502" s="104" t="e">
        <f>+H1502/G1502</f>
        <v>#N/A</v>
      </c>
      <c r="P1502" s="99">
        <f>K1502+L1502+M1502</f>
        <v>0</v>
      </c>
      <c r="Q1502" s="100">
        <f>P1502+I1502</f>
        <v>0</v>
      </c>
      <c r="R1502" s="105" t="e">
        <f>Q1502/P1502</f>
        <v>#DIV/0!</v>
      </c>
      <c r="S1502" s="101" t="e">
        <f t="shared" si="246"/>
        <v>#N/A</v>
      </c>
      <c r="T1502" s="102"/>
      <c r="U1502" s="107"/>
      <c r="V1502" s="5"/>
    </row>
    <row r="1503" spans="1:22" ht="15.6" hidden="1" x14ac:dyDescent="0.3">
      <c r="A1503" s="18"/>
      <c r="B1503" s="92" t="str">
        <f>+IFERROR(VLOOKUP(A1503,'Details local delivery'!B:C,2,0),"-")</f>
        <v>-</v>
      </c>
      <c r="C1503" s="93" t="str">
        <f>B1503</f>
        <v>-</v>
      </c>
      <c r="D1503" s="94" t="str">
        <f>+IFERROR(VLOOKUP(A1503,'Details local delivery'!B:E,4,0),"-")</f>
        <v>-</v>
      </c>
      <c r="E1503" s="94" t="e">
        <f>VLOOKUP(A1503,'Details local delivery'!B:L,11,0)</f>
        <v>#N/A</v>
      </c>
      <c r="F1503" s="94">
        <f>SUMIFS('Details local delivery'!M:M,'Details local delivery'!G:G,'RECAP Delivery Plan '!A1503)</f>
        <v>0</v>
      </c>
      <c r="G1503" s="94" t="e">
        <f>VLOOKUP(A1503,'Details local delivery'!B:J,9,0)</f>
        <v>#N/A</v>
      </c>
      <c r="H1503" s="95">
        <f>SUMIFS('Details local delivery'!K:K,'Details local delivery'!G:G,'RECAP Delivery Plan '!A1503)</f>
        <v>0</v>
      </c>
      <c r="I1503" s="96">
        <f>SUMIFS('Details local delivery'!Y:Y,'Details local delivery'!B:B,A:A)</f>
        <v>0</v>
      </c>
      <c r="J1503" s="97" t="e">
        <f>AVERAGEIFS('Details local delivery'!W:W,'Details local delivery'!B:B,A1503)</f>
        <v>#DIV/0!</v>
      </c>
      <c r="K1503" s="96">
        <f>_xlfn.MAXIFS('Details local delivery'!Z:Z,'Details local delivery'!B:B,A1503)</f>
        <v>0</v>
      </c>
      <c r="L1503" s="96">
        <f>_xlfn.MAXIFS('Details local delivery'!AA:AA,'Details local delivery'!B:B,A1503)</f>
        <v>0</v>
      </c>
      <c r="M1503" s="256">
        <f>IFERROR(_xlfn.MAXIFS('Details local delivery'!AB:AB,'Details local delivery'!B:B,A1503),"-")</f>
        <v>0</v>
      </c>
      <c r="N1503" s="104" t="e">
        <f>+F1503/E1503</f>
        <v>#N/A</v>
      </c>
      <c r="O1503" s="104" t="e">
        <f>+H1503/G1503</f>
        <v>#N/A</v>
      </c>
      <c r="P1503" s="99">
        <f>K1503+L1503+M1503</f>
        <v>0</v>
      </c>
      <c r="Q1503" s="100">
        <f>P1503+I1503</f>
        <v>0</v>
      </c>
      <c r="R1503" s="105" t="e">
        <f>Q1503/P1503</f>
        <v>#DIV/0!</v>
      </c>
      <c r="S1503" s="101" t="e">
        <f t="shared" si="246"/>
        <v>#N/A</v>
      </c>
      <c r="T1503" s="102"/>
      <c r="U1503" s="107"/>
      <c r="V1503" s="5"/>
    </row>
    <row r="1504" spans="1:22" ht="15.6" hidden="1" x14ac:dyDescent="0.3">
      <c r="A1504" s="18"/>
      <c r="B1504" s="92" t="str">
        <f>+IFERROR(VLOOKUP(A1504,'Details local delivery'!B:C,2,0),"-")</f>
        <v>-</v>
      </c>
      <c r="C1504" s="93" t="str">
        <f>B1504</f>
        <v>-</v>
      </c>
      <c r="D1504" s="94" t="str">
        <f>+IFERROR(VLOOKUP(A1504,'Details local delivery'!B:E,4,0),"-")</f>
        <v>-</v>
      </c>
      <c r="E1504" s="94" t="e">
        <f>VLOOKUP(A1504,'Details local delivery'!B:L,11,0)</f>
        <v>#N/A</v>
      </c>
      <c r="F1504" s="94">
        <f>SUMIFS('Details local delivery'!M:M,'Details local delivery'!G:G,'RECAP Delivery Plan '!A1504)</f>
        <v>0</v>
      </c>
      <c r="G1504" s="94" t="e">
        <f>VLOOKUP(A1504,'Details local delivery'!B:J,9,0)</f>
        <v>#N/A</v>
      </c>
      <c r="H1504" s="95">
        <f>SUMIFS('Details local delivery'!K:K,'Details local delivery'!G:G,'RECAP Delivery Plan '!A1504)</f>
        <v>0</v>
      </c>
      <c r="I1504" s="96">
        <f>SUMIFS('Details local delivery'!Y:Y,'Details local delivery'!B:B,A:A)</f>
        <v>0</v>
      </c>
      <c r="J1504" s="97" t="e">
        <f>AVERAGEIFS('Details local delivery'!W:W,'Details local delivery'!B:B,A1504)</f>
        <v>#DIV/0!</v>
      </c>
      <c r="K1504" s="96">
        <f>_xlfn.MAXIFS('Details local delivery'!Z:Z,'Details local delivery'!B:B,A1504)</f>
        <v>0</v>
      </c>
      <c r="L1504" s="96">
        <f>_xlfn.MAXIFS('Details local delivery'!AA:AA,'Details local delivery'!B:B,A1504)</f>
        <v>0</v>
      </c>
      <c r="M1504" s="256">
        <f>IFERROR(_xlfn.MAXIFS('Details local delivery'!AB:AB,'Details local delivery'!B:B,A1504),"-")</f>
        <v>0</v>
      </c>
      <c r="N1504" s="104" t="e">
        <f>+F1504/E1504</f>
        <v>#N/A</v>
      </c>
      <c r="O1504" s="104" t="e">
        <f>+H1504/G1504</f>
        <v>#N/A</v>
      </c>
      <c r="P1504" s="99">
        <f>K1504+L1504+M1504</f>
        <v>0</v>
      </c>
      <c r="Q1504" s="100">
        <f>P1504+I1504</f>
        <v>0</v>
      </c>
      <c r="R1504" s="105" t="e">
        <f>Q1504/P1504</f>
        <v>#DIV/0!</v>
      </c>
      <c r="S1504" s="101" t="e">
        <f t="shared" si="246"/>
        <v>#N/A</v>
      </c>
      <c r="T1504" s="102"/>
      <c r="U1504" s="107"/>
      <c r="V1504" s="5"/>
    </row>
    <row r="1505" spans="1:22" ht="15.6" hidden="1" x14ac:dyDescent="0.3">
      <c r="A1505" s="18"/>
      <c r="B1505" s="92" t="str">
        <f>+IFERROR(VLOOKUP(A1505,'Details local delivery'!B:C,2,0),"-")</f>
        <v>-</v>
      </c>
      <c r="C1505" s="93" t="str">
        <f t="shared" ref="C1505:C1568" si="247">B1505</f>
        <v>-</v>
      </c>
      <c r="D1505" s="94" t="str">
        <f>+IFERROR(VLOOKUP(A1505,'Details local delivery'!B:E,4,0),"-")</f>
        <v>-</v>
      </c>
      <c r="E1505" s="94" t="e">
        <f>VLOOKUP(A1505,'Details local delivery'!B:L,11,0)</f>
        <v>#N/A</v>
      </c>
      <c r="F1505" s="94">
        <f>SUMIFS('Details local delivery'!M:M,'Details local delivery'!G:G,'RECAP Delivery Plan '!A1505)</f>
        <v>0</v>
      </c>
      <c r="G1505" s="94" t="e">
        <f>VLOOKUP(A1505,'Details local delivery'!B:J,9,0)</f>
        <v>#N/A</v>
      </c>
      <c r="H1505" s="95">
        <f>SUMIFS('Details local delivery'!K:K,'Details local delivery'!G:G,'RECAP Delivery Plan '!A1505)</f>
        <v>0</v>
      </c>
      <c r="I1505" s="96">
        <f>SUMIFS('Details local delivery'!Y:Y,'Details local delivery'!B:B,A:A)</f>
        <v>0</v>
      </c>
      <c r="J1505" s="97" t="e">
        <f>AVERAGEIFS('Details local delivery'!W:W,'Details local delivery'!B:B,A1505)</f>
        <v>#DIV/0!</v>
      </c>
      <c r="K1505" s="96">
        <f>_xlfn.MAXIFS('Details local delivery'!Z:Z,'Details local delivery'!B:B,A1505)</f>
        <v>0</v>
      </c>
      <c r="L1505" s="96">
        <f>_xlfn.MAXIFS('Details local delivery'!AA:AA,'Details local delivery'!B:B,A1505)</f>
        <v>0</v>
      </c>
      <c r="M1505" s="256">
        <f>IFERROR(_xlfn.MAXIFS('Details local delivery'!AB:AB,'Details local delivery'!B:B,A1505),"-")</f>
        <v>0</v>
      </c>
      <c r="N1505" s="104" t="e">
        <f t="shared" ref="N1505:N1568" si="248">+F1505/E1505</f>
        <v>#N/A</v>
      </c>
      <c r="O1505" s="104" t="e">
        <f t="shared" ref="O1505:O1568" si="249">+H1505/G1505</f>
        <v>#N/A</v>
      </c>
      <c r="P1505" s="99">
        <f t="shared" ref="P1505:P1568" si="250">K1505+L1505+M1505</f>
        <v>0</v>
      </c>
      <c r="Q1505" s="100">
        <f t="shared" ref="Q1505:Q1568" si="251">P1505+I1505</f>
        <v>0</v>
      </c>
      <c r="R1505" s="105" t="e">
        <f t="shared" ref="R1505:R1568" si="252">Q1505/P1505</f>
        <v>#DIV/0!</v>
      </c>
      <c r="S1505" s="101" t="e">
        <f t="shared" si="246"/>
        <v>#N/A</v>
      </c>
      <c r="T1505" s="102"/>
      <c r="U1505" s="107"/>
      <c r="V1505" s="5"/>
    </row>
    <row r="1506" spans="1:22" ht="15.6" hidden="1" x14ac:dyDescent="0.3">
      <c r="A1506" s="18"/>
      <c r="B1506" s="92" t="str">
        <f>+IFERROR(VLOOKUP(A1506,'Details local delivery'!B:C,2,0),"-")</f>
        <v>-</v>
      </c>
      <c r="C1506" s="93" t="str">
        <f t="shared" si="247"/>
        <v>-</v>
      </c>
      <c r="D1506" s="94" t="str">
        <f>+IFERROR(VLOOKUP(A1506,'Details local delivery'!B:E,4,0),"-")</f>
        <v>-</v>
      </c>
      <c r="E1506" s="94" t="e">
        <f>VLOOKUP(A1506,'Details local delivery'!B:L,11,0)</f>
        <v>#N/A</v>
      </c>
      <c r="F1506" s="94">
        <f>SUMIFS('Details local delivery'!M:M,'Details local delivery'!G:G,'RECAP Delivery Plan '!A1506)</f>
        <v>0</v>
      </c>
      <c r="G1506" s="94" t="e">
        <f>VLOOKUP(A1506,'Details local delivery'!B:J,9,0)</f>
        <v>#N/A</v>
      </c>
      <c r="H1506" s="95">
        <f>SUMIFS('Details local delivery'!K:K,'Details local delivery'!G:G,'RECAP Delivery Plan '!A1506)</f>
        <v>0</v>
      </c>
      <c r="I1506" s="96">
        <f>SUMIFS('Details local delivery'!Y:Y,'Details local delivery'!B:B,A:A)</f>
        <v>0</v>
      </c>
      <c r="J1506" s="97" t="e">
        <f>AVERAGEIFS('Details local delivery'!W:W,'Details local delivery'!B:B,A1506)</f>
        <v>#DIV/0!</v>
      </c>
      <c r="K1506" s="96">
        <f>_xlfn.MAXIFS('Details local delivery'!Z:Z,'Details local delivery'!B:B,A1506)</f>
        <v>0</v>
      </c>
      <c r="L1506" s="96">
        <f>_xlfn.MAXIFS('Details local delivery'!AA:AA,'Details local delivery'!B:B,A1506)</f>
        <v>0</v>
      </c>
      <c r="M1506" s="256">
        <f>IFERROR(_xlfn.MAXIFS('Details local delivery'!AB:AB,'Details local delivery'!B:B,A1506),"-")</f>
        <v>0</v>
      </c>
      <c r="N1506" s="104" t="e">
        <f t="shared" si="248"/>
        <v>#N/A</v>
      </c>
      <c r="O1506" s="104" t="e">
        <f t="shared" si="249"/>
        <v>#N/A</v>
      </c>
      <c r="P1506" s="99">
        <f t="shared" si="250"/>
        <v>0</v>
      </c>
      <c r="Q1506" s="100">
        <f t="shared" si="251"/>
        <v>0</v>
      </c>
      <c r="R1506" s="105" t="e">
        <f t="shared" si="252"/>
        <v>#DIV/0!</v>
      </c>
      <c r="S1506" s="101" t="e">
        <f t="shared" si="246"/>
        <v>#N/A</v>
      </c>
      <c r="T1506" s="102"/>
      <c r="U1506" s="107"/>
      <c r="V1506" s="5"/>
    </row>
    <row r="1507" spans="1:22" ht="15.6" hidden="1" x14ac:dyDescent="0.3">
      <c r="A1507" s="18"/>
      <c r="B1507" s="92" t="str">
        <f>+IFERROR(VLOOKUP(A1507,'Details local delivery'!B:C,2,0),"-")</f>
        <v>-</v>
      </c>
      <c r="C1507" s="93" t="str">
        <f t="shared" si="247"/>
        <v>-</v>
      </c>
      <c r="D1507" s="94" t="str">
        <f>+IFERROR(VLOOKUP(A1507,'Details local delivery'!B:E,4,0),"-")</f>
        <v>-</v>
      </c>
      <c r="E1507" s="94" t="e">
        <f>VLOOKUP(A1507,'Details local delivery'!B:L,11,0)</f>
        <v>#N/A</v>
      </c>
      <c r="F1507" s="94">
        <f>SUMIFS('Details local delivery'!M:M,'Details local delivery'!G:G,'RECAP Delivery Plan '!A1507)</f>
        <v>0</v>
      </c>
      <c r="G1507" s="94" t="e">
        <f>VLOOKUP(A1507,'Details local delivery'!B:J,9,0)</f>
        <v>#N/A</v>
      </c>
      <c r="H1507" s="95">
        <f>SUMIFS('Details local delivery'!K:K,'Details local delivery'!G:G,'RECAP Delivery Plan '!A1507)</f>
        <v>0</v>
      </c>
      <c r="I1507" s="96">
        <f>SUMIFS('Details local delivery'!Y:Y,'Details local delivery'!B:B,A:A)</f>
        <v>0</v>
      </c>
      <c r="J1507" s="97" t="e">
        <f>AVERAGEIFS('Details local delivery'!W:W,'Details local delivery'!B:B,A1507)</f>
        <v>#DIV/0!</v>
      </c>
      <c r="K1507" s="96">
        <f>_xlfn.MAXIFS('Details local delivery'!Z:Z,'Details local delivery'!B:B,A1507)</f>
        <v>0</v>
      </c>
      <c r="L1507" s="96">
        <f>_xlfn.MAXIFS('Details local delivery'!AA:AA,'Details local delivery'!B:B,A1507)</f>
        <v>0</v>
      </c>
      <c r="M1507" s="96">
        <f>_xlfn.MAXIFS('Details local delivery'!AB:AB,'Details local delivery'!B:B,A1507)</f>
        <v>0</v>
      </c>
      <c r="N1507" s="104" t="e">
        <f t="shared" si="248"/>
        <v>#N/A</v>
      </c>
      <c r="O1507" s="104" t="e">
        <f t="shared" si="249"/>
        <v>#N/A</v>
      </c>
      <c r="P1507" s="99">
        <f t="shared" si="250"/>
        <v>0</v>
      </c>
      <c r="Q1507" s="100">
        <f t="shared" si="251"/>
        <v>0</v>
      </c>
      <c r="R1507" s="105" t="e">
        <f t="shared" si="252"/>
        <v>#DIV/0!</v>
      </c>
      <c r="S1507" s="101" t="e">
        <f t="shared" si="246"/>
        <v>#N/A</v>
      </c>
      <c r="T1507" s="102"/>
      <c r="U1507" s="107"/>
      <c r="V1507" s="5"/>
    </row>
    <row r="1508" spans="1:22" ht="15.6" hidden="1" x14ac:dyDescent="0.3">
      <c r="A1508" s="18"/>
      <c r="B1508" s="92" t="str">
        <f>+IFERROR(VLOOKUP(A1508,'Details local delivery'!B:C,2,0),"-")</f>
        <v>-</v>
      </c>
      <c r="C1508" s="93" t="str">
        <f t="shared" si="247"/>
        <v>-</v>
      </c>
      <c r="D1508" s="94" t="str">
        <f>+IFERROR(VLOOKUP(A1508,'Details local delivery'!B:E,4,0),"-")</f>
        <v>-</v>
      </c>
      <c r="E1508" s="94" t="e">
        <f>VLOOKUP(A1508,'Details local delivery'!B:L,11,0)</f>
        <v>#N/A</v>
      </c>
      <c r="F1508" s="94">
        <f>SUMIFS('Details local delivery'!M:M,'Details local delivery'!G:G,'RECAP Delivery Plan '!A1508)</f>
        <v>0</v>
      </c>
      <c r="G1508" s="94" t="e">
        <f>VLOOKUP(A1508,'Details local delivery'!B:J,9,0)</f>
        <v>#N/A</v>
      </c>
      <c r="H1508" s="95">
        <f>SUMIFS('Details local delivery'!K:K,'Details local delivery'!G:G,'RECAP Delivery Plan '!A1508)</f>
        <v>0</v>
      </c>
      <c r="I1508" s="96">
        <f>SUMIFS('Details local delivery'!Y:Y,'Details local delivery'!B:B,A:A)</f>
        <v>0</v>
      </c>
      <c r="J1508" s="97" t="e">
        <f>AVERAGEIFS('Details local delivery'!W:W,'Details local delivery'!B:B,A1508)</f>
        <v>#DIV/0!</v>
      </c>
      <c r="K1508" s="96">
        <f>_xlfn.MAXIFS('Details local delivery'!Z:Z,'Details local delivery'!B:B,A1508)</f>
        <v>0</v>
      </c>
      <c r="L1508" s="96">
        <f>_xlfn.MAXIFS('Details local delivery'!AA:AA,'Details local delivery'!B:B,A1508)</f>
        <v>0</v>
      </c>
      <c r="M1508" s="256">
        <f>IFERROR(_xlfn.MAXIFS('Details local delivery'!AB:AB,'Details local delivery'!B:B,A1508),"-")</f>
        <v>0</v>
      </c>
      <c r="N1508" s="104" t="e">
        <f t="shared" si="248"/>
        <v>#N/A</v>
      </c>
      <c r="O1508" s="104" t="e">
        <f t="shared" si="249"/>
        <v>#N/A</v>
      </c>
      <c r="P1508" s="99">
        <f t="shared" si="250"/>
        <v>0</v>
      </c>
      <c r="Q1508" s="100">
        <f t="shared" si="251"/>
        <v>0</v>
      </c>
      <c r="R1508" s="105" t="e">
        <f t="shared" si="252"/>
        <v>#DIV/0!</v>
      </c>
      <c r="S1508" s="101" t="e">
        <f t="shared" si="246"/>
        <v>#N/A</v>
      </c>
      <c r="T1508" s="102"/>
      <c r="U1508" s="107"/>
      <c r="V1508" s="5"/>
    </row>
    <row r="1509" spans="1:22" ht="15.6" hidden="1" x14ac:dyDescent="0.3">
      <c r="A1509" s="18"/>
      <c r="B1509" s="92" t="str">
        <f>+IFERROR(VLOOKUP(A1509,'Details local delivery'!B:C,2,0),"-")</f>
        <v>-</v>
      </c>
      <c r="C1509" s="93" t="str">
        <f t="shared" si="247"/>
        <v>-</v>
      </c>
      <c r="D1509" s="94" t="str">
        <f>+IFERROR(VLOOKUP(A1509,'Details local delivery'!B:E,4,0),"-")</f>
        <v>-</v>
      </c>
      <c r="E1509" s="94" t="e">
        <f>VLOOKUP(A1509,'Details local delivery'!B:L,11,0)</f>
        <v>#N/A</v>
      </c>
      <c r="F1509" s="94">
        <f>SUMIFS('Details local delivery'!M:M,'Details local delivery'!G:G,'RECAP Delivery Plan '!A1509)</f>
        <v>0</v>
      </c>
      <c r="G1509" s="94" t="e">
        <f>VLOOKUP(A1509,'Details local delivery'!B:J,9,0)</f>
        <v>#N/A</v>
      </c>
      <c r="H1509" s="95">
        <f>SUMIFS('Details local delivery'!K:K,'Details local delivery'!G:G,'RECAP Delivery Plan '!A1509)</f>
        <v>0</v>
      </c>
      <c r="I1509" s="96">
        <f>SUMIFS('Details local delivery'!Y:Y,'Details local delivery'!B:B,A:A)</f>
        <v>0</v>
      </c>
      <c r="J1509" s="97" t="e">
        <f>AVERAGEIFS('Details local delivery'!W:W,'Details local delivery'!B:B,A1509)</f>
        <v>#DIV/0!</v>
      </c>
      <c r="K1509" s="96">
        <f>_xlfn.MAXIFS('Details local delivery'!Z:Z,'Details local delivery'!B:B,A1509)</f>
        <v>0</v>
      </c>
      <c r="L1509" s="96">
        <f>_xlfn.MAXIFS('Details local delivery'!AA:AA,'Details local delivery'!B:B,A1509)</f>
        <v>0</v>
      </c>
      <c r="M1509" s="256">
        <f>IFERROR(_xlfn.MAXIFS('Details local delivery'!AB:AB,'Details local delivery'!B:B,A1509),"-")</f>
        <v>0</v>
      </c>
      <c r="N1509" s="104" t="e">
        <f t="shared" si="248"/>
        <v>#N/A</v>
      </c>
      <c r="O1509" s="104" t="e">
        <f t="shared" si="249"/>
        <v>#N/A</v>
      </c>
      <c r="P1509" s="99">
        <f t="shared" si="250"/>
        <v>0</v>
      </c>
      <c r="Q1509" s="100">
        <f t="shared" si="251"/>
        <v>0</v>
      </c>
      <c r="R1509" s="105" t="e">
        <f t="shared" si="252"/>
        <v>#DIV/0!</v>
      </c>
      <c r="S1509" s="101" t="e">
        <f t="shared" si="246"/>
        <v>#N/A</v>
      </c>
      <c r="T1509" s="102"/>
      <c r="U1509" s="107"/>
      <c r="V1509" s="5"/>
    </row>
    <row r="1510" spans="1:22" ht="15.6" hidden="1" x14ac:dyDescent="0.3">
      <c r="A1510" s="18"/>
      <c r="B1510" s="92" t="str">
        <f>+IFERROR(VLOOKUP(A1510,'Details local delivery'!B:C,2,0),"-")</f>
        <v>-</v>
      </c>
      <c r="C1510" s="93" t="str">
        <f t="shared" si="247"/>
        <v>-</v>
      </c>
      <c r="D1510" s="94" t="str">
        <f>+IFERROR(VLOOKUP(A1510,'Details local delivery'!B:E,4,0),"-")</f>
        <v>-</v>
      </c>
      <c r="E1510" s="94" t="e">
        <f>VLOOKUP(A1510,'Details local delivery'!B:L,11,0)</f>
        <v>#N/A</v>
      </c>
      <c r="F1510" s="94">
        <f>SUMIFS('Details local delivery'!M:M,'Details local delivery'!G:G,'RECAP Delivery Plan '!A1510)</f>
        <v>0</v>
      </c>
      <c r="G1510" s="94" t="e">
        <f>VLOOKUP(A1510,'Details local delivery'!B:J,9,0)</f>
        <v>#N/A</v>
      </c>
      <c r="H1510" s="95">
        <f>SUMIFS('Details local delivery'!K:K,'Details local delivery'!G:G,'RECAP Delivery Plan '!A1510)</f>
        <v>0</v>
      </c>
      <c r="I1510" s="96">
        <f>SUMIFS('Details local delivery'!Y:Y,'Details local delivery'!B:B,A:A)</f>
        <v>0</v>
      </c>
      <c r="J1510" s="97" t="e">
        <f>AVERAGEIFS('Details local delivery'!W:W,'Details local delivery'!B:B,A1510)</f>
        <v>#DIV/0!</v>
      </c>
      <c r="K1510" s="96">
        <f>_xlfn.MAXIFS('Details local delivery'!Z:Z,'Details local delivery'!B:B,A1510)</f>
        <v>0</v>
      </c>
      <c r="L1510" s="96">
        <f>_xlfn.MAXIFS('Details local delivery'!AA:AA,'Details local delivery'!B:B,A1510)</f>
        <v>0</v>
      </c>
      <c r="M1510" s="256">
        <f>IFERROR(_xlfn.MAXIFS('Details local delivery'!AB:AB,'Details local delivery'!B:B,A1510),"-")</f>
        <v>0</v>
      </c>
      <c r="N1510" s="104" t="e">
        <f t="shared" si="248"/>
        <v>#N/A</v>
      </c>
      <c r="O1510" s="104" t="e">
        <f t="shared" si="249"/>
        <v>#N/A</v>
      </c>
      <c r="P1510" s="99">
        <f t="shared" si="250"/>
        <v>0</v>
      </c>
      <c r="Q1510" s="100">
        <f t="shared" si="251"/>
        <v>0</v>
      </c>
      <c r="R1510" s="105" t="e">
        <f t="shared" si="252"/>
        <v>#DIV/0!</v>
      </c>
      <c r="S1510" s="101" t="e">
        <f t="shared" si="246"/>
        <v>#N/A</v>
      </c>
      <c r="T1510" s="102"/>
      <c r="U1510" s="107"/>
      <c r="V1510" s="5"/>
    </row>
    <row r="1511" spans="1:22" ht="15.6" hidden="1" x14ac:dyDescent="0.3">
      <c r="A1511" s="18"/>
      <c r="B1511" s="92" t="str">
        <f>+IFERROR(VLOOKUP(A1511,'Details local delivery'!B:C,2,0),"-")</f>
        <v>-</v>
      </c>
      <c r="C1511" s="93" t="str">
        <f t="shared" si="247"/>
        <v>-</v>
      </c>
      <c r="D1511" s="94" t="str">
        <f>+IFERROR(VLOOKUP(A1511,'Details local delivery'!B:E,4,0),"-")</f>
        <v>-</v>
      </c>
      <c r="E1511" s="94" t="e">
        <f>VLOOKUP(A1511,'Details local delivery'!B:L,11,0)</f>
        <v>#N/A</v>
      </c>
      <c r="F1511" s="94">
        <f>SUMIFS('Details local delivery'!M:M,'Details local delivery'!G:G,'RECAP Delivery Plan '!A1511)</f>
        <v>0</v>
      </c>
      <c r="G1511" s="94" t="e">
        <f>VLOOKUP(A1511,'Details local delivery'!B:J,9,0)</f>
        <v>#N/A</v>
      </c>
      <c r="H1511" s="95">
        <f>SUMIFS('Details local delivery'!K:K,'Details local delivery'!G:G,'RECAP Delivery Plan '!A1511)</f>
        <v>0</v>
      </c>
      <c r="I1511" s="96">
        <f>SUMIFS('Details local delivery'!Y:Y,'Details local delivery'!B:B,A:A)</f>
        <v>0</v>
      </c>
      <c r="J1511" s="97" t="e">
        <f>AVERAGEIFS('Details local delivery'!W:W,'Details local delivery'!B:B,A1511)</f>
        <v>#DIV/0!</v>
      </c>
      <c r="K1511" s="96">
        <f>_xlfn.MAXIFS('Details local delivery'!Z:Z,'Details local delivery'!B:B,A1511)</f>
        <v>0</v>
      </c>
      <c r="L1511" s="96">
        <f>_xlfn.MAXIFS('Details local delivery'!AA:AA,'Details local delivery'!B:B,A1511)</f>
        <v>0</v>
      </c>
      <c r="M1511" s="96">
        <f>_xlfn.MAXIFS('Details local delivery'!AB:AB,'Details local delivery'!B:B,A1511)</f>
        <v>0</v>
      </c>
      <c r="N1511" s="104" t="e">
        <f t="shared" si="248"/>
        <v>#N/A</v>
      </c>
      <c r="O1511" s="104" t="e">
        <f t="shared" si="249"/>
        <v>#N/A</v>
      </c>
      <c r="P1511" s="99">
        <f t="shared" si="250"/>
        <v>0</v>
      </c>
      <c r="Q1511" s="100">
        <f t="shared" si="251"/>
        <v>0</v>
      </c>
      <c r="R1511" s="105" t="e">
        <f t="shared" si="252"/>
        <v>#DIV/0!</v>
      </c>
      <c r="S1511" s="101" t="e">
        <f t="shared" si="246"/>
        <v>#N/A</v>
      </c>
      <c r="T1511" s="102"/>
      <c r="U1511" s="107"/>
      <c r="V1511" s="5"/>
    </row>
    <row r="1512" spans="1:22" ht="15.6" hidden="1" x14ac:dyDescent="0.3">
      <c r="A1512" s="18"/>
      <c r="B1512" s="92" t="str">
        <f>+IFERROR(VLOOKUP(A1512,'Details local delivery'!B:C,2,0),"-")</f>
        <v>-</v>
      </c>
      <c r="C1512" s="93" t="str">
        <f t="shared" si="247"/>
        <v>-</v>
      </c>
      <c r="D1512" s="94" t="str">
        <f>+IFERROR(VLOOKUP(A1512,'Details local delivery'!B:E,4,0),"-")</f>
        <v>-</v>
      </c>
      <c r="E1512" s="94" t="e">
        <f>VLOOKUP(A1512,'Details local delivery'!B:L,11,0)</f>
        <v>#N/A</v>
      </c>
      <c r="F1512" s="94">
        <f>SUMIFS('Details local delivery'!M:M,'Details local delivery'!G:G,'RECAP Delivery Plan '!A1512)</f>
        <v>0</v>
      </c>
      <c r="G1512" s="94" t="e">
        <f>VLOOKUP(A1512,'Details local delivery'!B:J,9,0)</f>
        <v>#N/A</v>
      </c>
      <c r="H1512" s="95">
        <f>SUMIFS('Details local delivery'!K:K,'Details local delivery'!G:G,'RECAP Delivery Plan '!A1512)</f>
        <v>0</v>
      </c>
      <c r="I1512" s="96">
        <f>SUMIFS('Details local delivery'!Y:Y,'Details local delivery'!B:B,A:A)</f>
        <v>0</v>
      </c>
      <c r="J1512" s="97" t="e">
        <f>AVERAGEIFS('Details local delivery'!W:W,'Details local delivery'!B:B,A1512)</f>
        <v>#DIV/0!</v>
      </c>
      <c r="K1512" s="96">
        <f>_xlfn.MAXIFS('Details local delivery'!Z:Z,'Details local delivery'!B:B,A1512)</f>
        <v>0</v>
      </c>
      <c r="L1512" s="96">
        <f>_xlfn.MAXIFS('Details local delivery'!AA:AA,'Details local delivery'!B:B,A1512)</f>
        <v>0</v>
      </c>
      <c r="M1512" s="96">
        <f>_xlfn.MAXIFS('Details local delivery'!AB:AB,'Details local delivery'!B:B,A1512)</f>
        <v>0</v>
      </c>
      <c r="N1512" s="104" t="e">
        <f t="shared" si="248"/>
        <v>#N/A</v>
      </c>
      <c r="O1512" s="104" t="e">
        <f t="shared" si="249"/>
        <v>#N/A</v>
      </c>
      <c r="P1512" s="99">
        <f t="shared" si="250"/>
        <v>0</v>
      </c>
      <c r="Q1512" s="100">
        <f t="shared" si="251"/>
        <v>0</v>
      </c>
      <c r="R1512" s="105" t="e">
        <f t="shared" si="252"/>
        <v>#DIV/0!</v>
      </c>
      <c r="S1512" s="101" t="e">
        <f t="shared" si="246"/>
        <v>#N/A</v>
      </c>
      <c r="T1512" s="102"/>
      <c r="U1512" s="107"/>
      <c r="V1512" s="5"/>
    </row>
    <row r="1513" spans="1:22" ht="15.6" hidden="1" x14ac:dyDescent="0.3">
      <c r="A1513" s="18"/>
      <c r="B1513" s="92" t="str">
        <f>+IFERROR(VLOOKUP(A1513,'Details local delivery'!B:C,2,0),"-")</f>
        <v>-</v>
      </c>
      <c r="C1513" s="93" t="str">
        <f t="shared" si="247"/>
        <v>-</v>
      </c>
      <c r="D1513" s="94" t="str">
        <f>+IFERROR(VLOOKUP(A1513,'Details local delivery'!B:E,4,0),"-")</f>
        <v>-</v>
      </c>
      <c r="E1513" s="94" t="e">
        <f>VLOOKUP(A1513,'Details local delivery'!B:L,11,0)</f>
        <v>#N/A</v>
      </c>
      <c r="F1513" s="94">
        <f>SUMIFS('Details local delivery'!M:M,'Details local delivery'!G:G,'RECAP Delivery Plan '!A1513)</f>
        <v>0</v>
      </c>
      <c r="G1513" s="94" t="e">
        <f>VLOOKUP(A1513,'Details local delivery'!B:J,9,0)</f>
        <v>#N/A</v>
      </c>
      <c r="H1513" s="95">
        <f>SUMIFS('Details local delivery'!K:K,'Details local delivery'!G:G,'RECAP Delivery Plan '!A1513)</f>
        <v>0</v>
      </c>
      <c r="I1513" s="96">
        <f>SUMIFS('Details local delivery'!Y:Y,'Details local delivery'!B:B,A:A)</f>
        <v>0</v>
      </c>
      <c r="J1513" s="97" t="e">
        <f>AVERAGEIFS('Details local delivery'!W:W,'Details local delivery'!B:B,A1513)</f>
        <v>#DIV/0!</v>
      </c>
      <c r="K1513" s="96">
        <f>_xlfn.MAXIFS('Details local delivery'!Z:Z,'Details local delivery'!B:B,A1513)</f>
        <v>0</v>
      </c>
      <c r="L1513" s="96">
        <f>_xlfn.MAXIFS('Details local delivery'!AA:AA,'Details local delivery'!B:B,A1513)</f>
        <v>0</v>
      </c>
      <c r="M1513" s="256">
        <f>IFERROR(_xlfn.MAXIFS('Details local delivery'!AB:AB,'Details local delivery'!B:B,A1513),"-")</f>
        <v>0</v>
      </c>
      <c r="N1513" s="104" t="e">
        <f t="shared" si="248"/>
        <v>#N/A</v>
      </c>
      <c r="O1513" s="104" t="e">
        <f t="shared" si="249"/>
        <v>#N/A</v>
      </c>
      <c r="P1513" s="99">
        <f t="shared" si="250"/>
        <v>0</v>
      </c>
      <c r="Q1513" s="100">
        <f t="shared" si="251"/>
        <v>0</v>
      </c>
      <c r="R1513" s="105" t="e">
        <f t="shared" si="252"/>
        <v>#DIV/0!</v>
      </c>
      <c r="S1513" s="101" t="e">
        <f t="shared" si="246"/>
        <v>#N/A</v>
      </c>
      <c r="T1513" s="102"/>
      <c r="U1513" s="107"/>
      <c r="V1513" s="5"/>
    </row>
    <row r="1514" spans="1:22" ht="15.6" hidden="1" x14ac:dyDescent="0.3">
      <c r="A1514" s="18"/>
      <c r="B1514" s="92" t="str">
        <f>+IFERROR(VLOOKUP(A1514,'Details local delivery'!B:C,2,0),"-")</f>
        <v>-</v>
      </c>
      <c r="C1514" s="93" t="str">
        <f t="shared" si="247"/>
        <v>-</v>
      </c>
      <c r="D1514" s="94" t="str">
        <f>+IFERROR(VLOOKUP(A1514,'Details local delivery'!B:E,4,0),"-")</f>
        <v>-</v>
      </c>
      <c r="E1514" s="94" t="e">
        <f>VLOOKUP(A1514,'Details local delivery'!B:L,11,0)</f>
        <v>#N/A</v>
      </c>
      <c r="F1514" s="94">
        <f>SUMIFS('Details local delivery'!M:M,'Details local delivery'!G:G,'RECAP Delivery Plan '!A1514)</f>
        <v>0</v>
      </c>
      <c r="G1514" s="94" t="e">
        <f>VLOOKUP(A1514,'Details local delivery'!B:J,9,0)</f>
        <v>#N/A</v>
      </c>
      <c r="H1514" s="95">
        <f>SUMIFS('Details local delivery'!K:K,'Details local delivery'!G:G,'RECAP Delivery Plan '!A1514)</f>
        <v>0</v>
      </c>
      <c r="I1514" s="96">
        <f>SUMIFS('Details local delivery'!Y:Y,'Details local delivery'!B:B,A:A)</f>
        <v>0</v>
      </c>
      <c r="J1514" s="97" t="e">
        <f>AVERAGEIFS('Details local delivery'!W:W,'Details local delivery'!B:B,A1514)</f>
        <v>#DIV/0!</v>
      </c>
      <c r="K1514" s="96">
        <f>_xlfn.MAXIFS('Details local delivery'!Z:Z,'Details local delivery'!B:B,A1514)</f>
        <v>0</v>
      </c>
      <c r="L1514" s="96">
        <f>_xlfn.MAXIFS('Details local delivery'!AA:AA,'Details local delivery'!B:B,A1514)</f>
        <v>0</v>
      </c>
      <c r="M1514" s="256">
        <f>IFERROR(_xlfn.MAXIFS('Details local delivery'!AB:AB,'Details local delivery'!B:B,A1514),"-")</f>
        <v>0</v>
      </c>
      <c r="N1514" s="104" t="e">
        <f t="shared" si="248"/>
        <v>#N/A</v>
      </c>
      <c r="O1514" s="104" t="e">
        <f t="shared" si="249"/>
        <v>#N/A</v>
      </c>
      <c r="P1514" s="99">
        <f t="shared" si="250"/>
        <v>0</v>
      </c>
      <c r="Q1514" s="100">
        <f t="shared" si="251"/>
        <v>0</v>
      </c>
      <c r="R1514" s="105" t="e">
        <f t="shared" si="252"/>
        <v>#DIV/0!</v>
      </c>
      <c r="S1514" s="101" t="e">
        <f t="shared" si="246"/>
        <v>#N/A</v>
      </c>
      <c r="T1514" s="102"/>
      <c r="U1514" s="107"/>
      <c r="V1514" s="5"/>
    </row>
    <row r="1515" spans="1:22" ht="15.6" hidden="1" x14ac:dyDescent="0.3">
      <c r="A1515" s="18"/>
      <c r="B1515" s="92" t="str">
        <f>+IFERROR(VLOOKUP(A1515,'Details local delivery'!B:C,2,0),"-")</f>
        <v>-</v>
      </c>
      <c r="C1515" s="93" t="str">
        <f t="shared" si="247"/>
        <v>-</v>
      </c>
      <c r="D1515" s="94" t="str">
        <f>+IFERROR(VLOOKUP(A1515,'Details local delivery'!B:E,4,0),"-")</f>
        <v>-</v>
      </c>
      <c r="E1515" s="94" t="e">
        <f>VLOOKUP(A1515,'Details local delivery'!B:L,11,0)</f>
        <v>#N/A</v>
      </c>
      <c r="F1515" s="94">
        <f>SUMIFS('Details local delivery'!M:M,'Details local delivery'!G:G,'RECAP Delivery Plan '!A1515)</f>
        <v>0</v>
      </c>
      <c r="G1515" s="94" t="e">
        <f>VLOOKUP(A1515,'Details local delivery'!B:J,9,0)</f>
        <v>#N/A</v>
      </c>
      <c r="H1515" s="95">
        <f>SUMIFS('Details local delivery'!K:K,'Details local delivery'!G:G,'RECAP Delivery Plan '!A1515)</f>
        <v>0</v>
      </c>
      <c r="I1515" s="96">
        <f>SUMIFS('Details local delivery'!Y:Y,'Details local delivery'!B:B,A:A)</f>
        <v>0</v>
      </c>
      <c r="J1515" s="97" t="e">
        <f>AVERAGEIFS('Details local delivery'!W:W,'Details local delivery'!B:B,A1515)</f>
        <v>#DIV/0!</v>
      </c>
      <c r="K1515" s="96">
        <f>_xlfn.MAXIFS('Details local delivery'!Z:Z,'Details local delivery'!B:B,A1515)</f>
        <v>0</v>
      </c>
      <c r="L1515" s="96">
        <f>_xlfn.MAXIFS('Details local delivery'!AA:AA,'Details local delivery'!B:B,A1515)</f>
        <v>0</v>
      </c>
      <c r="M1515" s="256">
        <f>IFERROR(_xlfn.MAXIFS('Details local delivery'!AB:AB,'Details local delivery'!B:B,A1515),"-")</f>
        <v>0</v>
      </c>
      <c r="N1515" s="104" t="e">
        <f t="shared" si="248"/>
        <v>#N/A</v>
      </c>
      <c r="O1515" s="104" t="e">
        <f t="shared" si="249"/>
        <v>#N/A</v>
      </c>
      <c r="P1515" s="99">
        <f t="shared" si="250"/>
        <v>0</v>
      </c>
      <c r="Q1515" s="100">
        <f t="shared" si="251"/>
        <v>0</v>
      </c>
      <c r="R1515" s="105" t="e">
        <f t="shared" si="252"/>
        <v>#DIV/0!</v>
      </c>
      <c r="S1515" s="101" t="e">
        <f t="shared" si="246"/>
        <v>#N/A</v>
      </c>
      <c r="T1515" s="102"/>
      <c r="U1515" s="107"/>
      <c r="V1515" s="5"/>
    </row>
    <row r="1516" spans="1:22" ht="15.6" hidden="1" x14ac:dyDescent="0.3">
      <c r="A1516" s="18"/>
      <c r="B1516" s="92" t="str">
        <f>+IFERROR(VLOOKUP(A1516,'Details local delivery'!B:C,2,0),"-")</f>
        <v>-</v>
      </c>
      <c r="C1516" s="93" t="str">
        <f t="shared" si="247"/>
        <v>-</v>
      </c>
      <c r="D1516" s="94" t="str">
        <f>+IFERROR(VLOOKUP(A1516,'Details local delivery'!B:E,4,0),"-")</f>
        <v>-</v>
      </c>
      <c r="E1516" s="94" t="e">
        <f>VLOOKUP(A1516,'Details local delivery'!B:L,11,0)</f>
        <v>#N/A</v>
      </c>
      <c r="F1516" s="94">
        <f>SUMIFS('Details local delivery'!M:M,'Details local delivery'!G:G,'RECAP Delivery Plan '!A1516)</f>
        <v>0</v>
      </c>
      <c r="G1516" s="94" t="e">
        <f>VLOOKUP(A1516,'Details local delivery'!B:J,9,0)</f>
        <v>#N/A</v>
      </c>
      <c r="H1516" s="95">
        <f>SUMIFS('Details local delivery'!K:K,'Details local delivery'!G:G,'RECAP Delivery Plan '!A1516)</f>
        <v>0</v>
      </c>
      <c r="I1516" s="96">
        <f>SUMIFS('Details local delivery'!Y:Y,'Details local delivery'!B:B,A:A)</f>
        <v>0</v>
      </c>
      <c r="J1516" s="97" t="e">
        <f>AVERAGEIFS('Details local delivery'!W:W,'Details local delivery'!B:B,A1516)</f>
        <v>#DIV/0!</v>
      </c>
      <c r="K1516" s="96">
        <f>_xlfn.MAXIFS('Details local delivery'!Z:Z,'Details local delivery'!B:B,A1516)</f>
        <v>0</v>
      </c>
      <c r="L1516" s="96">
        <f>_xlfn.MAXIFS('Details local delivery'!AA:AA,'Details local delivery'!B:B,A1516)</f>
        <v>0</v>
      </c>
      <c r="M1516" s="256">
        <f>IFERROR(_xlfn.MAXIFS('Details local delivery'!AB:AB,'Details local delivery'!B:B,A1516),"-")</f>
        <v>0</v>
      </c>
      <c r="N1516" s="104" t="e">
        <f t="shared" si="248"/>
        <v>#N/A</v>
      </c>
      <c r="O1516" s="104" t="e">
        <f t="shared" si="249"/>
        <v>#N/A</v>
      </c>
      <c r="P1516" s="99">
        <f t="shared" si="250"/>
        <v>0</v>
      </c>
      <c r="Q1516" s="100">
        <f t="shared" si="251"/>
        <v>0</v>
      </c>
      <c r="R1516" s="105" t="e">
        <f t="shared" si="252"/>
        <v>#DIV/0!</v>
      </c>
      <c r="S1516" s="101" t="e">
        <f t="shared" si="246"/>
        <v>#N/A</v>
      </c>
      <c r="T1516" s="102"/>
      <c r="U1516" s="107"/>
      <c r="V1516" s="5"/>
    </row>
    <row r="1517" spans="1:22" ht="15.6" hidden="1" x14ac:dyDescent="0.3">
      <c r="A1517" s="18"/>
      <c r="B1517" s="92" t="str">
        <f>+IFERROR(VLOOKUP(A1517,'Details local delivery'!B:C,2,0),"-")</f>
        <v>-</v>
      </c>
      <c r="C1517" s="93" t="str">
        <f t="shared" si="247"/>
        <v>-</v>
      </c>
      <c r="D1517" s="94" t="str">
        <f>+IFERROR(VLOOKUP(A1517,'Details local delivery'!B:E,4,0),"-")</f>
        <v>-</v>
      </c>
      <c r="E1517" s="94" t="e">
        <f>VLOOKUP(A1517,'Details local delivery'!B:L,11,0)</f>
        <v>#N/A</v>
      </c>
      <c r="F1517" s="94">
        <f>SUMIFS('Details local delivery'!M:M,'Details local delivery'!G:G,'RECAP Delivery Plan '!A1517)</f>
        <v>0</v>
      </c>
      <c r="G1517" s="94" t="e">
        <f>VLOOKUP(A1517,'Details local delivery'!B:J,9,0)</f>
        <v>#N/A</v>
      </c>
      <c r="H1517" s="95">
        <f>SUMIFS('Details local delivery'!K:K,'Details local delivery'!G:G,'RECAP Delivery Plan '!A1517)</f>
        <v>0</v>
      </c>
      <c r="I1517" s="96">
        <f>SUMIFS('Details local delivery'!Y:Y,'Details local delivery'!B:B,A:A)</f>
        <v>0</v>
      </c>
      <c r="J1517" s="97" t="e">
        <f>AVERAGEIFS('Details local delivery'!W:W,'Details local delivery'!B:B,A1517)</f>
        <v>#DIV/0!</v>
      </c>
      <c r="K1517" s="96">
        <f>_xlfn.MAXIFS('Details local delivery'!Z:Z,'Details local delivery'!B:B,A1517)</f>
        <v>0</v>
      </c>
      <c r="L1517" s="96">
        <f>_xlfn.MAXIFS('Details local delivery'!AA:AA,'Details local delivery'!B:B,A1517)</f>
        <v>0</v>
      </c>
      <c r="M1517" s="256">
        <f>IFERROR(_xlfn.MAXIFS('Details local delivery'!AB:AB,'Details local delivery'!B:B,A1517),"-")</f>
        <v>0</v>
      </c>
      <c r="N1517" s="104" t="e">
        <f t="shared" si="248"/>
        <v>#N/A</v>
      </c>
      <c r="O1517" s="104" t="e">
        <f t="shared" si="249"/>
        <v>#N/A</v>
      </c>
      <c r="P1517" s="99">
        <f t="shared" si="250"/>
        <v>0</v>
      </c>
      <c r="Q1517" s="100">
        <f t="shared" si="251"/>
        <v>0</v>
      </c>
      <c r="R1517" s="105" t="e">
        <f t="shared" si="252"/>
        <v>#DIV/0!</v>
      </c>
      <c r="S1517" s="101" t="e">
        <f t="shared" si="246"/>
        <v>#N/A</v>
      </c>
      <c r="T1517" s="102"/>
      <c r="U1517" s="107"/>
      <c r="V1517" s="5"/>
    </row>
    <row r="1518" spans="1:22" ht="15.6" hidden="1" x14ac:dyDescent="0.3">
      <c r="A1518" s="18"/>
      <c r="B1518" s="92" t="str">
        <f>+IFERROR(VLOOKUP(A1518,'Details local delivery'!B:C,2,0),"-")</f>
        <v>-</v>
      </c>
      <c r="C1518" s="93" t="str">
        <f t="shared" si="247"/>
        <v>-</v>
      </c>
      <c r="D1518" s="94" t="str">
        <f>+IFERROR(VLOOKUP(A1518,'Details local delivery'!B:E,4,0),"-")</f>
        <v>-</v>
      </c>
      <c r="E1518" s="94" t="e">
        <f>VLOOKUP(A1518,'Details local delivery'!B:L,11,0)</f>
        <v>#N/A</v>
      </c>
      <c r="F1518" s="94">
        <f>SUMIFS('Details local delivery'!M:M,'Details local delivery'!G:G,'RECAP Delivery Plan '!A1518)</f>
        <v>0</v>
      </c>
      <c r="G1518" s="94" t="e">
        <f>VLOOKUP(A1518,'Details local delivery'!B:J,9,0)</f>
        <v>#N/A</v>
      </c>
      <c r="H1518" s="95">
        <f>SUMIFS('Details local delivery'!K:K,'Details local delivery'!G:G,'RECAP Delivery Plan '!A1518)</f>
        <v>0</v>
      </c>
      <c r="I1518" s="96">
        <f>SUMIFS('Details local delivery'!Y:Y,'Details local delivery'!B:B,A:A)</f>
        <v>0</v>
      </c>
      <c r="J1518" s="97" t="e">
        <f>AVERAGEIFS('Details local delivery'!W:W,'Details local delivery'!B:B,A1518)</f>
        <v>#DIV/0!</v>
      </c>
      <c r="K1518" s="96">
        <f>_xlfn.MAXIFS('Details local delivery'!Z:Z,'Details local delivery'!B:B,A1518)</f>
        <v>0</v>
      </c>
      <c r="L1518" s="96">
        <f>_xlfn.MAXIFS('Details local delivery'!AA:AA,'Details local delivery'!B:B,A1518)</f>
        <v>0</v>
      </c>
      <c r="M1518" s="96">
        <f>_xlfn.MAXIFS('Details local delivery'!AB:AB,'Details local delivery'!B:B,A1518)</f>
        <v>0</v>
      </c>
      <c r="N1518" s="104" t="e">
        <f t="shared" si="248"/>
        <v>#N/A</v>
      </c>
      <c r="O1518" s="104" t="e">
        <f t="shared" si="249"/>
        <v>#N/A</v>
      </c>
      <c r="P1518" s="99">
        <f t="shared" si="250"/>
        <v>0</v>
      </c>
      <c r="Q1518" s="100">
        <f t="shared" si="251"/>
        <v>0</v>
      </c>
      <c r="R1518" s="105" t="e">
        <f t="shared" si="252"/>
        <v>#DIV/0!</v>
      </c>
      <c r="S1518" s="101" t="e">
        <f t="shared" si="246"/>
        <v>#N/A</v>
      </c>
      <c r="T1518" s="102"/>
      <c r="U1518" s="107"/>
      <c r="V1518" s="5"/>
    </row>
    <row r="1519" spans="1:22" ht="15.6" hidden="1" x14ac:dyDescent="0.3">
      <c r="A1519" s="18"/>
      <c r="B1519" s="92" t="str">
        <f>+IFERROR(VLOOKUP(A1519,'Details local delivery'!B:C,2,0),"-")</f>
        <v>-</v>
      </c>
      <c r="C1519" s="93" t="str">
        <f t="shared" si="247"/>
        <v>-</v>
      </c>
      <c r="D1519" s="94" t="str">
        <f>+IFERROR(VLOOKUP(A1519,'Details local delivery'!B:E,4,0),"-")</f>
        <v>-</v>
      </c>
      <c r="E1519" s="94" t="e">
        <f>VLOOKUP(A1519,'Details local delivery'!B:L,11,0)</f>
        <v>#N/A</v>
      </c>
      <c r="F1519" s="94">
        <f>SUMIFS('Details local delivery'!M:M,'Details local delivery'!G:G,'RECAP Delivery Plan '!A1519)</f>
        <v>0</v>
      </c>
      <c r="G1519" s="94" t="e">
        <f>VLOOKUP(A1519,'Details local delivery'!B:J,9,0)</f>
        <v>#N/A</v>
      </c>
      <c r="H1519" s="95">
        <f>SUMIFS('Details local delivery'!K:K,'Details local delivery'!G:G,'RECAP Delivery Plan '!A1519)</f>
        <v>0</v>
      </c>
      <c r="I1519" s="96">
        <f>SUMIFS('Details local delivery'!Y:Y,'Details local delivery'!B:B,A:A)</f>
        <v>0</v>
      </c>
      <c r="J1519" s="97" t="e">
        <f>AVERAGEIFS('Details local delivery'!W:W,'Details local delivery'!B:B,A1519)</f>
        <v>#DIV/0!</v>
      </c>
      <c r="K1519" s="96">
        <f>_xlfn.MAXIFS('Details local delivery'!Z:Z,'Details local delivery'!B:B,A1519)</f>
        <v>0</v>
      </c>
      <c r="L1519" s="96">
        <f>_xlfn.MAXIFS('Details local delivery'!AA:AA,'Details local delivery'!B:B,A1519)</f>
        <v>0</v>
      </c>
      <c r="M1519" s="96">
        <f>_xlfn.MAXIFS('Details local delivery'!AB:AB,'Details local delivery'!B:B,A1519)</f>
        <v>0</v>
      </c>
      <c r="N1519" s="104" t="e">
        <f t="shared" si="248"/>
        <v>#N/A</v>
      </c>
      <c r="O1519" s="104" t="e">
        <f t="shared" si="249"/>
        <v>#N/A</v>
      </c>
      <c r="P1519" s="99">
        <f t="shared" si="250"/>
        <v>0</v>
      </c>
      <c r="Q1519" s="100">
        <f t="shared" si="251"/>
        <v>0</v>
      </c>
      <c r="R1519" s="105" t="e">
        <f t="shared" si="252"/>
        <v>#DIV/0!</v>
      </c>
      <c r="S1519" s="101" t="e">
        <f t="shared" si="246"/>
        <v>#N/A</v>
      </c>
      <c r="T1519" s="102"/>
      <c r="U1519" s="107"/>
      <c r="V1519" s="5"/>
    </row>
    <row r="1520" spans="1:22" ht="15.6" hidden="1" x14ac:dyDescent="0.3">
      <c r="A1520" s="18"/>
      <c r="B1520" s="92" t="str">
        <f>+IFERROR(VLOOKUP(A1520,'Details local delivery'!B:C,2,0),"-")</f>
        <v>-</v>
      </c>
      <c r="C1520" s="93" t="str">
        <f t="shared" si="247"/>
        <v>-</v>
      </c>
      <c r="D1520" s="94" t="str">
        <f>+IFERROR(VLOOKUP(A1520,'Details local delivery'!B:E,4,0),"-")</f>
        <v>-</v>
      </c>
      <c r="E1520" s="94" t="e">
        <f>VLOOKUP(A1520,'Details local delivery'!B:L,11,0)</f>
        <v>#N/A</v>
      </c>
      <c r="F1520" s="94">
        <f>SUMIFS('Details local delivery'!M:M,'Details local delivery'!G:G,'RECAP Delivery Plan '!A1520)</f>
        <v>0</v>
      </c>
      <c r="G1520" s="94" t="e">
        <f>VLOOKUP(A1520,'Details local delivery'!B:J,9,0)</f>
        <v>#N/A</v>
      </c>
      <c r="H1520" s="95">
        <f>SUMIFS('Details local delivery'!K:K,'Details local delivery'!G:G,'RECAP Delivery Plan '!A1520)</f>
        <v>0</v>
      </c>
      <c r="I1520" s="96">
        <f>SUMIFS('Details local delivery'!Y:Y,'Details local delivery'!B:B,A:A)</f>
        <v>0</v>
      </c>
      <c r="J1520" s="97" t="e">
        <f>AVERAGEIFS('Details local delivery'!W:W,'Details local delivery'!B:B,A1520)</f>
        <v>#DIV/0!</v>
      </c>
      <c r="K1520" s="96">
        <f>_xlfn.MAXIFS('Details local delivery'!Z:Z,'Details local delivery'!B:B,A1520)</f>
        <v>0</v>
      </c>
      <c r="L1520" s="96">
        <f>_xlfn.MAXIFS('Details local delivery'!AA:AA,'Details local delivery'!B:B,A1520)</f>
        <v>0</v>
      </c>
      <c r="M1520" s="96">
        <f>_xlfn.MAXIFS('Details local delivery'!AB:AB,'Details local delivery'!B:B,A1520)</f>
        <v>0</v>
      </c>
      <c r="N1520" s="104" t="e">
        <f t="shared" si="248"/>
        <v>#N/A</v>
      </c>
      <c r="O1520" s="104" t="e">
        <f t="shared" si="249"/>
        <v>#N/A</v>
      </c>
      <c r="P1520" s="99">
        <f t="shared" si="250"/>
        <v>0</v>
      </c>
      <c r="Q1520" s="100">
        <f t="shared" si="251"/>
        <v>0</v>
      </c>
      <c r="R1520" s="105" t="e">
        <f t="shared" si="252"/>
        <v>#DIV/0!</v>
      </c>
      <c r="S1520" s="101" t="e">
        <f t="shared" si="246"/>
        <v>#N/A</v>
      </c>
      <c r="T1520" s="102"/>
      <c r="U1520" s="107"/>
      <c r="V1520" s="5"/>
    </row>
    <row r="1521" spans="1:22" ht="15.6" hidden="1" x14ac:dyDescent="0.3">
      <c r="A1521" s="18"/>
      <c r="B1521" s="92" t="str">
        <f>+IFERROR(VLOOKUP(A1521,'Details local delivery'!B:C,2,0),"-")</f>
        <v>-</v>
      </c>
      <c r="C1521" s="93" t="str">
        <f t="shared" si="247"/>
        <v>-</v>
      </c>
      <c r="D1521" s="94" t="str">
        <f>+IFERROR(VLOOKUP(A1521,'Details local delivery'!B:E,4,0),"-")</f>
        <v>-</v>
      </c>
      <c r="E1521" s="94" t="e">
        <f>VLOOKUP(A1521,'Details local delivery'!B:L,11,0)</f>
        <v>#N/A</v>
      </c>
      <c r="F1521" s="94">
        <f>SUMIFS('Details local delivery'!M:M,'Details local delivery'!G:G,'RECAP Delivery Plan '!A1521)</f>
        <v>0</v>
      </c>
      <c r="G1521" s="94" t="e">
        <f>VLOOKUP(A1521,'Details local delivery'!B:J,9,0)</f>
        <v>#N/A</v>
      </c>
      <c r="H1521" s="95">
        <f>SUMIFS('Details local delivery'!K:K,'Details local delivery'!G:G,'RECAP Delivery Plan '!A1521)</f>
        <v>0</v>
      </c>
      <c r="I1521" s="96">
        <f>SUMIFS('Details local delivery'!Y:Y,'Details local delivery'!B:B,A:A)</f>
        <v>0</v>
      </c>
      <c r="J1521" s="97" t="e">
        <f>AVERAGEIFS('Details local delivery'!W:W,'Details local delivery'!B:B,A1521)</f>
        <v>#DIV/0!</v>
      </c>
      <c r="K1521" s="96">
        <f>_xlfn.MAXIFS('Details local delivery'!Z:Z,'Details local delivery'!B:B,A1521)</f>
        <v>0</v>
      </c>
      <c r="L1521" s="96">
        <f>_xlfn.MAXIFS('Details local delivery'!AA:AA,'Details local delivery'!B:B,A1521)</f>
        <v>0</v>
      </c>
      <c r="M1521" s="256">
        <f>IFERROR(_xlfn.MAXIFS('Details local delivery'!AB:AB,'Details local delivery'!B:B,A1521),"-")</f>
        <v>0</v>
      </c>
      <c r="N1521" s="104" t="e">
        <f t="shared" si="248"/>
        <v>#N/A</v>
      </c>
      <c r="O1521" s="104" t="e">
        <f t="shared" si="249"/>
        <v>#N/A</v>
      </c>
      <c r="P1521" s="99">
        <f t="shared" si="250"/>
        <v>0</v>
      </c>
      <c r="Q1521" s="100">
        <f t="shared" si="251"/>
        <v>0</v>
      </c>
      <c r="R1521" s="105" t="e">
        <f t="shared" si="252"/>
        <v>#DIV/0!</v>
      </c>
      <c r="S1521" s="101" t="e">
        <f t="shared" si="246"/>
        <v>#N/A</v>
      </c>
      <c r="T1521" s="102"/>
      <c r="U1521" s="107"/>
      <c r="V1521" s="5"/>
    </row>
    <row r="1522" spans="1:22" ht="15.6" hidden="1" x14ac:dyDescent="0.3">
      <c r="A1522" s="18"/>
      <c r="B1522" s="92" t="str">
        <f>+IFERROR(VLOOKUP(A1522,'Details local delivery'!B:C,2,0),"-")</f>
        <v>-</v>
      </c>
      <c r="C1522" s="93" t="str">
        <f t="shared" si="247"/>
        <v>-</v>
      </c>
      <c r="D1522" s="94" t="str">
        <f>+IFERROR(VLOOKUP(A1522,'Details local delivery'!B:E,4,0),"-")</f>
        <v>-</v>
      </c>
      <c r="E1522" s="94" t="e">
        <f>VLOOKUP(A1522,'Details local delivery'!B:L,11,0)</f>
        <v>#N/A</v>
      </c>
      <c r="F1522" s="94">
        <f>SUMIFS('Details local delivery'!M:M,'Details local delivery'!G:G,'RECAP Delivery Plan '!A1522)</f>
        <v>0</v>
      </c>
      <c r="G1522" s="94" t="e">
        <f>VLOOKUP(A1522,'Details local delivery'!B:J,9,0)</f>
        <v>#N/A</v>
      </c>
      <c r="H1522" s="95">
        <f>SUMIFS('Details local delivery'!K:K,'Details local delivery'!G:G,'RECAP Delivery Plan '!A1522)</f>
        <v>0</v>
      </c>
      <c r="I1522" s="96">
        <f>SUMIFS('Details local delivery'!Y:Y,'Details local delivery'!B:B,A:A)</f>
        <v>0</v>
      </c>
      <c r="J1522" s="97" t="e">
        <f>AVERAGEIFS('Details local delivery'!W:W,'Details local delivery'!B:B,A1522)</f>
        <v>#DIV/0!</v>
      </c>
      <c r="K1522" s="96">
        <f>_xlfn.MAXIFS('Details local delivery'!Z:Z,'Details local delivery'!B:B,A1522)</f>
        <v>0</v>
      </c>
      <c r="L1522" s="96">
        <f>_xlfn.MAXIFS('Details local delivery'!AA:AA,'Details local delivery'!B:B,A1522)</f>
        <v>0</v>
      </c>
      <c r="M1522" s="256">
        <f>IFERROR(_xlfn.MAXIFS('Details local delivery'!AB:AB,'Details local delivery'!B:B,A1522),"-")</f>
        <v>0</v>
      </c>
      <c r="N1522" s="104" t="e">
        <f t="shared" si="248"/>
        <v>#N/A</v>
      </c>
      <c r="O1522" s="104" t="e">
        <f t="shared" si="249"/>
        <v>#N/A</v>
      </c>
      <c r="P1522" s="99">
        <f t="shared" si="250"/>
        <v>0</v>
      </c>
      <c r="Q1522" s="100">
        <f t="shared" si="251"/>
        <v>0</v>
      </c>
      <c r="R1522" s="105" t="e">
        <f t="shared" si="252"/>
        <v>#DIV/0!</v>
      </c>
      <c r="S1522" s="101" t="e">
        <f t="shared" si="246"/>
        <v>#N/A</v>
      </c>
      <c r="T1522" s="102"/>
      <c r="U1522" s="107"/>
      <c r="V1522" s="5"/>
    </row>
    <row r="1523" spans="1:22" ht="15.6" hidden="1" x14ac:dyDescent="0.3">
      <c r="A1523" s="18"/>
      <c r="B1523" s="92" t="str">
        <f>+IFERROR(VLOOKUP(A1523,'Details local delivery'!B:C,2,0),"-")</f>
        <v>-</v>
      </c>
      <c r="C1523" s="93" t="str">
        <f t="shared" si="247"/>
        <v>-</v>
      </c>
      <c r="D1523" s="94" t="str">
        <f>+IFERROR(VLOOKUP(A1523,'Details local delivery'!B:E,4,0),"-")</f>
        <v>-</v>
      </c>
      <c r="E1523" s="94" t="e">
        <f>VLOOKUP(A1523,'Details local delivery'!B:L,11,0)</f>
        <v>#N/A</v>
      </c>
      <c r="F1523" s="94">
        <f>SUMIFS('Details local delivery'!M:M,'Details local delivery'!G:G,'RECAP Delivery Plan '!A1523)</f>
        <v>0</v>
      </c>
      <c r="G1523" s="94" t="e">
        <f>VLOOKUP(A1523,'Details local delivery'!B:J,9,0)</f>
        <v>#N/A</v>
      </c>
      <c r="H1523" s="95">
        <f>SUMIFS('Details local delivery'!K:K,'Details local delivery'!G:G,'RECAP Delivery Plan '!A1523)</f>
        <v>0</v>
      </c>
      <c r="I1523" s="96">
        <f>SUMIFS('Details local delivery'!Y:Y,'Details local delivery'!B:B,A:A)</f>
        <v>0</v>
      </c>
      <c r="J1523" s="97" t="e">
        <f>AVERAGEIFS('Details local delivery'!W:W,'Details local delivery'!B:B,A1523)</f>
        <v>#DIV/0!</v>
      </c>
      <c r="K1523" s="96">
        <f>_xlfn.MAXIFS('Details local delivery'!Z:Z,'Details local delivery'!B:B,A1523)</f>
        <v>0</v>
      </c>
      <c r="L1523" s="96">
        <f>_xlfn.MAXIFS('Details local delivery'!AA:AA,'Details local delivery'!B:B,A1523)</f>
        <v>0</v>
      </c>
      <c r="M1523" s="256">
        <f>IFERROR(_xlfn.MAXIFS('Details local delivery'!AB:AB,'Details local delivery'!B:B,A1523),"-")</f>
        <v>0</v>
      </c>
      <c r="N1523" s="104" t="e">
        <f t="shared" si="248"/>
        <v>#N/A</v>
      </c>
      <c r="O1523" s="104" t="e">
        <f t="shared" si="249"/>
        <v>#N/A</v>
      </c>
      <c r="P1523" s="99">
        <f t="shared" si="250"/>
        <v>0</v>
      </c>
      <c r="Q1523" s="100">
        <f t="shared" si="251"/>
        <v>0</v>
      </c>
      <c r="R1523" s="105" t="e">
        <f t="shared" si="252"/>
        <v>#DIV/0!</v>
      </c>
      <c r="S1523" s="101" t="e">
        <f t="shared" si="246"/>
        <v>#N/A</v>
      </c>
      <c r="T1523" s="102"/>
      <c r="U1523" s="107"/>
      <c r="V1523" s="5"/>
    </row>
    <row r="1524" spans="1:22" ht="15.6" hidden="1" x14ac:dyDescent="0.3">
      <c r="A1524" s="18"/>
      <c r="B1524" s="92" t="str">
        <f>+IFERROR(VLOOKUP(A1524,'Details local delivery'!B:C,2,0),"-")</f>
        <v>-</v>
      </c>
      <c r="C1524" s="93" t="str">
        <f t="shared" si="247"/>
        <v>-</v>
      </c>
      <c r="D1524" s="94" t="str">
        <f>+IFERROR(VLOOKUP(A1524,'Details local delivery'!B:E,4,0),"-")</f>
        <v>-</v>
      </c>
      <c r="E1524" s="94" t="e">
        <f>VLOOKUP(A1524,'Details local delivery'!B:L,11,0)</f>
        <v>#N/A</v>
      </c>
      <c r="F1524" s="94">
        <f>SUMIFS('Details local delivery'!M:M,'Details local delivery'!G:G,'RECAP Delivery Plan '!A1524)</f>
        <v>0</v>
      </c>
      <c r="G1524" s="94" t="e">
        <f>VLOOKUP(A1524,'Details local delivery'!B:J,9,0)</f>
        <v>#N/A</v>
      </c>
      <c r="H1524" s="95">
        <f>SUMIFS('Details local delivery'!K:K,'Details local delivery'!G:G,'RECAP Delivery Plan '!A1524)</f>
        <v>0</v>
      </c>
      <c r="I1524" s="96">
        <f>SUMIFS('Details local delivery'!Y:Y,'Details local delivery'!B:B,A:A)</f>
        <v>0</v>
      </c>
      <c r="J1524" s="97" t="e">
        <f>AVERAGEIFS('Details local delivery'!W:W,'Details local delivery'!B:B,A1524)</f>
        <v>#DIV/0!</v>
      </c>
      <c r="K1524" s="96">
        <f>_xlfn.MAXIFS('Details local delivery'!Z:Z,'Details local delivery'!B:B,A1524)</f>
        <v>0</v>
      </c>
      <c r="L1524" s="96">
        <f>_xlfn.MAXIFS('Details local delivery'!AA:AA,'Details local delivery'!B:B,A1524)</f>
        <v>0</v>
      </c>
      <c r="M1524" s="256">
        <f>IFERROR(_xlfn.MAXIFS('Details local delivery'!AB:AB,'Details local delivery'!B:B,A1524),"-")</f>
        <v>0</v>
      </c>
      <c r="N1524" s="104" t="e">
        <f t="shared" si="248"/>
        <v>#N/A</v>
      </c>
      <c r="O1524" s="104" t="e">
        <f t="shared" si="249"/>
        <v>#N/A</v>
      </c>
      <c r="P1524" s="99">
        <f t="shared" si="250"/>
        <v>0</v>
      </c>
      <c r="Q1524" s="100">
        <f t="shared" si="251"/>
        <v>0</v>
      </c>
      <c r="R1524" s="105" t="e">
        <f t="shared" si="252"/>
        <v>#DIV/0!</v>
      </c>
      <c r="S1524" s="101" t="e">
        <f t="shared" si="246"/>
        <v>#N/A</v>
      </c>
      <c r="T1524" s="102"/>
      <c r="U1524" s="107"/>
      <c r="V1524" s="5"/>
    </row>
    <row r="1525" spans="1:22" ht="15.6" hidden="1" x14ac:dyDescent="0.3">
      <c r="A1525" s="18"/>
      <c r="B1525" s="92" t="str">
        <f>+IFERROR(VLOOKUP(A1525,'Details local delivery'!B:C,2,0),"-")</f>
        <v>-</v>
      </c>
      <c r="C1525" s="93" t="str">
        <f t="shared" si="247"/>
        <v>-</v>
      </c>
      <c r="D1525" s="94" t="str">
        <f>+IFERROR(VLOOKUP(A1525,'Details local delivery'!B:E,4,0),"-")</f>
        <v>-</v>
      </c>
      <c r="E1525" s="94" t="e">
        <f>VLOOKUP(A1525,'Details local delivery'!B:L,11,0)</f>
        <v>#N/A</v>
      </c>
      <c r="F1525" s="94">
        <f>SUMIFS('Details local delivery'!M:M,'Details local delivery'!G:G,'RECAP Delivery Plan '!A1525)</f>
        <v>0</v>
      </c>
      <c r="G1525" s="94" t="e">
        <f>VLOOKUP(A1525,'Details local delivery'!B:J,9,0)</f>
        <v>#N/A</v>
      </c>
      <c r="H1525" s="95">
        <f>SUMIFS('Details local delivery'!K:K,'Details local delivery'!G:G,'RECAP Delivery Plan '!A1525)</f>
        <v>0</v>
      </c>
      <c r="I1525" s="96">
        <f>SUMIFS('Details local delivery'!Y:Y,'Details local delivery'!B:B,A:A)</f>
        <v>0</v>
      </c>
      <c r="J1525" s="97" t="e">
        <f>AVERAGEIFS('Details local delivery'!W:W,'Details local delivery'!B:B,A1525)</f>
        <v>#DIV/0!</v>
      </c>
      <c r="K1525" s="96">
        <f>_xlfn.MAXIFS('Details local delivery'!Z:Z,'Details local delivery'!B:B,A1525)</f>
        <v>0</v>
      </c>
      <c r="L1525" s="96">
        <f>_xlfn.MAXIFS('Details local delivery'!AA:AA,'Details local delivery'!B:B,A1525)</f>
        <v>0</v>
      </c>
      <c r="M1525" s="256">
        <f>IFERROR(_xlfn.MAXIFS('Details local delivery'!AB:AB,'Details local delivery'!B:B,A1525),"-")</f>
        <v>0</v>
      </c>
      <c r="N1525" s="104" t="e">
        <f t="shared" si="248"/>
        <v>#N/A</v>
      </c>
      <c r="O1525" s="104" t="e">
        <f t="shared" si="249"/>
        <v>#N/A</v>
      </c>
      <c r="P1525" s="99">
        <f t="shared" si="250"/>
        <v>0</v>
      </c>
      <c r="Q1525" s="100">
        <f t="shared" si="251"/>
        <v>0</v>
      </c>
      <c r="R1525" s="105" t="e">
        <f t="shared" si="252"/>
        <v>#DIV/0!</v>
      </c>
      <c r="S1525" s="101" t="e">
        <f t="shared" si="246"/>
        <v>#N/A</v>
      </c>
      <c r="T1525" s="102"/>
      <c r="U1525" s="107"/>
      <c r="V1525" s="5"/>
    </row>
    <row r="1526" spans="1:22" ht="15.6" hidden="1" x14ac:dyDescent="0.3">
      <c r="A1526" s="18"/>
      <c r="B1526" s="92" t="str">
        <f>+IFERROR(VLOOKUP(A1526,'Details local delivery'!B:C,2,0),"-")</f>
        <v>-</v>
      </c>
      <c r="C1526" s="93" t="str">
        <f t="shared" si="247"/>
        <v>-</v>
      </c>
      <c r="D1526" s="94" t="str">
        <f>+IFERROR(VLOOKUP(A1526,'Details local delivery'!B:E,4,0),"-")</f>
        <v>-</v>
      </c>
      <c r="E1526" s="94" t="e">
        <f>VLOOKUP(A1526,'Details local delivery'!B:L,11,0)</f>
        <v>#N/A</v>
      </c>
      <c r="F1526" s="94">
        <f>SUMIFS('Details local delivery'!M:M,'Details local delivery'!G:G,'RECAP Delivery Plan '!A1526)</f>
        <v>0</v>
      </c>
      <c r="G1526" s="94" t="e">
        <f>VLOOKUP(A1526,'Details local delivery'!B:J,9,0)</f>
        <v>#N/A</v>
      </c>
      <c r="H1526" s="95">
        <f>SUMIFS('Details local delivery'!K:K,'Details local delivery'!G:G,'RECAP Delivery Plan '!A1526)</f>
        <v>0</v>
      </c>
      <c r="I1526" s="96">
        <f>SUMIFS('Details local delivery'!Y:Y,'Details local delivery'!B:B,A:A)</f>
        <v>0</v>
      </c>
      <c r="J1526" s="97" t="e">
        <f>AVERAGEIFS('Details local delivery'!W:W,'Details local delivery'!B:B,A1526)</f>
        <v>#DIV/0!</v>
      </c>
      <c r="K1526" s="96">
        <f>_xlfn.MAXIFS('Details local delivery'!Z:Z,'Details local delivery'!B:B,A1526)</f>
        <v>0</v>
      </c>
      <c r="L1526" s="96">
        <f>_xlfn.MAXIFS('Details local delivery'!AA:AA,'Details local delivery'!B:B,A1526)</f>
        <v>0</v>
      </c>
      <c r="M1526" s="256">
        <f>IFERROR(_xlfn.MAXIFS('Details local delivery'!AB:AB,'Details local delivery'!B:B,A1526),"-")</f>
        <v>0</v>
      </c>
      <c r="N1526" s="104" t="e">
        <f t="shared" si="248"/>
        <v>#N/A</v>
      </c>
      <c r="O1526" s="104" t="e">
        <f t="shared" si="249"/>
        <v>#N/A</v>
      </c>
      <c r="P1526" s="99">
        <f t="shared" si="250"/>
        <v>0</v>
      </c>
      <c r="Q1526" s="100">
        <f t="shared" si="251"/>
        <v>0</v>
      </c>
      <c r="R1526" s="105" t="e">
        <f t="shared" si="252"/>
        <v>#DIV/0!</v>
      </c>
      <c r="S1526" s="101" t="e">
        <f t="shared" si="246"/>
        <v>#N/A</v>
      </c>
      <c r="T1526" s="102"/>
      <c r="U1526" s="107"/>
      <c r="V1526" s="5"/>
    </row>
    <row r="1527" spans="1:22" ht="15.6" hidden="1" x14ac:dyDescent="0.3">
      <c r="A1527" s="18"/>
      <c r="B1527" s="92" t="str">
        <f>+IFERROR(VLOOKUP(A1527,'Details local delivery'!B:C,2,0),"-")</f>
        <v>-</v>
      </c>
      <c r="C1527" s="93" t="str">
        <f t="shared" si="247"/>
        <v>-</v>
      </c>
      <c r="D1527" s="94" t="str">
        <f>+IFERROR(VLOOKUP(A1527,'Details local delivery'!B:E,4,0),"-")</f>
        <v>-</v>
      </c>
      <c r="E1527" s="94" t="e">
        <f>VLOOKUP(A1527,'Details local delivery'!B:L,11,0)</f>
        <v>#N/A</v>
      </c>
      <c r="F1527" s="94">
        <f>SUMIFS('Details local delivery'!M:M,'Details local delivery'!G:G,'RECAP Delivery Plan '!A1527)</f>
        <v>0</v>
      </c>
      <c r="G1527" s="94" t="e">
        <f>VLOOKUP(A1527,'Details local delivery'!B:J,9,0)</f>
        <v>#N/A</v>
      </c>
      <c r="H1527" s="95">
        <f>SUMIFS('Details local delivery'!K:K,'Details local delivery'!G:G,'RECAP Delivery Plan '!A1527)</f>
        <v>0</v>
      </c>
      <c r="I1527" s="96">
        <f>SUMIFS('Details local delivery'!Y:Y,'Details local delivery'!B:B,A:A)</f>
        <v>0</v>
      </c>
      <c r="J1527" s="97" t="e">
        <f>AVERAGEIFS('Details local delivery'!W:W,'Details local delivery'!B:B,A1527)</f>
        <v>#DIV/0!</v>
      </c>
      <c r="K1527" s="96">
        <f>_xlfn.MAXIFS('Details local delivery'!Z:Z,'Details local delivery'!B:B,A1527)</f>
        <v>0</v>
      </c>
      <c r="L1527" s="96">
        <f>_xlfn.MAXIFS('Details local delivery'!AA:AA,'Details local delivery'!B:B,A1527)</f>
        <v>0</v>
      </c>
      <c r="M1527" s="96">
        <f>_xlfn.MAXIFS('Details local delivery'!AB:AB,'Details local delivery'!B:B,A1527)</f>
        <v>0</v>
      </c>
      <c r="N1527" s="104" t="e">
        <f t="shared" si="248"/>
        <v>#N/A</v>
      </c>
      <c r="O1527" s="104" t="e">
        <f t="shared" si="249"/>
        <v>#N/A</v>
      </c>
      <c r="P1527" s="99">
        <f t="shared" si="250"/>
        <v>0</v>
      </c>
      <c r="Q1527" s="100">
        <f t="shared" si="251"/>
        <v>0</v>
      </c>
      <c r="R1527" s="105" t="e">
        <f t="shared" si="252"/>
        <v>#DIV/0!</v>
      </c>
      <c r="S1527" s="101" t="e">
        <f t="shared" si="246"/>
        <v>#N/A</v>
      </c>
      <c r="T1527" s="102"/>
      <c r="U1527" s="107"/>
      <c r="V1527" s="5"/>
    </row>
    <row r="1528" spans="1:22" ht="15.6" hidden="1" x14ac:dyDescent="0.3">
      <c r="A1528" s="18"/>
      <c r="B1528" s="92" t="str">
        <f>+IFERROR(VLOOKUP(A1528,'Details local delivery'!B:C,2,0),"-")</f>
        <v>-</v>
      </c>
      <c r="C1528" s="93" t="str">
        <f t="shared" si="247"/>
        <v>-</v>
      </c>
      <c r="D1528" s="94" t="str">
        <f>+IFERROR(VLOOKUP(A1528,'Details local delivery'!B:E,4,0),"-")</f>
        <v>-</v>
      </c>
      <c r="E1528" s="94" t="e">
        <f>VLOOKUP(A1528,'Details local delivery'!B:L,11,0)</f>
        <v>#N/A</v>
      </c>
      <c r="F1528" s="94">
        <f>SUMIFS('Details local delivery'!M:M,'Details local delivery'!G:G,'RECAP Delivery Plan '!A1528)</f>
        <v>0</v>
      </c>
      <c r="G1528" s="94" t="e">
        <f>VLOOKUP(A1528,'Details local delivery'!B:J,9,0)</f>
        <v>#N/A</v>
      </c>
      <c r="H1528" s="95">
        <f>SUMIFS('Details local delivery'!K:K,'Details local delivery'!G:G,'RECAP Delivery Plan '!A1528)</f>
        <v>0</v>
      </c>
      <c r="I1528" s="96">
        <f>SUMIFS('Details local delivery'!Y:Y,'Details local delivery'!B:B,A:A)</f>
        <v>0</v>
      </c>
      <c r="J1528" s="97" t="e">
        <f>AVERAGEIFS('Details local delivery'!W:W,'Details local delivery'!B:B,A1528)</f>
        <v>#DIV/0!</v>
      </c>
      <c r="K1528" s="96">
        <f>_xlfn.MAXIFS('Details local delivery'!Z:Z,'Details local delivery'!B:B,A1528)</f>
        <v>0</v>
      </c>
      <c r="L1528" s="96">
        <f>_xlfn.MAXIFS('Details local delivery'!AA:AA,'Details local delivery'!B:B,A1528)</f>
        <v>0</v>
      </c>
      <c r="M1528" s="96">
        <f>_xlfn.MAXIFS('Details local delivery'!AB:AB,'Details local delivery'!B:B,A1528)</f>
        <v>0</v>
      </c>
      <c r="N1528" s="104" t="e">
        <f t="shared" si="248"/>
        <v>#N/A</v>
      </c>
      <c r="O1528" s="104" t="e">
        <f t="shared" si="249"/>
        <v>#N/A</v>
      </c>
      <c r="P1528" s="99">
        <f t="shared" si="250"/>
        <v>0</v>
      </c>
      <c r="Q1528" s="100">
        <f t="shared" si="251"/>
        <v>0</v>
      </c>
      <c r="R1528" s="105" t="e">
        <f t="shared" si="252"/>
        <v>#DIV/0!</v>
      </c>
      <c r="S1528" s="101" t="e">
        <f t="shared" ref="S1528:S1591" si="253">MAX(N1528,O1528)</f>
        <v>#N/A</v>
      </c>
      <c r="T1528" s="102"/>
      <c r="U1528" s="107"/>
      <c r="V1528" s="5"/>
    </row>
    <row r="1529" spans="1:22" ht="15.6" hidden="1" x14ac:dyDescent="0.3">
      <c r="A1529" s="18"/>
      <c r="B1529" s="92" t="str">
        <f>+IFERROR(VLOOKUP(A1529,'Details local delivery'!B:C,2,0),"-")</f>
        <v>-</v>
      </c>
      <c r="C1529" s="93" t="str">
        <f t="shared" si="247"/>
        <v>-</v>
      </c>
      <c r="D1529" s="94" t="str">
        <f>+IFERROR(VLOOKUP(A1529,'Details local delivery'!B:E,4,0),"-")</f>
        <v>-</v>
      </c>
      <c r="E1529" s="94" t="e">
        <f>VLOOKUP(A1529,'Details local delivery'!B:L,11,0)</f>
        <v>#N/A</v>
      </c>
      <c r="F1529" s="94">
        <f>SUMIFS('Details local delivery'!M:M,'Details local delivery'!G:G,'RECAP Delivery Plan '!A1529)</f>
        <v>0</v>
      </c>
      <c r="G1529" s="94" t="e">
        <f>VLOOKUP(A1529,'Details local delivery'!B:J,9,0)</f>
        <v>#N/A</v>
      </c>
      <c r="H1529" s="95">
        <f>SUMIFS('Details local delivery'!K:K,'Details local delivery'!G:G,'RECAP Delivery Plan '!A1529)</f>
        <v>0</v>
      </c>
      <c r="I1529" s="96">
        <f>SUMIFS('Details local delivery'!Y:Y,'Details local delivery'!B:B,A:A)</f>
        <v>0</v>
      </c>
      <c r="J1529" s="97" t="e">
        <f>AVERAGEIFS('Details local delivery'!W:W,'Details local delivery'!B:B,A1529)</f>
        <v>#DIV/0!</v>
      </c>
      <c r="K1529" s="96">
        <f>_xlfn.MAXIFS('Details local delivery'!Z:Z,'Details local delivery'!B:B,A1529)</f>
        <v>0</v>
      </c>
      <c r="L1529" s="96">
        <f>_xlfn.MAXIFS('Details local delivery'!AA:AA,'Details local delivery'!B:B,A1529)</f>
        <v>0</v>
      </c>
      <c r="M1529" s="256">
        <f>IFERROR(_xlfn.MAXIFS('Details local delivery'!AB:AB,'Details local delivery'!B:B,A1529),"-")</f>
        <v>0</v>
      </c>
      <c r="N1529" s="104" t="e">
        <f t="shared" si="248"/>
        <v>#N/A</v>
      </c>
      <c r="O1529" s="104" t="e">
        <f t="shared" si="249"/>
        <v>#N/A</v>
      </c>
      <c r="P1529" s="99">
        <f t="shared" si="250"/>
        <v>0</v>
      </c>
      <c r="Q1529" s="100">
        <f t="shared" si="251"/>
        <v>0</v>
      </c>
      <c r="R1529" s="105" t="e">
        <f t="shared" si="252"/>
        <v>#DIV/0!</v>
      </c>
      <c r="S1529" s="101" t="e">
        <f t="shared" si="253"/>
        <v>#N/A</v>
      </c>
      <c r="T1529" s="102"/>
      <c r="U1529" s="107"/>
      <c r="V1529" s="5"/>
    </row>
    <row r="1530" spans="1:22" ht="15.6" hidden="1" x14ac:dyDescent="0.3">
      <c r="A1530" s="18"/>
      <c r="B1530" s="92" t="str">
        <f>+IFERROR(VLOOKUP(A1530,'Details local delivery'!B:C,2,0),"-")</f>
        <v>-</v>
      </c>
      <c r="C1530" s="93" t="str">
        <f t="shared" si="247"/>
        <v>-</v>
      </c>
      <c r="D1530" s="94" t="str">
        <f>+IFERROR(VLOOKUP(A1530,'Details local delivery'!B:E,4,0),"-")</f>
        <v>-</v>
      </c>
      <c r="E1530" s="94" t="e">
        <f>VLOOKUP(A1530,'Details local delivery'!B:L,11,0)</f>
        <v>#N/A</v>
      </c>
      <c r="F1530" s="94">
        <f>SUMIFS('Details local delivery'!M:M,'Details local delivery'!G:G,'RECAP Delivery Plan '!A1530)</f>
        <v>0</v>
      </c>
      <c r="G1530" s="94" t="e">
        <f>VLOOKUP(A1530,'Details local delivery'!B:J,9,0)</f>
        <v>#N/A</v>
      </c>
      <c r="H1530" s="95">
        <f>SUMIFS('Details local delivery'!K:K,'Details local delivery'!G:G,'RECAP Delivery Plan '!A1530)</f>
        <v>0</v>
      </c>
      <c r="I1530" s="96">
        <f>SUMIFS('Details local delivery'!Y:Y,'Details local delivery'!B:B,A:A)</f>
        <v>0</v>
      </c>
      <c r="J1530" s="97" t="e">
        <f>AVERAGEIFS('Details local delivery'!W:W,'Details local delivery'!B:B,A1530)</f>
        <v>#DIV/0!</v>
      </c>
      <c r="K1530" s="96">
        <f>_xlfn.MAXIFS('Details local delivery'!Z:Z,'Details local delivery'!B:B,A1530)</f>
        <v>0</v>
      </c>
      <c r="L1530" s="96">
        <f>_xlfn.MAXIFS('Details local delivery'!AA:AA,'Details local delivery'!B:B,A1530)</f>
        <v>0</v>
      </c>
      <c r="M1530" s="256">
        <f>IFERROR(_xlfn.MAXIFS('Details local delivery'!AB:AB,'Details local delivery'!B:B,A1530),"-")</f>
        <v>0</v>
      </c>
      <c r="N1530" s="104" t="e">
        <f t="shared" si="248"/>
        <v>#N/A</v>
      </c>
      <c r="O1530" s="104" t="e">
        <f t="shared" si="249"/>
        <v>#N/A</v>
      </c>
      <c r="P1530" s="99">
        <f t="shared" si="250"/>
        <v>0</v>
      </c>
      <c r="Q1530" s="100">
        <f t="shared" si="251"/>
        <v>0</v>
      </c>
      <c r="R1530" s="105" t="e">
        <f t="shared" si="252"/>
        <v>#DIV/0!</v>
      </c>
      <c r="S1530" s="101" t="e">
        <f t="shared" si="253"/>
        <v>#N/A</v>
      </c>
      <c r="T1530" s="102"/>
      <c r="U1530" s="107"/>
      <c r="V1530" s="5"/>
    </row>
    <row r="1531" spans="1:22" ht="15.6" hidden="1" x14ac:dyDescent="0.3">
      <c r="A1531" s="18"/>
      <c r="B1531" s="92" t="str">
        <f>+IFERROR(VLOOKUP(A1531,'Details local delivery'!B:C,2,0),"-")</f>
        <v>-</v>
      </c>
      <c r="C1531" s="93" t="str">
        <f t="shared" si="247"/>
        <v>-</v>
      </c>
      <c r="D1531" s="94" t="str">
        <f>+IFERROR(VLOOKUP(A1531,'Details local delivery'!B:E,4,0),"-")</f>
        <v>-</v>
      </c>
      <c r="E1531" s="94" t="e">
        <f>VLOOKUP(A1531,'Details local delivery'!B:L,11,0)</f>
        <v>#N/A</v>
      </c>
      <c r="F1531" s="94">
        <f>SUMIFS('Details local delivery'!M:M,'Details local delivery'!G:G,'RECAP Delivery Plan '!A1531)</f>
        <v>0</v>
      </c>
      <c r="G1531" s="94" t="e">
        <f>VLOOKUP(A1531,'Details local delivery'!B:J,9,0)</f>
        <v>#N/A</v>
      </c>
      <c r="H1531" s="95">
        <f>SUMIFS('Details local delivery'!K:K,'Details local delivery'!G:G,'RECAP Delivery Plan '!A1531)</f>
        <v>0</v>
      </c>
      <c r="I1531" s="96">
        <f>SUMIFS('Details local delivery'!Y:Y,'Details local delivery'!B:B,A:A)</f>
        <v>0</v>
      </c>
      <c r="J1531" s="97" t="e">
        <f>AVERAGEIFS('Details local delivery'!W:W,'Details local delivery'!B:B,A1531)</f>
        <v>#DIV/0!</v>
      </c>
      <c r="K1531" s="96">
        <f>_xlfn.MAXIFS('Details local delivery'!Z:Z,'Details local delivery'!B:B,A1531)</f>
        <v>0</v>
      </c>
      <c r="L1531" s="96">
        <f>_xlfn.MAXIFS('Details local delivery'!AA:AA,'Details local delivery'!B:B,A1531)</f>
        <v>0</v>
      </c>
      <c r="M1531" s="256">
        <f>IFERROR(_xlfn.MAXIFS('Details local delivery'!AB:AB,'Details local delivery'!B:B,A1531),"-")</f>
        <v>0</v>
      </c>
      <c r="N1531" s="104" t="e">
        <f t="shared" si="248"/>
        <v>#N/A</v>
      </c>
      <c r="O1531" s="104" t="e">
        <f t="shared" si="249"/>
        <v>#N/A</v>
      </c>
      <c r="P1531" s="99">
        <f t="shared" si="250"/>
        <v>0</v>
      </c>
      <c r="Q1531" s="100">
        <f t="shared" si="251"/>
        <v>0</v>
      </c>
      <c r="R1531" s="105" t="e">
        <f t="shared" si="252"/>
        <v>#DIV/0!</v>
      </c>
      <c r="S1531" s="101" t="e">
        <f t="shared" si="253"/>
        <v>#N/A</v>
      </c>
      <c r="T1531" s="102"/>
      <c r="U1531" s="107"/>
      <c r="V1531" s="5"/>
    </row>
    <row r="1532" spans="1:22" ht="15.6" hidden="1" x14ac:dyDescent="0.3">
      <c r="A1532" s="18"/>
      <c r="B1532" s="92" t="str">
        <f>+IFERROR(VLOOKUP(A1532,'Details local delivery'!B:C,2,0),"-")</f>
        <v>-</v>
      </c>
      <c r="C1532" s="93" t="str">
        <f t="shared" si="247"/>
        <v>-</v>
      </c>
      <c r="D1532" s="94" t="str">
        <f>+IFERROR(VLOOKUP(A1532,'Details local delivery'!B:E,4,0),"-")</f>
        <v>-</v>
      </c>
      <c r="E1532" s="94" t="e">
        <f>VLOOKUP(A1532,'Details local delivery'!B:L,11,0)</f>
        <v>#N/A</v>
      </c>
      <c r="F1532" s="94">
        <f>SUMIFS('Details local delivery'!M:M,'Details local delivery'!G:G,'RECAP Delivery Plan '!A1532)</f>
        <v>0</v>
      </c>
      <c r="G1532" s="94" t="e">
        <f>VLOOKUP(A1532,'Details local delivery'!B:J,9,0)</f>
        <v>#N/A</v>
      </c>
      <c r="H1532" s="95">
        <f>SUMIFS('Details local delivery'!K:K,'Details local delivery'!G:G,'RECAP Delivery Plan '!A1532)</f>
        <v>0</v>
      </c>
      <c r="I1532" s="96">
        <f>SUMIFS('Details local delivery'!Y:Y,'Details local delivery'!B:B,A:A)</f>
        <v>0</v>
      </c>
      <c r="J1532" s="97" t="e">
        <f>AVERAGEIFS('Details local delivery'!W:W,'Details local delivery'!B:B,A1532)</f>
        <v>#DIV/0!</v>
      </c>
      <c r="K1532" s="96">
        <f>_xlfn.MAXIFS('Details local delivery'!Z:Z,'Details local delivery'!B:B,A1532)</f>
        <v>0</v>
      </c>
      <c r="L1532" s="96">
        <f>_xlfn.MAXIFS('Details local delivery'!AA:AA,'Details local delivery'!B:B,A1532)</f>
        <v>0</v>
      </c>
      <c r="M1532" s="256">
        <f>IFERROR(_xlfn.MAXIFS('Details local delivery'!AB:AB,'Details local delivery'!B:B,A1532),"-")</f>
        <v>0</v>
      </c>
      <c r="N1532" s="104" t="e">
        <f t="shared" si="248"/>
        <v>#N/A</v>
      </c>
      <c r="O1532" s="104" t="e">
        <f t="shared" si="249"/>
        <v>#N/A</v>
      </c>
      <c r="P1532" s="99">
        <f t="shared" si="250"/>
        <v>0</v>
      </c>
      <c r="Q1532" s="100">
        <f t="shared" si="251"/>
        <v>0</v>
      </c>
      <c r="R1532" s="105" t="e">
        <f t="shared" si="252"/>
        <v>#DIV/0!</v>
      </c>
      <c r="S1532" s="101" t="e">
        <f t="shared" si="253"/>
        <v>#N/A</v>
      </c>
      <c r="T1532" s="102"/>
      <c r="U1532" s="107"/>
      <c r="V1532" s="5"/>
    </row>
    <row r="1533" spans="1:22" ht="15.6" hidden="1" x14ac:dyDescent="0.3">
      <c r="A1533" s="18"/>
      <c r="B1533" s="92" t="str">
        <f>+IFERROR(VLOOKUP(A1533,'Details local delivery'!B:C,2,0),"-")</f>
        <v>-</v>
      </c>
      <c r="C1533" s="93" t="str">
        <f t="shared" si="247"/>
        <v>-</v>
      </c>
      <c r="D1533" s="94" t="str">
        <f>+IFERROR(VLOOKUP(A1533,'Details local delivery'!B:E,4,0),"-")</f>
        <v>-</v>
      </c>
      <c r="E1533" s="94" t="e">
        <f>VLOOKUP(A1533,'Details local delivery'!B:L,11,0)</f>
        <v>#N/A</v>
      </c>
      <c r="F1533" s="94">
        <f>SUMIFS('Details local delivery'!M:M,'Details local delivery'!G:G,'RECAP Delivery Plan '!A1533)</f>
        <v>0</v>
      </c>
      <c r="G1533" s="94" t="e">
        <f>VLOOKUP(A1533,'Details local delivery'!B:J,9,0)</f>
        <v>#N/A</v>
      </c>
      <c r="H1533" s="95">
        <f>SUMIFS('Details local delivery'!K:K,'Details local delivery'!G:G,'RECAP Delivery Plan '!A1533)</f>
        <v>0</v>
      </c>
      <c r="I1533" s="96">
        <f>SUMIFS('Details local delivery'!Y:Y,'Details local delivery'!B:B,A:A)</f>
        <v>0</v>
      </c>
      <c r="J1533" s="97" t="e">
        <f>AVERAGEIFS('Details local delivery'!W:W,'Details local delivery'!B:B,A1533)</f>
        <v>#DIV/0!</v>
      </c>
      <c r="K1533" s="96">
        <f>_xlfn.MAXIFS('Details local delivery'!Z:Z,'Details local delivery'!B:B,A1533)</f>
        <v>0</v>
      </c>
      <c r="L1533" s="96">
        <f>_xlfn.MAXIFS('Details local delivery'!AA:AA,'Details local delivery'!B:B,A1533)</f>
        <v>0</v>
      </c>
      <c r="M1533" s="256">
        <f>IFERROR(_xlfn.MAXIFS('Details local delivery'!AB:AB,'Details local delivery'!B:B,A1533),"-")</f>
        <v>0</v>
      </c>
      <c r="N1533" s="104" t="e">
        <f t="shared" si="248"/>
        <v>#N/A</v>
      </c>
      <c r="O1533" s="104" t="e">
        <f t="shared" si="249"/>
        <v>#N/A</v>
      </c>
      <c r="P1533" s="99">
        <f t="shared" si="250"/>
        <v>0</v>
      </c>
      <c r="Q1533" s="100">
        <f t="shared" si="251"/>
        <v>0</v>
      </c>
      <c r="R1533" s="105" t="e">
        <f t="shared" si="252"/>
        <v>#DIV/0!</v>
      </c>
      <c r="S1533" s="101" t="e">
        <f t="shared" si="253"/>
        <v>#N/A</v>
      </c>
      <c r="T1533" s="102"/>
      <c r="U1533" s="107"/>
      <c r="V1533" s="5"/>
    </row>
    <row r="1534" spans="1:22" ht="15.6" hidden="1" x14ac:dyDescent="0.3">
      <c r="A1534" s="18"/>
      <c r="B1534" s="92" t="str">
        <f>+IFERROR(VLOOKUP(A1534,'Details local delivery'!B:C,2,0),"-")</f>
        <v>-</v>
      </c>
      <c r="C1534" s="93" t="str">
        <f t="shared" si="247"/>
        <v>-</v>
      </c>
      <c r="D1534" s="94" t="str">
        <f>+IFERROR(VLOOKUP(A1534,'Details local delivery'!B:E,4,0),"-")</f>
        <v>-</v>
      </c>
      <c r="E1534" s="94" t="e">
        <f>VLOOKUP(A1534,'Details local delivery'!B:L,11,0)</f>
        <v>#N/A</v>
      </c>
      <c r="F1534" s="94">
        <f>SUMIFS('Details local delivery'!M:M,'Details local delivery'!G:G,'RECAP Delivery Plan '!A1534)</f>
        <v>0</v>
      </c>
      <c r="G1534" s="94" t="e">
        <f>VLOOKUP(A1534,'Details local delivery'!B:J,9,0)</f>
        <v>#N/A</v>
      </c>
      <c r="H1534" s="95">
        <f>SUMIFS('Details local delivery'!K:K,'Details local delivery'!G:G,'RECAP Delivery Plan '!A1534)</f>
        <v>0</v>
      </c>
      <c r="I1534" s="96">
        <f>SUMIFS('Details local delivery'!Y:Y,'Details local delivery'!B:B,A:A)</f>
        <v>0</v>
      </c>
      <c r="J1534" s="97" t="e">
        <f>AVERAGEIFS('Details local delivery'!W:W,'Details local delivery'!B:B,A1534)</f>
        <v>#DIV/0!</v>
      </c>
      <c r="K1534" s="96">
        <f>_xlfn.MAXIFS('Details local delivery'!Z:Z,'Details local delivery'!B:B,A1534)</f>
        <v>0</v>
      </c>
      <c r="L1534" s="96">
        <f>_xlfn.MAXIFS('Details local delivery'!AA:AA,'Details local delivery'!B:B,A1534)</f>
        <v>0</v>
      </c>
      <c r="M1534" s="256">
        <f>IFERROR(_xlfn.MAXIFS('Details local delivery'!AB:AB,'Details local delivery'!B:B,A1534),"-")</f>
        <v>0</v>
      </c>
      <c r="N1534" s="104" t="e">
        <f t="shared" si="248"/>
        <v>#N/A</v>
      </c>
      <c r="O1534" s="104" t="e">
        <f t="shared" si="249"/>
        <v>#N/A</v>
      </c>
      <c r="P1534" s="99">
        <f t="shared" si="250"/>
        <v>0</v>
      </c>
      <c r="Q1534" s="100">
        <f t="shared" si="251"/>
        <v>0</v>
      </c>
      <c r="R1534" s="105" t="e">
        <f t="shared" si="252"/>
        <v>#DIV/0!</v>
      </c>
      <c r="S1534" s="101" t="e">
        <f t="shared" si="253"/>
        <v>#N/A</v>
      </c>
      <c r="T1534" s="102"/>
      <c r="U1534" s="107"/>
      <c r="V1534" s="5"/>
    </row>
    <row r="1535" spans="1:22" ht="15.6" hidden="1" x14ac:dyDescent="0.3">
      <c r="A1535" s="18"/>
      <c r="B1535" s="92" t="str">
        <f>+IFERROR(VLOOKUP(A1535,'Details local delivery'!B:C,2,0),"-")</f>
        <v>-</v>
      </c>
      <c r="C1535" s="93" t="str">
        <f t="shared" si="247"/>
        <v>-</v>
      </c>
      <c r="D1535" s="94" t="str">
        <f>+IFERROR(VLOOKUP(A1535,'Details local delivery'!B:E,4,0),"-")</f>
        <v>-</v>
      </c>
      <c r="E1535" s="94" t="e">
        <f>VLOOKUP(A1535,'Details local delivery'!B:L,11,0)</f>
        <v>#N/A</v>
      </c>
      <c r="F1535" s="94">
        <f>SUMIFS('Details local delivery'!M:M,'Details local delivery'!G:G,'RECAP Delivery Plan '!A1535)</f>
        <v>0</v>
      </c>
      <c r="G1535" s="94" t="e">
        <f>VLOOKUP(A1535,'Details local delivery'!B:J,9,0)</f>
        <v>#N/A</v>
      </c>
      <c r="H1535" s="95">
        <f>SUMIFS('Details local delivery'!K:K,'Details local delivery'!G:G,'RECAP Delivery Plan '!A1535)</f>
        <v>0</v>
      </c>
      <c r="I1535" s="96">
        <f>SUMIFS('Details local delivery'!Y:Y,'Details local delivery'!B:B,A:A)</f>
        <v>0</v>
      </c>
      <c r="J1535" s="97" t="e">
        <f>AVERAGEIFS('Details local delivery'!W:W,'Details local delivery'!B:B,A1535)</f>
        <v>#DIV/0!</v>
      </c>
      <c r="K1535" s="96">
        <f>_xlfn.MAXIFS('Details local delivery'!Z:Z,'Details local delivery'!B:B,A1535)</f>
        <v>0</v>
      </c>
      <c r="L1535" s="96">
        <f>_xlfn.MAXIFS('Details local delivery'!AA:AA,'Details local delivery'!B:B,A1535)</f>
        <v>0</v>
      </c>
      <c r="M1535" s="256">
        <f>IFERROR(_xlfn.MAXIFS('Details local delivery'!AB:AB,'Details local delivery'!B:B,A1535),"-")</f>
        <v>0</v>
      </c>
      <c r="N1535" s="104" t="e">
        <f t="shared" si="248"/>
        <v>#N/A</v>
      </c>
      <c r="O1535" s="104" t="e">
        <f t="shared" si="249"/>
        <v>#N/A</v>
      </c>
      <c r="P1535" s="99">
        <f t="shared" si="250"/>
        <v>0</v>
      </c>
      <c r="Q1535" s="100">
        <f t="shared" si="251"/>
        <v>0</v>
      </c>
      <c r="R1535" s="105" t="e">
        <f t="shared" si="252"/>
        <v>#DIV/0!</v>
      </c>
      <c r="S1535" s="101" t="e">
        <f t="shared" si="253"/>
        <v>#N/A</v>
      </c>
      <c r="T1535" s="102"/>
      <c r="U1535" s="107"/>
      <c r="V1535" s="5"/>
    </row>
    <row r="1536" spans="1:22" ht="15.6" hidden="1" x14ac:dyDescent="0.3">
      <c r="A1536" s="18"/>
      <c r="B1536" s="92" t="str">
        <f>+IFERROR(VLOOKUP(A1536,'Details local delivery'!B:C,2,0),"-")</f>
        <v>-</v>
      </c>
      <c r="C1536" s="93" t="str">
        <f t="shared" si="247"/>
        <v>-</v>
      </c>
      <c r="D1536" s="94" t="str">
        <f>+IFERROR(VLOOKUP(A1536,'Details local delivery'!B:E,4,0),"-")</f>
        <v>-</v>
      </c>
      <c r="E1536" s="94" t="e">
        <f>VLOOKUP(A1536,'Details local delivery'!B:L,11,0)</f>
        <v>#N/A</v>
      </c>
      <c r="F1536" s="94">
        <f>SUMIFS('Details local delivery'!M:M,'Details local delivery'!G:G,'RECAP Delivery Plan '!A1536)</f>
        <v>0</v>
      </c>
      <c r="G1536" s="94" t="e">
        <f>VLOOKUP(A1536,'Details local delivery'!B:J,9,0)</f>
        <v>#N/A</v>
      </c>
      <c r="H1536" s="95">
        <f>SUMIFS('Details local delivery'!K:K,'Details local delivery'!G:G,'RECAP Delivery Plan '!A1536)</f>
        <v>0</v>
      </c>
      <c r="I1536" s="96">
        <f>SUMIFS('Details local delivery'!Y:Y,'Details local delivery'!B:B,A:A)</f>
        <v>0</v>
      </c>
      <c r="J1536" s="97" t="e">
        <f>AVERAGEIFS('Details local delivery'!W:W,'Details local delivery'!B:B,A1536)</f>
        <v>#DIV/0!</v>
      </c>
      <c r="K1536" s="96">
        <f>_xlfn.MAXIFS('Details local delivery'!Z:Z,'Details local delivery'!B:B,A1536)</f>
        <v>0</v>
      </c>
      <c r="L1536" s="96">
        <f>_xlfn.MAXIFS('Details local delivery'!AA:AA,'Details local delivery'!B:B,A1536)</f>
        <v>0</v>
      </c>
      <c r="M1536" s="256">
        <f>IFERROR(_xlfn.MAXIFS('Details local delivery'!AB:AB,'Details local delivery'!B:B,A1536),"-")</f>
        <v>0</v>
      </c>
      <c r="N1536" s="104" t="e">
        <f t="shared" si="248"/>
        <v>#N/A</v>
      </c>
      <c r="O1536" s="104" t="e">
        <f t="shared" si="249"/>
        <v>#N/A</v>
      </c>
      <c r="P1536" s="99">
        <f t="shared" si="250"/>
        <v>0</v>
      </c>
      <c r="Q1536" s="100">
        <f t="shared" si="251"/>
        <v>0</v>
      </c>
      <c r="R1536" s="105" t="e">
        <f t="shared" si="252"/>
        <v>#DIV/0!</v>
      </c>
      <c r="S1536" s="101" t="e">
        <f t="shared" si="253"/>
        <v>#N/A</v>
      </c>
      <c r="T1536" s="102"/>
      <c r="U1536" s="107"/>
      <c r="V1536" s="5"/>
    </row>
    <row r="1537" spans="1:22" ht="15.6" hidden="1" x14ac:dyDescent="0.3">
      <c r="A1537" s="18"/>
      <c r="B1537" s="92" t="str">
        <f>+IFERROR(VLOOKUP(A1537,'Details local delivery'!B:C,2,0),"-")</f>
        <v>-</v>
      </c>
      <c r="C1537" s="93" t="str">
        <f t="shared" si="247"/>
        <v>-</v>
      </c>
      <c r="D1537" s="94" t="str">
        <f>+IFERROR(VLOOKUP(A1537,'Details local delivery'!B:E,4,0),"-")</f>
        <v>-</v>
      </c>
      <c r="E1537" s="94" t="e">
        <f>VLOOKUP(A1537,'Details local delivery'!B:L,11,0)</f>
        <v>#N/A</v>
      </c>
      <c r="F1537" s="94">
        <f>SUMIFS('Details local delivery'!M:M,'Details local delivery'!G:G,'RECAP Delivery Plan '!A1537)</f>
        <v>0</v>
      </c>
      <c r="G1537" s="94" t="e">
        <f>VLOOKUP(A1537,'Details local delivery'!B:J,9,0)</f>
        <v>#N/A</v>
      </c>
      <c r="H1537" s="95">
        <f>SUMIFS('Details local delivery'!K:K,'Details local delivery'!G:G,'RECAP Delivery Plan '!A1537)</f>
        <v>0</v>
      </c>
      <c r="I1537" s="96">
        <f>SUMIFS('Details local delivery'!Y:Y,'Details local delivery'!B:B,A:A)</f>
        <v>0</v>
      </c>
      <c r="J1537" s="97" t="e">
        <f>AVERAGEIFS('Details local delivery'!W:W,'Details local delivery'!B:B,A1537)</f>
        <v>#DIV/0!</v>
      </c>
      <c r="K1537" s="96">
        <f>_xlfn.MAXIFS('Details local delivery'!Z:Z,'Details local delivery'!B:B,A1537)</f>
        <v>0</v>
      </c>
      <c r="L1537" s="96">
        <f>_xlfn.MAXIFS('Details local delivery'!AA:AA,'Details local delivery'!B:B,A1537)</f>
        <v>0</v>
      </c>
      <c r="M1537" s="256">
        <f>IFERROR(_xlfn.MAXIFS('Details local delivery'!AB:AB,'Details local delivery'!B:B,A1537),"-")</f>
        <v>0</v>
      </c>
      <c r="N1537" s="104" t="e">
        <f t="shared" si="248"/>
        <v>#N/A</v>
      </c>
      <c r="O1537" s="104" t="e">
        <f t="shared" si="249"/>
        <v>#N/A</v>
      </c>
      <c r="P1537" s="99">
        <f t="shared" si="250"/>
        <v>0</v>
      </c>
      <c r="Q1537" s="100">
        <f t="shared" si="251"/>
        <v>0</v>
      </c>
      <c r="R1537" s="105" t="e">
        <f t="shared" si="252"/>
        <v>#DIV/0!</v>
      </c>
      <c r="S1537" s="101" t="e">
        <f t="shared" si="253"/>
        <v>#N/A</v>
      </c>
      <c r="T1537" s="102"/>
      <c r="U1537" s="107"/>
      <c r="V1537" s="5"/>
    </row>
    <row r="1538" spans="1:22" ht="15.6" hidden="1" x14ac:dyDescent="0.3">
      <c r="A1538" s="18"/>
      <c r="B1538" s="92" t="str">
        <f>+IFERROR(VLOOKUP(A1538,'Details local delivery'!B:C,2,0),"-")</f>
        <v>-</v>
      </c>
      <c r="C1538" s="93" t="str">
        <f t="shared" si="247"/>
        <v>-</v>
      </c>
      <c r="D1538" s="94" t="str">
        <f>+IFERROR(VLOOKUP(A1538,'Details local delivery'!B:E,4,0),"-")</f>
        <v>-</v>
      </c>
      <c r="E1538" s="94" t="e">
        <f>VLOOKUP(A1538,'Details local delivery'!B:L,11,0)</f>
        <v>#N/A</v>
      </c>
      <c r="F1538" s="94">
        <f>SUMIFS('Details local delivery'!M:M,'Details local delivery'!G:G,'RECAP Delivery Plan '!A1538)</f>
        <v>0</v>
      </c>
      <c r="G1538" s="94" t="e">
        <f>VLOOKUP(A1538,'Details local delivery'!B:J,9,0)</f>
        <v>#N/A</v>
      </c>
      <c r="H1538" s="95">
        <f>SUMIFS('Details local delivery'!K:K,'Details local delivery'!G:G,'RECAP Delivery Plan '!A1538)</f>
        <v>0</v>
      </c>
      <c r="I1538" s="96">
        <f>SUMIFS('Details local delivery'!Y:Y,'Details local delivery'!B:B,A:A)</f>
        <v>0</v>
      </c>
      <c r="J1538" s="97" t="e">
        <f>AVERAGEIFS('Details local delivery'!W:W,'Details local delivery'!B:B,A1538)</f>
        <v>#DIV/0!</v>
      </c>
      <c r="K1538" s="96">
        <f>_xlfn.MAXIFS('Details local delivery'!Z:Z,'Details local delivery'!B:B,A1538)</f>
        <v>0</v>
      </c>
      <c r="L1538" s="96">
        <f>_xlfn.MAXIFS('Details local delivery'!AA:AA,'Details local delivery'!B:B,A1538)</f>
        <v>0</v>
      </c>
      <c r="M1538" s="96">
        <f>_xlfn.MAXIFS('Details local delivery'!AB:AB,'Details local delivery'!B:B,A1538)</f>
        <v>0</v>
      </c>
      <c r="N1538" s="104" t="e">
        <f t="shared" si="248"/>
        <v>#N/A</v>
      </c>
      <c r="O1538" s="104" t="e">
        <f t="shared" si="249"/>
        <v>#N/A</v>
      </c>
      <c r="P1538" s="99">
        <f t="shared" si="250"/>
        <v>0</v>
      </c>
      <c r="Q1538" s="100">
        <f t="shared" si="251"/>
        <v>0</v>
      </c>
      <c r="R1538" s="105" t="e">
        <f t="shared" si="252"/>
        <v>#DIV/0!</v>
      </c>
      <c r="S1538" s="101" t="e">
        <f t="shared" si="253"/>
        <v>#N/A</v>
      </c>
      <c r="T1538" s="102"/>
      <c r="U1538" s="107"/>
      <c r="V1538" s="5"/>
    </row>
    <row r="1539" spans="1:22" ht="15.6" hidden="1" x14ac:dyDescent="0.3">
      <c r="A1539" s="18"/>
      <c r="B1539" s="92" t="str">
        <f>+IFERROR(VLOOKUP(A1539,'Details local delivery'!B:C,2,0),"-")</f>
        <v>-</v>
      </c>
      <c r="C1539" s="93" t="str">
        <f t="shared" si="247"/>
        <v>-</v>
      </c>
      <c r="D1539" s="94" t="str">
        <f>+IFERROR(VLOOKUP(A1539,'Details local delivery'!B:E,4,0),"-")</f>
        <v>-</v>
      </c>
      <c r="E1539" s="94" t="e">
        <f>VLOOKUP(A1539,'Details local delivery'!B:L,11,0)</f>
        <v>#N/A</v>
      </c>
      <c r="F1539" s="94">
        <f>SUMIFS('Details local delivery'!M:M,'Details local delivery'!G:G,'RECAP Delivery Plan '!A1539)</f>
        <v>0</v>
      </c>
      <c r="G1539" s="94" t="e">
        <f>VLOOKUP(A1539,'Details local delivery'!B:J,9,0)</f>
        <v>#N/A</v>
      </c>
      <c r="H1539" s="95">
        <f>SUMIFS('Details local delivery'!K:K,'Details local delivery'!G:G,'RECAP Delivery Plan '!A1539)</f>
        <v>0</v>
      </c>
      <c r="I1539" s="96">
        <f>SUMIFS('Details local delivery'!Y:Y,'Details local delivery'!B:B,A:A)</f>
        <v>0</v>
      </c>
      <c r="J1539" s="97" t="e">
        <f>AVERAGEIFS('Details local delivery'!W:W,'Details local delivery'!B:B,A1539)</f>
        <v>#DIV/0!</v>
      </c>
      <c r="K1539" s="96">
        <f>_xlfn.MAXIFS('Details local delivery'!Z:Z,'Details local delivery'!B:B,A1539)</f>
        <v>0</v>
      </c>
      <c r="L1539" s="96">
        <f>_xlfn.MAXIFS('Details local delivery'!AA:AA,'Details local delivery'!B:B,A1539)</f>
        <v>0</v>
      </c>
      <c r="M1539" s="256">
        <f>IFERROR(_xlfn.MAXIFS('Details local delivery'!AB:AB,'Details local delivery'!B:B,A1539),"-")</f>
        <v>0</v>
      </c>
      <c r="N1539" s="104" t="e">
        <f t="shared" si="248"/>
        <v>#N/A</v>
      </c>
      <c r="O1539" s="104" t="e">
        <f t="shared" si="249"/>
        <v>#N/A</v>
      </c>
      <c r="P1539" s="99">
        <f t="shared" si="250"/>
        <v>0</v>
      </c>
      <c r="Q1539" s="100">
        <f t="shared" si="251"/>
        <v>0</v>
      </c>
      <c r="R1539" s="105" t="e">
        <f t="shared" si="252"/>
        <v>#DIV/0!</v>
      </c>
      <c r="S1539" s="101" t="e">
        <f t="shared" si="253"/>
        <v>#N/A</v>
      </c>
      <c r="T1539" s="102"/>
      <c r="U1539" s="107"/>
      <c r="V1539" s="5"/>
    </row>
    <row r="1540" spans="1:22" ht="15.6" hidden="1" x14ac:dyDescent="0.3">
      <c r="A1540" s="18"/>
      <c r="B1540" s="92" t="str">
        <f>+IFERROR(VLOOKUP(A1540,'Details local delivery'!B:C,2,0),"-")</f>
        <v>-</v>
      </c>
      <c r="C1540" s="93" t="str">
        <f t="shared" si="247"/>
        <v>-</v>
      </c>
      <c r="D1540" s="94" t="str">
        <f>+IFERROR(VLOOKUP(A1540,'Details local delivery'!B:E,4,0),"-")</f>
        <v>-</v>
      </c>
      <c r="E1540" s="94" t="e">
        <f>VLOOKUP(A1540,'Details local delivery'!B:L,11,0)</f>
        <v>#N/A</v>
      </c>
      <c r="F1540" s="94">
        <f>SUMIFS('Details local delivery'!M:M,'Details local delivery'!G:G,'RECAP Delivery Plan '!A1540)</f>
        <v>0</v>
      </c>
      <c r="G1540" s="94" t="e">
        <f>VLOOKUP(A1540,'Details local delivery'!B:J,9,0)</f>
        <v>#N/A</v>
      </c>
      <c r="H1540" s="95">
        <f>SUMIFS('Details local delivery'!K:K,'Details local delivery'!G:G,'RECAP Delivery Plan '!A1540)</f>
        <v>0</v>
      </c>
      <c r="I1540" s="96">
        <f>SUMIFS('Details local delivery'!Y:Y,'Details local delivery'!B:B,A:A)</f>
        <v>0</v>
      </c>
      <c r="J1540" s="97" t="e">
        <f>AVERAGEIFS('Details local delivery'!W:W,'Details local delivery'!B:B,A1540)</f>
        <v>#DIV/0!</v>
      </c>
      <c r="K1540" s="96">
        <f>_xlfn.MAXIFS('Details local delivery'!Z:Z,'Details local delivery'!B:B,A1540)</f>
        <v>0</v>
      </c>
      <c r="L1540" s="96">
        <f>_xlfn.MAXIFS('Details local delivery'!AA:AA,'Details local delivery'!B:B,A1540)</f>
        <v>0</v>
      </c>
      <c r="M1540" s="96">
        <f>_xlfn.MAXIFS('Details local delivery'!AB:AB,'Details local delivery'!B:B,A1540)</f>
        <v>0</v>
      </c>
      <c r="N1540" s="104" t="e">
        <f t="shared" si="248"/>
        <v>#N/A</v>
      </c>
      <c r="O1540" s="104" t="e">
        <f t="shared" si="249"/>
        <v>#N/A</v>
      </c>
      <c r="P1540" s="99">
        <f t="shared" si="250"/>
        <v>0</v>
      </c>
      <c r="Q1540" s="100">
        <f t="shared" si="251"/>
        <v>0</v>
      </c>
      <c r="R1540" s="105" t="e">
        <f t="shared" si="252"/>
        <v>#DIV/0!</v>
      </c>
      <c r="S1540" s="101" t="e">
        <f t="shared" si="253"/>
        <v>#N/A</v>
      </c>
      <c r="T1540" s="102"/>
      <c r="U1540" s="107"/>
      <c r="V1540" s="5"/>
    </row>
    <row r="1541" spans="1:22" ht="15.6" hidden="1" x14ac:dyDescent="0.3">
      <c r="A1541" s="18"/>
      <c r="B1541" s="92" t="str">
        <f>+IFERROR(VLOOKUP(A1541,'Details local delivery'!B:C,2,0),"-")</f>
        <v>-</v>
      </c>
      <c r="C1541" s="93" t="str">
        <f t="shared" si="247"/>
        <v>-</v>
      </c>
      <c r="D1541" s="94" t="str">
        <f>+IFERROR(VLOOKUP(A1541,'Details local delivery'!B:E,4,0),"-")</f>
        <v>-</v>
      </c>
      <c r="E1541" s="94" t="e">
        <f>VLOOKUP(A1541,'Details local delivery'!B:L,11,0)</f>
        <v>#N/A</v>
      </c>
      <c r="F1541" s="94">
        <f>SUMIFS('Details local delivery'!M:M,'Details local delivery'!G:G,'RECAP Delivery Plan '!A1541)</f>
        <v>0</v>
      </c>
      <c r="G1541" s="94" t="e">
        <f>VLOOKUP(A1541,'Details local delivery'!B:J,9,0)</f>
        <v>#N/A</v>
      </c>
      <c r="H1541" s="95">
        <f>SUMIFS('Details local delivery'!K:K,'Details local delivery'!G:G,'RECAP Delivery Plan '!A1541)</f>
        <v>0</v>
      </c>
      <c r="I1541" s="96">
        <f>SUMIFS('Details local delivery'!Y:Y,'Details local delivery'!B:B,A:A)</f>
        <v>0</v>
      </c>
      <c r="J1541" s="97" t="e">
        <f>AVERAGEIFS('Details local delivery'!W:W,'Details local delivery'!B:B,A1541)</f>
        <v>#DIV/0!</v>
      </c>
      <c r="K1541" s="96">
        <f>_xlfn.MAXIFS('Details local delivery'!Z:Z,'Details local delivery'!B:B,A1541)</f>
        <v>0</v>
      </c>
      <c r="L1541" s="96">
        <f>_xlfn.MAXIFS('Details local delivery'!AA:AA,'Details local delivery'!B:B,A1541)</f>
        <v>0</v>
      </c>
      <c r="M1541" s="96">
        <f>_xlfn.MAXIFS('Details local delivery'!AB:AB,'Details local delivery'!B:B,A1541)</f>
        <v>0</v>
      </c>
      <c r="N1541" s="104" t="e">
        <f t="shared" si="248"/>
        <v>#N/A</v>
      </c>
      <c r="O1541" s="104" t="e">
        <f t="shared" si="249"/>
        <v>#N/A</v>
      </c>
      <c r="P1541" s="99">
        <f t="shared" si="250"/>
        <v>0</v>
      </c>
      <c r="Q1541" s="100">
        <f t="shared" si="251"/>
        <v>0</v>
      </c>
      <c r="R1541" s="105" t="e">
        <f t="shared" si="252"/>
        <v>#DIV/0!</v>
      </c>
      <c r="S1541" s="101" t="e">
        <f t="shared" si="253"/>
        <v>#N/A</v>
      </c>
      <c r="T1541" s="102"/>
      <c r="U1541" s="107"/>
      <c r="V1541" s="5"/>
    </row>
    <row r="1542" spans="1:22" ht="15.6" hidden="1" x14ac:dyDescent="0.3">
      <c r="A1542" s="18"/>
      <c r="B1542" s="92" t="str">
        <f>+IFERROR(VLOOKUP(A1542,'Details local delivery'!B:C,2,0),"-")</f>
        <v>-</v>
      </c>
      <c r="C1542" s="93" t="str">
        <f t="shared" si="247"/>
        <v>-</v>
      </c>
      <c r="D1542" s="94" t="str">
        <f>+IFERROR(VLOOKUP(A1542,'Details local delivery'!B:E,4,0),"-")</f>
        <v>-</v>
      </c>
      <c r="E1542" s="94" t="e">
        <f>VLOOKUP(A1542,'Details local delivery'!B:L,11,0)</f>
        <v>#N/A</v>
      </c>
      <c r="F1542" s="94">
        <f>SUMIFS('Details local delivery'!M:M,'Details local delivery'!G:G,'RECAP Delivery Plan '!A1542)</f>
        <v>0</v>
      </c>
      <c r="G1542" s="94" t="e">
        <f>VLOOKUP(A1542,'Details local delivery'!B:J,9,0)</f>
        <v>#N/A</v>
      </c>
      <c r="H1542" s="95">
        <f>SUMIFS('Details local delivery'!K:K,'Details local delivery'!G:G,'RECAP Delivery Plan '!A1542)</f>
        <v>0</v>
      </c>
      <c r="I1542" s="96">
        <f>SUMIFS('Details local delivery'!Y:Y,'Details local delivery'!B:B,A:A)</f>
        <v>0</v>
      </c>
      <c r="J1542" s="97" t="e">
        <f>AVERAGEIFS('Details local delivery'!W:W,'Details local delivery'!B:B,A1542)</f>
        <v>#DIV/0!</v>
      </c>
      <c r="K1542" s="96">
        <f>_xlfn.MAXIFS('Details local delivery'!Z:Z,'Details local delivery'!B:B,A1542)</f>
        <v>0</v>
      </c>
      <c r="L1542" s="96">
        <f>_xlfn.MAXIFS('Details local delivery'!AA:AA,'Details local delivery'!B:B,A1542)</f>
        <v>0</v>
      </c>
      <c r="M1542" s="256">
        <f>IFERROR(_xlfn.MAXIFS('Details local delivery'!AB:AB,'Details local delivery'!B:B,A1542),"-")</f>
        <v>0</v>
      </c>
      <c r="N1542" s="104" t="e">
        <f t="shared" si="248"/>
        <v>#N/A</v>
      </c>
      <c r="O1542" s="104" t="e">
        <f t="shared" si="249"/>
        <v>#N/A</v>
      </c>
      <c r="P1542" s="99">
        <f t="shared" si="250"/>
        <v>0</v>
      </c>
      <c r="Q1542" s="100">
        <f t="shared" si="251"/>
        <v>0</v>
      </c>
      <c r="R1542" s="105" t="e">
        <f t="shared" si="252"/>
        <v>#DIV/0!</v>
      </c>
      <c r="S1542" s="101" t="e">
        <f t="shared" si="253"/>
        <v>#N/A</v>
      </c>
      <c r="T1542" s="102"/>
      <c r="U1542" s="107"/>
      <c r="V1542" s="5"/>
    </row>
    <row r="1543" spans="1:22" ht="15.6" hidden="1" x14ac:dyDescent="0.3">
      <c r="A1543" s="18"/>
      <c r="B1543" s="92" t="str">
        <f>+IFERROR(VLOOKUP(A1543,'Details local delivery'!B:C,2,0),"-")</f>
        <v>-</v>
      </c>
      <c r="C1543" s="93" t="str">
        <f t="shared" si="247"/>
        <v>-</v>
      </c>
      <c r="D1543" s="94" t="str">
        <f>+IFERROR(VLOOKUP(A1543,'Details local delivery'!B:E,4,0),"-")</f>
        <v>-</v>
      </c>
      <c r="E1543" s="94" t="e">
        <f>VLOOKUP(A1543,'Details local delivery'!B:L,11,0)</f>
        <v>#N/A</v>
      </c>
      <c r="F1543" s="94">
        <f>SUMIFS('Details local delivery'!M:M,'Details local delivery'!G:G,'RECAP Delivery Plan '!A1543)</f>
        <v>0</v>
      </c>
      <c r="G1543" s="94" t="e">
        <f>VLOOKUP(A1543,'Details local delivery'!B:J,9,0)</f>
        <v>#N/A</v>
      </c>
      <c r="H1543" s="95">
        <f>SUMIFS('Details local delivery'!K:K,'Details local delivery'!G:G,'RECAP Delivery Plan '!A1543)</f>
        <v>0</v>
      </c>
      <c r="I1543" s="96">
        <f>SUMIFS('Details local delivery'!Y:Y,'Details local delivery'!B:B,A:A)</f>
        <v>0</v>
      </c>
      <c r="J1543" s="97" t="e">
        <f>AVERAGEIFS('Details local delivery'!W:W,'Details local delivery'!B:B,A1543)</f>
        <v>#DIV/0!</v>
      </c>
      <c r="K1543" s="96">
        <f>_xlfn.MAXIFS('Details local delivery'!Z:Z,'Details local delivery'!B:B,A1543)</f>
        <v>0</v>
      </c>
      <c r="L1543" s="96">
        <f>_xlfn.MAXIFS('Details local delivery'!AA:AA,'Details local delivery'!B:B,A1543)</f>
        <v>0</v>
      </c>
      <c r="M1543" s="256">
        <f>IFERROR(_xlfn.MAXIFS('Details local delivery'!AB:AB,'Details local delivery'!B:B,A1543),"-")</f>
        <v>0</v>
      </c>
      <c r="N1543" s="104" t="e">
        <f t="shared" si="248"/>
        <v>#N/A</v>
      </c>
      <c r="O1543" s="104" t="e">
        <f t="shared" si="249"/>
        <v>#N/A</v>
      </c>
      <c r="P1543" s="99">
        <f t="shared" si="250"/>
        <v>0</v>
      </c>
      <c r="Q1543" s="100">
        <f t="shared" si="251"/>
        <v>0</v>
      </c>
      <c r="R1543" s="105" t="e">
        <f t="shared" si="252"/>
        <v>#DIV/0!</v>
      </c>
      <c r="S1543" s="101" t="e">
        <f t="shared" si="253"/>
        <v>#N/A</v>
      </c>
      <c r="T1543" s="102"/>
      <c r="U1543" s="107"/>
      <c r="V1543" s="5"/>
    </row>
    <row r="1544" spans="1:22" ht="15.6" hidden="1" x14ac:dyDescent="0.3">
      <c r="A1544" s="18"/>
      <c r="B1544" s="92" t="str">
        <f>+IFERROR(VLOOKUP(A1544,'Details local delivery'!B:C,2,0),"-")</f>
        <v>-</v>
      </c>
      <c r="C1544" s="93" t="str">
        <f t="shared" si="247"/>
        <v>-</v>
      </c>
      <c r="D1544" s="94" t="str">
        <f>+IFERROR(VLOOKUP(A1544,'Details local delivery'!B:E,4,0),"-")</f>
        <v>-</v>
      </c>
      <c r="E1544" s="94" t="e">
        <f>VLOOKUP(A1544,'Details local delivery'!B:L,11,0)</f>
        <v>#N/A</v>
      </c>
      <c r="F1544" s="94">
        <f>SUMIFS('Details local delivery'!M:M,'Details local delivery'!G:G,'RECAP Delivery Plan '!A1544)</f>
        <v>0</v>
      </c>
      <c r="G1544" s="94" t="e">
        <f>VLOOKUP(A1544,'Details local delivery'!B:J,9,0)</f>
        <v>#N/A</v>
      </c>
      <c r="H1544" s="95">
        <f>SUMIFS('Details local delivery'!K:K,'Details local delivery'!G:G,'RECAP Delivery Plan '!A1544)</f>
        <v>0</v>
      </c>
      <c r="I1544" s="96">
        <f>SUMIFS('Details local delivery'!Y:Y,'Details local delivery'!B:B,A:A)</f>
        <v>0</v>
      </c>
      <c r="J1544" s="97" t="e">
        <f>AVERAGEIFS('Details local delivery'!W:W,'Details local delivery'!B:B,A1544)</f>
        <v>#DIV/0!</v>
      </c>
      <c r="K1544" s="96">
        <f>_xlfn.MAXIFS('Details local delivery'!Z:Z,'Details local delivery'!B:B,A1544)</f>
        <v>0</v>
      </c>
      <c r="L1544" s="96">
        <f>_xlfn.MAXIFS('Details local delivery'!AA:AA,'Details local delivery'!B:B,A1544)</f>
        <v>0</v>
      </c>
      <c r="M1544" s="256">
        <f>IFERROR(_xlfn.MAXIFS('Details local delivery'!AB:AB,'Details local delivery'!B:B,A1544),"-")</f>
        <v>0</v>
      </c>
      <c r="N1544" s="104" t="e">
        <f t="shared" si="248"/>
        <v>#N/A</v>
      </c>
      <c r="O1544" s="104" t="e">
        <f t="shared" si="249"/>
        <v>#N/A</v>
      </c>
      <c r="P1544" s="99">
        <f t="shared" si="250"/>
        <v>0</v>
      </c>
      <c r="Q1544" s="100">
        <f t="shared" si="251"/>
        <v>0</v>
      </c>
      <c r="R1544" s="105" t="e">
        <f t="shared" si="252"/>
        <v>#DIV/0!</v>
      </c>
      <c r="S1544" s="101" t="e">
        <f t="shared" si="253"/>
        <v>#N/A</v>
      </c>
      <c r="T1544" s="102"/>
      <c r="U1544" s="107"/>
      <c r="V1544" s="5"/>
    </row>
    <row r="1545" spans="1:22" ht="15.6" hidden="1" x14ac:dyDescent="0.3">
      <c r="A1545" s="18"/>
      <c r="B1545" s="92" t="str">
        <f>+IFERROR(VLOOKUP(A1545,'Details local delivery'!B:C,2,0),"-")</f>
        <v>-</v>
      </c>
      <c r="C1545" s="93" t="str">
        <f t="shared" si="247"/>
        <v>-</v>
      </c>
      <c r="D1545" s="94" t="str">
        <f>+IFERROR(VLOOKUP(A1545,'Details local delivery'!B:E,4,0),"-")</f>
        <v>-</v>
      </c>
      <c r="E1545" s="94" t="e">
        <f>VLOOKUP(A1545,'Details local delivery'!B:L,11,0)</f>
        <v>#N/A</v>
      </c>
      <c r="F1545" s="94">
        <f>SUMIFS('Details local delivery'!M:M,'Details local delivery'!G:G,'RECAP Delivery Plan '!A1545)</f>
        <v>0</v>
      </c>
      <c r="G1545" s="94" t="e">
        <f>VLOOKUP(A1545,'Details local delivery'!B:J,9,0)</f>
        <v>#N/A</v>
      </c>
      <c r="H1545" s="95">
        <f>SUMIFS('Details local delivery'!K:K,'Details local delivery'!G:G,'RECAP Delivery Plan '!A1545)</f>
        <v>0</v>
      </c>
      <c r="I1545" s="96">
        <f>SUMIFS('Details local delivery'!Y:Y,'Details local delivery'!B:B,A:A)</f>
        <v>0</v>
      </c>
      <c r="J1545" s="97" t="e">
        <f>AVERAGEIFS('Details local delivery'!W:W,'Details local delivery'!B:B,A1545)</f>
        <v>#DIV/0!</v>
      </c>
      <c r="K1545" s="96">
        <f>_xlfn.MAXIFS('Details local delivery'!Z:Z,'Details local delivery'!B:B,A1545)</f>
        <v>0</v>
      </c>
      <c r="L1545" s="96">
        <f>_xlfn.MAXIFS('Details local delivery'!AA:AA,'Details local delivery'!B:B,A1545)</f>
        <v>0</v>
      </c>
      <c r="M1545" s="256">
        <f>IFERROR(_xlfn.MAXIFS('Details local delivery'!AB:AB,'Details local delivery'!B:B,A1545),"-")</f>
        <v>0</v>
      </c>
      <c r="N1545" s="104" t="e">
        <f t="shared" si="248"/>
        <v>#N/A</v>
      </c>
      <c r="O1545" s="104" t="e">
        <f t="shared" si="249"/>
        <v>#N/A</v>
      </c>
      <c r="P1545" s="99">
        <f t="shared" si="250"/>
        <v>0</v>
      </c>
      <c r="Q1545" s="100">
        <f t="shared" si="251"/>
        <v>0</v>
      </c>
      <c r="R1545" s="105" t="e">
        <f t="shared" si="252"/>
        <v>#DIV/0!</v>
      </c>
      <c r="S1545" s="101" t="e">
        <f t="shared" si="253"/>
        <v>#N/A</v>
      </c>
      <c r="T1545" s="102"/>
      <c r="U1545" s="107"/>
      <c r="V1545" s="5"/>
    </row>
    <row r="1546" spans="1:22" ht="15.6" hidden="1" x14ac:dyDescent="0.3">
      <c r="A1546" s="18"/>
      <c r="B1546" s="92" t="str">
        <f>+IFERROR(VLOOKUP(A1546,'Details local delivery'!B:C,2,0),"-")</f>
        <v>-</v>
      </c>
      <c r="C1546" s="93" t="str">
        <f t="shared" si="247"/>
        <v>-</v>
      </c>
      <c r="D1546" s="94" t="str">
        <f>+IFERROR(VLOOKUP(A1546,'Details local delivery'!B:E,4,0),"-")</f>
        <v>-</v>
      </c>
      <c r="E1546" s="94" t="e">
        <f>VLOOKUP(A1546,'Details local delivery'!B:L,11,0)</f>
        <v>#N/A</v>
      </c>
      <c r="F1546" s="94">
        <f>SUMIFS('Details local delivery'!M:M,'Details local delivery'!G:G,'RECAP Delivery Plan '!A1546)</f>
        <v>0</v>
      </c>
      <c r="G1546" s="94" t="e">
        <f>VLOOKUP(A1546,'Details local delivery'!B:J,9,0)</f>
        <v>#N/A</v>
      </c>
      <c r="H1546" s="95">
        <f>SUMIFS('Details local delivery'!K:K,'Details local delivery'!G:G,'RECAP Delivery Plan '!A1546)</f>
        <v>0</v>
      </c>
      <c r="I1546" s="96">
        <f>SUMIFS('Details local delivery'!Y:Y,'Details local delivery'!B:B,A:A)</f>
        <v>0</v>
      </c>
      <c r="J1546" s="97" t="e">
        <f>AVERAGEIFS('Details local delivery'!W:W,'Details local delivery'!B:B,A1546)</f>
        <v>#DIV/0!</v>
      </c>
      <c r="K1546" s="96">
        <f>_xlfn.MAXIFS('Details local delivery'!Z:Z,'Details local delivery'!B:B,A1546)</f>
        <v>0</v>
      </c>
      <c r="L1546" s="96">
        <f>_xlfn.MAXIFS('Details local delivery'!AA:AA,'Details local delivery'!B:B,A1546)</f>
        <v>0</v>
      </c>
      <c r="M1546" s="256">
        <f>IFERROR(_xlfn.MAXIFS('Details local delivery'!AB:AB,'Details local delivery'!B:B,A1546),"-")</f>
        <v>0</v>
      </c>
      <c r="N1546" s="104" t="e">
        <f t="shared" si="248"/>
        <v>#N/A</v>
      </c>
      <c r="O1546" s="104" t="e">
        <f t="shared" si="249"/>
        <v>#N/A</v>
      </c>
      <c r="P1546" s="99">
        <f t="shared" si="250"/>
        <v>0</v>
      </c>
      <c r="Q1546" s="100">
        <f t="shared" si="251"/>
        <v>0</v>
      </c>
      <c r="R1546" s="105" t="e">
        <f t="shared" si="252"/>
        <v>#DIV/0!</v>
      </c>
      <c r="S1546" s="101" t="e">
        <f t="shared" si="253"/>
        <v>#N/A</v>
      </c>
      <c r="T1546" s="102"/>
      <c r="U1546" s="107"/>
      <c r="V1546" s="5"/>
    </row>
    <row r="1547" spans="1:22" ht="15.6" hidden="1" x14ac:dyDescent="0.3">
      <c r="A1547" s="18"/>
      <c r="B1547" s="92" t="str">
        <f>+IFERROR(VLOOKUP(A1547,'Details local delivery'!B:C,2,0),"-")</f>
        <v>-</v>
      </c>
      <c r="C1547" s="93" t="str">
        <f t="shared" si="247"/>
        <v>-</v>
      </c>
      <c r="D1547" s="94" t="str">
        <f>+IFERROR(VLOOKUP(A1547,'Details local delivery'!B:E,4,0),"-")</f>
        <v>-</v>
      </c>
      <c r="E1547" s="94" t="e">
        <f>VLOOKUP(A1547,'Details local delivery'!B:L,11,0)</f>
        <v>#N/A</v>
      </c>
      <c r="F1547" s="94">
        <f>SUMIFS('Details local delivery'!M:M,'Details local delivery'!G:G,'RECAP Delivery Plan '!A1547)</f>
        <v>0</v>
      </c>
      <c r="G1547" s="94" t="e">
        <f>VLOOKUP(A1547,'Details local delivery'!B:J,9,0)</f>
        <v>#N/A</v>
      </c>
      <c r="H1547" s="95">
        <f>SUMIFS('Details local delivery'!K:K,'Details local delivery'!G:G,'RECAP Delivery Plan '!A1547)</f>
        <v>0</v>
      </c>
      <c r="I1547" s="96">
        <f>SUMIFS('Details local delivery'!Y:Y,'Details local delivery'!B:B,A:A)</f>
        <v>0</v>
      </c>
      <c r="J1547" s="97" t="e">
        <f>AVERAGEIFS('Details local delivery'!W:W,'Details local delivery'!B:B,A1547)</f>
        <v>#DIV/0!</v>
      </c>
      <c r="K1547" s="96">
        <f>_xlfn.MAXIFS('Details local delivery'!Z:Z,'Details local delivery'!B:B,A1547)</f>
        <v>0</v>
      </c>
      <c r="L1547" s="96">
        <f>_xlfn.MAXIFS('Details local delivery'!AA:AA,'Details local delivery'!B:B,A1547)</f>
        <v>0</v>
      </c>
      <c r="M1547" s="256">
        <f>IFERROR(_xlfn.MAXIFS('Details local delivery'!AB:AB,'Details local delivery'!B:B,A1547),"-")</f>
        <v>0</v>
      </c>
      <c r="N1547" s="104" t="e">
        <f t="shared" si="248"/>
        <v>#N/A</v>
      </c>
      <c r="O1547" s="104" t="e">
        <f t="shared" si="249"/>
        <v>#N/A</v>
      </c>
      <c r="P1547" s="99">
        <f t="shared" si="250"/>
        <v>0</v>
      </c>
      <c r="Q1547" s="100">
        <f t="shared" si="251"/>
        <v>0</v>
      </c>
      <c r="R1547" s="105" t="e">
        <f t="shared" si="252"/>
        <v>#DIV/0!</v>
      </c>
      <c r="S1547" s="101" t="e">
        <f t="shared" si="253"/>
        <v>#N/A</v>
      </c>
      <c r="T1547" s="102"/>
      <c r="U1547" s="107"/>
      <c r="V1547" s="5"/>
    </row>
    <row r="1548" spans="1:22" ht="15.6" hidden="1" x14ac:dyDescent="0.3">
      <c r="A1548" s="18"/>
      <c r="B1548" s="92" t="str">
        <f>+IFERROR(VLOOKUP(A1548,'Details local delivery'!B:C,2,0),"-")</f>
        <v>-</v>
      </c>
      <c r="C1548" s="93" t="str">
        <f t="shared" si="247"/>
        <v>-</v>
      </c>
      <c r="D1548" s="94" t="str">
        <f>+IFERROR(VLOOKUP(A1548,'Details local delivery'!B:E,4,0),"-")</f>
        <v>-</v>
      </c>
      <c r="E1548" s="94" t="e">
        <f>VLOOKUP(A1548,'Details local delivery'!B:L,11,0)</f>
        <v>#N/A</v>
      </c>
      <c r="F1548" s="94">
        <f>SUMIFS('Details local delivery'!M:M,'Details local delivery'!G:G,'RECAP Delivery Plan '!A1548)</f>
        <v>0</v>
      </c>
      <c r="G1548" s="94" t="e">
        <f>VLOOKUP(A1548,'Details local delivery'!B:J,9,0)</f>
        <v>#N/A</v>
      </c>
      <c r="H1548" s="95">
        <f>SUMIFS('Details local delivery'!K:K,'Details local delivery'!G:G,'RECAP Delivery Plan '!A1548)</f>
        <v>0</v>
      </c>
      <c r="I1548" s="96">
        <f>SUMIFS('Details local delivery'!Y:Y,'Details local delivery'!B:B,A:A)</f>
        <v>0</v>
      </c>
      <c r="J1548" s="97" t="e">
        <f>AVERAGEIFS('Details local delivery'!W:W,'Details local delivery'!B:B,A1548)</f>
        <v>#DIV/0!</v>
      </c>
      <c r="K1548" s="96">
        <f>_xlfn.MAXIFS('Details local delivery'!Z:Z,'Details local delivery'!B:B,A1548)</f>
        <v>0</v>
      </c>
      <c r="L1548" s="96">
        <f>_xlfn.MAXIFS('Details local delivery'!AA:AA,'Details local delivery'!B:B,A1548)</f>
        <v>0</v>
      </c>
      <c r="M1548" s="256">
        <f>IFERROR(_xlfn.MAXIFS('Details local delivery'!AB:AB,'Details local delivery'!B:B,A1548),"-")</f>
        <v>0</v>
      </c>
      <c r="N1548" s="104" t="e">
        <f t="shared" si="248"/>
        <v>#N/A</v>
      </c>
      <c r="O1548" s="104" t="e">
        <f t="shared" si="249"/>
        <v>#N/A</v>
      </c>
      <c r="P1548" s="99">
        <f t="shared" si="250"/>
        <v>0</v>
      </c>
      <c r="Q1548" s="100">
        <f t="shared" si="251"/>
        <v>0</v>
      </c>
      <c r="R1548" s="105" t="e">
        <f t="shared" si="252"/>
        <v>#DIV/0!</v>
      </c>
      <c r="S1548" s="101" t="e">
        <f t="shared" si="253"/>
        <v>#N/A</v>
      </c>
      <c r="T1548" s="102"/>
      <c r="U1548" s="107"/>
      <c r="V1548" s="5"/>
    </row>
    <row r="1549" spans="1:22" ht="15.6" hidden="1" x14ac:dyDescent="0.3">
      <c r="A1549" s="18"/>
      <c r="B1549" s="92" t="str">
        <f>+IFERROR(VLOOKUP(A1549,'Details local delivery'!B:C,2,0),"-")</f>
        <v>-</v>
      </c>
      <c r="C1549" s="93" t="str">
        <f t="shared" si="247"/>
        <v>-</v>
      </c>
      <c r="D1549" s="94" t="str">
        <f>+IFERROR(VLOOKUP(A1549,'Details local delivery'!B:E,4,0),"-")</f>
        <v>-</v>
      </c>
      <c r="E1549" s="94" t="e">
        <f>VLOOKUP(A1549,'Details local delivery'!B:L,11,0)</f>
        <v>#N/A</v>
      </c>
      <c r="F1549" s="94">
        <f>SUMIFS('Details local delivery'!M:M,'Details local delivery'!G:G,'RECAP Delivery Plan '!A1549)</f>
        <v>0</v>
      </c>
      <c r="G1549" s="94" t="e">
        <f>VLOOKUP(A1549,'Details local delivery'!B:J,9,0)</f>
        <v>#N/A</v>
      </c>
      <c r="H1549" s="95">
        <f>SUMIFS('Details local delivery'!K:K,'Details local delivery'!G:G,'RECAP Delivery Plan '!A1549)</f>
        <v>0</v>
      </c>
      <c r="I1549" s="96">
        <f>SUMIFS('Details local delivery'!Y:Y,'Details local delivery'!B:B,A:A)</f>
        <v>0</v>
      </c>
      <c r="J1549" s="97" t="e">
        <f>AVERAGEIFS('Details local delivery'!W:W,'Details local delivery'!B:B,A1549)</f>
        <v>#DIV/0!</v>
      </c>
      <c r="K1549" s="96">
        <f>_xlfn.MAXIFS('Details local delivery'!Z:Z,'Details local delivery'!B:B,A1549)</f>
        <v>0</v>
      </c>
      <c r="L1549" s="96">
        <f>_xlfn.MAXIFS('Details local delivery'!AA:AA,'Details local delivery'!B:B,A1549)</f>
        <v>0</v>
      </c>
      <c r="M1549" s="256">
        <f>IFERROR(_xlfn.MAXIFS('Details local delivery'!AB:AB,'Details local delivery'!B:B,A1549),"-")</f>
        <v>0</v>
      </c>
      <c r="N1549" s="104" t="e">
        <f t="shared" si="248"/>
        <v>#N/A</v>
      </c>
      <c r="O1549" s="104" t="e">
        <f t="shared" si="249"/>
        <v>#N/A</v>
      </c>
      <c r="P1549" s="99">
        <f t="shared" si="250"/>
        <v>0</v>
      </c>
      <c r="Q1549" s="100">
        <f t="shared" si="251"/>
        <v>0</v>
      </c>
      <c r="R1549" s="105" t="e">
        <f t="shared" si="252"/>
        <v>#DIV/0!</v>
      </c>
      <c r="S1549" s="101" t="e">
        <f t="shared" si="253"/>
        <v>#N/A</v>
      </c>
      <c r="T1549" s="102"/>
      <c r="U1549" s="107"/>
      <c r="V1549" s="5"/>
    </row>
    <row r="1550" spans="1:22" ht="15.6" hidden="1" x14ac:dyDescent="0.3">
      <c r="A1550" s="18"/>
      <c r="B1550" s="92" t="str">
        <f>+IFERROR(VLOOKUP(A1550,'Details local delivery'!B:C,2,0),"-")</f>
        <v>-</v>
      </c>
      <c r="C1550" s="93" t="str">
        <f t="shared" si="247"/>
        <v>-</v>
      </c>
      <c r="D1550" s="94" t="str">
        <f>+IFERROR(VLOOKUP(A1550,'Details local delivery'!B:E,4,0),"-")</f>
        <v>-</v>
      </c>
      <c r="E1550" s="94" t="e">
        <f>VLOOKUP(A1550,'Details local delivery'!B:L,11,0)</f>
        <v>#N/A</v>
      </c>
      <c r="F1550" s="94">
        <f>SUMIFS('Details local delivery'!M:M,'Details local delivery'!G:G,'RECAP Delivery Plan '!A1550)</f>
        <v>0</v>
      </c>
      <c r="G1550" s="94" t="e">
        <f>VLOOKUP(A1550,'Details local delivery'!B:J,9,0)</f>
        <v>#N/A</v>
      </c>
      <c r="H1550" s="95">
        <f>SUMIFS('Details local delivery'!K:K,'Details local delivery'!G:G,'RECAP Delivery Plan '!A1550)</f>
        <v>0</v>
      </c>
      <c r="I1550" s="96">
        <f>SUMIFS('Details local delivery'!Y:Y,'Details local delivery'!B:B,A:A)</f>
        <v>0</v>
      </c>
      <c r="J1550" s="97" t="e">
        <f>AVERAGEIFS('Details local delivery'!W:W,'Details local delivery'!B:B,A1550)</f>
        <v>#DIV/0!</v>
      </c>
      <c r="K1550" s="96">
        <f>_xlfn.MAXIFS('Details local delivery'!Z:Z,'Details local delivery'!B:B,A1550)</f>
        <v>0</v>
      </c>
      <c r="L1550" s="96">
        <f>_xlfn.MAXIFS('Details local delivery'!AA:AA,'Details local delivery'!B:B,A1550)</f>
        <v>0</v>
      </c>
      <c r="M1550" s="256">
        <f>IFERROR(_xlfn.MAXIFS('Details local delivery'!AB:AB,'Details local delivery'!B:B,A1550),"-")</f>
        <v>0</v>
      </c>
      <c r="N1550" s="104" t="e">
        <f t="shared" si="248"/>
        <v>#N/A</v>
      </c>
      <c r="O1550" s="104" t="e">
        <f t="shared" si="249"/>
        <v>#N/A</v>
      </c>
      <c r="P1550" s="99">
        <f t="shared" si="250"/>
        <v>0</v>
      </c>
      <c r="Q1550" s="100">
        <f t="shared" si="251"/>
        <v>0</v>
      </c>
      <c r="R1550" s="105" t="e">
        <f t="shared" si="252"/>
        <v>#DIV/0!</v>
      </c>
      <c r="S1550" s="101" t="e">
        <f t="shared" si="253"/>
        <v>#N/A</v>
      </c>
      <c r="T1550" s="102"/>
      <c r="U1550" s="107"/>
      <c r="V1550" s="5"/>
    </row>
    <row r="1551" spans="1:22" ht="15.6" hidden="1" x14ac:dyDescent="0.3">
      <c r="A1551" s="18"/>
      <c r="B1551" s="92" t="str">
        <f>+IFERROR(VLOOKUP(A1551,'Details local delivery'!B:C,2,0),"-")</f>
        <v>-</v>
      </c>
      <c r="C1551" s="93" t="str">
        <f t="shared" si="247"/>
        <v>-</v>
      </c>
      <c r="D1551" s="94" t="str">
        <f>+IFERROR(VLOOKUP(A1551,'Details local delivery'!B:E,4,0),"-")</f>
        <v>-</v>
      </c>
      <c r="E1551" s="94" t="e">
        <f>VLOOKUP(A1551,'Details local delivery'!B:L,11,0)</f>
        <v>#N/A</v>
      </c>
      <c r="F1551" s="94">
        <f>SUMIFS('Details local delivery'!M:M,'Details local delivery'!G:G,'RECAP Delivery Plan '!A1551)</f>
        <v>0</v>
      </c>
      <c r="G1551" s="94" t="e">
        <f>VLOOKUP(A1551,'Details local delivery'!B:J,9,0)</f>
        <v>#N/A</v>
      </c>
      <c r="H1551" s="95">
        <f>SUMIFS('Details local delivery'!K:K,'Details local delivery'!G:G,'RECAP Delivery Plan '!A1551)</f>
        <v>0</v>
      </c>
      <c r="I1551" s="96">
        <f>SUMIFS('Details local delivery'!Y:Y,'Details local delivery'!B:B,A:A)</f>
        <v>0</v>
      </c>
      <c r="J1551" s="97" t="e">
        <f>AVERAGEIFS('Details local delivery'!W:W,'Details local delivery'!B:B,A1551)</f>
        <v>#DIV/0!</v>
      </c>
      <c r="K1551" s="96">
        <f>_xlfn.MAXIFS('Details local delivery'!Z:Z,'Details local delivery'!B:B,A1551)</f>
        <v>0</v>
      </c>
      <c r="L1551" s="96">
        <f>_xlfn.MAXIFS('Details local delivery'!AA:AA,'Details local delivery'!B:B,A1551)</f>
        <v>0</v>
      </c>
      <c r="M1551" s="256">
        <f>IFERROR(_xlfn.MAXIFS('Details local delivery'!AB:AB,'Details local delivery'!B:B,A1551),"-")</f>
        <v>0</v>
      </c>
      <c r="N1551" s="104" t="e">
        <f t="shared" si="248"/>
        <v>#N/A</v>
      </c>
      <c r="O1551" s="104" t="e">
        <f t="shared" si="249"/>
        <v>#N/A</v>
      </c>
      <c r="P1551" s="99">
        <f t="shared" si="250"/>
        <v>0</v>
      </c>
      <c r="Q1551" s="100">
        <f t="shared" si="251"/>
        <v>0</v>
      </c>
      <c r="R1551" s="105" t="e">
        <f t="shared" si="252"/>
        <v>#DIV/0!</v>
      </c>
      <c r="S1551" s="101" t="e">
        <f t="shared" si="253"/>
        <v>#N/A</v>
      </c>
      <c r="T1551" s="102"/>
      <c r="U1551" s="107"/>
      <c r="V1551" s="5"/>
    </row>
    <row r="1552" spans="1:22" ht="15.6" hidden="1" x14ac:dyDescent="0.3">
      <c r="A1552" s="18"/>
      <c r="B1552" s="92" t="str">
        <f>+IFERROR(VLOOKUP(A1552,'Details local delivery'!B:C,2,0),"-")</f>
        <v>-</v>
      </c>
      <c r="C1552" s="93" t="str">
        <f t="shared" si="247"/>
        <v>-</v>
      </c>
      <c r="D1552" s="94" t="str">
        <f>+IFERROR(VLOOKUP(A1552,'Details local delivery'!B:E,4,0),"-")</f>
        <v>-</v>
      </c>
      <c r="E1552" s="94" t="e">
        <f>VLOOKUP(A1552,'Details local delivery'!B:L,11,0)</f>
        <v>#N/A</v>
      </c>
      <c r="F1552" s="94">
        <f>SUMIFS('Details local delivery'!M:M,'Details local delivery'!G:G,'RECAP Delivery Plan '!A1552)</f>
        <v>0</v>
      </c>
      <c r="G1552" s="94" t="e">
        <f>VLOOKUP(A1552,'Details local delivery'!B:J,9,0)</f>
        <v>#N/A</v>
      </c>
      <c r="H1552" s="95">
        <f>SUMIFS('Details local delivery'!K:K,'Details local delivery'!G:G,'RECAP Delivery Plan '!A1552)</f>
        <v>0</v>
      </c>
      <c r="I1552" s="96">
        <f>SUMIFS('Details local delivery'!Y:Y,'Details local delivery'!B:B,A:A)</f>
        <v>0</v>
      </c>
      <c r="J1552" s="97" t="e">
        <f>AVERAGEIFS('Details local delivery'!W:W,'Details local delivery'!B:B,A1552)</f>
        <v>#DIV/0!</v>
      </c>
      <c r="K1552" s="96">
        <f>_xlfn.MAXIFS('Details local delivery'!Z:Z,'Details local delivery'!B:B,A1552)</f>
        <v>0</v>
      </c>
      <c r="L1552" s="96">
        <f>_xlfn.MAXIFS('Details local delivery'!AA:AA,'Details local delivery'!B:B,A1552)</f>
        <v>0</v>
      </c>
      <c r="M1552" s="256">
        <f>IFERROR(_xlfn.MAXIFS('Details local delivery'!AB:AB,'Details local delivery'!B:B,A1552),"-")</f>
        <v>0</v>
      </c>
      <c r="N1552" s="104" t="e">
        <f t="shared" si="248"/>
        <v>#N/A</v>
      </c>
      <c r="O1552" s="104" t="e">
        <f t="shared" si="249"/>
        <v>#N/A</v>
      </c>
      <c r="P1552" s="99">
        <f t="shared" si="250"/>
        <v>0</v>
      </c>
      <c r="Q1552" s="100">
        <f t="shared" si="251"/>
        <v>0</v>
      </c>
      <c r="R1552" s="105" t="e">
        <f t="shared" si="252"/>
        <v>#DIV/0!</v>
      </c>
      <c r="S1552" s="101" t="e">
        <f t="shared" si="253"/>
        <v>#N/A</v>
      </c>
      <c r="T1552" s="102"/>
      <c r="U1552" s="107"/>
      <c r="V1552" s="5"/>
    </row>
    <row r="1553" spans="1:22" ht="15.6" hidden="1" x14ac:dyDescent="0.3">
      <c r="A1553" s="18"/>
      <c r="B1553" s="92" t="str">
        <f>+IFERROR(VLOOKUP(A1553,'Details local delivery'!B:C,2,0),"-")</f>
        <v>-</v>
      </c>
      <c r="C1553" s="93" t="str">
        <f t="shared" si="247"/>
        <v>-</v>
      </c>
      <c r="D1553" s="94" t="str">
        <f>+IFERROR(VLOOKUP(A1553,'Details local delivery'!B:E,4,0),"-")</f>
        <v>-</v>
      </c>
      <c r="E1553" s="94" t="e">
        <f>VLOOKUP(A1553,'Details local delivery'!B:L,11,0)</f>
        <v>#N/A</v>
      </c>
      <c r="F1553" s="94">
        <f>SUMIFS('Details local delivery'!M:M,'Details local delivery'!G:G,'RECAP Delivery Plan '!A1553)</f>
        <v>0</v>
      </c>
      <c r="G1553" s="94" t="e">
        <f>VLOOKUP(A1553,'Details local delivery'!B:J,9,0)</f>
        <v>#N/A</v>
      </c>
      <c r="H1553" s="95">
        <f>SUMIFS('Details local delivery'!K:K,'Details local delivery'!G:G,'RECAP Delivery Plan '!A1553)</f>
        <v>0</v>
      </c>
      <c r="I1553" s="96">
        <f>SUMIFS('Details local delivery'!Y:Y,'Details local delivery'!B:B,A:A)</f>
        <v>0</v>
      </c>
      <c r="J1553" s="97" t="e">
        <f>AVERAGEIFS('Details local delivery'!W:W,'Details local delivery'!B:B,A1553)</f>
        <v>#DIV/0!</v>
      </c>
      <c r="K1553" s="96">
        <f>_xlfn.MAXIFS('Details local delivery'!Z:Z,'Details local delivery'!B:B,A1553)</f>
        <v>0</v>
      </c>
      <c r="L1553" s="96">
        <f>_xlfn.MAXIFS('Details local delivery'!AA:AA,'Details local delivery'!B:B,A1553)</f>
        <v>0</v>
      </c>
      <c r="M1553" s="96">
        <f>_xlfn.MAXIFS('Details local delivery'!AB:AB,'Details local delivery'!B:B,A1553)</f>
        <v>0</v>
      </c>
      <c r="N1553" s="104" t="e">
        <f t="shared" si="248"/>
        <v>#N/A</v>
      </c>
      <c r="O1553" s="104" t="e">
        <f t="shared" si="249"/>
        <v>#N/A</v>
      </c>
      <c r="P1553" s="99">
        <f t="shared" si="250"/>
        <v>0</v>
      </c>
      <c r="Q1553" s="100">
        <f t="shared" si="251"/>
        <v>0</v>
      </c>
      <c r="R1553" s="105" t="e">
        <f t="shared" si="252"/>
        <v>#DIV/0!</v>
      </c>
      <c r="S1553" s="101" t="e">
        <f t="shared" si="253"/>
        <v>#N/A</v>
      </c>
      <c r="T1553" s="102"/>
      <c r="U1553" s="107"/>
      <c r="V1553" s="5"/>
    </row>
    <row r="1554" spans="1:22" ht="15.6" hidden="1" x14ac:dyDescent="0.3">
      <c r="A1554" s="18"/>
      <c r="B1554" s="92" t="str">
        <f>+IFERROR(VLOOKUP(A1554,'Details local delivery'!B:C,2,0),"-")</f>
        <v>-</v>
      </c>
      <c r="C1554" s="93" t="str">
        <f t="shared" si="247"/>
        <v>-</v>
      </c>
      <c r="D1554" s="94" t="str">
        <f>+IFERROR(VLOOKUP(A1554,'Details local delivery'!B:E,4,0),"-")</f>
        <v>-</v>
      </c>
      <c r="E1554" s="94" t="e">
        <f>VLOOKUP(A1554,'Details local delivery'!B:L,11,0)</f>
        <v>#N/A</v>
      </c>
      <c r="F1554" s="94">
        <f>SUMIFS('Details local delivery'!M:M,'Details local delivery'!G:G,'RECAP Delivery Plan '!A1554)</f>
        <v>0</v>
      </c>
      <c r="G1554" s="94" t="e">
        <f>VLOOKUP(A1554,'Details local delivery'!B:J,9,0)</f>
        <v>#N/A</v>
      </c>
      <c r="H1554" s="95">
        <f>SUMIFS('Details local delivery'!K:K,'Details local delivery'!G:G,'RECAP Delivery Plan '!A1554)</f>
        <v>0</v>
      </c>
      <c r="I1554" s="96">
        <f>SUMIFS('Details local delivery'!Y:Y,'Details local delivery'!B:B,A:A)</f>
        <v>0</v>
      </c>
      <c r="J1554" s="97" t="e">
        <f>AVERAGEIFS('Details local delivery'!W:W,'Details local delivery'!B:B,A1554)</f>
        <v>#DIV/0!</v>
      </c>
      <c r="K1554" s="96">
        <f>_xlfn.MAXIFS('Details local delivery'!Z:Z,'Details local delivery'!B:B,A1554)</f>
        <v>0</v>
      </c>
      <c r="L1554" s="96">
        <f>_xlfn.MAXIFS('Details local delivery'!AA:AA,'Details local delivery'!B:B,A1554)</f>
        <v>0</v>
      </c>
      <c r="M1554" s="96">
        <f>_xlfn.MAXIFS('Details local delivery'!AB:AB,'Details local delivery'!B:B,A1554)</f>
        <v>0</v>
      </c>
      <c r="N1554" s="104" t="e">
        <f t="shared" si="248"/>
        <v>#N/A</v>
      </c>
      <c r="O1554" s="104" t="e">
        <f t="shared" si="249"/>
        <v>#N/A</v>
      </c>
      <c r="P1554" s="99">
        <f t="shared" si="250"/>
        <v>0</v>
      </c>
      <c r="Q1554" s="100">
        <f t="shared" si="251"/>
        <v>0</v>
      </c>
      <c r="R1554" s="105" t="e">
        <f t="shared" si="252"/>
        <v>#DIV/0!</v>
      </c>
      <c r="S1554" s="101" t="e">
        <f t="shared" si="253"/>
        <v>#N/A</v>
      </c>
      <c r="T1554" s="102"/>
      <c r="U1554" s="107"/>
      <c r="V1554" s="5"/>
    </row>
    <row r="1555" spans="1:22" ht="15.6" hidden="1" x14ac:dyDescent="0.3">
      <c r="A1555" s="18"/>
      <c r="B1555" s="92" t="str">
        <f>+IFERROR(VLOOKUP(A1555,'Details local delivery'!B:C,2,0),"-")</f>
        <v>-</v>
      </c>
      <c r="C1555" s="93" t="str">
        <f t="shared" si="247"/>
        <v>-</v>
      </c>
      <c r="D1555" s="94" t="str">
        <f>+IFERROR(VLOOKUP(A1555,'Details local delivery'!B:E,4,0),"-")</f>
        <v>-</v>
      </c>
      <c r="E1555" s="94" t="e">
        <f>VLOOKUP(A1555,'Details local delivery'!B:L,11,0)</f>
        <v>#N/A</v>
      </c>
      <c r="F1555" s="94">
        <f>SUMIFS('Details local delivery'!M:M,'Details local delivery'!G:G,'RECAP Delivery Plan '!A1555)</f>
        <v>0</v>
      </c>
      <c r="G1555" s="94" t="e">
        <f>VLOOKUP(A1555,'Details local delivery'!B:J,9,0)</f>
        <v>#N/A</v>
      </c>
      <c r="H1555" s="95">
        <f>SUMIFS('Details local delivery'!K:K,'Details local delivery'!G:G,'RECAP Delivery Plan '!A1555)</f>
        <v>0</v>
      </c>
      <c r="I1555" s="96">
        <f>SUMIFS('Details local delivery'!Y:Y,'Details local delivery'!B:B,A:A)</f>
        <v>0</v>
      </c>
      <c r="J1555" s="97" t="e">
        <f>AVERAGEIFS('Details local delivery'!W:W,'Details local delivery'!B:B,A1555)</f>
        <v>#DIV/0!</v>
      </c>
      <c r="K1555" s="96">
        <f>_xlfn.MAXIFS('Details local delivery'!Z:Z,'Details local delivery'!B:B,A1555)</f>
        <v>0</v>
      </c>
      <c r="L1555" s="96">
        <f>_xlfn.MAXIFS('Details local delivery'!AA:AA,'Details local delivery'!B:B,A1555)</f>
        <v>0</v>
      </c>
      <c r="M1555" s="256">
        <f>IFERROR(_xlfn.MAXIFS('Details local delivery'!AB:AB,'Details local delivery'!B:B,A1555),"-")</f>
        <v>0</v>
      </c>
      <c r="N1555" s="104" t="e">
        <f t="shared" si="248"/>
        <v>#N/A</v>
      </c>
      <c r="O1555" s="104" t="e">
        <f t="shared" si="249"/>
        <v>#N/A</v>
      </c>
      <c r="P1555" s="99">
        <f t="shared" si="250"/>
        <v>0</v>
      </c>
      <c r="Q1555" s="100">
        <f t="shared" si="251"/>
        <v>0</v>
      </c>
      <c r="R1555" s="105" t="e">
        <f t="shared" si="252"/>
        <v>#DIV/0!</v>
      </c>
      <c r="S1555" s="101" t="e">
        <f t="shared" si="253"/>
        <v>#N/A</v>
      </c>
      <c r="T1555" s="102"/>
      <c r="U1555" s="107"/>
      <c r="V1555" s="5"/>
    </row>
    <row r="1556" spans="1:22" ht="15.6" hidden="1" x14ac:dyDescent="0.3">
      <c r="A1556" s="18"/>
      <c r="B1556" s="92" t="str">
        <f>+IFERROR(VLOOKUP(A1556,'Details local delivery'!B:C,2,0),"-")</f>
        <v>-</v>
      </c>
      <c r="C1556" s="93" t="str">
        <f t="shared" si="247"/>
        <v>-</v>
      </c>
      <c r="D1556" s="94" t="str">
        <f>+IFERROR(VLOOKUP(A1556,'Details local delivery'!B:E,4,0),"-")</f>
        <v>-</v>
      </c>
      <c r="E1556" s="94" t="e">
        <f>VLOOKUP(A1556,'Details local delivery'!B:L,11,0)</f>
        <v>#N/A</v>
      </c>
      <c r="F1556" s="94">
        <f>SUMIFS('Details local delivery'!M:M,'Details local delivery'!G:G,'RECAP Delivery Plan '!A1556)</f>
        <v>0</v>
      </c>
      <c r="G1556" s="94" t="e">
        <f>VLOOKUP(A1556,'Details local delivery'!B:J,9,0)</f>
        <v>#N/A</v>
      </c>
      <c r="H1556" s="95">
        <f>SUMIFS('Details local delivery'!K:K,'Details local delivery'!G:G,'RECAP Delivery Plan '!A1556)</f>
        <v>0</v>
      </c>
      <c r="I1556" s="96">
        <f>SUMIFS('Details local delivery'!Y:Y,'Details local delivery'!B:B,A:A)</f>
        <v>0</v>
      </c>
      <c r="J1556" s="97" t="e">
        <f>AVERAGEIFS('Details local delivery'!W:W,'Details local delivery'!B:B,A1556)</f>
        <v>#DIV/0!</v>
      </c>
      <c r="K1556" s="96">
        <f>_xlfn.MAXIFS('Details local delivery'!Z:Z,'Details local delivery'!B:B,A1556)</f>
        <v>0</v>
      </c>
      <c r="L1556" s="96">
        <f>_xlfn.MAXIFS('Details local delivery'!AA:AA,'Details local delivery'!B:B,A1556)</f>
        <v>0</v>
      </c>
      <c r="M1556" s="256">
        <f>IFERROR(_xlfn.MAXIFS('Details local delivery'!AB:AB,'Details local delivery'!B:B,A1556),"-")</f>
        <v>0</v>
      </c>
      <c r="N1556" s="104" t="e">
        <f t="shared" si="248"/>
        <v>#N/A</v>
      </c>
      <c r="O1556" s="104" t="e">
        <f t="shared" si="249"/>
        <v>#N/A</v>
      </c>
      <c r="P1556" s="99">
        <f t="shared" si="250"/>
        <v>0</v>
      </c>
      <c r="Q1556" s="100">
        <f t="shared" si="251"/>
        <v>0</v>
      </c>
      <c r="R1556" s="105" t="e">
        <f t="shared" si="252"/>
        <v>#DIV/0!</v>
      </c>
      <c r="S1556" s="101" t="e">
        <f t="shared" si="253"/>
        <v>#N/A</v>
      </c>
      <c r="T1556" s="102"/>
      <c r="U1556" s="107"/>
      <c r="V1556" s="5"/>
    </row>
    <row r="1557" spans="1:22" ht="15.6" hidden="1" x14ac:dyDescent="0.3">
      <c r="A1557" s="18"/>
      <c r="B1557" s="92" t="str">
        <f>+IFERROR(VLOOKUP(A1557,'Details local delivery'!B:C,2,0),"-")</f>
        <v>-</v>
      </c>
      <c r="C1557" s="93" t="str">
        <f t="shared" si="247"/>
        <v>-</v>
      </c>
      <c r="D1557" s="94" t="str">
        <f>+IFERROR(VLOOKUP(A1557,'Details local delivery'!B:E,4,0),"-")</f>
        <v>-</v>
      </c>
      <c r="E1557" s="94" t="e">
        <f>VLOOKUP(A1557,'Details local delivery'!B:L,11,0)</f>
        <v>#N/A</v>
      </c>
      <c r="F1557" s="94">
        <f>SUMIFS('Details local delivery'!M:M,'Details local delivery'!G:G,'RECAP Delivery Plan '!A1557)</f>
        <v>0</v>
      </c>
      <c r="G1557" s="94" t="e">
        <f>VLOOKUP(A1557,'Details local delivery'!B:J,9,0)</f>
        <v>#N/A</v>
      </c>
      <c r="H1557" s="95">
        <f>SUMIFS('Details local delivery'!K:K,'Details local delivery'!G:G,'RECAP Delivery Plan '!A1557)</f>
        <v>0</v>
      </c>
      <c r="I1557" s="96">
        <f>SUMIFS('Details local delivery'!Y:Y,'Details local delivery'!B:B,A:A)</f>
        <v>0</v>
      </c>
      <c r="J1557" s="97" t="e">
        <f>AVERAGEIFS('Details local delivery'!W:W,'Details local delivery'!B:B,A1557)</f>
        <v>#DIV/0!</v>
      </c>
      <c r="K1557" s="96">
        <f>_xlfn.MAXIFS('Details local delivery'!Z:Z,'Details local delivery'!B:B,A1557)</f>
        <v>0</v>
      </c>
      <c r="L1557" s="96">
        <f>_xlfn.MAXIFS('Details local delivery'!AA:AA,'Details local delivery'!B:B,A1557)</f>
        <v>0</v>
      </c>
      <c r="M1557" s="96">
        <f>_xlfn.MAXIFS('Details local delivery'!AB:AB,'Details local delivery'!B:B,A1557)</f>
        <v>0</v>
      </c>
      <c r="N1557" s="104" t="e">
        <f t="shared" si="248"/>
        <v>#N/A</v>
      </c>
      <c r="O1557" s="104" t="e">
        <f t="shared" si="249"/>
        <v>#N/A</v>
      </c>
      <c r="P1557" s="99">
        <f t="shared" si="250"/>
        <v>0</v>
      </c>
      <c r="Q1557" s="100">
        <f t="shared" si="251"/>
        <v>0</v>
      </c>
      <c r="R1557" s="105" t="e">
        <f t="shared" si="252"/>
        <v>#DIV/0!</v>
      </c>
      <c r="S1557" s="101" t="e">
        <f t="shared" si="253"/>
        <v>#N/A</v>
      </c>
      <c r="T1557" s="102"/>
      <c r="U1557" s="107"/>
      <c r="V1557" s="5"/>
    </row>
    <row r="1558" spans="1:22" ht="15.6" hidden="1" x14ac:dyDescent="0.3">
      <c r="A1558" s="18"/>
      <c r="B1558" s="92" t="str">
        <f>+IFERROR(VLOOKUP(A1558,'Details local delivery'!B:C,2,0),"-")</f>
        <v>-</v>
      </c>
      <c r="C1558" s="93" t="str">
        <f t="shared" si="247"/>
        <v>-</v>
      </c>
      <c r="D1558" s="94" t="str">
        <f>+IFERROR(VLOOKUP(A1558,'Details local delivery'!B:E,4,0),"-")</f>
        <v>-</v>
      </c>
      <c r="E1558" s="94" t="e">
        <f>VLOOKUP(A1558,'Details local delivery'!B:L,11,0)</f>
        <v>#N/A</v>
      </c>
      <c r="F1558" s="94">
        <f>SUMIFS('Details local delivery'!M:M,'Details local delivery'!G:G,'RECAP Delivery Plan '!A1558)</f>
        <v>0</v>
      </c>
      <c r="G1558" s="94" t="e">
        <f>VLOOKUP(A1558,'Details local delivery'!B:J,9,0)</f>
        <v>#N/A</v>
      </c>
      <c r="H1558" s="95">
        <f>SUMIFS('Details local delivery'!K:K,'Details local delivery'!G:G,'RECAP Delivery Plan '!A1558)</f>
        <v>0</v>
      </c>
      <c r="I1558" s="96">
        <f>SUMIFS('Details local delivery'!Y:Y,'Details local delivery'!B:B,A:A)</f>
        <v>0</v>
      </c>
      <c r="J1558" s="97" t="e">
        <f>AVERAGEIFS('Details local delivery'!W:W,'Details local delivery'!B:B,A1558)</f>
        <v>#DIV/0!</v>
      </c>
      <c r="K1558" s="96">
        <f>_xlfn.MAXIFS('Details local delivery'!Z:Z,'Details local delivery'!B:B,A1558)</f>
        <v>0</v>
      </c>
      <c r="L1558" s="96">
        <f>_xlfn.MAXIFS('Details local delivery'!AA:AA,'Details local delivery'!B:B,A1558)</f>
        <v>0</v>
      </c>
      <c r="M1558" s="96">
        <f>_xlfn.MAXIFS('Details local delivery'!AB:AB,'Details local delivery'!B:B,A1558)</f>
        <v>0</v>
      </c>
      <c r="N1558" s="104" t="e">
        <f t="shared" si="248"/>
        <v>#N/A</v>
      </c>
      <c r="O1558" s="104" t="e">
        <f t="shared" si="249"/>
        <v>#N/A</v>
      </c>
      <c r="P1558" s="99">
        <f t="shared" si="250"/>
        <v>0</v>
      </c>
      <c r="Q1558" s="100">
        <f t="shared" si="251"/>
        <v>0</v>
      </c>
      <c r="R1558" s="105" t="e">
        <f t="shared" si="252"/>
        <v>#DIV/0!</v>
      </c>
      <c r="S1558" s="101" t="e">
        <f t="shared" si="253"/>
        <v>#N/A</v>
      </c>
      <c r="T1558" s="102"/>
      <c r="U1558" s="107"/>
      <c r="V1558" s="5"/>
    </row>
    <row r="1559" spans="1:22" ht="15.6" hidden="1" x14ac:dyDescent="0.3">
      <c r="A1559" s="18"/>
      <c r="B1559" s="92" t="str">
        <f>+IFERROR(VLOOKUP(A1559,'Details local delivery'!B:C,2,0),"-")</f>
        <v>-</v>
      </c>
      <c r="C1559" s="93" t="str">
        <f t="shared" si="247"/>
        <v>-</v>
      </c>
      <c r="D1559" s="94" t="str">
        <f>+IFERROR(VLOOKUP(A1559,'Details local delivery'!B:E,4,0),"-")</f>
        <v>-</v>
      </c>
      <c r="E1559" s="94" t="e">
        <f>VLOOKUP(A1559,'Details local delivery'!B:L,11,0)</f>
        <v>#N/A</v>
      </c>
      <c r="F1559" s="94">
        <f>SUMIFS('Details local delivery'!M:M,'Details local delivery'!G:G,'RECAP Delivery Plan '!A1559)</f>
        <v>0</v>
      </c>
      <c r="G1559" s="94" t="e">
        <f>VLOOKUP(A1559,'Details local delivery'!B:J,9,0)</f>
        <v>#N/A</v>
      </c>
      <c r="H1559" s="95">
        <f>SUMIFS('Details local delivery'!K:K,'Details local delivery'!G:G,'RECAP Delivery Plan '!A1559)</f>
        <v>0</v>
      </c>
      <c r="I1559" s="96">
        <f>SUMIFS('Details local delivery'!Y:Y,'Details local delivery'!B:B,A:A)</f>
        <v>0</v>
      </c>
      <c r="J1559" s="97" t="e">
        <f>AVERAGEIFS('Details local delivery'!W:W,'Details local delivery'!B:B,A1559)</f>
        <v>#DIV/0!</v>
      </c>
      <c r="K1559" s="96">
        <f>_xlfn.MAXIFS('Details local delivery'!Z:Z,'Details local delivery'!B:B,A1559)</f>
        <v>0</v>
      </c>
      <c r="L1559" s="96">
        <f>_xlfn.MAXIFS('Details local delivery'!AA:AA,'Details local delivery'!B:B,A1559)</f>
        <v>0</v>
      </c>
      <c r="M1559" s="256">
        <f>IFERROR(_xlfn.MAXIFS('Details local delivery'!AB:AB,'Details local delivery'!B:B,A1559),"-")</f>
        <v>0</v>
      </c>
      <c r="N1559" s="104" t="e">
        <f t="shared" si="248"/>
        <v>#N/A</v>
      </c>
      <c r="O1559" s="104" t="e">
        <f t="shared" si="249"/>
        <v>#N/A</v>
      </c>
      <c r="P1559" s="99">
        <f t="shared" si="250"/>
        <v>0</v>
      </c>
      <c r="Q1559" s="100">
        <f t="shared" si="251"/>
        <v>0</v>
      </c>
      <c r="R1559" s="105" t="e">
        <f t="shared" si="252"/>
        <v>#DIV/0!</v>
      </c>
      <c r="S1559" s="101" t="e">
        <f t="shared" si="253"/>
        <v>#N/A</v>
      </c>
      <c r="T1559" s="102"/>
      <c r="U1559" s="107"/>
      <c r="V1559" s="5"/>
    </row>
    <row r="1560" spans="1:22" ht="15.6" hidden="1" x14ac:dyDescent="0.3">
      <c r="A1560" s="18"/>
      <c r="B1560" s="92" t="str">
        <f>+IFERROR(VLOOKUP(A1560,'Details local delivery'!B:C,2,0),"-")</f>
        <v>-</v>
      </c>
      <c r="C1560" s="93" t="str">
        <f t="shared" si="247"/>
        <v>-</v>
      </c>
      <c r="D1560" s="94" t="str">
        <f>+IFERROR(VLOOKUP(A1560,'Details local delivery'!B:E,4,0),"-")</f>
        <v>-</v>
      </c>
      <c r="E1560" s="94" t="e">
        <f>VLOOKUP(A1560,'Details local delivery'!B:L,11,0)</f>
        <v>#N/A</v>
      </c>
      <c r="F1560" s="94">
        <f>SUMIFS('Details local delivery'!M:M,'Details local delivery'!G:G,'RECAP Delivery Plan '!A1560)</f>
        <v>0</v>
      </c>
      <c r="G1560" s="94" t="e">
        <f>VLOOKUP(A1560,'Details local delivery'!B:J,9,0)</f>
        <v>#N/A</v>
      </c>
      <c r="H1560" s="95">
        <f>SUMIFS('Details local delivery'!K:K,'Details local delivery'!G:G,'RECAP Delivery Plan '!A1560)</f>
        <v>0</v>
      </c>
      <c r="I1560" s="96">
        <f>SUMIFS('Details local delivery'!Y:Y,'Details local delivery'!B:B,A:A)</f>
        <v>0</v>
      </c>
      <c r="J1560" s="97" t="e">
        <f>AVERAGEIFS('Details local delivery'!W:W,'Details local delivery'!B:B,A1560)</f>
        <v>#DIV/0!</v>
      </c>
      <c r="K1560" s="96">
        <f>_xlfn.MAXIFS('Details local delivery'!Z:Z,'Details local delivery'!B:B,A1560)</f>
        <v>0</v>
      </c>
      <c r="L1560" s="96">
        <f>_xlfn.MAXIFS('Details local delivery'!AA:AA,'Details local delivery'!B:B,A1560)</f>
        <v>0</v>
      </c>
      <c r="M1560" s="96">
        <f>_xlfn.MAXIFS('Details local delivery'!AB:AB,'Details local delivery'!B:B,A1560)</f>
        <v>0</v>
      </c>
      <c r="N1560" s="104" t="e">
        <f t="shared" si="248"/>
        <v>#N/A</v>
      </c>
      <c r="O1560" s="104" t="e">
        <f t="shared" si="249"/>
        <v>#N/A</v>
      </c>
      <c r="P1560" s="99">
        <f t="shared" si="250"/>
        <v>0</v>
      </c>
      <c r="Q1560" s="100">
        <f t="shared" si="251"/>
        <v>0</v>
      </c>
      <c r="R1560" s="105" t="e">
        <f t="shared" si="252"/>
        <v>#DIV/0!</v>
      </c>
      <c r="S1560" s="101" t="e">
        <f t="shared" si="253"/>
        <v>#N/A</v>
      </c>
      <c r="T1560" s="102"/>
      <c r="U1560" s="107"/>
      <c r="V1560" s="5"/>
    </row>
    <row r="1561" spans="1:22" ht="15.6" hidden="1" x14ac:dyDescent="0.3">
      <c r="A1561" s="18"/>
      <c r="B1561" s="92" t="str">
        <f>+IFERROR(VLOOKUP(A1561,'Details local delivery'!B:C,2,0),"-")</f>
        <v>-</v>
      </c>
      <c r="C1561" s="93" t="str">
        <f t="shared" si="247"/>
        <v>-</v>
      </c>
      <c r="D1561" s="94" t="str">
        <f>+IFERROR(VLOOKUP(A1561,'Details local delivery'!B:E,4,0),"-")</f>
        <v>-</v>
      </c>
      <c r="E1561" s="94" t="e">
        <f>VLOOKUP(A1561,'Details local delivery'!B:L,11,0)</f>
        <v>#N/A</v>
      </c>
      <c r="F1561" s="94">
        <f>SUMIFS('Details local delivery'!M:M,'Details local delivery'!G:G,'RECAP Delivery Plan '!A1561)</f>
        <v>0</v>
      </c>
      <c r="G1561" s="94" t="e">
        <f>VLOOKUP(A1561,'Details local delivery'!B:J,9,0)</f>
        <v>#N/A</v>
      </c>
      <c r="H1561" s="95">
        <f>SUMIFS('Details local delivery'!K:K,'Details local delivery'!G:G,'RECAP Delivery Plan '!A1561)</f>
        <v>0</v>
      </c>
      <c r="I1561" s="96">
        <f>SUMIFS('Details local delivery'!Y:Y,'Details local delivery'!B:B,A:A)</f>
        <v>0</v>
      </c>
      <c r="J1561" s="97" t="e">
        <f>AVERAGEIFS('Details local delivery'!W:W,'Details local delivery'!B:B,A1561)</f>
        <v>#DIV/0!</v>
      </c>
      <c r="K1561" s="96">
        <f>_xlfn.MAXIFS('Details local delivery'!Z:Z,'Details local delivery'!B:B,A1561)</f>
        <v>0</v>
      </c>
      <c r="L1561" s="96">
        <f>_xlfn.MAXIFS('Details local delivery'!AA:AA,'Details local delivery'!B:B,A1561)</f>
        <v>0</v>
      </c>
      <c r="M1561" s="96">
        <f>_xlfn.MAXIFS('Details local delivery'!AB:AB,'Details local delivery'!B:B,A1561)</f>
        <v>0</v>
      </c>
      <c r="N1561" s="104" t="e">
        <f t="shared" si="248"/>
        <v>#N/A</v>
      </c>
      <c r="O1561" s="104" t="e">
        <f t="shared" si="249"/>
        <v>#N/A</v>
      </c>
      <c r="P1561" s="99">
        <f t="shared" si="250"/>
        <v>0</v>
      </c>
      <c r="Q1561" s="100">
        <f t="shared" si="251"/>
        <v>0</v>
      </c>
      <c r="R1561" s="105" t="e">
        <f t="shared" si="252"/>
        <v>#DIV/0!</v>
      </c>
      <c r="S1561" s="101" t="e">
        <f t="shared" si="253"/>
        <v>#N/A</v>
      </c>
      <c r="T1561" s="102"/>
      <c r="U1561" s="107"/>
      <c r="V1561" s="5"/>
    </row>
    <row r="1562" spans="1:22" ht="15.6" hidden="1" x14ac:dyDescent="0.3">
      <c r="A1562" s="18"/>
      <c r="B1562" s="92" t="str">
        <f>+IFERROR(VLOOKUP(A1562,'Details local delivery'!B:C,2,0),"-")</f>
        <v>-</v>
      </c>
      <c r="C1562" s="93" t="str">
        <f t="shared" si="247"/>
        <v>-</v>
      </c>
      <c r="D1562" s="94" t="str">
        <f>+IFERROR(VLOOKUP(A1562,'Details local delivery'!B:E,4,0),"-")</f>
        <v>-</v>
      </c>
      <c r="E1562" s="94" t="e">
        <f>VLOOKUP(A1562,'Details local delivery'!B:L,11,0)</f>
        <v>#N/A</v>
      </c>
      <c r="F1562" s="94">
        <f>SUMIFS('Details local delivery'!M:M,'Details local delivery'!G:G,'RECAP Delivery Plan '!A1562)</f>
        <v>0</v>
      </c>
      <c r="G1562" s="94" t="e">
        <f>VLOOKUP(A1562,'Details local delivery'!B:J,9,0)</f>
        <v>#N/A</v>
      </c>
      <c r="H1562" s="95">
        <f>SUMIFS('Details local delivery'!K:K,'Details local delivery'!G:G,'RECAP Delivery Plan '!A1562)</f>
        <v>0</v>
      </c>
      <c r="I1562" s="96">
        <f>SUMIFS('Details local delivery'!Y:Y,'Details local delivery'!B:B,A:A)</f>
        <v>0</v>
      </c>
      <c r="J1562" s="97" t="e">
        <f>AVERAGEIFS('Details local delivery'!W:W,'Details local delivery'!B:B,A1562)</f>
        <v>#DIV/0!</v>
      </c>
      <c r="K1562" s="96">
        <f>_xlfn.MAXIFS('Details local delivery'!Z:Z,'Details local delivery'!B:B,A1562)</f>
        <v>0</v>
      </c>
      <c r="L1562" s="96">
        <f>_xlfn.MAXIFS('Details local delivery'!AA:AA,'Details local delivery'!B:B,A1562)</f>
        <v>0</v>
      </c>
      <c r="M1562" s="256">
        <f>IFERROR(_xlfn.MAXIFS('Details local delivery'!AB:AB,'Details local delivery'!B:B,A1562),"-")</f>
        <v>0</v>
      </c>
      <c r="N1562" s="104" t="e">
        <f t="shared" si="248"/>
        <v>#N/A</v>
      </c>
      <c r="O1562" s="104" t="e">
        <f t="shared" si="249"/>
        <v>#N/A</v>
      </c>
      <c r="P1562" s="99">
        <f t="shared" si="250"/>
        <v>0</v>
      </c>
      <c r="Q1562" s="100">
        <f t="shared" si="251"/>
        <v>0</v>
      </c>
      <c r="R1562" s="105" t="e">
        <f t="shared" si="252"/>
        <v>#DIV/0!</v>
      </c>
      <c r="S1562" s="101" t="e">
        <f t="shared" si="253"/>
        <v>#N/A</v>
      </c>
      <c r="T1562" s="102"/>
      <c r="U1562" s="107"/>
      <c r="V1562" s="5"/>
    </row>
    <row r="1563" spans="1:22" ht="15.6" hidden="1" x14ac:dyDescent="0.3">
      <c r="A1563" s="18"/>
      <c r="B1563" s="92" t="str">
        <f>+IFERROR(VLOOKUP(A1563,'Details local delivery'!B:C,2,0),"-")</f>
        <v>-</v>
      </c>
      <c r="C1563" s="93" t="str">
        <f t="shared" si="247"/>
        <v>-</v>
      </c>
      <c r="D1563" s="94" t="str">
        <f>+IFERROR(VLOOKUP(A1563,'Details local delivery'!B:E,4,0),"-")</f>
        <v>-</v>
      </c>
      <c r="E1563" s="94" t="e">
        <f>VLOOKUP(A1563,'Details local delivery'!B:L,11,0)</f>
        <v>#N/A</v>
      </c>
      <c r="F1563" s="94">
        <f>SUMIFS('Details local delivery'!M:M,'Details local delivery'!G:G,'RECAP Delivery Plan '!A1563)</f>
        <v>0</v>
      </c>
      <c r="G1563" s="94" t="e">
        <f>VLOOKUP(A1563,'Details local delivery'!B:J,9,0)</f>
        <v>#N/A</v>
      </c>
      <c r="H1563" s="95">
        <f>SUMIFS('Details local delivery'!K:K,'Details local delivery'!G:G,'RECAP Delivery Plan '!A1563)</f>
        <v>0</v>
      </c>
      <c r="I1563" s="96">
        <f>SUMIFS('Details local delivery'!Y:Y,'Details local delivery'!B:B,A:A)</f>
        <v>0</v>
      </c>
      <c r="J1563" s="97" t="e">
        <f>AVERAGEIFS('Details local delivery'!W:W,'Details local delivery'!B:B,A1563)</f>
        <v>#DIV/0!</v>
      </c>
      <c r="K1563" s="96">
        <f>_xlfn.MAXIFS('Details local delivery'!Z:Z,'Details local delivery'!B:B,A1563)</f>
        <v>0</v>
      </c>
      <c r="L1563" s="96">
        <f>_xlfn.MAXIFS('Details local delivery'!AA:AA,'Details local delivery'!B:B,A1563)</f>
        <v>0</v>
      </c>
      <c r="M1563" s="96">
        <f>_xlfn.MAXIFS('Details local delivery'!AB:AB,'Details local delivery'!B:B,A1563)</f>
        <v>0</v>
      </c>
      <c r="N1563" s="104" t="e">
        <f t="shared" si="248"/>
        <v>#N/A</v>
      </c>
      <c r="O1563" s="104" t="e">
        <f t="shared" si="249"/>
        <v>#N/A</v>
      </c>
      <c r="P1563" s="99">
        <f t="shared" si="250"/>
        <v>0</v>
      </c>
      <c r="Q1563" s="100">
        <f t="shared" si="251"/>
        <v>0</v>
      </c>
      <c r="R1563" s="105" t="e">
        <f t="shared" si="252"/>
        <v>#DIV/0!</v>
      </c>
      <c r="S1563" s="101" t="e">
        <f t="shared" si="253"/>
        <v>#N/A</v>
      </c>
      <c r="T1563" s="102"/>
      <c r="U1563" s="107"/>
      <c r="V1563" s="5"/>
    </row>
    <row r="1564" spans="1:22" ht="15.6" hidden="1" x14ac:dyDescent="0.3">
      <c r="A1564" s="18"/>
      <c r="B1564" s="92" t="str">
        <f>+IFERROR(VLOOKUP(A1564,'Details local delivery'!B:C,2,0),"-")</f>
        <v>-</v>
      </c>
      <c r="C1564" s="93" t="str">
        <f t="shared" si="247"/>
        <v>-</v>
      </c>
      <c r="D1564" s="94" t="str">
        <f>+IFERROR(VLOOKUP(A1564,'Details local delivery'!B:E,4,0),"-")</f>
        <v>-</v>
      </c>
      <c r="E1564" s="94" t="e">
        <f>VLOOKUP(A1564,'Details local delivery'!B:L,11,0)</f>
        <v>#N/A</v>
      </c>
      <c r="F1564" s="94">
        <f>SUMIFS('Details local delivery'!M:M,'Details local delivery'!G:G,'RECAP Delivery Plan '!A1564)</f>
        <v>0</v>
      </c>
      <c r="G1564" s="94" t="e">
        <f>VLOOKUP(A1564,'Details local delivery'!B:J,9,0)</f>
        <v>#N/A</v>
      </c>
      <c r="H1564" s="95">
        <f>SUMIFS('Details local delivery'!K:K,'Details local delivery'!G:G,'RECAP Delivery Plan '!A1564)</f>
        <v>0</v>
      </c>
      <c r="I1564" s="96">
        <f>SUMIFS('Details local delivery'!Y:Y,'Details local delivery'!B:B,A:A)</f>
        <v>0</v>
      </c>
      <c r="J1564" s="97" t="e">
        <f>AVERAGEIFS('Details local delivery'!W:W,'Details local delivery'!B:B,A1564)</f>
        <v>#DIV/0!</v>
      </c>
      <c r="K1564" s="96">
        <f>_xlfn.MAXIFS('Details local delivery'!Z:Z,'Details local delivery'!B:B,A1564)</f>
        <v>0</v>
      </c>
      <c r="L1564" s="96">
        <f>_xlfn.MAXIFS('Details local delivery'!AA:AA,'Details local delivery'!B:B,A1564)</f>
        <v>0</v>
      </c>
      <c r="M1564" s="256">
        <f>IFERROR(_xlfn.MAXIFS('Details local delivery'!AB:AB,'Details local delivery'!B:B,A1564),"-")</f>
        <v>0</v>
      </c>
      <c r="N1564" s="104" t="e">
        <f t="shared" si="248"/>
        <v>#N/A</v>
      </c>
      <c r="O1564" s="104" t="e">
        <f t="shared" si="249"/>
        <v>#N/A</v>
      </c>
      <c r="P1564" s="99">
        <f t="shared" si="250"/>
        <v>0</v>
      </c>
      <c r="Q1564" s="100">
        <f t="shared" si="251"/>
        <v>0</v>
      </c>
      <c r="R1564" s="105" t="e">
        <f t="shared" si="252"/>
        <v>#DIV/0!</v>
      </c>
      <c r="S1564" s="101" t="e">
        <f t="shared" si="253"/>
        <v>#N/A</v>
      </c>
      <c r="T1564" s="102"/>
      <c r="U1564" s="107"/>
      <c r="V1564" s="5"/>
    </row>
    <row r="1565" spans="1:22" ht="15.6" hidden="1" x14ac:dyDescent="0.3">
      <c r="A1565" s="18"/>
      <c r="B1565" s="92" t="str">
        <f>+IFERROR(VLOOKUP(A1565,'Details local delivery'!B:C,2,0),"-")</f>
        <v>-</v>
      </c>
      <c r="C1565" s="93" t="str">
        <f t="shared" si="247"/>
        <v>-</v>
      </c>
      <c r="D1565" s="94" t="str">
        <f>+IFERROR(VLOOKUP(A1565,'Details local delivery'!B:E,4,0),"-")</f>
        <v>-</v>
      </c>
      <c r="E1565" s="94" t="e">
        <f>VLOOKUP(A1565,'Details local delivery'!B:L,11,0)</f>
        <v>#N/A</v>
      </c>
      <c r="F1565" s="94">
        <f>SUMIFS('Details local delivery'!M:M,'Details local delivery'!G:G,'RECAP Delivery Plan '!A1565)</f>
        <v>0</v>
      </c>
      <c r="G1565" s="94" t="e">
        <f>VLOOKUP(A1565,'Details local delivery'!B:J,9,0)</f>
        <v>#N/A</v>
      </c>
      <c r="H1565" s="95">
        <f>SUMIFS('Details local delivery'!K:K,'Details local delivery'!G:G,'RECAP Delivery Plan '!A1565)</f>
        <v>0</v>
      </c>
      <c r="I1565" s="96">
        <f>SUMIFS('Details local delivery'!Y:Y,'Details local delivery'!B:B,A:A)</f>
        <v>0</v>
      </c>
      <c r="J1565" s="97" t="e">
        <f>AVERAGEIFS('Details local delivery'!W:W,'Details local delivery'!B:B,A1565)</f>
        <v>#DIV/0!</v>
      </c>
      <c r="K1565" s="96">
        <f>_xlfn.MAXIFS('Details local delivery'!Z:Z,'Details local delivery'!B:B,A1565)</f>
        <v>0</v>
      </c>
      <c r="L1565" s="96">
        <f>_xlfn.MAXIFS('Details local delivery'!AA:AA,'Details local delivery'!B:B,A1565)</f>
        <v>0</v>
      </c>
      <c r="M1565" s="256">
        <f>IFERROR(_xlfn.MAXIFS('Details local delivery'!AB:AB,'Details local delivery'!B:B,A1565),"-")</f>
        <v>0</v>
      </c>
      <c r="N1565" s="104" t="e">
        <f t="shared" si="248"/>
        <v>#N/A</v>
      </c>
      <c r="O1565" s="104" t="e">
        <f t="shared" si="249"/>
        <v>#N/A</v>
      </c>
      <c r="P1565" s="99">
        <f t="shared" si="250"/>
        <v>0</v>
      </c>
      <c r="Q1565" s="100">
        <f t="shared" si="251"/>
        <v>0</v>
      </c>
      <c r="R1565" s="105" t="e">
        <f t="shared" si="252"/>
        <v>#DIV/0!</v>
      </c>
      <c r="S1565" s="101" t="e">
        <f t="shared" si="253"/>
        <v>#N/A</v>
      </c>
      <c r="T1565" s="102"/>
      <c r="U1565" s="107"/>
      <c r="V1565" s="5"/>
    </row>
    <row r="1566" spans="1:22" ht="15.6" hidden="1" x14ac:dyDescent="0.3">
      <c r="A1566" s="18"/>
      <c r="B1566" s="92" t="str">
        <f>+IFERROR(VLOOKUP(A1566,'Details local delivery'!B:C,2,0),"-")</f>
        <v>-</v>
      </c>
      <c r="C1566" s="93" t="str">
        <f t="shared" si="247"/>
        <v>-</v>
      </c>
      <c r="D1566" s="94" t="str">
        <f>+IFERROR(VLOOKUP(A1566,'Details local delivery'!B:E,4,0),"-")</f>
        <v>-</v>
      </c>
      <c r="E1566" s="94" t="e">
        <f>VLOOKUP(A1566,'Details local delivery'!B:L,11,0)</f>
        <v>#N/A</v>
      </c>
      <c r="F1566" s="94">
        <f>SUMIFS('Details local delivery'!M:M,'Details local delivery'!G:G,'RECAP Delivery Plan '!A1566)</f>
        <v>0</v>
      </c>
      <c r="G1566" s="94" t="e">
        <f>VLOOKUP(A1566,'Details local delivery'!B:J,9,0)</f>
        <v>#N/A</v>
      </c>
      <c r="H1566" s="95">
        <f>SUMIFS('Details local delivery'!K:K,'Details local delivery'!G:G,'RECAP Delivery Plan '!A1566)</f>
        <v>0</v>
      </c>
      <c r="I1566" s="96">
        <f>SUMIFS('Details local delivery'!Y:Y,'Details local delivery'!B:B,A:A)</f>
        <v>0</v>
      </c>
      <c r="J1566" s="97" t="e">
        <f>AVERAGEIFS('Details local delivery'!W:W,'Details local delivery'!B:B,A1566)</f>
        <v>#DIV/0!</v>
      </c>
      <c r="K1566" s="96">
        <f>_xlfn.MAXIFS('Details local delivery'!Z:Z,'Details local delivery'!B:B,A1566)</f>
        <v>0</v>
      </c>
      <c r="L1566" s="96">
        <f>_xlfn.MAXIFS('Details local delivery'!AA:AA,'Details local delivery'!B:B,A1566)</f>
        <v>0</v>
      </c>
      <c r="M1566" s="256">
        <f>IFERROR(_xlfn.MAXIFS('Details local delivery'!AB:AB,'Details local delivery'!B:B,A1566),"-")</f>
        <v>0</v>
      </c>
      <c r="N1566" s="104" t="e">
        <f t="shared" si="248"/>
        <v>#N/A</v>
      </c>
      <c r="O1566" s="104" t="e">
        <f t="shared" si="249"/>
        <v>#N/A</v>
      </c>
      <c r="P1566" s="99">
        <f t="shared" si="250"/>
        <v>0</v>
      </c>
      <c r="Q1566" s="100">
        <f t="shared" si="251"/>
        <v>0</v>
      </c>
      <c r="R1566" s="105" t="e">
        <f t="shared" si="252"/>
        <v>#DIV/0!</v>
      </c>
      <c r="S1566" s="101" t="e">
        <f t="shared" si="253"/>
        <v>#N/A</v>
      </c>
      <c r="T1566" s="102"/>
      <c r="U1566" s="107"/>
      <c r="V1566" s="5"/>
    </row>
    <row r="1567" spans="1:22" ht="15.6" hidden="1" x14ac:dyDescent="0.3">
      <c r="A1567" s="18"/>
      <c r="B1567" s="92" t="str">
        <f>+IFERROR(VLOOKUP(A1567,'Details local delivery'!B:C,2,0),"-")</f>
        <v>-</v>
      </c>
      <c r="C1567" s="93" t="str">
        <f t="shared" si="247"/>
        <v>-</v>
      </c>
      <c r="D1567" s="94" t="str">
        <f>+IFERROR(VLOOKUP(A1567,'Details local delivery'!B:E,4,0),"-")</f>
        <v>-</v>
      </c>
      <c r="E1567" s="94" t="e">
        <f>VLOOKUP(A1567,'Details local delivery'!B:L,11,0)</f>
        <v>#N/A</v>
      </c>
      <c r="F1567" s="94">
        <f>SUMIFS('Details local delivery'!M:M,'Details local delivery'!G:G,'RECAP Delivery Plan '!A1567)</f>
        <v>0</v>
      </c>
      <c r="G1567" s="94" t="e">
        <f>VLOOKUP(A1567,'Details local delivery'!B:J,9,0)</f>
        <v>#N/A</v>
      </c>
      <c r="H1567" s="95">
        <f>SUMIFS('Details local delivery'!K:K,'Details local delivery'!G:G,'RECAP Delivery Plan '!A1567)</f>
        <v>0</v>
      </c>
      <c r="I1567" s="96">
        <f>SUMIFS('Details local delivery'!Y:Y,'Details local delivery'!B:B,A:A)</f>
        <v>0</v>
      </c>
      <c r="J1567" s="97" t="e">
        <f>AVERAGEIFS('Details local delivery'!W:W,'Details local delivery'!B:B,A1567)</f>
        <v>#DIV/0!</v>
      </c>
      <c r="K1567" s="96">
        <f>_xlfn.MAXIFS('Details local delivery'!Z:Z,'Details local delivery'!B:B,A1567)</f>
        <v>0</v>
      </c>
      <c r="L1567" s="96">
        <f>_xlfn.MAXIFS('Details local delivery'!AA:AA,'Details local delivery'!B:B,A1567)</f>
        <v>0</v>
      </c>
      <c r="M1567" s="256">
        <f>IFERROR(_xlfn.MAXIFS('Details local delivery'!AB:AB,'Details local delivery'!B:B,A1567),"-")</f>
        <v>0</v>
      </c>
      <c r="N1567" s="104" t="e">
        <f t="shared" si="248"/>
        <v>#N/A</v>
      </c>
      <c r="O1567" s="104" t="e">
        <f t="shared" si="249"/>
        <v>#N/A</v>
      </c>
      <c r="P1567" s="99">
        <f t="shared" si="250"/>
        <v>0</v>
      </c>
      <c r="Q1567" s="100">
        <f t="shared" si="251"/>
        <v>0</v>
      </c>
      <c r="R1567" s="105" t="e">
        <f t="shared" si="252"/>
        <v>#DIV/0!</v>
      </c>
      <c r="S1567" s="101" t="e">
        <f t="shared" si="253"/>
        <v>#N/A</v>
      </c>
      <c r="T1567" s="102"/>
      <c r="U1567" s="107"/>
      <c r="V1567" s="5"/>
    </row>
    <row r="1568" spans="1:22" ht="15.6" hidden="1" x14ac:dyDescent="0.3">
      <c r="A1568" s="18"/>
      <c r="B1568" s="92" t="str">
        <f>+IFERROR(VLOOKUP(A1568,'Details local delivery'!B:C,2,0),"-")</f>
        <v>-</v>
      </c>
      <c r="C1568" s="93" t="str">
        <f t="shared" si="247"/>
        <v>-</v>
      </c>
      <c r="D1568" s="94" t="str">
        <f>+IFERROR(VLOOKUP(A1568,'Details local delivery'!B:E,4,0),"-")</f>
        <v>-</v>
      </c>
      <c r="E1568" s="94" t="e">
        <f>VLOOKUP(A1568,'Details local delivery'!B:L,11,0)</f>
        <v>#N/A</v>
      </c>
      <c r="F1568" s="94">
        <f>SUMIFS('Details local delivery'!M:M,'Details local delivery'!G:G,'RECAP Delivery Plan '!A1568)</f>
        <v>0</v>
      </c>
      <c r="G1568" s="94" t="e">
        <f>VLOOKUP(A1568,'Details local delivery'!B:J,9,0)</f>
        <v>#N/A</v>
      </c>
      <c r="H1568" s="95">
        <f>SUMIFS('Details local delivery'!K:K,'Details local delivery'!G:G,'RECAP Delivery Plan '!A1568)</f>
        <v>0</v>
      </c>
      <c r="I1568" s="96">
        <f>SUMIFS('Details local delivery'!Y:Y,'Details local delivery'!B:B,A:A)</f>
        <v>0</v>
      </c>
      <c r="J1568" s="97" t="e">
        <f>AVERAGEIFS('Details local delivery'!W:W,'Details local delivery'!B:B,A1568)</f>
        <v>#DIV/0!</v>
      </c>
      <c r="K1568" s="96">
        <f>_xlfn.MAXIFS('Details local delivery'!Z:Z,'Details local delivery'!B:B,A1568)</f>
        <v>0</v>
      </c>
      <c r="L1568" s="96">
        <f>_xlfn.MAXIFS('Details local delivery'!AA:AA,'Details local delivery'!B:B,A1568)</f>
        <v>0</v>
      </c>
      <c r="M1568" s="256">
        <f>IFERROR(_xlfn.MAXIFS('Details local delivery'!AB:AB,'Details local delivery'!B:B,A1568),"-")</f>
        <v>0</v>
      </c>
      <c r="N1568" s="104" t="e">
        <f t="shared" si="248"/>
        <v>#N/A</v>
      </c>
      <c r="O1568" s="104" t="e">
        <f t="shared" si="249"/>
        <v>#N/A</v>
      </c>
      <c r="P1568" s="99">
        <f t="shared" si="250"/>
        <v>0</v>
      </c>
      <c r="Q1568" s="100">
        <f t="shared" si="251"/>
        <v>0</v>
      </c>
      <c r="R1568" s="105" t="e">
        <f t="shared" si="252"/>
        <v>#DIV/0!</v>
      </c>
      <c r="S1568" s="101" t="e">
        <f t="shared" si="253"/>
        <v>#N/A</v>
      </c>
      <c r="T1568" s="102"/>
      <c r="U1568" s="107"/>
      <c r="V1568" s="5"/>
    </row>
    <row r="1569" spans="1:22" ht="15.6" hidden="1" x14ac:dyDescent="0.3">
      <c r="A1569" s="18"/>
      <c r="B1569" s="92" t="str">
        <f>+IFERROR(VLOOKUP(A1569,'Details local delivery'!B:C,2,0),"-")</f>
        <v>-</v>
      </c>
      <c r="C1569" s="93" t="str">
        <f t="shared" ref="C1569:C1632" si="254">B1569</f>
        <v>-</v>
      </c>
      <c r="D1569" s="94" t="str">
        <f>+IFERROR(VLOOKUP(A1569,'Details local delivery'!B:E,4,0),"-")</f>
        <v>-</v>
      </c>
      <c r="E1569" s="94" t="e">
        <f>VLOOKUP(A1569,'Details local delivery'!B:L,11,0)</f>
        <v>#N/A</v>
      </c>
      <c r="F1569" s="94">
        <f>SUMIFS('Details local delivery'!M:M,'Details local delivery'!G:G,'RECAP Delivery Plan '!A1569)</f>
        <v>0</v>
      </c>
      <c r="G1569" s="94" t="e">
        <f>VLOOKUP(A1569,'Details local delivery'!B:J,9,0)</f>
        <v>#N/A</v>
      </c>
      <c r="H1569" s="95">
        <f>SUMIFS('Details local delivery'!K:K,'Details local delivery'!G:G,'RECAP Delivery Plan '!A1569)</f>
        <v>0</v>
      </c>
      <c r="I1569" s="96">
        <f>SUMIFS('Details local delivery'!Y:Y,'Details local delivery'!B:B,A:A)</f>
        <v>0</v>
      </c>
      <c r="J1569" s="97" t="e">
        <f>AVERAGEIFS('Details local delivery'!W:W,'Details local delivery'!B:B,A1569)</f>
        <v>#DIV/0!</v>
      </c>
      <c r="K1569" s="96">
        <f>_xlfn.MAXIFS('Details local delivery'!Z:Z,'Details local delivery'!B:B,A1569)</f>
        <v>0</v>
      </c>
      <c r="L1569" s="96">
        <f>_xlfn.MAXIFS('Details local delivery'!AA:AA,'Details local delivery'!B:B,A1569)</f>
        <v>0</v>
      </c>
      <c r="M1569" s="256">
        <f>IFERROR(_xlfn.MAXIFS('Details local delivery'!AB:AB,'Details local delivery'!B:B,A1569),"-")</f>
        <v>0</v>
      </c>
      <c r="N1569" s="104" t="e">
        <f t="shared" ref="N1569:N1632" si="255">+F1569/E1569</f>
        <v>#N/A</v>
      </c>
      <c r="O1569" s="104" t="e">
        <f t="shared" ref="O1569:O1632" si="256">+H1569/G1569</f>
        <v>#N/A</v>
      </c>
      <c r="P1569" s="99">
        <f t="shared" ref="P1569:P1632" si="257">K1569+L1569+M1569</f>
        <v>0</v>
      </c>
      <c r="Q1569" s="100">
        <f t="shared" ref="Q1569:Q1632" si="258">P1569+I1569</f>
        <v>0</v>
      </c>
      <c r="R1569" s="105" t="e">
        <f t="shared" ref="R1569:R1632" si="259">Q1569/P1569</f>
        <v>#DIV/0!</v>
      </c>
      <c r="S1569" s="101" t="e">
        <f t="shared" si="253"/>
        <v>#N/A</v>
      </c>
      <c r="T1569" s="102"/>
      <c r="U1569" s="107"/>
      <c r="V1569" s="5"/>
    </row>
    <row r="1570" spans="1:22" ht="15.6" hidden="1" x14ac:dyDescent="0.3">
      <c r="A1570" s="18"/>
      <c r="B1570" s="92" t="str">
        <f>+IFERROR(VLOOKUP(A1570,'Details local delivery'!B:C,2,0),"-")</f>
        <v>-</v>
      </c>
      <c r="C1570" s="93" t="str">
        <f t="shared" si="254"/>
        <v>-</v>
      </c>
      <c r="D1570" s="94" t="str">
        <f>+IFERROR(VLOOKUP(A1570,'Details local delivery'!B:E,4,0),"-")</f>
        <v>-</v>
      </c>
      <c r="E1570" s="94" t="e">
        <f>VLOOKUP(A1570,'Details local delivery'!B:L,11,0)</f>
        <v>#N/A</v>
      </c>
      <c r="F1570" s="94">
        <f>SUMIFS('Details local delivery'!M:M,'Details local delivery'!G:G,'RECAP Delivery Plan '!A1570)</f>
        <v>0</v>
      </c>
      <c r="G1570" s="94" t="e">
        <f>VLOOKUP(A1570,'Details local delivery'!B:J,9,0)</f>
        <v>#N/A</v>
      </c>
      <c r="H1570" s="95">
        <f>SUMIFS('Details local delivery'!K:K,'Details local delivery'!G:G,'RECAP Delivery Plan '!A1570)</f>
        <v>0</v>
      </c>
      <c r="I1570" s="96">
        <f>SUMIFS('Details local delivery'!Y:Y,'Details local delivery'!B:B,A:A)</f>
        <v>0</v>
      </c>
      <c r="J1570" s="97" t="e">
        <f>AVERAGEIFS('Details local delivery'!W:W,'Details local delivery'!B:B,A1570)</f>
        <v>#DIV/0!</v>
      </c>
      <c r="K1570" s="96">
        <f>_xlfn.MAXIFS('Details local delivery'!Z:Z,'Details local delivery'!B:B,A1570)</f>
        <v>0</v>
      </c>
      <c r="L1570" s="96">
        <f>_xlfn.MAXIFS('Details local delivery'!AA:AA,'Details local delivery'!B:B,A1570)</f>
        <v>0</v>
      </c>
      <c r="M1570" s="96">
        <f>_xlfn.MAXIFS('Details local delivery'!AB:AB,'Details local delivery'!B:B,A1570)</f>
        <v>0</v>
      </c>
      <c r="N1570" s="104" t="e">
        <f t="shared" si="255"/>
        <v>#N/A</v>
      </c>
      <c r="O1570" s="104" t="e">
        <f t="shared" si="256"/>
        <v>#N/A</v>
      </c>
      <c r="P1570" s="99">
        <f t="shared" si="257"/>
        <v>0</v>
      </c>
      <c r="Q1570" s="100">
        <f t="shared" si="258"/>
        <v>0</v>
      </c>
      <c r="R1570" s="105" t="e">
        <f t="shared" si="259"/>
        <v>#DIV/0!</v>
      </c>
      <c r="S1570" s="101" t="e">
        <f t="shared" si="253"/>
        <v>#N/A</v>
      </c>
      <c r="T1570" s="102"/>
      <c r="U1570" s="107"/>
      <c r="V1570" s="5"/>
    </row>
    <row r="1571" spans="1:22" ht="15.6" hidden="1" x14ac:dyDescent="0.3">
      <c r="A1571" s="18"/>
      <c r="B1571" s="92" t="str">
        <f>+IFERROR(VLOOKUP(A1571,'Details local delivery'!B:C,2,0),"-")</f>
        <v>-</v>
      </c>
      <c r="C1571" s="93" t="str">
        <f t="shared" si="254"/>
        <v>-</v>
      </c>
      <c r="D1571" s="94" t="str">
        <f>+IFERROR(VLOOKUP(A1571,'Details local delivery'!B:E,4,0),"-")</f>
        <v>-</v>
      </c>
      <c r="E1571" s="94" t="e">
        <f>VLOOKUP(A1571,'Details local delivery'!B:L,11,0)</f>
        <v>#N/A</v>
      </c>
      <c r="F1571" s="94">
        <f>SUMIFS('Details local delivery'!M:M,'Details local delivery'!G:G,'RECAP Delivery Plan '!A1571)</f>
        <v>0</v>
      </c>
      <c r="G1571" s="94" t="e">
        <f>VLOOKUP(A1571,'Details local delivery'!B:J,9,0)</f>
        <v>#N/A</v>
      </c>
      <c r="H1571" s="95">
        <f>SUMIFS('Details local delivery'!K:K,'Details local delivery'!G:G,'RECAP Delivery Plan '!A1571)</f>
        <v>0</v>
      </c>
      <c r="I1571" s="96">
        <f>SUMIFS('Details local delivery'!Y:Y,'Details local delivery'!B:B,A:A)</f>
        <v>0</v>
      </c>
      <c r="J1571" s="97" t="e">
        <f>AVERAGEIFS('Details local delivery'!W:W,'Details local delivery'!B:B,A1571)</f>
        <v>#DIV/0!</v>
      </c>
      <c r="K1571" s="96">
        <f>_xlfn.MAXIFS('Details local delivery'!Z:Z,'Details local delivery'!B:B,A1571)</f>
        <v>0</v>
      </c>
      <c r="L1571" s="96">
        <f>_xlfn.MAXIFS('Details local delivery'!AA:AA,'Details local delivery'!B:B,A1571)</f>
        <v>0</v>
      </c>
      <c r="M1571" s="256">
        <f>IFERROR(_xlfn.MAXIFS('Details local delivery'!AB:AB,'Details local delivery'!B:B,A1571),"-")</f>
        <v>0</v>
      </c>
      <c r="N1571" s="104" t="e">
        <f t="shared" si="255"/>
        <v>#N/A</v>
      </c>
      <c r="O1571" s="104" t="e">
        <f t="shared" si="256"/>
        <v>#N/A</v>
      </c>
      <c r="P1571" s="99">
        <f t="shared" si="257"/>
        <v>0</v>
      </c>
      <c r="Q1571" s="100">
        <f t="shared" si="258"/>
        <v>0</v>
      </c>
      <c r="R1571" s="105" t="e">
        <f t="shared" si="259"/>
        <v>#DIV/0!</v>
      </c>
      <c r="S1571" s="101" t="e">
        <f t="shared" si="253"/>
        <v>#N/A</v>
      </c>
      <c r="T1571" s="102"/>
      <c r="U1571" s="107"/>
      <c r="V1571" s="5"/>
    </row>
    <row r="1572" spans="1:22" ht="15.6" hidden="1" x14ac:dyDescent="0.3">
      <c r="A1572" s="18"/>
      <c r="B1572" s="92" t="str">
        <f>+IFERROR(VLOOKUP(A1572,'Details local delivery'!B:C,2,0),"-")</f>
        <v>-</v>
      </c>
      <c r="C1572" s="93" t="str">
        <f t="shared" si="254"/>
        <v>-</v>
      </c>
      <c r="D1572" s="94" t="str">
        <f>+IFERROR(VLOOKUP(A1572,'Details local delivery'!B:E,4,0),"-")</f>
        <v>-</v>
      </c>
      <c r="E1572" s="94" t="e">
        <f>VLOOKUP(A1572,'Details local delivery'!B:L,11,0)</f>
        <v>#N/A</v>
      </c>
      <c r="F1572" s="94">
        <f>SUMIFS('Details local delivery'!M:M,'Details local delivery'!G:G,'RECAP Delivery Plan '!A1572)</f>
        <v>0</v>
      </c>
      <c r="G1572" s="94" t="e">
        <f>VLOOKUP(A1572,'Details local delivery'!B:J,9,0)</f>
        <v>#N/A</v>
      </c>
      <c r="H1572" s="95">
        <f>SUMIFS('Details local delivery'!K:K,'Details local delivery'!G:G,'RECAP Delivery Plan '!A1572)</f>
        <v>0</v>
      </c>
      <c r="I1572" s="96">
        <f>SUMIFS('Details local delivery'!Y:Y,'Details local delivery'!B:B,A:A)</f>
        <v>0</v>
      </c>
      <c r="J1572" s="97" t="e">
        <f>AVERAGEIFS('Details local delivery'!W:W,'Details local delivery'!B:B,A1572)</f>
        <v>#DIV/0!</v>
      </c>
      <c r="K1572" s="96">
        <f>_xlfn.MAXIFS('Details local delivery'!Z:Z,'Details local delivery'!B:B,A1572)</f>
        <v>0</v>
      </c>
      <c r="L1572" s="96">
        <f>_xlfn.MAXIFS('Details local delivery'!AA:AA,'Details local delivery'!B:B,A1572)</f>
        <v>0</v>
      </c>
      <c r="M1572" s="256">
        <f>IFERROR(_xlfn.MAXIFS('Details local delivery'!AB:AB,'Details local delivery'!B:B,A1572),"-")</f>
        <v>0</v>
      </c>
      <c r="N1572" s="104" t="e">
        <f t="shared" si="255"/>
        <v>#N/A</v>
      </c>
      <c r="O1572" s="104" t="e">
        <f t="shared" si="256"/>
        <v>#N/A</v>
      </c>
      <c r="P1572" s="99">
        <f t="shared" si="257"/>
        <v>0</v>
      </c>
      <c r="Q1572" s="100">
        <f t="shared" si="258"/>
        <v>0</v>
      </c>
      <c r="R1572" s="105" t="e">
        <f t="shared" si="259"/>
        <v>#DIV/0!</v>
      </c>
      <c r="S1572" s="101" t="e">
        <f t="shared" si="253"/>
        <v>#N/A</v>
      </c>
      <c r="T1572" s="102"/>
      <c r="U1572" s="107"/>
      <c r="V1572" s="5"/>
    </row>
    <row r="1573" spans="1:22" ht="15.6" hidden="1" x14ac:dyDescent="0.3">
      <c r="A1573" s="18"/>
      <c r="B1573" s="92" t="str">
        <f>+IFERROR(VLOOKUP(A1573,'Details local delivery'!B:C,2,0),"-")</f>
        <v>-</v>
      </c>
      <c r="C1573" s="93" t="str">
        <f t="shared" si="254"/>
        <v>-</v>
      </c>
      <c r="D1573" s="94" t="str">
        <f>+IFERROR(VLOOKUP(A1573,'Details local delivery'!B:E,4,0),"-")</f>
        <v>-</v>
      </c>
      <c r="E1573" s="94" t="e">
        <f>VLOOKUP(A1573,'Details local delivery'!B:L,11,0)</f>
        <v>#N/A</v>
      </c>
      <c r="F1573" s="94">
        <f>SUMIFS('Details local delivery'!M:M,'Details local delivery'!G:G,'RECAP Delivery Plan '!A1573)</f>
        <v>0</v>
      </c>
      <c r="G1573" s="94" t="e">
        <f>VLOOKUP(A1573,'Details local delivery'!B:J,9,0)</f>
        <v>#N/A</v>
      </c>
      <c r="H1573" s="95">
        <f>SUMIFS('Details local delivery'!K:K,'Details local delivery'!G:G,'RECAP Delivery Plan '!A1573)</f>
        <v>0</v>
      </c>
      <c r="I1573" s="96">
        <f>SUMIFS('Details local delivery'!Y:Y,'Details local delivery'!B:B,A:A)</f>
        <v>0</v>
      </c>
      <c r="J1573" s="97" t="e">
        <f>AVERAGEIFS('Details local delivery'!W:W,'Details local delivery'!B:B,A1573)</f>
        <v>#DIV/0!</v>
      </c>
      <c r="K1573" s="96">
        <f>_xlfn.MAXIFS('Details local delivery'!Z:Z,'Details local delivery'!B:B,A1573)</f>
        <v>0</v>
      </c>
      <c r="L1573" s="96">
        <f>_xlfn.MAXIFS('Details local delivery'!AA:AA,'Details local delivery'!B:B,A1573)</f>
        <v>0</v>
      </c>
      <c r="M1573" s="256">
        <f>IFERROR(_xlfn.MAXIFS('Details local delivery'!AB:AB,'Details local delivery'!B:B,A1573),"-")</f>
        <v>0</v>
      </c>
      <c r="N1573" s="104" t="e">
        <f t="shared" si="255"/>
        <v>#N/A</v>
      </c>
      <c r="O1573" s="104" t="e">
        <f t="shared" si="256"/>
        <v>#N/A</v>
      </c>
      <c r="P1573" s="99">
        <f t="shared" si="257"/>
        <v>0</v>
      </c>
      <c r="Q1573" s="100">
        <f t="shared" si="258"/>
        <v>0</v>
      </c>
      <c r="R1573" s="105" t="e">
        <f t="shared" si="259"/>
        <v>#DIV/0!</v>
      </c>
      <c r="S1573" s="101" t="e">
        <f t="shared" si="253"/>
        <v>#N/A</v>
      </c>
      <c r="T1573" s="102"/>
      <c r="U1573" s="107"/>
      <c r="V1573" s="5"/>
    </row>
    <row r="1574" spans="1:22" ht="15.6" hidden="1" x14ac:dyDescent="0.3">
      <c r="A1574" s="18"/>
      <c r="B1574" s="92" t="str">
        <f>+IFERROR(VLOOKUP(A1574,'Details local delivery'!B:C,2,0),"-")</f>
        <v>-</v>
      </c>
      <c r="C1574" s="93" t="str">
        <f t="shared" si="254"/>
        <v>-</v>
      </c>
      <c r="D1574" s="94" t="str">
        <f>+IFERROR(VLOOKUP(A1574,'Details local delivery'!B:E,4,0),"-")</f>
        <v>-</v>
      </c>
      <c r="E1574" s="94" t="e">
        <f>VLOOKUP(A1574,'Details local delivery'!B:L,11,0)</f>
        <v>#N/A</v>
      </c>
      <c r="F1574" s="94">
        <f>SUMIFS('Details local delivery'!M:M,'Details local delivery'!G:G,'RECAP Delivery Plan '!A1574)</f>
        <v>0</v>
      </c>
      <c r="G1574" s="94" t="e">
        <f>VLOOKUP(A1574,'Details local delivery'!B:J,9,0)</f>
        <v>#N/A</v>
      </c>
      <c r="H1574" s="95">
        <f>SUMIFS('Details local delivery'!K:K,'Details local delivery'!G:G,'RECAP Delivery Plan '!A1574)</f>
        <v>0</v>
      </c>
      <c r="I1574" s="96">
        <f>SUMIFS('Details local delivery'!Y:Y,'Details local delivery'!B:B,A:A)</f>
        <v>0</v>
      </c>
      <c r="J1574" s="97" t="e">
        <f>AVERAGEIFS('Details local delivery'!W:W,'Details local delivery'!B:B,A1574)</f>
        <v>#DIV/0!</v>
      </c>
      <c r="K1574" s="96">
        <f>_xlfn.MAXIFS('Details local delivery'!Z:Z,'Details local delivery'!B:B,A1574)</f>
        <v>0</v>
      </c>
      <c r="L1574" s="96">
        <f>_xlfn.MAXIFS('Details local delivery'!AA:AA,'Details local delivery'!B:B,A1574)</f>
        <v>0</v>
      </c>
      <c r="M1574" s="256">
        <f>IFERROR(_xlfn.MAXIFS('Details local delivery'!AB:AB,'Details local delivery'!B:B,A1574),"-")</f>
        <v>0</v>
      </c>
      <c r="N1574" s="104" t="e">
        <f t="shared" si="255"/>
        <v>#N/A</v>
      </c>
      <c r="O1574" s="104" t="e">
        <f t="shared" si="256"/>
        <v>#N/A</v>
      </c>
      <c r="P1574" s="99">
        <f t="shared" si="257"/>
        <v>0</v>
      </c>
      <c r="Q1574" s="100">
        <f t="shared" si="258"/>
        <v>0</v>
      </c>
      <c r="R1574" s="105" t="e">
        <f t="shared" si="259"/>
        <v>#DIV/0!</v>
      </c>
      <c r="S1574" s="101" t="e">
        <f t="shared" si="253"/>
        <v>#N/A</v>
      </c>
      <c r="T1574" s="102"/>
      <c r="U1574" s="107"/>
      <c r="V1574" s="5"/>
    </row>
    <row r="1575" spans="1:22" ht="15.6" hidden="1" x14ac:dyDescent="0.3">
      <c r="A1575" s="18"/>
      <c r="B1575" s="92" t="str">
        <f>+IFERROR(VLOOKUP(A1575,'Details local delivery'!B:C,2,0),"-")</f>
        <v>-</v>
      </c>
      <c r="C1575" s="93" t="str">
        <f t="shared" si="254"/>
        <v>-</v>
      </c>
      <c r="D1575" s="94" t="str">
        <f>+IFERROR(VLOOKUP(A1575,'Details local delivery'!B:E,4,0),"-")</f>
        <v>-</v>
      </c>
      <c r="E1575" s="94" t="e">
        <f>VLOOKUP(A1575,'Details local delivery'!B:L,11,0)</f>
        <v>#N/A</v>
      </c>
      <c r="F1575" s="94">
        <f>SUMIFS('Details local delivery'!M:M,'Details local delivery'!G:G,'RECAP Delivery Plan '!A1575)</f>
        <v>0</v>
      </c>
      <c r="G1575" s="94" t="e">
        <f>VLOOKUP(A1575,'Details local delivery'!B:J,9,0)</f>
        <v>#N/A</v>
      </c>
      <c r="H1575" s="95">
        <f>SUMIFS('Details local delivery'!K:K,'Details local delivery'!G:G,'RECAP Delivery Plan '!A1575)</f>
        <v>0</v>
      </c>
      <c r="I1575" s="96">
        <f>SUMIFS('Details local delivery'!Y:Y,'Details local delivery'!B:B,A:A)</f>
        <v>0</v>
      </c>
      <c r="J1575" s="97" t="e">
        <f>AVERAGEIFS('Details local delivery'!W:W,'Details local delivery'!B:B,A1575)</f>
        <v>#DIV/0!</v>
      </c>
      <c r="K1575" s="96">
        <f>_xlfn.MAXIFS('Details local delivery'!Z:Z,'Details local delivery'!B:B,A1575)</f>
        <v>0</v>
      </c>
      <c r="L1575" s="96">
        <f>_xlfn.MAXIFS('Details local delivery'!AA:AA,'Details local delivery'!B:B,A1575)</f>
        <v>0</v>
      </c>
      <c r="M1575" s="256">
        <f>IFERROR(_xlfn.MAXIFS('Details local delivery'!AB:AB,'Details local delivery'!B:B,A1575),"-")</f>
        <v>0</v>
      </c>
      <c r="N1575" s="104" t="e">
        <f t="shared" si="255"/>
        <v>#N/A</v>
      </c>
      <c r="O1575" s="104" t="e">
        <f t="shared" si="256"/>
        <v>#N/A</v>
      </c>
      <c r="P1575" s="99">
        <f t="shared" si="257"/>
        <v>0</v>
      </c>
      <c r="Q1575" s="100">
        <f t="shared" si="258"/>
        <v>0</v>
      </c>
      <c r="R1575" s="105" t="e">
        <f t="shared" si="259"/>
        <v>#DIV/0!</v>
      </c>
      <c r="S1575" s="101" t="e">
        <f t="shared" si="253"/>
        <v>#N/A</v>
      </c>
      <c r="T1575" s="102"/>
      <c r="U1575" s="107"/>
      <c r="V1575" s="5"/>
    </row>
    <row r="1576" spans="1:22" ht="15.6" hidden="1" x14ac:dyDescent="0.3">
      <c r="A1576" s="18"/>
      <c r="B1576" s="92" t="str">
        <f>+IFERROR(VLOOKUP(A1576,'Details local delivery'!B:C,2,0),"-")</f>
        <v>-</v>
      </c>
      <c r="C1576" s="93" t="str">
        <f t="shared" si="254"/>
        <v>-</v>
      </c>
      <c r="D1576" s="94" t="str">
        <f>+IFERROR(VLOOKUP(A1576,'Details local delivery'!B:E,4,0),"-")</f>
        <v>-</v>
      </c>
      <c r="E1576" s="94" t="e">
        <f>VLOOKUP(A1576,'Details local delivery'!B:L,11,0)</f>
        <v>#N/A</v>
      </c>
      <c r="F1576" s="94">
        <f>SUMIFS('Details local delivery'!M:M,'Details local delivery'!G:G,'RECAP Delivery Plan '!A1576)</f>
        <v>0</v>
      </c>
      <c r="G1576" s="94" t="e">
        <f>VLOOKUP(A1576,'Details local delivery'!B:J,9,0)</f>
        <v>#N/A</v>
      </c>
      <c r="H1576" s="95">
        <f>SUMIFS('Details local delivery'!K:K,'Details local delivery'!G:G,'RECAP Delivery Plan '!A1576)</f>
        <v>0</v>
      </c>
      <c r="I1576" s="96">
        <f>SUMIFS('Details local delivery'!Y:Y,'Details local delivery'!B:B,A:A)</f>
        <v>0</v>
      </c>
      <c r="J1576" s="97" t="e">
        <f>AVERAGEIFS('Details local delivery'!W:W,'Details local delivery'!B:B,A1576)</f>
        <v>#DIV/0!</v>
      </c>
      <c r="K1576" s="96">
        <f>_xlfn.MAXIFS('Details local delivery'!Z:Z,'Details local delivery'!B:B,A1576)</f>
        <v>0</v>
      </c>
      <c r="L1576" s="96">
        <f>_xlfn.MAXIFS('Details local delivery'!AA:AA,'Details local delivery'!B:B,A1576)</f>
        <v>0</v>
      </c>
      <c r="M1576" s="96">
        <f>_xlfn.MAXIFS('Details local delivery'!AB:AB,'Details local delivery'!B:B,A1576)</f>
        <v>0</v>
      </c>
      <c r="N1576" s="104" t="e">
        <f t="shared" si="255"/>
        <v>#N/A</v>
      </c>
      <c r="O1576" s="104" t="e">
        <f t="shared" si="256"/>
        <v>#N/A</v>
      </c>
      <c r="P1576" s="99">
        <f t="shared" si="257"/>
        <v>0</v>
      </c>
      <c r="Q1576" s="100">
        <f t="shared" si="258"/>
        <v>0</v>
      </c>
      <c r="R1576" s="105" t="e">
        <f t="shared" si="259"/>
        <v>#DIV/0!</v>
      </c>
      <c r="S1576" s="101" t="e">
        <f t="shared" si="253"/>
        <v>#N/A</v>
      </c>
      <c r="T1576" s="102"/>
      <c r="U1576" s="107"/>
      <c r="V1576" s="5"/>
    </row>
    <row r="1577" spans="1:22" ht="15.6" hidden="1" x14ac:dyDescent="0.3">
      <c r="A1577" s="18"/>
      <c r="B1577" s="92" t="str">
        <f>+IFERROR(VLOOKUP(A1577,'Details local delivery'!B:C,2,0),"-")</f>
        <v>-</v>
      </c>
      <c r="C1577" s="93" t="str">
        <f t="shared" si="254"/>
        <v>-</v>
      </c>
      <c r="D1577" s="94" t="str">
        <f>+IFERROR(VLOOKUP(A1577,'Details local delivery'!B:E,4,0),"-")</f>
        <v>-</v>
      </c>
      <c r="E1577" s="94" t="e">
        <f>VLOOKUP(A1577,'Details local delivery'!B:L,11,0)</f>
        <v>#N/A</v>
      </c>
      <c r="F1577" s="94">
        <f>SUMIFS('Details local delivery'!M:M,'Details local delivery'!G:G,'RECAP Delivery Plan '!A1577)</f>
        <v>0</v>
      </c>
      <c r="G1577" s="94" t="e">
        <f>VLOOKUP(A1577,'Details local delivery'!B:J,9,0)</f>
        <v>#N/A</v>
      </c>
      <c r="H1577" s="95">
        <f>SUMIFS('Details local delivery'!K:K,'Details local delivery'!G:G,'RECAP Delivery Plan '!A1577)</f>
        <v>0</v>
      </c>
      <c r="I1577" s="96">
        <f>SUMIFS('Details local delivery'!Y:Y,'Details local delivery'!B:B,A:A)</f>
        <v>0</v>
      </c>
      <c r="J1577" s="97" t="e">
        <f>AVERAGEIFS('Details local delivery'!W:W,'Details local delivery'!B:B,A1577)</f>
        <v>#DIV/0!</v>
      </c>
      <c r="K1577" s="96">
        <f>_xlfn.MAXIFS('Details local delivery'!Z:Z,'Details local delivery'!B:B,A1577)</f>
        <v>0</v>
      </c>
      <c r="L1577" s="96">
        <f>_xlfn.MAXIFS('Details local delivery'!AA:AA,'Details local delivery'!B:B,A1577)</f>
        <v>0</v>
      </c>
      <c r="M1577" s="96">
        <f>_xlfn.MAXIFS('Details local delivery'!AB:AB,'Details local delivery'!B:B,A1577)</f>
        <v>0</v>
      </c>
      <c r="N1577" s="104" t="e">
        <f t="shared" si="255"/>
        <v>#N/A</v>
      </c>
      <c r="O1577" s="104" t="e">
        <f t="shared" si="256"/>
        <v>#N/A</v>
      </c>
      <c r="P1577" s="99">
        <f t="shared" si="257"/>
        <v>0</v>
      </c>
      <c r="Q1577" s="100">
        <f t="shared" si="258"/>
        <v>0</v>
      </c>
      <c r="R1577" s="105" t="e">
        <f t="shared" si="259"/>
        <v>#DIV/0!</v>
      </c>
      <c r="S1577" s="101" t="e">
        <f t="shared" si="253"/>
        <v>#N/A</v>
      </c>
      <c r="T1577" s="102"/>
      <c r="U1577" s="107"/>
      <c r="V1577" s="5"/>
    </row>
    <row r="1578" spans="1:22" ht="15.6" hidden="1" x14ac:dyDescent="0.3">
      <c r="A1578" s="18"/>
      <c r="B1578" s="92" t="str">
        <f>+IFERROR(VLOOKUP(A1578,'Details local delivery'!B:C,2,0),"-")</f>
        <v>-</v>
      </c>
      <c r="C1578" s="93" t="str">
        <f t="shared" si="254"/>
        <v>-</v>
      </c>
      <c r="D1578" s="94" t="str">
        <f>+IFERROR(VLOOKUP(A1578,'Details local delivery'!B:E,4,0),"-")</f>
        <v>-</v>
      </c>
      <c r="E1578" s="94" t="e">
        <f>VLOOKUP(A1578,'Details local delivery'!B:L,11,0)</f>
        <v>#N/A</v>
      </c>
      <c r="F1578" s="94">
        <f>SUMIFS('Details local delivery'!M:M,'Details local delivery'!G:G,'RECAP Delivery Plan '!A1578)</f>
        <v>0</v>
      </c>
      <c r="G1578" s="94" t="e">
        <f>VLOOKUP(A1578,'Details local delivery'!B:J,9,0)</f>
        <v>#N/A</v>
      </c>
      <c r="H1578" s="95">
        <f>SUMIFS('Details local delivery'!K:K,'Details local delivery'!G:G,'RECAP Delivery Plan '!A1578)</f>
        <v>0</v>
      </c>
      <c r="I1578" s="96">
        <f>SUMIFS('Details local delivery'!Y:Y,'Details local delivery'!B:B,A:A)</f>
        <v>0</v>
      </c>
      <c r="J1578" s="97" t="e">
        <f>AVERAGEIFS('Details local delivery'!W:W,'Details local delivery'!B:B,A1578)</f>
        <v>#DIV/0!</v>
      </c>
      <c r="K1578" s="96">
        <f>_xlfn.MAXIFS('Details local delivery'!Z:Z,'Details local delivery'!B:B,A1578)</f>
        <v>0</v>
      </c>
      <c r="L1578" s="96">
        <f>_xlfn.MAXIFS('Details local delivery'!AA:AA,'Details local delivery'!B:B,A1578)</f>
        <v>0</v>
      </c>
      <c r="M1578" s="256">
        <f>IFERROR(_xlfn.MAXIFS('Details local delivery'!AB:AB,'Details local delivery'!B:B,A1578),"-")</f>
        <v>0</v>
      </c>
      <c r="N1578" s="104" t="e">
        <f t="shared" si="255"/>
        <v>#N/A</v>
      </c>
      <c r="O1578" s="104" t="e">
        <f t="shared" si="256"/>
        <v>#N/A</v>
      </c>
      <c r="P1578" s="99">
        <f t="shared" si="257"/>
        <v>0</v>
      </c>
      <c r="Q1578" s="100">
        <f t="shared" si="258"/>
        <v>0</v>
      </c>
      <c r="R1578" s="105" t="e">
        <f t="shared" si="259"/>
        <v>#DIV/0!</v>
      </c>
      <c r="S1578" s="101" t="e">
        <f t="shared" si="253"/>
        <v>#N/A</v>
      </c>
      <c r="T1578" s="102"/>
      <c r="U1578" s="107"/>
      <c r="V1578" s="5"/>
    </row>
    <row r="1579" spans="1:22" ht="15.6" hidden="1" x14ac:dyDescent="0.3">
      <c r="A1579" s="18"/>
      <c r="B1579" s="92" t="str">
        <f>+IFERROR(VLOOKUP(A1579,'Details local delivery'!B:C,2,0),"-")</f>
        <v>-</v>
      </c>
      <c r="C1579" s="93" t="str">
        <f t="shared" si="254"/>
        <v>-</v>
      </c>
      <c r="D1579" s="94" t="str">
        <f>+IFERROR(VLOOKUP(A1579,'Details local delivery'!B:E,4,0),"-")</f>
        <v>-</v>
      </c>
      <c r="E1579" s="94" t="e">
        <f>VLOOKUP(A1579,'Details local delivery'!B:L,11,0)</f>
        <v>#N/A</v>
      </c>
      <c r="F1579" s="94">
        <f>SUMIFS('Details local delivery'!M:M,'Details local delivery'!G:G,'RECAP Delivery Plan '!A1579)</f>
        <v>0</v>
      </c>
      <c r="G1579" s="94" t="e">
        <f>VLOOKUP(A1579,'Details local delivery'!B:J,9,0)</f>
        <v>#N/A</v>
      </c>
      <c r="H1579" s="95">
        <f>SUMIFS('Details local delivery'!K:K,'Details local delivery'!G:G,'RECAP Delivery Plan '!A1579)</f>
        <v>0</v>
      </c>
      <c r="I1579" s="96">
        <f>SUMIFS('Details local delivery'!Y:Y,'Details local delivery'!B:B,A:A)</f>
        <v>0</v>
      </c>
      <c r="J1579" s="97" t="e">
        <f>AVERAGEIFS('Details local delivery'!W:W,'Details local delivery'!B:B,A1579)</f>
        <v>#DIV/0!</v>
      </c>
      <c r="K1579" s="96">
        <f>_xlfn.MAXIFS('Details local delivery'!Z:Z,'Details local delivery'!B:B,A1579)</f>
        <v>0</v>
      </c>
      <c r="L1579" s="96">
        <f>_xlfn.MAXIFS('Details local delivery'!AA:AA,'Details local delivery'!B:B,A1579)</f>
        <v>0</v>
      </c>
      <c r="M1579" s="256">
        <f>IFERROR(_xlfn.MAXIFS('Details local delivery'!AB:AB,'Details local delivery'!B:B,A1579),"-")</f>
        <v>0</v>
      </c>
      <c r="N1579" s="104" t="e">
        <f t="shared" si="255"/>
        <v>#N/A</v>
      </c>
      <c r="O1579" s="104" t="e">
        <f t="shared" si="256"/>
        <v>#N/A</v>
      </c>
      <c r="P1579" s="99">
        <f t="shared" si="257"/>
        <v>0</v>
      </c>
      <c r="Q1579" s="100">
        <f t="shared" si="258"/>
        <v>0</v>
      </c>
      <c r="R1579" s="105" t="e">
        <f t="shared" si="259"/>
        <v>#DIV/0!</v>
      </c>
      <c r="S1579" s="101" t="e">
        <f t="shared" si="253"/>
        <v>#N/A</v>
      </c>
      <c r="T1579" s="102"/>
      <c r="U1579" s="107"/>
      <c r="V1579" s="5"/>
    </row>
    <row r="1580" spans="1:22" ht="15.6" hidden="1" x14ac:dyDescent="0.3">
      <c r="A1580" s="18"/>
      <c r="B1580" s="92" t="str">
        <f>+IFERROR(VLOOKUP(A1580,'Details local delivery'!B:C,2,0),"-")</f>
        <v>-</v>
      </c>
      <c r="C1580" s="93" t="str">
        <f t="shared" si="254"/>
        <v>-</v>
      </c>
      <c r="D1580" s="94" t="str">
        <f>+IFERROR(VLOOKUP(A1580,'Details local delivery'!B:E,4,0),"-")</f>
        <v>-</v>
      </c>
      <c r="E1580" s="94" t="e">
        <f>VLOOKUP(A1580,'Details local delivery'!B:L,11,0)</f>
        <v>#N/A</v>
      </c>
      <c r="F1580" s="94">
        <f>SUMIFS('Details local delivery'!M:M,'Details local delivery'!G:G,'RECAP Delivery Plan '!A1580)</f>
        <v>0</v>
      </c>
      <c r="G1580" s="94" t="e">
        <f>VLOOKUP(A1580,'Details local delivery'!B:J,9,0)</f>
        <v>#N/A</v>
      </c>
      <c r="H1580" s="95">
        <f>SUMIFS('Details local delivery'!K:K,'Details local delivery'!G:G,'RECAP Delivery Plan '!A1580)</f>
        <v>0</v>
      </c>
      <c r="I1580" s="96">
        <f>SUMIFS('Details local delivery'!Y:Y,'Details local delivery'!B:B,A:A)</f>
        <v>0</v>
      </c>
      <c r="J1580" s="97" t="e">
        <f>AVERAGEIFS('Details local delivery'!W:W,'Details local delivery'!B:B,A1580)</f>
        <v>#DIV/0!</v>
      </c>
      <c r="K1580" s="96">
        <f>_xlfn.MAXIFS('Details local delivery'!Z:Z,'Details local delivery'!B:B,A1580)</f>
        <v>0</v>
      </c>
      <c r="L1580" s="96">
        <f>_xlfn.MAXIFS('Details local delivery'!AA:AA,'Details local delivery'!B:B,A1580)</f>
        <v>0</v>
      </c>
      <c r="M1580" s="256">
        <f>IFERROR(_xlfn.MAXIFS('Details local delivery'!AB:AB,'Details local delivery'!B:B,A1580),"-")</f>
        <v>0</v>
      </c>
      <c r="N1580" s="104" t="e">
        <f t="shared" si="255"/>
        <v>#N/A</v>
      </c>
      <c r="O1580" s="104" t="e">
        <f t="shared" si="256"/>
        <v>#N/A</v>
      </c>
      <c r="P1580" s="99">
        <f t="shared" si="257"/>
        <v>0</v>
      </c>
      <c r="Q1580" s="100">
        <f t="shared" si="258"/>
        <v>0</v>
      </c>
      <c r="R1580" s="105" t="e">
        <f t="shared" si="259"/>
        <v>#DIV/0!</v>
      </c>
      <c r="S1580" s="101" t="e">
        <f t="shared" si="253"/>
        <v>#N/A</v>
      </c>
      <c r="T1580" s="102"/>
      <c r="U1580" s="107"/>
      <c r="V1580" s="5"/>
    </row>
    <row r="1581" spans="1:22" ht="15.6" hidden="1" x14ac:dyDescent="0.3">
      <c r="A1581" s="18"/>
      <c r="B1581" s="92" t="str">
        <f>+IFERROR(VLOOKUP(A1581,'Details local delivery'!B:C,2,0),"-")</f>
        <v>-</v>
      </c>
      <c r="C1581" s="93" t="str">
        <f t="shared" si="254"/>
        <v>-</v>
      </c>
      <c r="D1581" s="94" t="str">
        <f>+IFERROR(VLOOKUP(A1581,'Details local delivery'!B:E,4,0),"-")</f>
        <v>-</v>
      </c>
      <c r="E1581" s="94" t="e">
        <f>VLOOKUP(A1581,'Details local delivery'!B:L,11,0)</f>
        <v>#N/A</v>
      </c>
      <c r="F1581" s="94">
        <f>SUMIFS('Details local delivery'!M:M,'Details local delivery'!G:G,'RECAP Delivery Plan '!A1581)</f>
        <v>0</v>
      </c>
      <c r="G1581" s="94" t="e">
        <f>VLOOKUP(A1581,'Details local delivery'!B:J,9,0)</f>
        <v>#N/A</v>
      </c>
      <c r="H1581" s="95">
        <f>SUMIFS('Details local delivery'!K:K,'Details local delivery'!G:G,'RECAP Delivery Plan '!A1581)</f>
        <v>0</v>
      </c>
      <c r="I1581" s="96">
        <f>SUMIFS('Details local delivery'!Y:Y,'Details local delivery'!B:B,A:A)</f>
        <v>0</v>
      </c>
      <c r="J1581" s="97" t="e">
        <f>AVERAGEIFS('Details local delivery'!W:W,'Details local delivery'!B:B,A1581)</f>
        <v>#DIV/0!</v>
      </c>
      <c r="K1581" s="96">
        <f>_xlfn.MAXIFS('Details local delivery'!Z:Z,'Details local delivery'!B:B,A1581)</f>
        <v>0</v>
      </c>
      <c r="L1581" s="96">
        <f>_xlfn.MAXIFS('Details local delivery'!AA:AA,'Details local delivery'!B:B,A1581)</f>
        <v>0</v>
      </c>
      <c r="M1581" s="256">
        <f>IFERROR(_xlfn.MAXIFS('Details local delivery'!AB:AB,'Details local delivery'!B:B,A1581),"-")</f>
        <v>0</v>
      </c>
      <c r="N1581" s="104" t="e">
        <f t="shared" si="255"/>
        <v>#N/A</v>
      </c>
      <c r="O1581" s="104" t="e">
        <f t="shared" si="256"/>
        <v>#N/A</v>
      </c>
      <c r="P1581" s="99">
        <f t="shared" si="257"/>
        <v>0</v>
      </c>
      <c r="Q1581" s="100">
        <f t="shared" si="258"/>
        <v>0</v>
      </c>
      <c r="R1581" s="105" t="e">
        <f t="shared" si="259"/>
        <v>#DIV/0!</v>
      </c>
      <c r="S1581" s="101" t="e">
        <f t="shared" si="253"/>
        <v>#N/A</v>
      </c>
      <c r="T1581" s="102"/>
      <c r="U1581" s="107"/>
      <c r="V1581" s="5"/>
    </row>
    <row r="1582" spans="1:22" ht="15.6" hidden="1" x14ac:dyDescent="0.3">
      <c r="A1582" s="18"/>
      <c r="B1582" s="92" t="str">
        <f>+IFERROR(VLOOKUP(A1582,'Details local delivery'!B:C,2,0),"-")</f>
        <v>-</v>
      </c>
      <c r="C1582" s="93" t="str">
        <f t="shared" si="254"/>
        <v>-</v>
      </c>
      <c r="D1582" s="94" t="str">
        <f>+IFERROR(VLOOKUP(A1582,'Details local delivery'!B:E,4,0),"-")</f>
        <v>-</v>
      </c>
      <c r="E1582" s="94" t="e">
        <f>VLOOKUP(A1582,'Details local delivery'!B:L,11,0)</f>
        <v>#N/A</v>
      </c>
      <c r="F1582" s="94">
        <f>SUMIFS('Details local delivery'!M:M,'Details local delivery'!G:G,'RECAP Delivery Plan '!A1582)</f>
        <v>0</v>
      </c>
      <c r="G1582" s="94" t="e">
        <f>VLOOKUP(A1582,'Details local delivery'!B:J,9,0)</f>
        <v>#N/A</v>
      </c>
      <c r="H1582" s="95">
        <f>SUMIFS('Details local delivery'!K:K,'Details local delivery'!G:G,'RECAP Delivery Plan '!A1582)</f>
        <v>0</v>
      </c>
      <c r="I1582" s="96">
        <f>SUMIFS('Details local delivery'!Y:Y,'Details local delivery'!B:B,A:A)</f>
        <v>0</v>
      </c>
      <c r="J1582" s="97" t="e">
        <f>AVERAGEIFS('Details local delivery'!W:W,'Details local delivery'!B:B,A1582)</f>
        <v>#DIV/0!</v>
      </c>
      <c r="K1582" s="96">
        <f>_xlfn.MAXIFS('Details local delivery'!Z:Z,'Details local delivery'!B:B,A1582)</f>
        <v>0</v>
      </c>
      <c r="L1582" s="96">
        <f>_xlfn.MAXIFS('Details local delivery'!AA:AA,'Details local delivery'!B:B,A1582)</f>
        <v>0</v>
      </c>
      <c r="M1582" s="256">
        <f>IFERROR(_xlfn.MAXIFS('Details local delivery'!AB:AB,'Details local delivery'!B:B,A1582),"-")</f>
        <v>0</v>
      </c>
      <c r="N1582" s="104" t="e">
        <f t="shared" si="255"/>
        <v>#N/A</v>
      </c>
      <c r="O1582" s="104" t="e">
        <f t="shared" si="256"/>
        <v>#N/A</v>
      </c>
      <c r="P1582" s="99">
        <f t="shared" si="257"/>
        <v>0</v>
      </c>
      <c r="Q1582" s="100">
        <f t="shared" si="258"/>
        <v>0</v>
      </c>
      <c r="R1582" s="105" t="e">
        <f t="shared" si="259"/>
        <v>#DIV/0!</v>
      </c>
      <c r="S1582" s="101" t="e">
        <f t="shared" si="253"/>
        <v>#N/A</v>
      </c>
      <c r="T1582" s="102"/>
      <c r="U1582" s="107"/>
      <c r="V1582" s="5"/>
    </row>
    <row r="1583" spans="1:22" ht="15.6" hidden="1" x14ac:dyDescent="0.3">
      <c r="A1583" s="18"/>
      <c r="B1583" s="92" t="str">
        <f>+IFERROR(VLOOKUP(A1583,'Details local delivery'!B:C,2,0),"-")</f>
        <v>-</v>
      </c>
      <c r="C1583" s="93" t="str">
        <f t="shared" si="254"/>
        <v>-</v>
      </c>
      <c r="D1583" s="94" t="str">
        <f>+IFERROR(VLOOKUP(A1583,'Details local delivery'!B:E,4,0),"-")</f>
        <v>-</v>
      </c>
      <c r="E1583" s="94" t="e">
        <f>VLOOKUP(A1583,'Details local delivery'!B:L,11,0)</f>
        <v>#N/A</v>
      </c>
      <c r="F1583" s="94">
        <f>SUMIFS('Details local delivery'!M:M,'Details local delivery'!G:G,'RECAP Delivery Plan '!A1583)</f>
        <v>0</v>
      </c>
      <c r="G1583" s="94" t="e">
        <f>VLOOKUP(A1583,'Details local delivery'!B:J,9,0)</f>
        <v>#N/A</v>
      </c>
      <c r="H1583" s="95">
        <f>SUMIFS('Details local delivery'!K:K,'Details local delivery'!G:G,'RECAP Delivery Plan '!A1583)</f>
        <v>0</v>
      </c>
      <c r="I1583" s="96">
        <f>SUMIFS('Details local delivery'!Y:Y,'Details local delivery'!B:B,A:A)</f>
        <v>0</v>
      </c>
      <c r="J1583" s="97" t="e">
        <f>AVERAGEIFS('Details local delivery'!W:W,'Details local delivery'!B:B,A1583)</f>
        <v>#DIV/0!</v>
      </c>
      <c r="K1583" s="96">
        <f>_xlfn.MAXIFS('Details local delivery'!Z:Z,'Details local delivery'!B:B,A1583)</f>
        <v>0</v>
      </c>
      <c r="L1583" s="96">
        <f>_xlfn.MAXIFS('Details local delivery'!AA:AA,'Details local delivery'!B:B,A1583)</f>
        <v>0</v>
      </c>
      <c r="M1583" s="96">
        <f>_xlfn.MAXIFS('Details local delivery'!AB:AB,'Details local delivery'!B:B,A1583)</f>
        <v>0</v>
      </c>
      <c r="N1583" s="104" t="e">
        <f t="shared" si="255"/>
        <v>#N/A</v>
      </c>
      <c r="O1583" s="104" t="e">
        <f t="shared" si="256"/>
        <v>#N/A</v>
      </c>
      <c r="P1583" s="99">
        <f t="shared" si="257"/>
        <v>0</v>
      </c>
      <c r="Q1583" s="100">
        <f t="shared" si="258"/>
        <v>0</v>
      </c>
      <c r="R1583" s="105" t="e">
        <f t="shared" si="259"/>
        <v>#DIV/0!</v>
      </c>
      <c r="S1583" s="101" t="e">
        <f t="shared" si="253"/>
        <v>#N/A</v>
      </c>
      <c r="T1583" s="102"/>
      <c r="U1583" s="107"/>
      <c r="V1583" s="5"/>
    </row>
    <row r="1584" spans="1:22" ht="15.6" hidden="1" x14ac:dyDescent="0.3">
      <c r="A1584" s="18"/>
      <c r="B1584" s="92" t="str">
        <f>+IFERROR(VLOOKUP(A1584,'Details local delivery'!B:C,2,0),"-")</f>
        <v>-</v>
      </c>
      <c r="C1584" s="93" t="str">
        <f t="shared" si="254"/>
        <v>-</v>
      </c>
      <c r="D1584" s="94" t="str">
        <f>+IFERROR(VLOOKUP(A1584,'Details local delivery'!B:E,4,0),"-")</f>
        <v>-</v>
      </c>
      <c r="E1584" s="94" t="e">
        <f>VLOOKUP(A1584,'Details local delivery'!B:L,11,0)</f>
        <v>#N/A</v>
      </c>
      <c r="F1584" s="94">
        <f>SUMIFS('Details local delivery'!M:M,'Details local delivery'!G:G,'RECAP Delivery Plan '!A1584)</f>
        <v>0</v>
      </c>
      <c r="G1584" s="94" t="e">
        <f>VLOOKUP(A1584,'Details local delivery'!B:J,9,0)</f>
        <v>#N/A</v>
      </c>
      <c r="H1584" s="95">
        <f>SUMIFS('Details local delivery'!K:K,'Details local delivery'!G:G,'RECAP Delivery Plan '!A1584)</f>
        <v>0</v>
      </c>
      <c r="I1584" s="96">
        <f>SUMIFS('Details local delivery'!Y:Y,'Details local delivery'!B:B,A:A)</f>
        <v>0</v>
      </c>
      <c r="J1584" s="97" t="e">
        <f>AVERAGEIFS('Details local delivery'!W:W,'Details local delivery'!B:B,A1584)</f>
        <v>#DIV/0!</v>
      </c>
      <c r="K1584" s="96">
        <f>_xlfn.MAXIFS('Details local delivery'!Z:Z,'Details local delivery'!B:B,A1584)</f>
        <v>0</v>
      </c>
      <c r="L1584" s="96">
        <f>_xlfn.MAXIFS('Details local delivery'!AA:AA,'Details local delivery'!B:B,A1584)</f>
        <v>0</v>
      </c>
      <c r="M1584" s="96">
        <f>_xlfn.MAXIFS('Details local delivery'!AB:AB,'Details local delivery'!B:B,A1584)</f>
        <v>0</v>
      </c>
      <c r="N1584" s="104" t="e">
        <f t="shared" si="255"/>
        <v>#N/A</v>
      </c>
      <c r="O1584" s="104" t="e">
        <f t="shared" si="256"/>
        <v>#N/A</v>
      </c>
      <c r="P1584" s="99">
        <f t="shared" si="257"/>
        <v>0</v>
      </c>
      <c r="Q1584" s="100">
        <f t="shared" si="258"/>
        <v>0</v>
      </c>
      <c r="R1584" s="105" t="e">
        <f t="shared" si="259"/>
        <v>#DIV/0!</v>
      </c>
      <c r="S1584" s="101" t="e">
        <f t="shared" si="253"/>
        <v>#N/A</v>
      </c>
      <c r="T1584" s="102"/>
      <c r="U1584" s="107"/>
      <c r="V1584" s="5"/>
    </row>
    <row r="1585" spans="1:22" ht="15.6" hidden="1" x14ac:dyDescent="0.3">
      <c r="A1585" s="18"/>
      <c r="B1585" s="92" t="str">
        <f>+IFERROR(VLOOKUP(A1585,'Details local delivery'!B:C,2,0),"-")</f>
        <v>-</v>
      </c>
      <c r="C1585" s="93" t="str">
        <f t="shared" si="254"/>
        <v>-</v>
      </c>
      <c r="D1585" s="94" t="str">
        <f>+IFERROR(VLOOKUP(A1585,'Details local delivery'!B:E,4,0),"-")</f>
        <v>-</v>
      </c>
      <c r="E1585" s="94" t="e">
        <f>VLOOKUP(A1585,'Details local delivery'!B:L,11,0)</f>
        <v>#N/A</v>
      </c>
      <c r="F1585" s="94">
        <f>SUMIFS('Details local delivery'!M:M,'Details local delivery'!G:G,'RECAP Delivery Plan '!A1585)</f>
        <v>0</v>
      </c>
      <c r="G1585" s="94" t="e">
        <f>VLOOKUP(A1585,'Details local delivery'!B:J,9,0)</f>
        <v>#N/A</v>
      </c>
      <c r="H1585" s="95">
        <f>SUMIFS('Details local delivery'!K:K,'Details local delivery'!G:G,'RECAP Delivery Plan '!A1585)</f>
        <v>0</v>
      </c>
      <c r="I1585" s="96">
        <f>SUMIFS('Details local delivery'!Y:Y,'Details local delivery'!B:B,A:A)</f>
        <v>0</v>
      </c>
      <c r="J1585" s="97" t="e">
        <f>AVERAGEIFS('Details local delivery'!W:W,'Details local delivery'!B:B,A1585)</f>
        <v>#DIV/0!</v>
      </c>
      <c r="K1585" s="96">
        <f>_xlfn.MAXIFS('Details local delivery'!Z:Z,'Details local delivery'!B:B,A1585)</f>
        <v>0</v>
      </c>
      <c r="L1585" s="96">
        <f>_xlfn.MAXIFS('Details local delivery'!AA:AA,'Details local delivery'!B:B,A1585)</f>
        <v>0</v>
      </c>
      <c r="M1585" s="256">
        <f>IFERROR(_xlfn.MAXIFS('Details local delivery'!AB:AB,'Details local delivery'!B:B,A1585),"-")</f>
        <v>0</v>
      </c>
      <c r="N1585" s="104" t="e">
        <f t="shared" si="255"/>
        <v>#N/A</v>
      </c>
      <c r="O1585" s="104" t="e">
        <f t="shared" si="256"/>
        <v>#N/A</v>
      </c>
      <c r="P1585" s="99">
        <f t="shared" si="257"/>
        <v>0</v>
      </c>
      <c r="Q1585" s="100">
        <f t="shared" si="258"/>
        <v>0</v>
      </c>
      <c r="R1585" s="105" t="e">
        <f t="shared" si="259"/>
        <v>#DIV/0!</v>
      </c>
      <c r="S1585" s="101" t="e">
        <f t="shared" si="253"/>
        <v>#N/A</v>
      </c>
      <c r="T1585" s="102"/>
      <c r="U1585" s="107"/>
      <c r="V1585" s="5"/>
    </row>
    <row r="1586" spans="1:22" ht="15.6" hidden="1" x14ac:dyDescent="0.3">
      <c r="A1586" s="18"/>
      <c r="B1586" s="92" t="str">
        <f>+IFERROR(VLOOKUP(A1586,'Details local delivery'!B:C,2,0),"-")</f>
        <v>-</v>
      </c>
      <c r="C1586" s="93" t="str">
        <f t="shared" si="254"/>
        <v>-</v>
      </c>
      <c r="D1586" s="94" t="str">
        <f>+IFERROR(VLOOKUP(A1586,'Details local delivery'!B:E,4,0),"-")</f>
        <v>-</v>
      </c>
      <c r="E1586" s="94" t="e">
        <f>VLOOKUP(A1586,'Details local delivery'!B:L,11,0)</f>
        <v>#N/A</v>
      </c>
      <c r="F1586" s="94">
        <f>SUMIFS('Details local delivery'!M:M,'Details local delivery'!G:G,'RECAP Delivery Plan '!A1586)</f>
        <v>0</v>
      </c>
      <c r="G1586" s="94" t="e">
        <f>VLOOKUP(A1586,'Details local delivery'!B:J,9,0)</f>
        <v>#N/A</v>
      </c>
      <c r="H1586" s="95">
        <f>SUMIFS('Details local delivery'!K:K,'Details local delivery'!G:G,'RECAP Delivery Plan '!A1586)</f>
        <v>0</v>
      </c>
      <c r="I1586" s="96">
        <f>SUMIFS('Details local delivery'!Y:Y,'Details local delivery'!B:B,A:A)</f>
        <v>0</v>
      </c>
      <c r="J1586" s="97" t="e">
        <f>AVERAGEIFS('Details local delivery'!W:W,'Details local delivery'!B:B,A1586)</f>
        <v>#DIV/0!</v>
      </c>
      <c r="K1586" s="96">
        <f>_xlfn.MAXIFS('Details local delivery'!Z:Z,'Details local delivery'!B:B,A1586)</f>
        <v>0</v>
      </c>
      <c r="L1586" s="96">
        <f>_xlfn.MAXIFS('Details local delivery'!AA:AA,'Details local delivery'!B:B,A1586)</f>
        <v>0</v>
      </c>
      <c r="M1586" s="256">
        <f>IFERROR(_xlfn.MAXIFS('Details local delivery'!AB:AB,'Details local delivery'!B:B,A1586),"-")</f>
        <v>0</v>
      </c>
      <c r="N1586" s="104" t="e">
        <f t="shared" si="255"/>
        <v>#N/A</v>
      </c>
      <c r="O1586" s="104" t="e">
        <f t="shared" si="256"/>
        <v>#N/A</v>
      </c>
      <c r="P1586" s="99">
        <f t="shared" si="257"/>
        <v>0</v>
      </c>
      <c r="Q1586" s="100">
        <f t="shared" si="258"/>
        <v>0</v>
      </c>
      <c r="R1586" s="105" t="e">
        <f t="shared" si="259"/>
        <v>#DIV/0!</v>
      </c>
      <c r="S1586" s="101" t="e">
        <f t="shared" si="253"/>
        <v>#N/A</v>
      </c>
      <c r="T1586" s="102"/>
      <c r="U1586" s="107"/>
      <c r="V1586" s="5"/>
    </row>
    <row r="1587" spans="1:22" ht="15.6" hidden="1" x14ac:dyDescent="0.3">
      <c r="A1587" s="18"/>
      <c r="B1587" s="92" t="str">
        <f>+IFERROR(VLOOKUP(A1587,'Details local delivery'!B:C,2,0),"-")</f>
        <v>-</v>
      </c>
      <c r="C1587" s="93" t="str">
        <f t="shared" si="254"/>
        <v>-</v>
      </c>
      <c r="D1587" s="94" t="str">
        <f>+IFERROR(VLOOKUP(A1587,'Details local delivery'!B:E,4,0),"-")</f>
        <v>-</v>
      </c>
      <c r="E1587" s="94" t="e">
        <f>VLOOKUP(A1587,'Details local delivery'!B:L,11,0)</f>
        <v>#N/A</v>
      </c>
      <c r="F1587" s="94">
        <f>SUMIFS('Details local delivery'!M:M,'Details local delivery'!G:G,'RECAP Delivery Plan '!A1587)</f>
        <v>0</v>
      </c>
      <c r="G1587" s="94" t="e">
        <f>VLOOKUP(A1587,'Details local delivery'!B:J,9,0)</f>
        <v>#N/A</v>
      </c>
      <c r="H1587" s="95">
        <f>SUMIFS('Details local delivery'!K:K,'Details local delivery'!G:G,'RECAP Delivery Plan '!A1587)</f>
        <v>0</v>
      </c>
      <c r="I1587" s="96">
        <f>SUMIFS('Details local delivery'!Y:Y,'Details local delivery'!B:B,A:A)</f>
        <v>0</v>
      </c>
      <c r="J1587" s="97" t="e">
        <f>AVERAGEIFS('Details local delivery'!W:W,'Details local delivery'!B:B,A1587)</f>
        <v>#DIV/0!</v>
      </c>
      <c r="K1587" s="96">
        <f>_xlfn.MAXIFS('Details local delivery'!Z:Z,'Details local delivery'!B:B,A1587)</f>
        <v>0</v>
      </c>
      <c r="L1587" s="96">
        <f>_xlfn.MAXIFS('Details local delivery'!AA:AA,'Details local delivery'!B:B,A1587)</f>
        <v>0</v>
      </c>
      <c r="M1587" s="256">
        <f>IFERROR(_xlfn.MAXIFS('Details local delivery'!AB:AB,'Details local delivery'!B:B,A1587),"-")</f>
        <v>0</v>
      </c>
      <c r="N1587" s="104" t="e">
        <f t="shared" si="255"/>
        <v>#N/A</v>
      </c>
      <c r="O1587" s="104" t="e">
        <f t="shared" si="256"/>
        <v>#N/A</v>
      </c>
      <c r="P1587" s="99">
        <f t="shared" si="257"/>
        <v>0</v>
      </c>
      <c r="Q1587" s="100">
        <f t="shared" si="258"/>
        <v>0</v>
      </c>
      <c r="R1587" s="105" t="e">
        <f t="shared" si="259"/>
        <v>#DIV/0!</v>
      </c>
      <c r="S1587" s="101" t="e">
        <f t="shared" si="253"/>
        <v>#N/A</v>
      </c>
      <c r="T1587" s="102"/>
      <c r="U1587" s="107"/>
      <c r="V1587" s="5"/>
    </row>
    <row r="1588" spans="1:22" ht="15.6" hidden="1" x14ac:dyDescent="0.3">
      <c r="A1588" s="18"/>
      <c r="B1588" s="92" t="str">
        <f>+IFERROR(VLOOKUP(A1588,'Details local delivery'!B:C,2,0),"-")</f>
        <v>-</v>
      </c>
      <c r="C1588" s="93" t="str">
        <f t="shared" si="254"/>
        <v>-</v>
      </c>
      <c r="D1588" s="94" t="str">
        <f>+IFERROR(VLOOKUP(A1588,'Details local delivery'!B:E,4,0),"-")</f>
        <v>-</v>
      </c>
      <c r="E1588" s="94" t="e">
        <f>VLOOKUP(A1588,'Details local delivery'!B:L,11,0)</f>
        <v>#N/A</v>
      </c>
      <c r="F1588" s="94">
        <f>SUMIFS('Details local delivery'!M:M,'Details local delivery'!G:G,'RECAP Delivery Plan '!A1588)</f>
        <v>0</v>
      </c>
      <c r="G1588" s="94" t="e">
        <f>VLOOKUP(A1588,'Details local delivery'!B:J,9,0)</f>
        <v>#N/A</v>
      </c>
      <c r="H1588" s="95">
        <f>SUMIFS('Details local delivery'!K:K,'Details local delivery'!G:G,'RECAP Delivery Plan '!A1588)</f>
        <v>0</v>
      </c>
      <c r="I1588" s="96">
        <f>SUMIFS('Details local delivery'!Y:Y,'Details local delivery'!B:B,A:A)</f>
        <v>0</v>
      </c>
      <c r="J1588" s="97" t="e">
        <f>AVERAGEIFS('Details local delivery'!W:W,'Details local delivery'!B:B,A1588)</f>
        <v>#DIV/0!</v>
      </c>
      <c r="K1588" s="96">
        <f>_xlfn.MAXIFS('Details local delivery'!Z:Z,'Details local delivery'!B:B,A1588)</f>
        <v>0</v>
      </c>
      <c r="L1588" s="96">
        <f>_xlfn.MAXIFS('Details local delivery'!AA:AA,'Details local delivery'!B:B,A1588)</f>
        <v>0</v>
      </c>
      <c r="M1588" s="256">
        <f>IFERROR(_xlfn.MAXIFS('Details local delivery'!AB:AB,'Details local delivery'!B:B,A1588),"-")</f>
        <v>0</v>
      </c>
      <c r="N1588" s="104" t="e">
        <f t="shared" si="255"/>
        <v>#N/A</v>
      </c>
      <c r="O1588" s="104" t="e">
        <f t="shared" si="256"/>
        <v>#N/A</v>
      </c>
      <c r="P1588" s="99">
        <f t="shared" si="257"/>
        <v>0</v>
      </c>
      <c r="Q1588" s="100">
        <f t="shared" si="258"/>
        <v>0</v>
      </c>
      <c r="R1588" s="105" t="e">
        <f t="shared" si="259"/>
        <v>#DIV/0!</v>
      </c>
      <c r="S1588" s="101" t="e">
        <f t="shared" si="253"/>
        <v>#N/A</v>
      </c>
      <c r="T1588" s="102"/>
      <c r="U1588" s="107"/>
      <c r="V1588" s="5"/>
    </row>
    <row r="1589" spans="1:22" ht="15.6" hidden="1" x14ac:dyDescent="0.3">
      <c r="A1589" s="18"/>
      <c r="B1589" s="92" t="str">
        <f>+IFERROR(VLOOKUP(A1589,'Details local delivery'!B:C,2,0),"-")</f>
        <v>-</v>
      </c>
      <c r="C1589" s="93" t="str">
        <f t="shared" si="254"/>
        <v>-</v>
      </c>
      <c r="D1589" s="94" t="str">
        <f>+IFERROR(VLOOKUP(A1589,'Details local delivery'!B:E,4,0),"-")</f>
        <v>-</v>
      </c>
      <c r="E1589" s="94" t="e">
        <f>VLOOKUP(A1589,'Details local delivery'!B:L,11,0)</f>
        <v>#N/A</v>
      </c>
      <c r="F1589" s="94">
        <f>SUMIFS('Details local delivery'!M:M,'Details local delivery'!G:G,'RECAP Delivery Plan '!A1589)</f>
        <v>0</v>
      </c>
      <c r="G1589" s="94" t="e">
        <f>VLOOKUP(A1589,'Details local delivery'!B:J,9,0)</f>
        <v>#N/A</v>
      </c>
      <c r="H1589" s="95">
        <f>SUMIFS('Details local delivery'!K:K,'Details local delivery'!G:G,'RECAP Delivery Plan '!A1589)</f>
        <v>0</v>
      </c>
      <c r="I1589" s="96">
        <f>SUMIFS('Details local delivery'!Y:Y,'Details local delivery'!B:B,A:A)</f>
        <v>0</v>
      </c>
      <c r="J1589" s="97" t="e">
        <f>AVERAGEIFS('Details local delivery'!W:W,'Details local delivery'!B:B,A1589)</f>
        <v>#DIV/0!</v>
      </c>
      <c r="K1589" s="96">
        <f>_xlfn.MAXIFS('Details local delivery'!Z:Z,'Details local delivery'!B:B,A1589)</f>
        <v>0</v>
      </c>
      <c r="L1589" s="96">
        <f>_xlfn.MAXIFS('Details local delivery'!AA:AA,'Details local delivery'!B:B,A1589)</f>
        <v>0</v>
      </c>
      <c r="M1589" s="256">
        <f>IFERROR(_xlfn.MAXIFS('Details local delivery'!AB:AB,'Details local delivery'!B:B,A1589),"-")</f>
        <v>0</v>
      </c>
      <c r="N1589" s="104" t="e">
        <f t="shared" si="255"/>
        <v>#N/A</v>
      </c>
      <c r="O1589" s="104" t="e">
        <f t="shared" si="256"/>
        <v>#N/A</v>
      </c>
      <c r="P1589" s="99">
        <f t="shared" si="257"/>
        <v>0</v>
      </c>
      <c r="Q1589" s="100">
        <f t="shared" si="258"/>
        <v>0</v>
      </c>
      <c r="R1589" s="105" t="e">
        <f t="shared" si="259"/>
        <v>#DIV/0!</v>
      </c>
      <c r="S1589" s="101" t="e">
        <f t="shared" si="253"/>
        <v>#N/A</v>
      </c>
      <c r="T1589" s="102"/>
      <c r="U1589" s="107"/>
      <c r="V1589" s="5"/>
    </row>
    <row r="1590" spans="1:22" ht="15.6" hidden="1" x14ac:dyDescent="0.3">
      <c r="A1590" s="18"/>
      <c r="B1590" s="92" t="str">
        <f>+IFERROR(VLOOKUP(A1590,'Details local delivery'!B:C,2,0),"-")</f>
        <v>-</v>
      </c>
      <c r="C1590" s="93" t="str">
        <f t="shared" si="254"/>
        <v>-</v>
      </c>
      <c r="D1590" s="94" t="str">
        <f>+IFERROR(VLOOKUP(A1590,'Details local delivery'!B:E,4,0),"-")</f>
        <v>-</v>
      </c>
      <c r="E1590" s="94" t="e">
        <f>VLOOKUP(A1590,'Details local delivery'!B:L,11,0)</f>
        <v>#N/A</v>
      </c>
      <c r="F1590" s="94">
        <f>SUMIFS('Details local delivery'!M:M,'Details local delivery'!G:G,'RECAP Delivery Plan '!A1590)</f>
        <v>0</v>
      </c>
      <c r="G1590" s="94" t="e">
        <f>VLOOKUP(A1590,'Details local delivery'!B:J,9,0)</f>
        <v>#N/A</v>
      </c>
      <c r="H1590" s="95">
        <f>SUMIFS('Details local delivery'!K:K,'Details local delivery'!G:G,'RECAP Delivery Plan '!A1590)</f>
        <v>0</v>
      </c>
      <c r="I1590" s="96">
        <f>SUMIFS('Details local delivery'!Y:Y,'Details local delivery'!B:B,A:A)</f>
        <v>0</v>
      </c>
      <c r="J1590" s="97" t="e">
        <f>AVERAGEIFS('Details local delivery'!W:W,'Details local delivery'!B:B,A1590)</f>
        <v>#DIV/0!</v>
      </c>
      <c r="K1590" s="96">
        <f>_xlfn.MAXIFS('Details local delivery'!Z:Z,'Details local delivery'!B:B,A1590)</f>
        <v>0</v>
      </c>
      <c r="L1590" s="96">
        <f>_xlfn.MAXIFS('Details local delivery'!AA:AA,'Details local delivery'!B:B,A1590)</f>
        <v>0</v>
      </c>
      <c r="M1590" s="96">
        <f>_xlfn.MAXIFS('Details local delivery'!AB:AB,'Details local delivery'!B:B,A1590)</f>
        <v>0</v>
      </c>
      <c r="N1590" s="104" t="e">
        <f t="shared" si="255"/>
        <v>#N/A</v>
      </c>
      <c r="O1590" s="104" t="e">
        <f t="shared" si="256"/>
        <v>#N/A</v>
      </c>
      <c r="P1590" s="99">
        <f t="shared" si="257"/>
        <v>0</v>
      </c>
      <c r="Q1590" s="100">
        <f t="shared" si="258"/>
        <v>0</v>
      </c>
      <c r="R1590" s="105" t="e">
        <f t="shared" si="259"/>
        <v>#DIV/0!</v>
      </c>
      <c r="S1590" s="101" t="e">
        <f t="shared" si="253"/>
        <v>#N/A</v>
      </c>
      <c r="T1590" s="102"/>
      <c r="U1590" s="107"/>
      <c r="V1590" s="5"/>
    </row>
    <row r="1591" spans="1:22" ht="15.6" hidden="1" x14ac:dyDescent="0.3">
      <c r="A1591" s="18"/>
      <c r="B1591" s="92" t="str">
        <f>+IFERROR(VLOOKUP(A1591,'Details local delivery'!B:C,2,0),"-")</f>
        <v>-</v>
      </c>
      <c r="C1591" s="93" t="str">
        <f t="shared" si="254"/>
        <v>-</v>
      </c>
      <c r="D1591" s="94" t="str">
        <f>+IFERROR(VLOOKUP(A1591,'Details local delivery'!B:E,4,0),"-")</f>
        <v>-</v>
      </c>
      <c r="E1591" s="94" t="e">
        <f>VLOOKUP(A1591,'Details local delivery'!B:L,11,0)</f>
        <v>#N/A</v>
      </c>
      <c r="F1591" s="94">
        <f>SUMIFS('Details local delivery'!M:M,'Details local delivery'!G:G,'RECAP Delivery Plan '!A1591)</f>
        <v>0</v>
      </c>
      <c r="G1591" s="94" t="e">
        <f>VLOOKUP(A1591,'Details local delivery'!B:J,9,0)</f>
        <v>#N/A</v>
      </c>
      <c r="H1591" s="95">
        <f>SUMIFS('Details local delivery'!K:K,'Details local delivery'!G:G,'RECAP Delivery Plan '!A1591)</f>
        <v>0</v>
      </c>
      <c r="I1591" s="96">
        <f>SUMIFS('Details local delivery'!Y:Y,'Details local delivery'!B:B,A:A)</f>
        <v>0</v>
      </c>
      <c r="J1591" s="97" t="e">
        <f>AVERAGEIFS('Details local delivery'!W:W,'Details local delivery'!B:B,A1591)</f>
        <v>#DIV/0!</v>
      </c>
      <c r="K1591" s="96">
        <f>_xlfn.MAXIFS('Details local delivery'!Z:Z,'Details local delivery'!B:B,A1591)</f>
        <v>0</v>
      </c>
      <c r="L1591" s="96">
        <f>_xlfn.MAXIFS('Details local delivery'!AA:AA,'Details local delivery'!B:B,A1591)</f>
        <v>0</v>
      </c>
      <c r="M1591" s="96">
        <f>_xlfn.MAXIFS('Details local delivery'!AB:AB,'Details local delivery'!B:B,A1591)</f>
        <v>0</v>
      </c>
      <c r="N1591" s="104" t="e">
        <f t="shared" si="255"/>
        <v>#N/A</v>
      </c>
      <c r="O1591" s="104" t="e">
        <f t="shared" si="256"/>
        <v>#N/A</v>
      </c>
      <c r="P1591" s="99">
        <f t="shared" si="257"/>
        <v>0</v>
      </c>
      <c r="Q1591" s="100">
        <f t="shared" si="258"/>
        <v>0</v>
      </c>
      <c r="R1591" s="105" t="e">
        <f t="shared" si="259"/>
        <v>#DIV/0!</v>
      </c>
      <c r="S1591" s="101" t="e">
        <f t="shared" si="253"/>
        <v>#N/A</v>
      </c>
      <c r="T1591" s="102"/>
      <c r="U1591" s="107"/>
      <c r="V1591" s="5"/>
    </row>
    <row r="1592" spans="1:22" ht="15.6" hidden="1" x14ac:dyDescent="0.3">
      <c r="A1592" s="18"/>
      <c r="B1592" s="92" t="str">
        <f>+IFERROR(VLOOKUP(A1592,'Details local delivery'!B:C,2,0),"-")</f>
        <v>-</v>
      </c>
      <c r="C1592" s="93" t="str">
        <f t="shared" si="254"/>
        <v>-</v>
      </c>
      <c r="D1592" s="94" t="str">
        <f>+IFERROR(VLOOKUP(A1592,'Details local delivery'!B:E,4,0),"-")</f>
        <v>-</v>
      </c>
      <c r="E1592" s="94" t="e">
        <f>VLOOKUP(A1592,'Details local delivery'!B:L,11,0)</f>
        <v>#N/A</v>
      </c>
      <c r="F1592" s="94">
        <f>SUMIFS('Details local delivery'!M:M,'Details local delivery'!G:G,'RECAP Delivery Plan '!A1592)</f>
        <v>0</v>
      </c>
      <c r="G1592" s="94" t="e">
        <f>VLOOKUP(A1592,'Details local delivery'!B:J,9,0)</f>
        <v>#N/A</v>
      </c>
      <c r="H1592" s="95">
        <f>SUMIFS('Details local delivery'!K:K,'Details local delivery'!G:G,'RECAP Delivery Plan '!A1592)</f>
        <v>0</v>
      </c>
      <c r="I1592" s="96">
        <f>SUMIFS('Details local delivery'!Y:Y,'Details local delivery'!B:B,A:A)</f>
        <v>0</v>
      </c>
      <c r="J1592" s="97" t="e">
        <f>AVERAGEIFS('Details local delivery'!W:W,'Details local delivery'!B:B,A1592)</f>
        <v>#DIV/0!</v>
      </c>
      <c r="K1592" s="96">
        <f>_xlfn.MAXIFS('Details local delivery'!Z:Z,'Details local delivery'!B:B,A1592)</f>
        <v>0</v>
      </c>
      <c r="L1592" s="96">
        <f>_xlfn.MAXIFS('Details local delivery'!AA:AA,'Details local delivery'!B:B,A1592)</f>
        <v>0</v>
      </c>
      <c r="M1592" s="96">
        <f>_xlfn.MAXIFS('Details local delivery'!AB:AB,'Details local delivery'!B:B,A1592)</f>
        <v>0</v>
      </c>
      <c r="N1592" s="104" t="e">
        <f t="shared" si="255"/>
        <v>#N/A</v>
      </c>
      <c r="O1592" s="104" t="e">
        <f t="shared" si="256"/>
        <v>#N/A</v>
      </c>
      <c r="P1592" s="99">
        <f t="shared" si="257"/>
        <v>0</v>
      </c>
      <c r="Q1592" s="100">
        <f t="shared" si="258"/>
        <v>0</v>
      </c>
      <c r="R1592" s="105" t="e">
        <f t="shared" si="259"/>
        <v>#DIV/0!</v>
      </c>
      <c r="S1592" s="101" t="e">
        <f t="shared" ref="S1592:S1655" si="260">MAX(N1592,O1592)</f>
        <v>#N/A</v>
      </c>
      <c r="T1592" s="102"/>
      <c r="U1592" s="107"/>
      <c r="V1592" s="5"/>
    </row>
    <row r="1593" spans="1:22" ht="15.6" hidden="1" x14ac:dyDescent="0.3">
      <c r="A1593" s="18"/>
      <c r="B1593" s="92" t="str">
        <f>+IFERROR(VLOOKUP(A1593,'Details local delivery'!B:C,2,0),"-")</f>
        <v>-</v>
      </c>
      <c r="C1593" s="93" t="str">
        <f t="shared" si="254"/>
        <v>-</v>
      </c>
      <c r="D1593" s="94" t="str">
        <f>+IFERROR(VLOOKUP(A1593,'Details local delivery'!B:E,4,0),"-")</f>
        <v>-</v>
      </c>
      <c r="E1593" s="94" t="e">
        <f>VLOOKUP(A1593,'Details local delivery'!B:L,11,0)</f>
        <v>#N/A</v>
      </c>
      <c r="F1593" s="94">
        <f>SUMIFS('Details local delivery'!M:M,'Details local delivery'!G:G,'RECAP Delivery Plan '!A1593)</f>
        <v>0</v>
      </c>
      <c r="G1593" s="94" t="e">
        <f>VLOOKUP(A1593,'Details local delivery'!B:J,9,0)</f>
        <v>#N/A</v>
      </c>
      <c r="H1593" s="95">
        <f>SUMIFS('Details local delivery'!K:K,'Details local delivery'!G:G,'RECAP Delivery Plan '!A1593)</f>
        <v>0</v>
      </c>
      <c r="I1593" s="96">
        <f>SUMIFS('Details local delivery'!Y:Y,'Details local delivery'!B:B,A:A)</f>
        <v>0</v>
      </c>
      <c r="J1593" s="97" t="e">
        <f>AVERAGEIFS('Details local delivery'!W:W,'Details local delivery'!B:B,A1593)</f>
        <v>#DIV/0!</v>
      </c>
      <c r="K1593" s="96">
        <f>_xlfn.MAXIFS('Details local delivery'!Z:Z,'Details local delivery'!B:B,A1593)</f>
        <v>0</v>
      </c>
      <c r="L1593" s="96">
        <f>_xlfn.MAXIFS('Details local delivery'!AA:AA,'Details local delivery'!B:B,A1593)</f>
        <v>0</v>
      </c>
      <c r="M1593" s="256">
        <f>IFERROR(_xlfn.MAXIFS('Details local delivery'!AB:AB,'Details local delivery'!B:B,A1593),"-")</f>
        <v>0</v>
      </c>
      <c r="N1593" s="104" t="e">
        <f t="shared" si="255"/>
        <v>#N/A</v>
      </c>
      <c r="O1593" s="104" t="e">
        <f t="shared" si="256"/>
        <v>#N/A</v>
      </c>
      <c r="P1593" s="99">
        <f t="shared" si="257"/>
        <v>0</v>
      </c>
      <c r="Q1593" s="100">
        <f t="shared" si="258"/>
        <v>0</v>
      </c>
      <c r="R1593" s="105" t="e">
        <f t="shared" si="259"/>
        <v>#DIV/0!</v>
      </c>
      <c r="S1593" s="101" t="e">
        <f t="shared" si="260"/>
        <v>#N/A</v>
      </c>
      <c r="T1593" s="102"/>
      <c r="U1593" s="107"/>
      <c r="V1593" s="5"/>
    </row>
    <row r="1594" spans="1:22" ht="15.6" hidden="1" x14ac:dyDescent="0.3">
      <c r="A1594" s="18"/>
      <c r="B1594" s="92" t="str">
        <f>+IFERROR(VLOOKUP(A1594,'Details local delivery'!B:C,2,0),"-")</f>
        <v>-</v>
      </c>
      <c r="C1594" s="93" t="str">
        <f t="shared" si="254"/>
        <v>-</v>
      </c>
      <c r="D1594" s="94" t="str">
        <f>+IFERROR(VLOOKUP(A1594,'Details local delivery'!B:E,4,0),"-")</f>
        <v>-</v>
      </c>
      <c r="E1594" s="94" t="e">
        <f>VLOOKUP(A1594,'Details local delivery'!B:L,11,0)</f>
        <v>#N/A</v>
      </c>
      <c r="F1594" s="94">
        <f>SUMIFS('Details local delivery'!M:M,'Details local delivery'!G:G,'RECAP Delivery Plan '!A1594)</f>
        <v>0</v>
      </c>
      <c r="G1594" s="94" t="e">
        <f>VLOOKUP(A1594,'Details local delivery'!B:J,9,0)</f>
        <v>#N/A</v>
      </c>
      <c r="H1594" s="95">
        <f>SUMIFS('Details local delivery'!K:K,'Details local delivery'!G:G,'RECAP Delivery Plan '!A1594)</f>
        <v>0</v>
      </c>
      <c r="I1594" s="96">
        <f>SUMIFS('Details local delivery'!Y:Y,'Details local delivery'!B:B,A:A)</f>
        <v>0</v>
      </c>
      <c r="J1594" s="97" t="e">
        <f>AVERAGEIFS('Details local delivery'!W:W,'Details local delivery'!B:B,A1594)</f>
        <v>#DIV/0!</v>
      </c>
      <c r="K1594" s="96">
        <f>_xlfn.MAXIFS('Details local delivery'!Z:Z,'Details local delivery'!B:B,A1594)</f>
        <v>0</v>
      </c>
      <c r="L1594" s="96">
        <f>_xlfn.MAXIFS('Details local delivery'!AA:AA,'Details local delivery'!B:B,A1594)</f>
        <v>0</v>
      </c>
      <c r="M1594" s="96">
        <f>_xlfn.MAXIFS('Details local delivery'!AB:AB,'Details local delivery'!B:B,A1594)</f>
        <v>0</v>
      </c>
      <c r="N1594" s="104" t="e">
        <f t="shared" si="255"/>
        <v>#N/A</v>
      </c>
      <c r="O1594" s="104" t="e">
        <f t="shared" si="256"/>
        <v>#N/A</v>
      </c>
      <c r="P1594" s="99">
        <f t="shared" si="257"/>
        <v>0</v>
      </c>
      <c r="Q1594" s="100">
        <f t="shared" si="258"/>
        <v>0</v>
      </c>
      <c r="R1594" s="105" t="e">
        <f t="shared" si="259"/>
        <v>#DIV/0!</v>
      </c>
      <c r="S1594" s="101" t="e">
        <f t="shared" si="260"/>
        <v>#N/A</v>
      </c>
      <c r="T1594" s="102"/>
      <c r="U1594" s="107"/>
      <c r="V1594" s="5"/>
    </row>
    <row r="1595" spans="1:22" ht="15.6" hidden="1" x14ac:dyDescent="0.3">
      <c r="A1595" s="18"/>
      <c r="B1595" s="92" t="str">
        <f>+IFERROR(VLOOKUP(A1595,'Details local delivery'!B:C,2,0),"-")</f>
        <v>-</v>
      </c>
      <c r="C1595" s="93" t="str">
        <f t="shared" si="254"/>
        <v>-</v>
      </c>
      <c r="D1595" s="94" t="str">
        <f>+IFERROR(VLOOKUP(A1595,'Details local delivery'!B:E,4,0),"-")</f>
        <v>-</v>
      </c>
      <c r="E1595" s="94" t="e">
        <f>VLOOKUP(A1595,'Details local delivery'!B:L,11,0)</f>
        <v>#N/A</v>
      </c>
      <c r="F1595" s="94">
        <f>SUMIFS('Details local delivery'!M:M,'Details local delivery'!G:G,'RECAP Delivery Plan '!A1595)</f>
        <v>0</v>
      </c>
      <c r="G1595" s="94" t="e">
        <f>VLOOKUP(A1595,'Details local delivery'!B:J,9,0)</f>
        <v>#N/A</v>
      </c>
      <c r="H1595" s="95">
        <f>SUMIFS('Details local delivery'!K:K,'Details local delivery'!G:G,'RECAP Delivery Plan '!A1595)</f>
        <v>0</v>
      </c>
      <c r="I1595" s="96">
        <f>SUMIFS('Details local delivery'!Y:Y,'Details local delivery'!B:B,A:A)</f>
        <v>0</v>
      </c>
      <c r="J1595" s="97" t="e">
        <f>AVERAGEIFS('Details local delivery'!W:W,'Details local delivery'!B:B,A1595)</f>
        <v>#DIV/0!</v>
      </c>
      <c r="K1595" s="96">
        <f>_xlfn.MAXIFS('Details local delivery'!Z:Z,'Details local delivery'!B:B,A1595)</f>
        <v>0</v>
      </c>
      <c r="L1595" s="96">
        <f>_xlfn.MAXIFS('Details local delivery'!AA:AA,'Details local delivery'!B:B,A1595)</f>
        <v>0</v>
      </c>
      <c r="M1595" s="256">
        <f>IFERROR(_xlfn.MAXIFS('Details local delivery'!AB:AB,'Details local delivery'!B:B,A1595),"-")</f>
        <v>0</v>
      </c>
      <c r="N1595" s="104" t="e">
        <f t="shared" si="255"/>
        <v>#N/A</v>
      </c>
      <c r="O1595" s="104" t="e">
        <f t="shared" si="256"/>
        <v>#N/A</v>
      </c>
      <c r="P1595" s="99">
        <f t="shared" si="257"/>
        <v>0</v>
      </c>
      <c r="Q1595" s="100">
        <f t="shared" si="258"/>
        <v>0</v>
      </c>
      <c r="R1595" s="105" t="e">
        <f t="shared" si="259"/>
        <v>#DIV/0!</v>
      </c>
      <c r="S1595" s="101" t="e">
        <f t="shared" si="260"/>
        <v>#N/A</v>
      </c>
      <c r="T1595" s="102"/>
      <c r="U1595" s="107"/>
      <c r="V1595" s="5"/>
    </row>
    <row r="1596" spans="1:22" ht="15.6" hidden="1" x14ac:dyDescent="0.3">
      <c r="A1596" s="18"/>
      <c r="B1596" s="92" t="str">
        <f>+IFERROR(VLOOKUP(A1596,'Details local delivery'!B:C,2,0),"-")</f>
        <v>-</v>
      </c>
      <c r="C1596" s="93" t="str">
        <f t="shared" si="254"/>
        <v>-</v>
      </c>
      <c r="D1596" s="94" t="str">
        <f>+IFERROR(VLOOKUP(A1596,'Details local delivery'!B:E,4,0),"-")</f>
        <v>-</v>
      </c>
      <c r="E1596" s="94" t="e">
        <f>VLOOKUP(A1596,'Details local delivery'!B:L,11,0)</f>
        <v>#N/A</v>
      </c>
      <c r="F1596" s="94">
        <f>SUMIFS('Details local delivery'!M:M,'Details local delivery'!G:G,'RECAP Delivery Plan '!A1596)</f>
        <v>0</v>
      </c>
      <c r="G1596" s="94" t="e">
        <f>VLOOKUP(A1596,'Details local delivery'!B:J,9,0)</f>
        <v>#N/A</v>
      </c>
      <c r="H1596" s="95">
        <f>SUMIFS('Details local delivery'!K:K,'Details local delivery'!G:G,'RECAP Delivery Plan '!A1596)</f>
        <v>0</v>
      </c>
      <c r="I1596" s="96">
        <f>SUMIFS('Details local delivery'!Y:Y,'Details local delivery'!B:B,A:A)</f>
        <v>0</v>
      </c>
      <c r="J1596" s="97" t="e">
        <f>AVERAGEIFS('Details local delivery'!W:W,'Details local delivery'!B:B,A1596)</f>
        <v>#DIV/0!</v>
      </c>
      <c r="K1596" s="96">
        <f>_xlfn.MAXIFS('Details local delivery'!Z:Z,'Details local delivery'!B:B,A1596)</f>
        <v>0</v>
      </c>
      <c r="L1596" s="96">
        <f>_xlfn.MAXIFS('Details local delivery'!AA:AA,'Details local delivery'!B:B,A1596)</f>
        <v>0</v>
      </c>
      <c r="M1596" s="256">
        <f>IFERROR(_xlfn.MAXIFS('Details local delivery'!AB:AB,'Details local delivery'!B:B,A1596),"-")</f>
        <v>0</v>
      </c>
      <c r="N1596" s="104" t="e">
        <f t="shared" si="255"/>
        <v>#N/A</v>
      </c>
      <c r="O1596" s="104" t="e">
        <f t="shared" si="256"/>
        <v>#N/A</v>
      </c>
      <c r="P1596" s="99">
        <f t="shared" si="257"/>
        <v>0</v>
      </c>
      <c r="Q1596" s="100">
        <f t="shared" si="258"/>
        <v>0</v>
      </c>
      <c r="R1596" s="105" t="e">
        <f t="shared" si="259"/>
        <v>#DIV/0!</v>
      </c>
      <c r="S1596" s="101" t="e">
        <f t="shared" si="260"/>
        <v>#N/A</v>
      </c>
      <c r="T1596" s="102"/>
      <c r="U1596" s="107"/>
      <c r="V1596" s="5"/>
    </row>
    <row r="1597" spans="1:22" ht="15.6" hidden="1" x14ac:dyDescent="0.3">
      <c r="A1597" s="18"/>
      <c r="B1597" s="92" t="str">
        <f>+IFERROR(VLOOKUP(A1597,'Details local delivery'!B:C,2,0),"-")</f>
        <v>-</v>
      </c>
      <c r="C1597" s="93" t="str">
        <f t="shared" si="254"/>
        <v>-</v>
      </c>
      <c r="D1597" s="94" t="str">
        <f>+IFERROR(VLOOKUP(A1597,'Details local delivery'!B:E,4,0),"-")</f>
        <v>-</v>
      </c>
      <c r="E1597" s="94" t="e">
        <f>VLOOKUP(A1597,'Details local delivery'!B:L,11,0)</f>
        <v>#N/A</v>
      </c>
      <c r="F1597" s="94">
        <f>SUMIFS('Details local delivery'!M:M,'Details local delivery'!G:G,'RECAP Delivery Plan '!A1597)</f>
        <v>0</v>
      </c>
      <c r="G1597" s="94" t="e">
        <f>VLOOKUP(A1597,'Details local delivery'!B:J,9,0)</f>
        <v>#N/A</v>
      </c>
      <c r="H1597" s="95">
        <f>SUMIFS('Details local delivery'!K:K,'Details local delivery'!G:G,'RECAP Delivery Plan '!A1597)</f>
        <v>0</v>
      </c>
      <c r="I1597" s="96">
        <f>SUMIFS('Details local delivery'!Y:Y,'Details local delivery'!B:B,A:A)</f>
        <v>0</v>
      </c>
      <c r="J1597" s="97" t="e">
        <f>AVERAGEIFS('Details local delivery'!W:W,'Details local delivery'!B:B,A1597)</f>
        <v>#DIV/0!</v>
      </c>
      <c r="K1597" s="96">
        <f>_xlfn.MAXIFS('Details local delivery'!Z:Z,'Details local delivery'!B:B,A1597)</f>
        <v>0</v>
      </c>
      <c r="L1597" s="96">
        <f>_xlfn.MAXIFS('Details local delivery'!AA:AA,'Details local delivery'!B:B,A1597)</f>
        <v>0</v>
      </c>
      <c r="M1597" s="96">
        <f>_xlfn.MAXIFS('Details local delivery'!AB:AB,'Details local delivery'!B:B,A1597)</f>
        <v>0</v>
      </c>
      <c r="N1597" s="104" t="e">
        <f t="shared" si="255"/>
        <v>#N/A</v>
      </c>
      <c r="O1597" s="104" t="e">
        <f t="shared" si="256"/>
        <v>#N/A</v>
      </c>
      <c r="P1597" s="99">
        <f t="shared" si="257"/>
        <v>0</v>
      </c>
      <c r="Q1597" s="100">
        <f t="shared" si="258"/>
        <v>0</v>
      </c>
      <c r="R1597" s="105" t="e">
        <f t="shared" si="259"/>
        <v>#DIV/0!</v>
      </c>
      <c r="S1597" s="101" t="e">
        <f t="shared" si="260"/>
        <v>#N/A</v>
      </c>
      <c r="T1597" s="102"/>
      <c r="U1597" s="107"/>
      <c r="V1597" s="5"/>
    </row>
    <row r="1598" spans="1:22" ht="15.6" hidden="1" x14ac:dyDescent="0.3">
      <c r="A1598" s="18"/>
      <c r="B1598" s="92" t="str">
        <f>+IFERROR(VLOOKUP(A1598,'Details local delivery'!B:C,2,0),"-")</f>
        <v>-</v>
      </c>
      <c r="C1598" s="93" t="str">
        <f t="shared" si="254"/>
        <v>-</v>
      </c>
      <c r="D1598" s="94" t="str">
        <f>+IFERROR(VLOOKUP(A1598,'Details local delivery'!B:E,4,0),"-")</f>
        <v>-</v>
      </c>
      <c r="E1598" s="94" t="e">
        <f>VLOOKUP(A1598,'Details local delivery'!B:L,11,0)</f>
        <v>#N/A</v>
      </c>
      <c r="F1598" s="94">
        <f>SUMIFS('Details local delivery'!M:M,'Details local delivery'!G:G,'RECAP Delivery Plan '!A1598)</f>
        <v>0</v>
      </c>
      <c r="G1598" s="94" t="e">
        <f>VLOOKUP(A1598,'Details local delivery'!B:J,9,0)</f>
        <v>#N/A</v>
      </c>
      <c r="H1598" s="95">
        <f>SUMIFS('Details local delivery'!K:K,'Details local delivery'!G:G,'RECAP Delivery Plan '!A1598)</f>
        <v>0</v>
      </c>
      <c r="I1598" s="96">
        <f>SUMIFS('Details local delivery'!Y:Y,'Details local delivery'!B:B,A:A)</f>
        <v>0</v>
      </c>
      <c r="J1598" s="97" t="e">
        <f>AVERAGEIFS('Details local delivery'!W:W,'Details local delivery'!B:B,A1598)</f>
        <v>#DIV/0!</v>
      </c>
      <c r="K1598" s="96">
        <f>_xlfn.MAXIFS('Details local delivery'!Z:Z,'Details local delivery'!B:B,A1598)</f>
        <v>0</v>
      </c>
      <c r="L1598" s="96">
        <f>_xlfn.MAXIFS('Details local delivery'!AA:AA,'Details local delivery'!B:B,A1598)</f>
        <v>0</v>
      </c>
      <c r="M1598" s="96">
        <f>_xlfn.MAXIFS('Details local delivery'!AB:AB,'Details local delivery'!B:B,A1598)</f>
        <v>0</v>
      </c>
      <c r="N1598" s="104" t="e">
        <f t="shared" si="255"/>
        <v>#N/A</v>
      </c>
      <c r="O1598" s="104" t="e">
        <f t="shared" si="256"/>
        <v>#N/A</v>
      </c>
      <c r="P1598" s="99">
        <f t="shared" si="257"/>
        <v>0</v>
      </c>
      <c r="Q1598" s="100">
        <f t="shared" si="258"/>
        <v>0</v>
      </c>
      <c r="R1598" s="105" t="e">
        <f t="shared" si="259"/>
        <v>#DIV/0!</v>
      </c>
      <c r="S1598" s="101" t="e">
        <f t="shared" si="260"/>
        <v>#N/A</v>
      </c>
      <c r="T1598" s="102"/>
      <c r="U1598" s="107"/>
      <c r="V1598" s="5"/>
    </row>
    <row r="1599" spans="1:22" ht="15.6" hidden="1" x14ac:dyDescent="0.3">
      <c r="A1599" s="18"/>
      <c r="B1599" s="92" t="str">
        <f>+IFERROR(VLOOKUP(A1599,'Details local delivery'!B:C,2,0),"-")</f>
        <v>-</v>
      </c>
      <c r="C1599" s="93" t="str">
        <f t="shared" si="254"/>
        <v>-</v>
      </c>
      <c r="D1599" s="94" t="str">
        <f>+IFERROR(VLOOKUP(A1599,'Details local delivery'!B:E,4,0),"-")</f>
        <v>-</v>
      </c>
      <c r="E1599" s="94" t="e">
        <f>VLOOKUP(A1599,'Details local delivery'!B:L,11,0)</f>
        <v>#N/A</v>
      </c>
      <c r="F1599" s="94">
        <f>SUMIFS('Details local delivery'!M:M,'Details local delivery'!G:G,'RECAP Delivery Plan '!A1599)</f>
        <v>0</v>
      </c>
      <c r="G1599" s="94" t="e">
        <f>VLOOKUP(A1599,'Details local delivery'!B:J,9,0)</f>
        <v>#N/A</v>
      </c>
      <c r="H1599" s="95">
        <f>SUMIFS('Details local delivery'!K:K,'Details local delivery'!G:G,'RECAP Delivery Plan '!A1599)</f>
        <v>0</v>
      </c>
      <c r="I1599" s="96">
        <f>SUMIFS('Details local delivery'!Y:Y,'Details local delivery'!B:B,A:A)</f>
        <v>0</v>
      </c>
      <c r="J1599" s="97" t="e">
        <f>AVERAGEIFS('Details local delivery'!W:W,'Details local delivery'!B:B,A1599)</f>
        <v>#DIV/0!</v>
      </c>
      <c r="K1599" s="96">
        <f>_xlfn.MAXIFS('Details local delivery'!Z:Z,'Details local delivery'!B:B,A1599)</f>
        <v>0</v>
      </c>
      <c r="L1599" s="96">
        <f>_xlfn.MAXIFS('Details local delivery'!AA:AA,'Details local delivery'!B:B,A1599)</f>
        <v>0</v>
      </c>
      <c r="M1599" s="96">
        <f>_xlfn.MAXIFS('Details local delivery'!AB:AB,'Details local delivery'!B:B,A1599)</f>
        <v>0</v>
      </c>
      <c r="N1599" s="104" t="e">
        <f t="shared" si="255"/>
        <v>#N/A</v>
      </c>
      <c r="O1599" s="104" t="e">
        <f t="shared" si="256"/>
        <v>#N/A</v>
      </c>
      <c r="P1599" s="99">
        <f t="shared" si="257"/>
        <v>0</v>
      </c>
      <c r="Q1599" s="100">
        <f t="shared" si="258"/>
        <v>0</v>
      </c>
      <c r="R1599" s="105" t="e">
        <f t="shared" si="259"/>
        <v>#DIV/0!</v>
      </c>
      <c r="S1599" s="101" t="e">
        <f t="shared" si="260"/>
        <v>#N/A</v>
      </c>
      <c r="T1599" s="102"/>
      <c r="U1599" s="107"/>
      <c r="V1599" s="5"/>
    </row>
    <row r="1600" spans="1:22" ht="15.6" hidden="1" x14ac:dyDescent="0.3">
      <c r="A1600" s="18"/>
      <c r="B1600" s="92" t="str">
        <f>+IFERROR(VLOOKUP(A1600,'Details local delivery'!B:C,2,0),"-")</f>
        <v>-</v>
      </c>
      <c r="C1600" s="93" t="str">
        <f t="shared" si="254"/>
        <v>-</v>
      </c>
      <c r="D1600" s="94" t="str">
        <f>+IFERROR(VLOOKUP(A1600,'Details local delivery'!B:E,4,0),"-")</f>
        <v>-</v>
      </c>
      <c r="E1600" s="94" t="e">
        <f>VLOOKUP(A1600,'Details local delivery'!B:L,11,0)</f>
        <v>#N/A</v>
      </c>
      <c r="F1600" s="94">
        <f>SUMIFS('Details local delivery'!M:M,'Details local delivery'!G:G,'RECAP Delivery Plan '!A1600)</f>
        <v>0</v>
      </c>
      <c r="G1600" s="94" t="e">
        <f>VLOOKUP(A1600,'Details local delivery'!B:J,9,0)</f>
        <v>#N/A</v>
      </c>
      <c r="H1600" s="95">
        <f>SUMIFS('Details local delivery'!K:K,'Details local delivery'!G:G,'RECAP Delivery Plan '!A1600)</f>
        <v>0</v>
      </c>
      <c r="I1600" s="96">
        <f>SUMIFS('Details local delivery'!Y:Y,'Details local delivery'!B:B,A:A)</f>
        <v>0</v>
      </c>
      <c r="J1600" s="97" t="e">
        <f>AVERAGEIFS('Details local delivery'!W:W,'Details local delivery'!B:B,A1600)</f>
        <v>#DIV/0!</v>
      </c>
      <c r="K1600" s="96">
        <f>_xlfn.MAXIFS('Details local delivery'!Z:Z,'Details local delivery'!B:B,A1600)</f>
        <v>0</v>
      </c>
      <c r="L1600" s="96">
        <f>_xlfn.MAXIFS('Details local delivery'!AA:AA,'Details local delivery'!B:B,A1600)</f>
        <v>0</v>
      </c>
      <c r="M1600" s="256">
        <f>IFERROR(_xlfn.MAXIFS('Details local delivery'!AB:AB,'Details local delivery'!B:B,A1600),"-")</f>
        <v>0</v>
      </c>
      <c r="N1600" s="104" t="e">
        <f t="shared" si="255"/>
        <v>#N/A</v>
      </c>
      <c r="O1600" s="104" t="e">
        <f t="shared" si="256"/>
        <v>#N/A</v>
      </c>
      <c r="P1600" s="99">
        <f t="shared" si="257"/>
        <v>0</v>
      </c>
      <c r="Q1600" s="100">
        <f t="shared" si="258"/>
        <v>0</v>
      </c>
      <c r="R1600" s="105" t="e">
        <f t="shared" si="259"/>
        <v>#DIV/0!</v>
      </c>
      <c r="S1600" s="101" t="e">
        <f t="shared" si="260"/>
        <v>#N/A</v>
      </c>
      <c r="T1600" s="102"/>
      <c r="U1600" s="107"/>
      <c r="V1600" s="5"/>
    </row>
    <row r="1601" spans="1:22" ht="15.6" hidden="1" x14ac:dyDescent="0.3">
      <c r="A1601" s="18"/>
      <c r="B1601" s="92" t="str">
        <f>+IFERROR(VLOOKUP(A1601,'Details local delivery'!B:C,2,0),"-")</f>
        <v>-</v>
      </c>
      <c r="C1601" s="93" t="str">
        <f t="shared" si="254"/>
        <v>-</v>
      </c>
      <c r="D1601" s="94" t="str">
        <f>+IFERROR(VLOOKUP(A1601,'Details local delivery'!B:E,4,0),"-")</f>
        <v>-</v>
      </c>
      <c r="E1601" s="94" t="e">
        <f>VLOOKUP(A1601,'Details local delivery'!B:L,11,0)</f>
        <v>#N/A</v>
      </c>
      <c r="F1601" s="94">
        <f>SUMIFS('Details local delivery'!M:M,'Details local delivery'!G:G,'RECAP Delivery Plan '!A1601)</f>
        <v>0</v>
      </c>
      <c r="G1601" s="94" t="e">
        <f>VLOOKUP(A1601,'Details local delivery'!B:J,9,0)</f>
        <v>#N/A</v>
      </c>
      <c r="H1601" s="95">
        <f>SUMIFS('Details local delivery'!K:K,'Details local delivery'!G:G,'RECAP Delivery Plan '!A1601)</f>
        <v>0</v>
      </c>
      <c r="I1601" s="96">
        <f>SUMIFS('Details local delivery'!Y:Y,'Details local delivery'!B:B,A:A)</f>
        <v>0</v>
      </c>
      <c r="J1601" s="97" t="e">
        <f>AVERAGEIFS('Details local delivery'!W:W,'Details local delivery'!B:B,A1601)</f>
        <v>#DIV/0!</v>
      </c>
      <c r="K1601" s="96">
        <f>_xlfn.MAXIFS('Details local delivery'!Z:Z,'Details local delivery'!B:B,A1601)</f>
        <v>0</v>
      </c>
      <c r="L1601" s="96">
        <f>_xlfn.MAXIFS('Details local delivery'!AA:AA,'Details local delivery'!B:B,A1601)</f>
        <v>0</v>
      </c>
      <c r="M1601" s="256">
        <f>IFERROR(_xlfn.MAXIFS('Details local delivery'!AB:AB,'Details local delivery'!B:B,A1601),"-")</f>
        <v>0</v>
      </c>
      <c r="N1601" s="104" t="e">
        <f t="shared" si="255"/>
        <v>#N/A</v>
      </c>
      <c r="O1601" s="104" t="e">
        <f t="shared" si="256"/>
        <v>#N/A</v>
      </c>
      <c r="P1601" s="99">
        <f t="shared" si="257"/>
        <v>0</v>
      </c>
      <c r="Q1601" s="100">
        <f t="shared" si="258"/>
        <v>0</v>
      </c>
      <c r="R1601" s="105" t="e">
        <f t="shared" si="259"/>
        <v>#DIV/0!</v>
      </c>
      <c r="S1601" s="101" t="e">
        <f t="shared" si="260"/>
        <v>#N/A</v>
      </c>
      <c r="T1601" s="102"/>
      <c r="U1601" s="107"/>
      <c r="V1601" s="5"/>
    </row>
    <row r="1602" spans="1:22" ht="15.6" hidden="1" x14ac:dyDescent="0.3">
      <c r="A1602" s="18"/>
      <c r="B1602" s="92" t="str">
        <f>+IFERROR(VLOOKUP(A1602,'Details local delivery'!B:C,2,0),"-")</f>
        <v>-</v>
      </c>
      <c r="C1602" s="93" t="str">
        <f t="shared" si="254"/>
        <v>-</v>
      </c>
      <c r="D1602" s="94" t="str">
        <f>+IFERROR(VLOOKUP(A1602,'Details local delivery'!B:E,4,0),"-")</f>
        <v>-</v>
      </c>
      <c r="E1602" s="94" t="e">
        <f>VLOOKUP(A1602,'Details local delivery'!B:L,11,0)</f>
        <v>#N/A</v>
      </c>
      <c r="F1602" s="94">
        <f>SUMIFS('Details local delivery'!M:M,'Details local delivery'!G:G,'RECAP Delivery Plan '!A1602)</f>
        <v>0</v>
      </c>
      <c r="G1602" s="94" t="e">
        <f>VLOOKUP(A1602,'Details local delivery'!B:J,9,0)</f>
        <v>#N/A</v>
      </c>
      <c r="H1602" s="95">
        <f>SUMIFS('Details local delivery'!K:K,'Details local delivery'!G:G,'RECAP Delivery Plan '!A1602)</f>
        <v>0</v>
      </c>
      <c r="I1602" s="96">
        <f>SUMIFS('Details local delivery'!Y:Y,'Details local delivery'!B:B,A:A)</f>
        <v>0</v>
      </c>
      <c r="J1602" s="97" t="e">
        <f>AVERAGEIFS('Details local delivery'!W:W,'Details local delivery'!B:B,A1602)</f>
        <v>#DIV/0!</v>
      </c>
      <c r="K1602" s="96">
        <f>_xlfn.MAXIFS('Details local delivery'!Z:Z,'Details local delivery'!B:B,A1602)</f>
        <v>0</v>
      </c>
      <c r="L1602" s="96">
        <f>_xlfn.MAXIFS('Details local delivery'!AA:AA,'Details local delivery'!B:B,A1602)</f>
        <v>0</v>
      </c>
      <c r="M1602" s="96">
        <f>_xlfn.MAXIFS('Details local delivery'!AB:AB,'Details local delivery'!B:B,A1602)</f>
        <v>0</v>
      </c>
      <c r="N1602" s="104" t="e">
        <f t="shared" si="255"/>
        <v>#N/A</v>
      </c>
      <c r="O1602" s="104" t="e">
        <f t="shared" si="256"/>
        <v>#N/A</v>
      </c>
      <c r="P1602" s="99">
        <f t="shared" si="257"/>
        <v>0</v>
      </c>
      <c r="Q1602" s="100">
        <f t="shared" si="258"/>
        <v>0</v>
      </c>
      <c r="R1602" s="105" t="e">
        <f t="shared" si="259"/>
        <v>#DIV/0!</v>
      </c>
      <c r="S1602" s="101" t="e">
        <f t="shared" si="260"/>
        <v>#N/A</v>
      </c>
      <c r="T1602" s="102"/>
      <c r="U1602" s="107"/>
      <c r="V1602" s="5"/>
    </row>
    <row r="1603" spans="1:22" ht="15.6" hidden="1" x14ac:dyDescent="0.3">
      <c r="A1603" s="18"/>
      <c r="B1603" s="92" t="str">
        <f>+IFERROR(VLOOKUP(A1603,'Details local delivery'!B:C,2,0),"-")</f>
        <v>-</v>
      </c>
      <c r="C1603" s="93" t="str">
        <f t="shared" si="254"/>
        <v>-</v>
      </c>
      <c r="D1603" s="94" t="str">
        <f>+IFERROR(VLOOKUP(A1603,'Details local delivery'!B:E,4,0),"-")</f>
        <v>-</v>
      </c>
      <c r="E1603" s="94" t="e">
        <f>VLOOKUP(A1603,'Details local delivery'!B:L,11,0)</f>
        <v>#N/A</v>
      </c>
      <c r="F1603" s="94">
        <f>SUMIFS('Details local delivery'!M:M,'Details local delivery'!G:G,'RECAP Delivery Plan '!A1603)</f>
        <v>0</v>
      </c>
      <c r="G1603" s="94" t="e">
        <f>VLOOKUP(A1603,'Details local delivery'!B:J,9,0)</f>
        <v>#N/A</v>
      </c>
      <c r="H1603" s="95">
        <f>SUMIFS('Details local delivery'!K:K,'Details local delivery'!G:G,'RECAP Delivery Plan '!A1603)</f>
        <v>0</v>
      </c>
      <c r="I1603" s="96">
        <f>SUMIFS('Details local delivery'!Y:Y,'Details local delivery'!B:B,A:A)</f>
        <v>0</v>
      </c>
      <c r="J1603" s="97" t="e">
        <f>AVERAGEIFS('Details local delivery'!W:W,'Details local delivery'!B:B,A1603)</f>
        <v>#DIV/0!</v>
      </c>
      <c r="K1603" s="96">
        <f>_xlfn.MAXIFS('Details local delivery'!Z:Z,'Details local delivery'!B:B,A1603)</f>
        <v>0</v>
      </c>
      <c r="L1603" s="96">
        <f>_xlfn.MAXIFS('Details local delivery'!AA:AA,'Details local delivery'!B:B,A1603)</f>
        <v>0</v>
      </c>
      <c r="M1603" s="96">
        <f>_xlfn.MAXIFS('Details local delivery'!AB:AB,'Details local delivery'!B:B,A1603)</f>
        <v>0</v>
      </c>
      <c r="N1603" s="104" t="e">
        <f t="shared" si="255"/>
        <v>#N/A</v>
      </c>
      <c r="O1603" s="104" t="e">
        <f t="shared" si="256"/>
        <v>#N/A</v>
      </c>
      <c r="P1603" s="99">
        <f t="shared" si="257"/>
        <v>0</v>
      </c>
      <c r="Q1603" s="100">
        <f t="shared" si="258"/>
        <v>0</v>
      </c>
      <c r="R1603" s="105" t="e">
        <f t="shared" si="259"/>
        <v>#DIV/0!</v>
      </c>
      <c r="S1603" s="101" t="e">
        <f t="shared" si="260"/>
        <v>#N/A</v>
      </c>
      <c r="T1603" s="102"/>
      <c r="U1603" s="107"/>
      <c r="V1603" s="5"/>
    </row>
    <row r="1604" spans="1:22" ht="15.6" hidden="1" x14ac:dyDescent="0.3">
      <c r="A1604" s="18"/>
      <c r="B1604" s="92" t="str">
        <f>+IFERROR(VLOOKUP(A1604,'Details local delivery'!B:C,2,0),"-")</f>
        <v>-</v>
      </c>
      <c r="C1604" s="93" t="str">
        <f t="shared" si="254"/>
        <v>-</v>
      </c>
      <c r="D1604" s="94" t="str">
        <f>+IFERROR(VLOOKUP(A1604,'Details local delivery'!B:E,4,0),"-")</f>
        <v>-</v>
      </c>
      <c r="E1604" s="94" t="e">
        <f>VLOOKUP(A1604,'Details local delivery'!B:L,11,0)</f>
        <v>#N/A</v>
      </c>
      <c r="F1604" s="94">
        <f>SUMIFS('Details local delivery'!M:M,'Details local delivery'!G:G,'RECAP Delivery Plan '!A1604)</f>
        <v>0</v>
      </c>
      <c r="G1604" s="94" t="e">
        <f>VLOOKUP(A1604,'Details local delivery'!B:J,9,0)</f>
        <v>#N/A</v>
      </c>
      <c r="H1604" s="95">
        <f>SUMIFS('Details local delivery'!K:K,'Details local delivery'!G:G,'RECAP Delivery Plan '!A1604)</f>
        <v>0</v>
      </c>
      <c r="I1604" s="96">
        <f>SUMIFS('Details local delivery'!Y:Y,'Details local delivery'!B:B,A:A)</f>
        <v>0</v>
      </c>
      <c r="J1604" s="97" t="e">
        <f>AVERAGEIFS('Details local delivery'!W:W,'Details local delivery'!B:B,A1604)</f>
        <v>#DIV/0!</v>
      </c>
      <c r="K1604" s="96">
        <f>_xlfn.MAXIFS('Details local delivery'!Z:Z,'Details local delivery'!B:B,A1604)</f>
        <v>0</v>
      </c>
      <c r="L1604" s="96">
        <f>_xlfn.MAXIFS('Details local delivery'!AA:AA,'Details local delivery'!B:B,A1604)</f>
        <v>0</v>
      </c>
      <c r="M1604" s="96">
        <f>_xlfn.MAXIFS('Details local delivery'!AB:AB,'Details local delivery'!B:B,A1604)</f>
        <v>0</v>
      </c>
      <c r="N1604" s="104" t="e">
        <f t="shared" si="255"/>
        <v>#N/A</v>
      </c>
      <c r="O1604" s="104" t="e">
        <f t="shared" si="256"/>
        <v>#N/A</v>
      </c>
      <c r="P1604" s="99">
        <f t="shared" si="257"/>
        <v>0</v>
      </c>
      <c r="Q1604" s="100">
        <f t="shared" si="258"/>
        <v>0</v>
      </c>
      <c r="R1604" s="105" t="e">
        <f t="shared" si="259"/>
        <v>#DIV/0!</v>
      </c>
      <c r="S1604" s="101" t="e">
        <f t="shared" si="260"/>
        <v>#N/A</v>
      </c>
      <c r="T1604" s="102"/>
      <c r="U1604" s="107"/>
      <c r="V1604" s="5"/>
    </row>
    <row r="1605" spans="1:22" ht="15.6" hidden="1" x14ac:dyDescent="0.3">
      <c r="A1605" s="18"/>
      <c r="B1605" s="92" t="str">
        <f>+IFERROR(VLOOKUP(A1605,'Details local delivery'!B:C,2,0),"-")</f>
        <v>-</v>
      </c>
      <c r="C1605" s="93" t="str">
        <f t="shared" si="254"/>
        <v>-</v>
      </c>
      <c r="D1605" s="94" t="str">
        <f>+IFERROR(VLOOKUP(A1605,'Details local delivery'!B:E,4,0),"-")</f>
        <v>-</v>
      </c>
      <c r="E1605" s="94" t="e">
        <f>VLOOKUP(A1605,'Details local delivery'!B:L,11,0)</f>
        <v>#N/A</v>
      </c>
      <c r="F1605" s="94">
        <f>SUMIFS('Details local delivery'!M:M,'Details local delivery'!G:G,'RECAP Delivery Plan '!A1605)</f>
        <v>0</v>
      </c>
      <c r="G1605" s="94" t="e">
        <f>VLOOKUP(A1605,'Details local delivery'!B:J,9,0)</f>
        <v>#N/A</v>
      </c>
      <c r="H1605" s="95">
        <f>SUMIFS('Details local delivery'!K:K,'Details local delivery'!G:G,'RECAP Delivery Plan '!A1605)</f>
        <v>0</v>
      </c>
      <c r="I1605" s="96">
        <f>SUMIFS('Details local delivery'!Y:Y,'Details local delivery'!B:B,A:A)</f>
        <v>0</v>
      </c>
      <c r="J1605" s="97" t="e">
        <f>AVERAGEIFS('Details local delivery'!W:W,'Details local delivery'!B:B,A1605)</f>
        <v>#DIV/0!</v>
      </c>
      <c r="K1605" s="96">
        <f>_xlfn.MAXIFS('Details local delivery'!Z:Z,'Details local delivery'!B:B,A1605)</f>
        <v>0</v>
      </c>
      <c r="L1605" s="96">
        <f>_xlfn.MAXIFS('Details local delivery'!AA:AA,'Details local delivery'!B:B,A1605)</f>
        <v>0</v>
      </c>
      <c r="M1605" s="256">
        <f>IFERROR(_xlfn.MAXIFS('Details local delivery'!AB:AB,'Details local delivery'!B:B,A1605),"-")</f>
        <v>0</v>
      </c>
      <c r="N1605" s="104" t="e">
        <f t="shared" si="255"/>
        <v>#N/A</v>
      </c>
      <c r="O1605" s="104" t="e">
        <f t="shared" si="256"/>
        <v>#N/A</v>
      </c>
      <c r="P1605" s="99">
        <f t="shared" si="257"/>
        <v>0</v>
      </c>
      <c r="Q1605" s="100">
        <f t="shared" si="258"/>
        <v>0</v>
      </c>
      <c r="R1605" s="105" t="e">
        <f t="shared" si="259"/>
        <v>#DIV/0!</v>
      </c>
      <c r="S1605" s="101" t="e">
        <f t="shared" si="260"/>
        <v>#N/A</v>
      </c>
      <c r="T1605" s="102"/>
      <c r="U1605" s="107"/>
      <c r="V1605" s="5"/>
    </row>
    <row r="1606" spans="1:22" ht="15.6" hidden="1" x14ac:dyDescent="0.3">
      <c r="A1606" s="18"/>
      <c r="B1606" s="92" t="str">
        <f>+IFERROR(VLOOKUP(A1606,'Details local delivery'!B:C,2,0),"-")</f>
        <v>-</v>
      </c>
      <c r="C1606" s="93" t="str">
        <f t="shared" si="254"/>
        <v>-</v>
      </c>
      <c r="D1606" s="94" t="str">
        <f>+IFERROR(VLOOKUP(A1606,'Details local delivery'!B:E,4,0),"-")</f>
        <v>-</v>
      </c>
      <c r="E1606" s="94" t="e">
        <f>VLOOKUP(A1606,'Details local delivery'!B:L,11,0)</f>
        <v>#N/A</v>
      </c>
      <c r="F1606" s="94">
        <f>SUMIFS('Details local delivery'!M:M,'Details local delivery'!G:G,'RECAP Delivery Plan '!A1606)</f>
        <v>0</v>
      </c>
      <c r="G1606" s="94" t="e">
        <f>VLOOKUP(A1606,'Details local delivery'!B:J,9,0)</f>
        <v>#N/A</v>
      </c>
      <c r="H1606" s="95">
        <f>SUMIFS('Details local delivery'!K:K,'Details local delivery'!G:G,'RECAP Delivery Plan '!A1606)</f>
        <v>0</v>
      </c>
      <c r="I1606" s="96">
        <f>SUMIFS('Details local delivery'!Y:Y,'Details local delivery'!B:B,A:A)</f>
        <v>0</v>
      </c>
      <c r="J1606" s="97" t="e">
        <f>AVERAGEIFS('Details local delivery'!W:W,'Details local delivery'!B:B,A1606)</f>
        <v>#DIV/0!</v>
      </c>
      <c r="K1606" s="96">
        <f>_xlfn.MAXIFS('Details local delivery'!Z:Z,'Details local delivery'!B:B,A1606)</f>
        <v>0</v>
      </c>
      <c r="L1606" s="96">
        <f>_xlfn.MAXIFS('Details local delivery'!AA:AA,'Details local delivery'!B:B,A1606)</f>
        <v>0</v>
      </c>
      <c r="M1606" s="256">
        <f>IFERROR(_xlfn.MAXIFS('Details local delivery'!AB:AB,'Details local delivery'!B:B,A1606),"-")</f>
        <v>0</v>
      </c>
      <c r="N1606" s="104" t="e">
        <f t="shared" si="255"/>
        <v>#N/A</v>
      </c>
      <c r="O1606" s="104" t="e">
        <f t="shared" si="256"/>
        <v>#N/A</v>
      </c>
      <c r="P1606" s="99">
        <f t="shared" si="257"/>
        <v>0</v>
      </c>
      <c r="Q1606" s="100">
        <f t="shared" si="258"/>
        <v>0</v>
      </c>
      <c r="R1606" s="105" t="e">
        <f t="shared" si="259"/>
        <v>#DIV/0!</v>
      </c>
      <c r="S1606" s="101" t="e">
        <f t="shared" si="260"/>
        <v>#N/A</v>
      </c>
      <c r="T1606" s="102"/>
      <c r="U1606" s="107"/>
      <c r="V1606" s="5"/>
    </row>
    <row r="1607" spans="1:22" ht="15.6" hidden="1" x14ac:dyDescent="0.3">
      <c r="A1607" s="18"/>
      <c r="B1607" s="92" t="str">
        <f>+IFERROR(VLOOKUP(A1607,'Details local delivery'!B:C,2,0),"-")</f>
        <v>-</v>
      </c>
      <c r="C1607" s="93" t="str">
        <f t="shared" si="254"/>
        <v>-</v>
      </c>
      <c r="D1607" s="94" t="str">
        <f>+IFERROR(VLOOKUP(A1607,'Details local delivery'!B:E,4,0),"-")</f>
        <v>-</v>
      </c>
      <c r="E1607" s="94" t="e">
        <f>VLOOKUP(A1607,'Details local delivery'!B:L,11,0)</f>
        <v>#N/A</v>
      </c>
      <c r="F1607" s="94">
        <f>SUMIFS('Details local delivery'!M:M,'Details local delivery'!G:G,'RECAP Delivery Plan '!A1607)</f>
        <v>0</v>
      </c>
      <c r="G1607" s="94" t="e">
        <f>VLOOKUP(A1607,'Details local delivery'!B:J,9,0)</f>
        <v>#N/A</v>
      </c>
      <c r="H1607" s="95">
        <f>SUMIFS('Details local delivery'!K:K,'Details local delivery'!G:G,'RECAP Delivery Plan '!A1607)</f>
        <v>0</v>
      </c>
      <c r="I1607" s="96">
        <f>SUMIFS('Details local delivery'!Y:Y,'Details local delivery'!B:B,A:A)</f>
        <v>0</v>
      </c>
      <c r="J1607" s="97" t="e">
        <f>AVERAGEIFS('Details local delivery'!W:W,'Details local delivery'!B:B,A1607)</f>
        <v>#DIV/0!</v>
      </c>
      <c r="K1607" s="96">
        <f>_xlfn.MAXIFS('Details local delivery'!Z:Z,'Details local delivery'!B:B,A1607)</f>
        <v>0</v>
      </c>
      <c r="L1607" s="96">
        <f>_xlfn.MAXIFS('Details local delivery'!AA:AA,'Details local delivery'!B:B,A1607)</f>
        <v>0</v>
      </c>
      <c r="M1607" s="256">
        <f>IFERROR(_xlfn.MAXIFS('Details local delivery'!AB:AB,'Details local delivery'!B:B,A1607),"-")</f>
        <v>0</v>
      </c>
      <c r="N1607" s="104" t="e">
        <f t="shared" si="255"/>
        <v>#N/A</v>
      </c>
      <c r="O1607" s="104" t="e">
        <f t="shared" si="256"/>
        <v>#N/A</v>
      </c>
      <c r="P1607" s="99">
        <f t="shared" si="257"/>
        <v>0</v>
      </c>
      <c r="Q1607" s="100">
        <f t="shared" si="258"/>
        <v>0</v>
      </c>
      <c r="R1607" s="105" t="e">
        <f t="shared" si="259"/>
        <v>#DIV/0!</v>
      </c>
      <c r="S1607" s="101" t="e">
        <f t="shared" si="260"/>
        <v>#N/A</v>
      </c>
      <c r="T1607" s="102"/>
      <c r="U1607" s="107"/>
      <c r="V1607" s="5"/>
    </row>
    <row r="1608" spans="1:22" ht="15.6" hidden="1" x14ac:dyDescent="0.3">
      <c r="A1608" s="18"/>
      <c r="B1608" s="92" t="str">
        <f>+IFERROR(VLOOKUP(A1608,'Details local delivery'!B:C,2,0),"-")</f>
        <v>-</v>
      </c>
      <c r="C1608" s="93" t="str">
        <f t="shared" si="254"/>
        <v>-</v>
      </c>
      <c r="D1608" s="94" t="str">
        <f>+IFERROR(VLOOKUP(A1608,'Details local delivery'!B:E,4,0),"-")</f>
        <v>-</v>
      </c>
      <c r="E1608" s="94" t="e">
        <f>VLOOKUP(A1608,'Details local delivery'!B:L,11,0)</f>
        <v>#N/A</v>
      </c>
      <c r="F1608" s="94">
        <f>SUMIFS('Details local delivery'!M:M,'Details local delivery'!G:G,'RECAP Delivery Plan '!A1608)</f>
        <v>0</v>
      </c>
      <c r="G1608" s="94" t="e">
        <f>VLOOKUP(A1608,'Details local delivery'!B:J,9,0)</f>
        <v>#N/A</v>
      </c>
      <c r="H1608" s="95">
        <f>SUMIFS('Details local delivery'!K:K,'Details local delivery'!G:G,'RECAP Delivery Plan '!A1608)</f>
        <v>0</v>
      </c>
      <c r="I1608" s="96">
        <f>SUMIFS('Details local delivery'!Y:Y,'Details local delivery'!B:B,A:A)</f>
        <v>0</v>
      </c>
      <c r="J1608" s="97" t="e">
        <f>AVERAGEIFS('Details local delivery'!W:W,'Details local delivery'!B:B,A1608)</f>
        <v>#DIV/0!</v>
      </c>
      <c r="K1608" s="96">
        <f>_xlfn.MAXIFS('Details local delivery'!Z:Z,'Details local delivery'!B:B,A1608)</f>
        <v>0</v>
      </c>
      <c r="L1608" s="96">
        <f>_xlfn.MAXIFS('Details local delivery'!AA:AA,'Details local delivery'!B:B,A1608)</f>
        <v>0</v>
      </c>
      <c r="M1608" s="256">
        <f>IFERROR(_xlfn.MAXIFS('Details local delivery'!AB:AB,'Details local delivery'!B:B,A1608),"-")</f>
        <v>0</v>
      </c>
      <c r="N1608" s="104" t="e">
        <f t="shared" si="255"/>
        <v>#N/A</v>
      </c>
      <c r="O1608" s="104" t="e">
        <f t="shared" si="256"/>
        <v>#N/A</v>
      </c>
      <c r="P1608" s="99">
        <f t="shared" si="257"/>
        <v>0</v>
      </c>
      <c r="Q1608" s="100">
        <f t="shared" si="258"/>
        <v>0</v>
      </c>
      <c r="R1608" s="105" t="e">
        <f t="shared" si="259"/>
        <v>#DIV/0!</v>
      </c>
      <c r="S1608" s="101" t="e">
        <f t="shared" si="260"/>
        <v>#N/A</v>
      </c>
      <c r="T1608" s="102"/>
      <c r="U1608" s="107"/>
      <c r="V1608" s="5"/>
    </row>
    <row r="1609" spans="1:22" ht="15.6" hidden="1" x14ac:dyDescent="0.3">
      <c r="A1609" s="18"/>
      <c r="B1609" s="92" t="str">
        <f>+IFERROR(VLOOKUP(A1609,'Details local delivery'!B:C,2,0),"-")</f>
        <v>-</v>
      </c>
      <c r="C1609" s="93" t="str">
        <f t="shared" si="254"/>
        <v>-</v>
      </c>
      <c r="D1609" s="94" t="str">
        <f>+IFERROR(VLOOKUP(A1609,'Details local delivery'!B:E,4,0),"-")</f>
        <v>-</v>
      </c>
      <c r="E1609" s="94" t="e">
        <f>VLOOKUP(A1609,'Details local delivery'!B:L,11,0)</f>
        <v>#N/A</v>
      </c>
      <c r="F1609" s="94">
        <f>SUMIFS('Details local delivery'!M:M,'Details local delivery'!G:G,'RECAP Delivery Plan '!A1609)</f>
        <v>0</v>
      </c>
      <c r="G1609" s="94" t="e">
        <f>VLOOKUP(A1609,'Details local delivery'!B:J,9,0)</f>
        <v>#N/A</v>
      </c>
      <c r="H1609" s="95">
        <f>SUMIFS('Details local delivery'!K:K,'Details local delivery'!G:G,'RECAP Delivery Plan '!A1609)</f>
        <v>0</v>
      </c>
      <c r="I1609" s="96">
        <f>SUMIFS('Details local delivery'!Y:Y,'Details local delivery'!B:B,A:A)</f>
        <v>0</v>
      </c>
      <c r="J1609" s="97" t="e">
        <f>AVERAGEIFS('Details local delivery'!W:W,'Details local delivery'!B:B,A1609)</f>
        <v>#DIV/0!</v>
      </c>
      <c r="K1609" s="96">
        <f>_xlfn.MAXIFS('Details local delivery'!Z:Z,'Details local delivery'!B:B,A1609)</f>
        <v>0</v>
      </c>
      <c r="L1609" s="96">
        <f>_xlfn.MAXIFS('Details local delivery'!AA:AA,'Details local delivery'!B:B,A1609)</f>
        <v>0</v>
      </c>
      <c r="M1609" s="96">
        <f>_xlfn.MAXIFS('Details local delivery'!AB:AB,'Details local delivery'!B:B,A1609)</f>
        <v>0</v>
      </c>
      <c r="N1609" s="104" t="e">
        <f t="shared" si="255"/>
        <v>#N/A</v>
      </c>
      <c r="O1609" s="104" t="e">
        <f t="shared" si="256"/>
        <v>#N/A</v>
      </c>
      <c r="P1609" s="99">
        <f t="shared" si="257"/>
        <v>0</v>
      </c>
      <c r="Q1609" s="100">
        <f t="shared" si="258"/>
        <v>0</v>
      </c>
      <c r="R1609" s="105" t="e">
        <f t="shared" si="259"/>
        <v>#DIV/0!</v>
      </c>
      <c r="S1609" s="101" t="e">
        <f t="shared" si="260"/>
        <v>#N/A</v>
      </c>
      <c r="T1609" s="102"/>
      <c r="U1609" s="107"/>
      <c r="V1609" s="5"/>
    </row>
    <row r="1610" spans="1:22" ht="15.6" hidden="1" x14ac:dyDescent="0.3">
      <c r="A1610" s="18"/>
      <c r="B1610" s="92" t="str">
        <f>+IFERROR(VLOOKUP(A1610,'Details local delivery'!B:C,2,0),"-")</f>
        <v>-</v>
      </c>
      <c r="C1610" s="93" t="str">
        <f t="shared" si="254"/>
        <v>-</v>
      </c>
      <c r="D1610" s="94" t="str">
        <f>+IFERROR(VLOOKUP(A1610,'Details local delivery'!B:E,4,0),"-")</f>
        <v>-</v>
      </c>
      <c r="E1610" s="94" t="e">
        <f>VLOOKUP(A1610,'Details local delivery'!B:L,11,0)</f>
        <v>#N/A</v>
      </c>
      <c r="F1610" s="94">
        <f>SUMIFS('Details local delivery'!M:M,'Details local delivery'!G:G,'RECAP Delivery Plan '!A1610)</f>
        <v>0</v>
      </c>
      <c r="G1610" s="94" t="e">
        <f>VLOOKUP(A1610,'Details local delivery'!B:J,9,0)</f>
        <v>#N/A</v>
      </c>
      <c r="H1610" s="95">
        <f>SUMIFS('Details local delivery'!K:K,'Details local delivery'!G:G,'RECAP Delivery Plan '!A1610)</f>
        <v>0</v>
      </c>
      <c r="I1610" s="96">
        <f>SUMIFS('Details local delivery'!Y:Y,'Details local delivery'!B:B,A:A)</f>
        <v>0</v>
      </c>
      <c r="J1610" s="97" t="e">
        <f>AVERAGEIFS('Details local delivery'!W:W,'Details local delivery'!B:B,A1610)</f>
        <v>#DIV/0!</v>
      </c>
      <c r="K1610" s="96">
        <f>_xlfn.MAXIFS('Details local delivery'!Z:Z,'Details local delivery'!B:B,A1610)</f>
        <v>0</v>
      </c>
      <c r="L1610" s="96">
        <f>_xlfn.MAXIFS('Details local delivery'!AA:AA,'Details local delivery'!B:B,A1610)</f>
        <v>0</v>
      </c>
      <c r="M1610" s="256">
        <f>IFERROR(_xlfn.MAXIFS('Details local delivery'!AB:AB,'Details local delivery'!B:B,A1610),"-")</f>
        <v>0</v>
      </c>
      <c r="N1610" s="104" t="e">
        <f t="shared" si="255"/>
        <v>#N/A</v>
      </c>
      <c r="O1610" s="104" t="e">
        <f t="shared" si="256"/>
        <v>#N/A</v>
      </c>
      <c r="P1610" s="99">
        <f t="shared" si="257"/>
        <v>0</v>
      </c>
      <c r="Q1610" s="100">
        <f t="shared" si="258"/>
        <v>0</v>
      </c>
      <c r="R1610" s="105" t="e">
        <f t="shared" si="259"/>
        <v>#DIV/0!</v>
      </c>
      <c r="S1610" s="101" t="e">
        <f t="shared" si="260"/>
        <v>#N/A</v>
      </c>
      <c r="T1610" s="102"/>
      <c r="U1610" s="107"/>
      <c r="V1610" s="5"/>
    </row>
    <row r="1611" spans="1:22" ht="15.6" hidden="1" x14ac:dyDescent="0.3">
      <c r="A1611" s="18"/>
      <c r="B1611" s="92" t="str">
        <f>+IFERROR(VLOOKUP(A1611,'Details local delivery'!B:C,2,0),"-")</f>
        <v>-</v>
      </c>
      <c r="C1611" s="93" t="str">
        <f t="shared" si="254"/>
        <v>-</v>
      </c>
      <c r="D1611" s="94" t="str">
        <f>+IFERROR(VLOOKUP(A1611,'Details local delivery'!B:E,4,0),"-")</f>
        <v>-</v>
      </c>
      <c r="E1611" s="94" t="e">
        <f>VLOOKUP(A1611,'Details local delivery'!B:L,11,0)</f>
        <v>#N/A</v>
      </c>
      <c r="F1611" s="94">
        <f>SUMIFS('Details local delivery'!M:M,'Details local delivery'!G:G,'RECAP Delivery Plan '!A1611)</f>
        <v>0</v>
      </c>
      <c r="G1611" s="94" t="e">
        <f>VLOOKUP(A1611,'Details local delivery'!B:J,9,0)</f>
        <v>#N/A</v>
      </c>
      <c r="H1611" s="95">
        <f>SUMIFS('Details local delivery'!K:K,'Details local delivery'!G:G,'RECAP Delivery Plan '!A1611)</f>
        <v>0</v>
      </c>
      <c r="I1611" s="96">
        <f>SUMIFS('Details local delivery'!Y:Y,'Details local delivery'!B:B,A:A)</f>
        <v>0</v>
      </c>
      <c r="J1611" s="97" t="e">
        <f>AVERAGEIFS('Details local delivery'!W:W,'Details local delivery'!B:B,A1611)</f>
        <v>#DIV/0!</v>
      </c>
      <c r="K1611" s="96">
        <f>_xlfn.MAXIFS('Details local delivery'!Z:Z,'Details local delivery'!B:B,A1611)</f>
        <v>0</v>
      </c>
      <c r="L1611" s="96">
        <f>_xlfn.MAXIFS('Details local delivery'!AA:AA,'Details local delivery'!B:B,A1611)</f>
        <v>0</v>
      </c>
      <c r="M1611" s="256">
        <f>IFERROR(_xlfn.MAXIFS('Details local delivery'!AB:AB,'Details local delivery'!B:B,A1611),"-")</f>
        <v>0</v>
      </c>
      <c r="N1611" s="104" t="e">
        <f t="shared" si="255"/>
        <v>#N/A</v>
      </c>
      <c r="O1611" s="104" t="e">
        <f t="shared" si="256"/>
        <v>#N/A</v>
      </c>
      <c r="P1611" s="99">
        <f t="shared" si="257"/>
        <v>0</v>
      </c>
      <c r="Q1611" s="100">
        <f t="shared" si="258"/>
        <v>0</v>
      </c>
      <c r="R1611" s="105" t="e">
        <f t="shared" si="259"/>
        <v>#DIV/0!</v>
      </c>
      <c r="S1611" s="101" t="e">
        <f t="shared" si="260"/>
        <v>#N/A</v>
      </c>
      <c r="T1611" s="102"/>
      <c r="U1611" s="107"/>
      <c r="V1611" s="5"/>
    </row>
    <row r="1612" spans="1:22" ht="15.6" hidden="1" x14ac:dyDescent="0.3">
      <c r="A1612" s="18"/>
      <c r="B1612" s="92" t="str">
        <f>+IFERROR(VLOOKUP(A1612,'Details local delivery'!B:C,2,0),"-")</f>
        <v>-</v>
      </c>
      <c r="C1612" s="93" t="str">
        <f t="shared" si="254"/>
        <v>-</v>
      </c>
      <c r="D1612" s="94" t="str">
        <f>+IFERROR(VLOOKUP(A1612,'Details local delivery'!B:E,4,0),"-")</f>
        <v>-</v>
      </c>
      <c r="E1612" s="94" t="e">
        <f>VLOOKUP(A1612,'Details local delivery'!B:L,11,0)</f>
        <v>#N/A</v>
      </c>
      <c r="F1612" s="94">
        <f>SUMIFS('Details local delivery'!M:M,'Details local delivery'!G:G,'RECAP Delivery Plan '!A1612)</f>
        <v>0</v>
      </c>
      <c r="G1612" s="94" t="e">
        <f>VLOOKUP(A1612,'Details local delivery'!B:J,9,0)</f>
        <v>#N/A</v>
      </c>
      <c r="H1612" s="95">
        <f>SUMIFS('Details local delivery'!K:K,'Details local delivery'!G:G,'RECAP Delivery Plan '!A1612)</f>
        <v>0</v>
      </c>
      <c r="I1612" s="96">
        <f>SUMIFS('Details local delivery'!Y:Y,'Details local delivery'!B:B,A:A)</f>
        <v>0</v>
      </c>
      <c r="J1612" s="97" t="e">
        <f>AVERAGEIFS('Details local delivery'!W:W,'Details local delivery'!B:B,A1612)</f>
        <v>#DIV/0!</v>
      </c>
      <c r="K1612" s="96">
        <f>_xlfn.MAXIFS('Details local delivery'!Z:Z,'Details local delivery'!B:B,A1612)</f>
        <v>0</v>
      </c>
      <c r="L1612" s="96">
        <f>_xlfn.MAXIFS('Details local delivery'!AA:AA,'Details local delivery'!B:B,A1612)</f>
        <v>0</v>
      </c>
      <c r="M1612" s="256">
        <f>IFERROR(_xlfn.MAXIFS('Details local delivery'!AB:AB,'Details local delivery'!B:B,A1612),"-")</f>
        <v>0</v>
      </c>
      <c r="N1612" s="104" t="e">
        <f t="shared" si="255"/>
        <v>#N/A</v>
      </c>
      <c r="O1612" s="104" t="e">
        <f t="shared" si="256"/>
        <v>#N/A</v>
      </c>
      <c r="P1612" s="99">
        <f t="shared" si="257"/>
        <v>0</v>
      </c>
      <c r="Q1612" s="100">
        <f t="shared" si="258"/>
        <v>0</v>
      </c>
      <c r="R1612" s="105" t="e">
        <f t="shared" si="259"/>
        <v>#DIV/0!</v>
      </c>
      <c r="S1612" s="101" t="e">
        <f t="shared" si="260"/>
        <v>#N/A</v>
      </c>
      <c r="T1612" s="102"/>
      <c r="U1612" s="107"/>
      <c r="V1612" s="5"/>
    </row>
    <row r="1613" spans="1:22" ht="15.6" hidden="1" x14ac:dyDescent="0.3">
      <c r="A1613" s="18"/>
      <c r="B1613" s="92" t="str">
        <f>+IFERROR(VLOOKUP(A1613,'Details local delivery'!B:C,2,0),"-")</f>
        <v>-</v>
      </c>
      <c r="C1613" s="93" t="str">
        <f t="shared" si="254"/>
        <v>-</v>
      </c>
      <c r="D1613" s="94" t="str">
        <f>+IFERROR(VLOOKUP(A1613,'Details local delivery'!B:E,4,0),"-")</f>
        <v>-</v>
      </c>
      <c r="E1613" s="94" t="e">
        <f>VLOOKUP(A1613,'Details local delivery'!B:L,11,0)</f>
        <v>#N/A</v>
      </c>
      <c r="F1613" s="94">
        <f>SUMIFS('Details local delivery'!M:M,'Details local delivery'!G:G,'RECAP Delivery Plan '!A1613)</f>
        <v>0</v>
      </c>
      <c r="G1613" s="94" t="e">
        <f>VLOOKUP(A1613,'Details local delivery'!B:J,9,0)</f>
        <v>#N/A</v>
      </c>
      <c r="H1613" s="95">
        <f>SUMIFS('Details local delivery'!K:K,'Details local delivery'!G:G,'RECAP Delivery Plan '!A1613)</f>
        <v>0</v>
      </c>
      <c r="I1613" s="96">
        <f>SUMIFS('Details local delivery'!Y:Y,'Details local delivery'!B:B,A:A)</f>
        <v>0</v>
      </c>
      <c r="J1613" s="97" t="e">
        <f>AVERAGEIFS('Details local delivery'!W:W,'Details local delivery'!B:B,A1613)</f>
        <v>#DIV/0!</v>
      </c>
      <c r="K1613" s="96">
        <f>_xlfn.MAXIFS('Details local delivery'!Z:Z,'Details local delivery'!B:B,A1613)</f>
        <v>0</v>
      </c>
      <c r="L1613" s="96">
        <f>_xlfn.MAXIFS('Details local delivery'!AA:AA,'Details local delivery'!B:B,A1613)</f>
        <v>0</v>
      </c>
      <c r="M1613" s="256">
        <f>IFERROR(_xlfn.MAXIFS('Details local delivery'!AB:AB,'Details local delivery'!B:B,A1613),"-")</f>
        <v>0</v>
      </c>
      <c r="N1613" s="104" t="e">
        <f t="shared" si="255"/>
        <v>#N/A</v>
      </c>
      <c r="O1613" s="104" t="e">
        <f t="shared" si="256"/>
        <v>#N/A</v>
      </c>
      <c r="P1613" s="99">
        <f t="shared" si="257"/>
        <v>0</v>
      </c>
      <c r="Q1613" s="100">
        <f t="shared" si="258"/>
        <v>0</v>
      </c>
      <c r="R1613" s="105" t="e">
        <f t="shared" si="259"/>
        <v>#DIV/0!</v>
      </c>
      <c r="S1613" s="101" t="e">
        <f t="shared" si="260"/>
        <v>#N/A</v>
      </c>
      <c r="T1613" s="102"/>
      <c r="U1613" s="107"/>
      <c r="V1613" s="5"/>
    </row>
    <row r="1614" spans="1:22" ht="15.6" hidden="1" x14ac:dyDescent="0.3">
      <c r="A1614" s="18"/>
      <c r="B1614" s="92" t="str">
        <f>+IFERROR(VLOOKUP(A1614,'Details local delivery'!B:C,2,0),"-")</f>
        <v>-</v>
      </c>
      <c r="C1614" s="93" t="str">
        <f t="shared" si="254"/>
        <v>-</v>
      </c>
      <c r="D1614" s="94" t="str">
        <f>+IFERROR(VLOOKUP(A1614,'Details local delivery'!B:E,4,0),"-")</f>
        <v>-</v>
      </c>
      <c r="E1614" s="94" t="e">
        <f>VLOOKUP(A1614,'Details local delivery'!B:L,11,0)</f>
        <v>#N/A</v>
      </c>
      <c r="F1614" s="94">
        <f>SUMIFS('Details local delivery'!M:M,'Details local delivery'!G:G,'RECAP Delivery Plan '!A1614)</f>
        <v>0</v>
      </c>
      <c r="G1614" s="94" t="e">
        <f>VLOOKUP(A1614,'Details local delivery'!B:J,9,0)</f>
        <v>#N/A</v>
      </c>
      <c r="H1614" s="95">
        <f>SUMIFS('Details local delivery'!K:K,'Details local delivery'!G:G,'RECAP Delivery Plan '!A1614)</f>
        <v>0</v>
      </c>
      <c r="I1614" s="96">
        <f>SUMIFS('Details local delivery'!Y:Y,'Details local delivery'!B:B,A:A)</f>
        <v>0</v>
      </c>
      <c r="J1614" s="97" t="e">
        <f>AVERAGEIFS('Details local delivery'!W:W,'Details local delivery'!B:B,A1614)</f>
        <v>#DIV/0!</v>
      </c>
      <c r="K1614" s="96">
        <f>_xlfn.MAXIFS('Details local delivery'!Z:Z,'Details local delivery'!B:B,A1614)</f>
        <v>0</v>
      </c>
      <c r="L1614" s="96">
        <f>_xlfn.MAXIFS('Details local delivery'!AA:AA,'Details local delivery'!B:B,A1614)</f>
        <v>0</v>
      </c>
      <c r="M1614" s="256">
        <f>IFERROR(_xlfn.MAXIFS('Details local delivery'!AB:AB,'Details local delivery'!B:B,A1614),"-")</f>
        <v>0</v>
      </c>
      <c r="N1614" s="104" t="e">
        <f t="shared" si="255"/>
        <v>#N/A</v>
      </c>
      <c r="O1614" s="104" t="e">
        <f t="shared" si="256"/>
        <v>#N/A</v>
      </c>
      <c r="P1614" s="99">
        <f t="shared" si="257"/>
        <v>0</v>
      </c>
      <c r="Q1614" s="100">
        <f t="shared" si="258"/>
        <v>0</v>
      </c>
      <c r="R1614" s="105" t="e">
        <f t="shared" si="259"/>
        <v>#DIV/0!</v>
      </c>
      <c r="S1614" s="101" t="e">
        <f t="shared" si="260"/>
        <v>#N/A</v>
      </c>
      <c r="T1614" s="102"/>
      <c r="U1614" s="107"/>
      <c r="V1614" s="5"/>
    </row>
    <row r="1615" spans="1:22" ht="15.6" hidden="1" x14ac:dyDescent="0.3">
      <c r="A1615" s="18"/>
      <c r="B1615" s="92" t="str">
        <f>+IFERROR(VLOOKUP(A1615,'Details local delivery'!B:C,2,0),"-")</f>
        <v>-</v>
      </c>
      <c r="C1615" s="93" t="str">
        <f t="shared" si="254"/>
        <v>-</v>
      </c>
      <c r="D1615" s="94" t="str">
        <f>+IFERROR(VLOOKUP(A1615,'Details local delivery'!B:E,4,0),"-")</f>
        <v>-</v>
      </c>
      <c r="E1615" s="94" t="e">
        <f>VLOOKUP(A1615,'Details local delivery'!B:L,11,0)</f>
        <v>#N/A</v>
      </c>
      <c r="F1615" s="94">
        <f>SUMIFS('Details local delivery'!M:M,'Details local delivery'!G:G,'RECAP Delivery Plan '!A1615)</f>
        <v>0</v>
      </c>
      <c r="G1615" s="94" t="e">
        <f>VLOOKUP(A1615,'Details local delivery'!B:J,9,0)</f>
        <v>#N/A</v>
      </c>
      <c r="H1615" s="95">
        <f>SUMIFS('Details local delivery'!K:K,'Details local delivery'!G:G,'RECAP Delivery Plan '!A1615)</f>
        <v>0</v>
      </c>
      <c r="I1615" s="96">
        <f>SUMIFS('Details local delivery'!Y:Y,'Details local delivery'!B:B,A:A)</f>
        <v>0</v>
      </c>
      <c r="J1615" s="97" t="e">
        <f>AVERAGEIFS('Details local delivery'!W:W,'Details local delivery'!B:B,A1615)</f>
        <v>#DIV/0!</v>
      </c>
      <c r="K1615" s="96">
        <f>_xlfn.MAXIFS('Details local delivery'!Z:Z,'Details local delivery'!B:B,A1615)</f>
        <v>0</v>
      </c>
      <c r="L1615" s="96">
        <f>_xlfn.MAXIFS('Details local delivery'!AA:AA,'Details local delivery'!B:B,A1615)</f>
        <v>0</v>
      </c>
      <c r="M1615" s="256">
        <f>IFERROR(_xlfn.MAXIFS('Details local delivery'!AB:AB,'Details local delivery'!B:B,A1615),"-")</f>
        <v>0</v>
      </c>
      <c r="N1615" s="104" t="e">
        <f t="shared" si="255"/>
        <v>#N/A</v>
      </c>
      <c r="O1615" s="104" t="e">
        <f t="shared" si="256"/>
        <v>#N/A</v>
      </c>
      <c r="P1615" s="99">
        <f t="shared" si="257"/>
        <v>0</v>
      </c>
      <c r="Q1615" s="100">
        <f t="shared" si="258"/>
        <v>0</v>
      </c>
      <c r="R1615" s="105" t="e">
        <f t="shared" si="259"/>
        <v>#DIV/0!</v>
      </c>
      <c r="S1615" s="101" t="e">
        <f t="shared" si="260"/>
        <v>#N/A</v>
      </c>
      <c r="T1615" s="102"/>
      <c r="U1615" s="107"/>
      <c r="V1615" s="5"/>
    </row>
    <row r="1616" spans="1:22" ht="15.6" hidden="1" x14ac:dyDescent="0.3">
      <c r="A1616" s="18"/>
      <c r="B1616" s="92" t="str">
        <f>+IFERROR(VLOOKUP(A1616,'Details local delivery'!B:C,2,0),"-")</f>
        <v>-</v>
      </c>
      <c r="C1616" s="93" t="str">
        <f t="shared" si="254"/>
        <v>-</v>
      </c>
      <c r="D1616" s="94" t="str">
        <f>+IFERROR(VLOOKUP(A1616,'Details local delivery'!B:E,4,0),"-")</f>
        <v>-</v>
      </c>
      <c r="E1616" s="94" t="e">
        <f>VLOOKUP(A1616,'Details local delivery'!B:L,11,0)</f>
        <v>#N/A</v>
      </c>
      <c r="F1616" s="94">
        <f>SUMIFS('Details local delivery'!M:M,'Details local delivery'!G:G,'RECAP Delivery Plan '!A1616)</f>
        <v>0</v>
      </c>
      <c r="G1616" s="94" t="e">
        <f>VLOOKUP(A1616,'Details local delivery'!B:J,9,0)</f>
        <v>#N/A</v>
      </c>
      <c r="H1616" s="95">
        <f>SUMIFS('Details local delivery'!K:K,'Details local delivery'!G:G,'RECAP Delivery Plan '!A1616)</f>
        <v>0</v>
      </c>
      <c r="I1616" s="96">
        <f>SUMIFS('Details local delivery'!Y:Y,'Details local delivery'!B:B,A:A)</f>
        <v>0</v>
      </c>
      <c r="J1616" s="97" t="e">
        <f>AVERAGEIFS('Details local delivery'!W:W,'Details local delivery'!B:B,A1616)</f>
        <v>#DIV/0!</v>
      </c>
      <c r="K1616" s="96">
        <f>_xlfn.MAXIFS('Details local delivery'!Z:Z,'Details local delivery'!B:B,A1616)</f>
        <v>0</v>
      </c>
      <c r="L1616" s="96">
        <f>_xlfn.MAXIFS('Details local delivery'!AA:AA,'Details local delivery'!B:B,A1616)</f>
        <v>0</v>
      </c>
      <c r="M1616" s="96">
        <f>_xlfn.MAXIFS('Details local delivery'!AB:AB,'Details local delivery'!B:B,A1616)</f>
        <v>0</v>
      </c>
      <c r="N1616" s="104" t="e">
        <f t="shared" si="255"/>
        <v>#N/A</v>
      </c>
      <c r="O1616" s="104" t="e">
        <f t="shared" si="256"/>
        <v>#N/A</v>
      </c>
      <c r="P1616" s="99">
        <f t="shared" si="257"/>
        <v>0</v>
      </c>
      <c r="Q1616" s="100">
        <f t="shared" si="258"/>
        <v>0</v>
      </c>
      <c r="R1616" s="105" t="e">
        <f t="shared" si="259"/>
        <v>#DIV/0!</v>
      </c>
      <c r="S1616" s="101" t="e">
        <f t="shared" si="260"/>
        <v>#N/A</v>
      </c>
      <c r="T1616" s="102"/>
      <c r="U1616" s="107"/>
      <c r="V1616" s="5"/>
    </row>
    <row r="1617" spans="1:22" ht="15.6" hidden="1" x14ac:dyDescent="0.3">
      <c r="A1617" s="18"/>
      <c r="B1617" s="92" t="str">
        <f>+IFERROR(VLOOKUP(A1617,'Details local delivery'!B:C,2,0),"-")</f>
        <v>-</v>
      </c>
      <c r="C1617" s="93" t="str">
        <f t="shared" si="254"/>
        <v>-</v>
      </c>
      <c r="D1617" s="94" t="str">
        <f>+IFERROR(VLOOKUP(A1617,'Details local delivery'!B:E,4,0),"-")</f>
        <v>-</v>
      </c>
      <c r="E1617" s="94" t="e">
        <f>VLOOKUP(A1617,'Details local delivery'!B:L,11,0)</f>
        <v>#N/A</v>
      </c>
      <c r="F1617" s="94">
        <f>SUMIFS('Details local delivery'!M:M,'Details local delivery'!G:G,'RECAP Delivery Plan '!A1617)</f>
        <v>0</v>
      </c>
      <c r="G1617" s="94" t="e">
        <f>VLOOKUP(A1617,'Details local delivery'!B:J,9,0)</f>
        <v>#N/A</v>
      </c>
      <c r="H1617" s="95">
        <f>SUMIFS('Details local delivery'!K:K,'Details local delivery'!G:G,'RECAP Delivery Plan '!A1617)</f>
        <v>0</v>
      </c>
      <c r="I1617" s="96">
        <f>SUMIFS('Details local delivery'!Y:Y,'Details local delivery'!B:B,A:A)</f>
        <v>0</v>
      </c>
      <c r="J1617" s="97" t="e">
        <f>AVERAGEIFS('Details local delivery'!W:W,'Details local delivery'!B:B,A1617)</f>
        <v>#DIV/0!</v>
      </c>
      <c r="K1617" s="96">
        <f>_xlfn.MAXIFS('Details local delivery'!Z:Z,'Details local delivery'!B:B,A1617)</f>
        <v>0</v>
      </c>
      <c r="L1617" s="96">
        <f>_xlfn.MAXIFS('Details local delivery'!AA:AA,'Details local delivery'!B:B,A1617)</f>
        <v>0</v>
      </c>
      <c r="M1617" s="96">
        <f>_xlfn.MAXIFS('Details local delivery'!AB:AB,'Details local delivery'!B:B,A1617)</f>
        <v>0</v>
      </c>
      <c r="N1617" s="104" t="e">
        <f t="shared" si="255"/>
        <v>#N/A</v>
      </c>
      <c r="O1617" s="104" t="e">
        <f t="shared" si="256"/>
        <v>#N/A</v>
      </c>
      <c r="P1617" s="99">
        <f t="shared" si="257"/>
        <v>0</v>
      </c>
      <c r="Q1617" s="100">
        <f t="shared" si="258"/>
        <v>0</v>
      </c>
      <c r="R1617" s="105" t="e">
        <f t="shared" si="259"/>
        <v>#DIV/0!</v>
      </c>
      <c r="S1617" s="101" t="e">
        <f t="shared" si="260"/>
        <v>#N/A</v>
      </c>
      <c r="T1617" s="102"/>
      <c r="U1617" s="107"/>
      <c r="V1617" s="5"/>
    </row>
    <row r="1618" spans="1:22" ht="15.6" hidden="1" x14ac:dyDescent="0.3">
      <c r="A1618" s="18"/>
      <c r="B1618" s="92" t="str">
        <f>+IFERROR(VLOOKUP(A1618,'Details local delivery'!B:C,2,0),"-")</f>
        <v>-</v>
      </c>
      <c r="C1618" s="93" t="str">
        <f t="shared" si="254"/>
        <v>-</v>
      </c>
      <c r="D1618" s="94" t="str">
        <f>+IFERROR(VLOOKUP(A1618,'Details local delivery'!B:E,4,0),"-")</f>
        <v>-</v>
      </c>
      <c r="E1618" s="94" t="e">
        <f>VLOOKUP(A1618,'Details local delivery'!B:L,11,0)</f>
        <v>#N/A</v>
      </c>
      <c r="F1618" s="94">
        <f>SUMIFS('Details local delivery'!M:M,'Details local delivery'!G:G,'RECAP Delivery Plan '!A1618)</f>
        <v>0</v>
      </c>
      <c r="G1618" s="94" t="e">
        <f>VLOOKUP(A1618,'Details local delivery'!B:J,9,0)</f>
        <v>#N/A</v>
      </c>
      <c r="H1618" s="95">
        <f>SUMIFS('Details local delivery'!K:K,'Details local delivery'!G:G,'RECAP Delivery Plan '!A1618)</f>
        <v>0</v>
      </c>
      <c r="I1618" s="96">
        <f>SUMIFS('Details local delivery'!Y:Y,'Details local delivery'!B:B,A:A)</f>
        <v>0</v>
      </c>
      <c r="J1618" s="97" t="e">
        <f>AVERAGEIFS('Details local delivery'!W:W,'Details local delivery'!B:B,A1618)</f>
        <v>#DIV/0!</v>
      </c>
      <c r="K1618" s="96">
        <f>_xlfn.MAXIFS('Details local delivery'!Z:Z,'Details local delivery'!B:B,A1618)</f>
        <v>0</v>
      </c>
      <c r="L1618" s="96">
        <f>_xlfn.MAXIFS('Details local delivery'!AA:AA,'Details local delivery'!B:B,A1618)</f>
        <v>0</v>
      </c>
      <c r="M1618" s="256">
        <f>IFERROR(_xlfn.MAXIFS('Details local delivery'!AB:AB,'Details local delivery'!B:B,A1618),"-")</f>
        <v>0</v>
      </c>
      <c r="N1618" s="104" t="e">
        <f t="shared" si="255"/>
        <v>#N/A</v>
      </c>
      <c r="O1618" s="104" t="e">
        <f t="shared" si="256"/>
        <v>#N/A</v>
      </c>
      <c r="P1618" s="99">
        <f t="shared" si="257"/>
        <v>0</v>
      </c>
      <c r="Q1618" s="100">
        <f t="shared" si="258"/>
        <v>0</v>
      </c>
      <c r="R1618" s="105" t="e">
        <f t="shared" si="259"/>
        <v>#DIV/0!</v>
      </c>
      <c r="S1618" s="101" t="e">
        <f t="shared" si="260"/>
        <v>#N/A</v>
      </c>
      <c r="T1618" s="102"/>
      <c r="U1618" s="107"/>
      <c r="V1618" s="5"/>
    </row>
    <row r="1619" spans="1:22" ht="15.6" hidden="1" x14ac:dyDescent="0.3">
      <c r="A1619" s="18"/>
      <c r="B1619" s="92" t="str">
        <f>+IFERROR(VLOOKUP(A1619,'Details local delivery'!B:C,2,0),"-")</f>
        <v>-</v>
      </c>
      <c r="C1619" s="93" t="str">
        <f t="shared" si="254"/>
        <v>-</v>
      </c>
      <c r="D1619" s="94" t="str">
        <f>+IFERROR(VLOOKUP(A1619,'Details local delivery'!B:E,4,0),"-")</f>
        <v>-</v>
      </c>
      <c r="E1619" s="94" t="e">
        <f>VLOOKUP(A1619,'Details local delivery'!B:L,11,0)</f>
        <v>#N/A</v>
      </c>
      <c r="F1619" s="94">
        <f>SUMIFS('Details local delivery'!M:M,'Details local delivery'!G:G,'RECAP Delivery Plan '!A1619)</f>
        <v>0</v>
      </c>
      <c r="G1619" s="94" t="e">
        <f>VLOOKUP(A1619,'Details local delivery'!B:J,9,0)</f>
        <v>#N/A</v>
      </c>
      <c r="H1619" s="95">
        <f>SUMIFS('Details local delivery'!K:K,'Details local delivery'!G:G,'RECAP Delivery Plan '!A1619)</f>
        <v>0</v>
      </c>
      <c r="I1619" s="96">
        <f>SUMIFS('Details local delivery'!Y:Y,'Details local delivery'!B:B,A:A)</f>
        <v>0</v>
      </c>
      <c r="J1619" s="97" t="e">
        <f>AVERAGEIFS('Details local delivery'!W:W,'Details local delivery'!B:B,A1619)</f>
        <v>#DIV/0!</v>
      </c>
      <c r="K1619" s="96">
        <f>_xlfn.MAXIFS('Details local delivery'!Z:Z,'Details local delivery'!B:B,A1619)</f>
        <v>0</v>
      </c>
      <c r="L1619" s="96">
        <f>_xlfn.MAXIFS('Details local delivery'!AA:AA,'Details local delivery'!B:B,A1619)</f>
        <v>0</v>
      </c>
      <c r="M1619" s="96">
        <f>_xlfn.MAXIFS('Details local delivery'!AB:AB,'Details local delivery'!B:B,A1619)</f>
        <v>0</v>
      </c>
      <c r="N1619" s="104" t="e">
        <f t="shared" si="255"/>
        <v>#N/A</v>
      </c>
      <c r="O1619" s="104" t="e">
        <f t="shared" si="256"/>
        <v>#N/A</v>
      </c>
      <c r="P1619" s="99">
        <f t="shared" si="257"/>
        <v>0</v>
      </c>
      <c r="Q1619" s="100">
        <f t="shared" si="258"/>
        <v>0</v>
      </c>
      <c r="R1619" s="105" t="e">
        <f t="shared" si="259"/>
        <v>#DIV/0!</v>
      </c>
      <c r="S1619" s="101" t="e">
        <f t="shared" si="260"/>
        <v>#N/A</v>
      </c>
      <c r="T1619" s="102"/>
      <c r="U1619" s="107"/>
      <c r="V1619" s="5"/>
    </row>
    <row r="1620" spans="1:22" ht="15.6" hidden="1" x14ac:dyDescent="0.3">
      <c r="A1620" s="18"/>
      <c r="B1620" s="92" t="str">
        <f>+IFERROR(VLOOKUP(A1620,'Details local delivery'!B:C,2,0),"-")</f>
        <v>-</v>
      </c>
      <c r="C1620" s="93" t="str">
        <f t="shared" si="254"/>
        <v>-</v>
      </c>
      <c r="D1620" s="94" t="str">
        <f>+IFERROR(VLOOKUP(A1620,'Details local delivery'!B:E,4,0),"-")</f>
        <v>-</v>
      </c>
      <c r="E1620" s="94" t="e">
        <f>VLOOKUP(A1620,'Details local delivery'!B:L,11,0)</f>
        <v>#N/A</v>
      </c>
      <c r="F1620" s="94">
        <f>SUMIFS('Details local delivery'!M:M,'Details local delivery'!G:G,'RECAP Delivery Plan '!A1620)</f>
        <v>0</v>
      </c>
      <c r="G1620" s="94" t="e">
        <f>VLOOKUP(A1620,'Details local delivery'!B:J,9,0)</f>
        <v>#N/A</v>
      </c>
      <c r="H1620" s="95">
        <f>SUMIFS('Details local delivery'!K:K,'Details local delivery'!G:G,'RECAP Delivery Plan '!A1620)</f>
        <v>0</v>
      </c>
      <c r="I1620" s="96">
        <f>SUMIFS('Details local delivery'!Y:Y,'Details local delivery'!B:B,A:A)</f>
        <v>0</v>
      </c>
      <c r="J1620" s="97" t="e">
        <f>AVERAGEIFS('Details local delivery'!W:W,'Details local delivery'!B:B,A1620)</f>
        <v>#DIV/0!</v>
      </c>
      <c r="K1620" s="96">
        <f>_xlfn.MAXIFS('Details local delivery'!Z:Z,'Details local delivery'!B:B,A1620)</f>
        <v>0</v>
      </c>
      <c r="L1620" s="96">
        <f>_xlfn.MAXIFS('Details local delivery'!AA:AA,'Details local delivery'!B:B,A1620)</f>
        <v>0</v>
      </c>
      <c r="M1620" s="96">
        <f>_xlfn.MAXIFS('Details local delivery'!AB:AB,'Details local delivery'!B:B,A1620)</f>
        <v>0</v>
      </c>
      <c r="N1620" s="104" t="e">
        <f t="shared" si="255"/>
        <v>#N/A</v>
      </c>
      <c r="O1620" s="104" t="e">
        <f t="shared" si="256"/>
        <v>#N/A</v>
      </c>
      <c r="P1620" s="99">
        <f t="shared" si="257"/>
        <v>0</v>
      </c>
      <c r="Q1620" s="100">
        <f t="shared" si="258"/>
        <v>0</v>
      </c>
      <c r="R1620" s="105" t="e">
        <f t="shared" si="259"/>
        <v>#DIV/0!</v>
      </c>
      <c r="S1620" s="101" t="e">
        <f t="shared" si="260"/>
        <v>#N/A</v>
      </c>
      <c r="T1620" s="102"/>
      <c r="U1620" s="107"/>
      <c r="V1620" s="5"/>
    </row>
    <row r="1621" spans="1:22" ht="15.6" hidden="1" x14ac:dyDescent="0.3">
      <c r="A1621" s="18"/>
      <c r="B1621" s="92" t="str">
        <f>+IFERROR(VLOOKUP(A1621,'Details local delivery'!B:C,2,0),"-")</f>
        <v>-</v>
      </c>
      <c r="C1621" s="93" t="str">
        <f t="shared" si="254"/>
        <v>-</v>
      </c>
      <c r="D1621" s="94" t="str">
        <f>+IFERROR(VLOOKUP(A1621,'Details local delivery'!B:E,4,0),"-")</f>
        <v>-</v>
      </c>
      <c r="E1621" s="94" t="e">
        <f>VLOOKUP(A1621,'Details local delivery'!B:L,11,0)</f>
        <v>#N/A</v>
      </c>
      <c r="F1621" s="94">
        <f>SUMIFS('Details local delivery'!M:M,'Details local delivery'!G:G,'RECAP Delivery Plan '!A1621)</f>
        <v>0</v>
      </c>
      <c r="G1621" s="94" t="e">
        <f>VLOOKUP(A1621,'Details local delivery'!B:J,9,0)</f>
        <v>#N/A</v>
      </c>
      <c r="H1621" s="95">
        <f>SUMIFS('Details local delivery'!K:K,'Details local delivery'!G:G,'RECAP Delivery Plan '!A1621)</f>
        <v>0</v>
      </c>
      <c r="I1621" s="96">
        <f>SUMIFS('Details local delivery'!Y:Y,'Details local delivery'!B:B,A:A)</f>
        <v>0</v>
      </c>
      <c r="J1621" s="97" t="e">
        <f>AVERAGEIFS('Details local delivery'!W:W,'Details local delivery'!B:B,A1621)</f>
        <v>#DIV/0!</v>
      </c>
      <c r="K1621" s="96">
        <f>_xlfn.MAXIFS('Details local delivery'!Z:Z,'Details local delivery'!B:B,A1621)</f>
        <v>0</v>
      </c>
      <c r="L1621" s="96">
        <f>_xlfn.MAXIFS('Details local delivery'!AA:AA,'Details local delivery'!B:B,A1621)</f>
        <v>0</v>
      </c>
      <c r="M1621" s="256">
        <f>IFERROR(_xlfn.MAXIFS('Details local delivery'!AB:AB,'Details local delivery'!B:B,A1621),"-")</f>
        <v>0</v>
      </c>
      <c r="N1621" s="104" t="e">
        <f t="shared" si="255"/>
        <v>#N/A</v>
      </c>
      <c r="O1621" s="104" t="e">
        <f t="shared" si="256"/>
        <v>#N/A</v>
      </c>
      <c r="P1621" s="99">
        <f t="shared" si="257"/>
        <v>0</v>
      </c>
      <c r="Q1621" s="100">
        <f t="shared" si="258"/>
        <v>0</v>
      </c>
      <c r="R1621" s="105" t="e">
        <f t="shared" si="259"/>
        <v>#DIV/0!</v>
      </c>
      <c r="S1621" s="101" t="e">
        <f t="shared" si="260"/>
        <v>#N/A</v>
      </c>
      <c r="T1621" s="102"/>
      <c r="U1621" s="107"/>
      <c r="V1621" s="5"/>
    </row>
    <row r="1622" spans="1:22" ht="15.6" hidden="1" x14ac:dyDescent="0.3">
      <c r="A1622" s="18"/>
      <c r="B1622" s="92" t="str">
        <f>+IFERROR(VLOOKUP(A1622,'Details local delivery'!B:C,2,0),"-")</f>
        <v>-</v>
      </c>
      <c r="C1622" s="93" t="str">
        <f t="shared" si="254"/>
        <v>-</v>
      </c>
      <c r="D1622" s="94" t="str">
        <f>+IFERROR(VLOOKUP(A1622,'Details local delivery'!B:E,4,0),"-")</f>
        <v>-</v>
      </c>
      <c r="E1622" s="94" t="e">
        <f>VLOOKUP(A1622,'Details local delivery'!B:L,11,0)</f>
        <v>#N/A</v>
      </c>
      <c r="F1622" s="94">
        <f>SUMIFS('Details local delivery'!M:M,'Details local delivery'!G:G,'RECAP Delivery Plan '!A1622)</f>
        <v>0</v>
      </c>
      <c r="G1622" s="94" t="e">
        <f>VLOOKUP(A1622,'Details local delivery'!B:J,9,0)</f>
        <v>#N/A</v>
      </c>
      <c r="H1622" s="95">
        <f>SUMIFS('Details local delivery'!K:K,'Details local delivery'!G:G,'RECAP Delivery Plan '!A1622)</f>
        <v>0</v>
      </c>
      <c r="I1622" s="96">
        <f>SUMIFS('Details local delivery'!Y:Y,'Details local delivery'!B:B,A:A)</f>
        <v>0</v>
      </c>
      <c r="J1622" s="97" t="e">
        <f>AVERAGEIFS('Details local delivery'!W:W,'Details local delivery'!B:B,A1622)</f>
        <v>#DIV/0!</v>
      </c>
      <c r="K1622" s="96">
        <f>_xlfn.MAXIFS('Details local delivery'!Z:Z,'Details local delivery'!B:B,A1622)</f>
        <v>0</v>
      </c>
      <c r="L1622" s="96">
        <f>_xlfn.MAXIFS('Details local delivery'!AA:AA,'Details local delivery'!B:B,A1622)</f>
        <v>0</v>
      </c>
      <c r="M1622" s="96">
        <f>_xlfn.MAXIFS('Details local delivery'!AB:AB,'Details local delivery'!B:B,A1622)</f>
        <v>0</v>
      </c>
      <c r="N1622" s="104" t="e">
        <f t="shared" si="255"/>
        <v>#N/A</v>
      </c>
      <c r="O1622" s="104" t="e">
        <f t="shared" si="256"/>
        <v>#N/A</v>
      </c>
      <c r="P1622" s="99">
        <f t="shared" si="257"/>
        <v>0</v>
      </c>
      <c r="Q1622" s="100">
        <f t="shared" si="258"/>
        <v>0</v>
      </c>
      <c r="R1622" s="105" t="e">
        <f t="shared" si="259"/>
        <v>#DIV/0!</v>
      </c>
      <c r="S1622" s="101" t="e">
        <f t="shared" si="260"/>
        <v>#N/A</v>
      </c>
      <c r="T1622" s="102"/>
      <c r="U1622" s="107"/>
      <c r="V1622" s="5"/>
    </row>
    <row r="1623" spans="1:22" ht="15.6" hidden="1" x14ac:dyDescent="0.3">
      <c r="A1623" s="18"/>
      <c r="B1623" s="92" t="str">
        <f>+IFERROR(VLOOKUP(A1623,'Details local delivery'!B:C,2,0),"-")</f>
        <v>-</v>
      </c>
      <c r="C1623" s="93" t="str">
        <f t="shared" si="254"/>
        <v>-</v>
      </c>
      <c r="D1623" s="94" t="str">
        <f>+IFERROR(VLOOKUP(A1623,'Details local delivery'!B:E,4,0),"-")</f>
        <v>-</v>
      </c>
      <c r="E1623" s="94" t="e">
        <f>VLOOKUP(A1623,'Details local delivery'!B:L,11,0)</f>
        <v>#N/A</v>
      </c>
      <c r="F1623" s="94">
        <f>SUMIFS('Details local delivery'!M:M,'Details local delivery'!G:G,'RECAP Delivery Plan '!A1623)</f>
        <v>0</v>
      </c>
      <c r="G1623" s="94" t="e">
        <f>VLOOKUP(A1623,'Details local delivery'!B:J,9,0)</f>
        <v>#N/A</v>
      </c>
      <c r="H1623" s="95">
        <f>SUMIFS('Details local delivery'!K:K,'Details local delivery'!G:G,'RECAP Delivery Plan '!A1623)</f>
        <v>0</v>
      </c>
      <c r="I1623" s="96">
        <f>SUMIFS('Details local delivery'!Y:Y,'Details local delivery'!B:B,A:A)</f>
        <v>0</v>
      </c>
      <c r="J1623" s="97" t="e">
        <f>AVERAGEIFS('Details local delivery'!W:W,'Details local delivery'!B:B,A1623)</f>
        <v>#DIV/0!</v>
      </c>
      <c r="K1623" s="96">
        <f>_xlfn.MAXIFS('Details local delivery'!Z:Z,'Details local delivery'!B:B,A1623)</f>
        <v>0</v>
      </c>
      <c r="L1623" s="96">
        <f>_xlfn.MAXIFS('Details local delivery'!AA:AA,'Details local delivery'!B:B,A1623)</f>
        <v>0</v>
      </c>
      <c r="M1623" s="256">
        <f>IFERROR(_xlfn.MAXIFS('Details local delivery'!AB:AB,'Details local delivery'!B:B,A1623),"-")</f>
        <v>0</v>
      </c>
      <c r="N1623" s="104" t="e">
        <f t="shared" si="255"/>
        <v>#N/A</v>
      </c>
      <c r="O1623" s="104" t="e">
        <f t="shared" si="256"/>
        <v>#N/A</v>
      </c>
      <c r="P1623" s="99">
        <f t="shared" si="257"/>
        <v>0</v>
      </c>
      <c r="Q1623" s="100">
        <f t="shared" si="258"/>
        <v>0</v>
      </c>
      <c r="R1623" s="105" t="e">
        <f t="shared" si="259"/>
        <v>#DIV/0!</v>
      </c>
      <c r="S1623" s="101" t="e">
        <f t="shared" si="260"/>
        <v>#N/A</v>
      </c>
      <c r="T1623" s="102"/>
      <c r="U1623" s="107"/>
      <c r="V1623" s="5"/>
    </row>
    <row r="1624" spans="1:22" ht="15.6" hidden="1" x14ac:dyDescent="0.3">
      <c r="A1624" s="18"/>
      <c r="B1624" s="92" t="str">
        <f>+IFERROR(VLOOKUP(A1624,'Details local delivery'!B:C,2,0),"-")</f>
        <v>-</v>
      </c>
      <c r="C1624" s="93" t="str">
        <f t="shared" si="254"/>
        <v>-</v>
      </c>
      <c r="D1624" s="94" t="str">
        <f>+IFERROR(VLOOKUP(A1624,'Details local delivery'!B:E,4,0),"-")</f>
        <v>-</v>
      </c>
      <c r="E1624" s="94" t="e">
        <f>VLOOKUP(A1624,'Details local delivery'!B:L,11,0)</f>
        <v>#N/A</v>
      </c>
      <c r="F1624" s="94">
        <f>SUMIFS('Details local delivery'!M:M,'Details local delivery'!G:G,'RECAP Delivery Plan '!A1624)</f>
        <v>0</v>
      </c>
      <c r="G1624" s="94" t="e">
        <f>VLOOKUP(A1624,'Details local delivery'!B:J,9,0)</f>
        <v>#N/A</v>
      </c>
      <c r="H1624" s="95">
        <f>SUMIFS('Details local delivery'!K:K,'Details local delivery'!G:G,'RECAP Delivery Plan '!A1624)</f>
        <v>0</v>
      </c>
      <c r="I1624" s="96">
        <f>SUMIFS('Details local delivery'!Y:Y,'Details local delivery'!B:B,A:A)</f>
        <v>0</v>
      </c>
      <c r="J1624" s="97" t="e">
        <f>AVERAGEIFS('Details local delivery'!W:W,'Details local delivery'!B:B,A1624)</f>
        <v>#DIV/0!</v>
      </c>
      <c r="K1624" s="96">
        <f>_xlfn.MAXIFS('Details local delivery'!Z:Z,'Details local delivery'!B:B,A1624)</f>
        <v>0</v>
      </c>
      <c r="L1624" s="96">
        <f>_xlfn.MAXIFS('Details local delivery'!AA:AA,'Details local delivery'!B:B,A1624)</f>
        <v>0</v>
      </c>
      <c r="M1624" s="256">
        <f>IFERROR(_xlfn.MAXIFS('Details local delivery'!AB:AB,'Details local delivery'!B:B,A1624),"-")</f>
        <v>0</v>
      </c>
      <c r="N1624" s="104" t="e">
        <f t="shared" si="255"/>
        <v>#N/A</v>
      </c>
      <c r="O1624" s="104" t="e">
        <f t="shared" si="256"/>
        <v>#N/A</v>
      </c>
      <c r="P1624" s="99">
        <f t="shared" si="257"/>
        <v>0</v>
      </c>
      <c r="Q1624" s="100">
        <f t="shared" si="258"/>
        <v>0</v>
      </c>
      <c r="R1624" s="105" t="e">
        <f t="shared" si="259"/>
        <v>#DIV/0!</v>
      </c>
      <c r="S1624" s="101" t="e">
        <f t="shared" si="260"/>
        <v>#N/A</v>
      </c>
      <c r="T1624" s="102"/>
      <c r="U1624" s="107"/>
      <c r="V1624" s="5"/>
    </row>
    <row r="1625" spans="1:22" ht="15.6" hidden="1" x14ac:dyDescent="0.3">
      <c r="A1625" s="18"/>
      <c r="B1625" s="92" t="str">
        <f>+IFERROR(VLOOKUP(A1625,'Details local delivery'!B:C,2,0),"-")</f>
        <v>-</v>
      </c>
      <c r="C1625" s="93" t="str">
        <f t="shared" si="254"/>
        <v>-</v>
      </c>
      <c r="D1625" s="94" t="str">
        <f>+IFERROR(VLOOKUP(A1625,'Details local delivery'!B:E,4,0),"-")</f>
        <v>-</v>
      </c>
      <c r="E1625" s="94" t="e">
        <f>VLOOKUP(A1625,'Details local delivery'!B:L,11,0)</f>
        <v>#N/A</v>
      </c>
      <c r="F1625" s="94">
        <f>SUMIFS('Details local delivery'!M:M,'Details local delivery'!G:G,'RECAP Delivery Plan '!A1625)</f>
        <v>0</v>
      </c>
      <c r="G1625" s="94" t="e">
        <f>VLOOKUP(A1625,'Details local delivery'!B:J,9,0)</f>
        <v>#N/A</v>
      </c>
      <c r="H1625" s="95">
        <f>SUMIFS('Details local delivery'!K:K,'Details local delivery'!G:G,'RECAP Delivery Plan '!A1625)</f>
        <v>0</v>
      </c>
      <c r="I1625" s="96">
        <f>SUMIFS('Details local delivery'!Y:Y,'Details local delivery'!B:B,A:A)</f>
        <v>0</v>
      </c>
      <c r="J1625" s="97" t="e">
        <f>AVERAGEIFS('Details local delivery'!W:W,'Details local delivery'!B:B,A1625)</f>
        <v>#DIV/0!</v>
      </c>
      <c r="K1625" s="96">
        <f>_xlfn.MAXIFS('Details local delivery'!Z:Z,'Details local delivery'!B:B,A1625)</f>
        <v>0</v>
      </c>
      <c r="L1625" s="96">
        <f>_xlfn.MAXIFS('Details local delivery'!AA:AA,'Details local delivery'!B:B,A1625)</f>
        <v>0</v>
      </c>
      <c r="M1625" s="256">
        <f>IFERROR(_xlfn.MAXIFS('Details local delivery'!AB:AB,'Details local delivery'!B:B,A1625),"-")</f>
        <v>0</v>
      </c>
      <c r="N1625" s="104" t="e">
        <f t="shared" si="255"/>
        <v>#N/A</v>
      </c>
      <c r="O1625" s="104" t="e">
        <f t="shared" si="256"/>
        <v>#N/A</v>
      </c>
      <c r="P1625" s="99">
        <f t="shared" si="257"/>
        <v>0</v>
      </c>
      <c r="Q1625" s="100">
        <f t="shared" si="258"/>
        <v>0</v>
      </c>
      <c r="R1625" s="105" t="e">
        <f t="shared" si="259"/>
        <v>#DIV/0!</v>
      </c>
      <c r="S1625" s="101" t="e">
        <f t="shared" si="260"/>
        <v>#N/A</v>
      </c>
      <c r="T1625" s="102"/>
      <c r="U1625" s="107"/>
      <c r="V1625" s="5"/>
    </row>
    <row r="1626" spans="1:22" ht="15.6" hidden="1" x14ac:dyDescent="0.3">
      <c r="A1626" s="18"/>
      <c r="B1626" s="92" t="str">
        <f>+IFERROR(VLOOKUP(A1626,'Details local delivery'!B:C,2,0),"-")</f>
        <v>-</v>
      </c>
      <c r="C1626" s="93" t="str">
        <f t="shared" si="254"/>
        <v>-</v>
      </c>
      <c r="D1626" s="94" t="str">
        <f>+IFERROR(VLOOKUP(A1626,'Details local delivery'!B:E,4,0),"-")</f>
        <v>-</v>
      </c>
      <c r="E1626" s="94" t="e">
        <f>VLOOKUP(A1626,'Details local delivery'!B:L,11,0)</f>
        <v>#N/A</v>
      </c>
      <c r="F1626" s="94">
        <f>SUMIFS('Details local delivery'!M:M,'Details local delivery'!G:G,'RECAP Delivery Plan '!A1626)</f>
        <v>0</v>
      </c>
      <c r="G1626" s="94" t="e">
        <f>VLOOKUP(A1626,'Details local delivery'!B:J,9,0)</f>
        <v>#N/A</v>
      </c>
      <c r="H1626" s="95">
        <f>SUMIFS('Details local delivery'!K:K,'Details local delivery'!G:G,'RECAP Delivery Plan '!A1626)</f>
        <v>0</v>
      </c>
      <c r="I1626" s="96">
        <f>SUMIFS('Details local delivery'!Y:Y,'Details local delivery'!B:B,A:A)</f>
        <v>0</v>
      </c>
      <c r="J1626" s="97" t="e">
        <f>AVERAGEIFS('Details local delivery'!W:W,'Details local delivery'!B:B,A1626)</f>
        <v>#DIV/0!</v>
      </c>
      <c r="K1626" s="96">
        <f>_xlfn.MAXIFS('Details local delivery'!Z:Z,'Details local delivery'!B:B,A1626)</f>
        <v>0</v>
      </c>
      <c r="L1626" s="96">
        <f>_xlfn.MAXIFS('Details local delivery'!AA:AA,'Details local delivery'!B:B,A1626)</f>
        <v>0</v>
      </c>
      <c r="M1626" s="256">
        <f>IFERROR(_xlfn.MAXIFS('Details local delivery'!AB:AB,'Details local delivery'!B:B,A1626),"-")</f>
        <v>0</v>
      </c>
      <c r="N1626" s="104" t="e">
        <f t="shared" si="255"/>
        <v>#N/A</v>
      </c>
      <c r="O1626" s="104" t="e">
        <f t="shared" si="256"/>
        <v>#N/A</v>
      </c>
      <c r="P1626" s="99">
        <f t="shared" si="257"/>
        <v>0</v>
      </c>
      <c r="Q1626" s="100">
        <f t="shared" si="258"/>
        <v>0</v>
      </c>
      <c r="R1626" s="105" t="e">
        <f t="shared" si="259"/>
        <v>#DIV/0!</v>
      </c>
      <c r="S1626" s="101" t="e">
        <f t="shared" si="260"/>
        <v>#N/A</v>
      </c>
      <c r="T1626" s="102"/>
      <c r="U1626" s="107"/>
      <c r="V1626" s="5"/>
    </row>
    <row r="1627" spans="1:22" ht="15.6" hidden="1" x14ac:dyDescent="0.3">
      <c r="A1627" s="18"/>
      <c r="B1627" s="92" t="str">
        <f>+IFERROR(VLOOKUP(A1627,'Details local delivery'!B:C,2,0),"-")</f>
        <v>-</v>
      </c>
      <c r="C1627" s="93" t="str">
        <f t="shared" si="254"/>
        <v>-</v>
      </c>
      <c r="D1627" s="94" t="str">
        <f>+IFERROR(VLOOKUP(A1627,'Details local delivery'!B:E,4,0),"-")</f>
        <v>-</v>
      </c>
      <c r="E1627" s="94" t="e">
        <f>VLOOKUP(A1627,'Details local delivery'!B:L,11,0)</f>
        <v>#N/A</v>
      </c>
      <c r="F1627" s="94">
        <f>SUMIFS('Details local delivery'!M:M,'Details local delivery'!G:G,'RECAP Delivery Plan '!A1627)</f>
        <v>0</v>
      </c>
      <c r="G1627" s="94" t="e">
        <f>VLOOKUP(A1627,'Details local delivery'!B:J,9,0)</f>
        <v>#N/A</v>
      </c>
      <c r="H1627" s="95">
        <f>SUMIFS('Details local delivery'!K:K,'Details local delivery'!G:G,'RECAP Delivery Plan '!A1627)</f>
        <v>0</v>
      </c>
      <c r="I1627" s="96">
        <f>SUMIFS('Details local delivery'!Y:Y,'Details local delivery'!B:B,A:A)</f>
        <v>0</v>
      </c>
      <c r="J1627" s="97" t="e">
        <f>AVERAGEIFS('Details local delivery'!W:W,'Details local delivery'!B:B,A1627)</f>
        <v>#DIV/0!</v>
      </c>
      <c r="K1627" s="96">
        <f>_xlfn.MAXIFS('Details local delivery'!Z:Z,'Details local delivery'!B:B,A1627)</f>
        <v>0</v>
      </c>
      <c r="L1627" s="96">
        <f>_xlfn.MAXIFS('Details local delivery'!AA:AA,'Details local delivery'!B:B,A1627)</f>
        <v>0</v>
      </c>
      <c r="M1627" s="256">
        <f>IFERROR(_xlfn.MAXIFS('Details local delivery'!AB:AB,'Details local delivery'!B:B,A1627),"-")</f>
        <v>0</v>
      </c>
      <c r="N1627" s="104" t="e">
        <f t="shared" si="255"/>
        <v>#N/A</v>
      </c>
      <c r="O1627" s="104" t="e">
        <f t="shared" si="256"/>
        <v>#N/A</v>
      </c>
      <c r="P1627" s="99">
        <f t="shared" si="257"/>
        <v>0</v>
      </c>
      <c r="Q1627" s="100">
        <f t="shared" si="258"/>
        <v>0</v>
      </c>
      <c r="R1627" s="105" t="e">
        <f t="shared" si="259"/>
        <v>#DIV/0!</v>
      </c>
      <c r="S1627" s="101" t="e">
        <f t="shared" si="260"/>
        <v>#N/A</v>
      </c>
      <c r="T1627" s="102"/>
      <c r="U1627" s="107"/>
      <c r="V1627" s="5"/>
    </row>
    <row r="1628" spans="1:22" ht="15.6" hidden="1" x14ac:dyDescent="0.3">
      <c r="A1628" s="18"/>
      <c r="B1628" s="92" t="str">
        <f>+IFERROR(VLOOKUP(A1628,'Details local delivery'!B:C,2,0),"-")</f>
        <v>-</v>
      </c>
      <c r="C1628" s="93" t="str">
        <f t="shared" si="254"/>
        <v>-</v>
      </c>
      <c r="D1628" s="94" t="str">
        <f>+IFERROR(VLOOKUP(A1628,'Details local delivery'!B:E,4,0),"-")</f>
        <v>-</v>
      </c>
      <c r="E1628" s="94" t="e">
        <f>VLOOKUP(A1628,'Details local delivery'!B:L,11,0)</f>
        <v>#N/A</v>
      </c>
      <c r="F1628" s="94">
        <f>SUMIFS('Details local delivery'!M:M,'Details local delivery'!G:G,'RECAP Delivery Plan '!A1628)</f>
        <v>0</v>
      </c>
      <c r="G1628" s="94" t="e">
        <f>VLOOKUP(A1628,'Details local delivery'!B:J,9,0)</f>
        <v>#N/A</v>
      </c>
      <c r="H1628" s="95">
        <f>SUMIFS('Details local delivery'!K:K,'Details local delivery'!G:G,'RECAP Delivery Plan '!A1628)</f>
        <v>0</v>
      </c>
      <c r="I1628" s="96">
        <f>SUMIFS('Details local delivery'!Y:Y,'Details local delivery'!B:B,A:A)</f>
        <v>0</v>
      </c>
      <c r="J1628" s="97" t="e">
        <f>AVERAGEIFS('Details local delivery'!W:W,'Details local delivery'!B:B,A1628)</f>
        <v>#DIV/0!</v>
      </c>
      <c r="K1628" s="96">
        <f>_xlfn.MAXIFS('Details local delivery'!Z:Z,'Details local delivery'!B:B,A1628)</f>
        <v>0</v>
      </c>
      <c r="L1628" s="96">
        <f>_xlfn.MAXIFS('Details local delivery'!AA:AA,'Details local delivery'!B:B,A1628)</f>
        <v>0</v>
      </c>
      <c r="M1628" s="256">
        <f>IFERROR(_xlfn.MAXIFS('Details local delivery'!AB:AB,'Details local delivery'!B:B,A1628),"-")</f>
        <v>0</v>
      </c>
      <c r="N1628" s="104" t="e">
        <f t="shared" si="255"/>
        <v>#N/A</v>
      </c>
      <c r="O1628" s="104" t="e">
        <f t="shared" si="256"/>
        <v>#N/A</v>
      </c>
      <c r="P1628" s="99">
        <f t="shared" si="257"/>
        <v>0</v>
      </c>
      <c r="Q1628" s="100">
        <f t="shared" si="258"/>
        <v>0</v>
      </c>
      <c r="R1628" s="105" t="e">
        <f t="shared" si="259"/>
        <v>#DIV/0!</v>
      </c>
      <c r="S1628" s="101" t="e">
        <f t="shared" si="260"/>
        <v>#N/A</v>
      </c>
      <c r="T1628" s="102"/>
      <c r="U1628" s="107"/>
      <c r="V1628" s="5"/>
    </row>
    <row r="1629" spans="1:22" ht="15.6" hidden="1" x14ac:dyDescent="0.3">
      <c r="A1629" s="18"/>
      <c r="B1629" s="92" t="str">
        <f>+IFERROR(VLOOKUP(A1629,'Details local delivery'!B:C,2,0),"-")</f>
        <v>-</v>
      </c>
      <c r="C1629" s="93" t="str">
        <f t="shared" si="254"/>
        <v>-</v>
      </c>
      <c r="D1629" s="94" t="str">
        <f>+IFERROR(VLOOKUP(A1629,'Details local delivery'!B:E,4,0),"-")</f>
        <v>-</v>
      </c>
      <c r="E1629" s="94" t="e">
        <f>VLOOKUP(A1629,'Details local delivery'!B:L,11,0)</f>
        <v>#N/A</v>
      </c>
      <c r="F1629" s="94">
        <f>SUMIFS('Details local delivery'!M:M,'Details local delivery'!G:G,'RECAP Delivery Plan '!A1629)</f>
        <v>0</v>
      </c>
      <c r="G1629" s="94" t="e">
        <f>VLOOKUP(A1629,'Details local delivery'!B:J,9,0)</f>
        <v>#N/A</v>
      </c>
      <c r="H1629" s="95">
        <f>SUMIFS('Details local delivery'!K:K,'Details local delivery'!G:G,'RECAP Delivery Plan '!A1629)</f>
        <v>0</v>
      </c>
      <c r="I1629" s="96">
        <f>SUMIFS('Details local delivery'!Y:Y,'Details local delivery'!B:B,A:A)</f>
        <v>0</v>
      </c>
      <c r="J1629" s="97" t="e">
        <f>AVERAGEIFS('Details local delivery'!W:W,'Details local delivery'!B:B,A1629)</f>
        <v>#DIV/0!</v>
      </c>
      <c r="K1629" s="96">
        <f>_xlfn.MAXIFS('Details local delivery'!Z:Z,'Details local delivery'!B:B,A1629)</f>
        <v>0</v>
      </c>
      <c r="L1629" s="96">
        <f>_xlfn.MAXIFS('Details local delivery'!AA:AA,'Details local delivery'!B:B,A1629)</f>
        <v>0</v>
      </c>
      <c r="M1629" s="256">
        <f>IFERROR(_xlfn.MAXIFS('Details local delivery'!AB:AB,'Details local delivery'!B:B,A1629),"-")</f>
        <v>0</v>
      </c>
      <c r="N1629" s="104" t="e">
        <f t="shared" si="255"/>
        <v>#N/A</v>
      </c>
      <c r="O1629" s="104" t="e">
        <f t="shared" si="256"/>
        <v>#N/A</v>
      </c>
      <c r="P1629" s="99">
        <f t="shared" si="257"/>
        <v>0</v>
      </c>
      <c r="Q1629" s="100">
        <f t="shared" si="258"/>
        <v>0</v>
      </c>
      <c r="R1629" s="105" t="e">
        <f t="shared" si="259"/>
        <v>#DIV/0!</v>
      </c>
      <c r="S1629" s="101" t="e">
        <f t="shared" si="260"/>
        <v>#N/A</v>
      </c>
      <c r="T1629" s="102"/>
      <c r="U1629" s="107"/>
      <c r="V1629" s="5"/>
    </row>
    <row r="1630" spans="1:22" ht="15.6" hidden="1" x14ac:dyDescent="0.3">
      <c r="A1630" s="18"/>
      <c r="B1630" s="92" t="str">
        <f>+IFERROR(VLOOKUP(A1630,'Details local delivery'!B:C,2,0),"-")</f>
        <v>-</v>
      </c>
      <c r="C1630" s="93" t="str">
        <f t="shared" si="254"/>
        <v>-</v>
      </c>
      <c r="D1630" s="94" t="str">
        <f>+IFERROR(VLOOKUP(A1630,'Details local delivery'!B:E,4,0),"-")</f>
        <v>-</v>
      </c>
      <c r="E1630" s="94" t="e">
        <f>VLOOKUP(A1630,'Details local delivery'!B:L,11,0)</f>
        <v>#N/A</v>
      </c>
      <c r="F1630" s="94">
        <f>SUMIFS('Details local delivery'!M:M,'Details local delivery'!G:G,'RECAP Delivery Plan '!A1630)</f>
        <v>0</v>
      </c>
      <c r="G1630" s="94" t="e">
        <f>VLOOKUP(A1630,'Details local delivery'!B:J,9,0)</f>
        <v>#N/A</v>
      </c>
      <c r="H1630" s="95">
        <f>SUMIFS('Details local delivery'!K:K,'Details local delivery'!G:G,'RECAP Delivery Plan '!A1630)</f>
        <v>0</v>
      </c>
      <c r="I1630" s="96">
        <f>SUMIFS('Details local delivery'!Y:Y,'Details local delivery'!B:B,A:A)</f>
        <v>0</v>
      </c>
      <c r="J1630" s="97" t="e">
        <f>AVERAGEIFS('Details local delivery'!W:W,'Details local delivery'!B:B,A1630)</f>
        <v>#DIV/0!</v>
      </c>
      <c r="K1630" s="96">
        <f>_xlfn.MAXIFS('Details local delivery'!Z:Z,'Details local delivery'!B:B,A1630)</f>
        <v>0</v>
      </c>
      <c r="L1630" s="96">
        <f>_xlfn.MAXIFS('Details local delivery'!AA:AA,'Details local delivery'!B:B,A1630)</f>
        <v>0</v>
      </c>
      <c r="M1630" s="96">
        <f>_xlfn.MAXIFS('Details local delivery'!AB:AB,'Details local delivery'!B:B,A1630)</f>
        <v>0</v>
      </c>
      <c r="N1630" s="104" t="e">
        <f t="shared" si="255"/>
        <v>#N/A</v>
      </c>
      <c r="O1630" s="104" t="e">
        <f t="shared" si="256"/>
        <v>#N/A</v>
      </c>
      <c r="P1630" s="99">
        <f t="shared" si="257"/>
        <v>0</v>
      </c>
      <c r="Q1630" s="100">
        <f t="shared" si="258"/>
        <v>0</v>
      </c>
      <c r="R1630" s="105" t="e">
        <f t="shared" si="259"/>
        <v>#DIV/0!</v>
      </c>
      <c r="S1630" s="101" t="e">
        <f t="shared" si="260"/>
        <v>#N/A</v>
      </c>
      <c r="T1630" s="102"/>
      <c r="U1630" s="107"/>
      <c r="V1630" s="5"/>
    </row>
    <row r="1631" spans="1:22" ht="15.6" hidden="1" x14ac:dyDescent="0.3">
      <c r="A1631" s="18"/>
      <c r="B1631" s="92" t="str">
        <f>+IFERROR(VLOOKUP(A1631,'Details local delivery'!B:C,2,0),"-")</f>
        <v>-</v>
      </c>
      <c r="C1631" s="93" t="str">
        <f t="shared" si="254"/>
        <v>-</v>
      </c>
      <c r="D1631" s="94" t="str">
        <f>+IFERROR(VLOOKUP(A1631,'Details local delivery'!B:E,4,0),"-")</f>
        <v>-</v>
      </c>
      <c r="E1631" s="94" t="e">
        <f>VLOOKUP(A1631,'Details local delivery'!B:L,11,0)</f>
        <v>#N/A</v>
      </c>
      <c r="F1631" s="94">
        <f>SUMIFS('Details local delivery'!M:M,'Details local delivery'!G:G,'RECAP Delivery Plan '!A1631)</f>
        <v>0</v>
      </c>
      <c r="G1631" s="94" t="e">
        <f>VLOOKUP(A1631,'Details local delivery'!B:J,9,0)</f>
        <v>#N/A</v>
      </c>
      <c r="H1631" s="95">
        <f>SUMIFS('Details local delivery'!K:K,'Details local delivery'!G:G,'RECAP Delivery Plan '!A1631)</f>
        <v>0</v>
      </c>
      <c r="I1631" s="96">
        <f>SUMIFS('Details local delivery'!Y:Y,'Details local delivery'!B:B,A:A)</f>
        <v>0</v>
      </c>
      <c r="J1631" s="97" t="e">
        <f>AVERAGEIFS('Details local delivery'!W:W,'Details local delivery'!B:B,A1631)</f>
        <v>#DIV/0!</v>
      </c>
      <c r="K1631" s="96">
        <f>_xlfn.MAXIFS('Details local delivery'!Z:Z,'Details local delivery'!B:B,A1631)</f>
        <v>0</v>
      </c>
      <c r="L1631" s="96">
        <f>_xlfn.MAXIFS('Details local delivery'!AA:AA,'Details local delivery'!B:B,A1631)</f>
        <v>0</v>
      </c>
      <c r="M1631" s="96">
        <f>_xlfn.MAXIFS('Details local delivery'!AB:AB,'Details local delivery'!B:B,A1631)</f>
        <v>0</v>
      </c>
      <c r="N1631" s="104" t="e">
        <f t="shared" si="255"/>
        <v>#N/A</v>
      </c>
      <c r="O1631" s="104" t="e">
        <f t="shared" si="256"/>
        <v>#N/A</v>
      </c>
      <c r="P1631" s="99">
        <f t="shared" si="257"/>
        <v>0</v>
      </c>
      <c r="Q1631" s="100">
        <f t="shared" si="258"/>
        <v>0</v>
      </c>
      <c r="R1631" s="105" t="e">
        <f t="shared" si="259"/>
        <v>#DIV/0!</v>
      </c>
      <c r="S1631" s="101" t="e">
        <f t="shared" si="260"/>
        <v>#N/A</v>
      </c>
      <c r="T1631" s="102"/>
      <c r="U1631" s="107"/>
      <c r="V1631" s="5"/>
    </row>
    <row r="1632" spans="1:22" ht="15.6" hidden="1" x14ac:dyDescent="0.3">
      <c r="A1632" s="18"/>
      <c r="B1632" s="92" t="str">
        <f>+IFERROR(VLOOKUP(A1632,'Details local delivery'!B:C,2,0),"-")</f>
        <v>-</v>
      </c>
      <c r="C1632" s="93" t="str">
        <f t="shared" si="254"/>
        <v>-</v>
      </c>
      <c r="D1632" s="94" t="str">
        <f>+IFERROR(VLOOKUP(A1632,'Details local delivery'!B:E,4,0),"-")</f>
        <v>-</v>
      </c>
      <c r="E1632" s="94" t="e">
        <f>VLOOKUP(A1632,'Details local delivery'!B:L,11,0)</f>
        <v>#N/A</v>
      </c>
      <c r="F1632" s="94">
        <f>SUMIFS('Details local delivery'!M:M,'Details local delivery'!G:G,'RECAP Delivery Plan '!A1632)</f>
        <v>0</v>
      </c>
      <c r="G1632" s="94" t="e">
        <f>VLOOKUP(A1632,'Details local delivery'!B:J,9,0)</f>
        <v>#N/A</v>
      </c>
      <c r="H1632" s="95">
        <f>SUMIFS('Details local delivery'!K:K,'Details local delivery'!G:G,'RECAP Delivery Plan '!A1632)</f>
        <v>0</v>
      </c>
      <c r="I1632" s="96">
        <f>SUMIFS('Details local delivery'!Y:Y,'Details local delivery'!B:B,A:A)</f>
        <v>0</v>
      </c>
      <c r="J1632" s="97" t="e">
        <f>AVERAGEIFS('Details local delivery'!W:W,'Details local delivery'!B:B,A1632)</f>
        <v>#DIV/0!</v>
      </c>
      <c r="K1632" s="96">
        <f>_xlfn.MAXIFS('Details local delivery'!Z:Z,'Details local delivery'!B:B,A1632)</f>
        <v>0</v>
      </c>
      <c r="L1632" s="96">
        <f>_xlfn.MAXIFS('Details local delivery'!AA:AA,'Details local delivery'!B:B,A1632)</f>
        <v>0</v>
      </c>
      <c r="M1632" s="96">
        <f>_xlfn.MAXIFS('Details local delivery'!AB:AB,'Details local delivery'!B:B,A1632)</f>
        <v>0</v>
      </c>
      <c r="N1632" s="104" t="e">
        <f t="shared" si="255"/>
        <v>#N/A</v>
      </c>
      <c r="O1632" s="104" t="e">
        <f t="shared" si="256"/>
        <v>#N/A</v>
      </c>
      <c r="P1632" s="99">
        <f t="shared" si="257"/>
        <v>0</v>
      </c>
      <c r="Q1632" s="100">
        <f t="shared" si="258"/>
        <v>0</v>
      </c>
      <c r="R1632" s="105" t="e">
        <f t="shared" si="259"/>
        <v>#DIV/0!</v>
      </c>
      <c r="S1632" s="101" t="e">
        <f t="shared" si="260"/>
        <v>#N/A</v>
      </c>
      <c r="T1632" s="102"/>
      <c r="U1632" s="107"/>
      <c r="V1632" s="5"/>
    </row>
    <row r="1633" spans="1:22" ht="15.6" hidden="1" x14ac:dyDescent="0.3">
      <c r="A1633" s="18"/>
      <c r="B1633" s="92" t="str">
        <f>+IFERROR(VLOOKUP(A1633,'Details local delivery'!B:C,2,0),"-")</f>
        <v>-</v>
      </c>
      <c r="C1633" s="93" t="str">
        <f t="shared" ref="C1633:C1696" si="261">B1633</f>
        <v>-</v>
      </c>
      <c r="D1633" s="94" t="str">
        <f>+IFERROR(VLOOKUP(A1633,'Details local delivery'!B:E,4,0),"-")</f>
        <v>-</v>
      </c>
      <c r="E1633" s="94" t="e">
        <f>VLOOKUP(A1633,'Details local delivery'!B:L,11,0)</f>
        <v>#N/A</v>
      </c>
      <c r="F1633" s="94">
        <f>SUMIFS('Details local delivery'!M:M,'Details local delivery'!G:G,'RECAP Delivery Plan '!A1633)</f>
        <v>0</v>
      </c>
      <c r="G1633" s="94" t="e">
        <f>VLOOKUP(A1633,'Details local delivery'!B:J,9,0)</f>
        <v>#N/A</v>
      </c>
      <c r="H1633" s="95">
        <f>SUMIFS('Details local delivery'!K:K,'Details local delivery'!G:G,'RECAP Delivery Plan '!A1633)</f>
        <v>0</v>
      </c>
      <c r="I1633" s="96">
        <f>SUMIFS('Details local delivery'!Y:Y,'Details local delivery'!B:B,A:A)</f>
        <v>0</v>
      </c>
      <c r="J1633" s="97" t="e">
        <f>AVERAGEIFS('Details local delivery'!W:W,'Details local delivery'!B:B,A1633)</f>
        <v>#DIV/0!</v>
      </c>
      <c r="K1633" s="96">
        <f>_xlfn.MAXIFS('Details local delivery'!Z:Z,'Details local delivery'!B:B,A1633)</f>
        <v>0</v>
      </c>
      <c r="L1633" s="96">
        <f>_xlfn.MAXIFS('Details local delivery'!AA:AA,'Details local delivery'!B:B,A1633)</f>
        <v>0</v>
      </c>
      <c r="M1633" s="256">
        <f>IFERROR(_xlfn.MAXIFS('Details local delivery'!AB:AB,'Details local delivery'!B:B,A1633),"-")</f>
        <v>0</v>
      </c>
      <c r="N1633" s="104" t="e">
        <f t="shared" ref="N1633:N1696" si="262">+F1633/E1633</f>
        <v>#N/A</v>
      </c>
      <c r="O1633" s="104" t="e">
        <f t="shared" ref="O1633:O1696" si="263">+H1633/G1633</f>
        <v>#N/A</v>
      </c>
      <c r="P1633" s="99">
        <f t="shared" ref="P1633:P1696" si="264">K1633+L1633+M1633</f>
        <v>0</v>
      </c>
      <c r="Q1633" s="100">
        <f t="shared" ref="Q1633:Q1696" si="265">P1633+I1633</f>
        <v>0</v>
      </c>
      <c r="R1633" s="105" t="e">
        <f t="shared" ref="R1633:R1696" si="266">Q1633/P1633</f>
        <v>#DIV/0!</v>
      </c>
      <c r="S1633" s="101" t="e">
        <f t="shared" si="260"/>
        <v>#N/A</v>
      </c>
      <c r="T1633" s="102"/>
      <c r="U1633" s="107"/>
      <c r="V1633" s="5"/>
    </row>
    <row r="1634" spans="1:22" ht="15.6" hidden="1" x14ac:dyDescent="0.3">
      <c r="A1634" s="18"/>
      <c r="B1634" s="92" t="str">
        <f>+IFERROR(VLOOKUP(A1634,'Details local delivery'!B:C,2,0),"-")</f>
        <v>-</v>
      </c>
      <c r="C1634" s="93" t="str">
        <f t="shared" si="261"/>
        <v>-</v>
      </c>
      <c r="D1634" s="94" t="str">
        <f>+IFERROR(VLOOKUP(A1634,'Details local delivery'!B:E,4,0),"-")</f>
        <v>-</v>
      </c>
      <c r="E1634" s="94" t="e">
        <f>VLOOKUP(A1634,'Details local delivery'!B:L,11,0)</f>
        <v>#N/A</v>
      </c>
      <c r="F1634" s="94">
        <f>SUMIFS('Details local delivery'!M:M,'Details local delivery'!G:G,'RECAP Delivery Plan '!A1634)</f>
        <v>0</v>
      </c>
      <c r="G1634" s="94" t="e">
        <f>VLOOKUP(A1634,'Details local delivery'!B:J,9,0)</f>
        <v>#N/A</v>
      </c>
      <c r="H1634" s="95">
        <f>SUMIFS('Details local delivery'!K:K,'Details local delivery'!G:G,'RECAP Delivery Plan '!A1634)</f>
        <v>0</v>
      </c>
      <c r="I1634" s="96">
        <f>SUMIFS('Details local delivery'!Y:Y,'Details local delivery'!B:B,A:A)</f>
        <v>0</v>
      </c>
      <c r="J1634" s="97" t="e">
        <f>AVERAGEIFS('Details local delivery'!W:W,'Details local delivery'!B:B,A1634)</f>
        <v>#DIV/0!</v>
      </c>
      <c r="K1634" s="96">
        <f>_xlfn.MAXIFS('Details local delivery'!Z:Z,'Details local delivery'!B:B,A1634)</f>
        <v>0</v>
      </c>
      <c r="L1634" s="96">
        <f>_xlfn.MAXIFS('Details local delivery'!AA:AA,'Details local delivery'!B:B,A1634)</f>
        <v>0</v>
      </c>
      <c r="M1634" s="96">
        <f>_xlfn.MAXIFS('Details local delivery'!AB:AB,'Details local delivery'!B:B,A1634)</f>
        <v>0</v>
      </c>
      <c r="N1634" s="104" t="e">
        <f t="shared" si="262"/>
        <v>#N/A</v>
      </c>
      <c r="O1634" s="104" t="e">
        <f t="shared" si="263"/>
        <v>#N/A</v>
      </c>
      <c r="P1634" s="99">
        <f t="shared" si="264"/>
        <v>0</v>
      </c>
      <c r="Q1634" s="100">
        <f t="shared" si="265"/>
        <v>0</v>
      </c>
      <c r="R1634" s="105" t="e">
        <f t="shared" si="266"/>
        <v>#DIV/0!</v>
      </c>
      <c r="S1634" s="101" t="e">
        <f t="shared" si="260"/>
        <v>#N/A</v>
      </c>
      <c r="T1634" s="102"/>
      <c r="U1634" s="107"/>
      <c r="V1634" s="5"/>
    </row>
    <row r="1635" spans="1:22" ht="15.6" hidden="1" x14ac:dyDescent="0.3">
      <c r="A1635" s="18"/>
      <c r="B1635" s="92" t="str">
        <f>+IFERROR(VLOOKUP(A1635,'Details local delivery'!B:C,2,0),"-")</f>
        <v>-</v>
      </c>
      <c r="C1635" s="93" t="str">
        <f t="shared" si="261"/>
        <v>-</v>
      </c>
      <c r="D1635" s="94" t="str">
        <f>+IFERROR(VLOOKUP(A1635,'Details local delivery'!B:E,4,0),"-")</f>
        <v>-</v>
      </c>
      <c r="E1635" s="94" t="e">
        <f>VLOOKUP(A1635,'Details local delivery'!B:L,11,0)</f>
        <v>#N/A</v>
      </c>
      <c r="F1635" s="94">
        <f>SUMIFS('Details local delivery'!M:M,'Details local delivery'!G:G,'RECAP Delivery Plan '!A1635)</f>
        <v>0</v>
      </c>
      <c r="G1635" s="94" t="e">
        <f>VLOOKUP(A1635,'Details local delivery'!B:J,9,0)</f>
        <v>#N/A</v>
      </c>
      <c r="H1635" s="95">
        <f>SUMIFS('Details local delivery'!K:K,'Details local delivery'!G:G,'RECAP Delivery Plan '!A1635)</f>
        <v>0</v>
      </c>
      <c r="I1635" s="96">
        <f>SUMIFS('Details local delivery'!Y:Y,'Details local delivery'!B:B,A:A)</f>
        <v>0</v>
      </c>
      <c r="J1635" s="97" t="e">
        <f>AVERAGEIFS('Details local delivery'!W:W,'Details local delivery'!B:B,A1635)</f>
        <v>#DIV/0!</v>
      </c>
      <c r="K1635" s="96">
        <f>_xlfn.MAXIFS('Details local delivery'!Z:Z,'Details local delivery'!B:B,A1635)</f>
        <v>0</v>
      </c>
      <c r="L1635" s="96">
        <f>_xlfn.MAXIFS('Details local delivery'!AA:AA,'Details local delivery'!B:B,A1635)</f>
        <v>0</v>
      </c>
      <c r="M1635" s="96">
        <f>_xlfn.MAXIFS('Details local delivery'!AB:AB,'Details local delivery'!B:B,A1635)</f>
        <v>0</v>
      </c>
      <c r="N1635" s="104" t="e">
        <f t="shared" si="262"/>
        <v>#N/A</v>
      </c>
      <c r="O1635" s="104" t="e">
        <f t="shared" si="263"/>
        <v>#N/A</v>
      </c>
      <c r="P1635" s="99">
        <f t="shared" si="264"/>
        <v>0</v>
      </c>
      <c r="Q1635" s="100">
        <f t="shared" si="265"/>
        <v>0</v>
      </c>
      <c r="R1635" s="105" t="e">
        <f t="shared" si="266"/>
        <v>#DIV/0!</v>
      </c>
      <c r="S1635" s="101" t="e">
        <f t="shared" si="260"/>
        <v>#N/A</v>
      </c>
      <c r="T1635" s="102"/>
      <c r="U1635" s="107"/>
      <c r="V1635" s="5"/>
    </row>
    <row r="1636" spans="1:22" ht="15.6" hidden="1" x14ac:dyDescent="0.3">
      <c r="A1636" s="18"/>
      <c r="B1636" s="92" t="str">
        <f>+IFERROR(VLOOKUP(A1636,'Details local delivery'!B:C,2,0),"-")</f>
        <v>-</v>
      </c>
      <c r="C1636" s="93" t="str">
        <f t="shared" si="261"/>
        <v>-</v>
      </c>
      <c r="D1636" s="94" t="str">
        <f>+IFERROR(VLOOKUP(A1636,'Details local delivery'!B:E,4,0),"-")</f>
        <v>-</v>
      </c>
      <c r="E1636" s="94" t="e">
        <f>VLOOKUP(A1636,'Details local delivery'!B:L,11,0)</f>
        <v>#N/A</v>
      </c>
      <c r="F1636" s="94">
        <f>SUMIFS('Details local delivery'!M:M,'Details local delivery'!G:G,'RECAP Delivery Plan '!A1636)</f>
        <v>0</v>
      </c>
      <c r="G1636" s="94" t="e">
        <f>VLOOKUP(A1636,'Details local delivery'!B:J,9,0)</f>
        <v>#N/A</v>
      </c>
      <c r="H1636" s="95">
        <f>SUMIFS('Details local delivery'!K:K,'Details local delivery'!G:G,'RECAP Delivery Plan '!A1636)</f>
        <v>0</v>
      </c>
      <c r="I1636" s="96">
        <f>SUMIFS('Details local delivery'!Y:Y,'Details local delivery'!B:B,A:A)</f>
        <v>0</v>
      </c>
      <c r="J1636" s="97" t="e">
        <f>AVERAGEIFS('Details local delivery'!W:W,'Details local delivery'!B:B,A1636)</f>
        <v>#DIV/0!</v>
      </c>
      <c r="K1636" s="96">
        <f>_xlfn.MAXIFS('Details local delivery'!Z:Z,'Details local delivery'!B:B,A1636)</f>
        <v>0</v>
      </c>
      <c r="L1636" s="96">
        <f>_xlfn.MAXIFS('Details local delivery'!AA:AA,'Details local delivery'!B:B,A1636)</f>
        <v>0</v>
      </c>
      <c r="M1636" s="96">
        <f>_xlfn.MAXIFS('Details local delivery'!AB:AB,'Details local delivery'!B:B,A1636)</f>
        <v>0</v>
      </c>
      <c r="N1636" s="104" t="e">
        <f t="shared" si="262"/>
        <v>#N/A</v>
      </c>
      <c r="O1636" s="104" t="e">
        <f t="shared" si="263"/>
        <v>#N/A</v>
      </c>
      <c r="P1636" s="99">
        <f t="shared" si="264"/>
        <v>0</v>
      </c>
      <c r="Q1636" s="100">
        <f t="shared" si="265"/>
        <v>0</v>
      </c>
      <c r="R1636" s="105" t="e">
        <f t="shared" si="266"/>
        <v>#DIV/0!</v>
      </c>
      <c r="S1636" s="101" t="e">
        <f t="shared" si="260"/>
        <v>#N/A</v>
      </c>
      <c r="T1636" s="102"/>
      <c r="U1636" s="107"/>
      <c r="V1636" s="5"/>
    </row>
    <row r="1637" spans="1:22" ht="15.6" hidden="1" x14ac:dyDescent="0.3">
      <c r="A1637" s="18"/>
      <c r="B1637" s="92" t="str">
        <f>+IFERROR(VLOOKUP(A1637,'Details local delivery'!B:C,2,0),"-")</f>
        <v>-</v>
      </c>
      <c r="C1637" s="93" t="str">
        <f t="shared" si="261"/>
        <v>-</v>
      </c>
      <c r="D1637" s="94" t="str">
        <f>+IFERROR(VLOOKUP(A1637,'Details local delivery'!B:E,4,0),"-")</f>
        <v>-</v>
      </c>
      <c r="E1637" s="94" t="e">
        <f>VLOOKUP(A1637,'Details local delivery'!B:L,11,0)</f>
        <v>#N/A</v>
      </c>
      <c r="F1637" s="94">
        <f>SUMIFS('Details local delivery'!M:M,'Details local delivery'!G:G,'RECAP Delivery Plan '!A1637)</f>
        <v>0</v>
      </c>
      <c r="G1637" s="94" t="e">
        <f>VLOOKUP(A1637,'Details local delivery'!B:J,9,0)</f>
        <v>#N/A</v>
      </c>
      <c r="H1637" s="95">
        <f>SUMIFS('Details local delivery'!K:K,'Details local delivery'!G:G,'RECAP Delivery Plan '!A1637)</f>
        <v>0</v>
      </c>
      <c r="I1637" s="96">
        <f>SUMIFS('Details local delivery'!Y:Y,'Details local delivery'!B:B,A:A)</f>
        <v>0</v>
      </c>
      <c r="J1637" s="97" t="e">
        <f>AVERAGEIFS('Details local delivery'!W:W,'Details local delivery'!B:B,A1637)</f>
        <v>#DIV/0!</v>
      </c>
      <c r="K1637" s="96">
        <f>_xlfn.MAXIFS('Details local delivery'!Z:Z,'Details local delivery'!B:B,A1637)</f>
        <v>0</v>
      </c>
      <c r="L1637" s="96">
        <f>_xlfn.MAXIFS('Details local delivery'!AA:AA,'Details local delivery'!B:B,A1637)</f>
        <v>0</v>
      </c>
      <c r="M1637" s="256">
        <f>IFERROR(_xlfn.MAXIFS('Details local delivery'!AB:AB,'Details local delivery'!B:B,A1637),"-")</f>
        <v>0</v>
      </c>
      <c r="N1637" s="104" t="e">
        <f t="shared" si="262"/>
        <v>#N/A</v>
      </c>
      <c r="O1637" s="104" t="e">
        <f t="shared" si="263"/>
        <v>#N/A</v>
      </c>
      <c r="P1637" s="99">
        <f t="shared" si="264"/>
        <v>0</v>
      </c>
      <c r="Q1637" s="100">
        <f t="shared" si="265"/>
        <v>0</v>
      </c>
      <c r="R1637" s="105" t="e">
        <f t="shared" si="266"/>
        <v>#DIV/0!</v>
      </c>
      <c r="S1637" s="101" t="e">
        <f t="shared" si="260"/>
        <v>#N/A</v>
      </c>
      <c r="T1637" s="102"/>
      <c r="U1637" s="107"/>
      <c r="V1637" s="5"/>
    </row>
    <row r="1638" spans="1:22" ht="15.6" hidden="1" x14ac:dyDescent="0.3">
      <c r="A1638" s="18"/>
      <c r="B1638" s="92" t="str">
        <f>+IFERROR(VLOOKUP(A1638,'Details local delivery'!B:C,2,0),"-")</f>
        <v>-</v>
      </c>
      <c r="C1638" s="93" t="str">
        <f t="shared" si="261"/>
        <v>-</v>
      </c>
      <c r="D1638" s="94" t="str">
        <f>+IFERROR(VLOOKUP(A1638,'Details local delivery'!B:E,4,0),"-")</f>
        <v>-</v>
      </c>
      <c r="E1638" s="94" t="e">
        <f>VLOOKUP(A1638,'Details local delivery'!B:L,11,0)</f>
        <v>#N/A</v>
      </c>
      <c r="F1638" s="94">
        <f>SUMIFS('Details local delivery'!M:M,'Details local delivery'!G:G,'RECAP Delivery Plan '!A1638)</f>
        <v>0</v>
      </c>
      <c r="G1638" s="94" t="e">
        <f>VLOOKUP(A1638,'Details local delivery'!B:J,9,0)</f>
        <v>#N/A</v>
      </c>
      <c r="H1638" s="95">
        <f>SUMIFS('Details local delivery'!K:K,'Details local delivery'!G:G,'RECAP Delivery Plan '!A1638)</f>
        <v>0</v>
      </c>
      <c r="I1638" s="96">
        <f>SUMIFS('Details local delivery'!Y:Y,'Details local delivery'!B:B,A:A)</f>
        <v>0</v>
      </c>
      <c r="J1638" s="97" t="e">
        <f>AVERAGEIFS('Details local delivery'!W:W,'Details local delivery'!B:B,A1638)</f>
        <v>#DIV/0!</v>
      </c>
      <c r="K1638" s="96">
        <f>_xlfn.MAXIFS('Details local delivery'!Z:Z,'Details local delivery'!B:B,A1638)</f>
        <v>0</v>
      </c>
      <c r="L1638" s="96">
        <f>_xlfn.MAXIFS('Details local delivery'!AA:AA,'Details local delivery'!B:B,A1638)</f>
        <v>0</v>
      </c>
      <c r="M1638" s="256">
        <f>IFERROR(_xlfn.MAXIFS('Details local delivery'!AB:AB,'Details local delivery'!B:B,A1638),"-")</f>
        <v>0</v>
      </c>
      <c r="N1638" s="104" t="e">
        <f t="shared" si="262"/>
        <v>#N/A</v>
      </c>
      <c r="O1638" s="104" t="e">
        <f t="shared" si="263"/>
        <v>#N/A</v>
      </c>
      <c r="P1638" s="99">
        <f t="shared" si="264"/>
        <v>0</v>
      </c>
      <c r="Q1638" s="100">
        <f t="shared" si="265"/>
        <v>0</v>
      </c>
      <c r="R1638" s="105" t="e">
        <f t="shared" si="266"/>
        <v>#DIV/0!</v>
      </c>
      <c r="S1638" s="101" t="e">
        <f t="shared" si="260"/>
        <v>#N/A</v>
      </c>
      <c r="T1638" s="102"/>
      <c r="U1638" s="107"/>
      <c r="V1638" s="5"/>
    </row>
    <row r="1639" spans="1:22" ht="15.6" hidden="1" x14ac:dyDescent="0.3">
      <c r="A1639" s="18"/>
      <c r="B1639" s="92" t="str">
        <f>+IFERROR(VLOOKUP(A1639,'Details local delivery'!B:C,2,0),"-")</f>
        <v>-</v>
      </c>
      <c r="C1639" s="93" t="str">
        <f t="shared" si="261"/>
        <v>-</v>
      </c>
      <c r="D1639" s="94" t="str">
        <f>+IFERROR(VLOOKUP(A1639,'Details local delivery'!B:E,4,0),"-")</f>
        <v>-</v>
      </c>
      <c r="E1639" s="94" t="e">
        <f>VLOOKUP(A1639,'Details local delivery'!B:L,11,0)</f>
        <v>#N/A</v>
      </c>
      <c r="F1639" s="94">
        <f>SUMIFS('Details local delivery'!M:M,'Details local delivery'!G:G,'RECAP Delivery Plan '!A1639)</f>
        <v>0</v>
      </c>
      <c r="G1639" s="94" t="e">
        <f>VLOOKUP(A1639,'Details local delivery'!B:J,9,0)</f>
        <v>#N/A</v>
      </c>
      <c r="H1639" s="95">
        <f>SUMIFS('Details local delivery'!K:K,'Details local delivery'!G:G,'RECAP Delivery Plan '!A1639)</f>
        <v>0</v>
      </c>
      <c r="I1639" s="96">
        <f>SUMIFS('Details local delivery'!Y:Y,'Details local delivery'!B:B,A:A)</f>
        <v>0</v>
      </c>
      <c r="J1639" s="97" t="e">
        <f>AVERAGEIFS('Details local delivery'!W:W,'Details local delivery'!B:B,A1639)</f>
        <v>#DIV/0!</v>
      </c>
      <c r="K1639" s="96">
        <f>_xlfn.MAXIFS('Details local delivery'!Z:Z,'Details local delivery'!B:B,A1639)</f>
        <v>0</v>
      </c>
      <c r="L1639" s="96">
        <f>_xlfn.MAXIFS('Details local delivery'!AA:AA,'Details local delivery'!B:B,A1639)</f>
        <v>0</v>
      </c>
      <c r="M1639" s="96">
        <f>_xlfn.MAXIFS('Details local delivery'!AB:AB,'Details local delivery'!B:B,A1639)</f>
        <v>0</v>
      </c>
      <c r="N1639" s="104" t="e">
        <f t="shared" si="262"/>
        <v>#N/A</v>
      </c>
      <c r="O1639" s="104" t="e">
        <f t="shared" si="263"/>
        <v>#N/A</v>
      </c>
      <c r="P1639" s="99">
        <f t="shared" si="264"/>
        <v>0</v>
      </c>
      <c r="Q1639" s="100">
        <f t="shared" si="265"/>
        <v>0</v>
      </c>
      <c r="R1639" s="105" t="e">
        <f t="shared" si="266"/>
        <v>#DIV/0!</v>
      </c>
      <c r="S1639" s="101" t="e">
        <f t="shared" si="260"/>
        <v>#N/A</v>
      </c>
      <c r="T1639" s="102"/>
      <c r="U1639" s="107"/>
      <c r="V1639" s="5"/>
    </row>
    <row r="1640" spans="1:22" ht="15.6" hidden="1" x14ac:dyDescent="0.3">
      <c r="A1640" s="18"/>
      <c r="B1640" s="92" t="str">
        <f>+IFERROR(VLOOKUP(A1640,'Details local delivery'!B:C,2,0),"-")</f>
        <v>-</v>
      </c>
      <c r="C1640" s="93" t="str">
        <f t="shared" si="261"/>
        <v>-</v>
      </c>
      <c r="D1640" s="94" t="str">
        <f>+IFERROR(VLOOKUP(A1640,'Details local delivery'!B:E,4,0),"-")</f>
        <v>-</v>
      </c>
      <c r="E1640" s="94" t="e">
        <f>VLOOKUP(A1640,'Details local delivery'!B:L,11,0)</f>
        <v>#N/A</v>
      </c>
      <c r="F1640" s="94">
        <f>SUMIFS('Details local delivery'!M:M,'Details local delivery'!G:G,'RECAP Delivery Plan '!A1640)</f>
        <v>0</v>
      </c>
      <c r="G1640" s="94" t="e">
        <f>VLOOKUP(A1640,'Details local delivery'!B:J,9,0)</f>
        <v>#N/A</v>
      </c>
      <c r="H1640" s="95">
        <f>SUMIFS('Details local delivery'!K:K,'Details local delivery'!G:G,'RECAP Delivery Plan '!A1640)</f>
        <v>0</v>
      </c>
      <c r="I1640" s="96">
        <f>SUMIFS('Details local delivery'!Y:Y,'Details local delivery'!B:B,A:A)</f>
        <v>0</v>
      </c>
      <c r="J1640" s="97" t="e">
        <f>AVERAGEIFS('Details local delivery'!W:W,'Details local delivery'!B:B,A1640)</f>
        <v>#DIV/0!</v>
      </c>
      <c r="K1640" s="96">
        <f>_xlfn.MAXIFS('Details local delivery'!Z:Z,'Details local delivery'!B:B,A1640)</f>
        <v>0</v>
      </c>
      <c r="L1640" s="96">
        <f>_xlfn.MAXIFS('Details local delivery'!AA:AA,'Details local delivery'!B:B,A1640)</f>
        <v>0</v>
      </c>
      <c r="M1640" s="256">
        <f>IFERROR(_xlfn.MAXIFS('Details local delivery'!AB:AB,'Details local delivery'!B:B,A1640),"-")</f>
        <v>0</v>
      </c>
      <c r="N1640" s="104" t="e">
        <f t="shared" si="262"/>
        <v>#N/A</v>
      </c>
      <c r="O1640" s="104" t="e">
        <f t="shared" si="263"/>
        <v>#N/A</v>
      </c>
      <c r="P1640" s="99">
        <f t="shared" si="264"/>
        <v>0</v>
      </c>
      <c r="Q1640" s="100">
        <f t="shared" si="265"/>
        <v>0</v>
      </c>
      <c r="R1640" s="105" t="e">
        <f t="shared" si="266"/>
        <v>#DIV/0!</v>
      </c>
      <c r="S1640" s="101" t="e">
        <f t="shared" si="260"/>
        <v>#N/A</v>
      </c>
      <c r="T1640" s="102"/>
      <c r="U1640" s="107"/>
      <c r="V1640" s="5"/>
    </row>
    <row r="1641" spans="1:22" ht="15.6" hidden="1" x14ac:dyDescent="0.3">
      <c r="A1641" s="18"/>
      <c r="B1641" s="92" t="str">
        <f>+IFERROR(VLOOKUP(A1641,'Details local delivery'!B:C,2,0),"-")</f>
        <v>-</v>
      </c>
      <c r="C1641" s="93" t="str">
        <f t="shared" si="261"/>
        <v>-</v>
      </c>
      <c r="D1641" s="94" t="str">
        <f>+IFERROR(VLOOKUP(A1641,'Details local delivery'!B:E,4,0),"-")</f>
        <v>-</v>
      </c>
      <c r="E1641" s="94" t="e">
        <f>VLOOKUP(A1641,'Details local delivery'!B:L,11,0)</f>
        <v>#N/A</v>
      </c>
      <c r="F1641" s="94">
        <f>SUMIFS('Details local delivery'!M:M,'Details local delivery'!G:G,'RECAP Delivery Plan '!A1641)</f>
        <v>0</v>
      </c>
      <c r="G1641" s="94" t="e">
        <f>VLOOKUP(A1641,'Details local delivery'!B:J,9,0)</f>
        <v>#N/A</v>
      </c>
      <c r="H1641" s="95">
        <f>SUMIFS('Details local delivery'!K:K,'Details local delivery'!G:G,'RECAP Delivery Plan '!A1641)</f>
        <v>0</v>
      </c>
      <c r="I1641" s="96">
        <f>SUMIFS('Details local delivery'!Y:Y,'Details local delivery'!B:B,A:A)</f>
        <v>0</v>
      </c>
      <c r="J1641" s="97" t="e">
        <f>AVERAGEIFS('Details local delivery'!W:W,'Details local delivery'!B:B,A1641)</f>
        <v>#DIV/0!</v>
      </c>
      <c r="K1641" s="96">
        <f>_xlfn.MAXIFS('Details local delivery'!Z:Z,'Details local delivery'!B:B,A1641)</f>
        <v>0</v>
      </c>
      <c r="L1641" s="96">
        <f>_xlfn.MAXIFS('Details local delivery'!AA:AA,'Details local delivery'!B:B,A1641)</f>
        <v>0</v>
      </c>
      <c r="M1641" s="96">
        <f>_xlfn.MAXIFS('Details local delivery'!AB:AB,'Details local delivery'!B:B,A1641)</f>
        <v>0</v>
      </c>
      <c r="N1641" s="104" t="e">
        <f t="shared" si="262"/>
        <v>#N/A</v>
      </c>
      <c r="O1641" s="104" t="e">
        <f t="shared" si="263"/>
        <v>#N/A</v>
      </c>
      <c r="P1641" s="99">
        <f t="shared" si="264"/>
        <v>0</v>
      </c>
      <c r="Q1641" s="100">
        <f t="shared" si="265"/>
        <v>0</v>
      </c>
      <c r="R1641" s="105" t="e">
        <f t="shared" si="266"/>
        <v>#DIV/0!</v>
      </c>
      <c r="S1641" s="101" t="e">
        <f t="shared" si="260"/>
        <v>#N/A</v>
      </c>
      <c r="T1641" s="102"/>
      <c r="U1641" s="107"/>
      <c r="V1641" s="5"/>
    </row>
    <row r="1642" spans="1:22" ht="15.6" hidden="1" x14ac:dyDescent="0.3">
      <c r="A1642" s="18"/>
      <c r="B1642" s="92" t="str">
        <f>+IFERROR(VLOOKUP(A1642,'Details local delivery'!B:C,2,0),"-")</f>
        <v>-</v>
      </c>
      <c r="C1642" s="93" t="str">
        <f t="shared" si="261"/>
        <v>-</v>
      </c>
      <c r="D1642" s="94" t="str">
        <f>+IFERROR(VLOOKUP(A1642,'Details local delivery'!B:E,4,0),"-")</f>
        <v>-</v>
      </c>
      <c r="E1642" s="94" t="e">
        <f>VLOOKUP(A1642,'Details local delivery'!B:L,11,0)</f>
        <v>#N/A</v>
      </c>
      <c r="F1642" s="94">
        <f>SUMIFS('Details local delivery'!M:M,'Details local delivery'!G:G,'RECAP Delivery Plan '!A1642)</f>
        <v>0</v>
      </c>
      <c r="G1642" s="94" t="e">
        <f>VLOOKUP(A1642,'Details local delivery'!B:J,9,0)</f>
        <v>#N/A</v>
      </c>
      <c r="H1642" s="95">
        <f>SUMIFS('Details local delivery'!K:K,'Details local delivery'!G:G,'RECAP Delivery Plan '!A1642)</f>
        <v>0</v>
      </c>
      <c r="I1642" s="96">
        <f>SUMIFS('Details local delivery'!Y:Y,'Details local delivery'!B:B,A:A)</f>
        <v>0</v>
      </c>
      <c r="J1642" s="97" t="e">
        <f>AVERAGEIFS('Details local delivery'!W:W,'Details local delivery'!B:B,A1642)</f>
        <v>#DIV/0!</v>
      </c>
      <c r="K1642" s="96">
        <f>_xlfn.MAXIFS('Details local delivery'!Z:Z,'Details local delivery'!B:B,A1642)</f>
        <v>0</v>
      </c>
      <c r="L1642" s="96">
        <f>_xlfn.MAXIFS('Details local delivery'!AA:AA,'Details local delivery'!B:B,A1642)</f>
        <v>0</v>
      </c>
      <c r="M1642" s="96">
        <f>_xlfn.MAXIFS('Details local delivery'!AB:AB,'Details local delivery'!B:B,A1642)</f>
        <v>0</v>
      </c>
      <c r="N1642" s="104" t="e">
        <f t="shared" si="262"/>
        <v>#N/A</v>
      </c>
      <c r="O1642" s="104" t="e">
        <f t="shared" si="263"/>
        <v>#N/A</v>
      </c>
      <c r="P1642" s="99">
        <f t="shared" si="264"/>
        <v>0</v>
      </c>
      <c r="Q1642" s="100">
        <f t="shared" si="265"/>
        <v>0</v>
      </c>
      <c r="R1642" s="105" t="e">
        <f t="shared" si="266"/>
        <v>#DIV/0!</v>
      </c>
      <c r="S1642" s="101" t="e">
        <f t="shared" si="260"/>
        <v>#N/A</v>
      </c>
      <c r="T1642" s="102"/>
      <c r="U1642" s="107"/>
      <c r="V1642" s="5"/>
    </row>
    <row r="1643" spans="1:22" ht="15.6" hidden="1" x14ac:dyDescent="0.3">
      <c r="A1643" s="18"/>
      <c r="B1643" s="92" t="str">
        <f>+IFERROR(VLOOKUP(A1643,'Details local delivery'!B:C,2,0),"-")</f>
        <v>-</v>
      </c>
      <c r="C1643" s="93" t="str">
        <f t="shared" si="261"/>
        <v>-</v>
      </c>
      <c r="D1643" s="94" t="str">
        <f>+IFERROR(VLOOKUP(A1643,'Details local delivery'!B:E,4,0),"-")</f>
        <v>-</v>
      </c>
      <c r="E1643" s="94" t="e">
        <f>VLOOKUP(A1643,'Details local delivery'!B:L,11,0)</f>
        <v>#N/A</v>
      </c>
      <c r="F1643" s="94">
        <f>SUMIFS('Details local delivery'!M:M,'Details local delivery'!G:G,'RECAP Delivery Plan '!A1643)</f>
        <v>0</v>
      </c>
      <c r="G1643" s="94" t="e">
        <f>VLOOKUP(A1643,'Details local delivery'!B:J,9,0)</f>
        <v>#N/A</v>
      </c>
      <c r="H1643" s="95">
        <f>SUMIFS('Details local delivery'!K:K,'Details local delivery'!G:G,'RECAP Delivery Plan '!A1643)</f>
        <v>0</v>
      </c>
      <c r="I1643" s="96">
        <f>SUMIFS('Details local delivery'!Y:Y,'Details local delivery'!B:B,A:A)</f>
        <v>0</v>
      </c>
      <c r="J1643" s="97" t="e">
        <f>AVERAGEIFS('Details local delivery'!W:W,'Details local delivery'!B:B,A1643)</f>
        <v>#DIV/0!</v>
      </c>
      <c r="K1643" s="96">
        <f>_xlfn.MAXIFS('Details local delivery'!Z:Z,'Details local delivery'!B:B,A1643)</f>
        <v>0</v>
      </c>
      <c r="L1643" s="96">
        <f>_xlfn.MAXIFS('Details local delivery'!AA:AA,'Details local delivery'!B:B,A1643)</f>
        <v>0</v>
      </c>
      <c r="M1643" s="256">
        <f>IFERROR(_xlfn.MAXIFS('Details local delivery'!AB:AB,'Details local delivery'!B:B,A1643),"-")</f>
        <v>0</v>
      </c>
      <c r="N1643" s="104" t="e">
        <f t="shared" si="262"/>
        <v>#N/A</v>
      </c>
      <c r="O1643" s="104" t="e">
        <f t="shared" si="263"/>
        <v>#N/A</v>
      </c>
      <c r="P1643" s="99">
        <f t="shared" si="264"/>
        <v>0</v>
      </c>
      <c r="Q1643" s="100">
        <f t="shared" si="265"/>
        <v>0</v>
      </c>
      <c r="R1643" s="105" t="e">
        <f t="shared" si="266"/>
        <v>#DIV/0!</v>
      </c>
      <c r="S1643" s="101" t="e">
        <f t="shared" si="260"/>
        <v>#N/A</v>
      </c>
      <c r="T1643" s="102"/>
      <c r="U1643" s="107"/>
      <c r="V1643" s="5"/>
    </row>
    <row r="1644" spans="1:22" ht="15.6" hidden="1" x14ac:dyDescent="0.3">
      <c r="A1644" s="18"/>
      <c r="B1644" s="92" t="str">
        <f>+IFERROR(VLOOKUP(A1644,'Details local delivery'!B:C,2,0),"-")</f>
        <v>-</v>
      </c>
      <c r="C1644" s="93" t="str">
        <f t="shared" si="261"/>
        <v>-</v>
      </c>
      <c r="D1644" s="94" t="str">
        <f>+IFERROR(VLOOKUP(A1644,'Details local delivery'!B:E,4,0),"-")</f>
        <v>-</v>
      </c>
      <c r="E1644" s="94" t="e">
        <f>VLOOKUP(A1644,'Details local delivery'!B:L,11,0)</f>
        <v>#N/A</v>
      </c>
      <c r="F1644" s="94">
        <f>SUMIFS('Details local delivery'!M:M,'Details local delivery'!G:G,'RECAP Delivery Plan '!A1644)</f>
        <v>0</v>
      </c>
      <c r="G1644" s="94" t="e">
        <f>VLOOKUP(A1644,'Details local delivery'!B:J,9,0)</f>
        <v>#N/A</v>
      </c>
      <c r="H1644" s="95">
        <f>SUMIFS('Details local delivery'!K:K,'Details local delivery'!G:G,'RECAP Delivery Plan '!A1644)</f>
        <v>0</v>
      </c>
      <c r="I1644" s="96">
        <f>SUMIFS('Details local delivery'!Y:Y,'Details local delivery'!B:B,A:A)</f>
        <v>0</v>
      </c>
      <c r="J1644" s="97" t="e">
        <f>AVERAGEIFS('Details local delivery'!W:W,'Details local delivery'!B:B,A1644)</f>
        <v>#DIV/0!</v>
      </c>
      <c r="K1644" s="96">
        <f>_xlfn.MAXIFS('Details local delivery'!Z:Z,'Details local delivery'!B:B,A1644)</f>
        <v>0</v>
      </c>
      <c r="L1644" s="96">
        <f>_xlfn.MAXIFS('Details local delivery'!AA:AA,'Details local delivery'!B:B,A1644)</f>
        <v>0</v>
      </c>
      <c r="M1644" s="256">
        <f>IFERROR(_xlfn.MAXIFS('Details local delivery'!AB:AB,'Details local delivery'!B:B,A1644),"-")</f>
        <v>0</v>
      </c>
      <c r="N1644" s="104" t="e">
        <f t="shared" si="262"/>
        <v>#N/A</v>
      </c>
      <c r="O1644" s="104" t="e">
        <f t="shared" si="263"/>
        <v>#N/A</v>
      </c>
      <c r="P1644" s="99">
        <f t="shared" si="264"/>
        <v>0</v>
      </c>
      <c r="Q1644" s="100">
        <f t="shared" si="265"/>
        <v>0</v>
      </c>
      <c r="R1644" s="105" t="e">
        <f t="shared" si="266"/>
        <v>#DIV/0!</v>
      </c>
      <c r="S1644" s="101" t="e">
        <f t="shared" si="260"/>
        <v>#N/A</v>
      </c>
      <c r="T1644" s="102"/>
      <c r="U1644" s="107"/>
      <c r="V1644" s="5"/>
    </row>
    <row r="1645" spans="1:22" ht="15.6" hidden="1" x14ac:dyDescent="0.3">
      <c r="A1645" s="18"/>
      <c r="B1645" s="92" t="str">
        <f>+IFERROR(VLOOKUP(A1645,'Details local delivery'!B:C,2,0),"-")</f>
        <v>-</v>
      </c>
      <c r="C1645" s="93" t="str">
        <f t="shared" si="261"/>
        <v>-</v>
      </c>
      <c r="D1645" s="94" t="str">
        <f>+IFERROR(VLOOKUP(A1645,'Details local delivery'!B:E,4,0),"-")</f>
        <v>-</v>
      </c>
      <c r="E1645" s="94" t="e">
        <f>VLOOKUP(A1645,'Details local delivery'!B:L,11,0)</f>
        <v>#N/A</v>
      </c>
      <c r="F1645" s="94">
        <f>SUMIFS('Details local delivery'!M:M,'Details local delivery'!G:G,'RECAP Delivery Plan '!A1645)</f>
        <v>0</v>
      </c>
      <c r="G1645" s="94" t="e">
        <f>VLOOKUP(A1645,'Details local delivery'!B:J,9,0)</f>
        <v>#N/A</v>
      </c>
      <c r="H1645" s="95">
        <f>SUMIFS('Details local delivery'!K:K,'Details local delivery'!G:G,'RECAP Delivery Plan '!A1645)</f>
        <v>0</v>
      </c>
      <c r="I1645" s="96">
        <f>SUMIFS('Details local delivery'!Y:Y,'Details local delivery'!B:B,A:A)</f>
        <v>0</v>
      </c>
      <c r="J1645" s="97" t="e">
        <f>AVERAGEIFS('Details local delivery'!W:W,'Details local delivery'!B:B,A1645)</f>
        <v>#DIV/0!</v>
      </c>
      <c r="K1645" s="96">
        <f>_xlfn.MAXIFS('Details local delivery'!Z:Z,'Details local delivery'!B:B,A1645)</f>
        <v>0</v>
      </c>
      <c r="L1645" s="96">
        <f>_xlfn.MAXIFS('Details local delivery'!AA:AA,'Details local delivery'!B:B,A1645)</f>
        <v>0</v>
      </c>
      <c r="M1645" s="256">
        <f>IFERROR(_xlfn.MAXIFS('Details local delivery'!AB:AB,'Details local delivery'!B:B,A1645),"-")</f>
        <v>0</v>
      </c>
      <c r="N1645" s="104" t="e">
        <f t="shared" si="262"/>
        <v>#N/A</v>
      </c>
      <c r="O1645" s="104" t="e">
        <f t="shared" si="263"/>
        <v>#N/A</v>
      </c>
      <c r="P1645" s="99">
        <f t="shared" si="264"/>
        <v>0</v>
      </c>
      <c r="Q1645" s="100">
        <f t="shared" si="265"/>
        <v>0</v>
      </c>
      <c r="R1645" s="105" t="e">
        <f t="shared" si="266"/>
        <v>#DIV/0!</v>
      </c>
      <c r="S1645" s="101" t="e">
        <f t="shared" si="260"/>
        <v>#N/A</v>
      </c>
      <c r="T1645" s="102"/>
      <c r="U1645" s="107"/>
      <c r="V1645" s="5"/>
    </row>
    <row r="1646" spans="1:22" ht="15.6" hidden="1" x14ac:dyDescent="0.3">
      <c r="A1646" s="18"/>
      <c r="B1646" s="92" t="str">
        <f>+IFERROR(VLOOKUP(A1646,'Details local delivery'!B:C,2,0),"-")</f>
        <v>-</v>
      </c>
      <c r="C1646" s="93" t="str">
        <f t="shared" si="261"/>
        <v>-</v>
      </c>
      <c r="D1646" s="94" t="str">
        <f>+IFERROR(VLOOKUP(A1646,'Details local delivery'!B:E,4,0),"-")</f>
        <v>-</v>
      </c>
      <c r="E1646" s="94" t="e">
        <f>VLOOKUP(A1646,'Details local delivery'!B:L,11,0)</f>
        <v>#N/A</v>
      </c>
      <c r="F1646" s="94">
        <f>SUMIFS('Details local delivery'!M:M,'Details local delivery'!G:G,'RECAP Delivery Plan '!A1646)</f>
        <v>0</v>
      </c>
      <c r="G1646" s="94" t="e">
        <f>VLOOKUP(A1646,'Details local delivery'!B:J,9,0)</f>
        <v>#N/A</v>
      </c>
      <c r="H1646" s="95">
        <f>SUMIFS('Details local delivery'!K:K,'Details local delivery'!G:G,'RECAP Delivery Plan '!A1646)</f>
        <v>0</v>
      </c>
      <c r="I1646" s="96">
        <f>SUMIFS('Details local delivery'!Y:Y,'Details local delivery'!B:B,A:A)</f>
        <v>0</v>
      </c>
      <c r="J1646" s="97" t="e">
        <f>AVERAGEIFS('Details local delivery'!W:W,'Details local delivery'!B:B,A1646)</f>
        <v>#DIV/0!</v>
      </c>
      <c r="K1646" s="96">
        <f>_xlfn.MAXIFS('Details local delivery'!Z:Z,'Details local delivery'!B:B,A1646)</f>
        <v>0</v>
      </c>
      <c r="L1646" s="96">
        <f>_xlfn.MAXIFS('Details local delivery'!AA:AA,'Details local delivery'!B:B,A1646)</f>
        <v>0</v>
      </c>
      <c r="M1646" s="96">
        <f>_xlfn.MAXIFS('Details local delivery'!AB:AB,'Details local delivery'!B:B,A1646)</f>
        <v>0</v>
      </c>
      <c r="N1646" s="104" t="e">
        <f t="shared" si="262"/>
        <v>#N/A</v>
      </c>
      <c r="O1646" s="104" t="e">
        <f t="shared" si="263"/>
        <v>#N/A</v>
      </c>
      <c r="P1646" s="99">
        <f t="shared" si="264"/>
        <v>0</v>
      </c>
      <c r="Q1646" s="100">
        <f t="shared" si="265"/>
        <v>0</v>
      </c>
      <c r="R1646" s="105" t="e">
        <f t="shared" si="266"/>
        <v>#DIV/0!</v>
      </c>
      <c r="S1646" s="101" t="e">
        <f t="shared" si="260"/>
        <v>#N/A</v>
      </c>
      <c r="T1646" s="102"/>
      <c r="U1646" s="107"/>
      <c r="V1646" s="5"/>
    </row>
    <row r="1647" spans="1:22" ht="15.6" hidden="1" x14ac:dyDescent="0.3">
      <c r="A1647" s="18"/>
      <c r="B1647" s="92" t="str">
        <f>+IFERROR(VLOOKUP(A1647,'Details local delivery'!B:C,2,0),"-")</f>
        <v>-</v>
      </c>
      <c r="C1647" s="93" t="str">
        <f t="shared" si="261"/>
        <v>-</v>
      </c>
      <c r="D1647" s="94" t="str">
        <f>+IFERROR(VLOOKUP(A1647,'Details local delivery'!B:E,4,0),"-")</f>
        <v>-</v>
      </c>
      <c r="E1647" s="94" t="e">
        <f>VLOOKUP(A1647,'Details local delivery'!B:L,11,0)</f>
        <v>#N/A</v>
      </c>
      <c r="F1647" s="94">
        <f>SUMIFS('Details local delivery'!M:M,'Details local delivery'!G:G,'RECAP Delivery Plan '!A1647)</f>
        <v>0</v>
      </c>
      <c r="G1647" s="94" t="e">
        <f>VLOOKUP(A1647,'Details local delivery'!B:J,9,0)</f>
        <v>#N/A</v>
      </c>
      <c r="H1647" s="95">
        <f>SUMIFS('Details local delivery'!K:K,'Details local delivery'!G:G,'RECAP Delivery Plan '!A1647)</f>
        <v>0</v>
      </c>
      <c r="I1647" s="96">
        <f>SUMIFS('Details local delivery'!Y:Y,'Details local delivery'!B:B,A:A)</f>
        <v>0</v>
      </c>
      <c r="J1647" s="97" t="e">
        <f>AVERAGEIFS('Details local delivery'!W:W,'Details local delivery'!B:B,A1647)</f>
        <v>#DIV/0!</v>
      </c>
      <c r="K1647" s="96">
        <f>_xlfn.MAXIFS('Details local delivery'!Z:Z,'Details local delivery'!B:B,A1647)</f>
        <v>0</v>
      </c>
      <c r="L1647" s="96">
        <f>_xlfn.MAXIFS('Details local delivery'!AA:AA,'Details local delivery'!B:B,A1647)</f>
        <v>0</v>
      </c>
      <c r="M1647" s="256">
        <f>IFERROR(_xlfn.MAXIFS('Details local delivery'!AB:AB,'Details local delivery'!B:B,A1647),"-")</f>
        <v>0</v>
      </c>
      <c r="N1647" s="104" t="e">
        <f t="shared" si="262"/>
        <v>#N/A</v>
      </c>
      <c r="O1647" s="104" t="e">
        <f t="shared" si="263"/>
        <v>#N/A</v>
      </c>
      <c r="P1647" s="99">
        <f t="shared" si="264"/>
        <v>0</v>
      </c>
      <c r="Q1647" s="100">
        <f t="shared" si="265"/>
        <v>0</v>
      </c>
      <c r="R1647" s="105" t="e">
        <f t="shared" si="266"/>
        <v>#DIV/0!</v>
      </c>
      <c r="S1647" s="101" t="e">
        <f t="shared" si="260"/>
        <v>#N/A</v>
      </c>
      <c r="T1647" s="102"/>
      <c r="U1647" s="107"/>
      <c r="V1647" s="5"/>
    </row>
    <row r="1648" spans="1:22" ht="15.6" hidden="1" x14ac:dyDescent="0.3">
      <c r="A1648" s="18"/>
      <c r="B1648" s="92" t="str">
        <f>+IFERROR(VLOOKUP(A1648,'Details local delivery'!B:C,2,0),"-")</f>
        <v>-</v>
      </c>
      <c r="C1648" s="93" t="str">
        <f t="shared" si="261"/>
        <v>-</v>
      </c>
      <c r="D1648" s="94" t="str">
        <f>+IFERROR(VLOOKUP(A1648,'Details local delivery'!B:E,4,0),"-")</f>
        <v>-</v>
      </c>
      <c r="E1648" s="94" t="e">
        <f>VLOOKUP(A1648,'Details local delivery'!B:L,11,0)</f>
        <v>#N/A</v>
      </c>
      <c r="F1648" s="94">
        <f>SUMIFS('Details local delivery'!M:M,'Details local delivery'!G:G,'RECAP Delivery Plan '!A1648)</f>
        <v>0</v>
      </c>
      <c r="G1648" s="94" t="e">
        <f>VLOOKUP(A1648,'Details local delivery'!B:J,9,0)</f>
        <v>#N/A</v>
      </c>
      <c r="H1648" s="95">
        <f>SUMIFS('Details local delivery'!K:K,'Details local delivery'!G:G,'RECAP Delivery Plan '!A1648)</f>
        <v>0</v>
      </c>
      <c r="I1648" s="96">
        <f>SUMIFS('Details local delivery'!Y:Y,'Details local delivery'!B:B,A:A)</f>
        <v>0</v>
      </c>
      <c r="J1648" s="97" t="e">
        <f>AVERAGEIFS('Details local delivery'!W:W,'Details local delivery'!B:B,A1648)</f>
        <v>#DIV/0!</v>
      </c>
      <c r="K1648" s="96">
        <f>_xlfn.MAXIFS('Details local delivery'!Z:Z,'Details local delivery'!B:B,A1648)</f>
        <v>0</v>
      </c>
      <c r="L1648" s="96">
        <f>_xlfn.MAXIFS('Details local delivery'!AA:AA,'Details local delivery'!B:B,A1648)</f>
        <v>0</v>
      </c>
      <c r="M1648" s="96">
        <f>_xlfn.MAXIFS('Details local delivery'!AB:AB,'Details local delivery'!B:B,A1648)</f>
        <v>0</v>
      </c>
      <c r="N1648" s="104" t="e">
        <f t="shared" si="262"/>
        <v>#N/A</v>
      </c>
      <c r="O1648" s="104" t="e">
        <f t="shared" si="263"/>
        <v>#N/A</v>
      </c>
      <c r="P1648" s="99">
        <f t="shared" si="264"/>
        <v>0</v>
      </c>
      <c r="Q1648" s="100">
        <f t="shared" si="265"/>
        <v>0</v>
      </c>
      <c r="R1648" s="105" t="e">
        <f t="shared" si="266"/>
        <v>#DIV/0!</v>
      </c>
      <c r="S1648" s="101" t="e">
        <f t="shared" si="260"/>
        <v>#N/A</v>
      </c>
      <c r="T1648" s="102"/>
      <c r="U1648" s="107"/>
      <c r="V1648" s="5"/>
    </row>
    <row r="1649" spans="1:22" ht="15.6" hidden="1" x14ac:dyDescent="0.3">
      <c r="A1649" s="18"/>
      <c r="B1649" s="92" t="str">
        <f>+IFERROR(VLOOKUP(A1649,'Details local delivery'!B:C,2,0),"-")</f>
        <v>-</v>
      </c>
      <c r="C1649" s="93" t="str">
        <f t="shared" si="261"/>
        <v>-</v>
      </c>
      <c r="D1649" s="94" t="str">
        <f>+IFERROR(VLOOKUP(A1649,'Details local delivery'!B:E,4,0),"-")</f>
        <v>-</v>
      </c>
      <c r="E1649" s="94" t="e">
        <f>VLOOKUP(A1649,'Details local delivery'!B:L,11,0)</f>
        <v>#N/A</v>
      </c>
      <c r="F1649" s="94">
        <f>SUMIFS('Details local delivery'!M:M,'Details local delivery'!G:G,'RECAP Delivery Plan '!A1649)</f>
        <v>0</v>
      </c>
      <c r="G1649" s="94" t="e">
        <f>VLOOKUP(A1649,'Details local delivery'!B:J,9,0)</f>
        <v>#N/A</v>
      </c>
      <c r="H1649" s="95">
        <f>SUMIFS('Details local delivery'!K:K,'Details local delivery'!G:G,'RECAP Delivery Plan '!A1649)</f>
        <v>0</v>
      </c>
      <c r="I1649" s="96">
        <f>SUMIFS('Details local delivery'!Y:Y,'Details local delivery'!B:B,A:A)</f>
        <v>0</v>
      </c>
      <c r="J1649" s="97" t="e">
        <f>AVERAGEIFS('Details local delivery'!W:W,'Details local delivery'!B:B,A1649)</f>
        <v>#DIV/0!</v>
      </c>
      <c r="K1649" s="96">
        <f>_xlfn.MAXIFS('Details local delivery'!Z:Z,'Details local delivery'!B:B,A1649)</f>
        <v>0</v>
      </c>
      <c r="L1649" s="96">
        <f>_xlfn.MAXIFS('Details local delivery'!AA:AA,'Details local delivery'!B:B,A1649)</f>
        <v>0</v>
      </c>
      <c r="M1649" s="96">
        <f>_xlfn.MAXIFS('Details local delivery'!AB:AB,'Details local delivery'!B:B,A1649)</f>
        <v>0</v>
      </c>
      <c r="N1649" s="104" t="e">
        <f t="shared" si="262"/>
        <v>#N/A</v>
      </c>
      <c r="O1649" s="104" t="e">
        <f t="shared" si="263"/>
        <v>#N/A</v>
      </c>
      <c r="P1649" s="99">
        <f t="shared" si="264"/>
        <v>0</v>
      </c>
      <c r="Q1649" s="100">
        <f t="shared" si="265"/>
        <v>0</v>
      </c>
      <c r="R1649" s="105" t="e">
        <f t="shared" si="266"/>
        <v>#DIV/0!</v>
      </c>
      <c r="S1649" s="101" t="e">
        <f t="shared" si="260"/>
        <v>#N/A</v>
      </c>
      <c r="T1649" s="102"/>
      <c r="U1649" s="107"/>
      <c r="V1649" s="5"/>
    </row>
    <row r="1650" spans="1:22" ht="15.6" hidden="1" x14ac:dyDescent="0.3">
      <c r="A1650" s="18"/>
      <c r="B1650" s="92" t="str">
        <f>+IFERROR(VLOOKUP(A1650,'Details local delivery'!B:C,2,0),"-")</f>
        <v>-</v>
      </c>
      <c r="C1650" s="93" t="str">
        <f t="shared" si="261"/>
        <v>-</v>
      </c>
      <c r="D1650" s="94" t="str">
        <f>+IFERROR(VLOOKUP(A1650,'Details local delivery'!B:E,4,0),"-")</f>
        <v>-</v>
      </c>
      <c r="E1650" s="94" t="e">
        <f>VLOOKUP(A1650,'Details local delivery'!B:L,11,0)</f>
        <v>#N/A</v>
      </c>
      <c r="F1650" s="94">
        <f>SUMIFS('Details local delivery'!M:M,'Details local delivery'!G:G,'RECAP Delivery Plan '!A1650)</f>
        <v>0</v>
      </c>
      <c r="G1650" s="94" t="e">
        <f>VLOOKUP(A1650,'Details local delivery'!B:J,9,0)</f>
        <v>#N/A</v>
      </c>
      <c r="H1650" s="95">
        <f>SUMIFS('Details local delivery'!K:K,'Details local delivery'!G:G,'RECAP Delivery Plan '!A1650)</f>
        <v>0</v>
      </c>
      <c r="I1650" s="96">
        <f>SUMIFS('Details local delivery'!Y:Y,'Details local delivery'!B:B,A:A)</f>
        <v>0</v>
      </c>
      <c r="J1650" s="97" t="e">
        <f>AVERAGEIFS('Details local delivery'!W:W,'Details local delivery'!B:B,A1650)</f>
        <v>#DIV/0!</v>
      </c>
      <c r="K1650" s="96">
        <f>_xlfn.MAXIFS('Details local delivery'!Z:Z,'Details local delivery'!B:B,A1650)</f>
        <v>0</v>
      </c>
      <c r="L1650" s="96">
        <f>_xlfn.MAXIFS('Details local delivery'!AA:AA,'Details local delivery'!B:B,A1650)</f>
        <v>0</v>
      </c>
      <c r="M1650" s="256">
        <f>IFERROR(_xlfn.MAXIFS('Details local delivery'!AB:AB,'Details local delivery'!B:B,A1650),"-")</f>
        <v>0</v>
      </c>
      <c r="N1650" s="104" t="e">
        <f t="shared" si="262"/>
        <v>#N/A</v>
      </c>
      <c r="O1650" s="104" t="e">
        <f t="shared" si="263"/>
        <v>#N/A</v>
      </c>
      <c r="P1650" s="99">
        <f t="shared" si="264"/>
        <v>0</v>
      </c>
      <c r="Q1650" s="100">
        <f t="shared" si="265"/>
        <v>0</v>
      </c>
      <c r="R1650" s="105" t="e">
        <f t="shared" si="266"/>
        <v>#DIV/0!</v>
      </c>
      <c r="S1650" s="101" t="e">
        <f t="shared" si="260"/>
        <v>#N/A</v>
      </c>
      <c r="T1650" s="102"/>
      <c r="U1650" s="107"/>
      <c r="V1650" s="5"/>
    </row>
    <row r="1651" spans="1:22" ht="15.6" hidden="1" x14ac:dyDescent="0.3">
      <c r="A1651" s="18"/>
      <c r="B1651" s="92" t="str">
        <f>+IFERROR(VLOOKUP(A1651,'Details local delivery'!B:C,2,0),"-")</f>
        <v>-</v>
      </c>
      <c r="C1651" s="93" t="str">
        <f t="shared" si="261"/>
        <v>-</v>
      </c>
      <c r="D1651" s="94" t="str">
        <f>+IFERROR(VLOOKUP(A1651,'Details local delivery'!B:E,4,0),"-")</f>
        <v>-</v>
      </c>
      <c r="E1651" s="94" t="e">
        <f>VLOOKUP(A1651,'Details local delivery'!B:L,11,0)</f>
        <v>#N/A</v>
      </c>
      <c r="F1651" s="94">
        <f>SUMIFS('Details local delivery'!M:M,'Details local delivery'!G:G,'RECAP Delivery Plan '!A1651)</f>
        <v>0</v>
      </c>
      <c r="G1651" s="94" t="e">
        <f>VLOOKUP(A1651,'Details local delivery'!B:J,9,0)</f>
        <v>#N/A</v>
      </c>
      <c r="H1651" s="95">
        <f>SUMIFS('Details local delivery'!K:K,'Details local delivery'!G:G,'RECAP Delivery Plan '!A1651)</f>
        <v>0</v>
      </c>
      <c r="I1651" s="96">
        <f>SUMIFS('Details local delivery'!Y:Y,'Details local delivery'!B:B,A:A)</f>
        <v>0</v>
      </c>
      <c r="J1651" s="97" t="e">
        <f>AVERAGEIFS('Details local delivery'!W:W,'Details local delivery'!B:B,A1651)</f>
        <v>#DIV/0!</v>
      </c>
      <c r="K1651" s="96">
        <f>_xlfn.MAXIFS('Details local delivery'!Z:Z,'Details local delivery'!B:B,A1651)</f>
        <v>0</v>
      </c>
      <c r="L1651" s="96">
        <f>_xlfn.MAXIFS('Details local delivery'!AA:AA,'Details local delivery'!B:B,A1651)</f>
        <v>0</v>
      </c>
      <c r="M1651" s="256">
        <f>IFERROR(_xlfn.MAXIFS('Details local delivery'!AB:AB,'Details local delivery'!B:B,A1651),"-")</f>
        <v>0</v>
      </c>
      <c r="N1651" s="104" t="e">
        <f t="shared" si="262"/>
        <v>#N/A</v>
      </c>
      <c r="O1651" s="104" t="e">
        <f t="shared" si="263"/>
        <v>#N/A</v>
      </c>
      <c r="P1651" s="99">
        <f t="shared" si="264"/>
        <v>0</v>
      </c>
      <c r="Q1651" s="100">
        <f t="shared" si="265"/>
        <v>0</v>
      </c>
      <c r="R1651" s="105" t="e">
        <f t="shared" si="266"/>
        <v>#DIV/0!</v>
      </c>
      <c r="S1651" s="101" t="e">
        <f t="shared" si="260"/>
        <v>#N/A</v>
      </c>
      <c r="T1651" s="102"/>
      <c r="U1651" s="107"/>
      <c r="V1651" s="5"/>
    </row>
    <row r="1652" spans="1:22" ht="15.6" hidden="1" x14ac:dyDescent="0.3">
      <c r="A1652" s="18"/>
      <c r="B1652" s="92" t="str">
        <f>+IFERROR(VLOOKUP(A1652,'Details local delivery'!B:C,2,0),"-")</f>
        <v>-</v>
      </c>
      <c r="C1652" s="93" t="str">
        <f t="shared" si="261"/>
        <v>-</v>
      </c>
      <c r="D1652" s="94" t="str">
        <f>+IFERROR(VLOOKUP(A1652,'Details local delivery'!B:E,4,0),"-")</f>
        <v>-</v>
      </c>
      <c r="E1652" s="94" t="e">
        <f>VLOOKUP(A1652,'Details local delivery'!B:L,11,0)</f>
        <v>#N/A</v>
      </c>
      <c r="F1652" s="94">
        <f>SUMIFS('Details local delivery'!M:M,'Details local delivery'!G:G,'RECAP Delivery Plan '!A1652)</f>
        <v>0</v>
      </c>
      <c r="G1652" s="94" t="e">
        <f>VLOOKUP(A1652,'Details local delivery'!B:J,9,0)</f>
        <v>#N/A</v>
      </c>
      <c r="H1652" s="95">
        <f>SUMIFS('Details local delivery'!K:K,'Details local delivery'!G:G,'RECAP Delivery Plan '!A1652)</f>
        <v>0</v>
      </c>
      <c r="I1652" s="96">
        <f>SUMIFS('Details local delivery'!Y:Y,'Details local delivery'!B:B,A:A)</f>
        <v>0</v>
      </c>
      <c r="J1652" s="97" t="e">
        <f>AVERAGEIFS('Details local delivery'!W:W,'Details local delivery'!B:B,A1652)</f>
        <v>#DIV/0!</v>
      </c>
      <c r="K1652" s="96">
        <f>_xlfn.MAXIFS('Details local delivery'!Z:Z,'Details local delivery'!B:B,A1652)</f>
        <v>0</v>
      </c>
      <c r="L1652" s="96">
        <f>_xlfn.MAXIFS('Details local delivery'!AA:AA,'Details local delivery'!B:B,A1652)</f>
        <v>0</v>
      </c>
      <c r="M1652" s="256">
        <f>IFERROR(_xlfn.MAXIFS('Details local delivery'!AB:AB,'Details local delivery'!B:B,A1652),"-")</f>
        <v>0</v>
      </c>
      <c r="N1652" s="104" t="e">
        <f t="shared" si="262"/>
        <v>#N/A</v>
      </c>
      <c r="O1652" s="104" t="e">
        <f t="shared" si="263"/>
        <v>#N/A</v>
      </c>
      <c r="P1652" s="99">
        <f t="shared" si="264"/>
        <v>0</v>
      </c>
      <c r="Q1652" s="100">
        <f t="shared" si="265"/>
        <v>0</v>
      </c>
      <c r="R1652" s="105" t="e">
        <f t="shared" si="266"/>
        <v>#DIV/0!</v>
      </c>
      <c r="S1652" s="101" t="e">
        <f t="shared" si="260"/>
        <v>#N/A</v>
      </c>
      <c r="T1652" s="102"/>
      <c r="U1652" s="107"/>
      <c r="V1652" s="5"/>
    </row>
    <row r="1653" spans="1:22" ht="15.6" hidden="1" x14ac:dyDescent="0.3">
      <c r="A1653" s="18"/>
      <c r="B1653" s="92" t="str">
        <f>+IFERROR(VLOOKUP(A1653,'Details local delivery'!B:C,2,0),"-")</f>
        <v>-</v>
      </c>
      <c r="C1653" s="93" t="str">
        <f t="shared" si="261"/>
        <v>-</v>
      </c>
      <c r="D1653" s="94" t="str">
        <f>+IFERROR(VLOOKUP(A1653,'Details local delivery'!B:E,4,0),"-")</f>
        <v>-</v>
      </c>
      <c r="E1653" s="94" t="e">
        <f>VLOOKUP(A1653,'Details local delivery'!B:L,11,0)</f>
        <v>#N/A</v>
      </c>
      <c r="F1653" s="94">
        <f>SUMIFS('Details local delivery'!M:M,'Details local delivery'!G:G,'RECAP Delivery Plan '!A1653)</f>
        <v>0</v>
      </c>
      <c r="G1653" s="94" t="e">
        <f>VLOOKUP(A1653,'Details local delivery'!B:J,9,0)</f>
        <v>#N/A</v>
      </c>
      <c r="H1653" s="95">
        <f>SUMIFS('Details local delivery'!K:K,'Details local delivery'!G:G,'RECAP Delivery Plan '!A1653)</f>
        <v>0</v>
      </c>
      <c r="I1653" s="96">
        <f>SUMIFS('Details local delivery'!Y:Y,'Details local delivery'!B:B,A:A)</f>
        <v>0</v>
      </c>
      <c r="J1653" s="97" t="e">
        <f>AVERAGEIFS('Details local delivery'!W:W,'Details local delivery'!B:B,A1653)</f>
        <v>#DIV/0!</v>
      </c>
      <c r="K1653" s="96">
        <f>_xlfn.MAXIFS('Details local delivery'!Z:Z,'Details local delivery'!B:B,A1653)</f>
        <v>0</v>
      </c>
      <c r="L1653" s="96">
        <f>_xlfn.MAXIFS('Details local delivery'!AA:AA,'Details local delivery'!B:B,A1653)</f>
        <v>0</v>
      </c>
      <c r="M1653" s="96">
        <f>_xlfn.MAXIFS('Details local delivery'!AB:AB,'Details local delivery'!B:B,A1653)</f>
        <v>0</v>
      </c>
      <c r="N1653" s="104" t="e">
        <f t="shared" si="262"/>
        <v>#N/A</v>
      </c>
      <c r="O1653" s="104" t="e">
        <f t="shared" si="263"/>
        <v>#N/A</v>
      </c>
      <c r="P1653" s="99">
        <f t="shared" si="264"/>
        <v>0</v>
      </c>
      <c r="Q1653" s="100">
        <f t="shared" si="265"/>
        <v>0</v>
      </c>
      <c r="R1653" s="105" t="e">
        <f t="shared" si="266"/>
        <v>#DIV/0!</v>
      </c>
      <c r="S1653" s="101" t="e">
        <f t="shared" si="260"/>
        <v>#N/A</v>
      </c>
      <c r="T1653" s="102"/>
      <c r="U1653" s="107"/>
      <c r="V1653" s="5"/>
    </row>
    <row r="1654" spans="1:22" ht="15.6" hidden="1" x14ac:dyDescent="0.3">
      <c r="A1654" s="18"/>
      <c r="B1654" s="92" t="str">
        <f>+IFERROR(VLOOKUP(A1654,'Details local delivery'!B:C,2,0),"-")</f>
        <v>-</v>
      </c>
      <c r="C1654" s="93" t="str">
        <f t="shared" si="261"/>
        <v>-</v>
      </c>
      <c r="D1654" s="94" t="str">
        <f>+IFERROR(VLOOKUP(A1654,'Details local delivery'!B:E,4,0),"-")</f>
        <v>-</v>
      </c>
      <c r="E1654" s="94" t="e">
        <f>VLOOKUP(A1654,'Details local delivery'!B:L,11,0)</f>
        <v>#N/A</v>
      </c>
      <c r="F1654" s="94">
        <f>SUMIFS('Details local delivery'!M:M,'Details local delivery'!G:G,'RECAP Delivery Plan '!A1654)</f>
        <v>0</v>
      </c>
      <c r="G1654" s="94" t="e">
        <f>VLOOKUP(A1654,'Details local delivery'!B:J,9,0)</f>
        <v>#N/A</v>
      </c>
      <c r="H1654" s="95">
        <f>SUMIFS('Details local delivery'!K:K,'Details local delivery'!G:G,'RECAP Delivery Plan '!A1654)</f>
        <v>0</v>
      </c>
      <c r="I1654" s="96">
        <f>SUMIFS('Details local delivery'!Y:Y,'Details local delivery'!B:B,A:A)</f>
        <v>0</v>
      </c>
      <c r="J1654" s="97" t="e">
        <f>AVERAGEIFS('Details local delivery'!W:W,'Details local delivery'!B:B,A1654)</f>
        <v>#DIV/0!</v>
      </c>
      <c r="K1654" s="96">
        <f>_xlfn.MAXIFS('Details local delivery'!Z:Z,'Details local delivery'!B:B,A1654)</f>
        <v>0</v>
      </c>
      <c r="L1654" s="96">
        <f>_xlfn.MAXIFS('Details local delivery'!AA:AA,'Details local delivery'!B:B,A1654)</f>
        <v>0</v>
      </c>
      <c r="M1654" s="96">
        <f>_xlfn.MAXIFS('Details local delivery'!AB:AB,'Details local delivery'!B:B,A1654)</f>
        <v>0</v>
      </c>
      <c r="N1654" s="104" t="e">
        <f t="shared" si="262"/>
        <v>#N/A</v>
      </c>
      <c r="O1654" s="104" t="e">
        <f t="shared" si="263"/>
        <v>#N/A</v>
      </c>
      <c r="P1654" s="99">
        <f t="shared" si="264"/>
        <v>0</v>
      </c>
      <c r="Q1654" s="100">
        <f t="shared" si="265"/>
        <v>0</v>
      </c>
      <c r="R1654" s="105" t="e">
        <f t="shared" si="266"/>
        <v>#DIV/0!</v>
      </c>
      <c r="S1654" s="101" t="e">
        <f t="shared" si="260"/>
        <v>#N/A</v>
      </c>
      <c r="T1654" s="102"/>
      <c r="U1654" s="107"/>
      <c r="V1654" s="5"/>
    </row>
    <row r="1655" spans="1:22" ht="15.6" hidden="1" x14ac:dyDescent="0.3">
      <c r="A1655" s="18"/>
      <c r="B1655" s="92" t="str">
        <f>+IFERROR(VLOOKUP(A1655,'Details local delivery'!B:C,2,0),"-")</f>
        <v>-</v>
      </c>
      <c r="C1655" s="93" t="str">
        <f t="shared" si="261"/>
        <v>-</v>
      </c>
      <c r="D1655" s="94" t="str">
        <f>+IFERROR(VLOOKUP(A1655,'Details local delivery'!B:E,4,0),"-")</f>
        <v>-</v>
      </c>
      <c r="E1655" s="94" t="e">
        <f>VLOOKUP(A1655,'Details local delivery'!B:L,11,0)</f>
        <v>#N/A</v>
      </c>
      <c r="F1655" s="94">
        <f>SUMIFS('Details local delivery'!M:M,'Details local delivery'!G:G,'RECAP Delivery Plan '!A1655)</f>
        <v>0</v>
      </c>
      <c r="G1655" s="94" t="e">
        <f>VLOOKUP(A1655,'Details local delivery'!B:J,9,0)</f>
        <v>#N/A</v>
      </c>
      <c r="H1655" s="95">
        <f>SUMIFS('Details local delivery'!K:K,'Details local delivery'!G:G,'RECAP Delivery Plan '!A1655)</f>
        <v>0</v>
      </c>
      <c r="I1655" s="96">
        <f>SUMIFS('Details local delivery'!Y:Y,'Details local delivery'!B:B,A:A)</f>
        <v>0</v>
      </c>
      <c r="J1655" s="97" t="e">
        <f>AVERAGEIFS('Details local delivery'!W:W,'Details local delivery'!B:B,A1655)</f>
        <v>#DIV/0!</v>
      </c>
      <c r="K1655" s="96">
        <f>_xlfn.MAXIFS('Details local delivery'!Z:Z,'Details local delivery'!B:B,A1655)</f>
        <v>0</v>
      </c>
      <c r="L1655" s="96">
        <f>_xlfn.MAXIFS('Details local delivery'!AA:AA,'Details local delivery'!B:B,A1655)</f>
        <v>0</v>
      </c>
      <c r="M1655" s="96">
        <f>_xlfn.MAXIFS('Details local delivery'!AB:AB,'Details local delivery'!B:B,A1655)</f>
        <v>0</v>
      </c>
      <c r="N1655" s="104" t="e">
        <f t="shared" si="262"/>
        <v>#N/A</v>
      </c>
      <c r="O1655" s="104" t="e">
        <f t="shared" si="263"/>
        <v>#N/A</v>
      </c>
      <c r="P1655" s="99">
        <f t="shared" si="264"/>
        <v>0</v>
      </c>
      <c r="Q1655" s="100">
        <f t="shared" si="265"/>
        <v>0</v>
      </c>
      <c r="R1655" s="105" t="e">
        <f t="shared" si="266"/>
        <v>#DIV/0!</v>
      </c>
      <c r="S1655" s="101" t="e">
        <f t="shared" si="260"/>
        <v>#N/A</v>
      </c>
      <c r="T1655" s="102"/>
      <c r="U1655" s="107"/>
      <c r="V1655" s="5"/>
    </row>
    <row r="1656" spans="1:22" ht="15.6" hidden="1" x14ac:dyDescent="0.3">
      <c r="A1656" s="18"/>
      <c r="B1656" s="92" t="str">
        <f>+IFERROR(VLOOKUP(A1656,'Details local delivery'!B:C,2,0),"-")</f>
        <v>-</v>
      </c>
      <c r="C1656" s="93" t="str">
        <f t="shared" si="261"/>
        <v>-</v>
      </c>
      <c r="D1656" s="94" t="str">
        <f>+IFERROR(VLOOKUP(A1656,'Details local delivery'!B:E,4,0),"-")</f>
        <v>-</v>
      </c>
      <c r="E1656" s="94" t="e">
        <f>VLOOKUP(A1656,'Details local delivery'!B:L,11,0)</f>
        <v>#N/A</v>
      </c>
      <c r="F1656" s="94">
        <f>SUMIFS('Details local delivery'!M:M,'Details local delivery'!G:G,'RECAP Delivery Plan '!A1656)</f>
        <v>0</v>
      </c>
      <c r="G1656" s="94" t="e">
        <f>VLOOKUP(A1656,'Details local delivery'!B:J,9,0)</f>
        <v>#N/A</v>
      </c>
      <c r="H1656" s="95">
        <f>SUMIFS('Details local delivery'!K:K,'Details local delivery'!G:G,'RECAP Delivery Plan '!A1656)</f>
        <v>0</v>
      </c>
      <c r="I1656" s="96">
        <f>SUMIFS('Details local delivery'!Y:Y,'Details local delivery'!B:B,A:A)</f>
        <v>0</v>
      </c>
      <c r="J1656" s="97" t="e">
        <f>AVERAGEIFS('Details local delivery'!W:W,'Details local delivery'!B:B,A1656)</f>
        <v>#DIV/0!</v>
      </c>
      <c r="K1656" s="96">
        <f>_xlfn.MAXIFS('Details local delivery'!Z:Z,'Details local delivery'!B:B,A1656)</f>
        <v>0</v>
      </c>
      <c r="L1656" s="96">
        <f>_xlfn.MAXIFS('Details local delivery'!AA:AA,'Details local delivery'!B:B,A1656)</f>
        <v>0</v>
      </c>
      <c r="M1656" s="256">
        <f>IFERROR(_xlfn.MAXIFS('Details local delivery'!AB:AB,'Details local delivery'!B:B,A1656),"-")</f>
        <v>0</v>
      </c>
      <c r="N1656" s="104" t="e">
        <f t="shared" si="262"/>
        <v>#N/A</v>
      </c>
      <c r="O1656" s="104" t="e">
        <f t="shared" si="263"/>
        <v>#N/A</v>
      </c>
      <c r="P1656" s="99">
        <f t="shared" si="264"/>
        <v>0</v>
      </c>
      <c r="Q1656" s="100">
        <f t="shared" si="265"/>
        <v>0</v>
      </c>
      <c r="R1656" s="105" t="e">
        <f t="shared" si="266"/>
        <v>#DIV/0!</v>
      </c>
      <c r="S1656" s="101" t="e">
        <f t="shared" ref="S1656:S1719" si="267">MAX(N1656,O1656)</f>
        <v>#N/A</v>
      </c>
      <c r="T1656" s="102"/>
      <c r="U1656" s="107"/>
      <c r="V1656" s="5"/>
    </row>
    <row r="1657" spans="1:22" ht="15.6" hidden="1" x14ac:dyDescent="0.3">
      <c r="A1657" s="18"/>
      <c r="B1657" s="92" t="str">
        <f>+IFERROR(VLOOKUP(A1657,'Details local delivery'!B:C,2,0),"-")</f>
        <v>-</v>
      </c>
      <c r="C1657" s="93" t="str">
        <f t="shared" si="261"/>
        <v>-</v>
      </c>
      <c r="D1657" s="94" t="str">
        <f>+IFERROR(VLOOKUP(A1657,'Details local delivery'!B:E,4,0),"-")</f>
        <v>-</v>
      </c>
      <c r="E1657" s="94" t="e">
        <f>VLOOKUP(A1657,'Details local delivery'!B:L,11,0)</f>
        <v>#N/A</v>
      </c>
      <c r="F1657" s="94">
        <f>SUMIFS('Details local delivery'!M:M,'Details local delivery'!G:G,'RECAP Delivery Plan '!A1657)</f>
        <v>0</v>
      </c>
      <c r="G1657" s="94" t="e">
        <f>VLOOKUP(A1657,'Details local delivery'!B:J,9,0)</f>
        <v>#N/A</v>
      </c>
      <c r="H1657" s="95">
        <f>SUMIFS('Details local delivery'!K:K,'Details local delivery'!G:G,'RECAP Delivery Plan '!A1657)</f>
        <v>0</v>
      </c>
      <c r="I1657" s="96">
        <f>SUMIFS('Details local delivery'!Y:Y,'Details local delivery'!B:B,A:A)</f>
        <v>0</v>
      </c>
      <c r="J1657" s="97" t="e">
        <f>AVERAGEIFS('Details local delivery'!W:W,'Details local delivery'!B:B,A1657)</f>
        <v>#DIV/0!</v>
      </c>
      <c r="K1657" s="96">
        <f>_xlfn.MAXIFS('Details local delivery'!Z:Z,'Details local delivery'!B:B,A1657)</f>
        <v>0</v>
      </c>
      <c r="L1657" s="96">
        <f>_xlfn.MAXIFS('Details local delivery'!AA:AA,'Details local delivery'!B:B,A1657)</f>
        <v>0</v>
      </c>
      <c r="M1657" s="96">
        <f>_xlfn.MAXIFS('Details local delivery'!AB:AB,'Details local delivery'!B:B,A1657)</f>
        <v>0</v>
      </c>
      <c r="N1657" s="104" t="e">
        <f t="shared" si="262"/>
        <v>#N/A</v>
      </c>
      <c r="O1657" s="104" t="e">
        <f t="shared" si="263"/>
        <v>#N/A</v>
      </c>
      <c r="P1657" s="99">
        <f t="shared" si="264"/>
        <v>0</v>
      </c>
      <c r="Q1657" s="100">
        <f t="shared" si="265"/>
        <v>0</v>
      </c>
      <c r="R1657" s="105" t="e">
        <f t="shared" si="266"/>
        <v>#DIV/0!</v>
      </c>
      <c r="S1657" s="101" t="e">
        <f t="shared" si="267"/>
        <v>#N/A</v>
      </c>
      <c r="T1657" s="102"/>
      <c r="U1657" s="107"/>
      <c r="V1657" s="5"/>
    </row>
    <row r="1658" spans="1:22" ht="15.6" hidden="1" x14ac:dyDescent="0.3">
      <c r="A1658" s="18"/>
      <c r="B1658" s="92" t="str">
        <f>+IFERROR(VLOOKUP(A1658,'Details local delivery'!B:C,2,0),"-")</f>
        <v>-</v>
      </c>
      <c r="C1658" s="93" t="str">
        <f t="shared" si="261"/>
        <v>-</v>
      </c>
      <c r="D1658" s="94" t="str">
        <f>+IFERROR(VLOOKUP(A1658,'Details local delivery'!B:E,4,0),"-")</f>
        <v>-</v>
      </c>
      <c r="E1658" s="94" t="e">
        <f>VLOOKUP(A1658,'Details local delivery'!B:L,11,0)</f>
        <v>#N/A</v>
      </c>
      <c r="F1658" s="94">
        <f>SUMIFS('Details local delivery'!M:M,'Details local delivery'!G:G,'RECAP Delivery Plan '!A1658)</f>
        <v>0</v>
      </c>
      <c r="G1658" s="94" t="e">
        <f>VLOOKUP(A1658,'Details local delivery'!B:J,9,0)</f>
        <v>#N/A</v>
      </c>
      <c r="H1658" s="95">
        <f>SUMIFS('Details local delivery'!K:K,'Details local delivery'!G:G,'RECAP Delivery Plan '!A1658)</f>
        <v>0</v>
      </c>
      <c r="I1658" s="96">
        <f>SUMIFS('Details local delivery'!Y:Y,'Details local delivery'!B:B,A:A)</f>
        <v>0</v>
      </c>
      <c r="J1658" s="97" t="e">
        <f>AVERAGEIFS('Details local delivery'!W:W,'Details local delivery'!B:B,A1658)</f>
        <v>#DIV/0!</v>
      </c>
      <c r="K1658" s="96">
        <f>_xlfn.MAXIFS('Details local delivery'!Z:Z,'Details local delivery'!B:B,A1658)</f>
        <v>0</v>
      </c>
      <c r="L1658" s="96">
        <f>_xlfn.MAXIFS('Details local delivery'!AA:AA,'Details local delivery'!B:B,A1658)</f>
        <v>0</v>
      </c>
      <c r="M1658" s="96">
        <f>_xlfn.MAXIFS('Details local delivery'!AB:AB,'Details local delivery'!B:B,A1658)</f>
        <v>0</v>
      </c>
      <c r="N1658" s="104" t="e">
        <f t="shared" si="262"/>
        <v>#N/A</v>
      </c>
      <c r="O1658" s="104" t="e">
        <f t="shared" si="263"/>
        <v>#N/A</v>
      </c>
      <c r="P1658" s="99">
        <f t="shared" si="264"/>
        <v>0</v>
      </c>
      <c r="Q1658" s="100">
        <f t="shared" si="265"/>
        <v>0</v>
      </c>
      <c r="R1658" s="105" t="e">
        <f t="shared" si="266"/>
        <v>#DIV/0!</v>
      </c>
      <c r="S1658" s="101" t="e">
        <f t="shared" si="267"/>
        <v>#N/A</v>
      </c>
      <c r="T1658" s="102"/>
      <c r="U1658" s="107"/>
      <c r="V1658" s="5"/>
    </row>
    <row r="1659" spans="1:22" ht="15.6" hidden="1" x14ac:dyDescent="0.3">
      <c r="A1659" s="18"/>
      <c r="B1659" s="92" t="str">
        <f>+IFERROR(VLOOKUP(A1659,'Details local delivery'!B:C,2,0),"-")</f>
        <v>-</v>
      </c>
      <c r="C1659" s="93" t="str">
        <f t="shared" si="261"/>
        <v>-</v>
      </c>
      <c r="D1659" s="94" t="str">
        <f>+IFERROR(VLOOKUP(A1659,'Details local delivery'!B:E,4,0),"-")</f>
        <v>-</v>
      </c>
      <c r="E1659" s="94" t="e">
        <f>VLOOKUP(A1659,'Details local delivery'!B:L,11,0)</f>
        <v>#N/A</v>
      </c>
      <c r="F1659" s="94">
        <f>SUMIFS('Details local delivery'!M:M,'Details local delivery'!G:G,'RECAP Delivery Plan '!A1659)</f>
        <v>0</v>
      </c>
      <c r="G1659" s="94" t="e">
        <f>VLOOKUP(A1659,'Details local delivery'!B:J,9,0)</f>
        <v>#N/A</v>
      </c>
      <c r="H1659" s="95">
        <f>SUMIFS('Details local delivery'!K:K,'Details local delivery'!G:G,'RECAP Delivery Plan '!A1659)</f>
        <v>0</v>
      </c>
      <c r="I1659" s="96">
        <f>SUMIFS('Details local delivery'!Y:Y,'Details local delivery'!B:B,A:A)</f>
        <v>0</v>
      </c>
      <c r="J1659" s="97" t="e">
        <f>AVERAGEIFS('Details local delivery'!W:W,'Details local delivery'!B:B,A1659)</f>
        <v>#DIV/0!</v>
      </c>
      <c r="K1659" s="96">
        <f>_xlfn.MAXIFS('Details local delivery'!Z:Z,'Details local delivery'!B:B,A1659)</f>
        <v>0</v>
      </c>
      <c r="L1659" s="96">
        <f>_xlfn.MAXIFS('Details local delivery'!AA:AA,'Details local delivery'!B:B,A1659)</f>
        <v>0</v>
      </c>
      <c r="M1659" s="256">
        <f>IFERROR(_xlfn.MAXIFS('Details local delivery'!AB:AB,'Details local delivery'!B:B,A1659),"-")</f>
        <v>0</v>
      </c>
      <c r="N1659" s="104" t="e">
        <f t="shared" si="262"/>
        <v>#N/A</v>
      </c>
      <c r="O1659" s="104" t="e">
        <f t="shared" si="263"/>
        <v>#N/A</v>
      </c>
      <c r="P1659" s="99">
        <f t="shared" si="264"/>
        <v>0</v>
      </c>
      <c r="Q1659" s="100">
        <f t="shared" si="265"/>
        <v>0</v>
      </c>
      <c r="R1659" s="105" t="e">
        <f t="shared" si="266"/>
        <v>#DIV/0!</v>
      </c>
      <c r="S1659" s="101" t="e">
        <f t="shared" si="267"/>
        <v>#N/A</v>
      </c>
      <c r="T1659" s="102"/>
      <c r="U1659" s="107"/>
      <c r="V1659" s="5"/>
    </row>
    <row r="1660" spans="1:22" ht="15.6" hidden="1" x14ac:dyDescent="0.3">
      <c r="A1660" s="18"/>
      <c r="B1660" s="92" t="str">
        <f>+IFERROR(VLOOKUP(A1660,'Details local delivery'!B:C,2,0),"-")</f>
        <v>-</v>
      </c>
      <c r="C1660" s="93" t="str">
        <f t="shared" si="261"/>
        <v>-</v>
      </c>
      <c r="D1660" s="94" t="str">
        <f>+IFERROR(VLOOKUP(A1660,'Details local delivery'!B:E,4,0),"-")</f>
        <v>-</v>
      </c>
      <c r="E1660" s="94" t="e">
        <f>VLOOKUP(A1660,'Details local delivery'!B:L,11,0)</f>
        <v>#N/A</v>
      </c>
      <c r="F1660" s="94">
        <f>SUMIFS('Details local delivery'!M:M,'Details local delivery'!G:G,'RECAP Delivery Plan '!A1660)</f>
        <v>0</v>
      </c>
      <c r="G1660" s="94" t="e">
        <f>VLOOKUP(A1660,'Details local delivery'!B:J,9,0)</f>
        <v>#N/A</v>
      </c>
      <c r="H1660" s="95">
        <f>SUMIFS('Details local delivery'!K:K,'Details local delivery'!G:G,'RECAP Delivery Plan '!A1660)</f>
        <v>0</v>
      </c>
      <c r="I1660" s="96">
        <f>SUMIFS('Details local delivery'!Y:Y,'Details local delivery'!B:B,A:A)</f>
        <v>0</v>
      </c>
      <c r="J1660" s="97" t="e">
        <f>AVERAGEIFS('Details local delivery'!W:W,'Details local delivery'!B:B,A1660)</f>
        <v>#DIV/0!</v>
      </c>
      <c r="K1660" s="96">
        <f>_xlfn.MAXIFS('Details local delivery'!Z:Z,'Details local delivery'!B:B,A1660)</f>
        <v>0</v>
      </c>
      <c r="L1660" s="96">
        <f>_xlfn.MAXIFS('Details local delivery'!AA:AA,'Details local delivery'!B:B,A1660)</f>
        <v>0</v>
      </c>
      <c r="M1660" s="256">
        <f>IFERROR(_xlfn.MAXIFS('Details local delivery'!AB:AB,'Details local delivery'!B:B,A1660),"-")</f>
        <v>0</v>
      </c>
      <c r="N1660" s="104" t="e">
        <f t="shared" si="262"/>
        <v>#N/A</v>
      </c>
      <c r="O1660" s="104" t="e">
        <f t="shared" si="263"/>
        <v>#N/A</v>
      </c>
      <c r="P1660" s="99">
        <f t="shared" si="264"/>
        <v>0</v>
      </c>
      <c r="Q1660" s="100">
        <f t="shared" si="265"/>
        <v>0</v>
      </c>
      <c r="R1660" s="105" t="e">
        <f t="shared" si="266"/>
        <v>#DIV/0!</v>
      </c>
      <c r="S1660" s="101" t="e">
        <f t="shared" si="267"/>
        <v>#N/A</v>
      </c>
      <c r="T1660" s="102"/>
      <c r="U1660" s="107"/>
      <c r="V1660" s="5"/>
    </row>
    <row r="1661" spans="1:22" ht="15.6" hidden="1" x14ac:dyDescent="0.3">
      <c r="A1661" s="18"/>
      <c r="B1661" s="92" t="str">
        <f>+IFERROR(VLOOKUP(A1661,'Details local delivery'!B:C,2,0),"-")</f>
        <v>-</v>
      </c>
      <c r="C1661" s="93" t="str">
        <f t="shared" si="261"/>
        <v>-</v>
      </c>
      <c r="D1661" s="94" t="str">
        <f>+IFERROR(VLOOKUP(A1661,'Details local delivery'!B:E,4,0),"-")</f>
        <v>-</v>
      </c>
      <c r="E1661" s="94" t="e">
        <f>VLOOKUP(A1661,'Details local delivery'!B:L,11,0)</f>
        <v>#N/A</v>
      </c>
      <c r="F1661" s="94">
        <f>SUMIFS('Details local delivery'!M:M,'Details local delivery'!G:G,'RECAP Delivery Plan '!A1661)</f>
        <v>0</v>
      </c>
      <c r="G1661" s="94" t="e">
        <f>VLOOKUP(A1661,'Details local delivery'!B:J,9,0)</f>
        <v>#N/A</v>
      </c>
      <c r="H1661" s="95">
        <f>SUMIFS('Details local delivery'!K:K,'Details local delivery'!G:G,'RECAP Delivery Plan '!A1661)</f>
        <v>0</v>
      </c>
      <c r="I1661" s="96">
        <f>SUMIFS('Details local delivery'!Y:Y,'Details local delivery'!B:B,A:A)</f>
        <v>0</v>
      </c>
      <c r="J1661" s="97" t="e">
        <f>AVERAGEIFS('Details local delivery'!W:W,'Details local delivery'!B:B,A1661)</f>
        <v>#DIV/0!</v>
      </c>
      <c r="K1661" s="96">
        <f>_xlfn.MAXIFS('Details local delivery'!Z:Z,'Details local delivery'!B:B,A1661)</f>
        <v>0</v>
      </c>
      <c r="L1661" s="96">
        <f>_xlfn.MAXIFS('Details local delivery'!AA:AA,'Details local delivery'!B:B,A1661)</f>
        <v>0</v>
      </c>
      <c r="M1661" s="256">
        <f>IFERROR(_xlfn.MAXIFS('Details local delivery'!AB:AB,'Details local delivery'!B:B,A1661),"-")</f>
        <v>0</v>
      </c>
      <c r="N1661" s="104" t="e">
        <f t="shared" si="262"/>
        <v>#N/A</v>
      </c>
      <c r="O1661" s="104" t="e">
        <f t="shared" si="263"/>
        <v>#N/A</v>
      </c>
      <c r="P1661" s="99">
        <f t="shared" si="264"/>
        <v>0</v>
      </c>
      <c r="Q1661" s="100">
        <f t="shared" si="265"/>
        <v>0</v>
      </c>
      <c r="R1661" s="105" t="e">
        <f t="shared" si="266"/>
        <v>#DIV/0!</v>
      </c>
      <c r="S1661" s="101" t="e">
        <f t="shared" si="267"/>
        <v>#N/A</v>
      </c>
      <c r="T1661" s="102"/>
      <c r="U1661" s="107"/>
      <c r="V1661" s="5"/>
    </row>
    <row r="1662" spans="1:22" ht="15.6" hidden="1" x14ac:dyDescent="0.3">
      <c r="A1662" s="18"/>
      <c r="B1662" s="92" t="str">
        <f>+IFERROR(VLOOKUP(A1662,'Details local delivery'!B:C,2,0),"-")</f>
        <v>-</v>
      </c>
      <c r="C1662" s="93" t="str">
        <f t="shared" si="261"/>
        <v>-</v>
      </c>
      <c r="D1662" s="94" t="str">
        <f>+IFERROR(VLOOKUP(A1662,'Details local delivery'!B:E,4,0),"-")</f>
        <v>-</v>
      </c>
      <c r="E1662" s="94" t="e">
        <f>VLOOKUP(A1662,'Details local delivery'!B:L,11,0)</f>
        <v>#N/A</v>
      </c>
      <c r="F1662" s="94">
        <f>SUMIFS('Details local delivery'!M:M,'Details local delivery'!G:G,'RECAP Delivery Plan '!A1662)</f>
        <v>0</v>
      </c>
      <c r="G1662" s="94" t="e">
        <f>VLOOKUP(A1662,'Details local delivery'!B:J,9,0)</f>
        <v>#N/A</v>
      </c>
      <c r="H1662" s="95">
        <f>SUMIFS('Details local delivery'!K:K,'Details local delivery'!G:G,'RECAP Delivery Plan '!A1662)</f>
        <v>0</v>
      </c>
      <c r="I1662" s="96">
        <f>SUMIFS('Details local delivery'!Y:Y,'Details local delivery'!B:B,A:A)</f>
        <v>0</v>
      </c>
      <c r="J1662" s="97" t="e">
        <f>AVERAGEIFS('Details local delivery'!W:W,'Details local delivery'!B:B,A1662)</f>
        <v>#DIV/0!</v>
      </c>
      <c r="K1662" s="96">
        <f>_xlfn.MAXIFS('Details local delivery'!Z:Z,'Details local delivery'!B:B,A1662)</f>
        <v>0</v>
      </c>
      <c r="L1662" s="96">
        <f>_xlfn.MAXIFS('Details local delivery'!AA:AA,'Details local delivery'!B:B,A1662)</f>
        <v>0</v>
      </c>
      <c r="M1662" s="256">
        <f>IFERROR(_xlfn.MAXIFS('Details local delivery'!AB:AB,'Details local delivery'!B:B,A1662),"-")</f>
        <v>0</v>
      </c>
      <c r="N1662" s="104" t="e">
        <f t="shared" si="262"/>
        <v>#N/A</v>
      </c>
      <c r="O1662" s="104" t="e">
        <f t="shared" si="263"/>
        <v>#N/A</v>
      </c>
      <c r="P1662" s="99">
        <f t="shared" si="264"/>
        <v>0</v>
      </c>
      <c r="Q1662" s="100">
        <f t="shared" si="265"/>
        <v>0</v>
      </c>
      <c r="R1662" s="105" t="e">
        <f t="shared" si="266"/>
        <v>#DIV/0!</v>
      </c>
      <c r="S1662" s="101" t="e">
        <f t="shared" si="267"/>
        <v>#N/A</v>
      </c>
      <c r="T1662" s="102"/>
      <c r="U1662" s="107"/>
      <c r="V1662" s="5"/>
    </row>
    <row r="1663" spans="1:22" ht="15.6" hidden="1" x14ac:dyDescent="0.3">
      <c r="A1663" s="18"/>
      <c r="B1663" s="92" t="str">
        <f>+IFERROR(VLOOKUP(A1663,'Details local delivery'!B:C,2,0),"-")</f>
        <v>-</v>
      </c>
      <c r="C1663" s="93" t="str">
        <f t="shared" si="261"/>
        <v>-</v>
      </c>
      <c r="D1663" s="94" t="str">
        <f>+IFERROR(VLOOKUP(A1663,'Details local delivery'!B:E,4,0),"-")</f>
        <v>-</v>
      </c>
      <c r="E1663" s="94" t="e">
        <f>VLOOKUP(A1663,'Details local delivery'!B:L,11,0)</f>
        <v>#N/A</v>
      </c>
      <c r="F1663" s="94">
        <f>SUMIFS('Details local delivery'!M:M,'Details local delivery'!G:G,'RECAP Delivery Plan '!A1663)</f>
        <v>0</v>
      </c>
      <c r="G1663" s="94" t="e">
        <f>VLOOKUP(A1663,'Details local delivery'!B:J,9,0)</f>
        <v>#N/A</v>
      </c>
      <c r="H1663" s="95">
        <f>SUMIFS('Details local delivery'!K:K,'Details local delivery'!G:G,'RECAP Delivery Plan '!A1663)</f>
        <v>0</v>
      </c>
      <c r="I1663" s="96">
        <f>SUMIFS('Details local delivery'!Y:Y,'Details local delivery'!B:B,A:A)</f>
        <v>0</v>
      </c>
      <c r="J1663" s="97" t="e">
        <f>AVERAGEIFS('Details local delivery'!W:W,'Details local delivery'!B:B,A1663)</f>
        <v>#DIV/0!</v>
      </c>
      <c r="K1663" s="96">
        <f>_xlfn.MAXIFS('Details local delivery'!Z:Z,'Details local delivery'!B:B,A1663)</f>
        <v>0</v>
      </c>
      <c r="L1663" s="96">
        <f>_xlfn.MAXIFS('Details local delivery'!AA:AA,'Details local delivery'!B:B,A1663)</f>
        <v>0</v>
      </c>
      <c r="M1663" s="96">
        <f>_xlfn.MAXIFS('Details local delivery'!AB:AB,'Details local delivery'!B:B,A1663)</f>
        <v>0</v>
      </c>
      <c r="N1663" s="104" t="e">
        <f t="shared" si="262"/>
        <v>#N/A</v>
      </c>
      <c r="O1663" s="104" t="e">
        <f t="shared" si="263"/>
        <v>#N/A</v>
      </c>
      <c r="P1663" s="99">
        <f t="shared" si="264"/>
        <v>0</v>
      </c>
      <c r="Q1663" s="100">
        <f t="shared" si="265"/>
        <v>0</v>
      </c>
      <c r="R1663" s="105" t="e">
        <f t="shared" si="266"/>
        <v>#DIV/0!</v>
      </c>
      <c r="S1663" s="101" t="e">
        <f t="shared" si="267"/>
        <v>#N/A</v>
      </c>
      <c r="T1663" s="102"/>
      <c r="U1663" s="107"/>
      <c r="V1663" s="5"/>
    </row>
    <row r="1664" spans="1:22" ht="15.6" hidden="1" x14ac:dyDescent="0.3">
      <c r="A1664" s="18"/>
      <c r="B1664" s="92" t="str">
        <f>+IFERROR(VLOOKUP(A1664,'Details local delivery'!B:C,2,0),"-")</f>
        <v>-</v>
      </c>
      <c r="C1664" s="93" t="str">
        <f t="shared" si="261"/>
        <v>-</v>
      </c>
      <c r="D1664" s="94" t="str">
        <f>+IFERROR(VLOOKUP(A1664,'Details local delivery'!B:E,4,0),"-")</f>
        <v>-</v>
      </c>
      <c r="E1664" s="94" t="e">
        <f>VLOOKUP(A1664,'Details local delivery'!B:L,11,0)</f>
        <v>#N/A</v>
      </c>
      <c r="F1664" s="94">
        <f>SUMIFS('Details local delivery'!M:M,'Details local delivery'!G:G,'RECAP Delivery Plan '!A1664)</f>
        <v>0</v>
      </c>
      <c r="G1664" s="94" t="e">
        <f>VLOOKUP(A1664,'Details local delivery'!B:J,9,0)</f>
        <v>#N/A</v>
      </c>
      <c r="H1664" s="95">
        <f>SUMIFS('Details local delivery'!K:K,'Details local delivery'!G:G,'RECAP Delivery Plan '!A1664)</f>
        <v>0</v>
      </c>
      <c r="I1664" s="96">
        <f>SUMIFS('Details local delivery'!Y:Y,'Details local delivery'!B:B,A:A)</f>
        <v>0</v>
      </c>
      <c r="J1664" s="97" t="e">
        <f>AVERAGEIFS('Details local delivery'!W:W,'Details local delivery'!B:B,A1664)</f>
        <v>#DIV/0!</v>
      </c>
      <c r="K1664" s="96">
        <f>_xlfn.MAXIFS('Details local delivery'!Z:Z,'Details local delivery'!B:B,A1664)</f>
        <v>0</v>
      </c>
      <c r="L1664" s="96">
        <f>_xlfn.MAXIFS('Details local delivery'!AA:AA,'Details local delivery'!B:B,A1664)</f>
        <v>0</v>
      </c>
      <c r="M1664" s="96">
        <f>_xlfn.MAXIFS('Details local delivery'!AB:AB,'Details local delivery'!B:B,A1664)</f>
        <v>0</v>
      </c>
      <c r="N1664" s="104" t="e">
        <f t="shared" si="262"/>
        <v>#N/A</v>
      </c>
      <c r="O1664" s="104" t="e">
        <f t="shared" si="263"/>
        <v>#N/A</v>
      </c>
      <c r="P1664" s="99">
        <f t="shared" si="264"/>
        <v>0</v>
      </c>
      <c r="Q1664" s="100">
        <f t="shared" si="265"/>
        <v>0</v>
      </c>
      <c r="R1664" s="105" t="e">
        <f t="shared" si="266"/>
        <v>#DIV/0!</v>
      </c>
      <c r="S1664" s="101" t="e">
        <f t="shared" si="267"/>
        <v>#N/A</v>
      </c>
      <c r="T1664" s="102"/>
      <c r="U1664" s="107"/>
      <c r="V1664" s="5"/>
    </row>
    <row r="1665" spans="1:22" ht="15.6" hidden="1" x14ac:dyDescent="0.3">
      <c r="A1665" s="18"/>
      <c r="B1665" s="92" t="str">
        <f>+IFERROR(VLOOKUP(A1665,'Details local delivery'!B:C,2,0),"-")</f>
        <v>-</v>
      </c>
      <c r="C1665" s="93" t="str">
        <f t="shared" si="261"/>
        <v>-</v>
      </c>
      <c r="D1665" s="94" t="str">
        <f>+IFERROR(VLOOKUP(A1665,'Details local delivery'!B:E,4,0),"-")</f>
        <v>-</v>
      </c>
      <c r="E1665" s="94" t="e">
        <f>VLOOKUP(A1665,'Details local delivery'!B:L,11,0)</f>
        <v>#N/A</v>
      </c>
      <c r="F1665" s="94">
        <f>SUMIFS('Details local delivery'!M:M,'Details local delivery'!G:G,'RECAP Delivery Plan '!A1665)</f>
        <v>0</v>
      </c>
      <c r="G1665" s="94" t="e">
        <f>VLOOKUP(A1665,'Details local delivery'!B:J,9,0)</f>
        <v>#N/A</v>
      </c>
      <c r="H1665" s="95">
        <f>SUMIFS('Details local delivery'!K:K,'Details local delivery'!G:G,'RECAP Delivery Plan '!A1665)</f>
        <v>0</v>
      </c>
      <c r="I1665" s="96">
        <f>SUMIFS('Details local delivery'!Y:Y,'Details local delivery'!B:B,A:A)</f>
        <v>0</v>
      </c>
      <c r="J1665" s="97" t="e">
        <f>AVERAGEIFS('Details local delivery'!W:W,'Details local delivery'!B:B,A1665)</f>
        <v>#DIV/0!</v>
      </c>
      <c r="K1665" s="96">
        <f>_xlfn.MAXIFS('Details local delivery'!Z:Z,'Details local delivery'!B:B,A1665)</f>
        <v>0</v>
      </c>
      <c r="L1665" s="96">
        <f>_xlfn.MAXIFS('Details local delivery'!AA:AA,'Details local delivery'!B:B,A1665)</f>
        <v>0</v>
      </c>
      <c r="M1665" s="96">
        <f>_xlfn.MAXIFS('Details local delivery'!AB:AB,'Details local delivery'!B:B,A1665)</f>
        <v>0</v>
      </c>
      <c r="N1665" s="104" t="e">
        <f t="shared" si="262"/>
        <v>#N/A</v>
      </c>
      <c r="O1665" s="104" t="e">
        <f t="shared" si="263"/>
        <v>#N/A</v>
      </c>
      <c r="P1665" s="99">
        <f t="shared" si="264"/>
        <v>0</v>
      </c>
      <c r="Q1665" s="100">
        <f t="shared" si="265"/>
        <v>0</v>
      </c>
      <c r="R1665" s="105" t="e">
        <f t="shared" si="266"/>
        <v>#DIV/0!</v>
      </c>
      <c r="S1665" s="101" t="e">
        <f t="shared" si="267"/>
        <v>#N/A</v>
      </c>
      <c r="T1665" s="102"/>
      <c r="U1665" s="107"/>
      <c r="V1665" s="5"/>
    </row>
    <row r="1666" spans="1:22" ht="15.6" hidden="1" x14ac:dyDescent="0.3">
      <c r="A1666" s="18"/>
      <c r="B1666" s="92" t="str">
        <f>+IFERROR(VLOOKUP(A1666,'Details local delivery'!B:C,2,0),"-")</f>
        <v>-</v>
      </c>
      <c r="C1666" s="93" t="str">
        <f t="shared" si="261"/>
        <v>-</v>
      </c>
      <c r="D1666" s="94" t="str">
        <f>+IFERROR(VLOOKUP(A1666,'Details local delivery'!B:E,4,0),"-")</f>
        <v>-</v>
      </c>
      <c r="E1666" s="94" t="e">
        <f>VLOOKUP(A1666,'Details local delivery'!B:L,11,0)</f>
        <v>#N/A</v>
      </c>
      <c r="F1666" s="94">
        <f>SUMIFS('Details local delivery'!M:M,'Details local delivery'!G:G,'RECAP Delivery Plan '!A1666)</f>
        <v>0</v>
      </c>
      <c r="G1666" s="94" t="e">
        <f>VLOOKUP(A1666,'Details local delivery'!B:J,9,0)</f>
        <v>#N/A</v>
      </c>
      <c r="H1666" s="95">
        <f>SUMIFS('Details local delivery'!K:K,'Details local delivery'!G:G,'RECAP Delivery Plan '!A1666)</f>
        <v>0</v>
      </c>
      <c r="I1666" s="96">
        <f>SUMIFS('Details local delivery'!Y:Y,'Details local delivery'!B:B,A:A)</f>
        <v>0</v>
      </c>
      <c r="J1666" s="97" t="e">
        <f>AVERAGEIFS('Details local delivery'!W:W,'Details local delivery'!B:B,A1666)</f>
        <v>#DIV/0!</v>
      </c>
      <c r="K1666" s="96">
        <f>_xlfn.MAXIFS('Details local delivery'!Z:Z,'Details local delivery'!B:B,A1666)</f>
        <v>0</v>
      </c>
      <c r="L1666" s="96">
        <f>_xlfn.MAXIFS('Details local delivery'!AA:AA,'Details local delivery'!B:B,A1666)</f>
        <v>0</v>
      </c>
      <c r="M1666" s="256">
        <f>IFERROR(_xlfn.MAXIFS('Details local delivery'!AB:AB,'Details local delivery'!B:B,A1666),"-")</f>
        <v>0</v>
      </c>
      <c r="N1666" s="104" t="e">
        <f t="shared" si="262"/>
        <v>#N/A</v>
      </c>
      <c r="O1666" s="104" t="e">
        <f t="shared" si="263"/>
        <v>#N/A</v>
      </c>
      <c r="P1666" s="99">
        <f t="shared" si="264"/>
        <v>0</v>
      </c>
      <c r="Q1666" s="100">
        <f t="shared" si="265"/>
        <v>0</v>
      </c>
      <c r="R1666" s="105" t="e">
        <f t="shared" si="266"/>
        <v>#DIV/0!</v>
      </c>
      <c r="S1666" s="101" t="e">
        <f t="shared" si="267"/>
        <v>#N/A</v>
      </c>
      <c r="T1666" s="102"/>
      <c r="U1666" s="107"/>
      <c r="V1666" s="5"/>
    </row>
    <row r="1667" spans="1:22" ht="15.6" hidden="1" x14ac:dyDescent="0.3">
      <c r="A1667" s="18"/>
      <c r="B1667" s="92" t="str">
        <f>+IFERROR(VLOOKUP(A1667,'Details local delivery'!B:C,2,0),"-")</f>
        <v>-</v>
      </c>
      <c r="C1667" s="93" t="str">
        <f t="shared" si="261"/>
        <v>-</v>
      </c>
      <c r="D1667" s="94" t="str">
        <f>+IFERROR(VLOOKUP(A1667,'Details local delivery'!B:E,4,0),"-")</f>
        <v>-</v>
      </c>
      <c r="E1667" s="94" t="e">
        <f>VLOOKUP(A1667,'Details local delivery'!B:L,11,0)</f>
        <v>#N/A</v>
      </c>
      <c r="F1667" s="94">
        <f>SUMIFS('Details local delivery'!M:M,'Details local delivery'!G:G,'RECAP Delivery Plan '!A1667)</f>
        <v>0</v>
      </c>
      <c r="G1667" s="94" t="e">
        <f>VLOOKUP(A1667,'Details local delivery'!B:J,9,0)</f>
        <v>#N/A</v>
      </c>
      <c r="H1667" s="95">
        <f>SUMIFS('Details local delivery'!K:K,'Details local delivery'!G:G,'RECAP Delivery Plan '!A1667)</f>
        <v>0</v>
      </c>
      <c r="I1667" s="96">
        <f>SUMIFS('Details local delivery'!Y:Y,'Details local delivery'!B:B,A:A)</f>
        <v>0</v>
      </c>
      <c r="J1667" s="97" t="e">
        <f>AVERAGEIFS('Details local delivery'!W:W,'Details local delivery'!B:B,A1667)</f>
        <v>#DIV/0!</v>
      </c>
      <c r="K1667" s="96">
        <f>_xlfn.MAXIFS('Details local delivery'!Z:Z,'Details local delivery'!B:B,A1667)</f>
        <v>0</v>
      </c>
      <c r="L1667" s="96">
        <f>_xlfn.MAXIFS('Details local delivery'!AA:AA,'Details local delivery'!B:B,A1667)</f>
        <v>0</v>
      </c>
      <c r="M1667" s="96">
        <f>_xlfn.MAXIFS('Details local delivery'!AB:AB,'Details local delivery'!B:B,A1667)</f>
        <v>0</v>
      </c>
      <c r="N1667" s="104" t="e">
        <f t="shared" si="262"/>
        <v>#N/A</v>
      </c>
      <c r="O1667" s="104" t="e">
        <f t="shared" si="263"/>
        <v>#N/A</v>
      </c>
      <c r="P1667" s="99">
        <f t="shared" si="264"/>
        <v>0</v>
      </c>
      <c r="Q1667" s="100">
        <f t="shared" si="265"/>
        <v>0</v>
      </c>
      <c r="R1667" s="105" t="e">
        <f t="shared" si="266"/>
        <v>#DIV/0!</v>
      </c>
      <c r="S1667" s="101" t="e">
        <f t="shared" si="267"/>
        <v>#N/A</v>
      </c>
      <c r="T1667" s="102"/>
      <c r="U1667" s="107"/>
      <c r="V1667" s="5"/>
    </row>
    <row r="1668" spans="1:22" ht="15.6" hidden="1" x14ac:dyDescent="0.3">
      <c r="A1668" s="18"/>
      <c r="B1668" s="92" t="str">
        <f>+IFERROR(VLOOKUP(A1668,'Details local delivery'!B:C,2,0),"-")</f>
        <v>-</v>
      </c>
      <c r="C1668" s="93" t="str">
        <f t="shared" si="261"/>
        <v>-</v>
      </c>
      <c r="D1668" s="94" t="str">
        <f>+IFERROR(VLOOKUP(A1668,'Details local delivery'!B:E,4,0),"-")</f>
        <v>-</v>
      </c>
      <c r="E1668" s="94" t="e">
        <f>VLOOKUP(A1668,'Details local delivery'!B:L,11,0)</f>
        <v>#N/A</v>
      </c>
      <c r="F1668" s="94">
        <f>SUMIFS('Details local delivery'!M:M,'Details local delivery'!G:G,'RECAP Delivery Plan '!A1668)</f>
        <v>0</v>
      </c>
      <c r="G1668" s="94" t="e">
        <f>VLOOKUP(A1668,'Details local delivery'!B:J,9,0)</f>
        <v>#N/A</v>
      </c>
      <c r="H1668" s="95">
        <f>SUMIFS('Details local delivery'!K:K,'Details local delivery'!G:G,'RECAP Delivery Plan '!A1668)</f>
        <v>0</v>
      </c>
      <c r="I1668" s="96">
        <f>SUMIFS('Details local delivery'!Y:Y,'Details local delivery'!B:B,A:A)</f>
        <v>0</v>
      </c>
      <c r="J1668" s="97" t="e">
        <f>AVERAGEIFS('Details local delivery'!W:W,'Details local delivery'!B:B,A1668)</f>
        <v>#DIV/0!</v>
      </c>
      <c r="K1668" s="96">
        <f>_xlfn.MAXIFS('Details local delivery'!Z:Z,'Details local delivery'!B:B,A1668)</f>
        <v>0</v>
      </c>
      <c r="L1668" s="96">
        <f>_xlfn.MAXIFS('Details local delivery'!AA:AA,'Details local delivery'!B:B,A1668)</f>
        <v>0</v>
      </c>
      <c r="M1668" s="96">
        <f>_xlfn.MAXIFS('Details local delivery'!AB:AB,'Details local delivery'!B:B,A1668)</f>
        <v>0</v>
      </c>
      <c r="N1668" s="104" t="e">
        <f t="shared" si="262"/>
        <v>#N/A</v>
      </c>
      <c r="O1668" s="104" t="e">
        <f t="shared" si="263"/>
        <v>#N/A</v>
      </c>
      <c r="P1668" s="99">
        <f t="shared" si="264"/>
        <v>0</v>
      </c>
      <c r="Q1668" s="100">
        <f t="shared" si="265"/>
        <v>0</v>
      </c>
      <c r="R1668" s="105" t="e">
        <f t="shared" si="266"/>
        <v>#DIV/0!</v>
      </c>
      <c r="S1668" s="101" t="e">
        <f t="shared" si="267"/>
        <v>#N/A</v>
      </c>
      <c r="T1668" s="102"/>
      <c r="U1668" s="107"/>
      <c r="V1668" s="5"/>
    </row>
    <row r="1669" spans="1:22" ht="15.6" hidden="1" x14ac:dyDescent="0.3">
      <c r="A1669" s="18"/>
      <c r="B1669" s="92" t="str">
        <f>+IFERROR(VLOOKUP(A1669,'Details local delivery'!B:C,2,0),"-")</f>
        <v>-</v>
      </c>
      <c r="C1669" s="93" t="str">
        <f t="shared" si="261"/>
        <v>-</v>
      </c>
      <c r="D1669" s="94" t="str">
        <f>+IFERROR(VLOOKUP(A1669,'Details local delivery'!B:E,4,0),"-")</f>
        <v>-</v>
      </c>
      <c r="E1669" s="94" t="e">
        <f>VLOOKUP(A1669,'Details local delivery'!B:L,11,0)</f>
        <v>#N/A</v>
      </c>
      <c r="F1669" s="94">
        <f>SUMIFS('Details local delivery'!M:M,'Details local delivery'!G:G,'RECAP Delivery Plan '!A1669)</f>
        <v>0</v>
      </c>
      <c r="G1669" s="94" t="e">
        <f>VLOOKUP(A1669,'Details local delivery'!B:J,9,0)</f>
        <v>#N/A</v>
      </c>
      <c r="H1669" s="95">
        <f>SUMIFS('Details local delivery'!K:K,'Details local delivery'!G:G,'RECAP Delivery Plan '!A1669)</f>
        <v>0</v>
      </c>
      <c r="I1669" s="96">
        <f>SUMIFS('Details local delivery'!Y:Y,'Details local delivery'!B:B,A:A)</f>
        <v>0</v>
      </c>
      <c r="J1669" s="97" t="e">
        <f>AVERAGEIFS('Details local delivery'!W:W,'Details local delivery'!B:B,A1669)</f>
        <v>#DIV/0!</v>
      </c>
      <c r="K1669" s="96">
        <f>_xlfn.MAXIFS('Details local delivery'!Z:Z,'Details local delivery'!B:B,A1669)</f>
        <v>0</v>
      </c>
      <c r="L1669" s="96">
        <f>_xlfn.MAXIFS('Details local delivery'!AA:AA,'Details local delivery'!B:B,A1669)</f>
        <v>0</v>
      </c>
      <c r="M1669" s="256">
        <f>IFERROR(_xlfn.MAXIFS('Details local delivery'!AB:AB,'Details local delivery'!B:B,A1669),"-")</f>
        <v>0</v>
      </c>
      <c r="N1669" s="104" t="e">
        <f t="shared" si="262"/>
        <v>#N/A</v>
      </c>
      <c r="O1669" s="104" t="e">
        <f t="shared" si="263"/>
        <v>#N/A</v>
      </c>
      <c r="P1669" s="99">
        <f t="shared" si="264"/>
        <v>0</v>
      </c>
      <c r="Q1669" s="100">
        <f t="shared" si="265"/>
        <v>0</v>
      </c>
      <c r="R1669" s="105" t="e">
        <f t="shared" si="266"/>
        <v>#DIV/0!</v>
      </c>
      <c r="S1669" s="101" t="e">
        <f t="shared" si="267"/>
        <v>#N/A</v>
      </c>
      <c r="T1669" s="102"/>
      <c r="U1669" s="107"/>
      <c r="V1669" s="5"/>
    </row>
    <row r="1670" spans="1:22" ht="15.6" hidden="1" x14ac:dyDescent="0.3">
      <c r="A1670" s="18"/>
      <c r="B1670" s="92" t="str">
        <f>+IFERROR(VLOOKUP(A1670,'Details local delivery'!B:C,2,0),"-")</f>
        <v>-</v>
      </c>
      <c r="C1670" s="93" t="str">
        <f t="shared" si="261"/>
        <v>-</v>
      </c>
      <c r="D1670" s="94" t="str">
        <f>+IFERROR(VLOOKUP(A1670,'Details local delivery'!B:E,4,0),"-")</f>
        <v>-</v>
      </c>
      <c r="E1670" s="94" t="e">
        <f>VLOOKUP(A1670,'Details local delivery'!B:L,11,0)</f>
        <v>#N/A</v>
      </c>
      <c r="F1670" s="94">
        <f>SUMIFS('Details local delivery'!M:M,'Details local delivery'!G:G,'RECAP Delivery Plan '!A1670)</f>
        <v>0</v>
      </c>
      <c r="G1670" s="94" t="e">
        <f>VLOOKUP(A1670,'Details local delivery'!B:J,9,0)</f>
        <v>#N/A</v>
      </c>
      <c r="H1670" s="95">
        <f>SUMIFS('Details local delivery'!K:K,'Details local delivery'!G:G,'RECAP Delivery Plan '!A1670)</f>
        <v>0</v>
      </c>
      <c r="I1670" s="96">
        <f>SUMIFS('Details local delivery'!Y:Y,'Details local delivery'!B:B,A:A)</f>
        <v>0</v>
      </c>
      <c r="J1670" s="97" t="e">
        <f>AVERAGEIFS('Details local delivery'!W:W,'Details local delivery'!B:B,A1670)</f>
        <v>#DIV/0!</v>
      </c>
      <c r="K1670" s="96">
        <f>_xlfn.MAXIFS('Details local delivery'!Z:Z,'Details local delivery'!B:B,A1670)</f>
        <v>0</v>
      </c>
      <c r="L1670" s="96">
        <f>_xlfn.MAXIFS('Details local delivery'!AA:AA,'Details local delivery'!B:B,A1670)</f>
        <v>0</v>
      </c>
      <c r="M1670" s="96">
        <f>_xlfn.MAXIFS('Details local delivery'!AB:AB,'Details local delivery'!B:B,A1670)</f>
        <v>0</v>
      </c>
      <c r="N1670" s="104" t="e">
        <f t="shared" si="262"/>
        <v>#N/A</v>
      </c>
      <c r="O1670" s="104" t="e">
        <f t="shared" si="263"/>
        <v>#N/A</v>
      </c>
      <c r="P1670" s="99">
        <f t="shared" si="264"/>
        <v>0</v>
      </c>
      <c r="Q1670" s="100">
        <f t="shared" si="265"/>
        <v>0</v>
      </c>
      <c r="R1670" s="105" t="e">
        <f t="shared" si="266"/>
        <v>#DIV/0!</v>
      </c>
      <c r="S1670" s="101" t="e">
        <f t="shared" si="267"/>
        <v>#N/A</v>
      </c>
      <c r="T1670" s="102"/>
      <c r="U1670" s="107"/>
      <c r="V1670" s="5"/>
    </row>
    <row r="1671" spans="1:22" ht="15.6" hidden="1" x14ac:dyDescent="0.3">
      <c r="A1671" s="18"/>
      <c r="B1671" s="92" t="str">
        <f>+IFERROR(VLOOKUP(A1671,'Details local delivery'!B:C,2,0),"-")</f>
        <v>-</v>
      </c>
      <c r="C1671" s="93" t="str">
        <f t="shared" si="261"/>
        <v>-</v>
      </c>
      <c r="D1671" s="94" t="str">
        <f>+IFERROR(VLOOKUP(A1671,'Details local delivery'!B:E,4,0),"-")</f>
        <v>-</v>
      </c>
      <c r="E1671" s="94" t="e">
        <f>VLOOKUP(A1671,'Details local delivery'!B:L,11,0)</f>
        <v>#N/A</v>
      </c>
      <c r="F1671" s="94">
        <f>SUMIFS('Details local delivery'!M:M,'Details local delivery'!G:G,'RECAP Delivery Plan '!A1671)</f>
        <v>0</v>
      </c>
      <c r="G1671" s="94" t="e">
        <f>VLOOKUP(A1671,'Details local delivery'!B:J,9,0)</f>
        <v>#N/A</v>
      </c>
      <c r="H1671" s="95">
        <f>SUMIFS('Details local delivery'!K:K,'Details local delivery'!G:G,'RECAP Delivery Plan '!A1671)</f>
        <v>0</v>
      </c>
      <c r="I1671" s="96">
        <f>SUMIFS('Details local delivery'!Y:Y,'Details local delivery'!B:B,A:A)</f>
        <v>0</v>
      </c>
      <c r="J1671" s="97" t="e">
        <f>AVERAGEIFS('Details local delivery'!W:W,'Details local delivery'!B:B,A1671)</f>
        <v>#DIV/0!</v>
      </c>
      <c r="K1671" s="96">
        <f>_xlfn.MAXIFS('Details local delivery'!Z:Z,'Details local delivery'!B:B,A1671)</f>
        <v>0</v>
      </c>
      <c r="L1671" s="96">
        <f>_xlfn.MAXIFS('Details local delivery'!AA:AA,'Details local delivery'!B:B,A1671)</f>
        <v>0</v>
      </c>
      <c r="M1671" s="96">
        <f>_xlfn.MAXIFS('Details local delivery'!AB:AB,'Details local delivery'!B:B,A1671)</f>
        <v>0</v>
      </c>
      <c r="N1671" s="104" t="e">
        <f t="shared" si="262"/>
        <v>#N/A</v>
      </c>
      <c r="O1671" s="104" t="e">
        <f t="shared" si="263"/>
        <v>#N/A</v>
      </c>
      <c r="P1671" s="99">
        <f t="shared" si="264"/>
        <v>0</v>
      </c>
      <c r="Q1671" s="100">
        <f t="shared" si="265"/>
        <v>0</v>
      </c>
      <c r="R1671" s="105" t="e">
        <f t="shared" si="266"/>
        <v>#DIV/0!</v>
      </c>
      <c r="S1671" s="101" t="e">
        <f t="shared" si="267"/>
        <v>#N/A</v>
      </c>
      <c r="T1671" s="102"/>
      <c r="U1671" s="107"/>
      <c r="V1671" s="5"/>
    </row>
    <row r="1672" spans="1:22" ht="15.6" hidden="1" x14ac:dyDescent="0.3">
      <c r="A1672" s="18"/>
      <c r="B1672" s="92" t="str">
        <f>+IFERROR(VLOOKUP(A1672,'Details local delivery'!B:C,2,0),"-")</f>
        <v>-</v>
      </c>
      <c r="C1672" s="93" t="str">
        <f t="shared" si="261"/>
        <v>-</v>
      </c>
      <c r="D1672" s="94" t="str">
        <f>+IFERROR(VLOOKUP(A1672,'Details local delivery'!B:E,4,0),"-")</f>
        <v>-</v>
      </c>
      <c r="E1672" s="94" t="e">
        <f>VLOOKUP(A1672,'Details local delivery'!B:L,11,0)</f>
        <v>#N/A</v>
      </c>
      <c r="F1672" s="94">
        <f>SUMIFS('Details local delivery'!M:M,'Details local delivery'!G:G,'RECAP Delivery Plan '!A1672)</f>
        <v>0</v>
      </c>
      <c r="G1672" s="94" t="e">
        <f>VLOOKUP(A1672,'Details local delivery'!B:J,9,0)</f>
        <v>#N/A</v>
      </c>
      <c r="H1672" s="95">
        <f>SUMIFS('Details local delivery'!K:K,'Details local delivery'!G:G,'RECAP Delivery Plan '!A1672)</f>
        <v>0</v>
      </c>
      <c r="I1672" s="96">
        <f>SUMIFS('Details local delivery'!Y:Y,'Details local delivery'!B:B,A:A)</f>
        <v>0</v>
      </c>
      <c r="J1672" s="97" t="e">
        <f>AVERAGEIFS('Details local delivery'!W:W,'Details local delivery'!B:B,A1672)</f>
        <v>#DIV/0!</v>
      </c>
      <c r="K1672" s="96">
        <f>_xlfn.MAXIFS('Details local delivery'!Z:Z,'Details local delivery'!B:B,A1672)</f>
        <v>0</v>
      </c>
      <c r="L1672" s="96">
        <f>_xlfn.MAXIFS('Details local delivery'!AA:AA,'Details local delivery'!B:B,A1672)</f>
        <v>0</v>
      </c>
      <c r="M1672" s="96">
        <f>_xlfn.MAXIFS('Details local delivery'!AB:AB,'Details local delivery'!B:B,A1672)</f>
        <v>0</v>
      </c>
      <c r="N1672" s="104" t="e">
        <f t="shared" si="262"/>
        <v>#N/A</v>
      </c>
      <c r="O1672" s="104" t="e">
        <f t="shared" si="263"/>
        <v>#N/A</v>
      </c>
      <c r="P1672" s="99">
        <f t="shared" si="264"/>
        <v>0</v>
      </c>
      <c r="Q1672" s="100">
        <f t="shared" si="265"/>
        <v>0</v>
      </c>
      <c r="R1672" s="105" t="e">
        <f t="shared" si="266"/>
        <v>#DIV/0!</v>
      </c>
      <c r="S1672" s="101" t="e">
        <f t="shared" si="267"/>
        <v>#N/A</v>
      </c>
      <c r="T1672" s="102"/>
      <c r="U1672" s="107"/>
      <c r="V1672" s="5"/>
    </row>
    <row r="1673" spans="1:22" ht="15.6" hidden="1" x14ac:dyDescent="0.3">
      <c r="A1673" s="18"/>
      <c r="B1673" s="92" t="str">
        <f>+IFERROR(VLOOKUP(A1673,'Details local delivery'!B:C,2,0),"-")</f>
        <v>-</v>
      </c>
      <c r="C1673" s="93" t="str">
        <f t="shared" si="261"/>
        <v>-</v>
      </c>
      <c r="D1673" s="94" t="str">
        <f>+IFERROR(VLOOKUP(A1673,'Details local delivery'!B:E,4,0),"-")</f>
        <v>-</v>
      </c>
      <c r="E1673" s="94" t="e">
        <f>VLOOKUP(A1673,'Details local delivery'!B:L,11,0)</f>
        <v>#N/A</v>
      </c>
      <c r="F1673" s="94">
        <f>SUMIFS('Details local delivery'!M:M,'Details local delivery'!G:G,'RECAP Delivery Plan '!A1673)</f>
        <v>0</v>
      </c>
      <c r="G1673" s="94" t="e">
        <f>VLOOKUP(A1673,'Details local delivery'!B:J,9,0)</f>
        <v>#N/A</v>
      </c>
      <c r="H1673" s="95">
        <f>SUMIFS('Details local delivery'!K:K,'Details local delivery'!G:G,'RECAP Delivery Plan '!A1673)</f>
        <v>0</v>
      </c>
      <c r="I1673" s="96">
        <f>SUMIFS('Details local delivery'!Y:Y,'Details local delivery'!B:B,A:A)</f>
        <v>0</v>
      </c>
      <c r="J1673" s="97" t="e">
        <f>AVERAGEIFS('Details local delivery'!W:W,'Details local delivery'!B:B,A1673)</f>
        <v>#DIV/0!</v>
      </c>
      <c r="K1673" s="96">
        <f>_xlfn.MAXIFS('Details local delivery'!Z:Z,'Details local delivery'!B:B,A1673)</f>
        <v>0</v>
      </c>
      <c r="L1673" s="96">
        <f>_xlfn.MAXIFS('Details local delivery'!AA:AA,'Details local delivery'!B:B,A1673)</f>
        <v>0</v>
      </c>
      <c r="M1673" s="256">
        <f>IFERROR(_xlfn.MAXIFS('Details local delivery'!AB:AB,'Details local delivery'!B:B,A1673),"-")</f>
        <v>0</v>
      </c>
      <c r="N1673" s="104" t="e">
        <f t="shared" si="262"/>
        <v>#N/A</v>
      </c>
      <c r="O1673" s="104" t="e">
        <f t="shared" si="263"/>
        <v>#N/A</v>
      </c>
      <c r="P1673" s="99">
        <f t="shared" si="264"/>
        <v>0</v>
      </c>
      <c r="Q1673" s="100">
        <f t="shared" si="265"/>
        <v>0</v>
      </c>
      <c r="R1673" s="105" t="e">
        <f t="shared" si="266"/>
        <v>#DIV/0!</v>
      </c>
      <c r="S1673" s="101" t="e">
        <f t="shared" si="267"/>
        <v>#N/A</v>
      </c>
      <c r="T1673" s="102"/>
      <c r="U1673" s="107"/>
      <c r="V1673" s="5"/>
    </row>
    <row r="1674" spans="1:22" ht="15.6" hidden="1" x14ac:dyDescent="0.3">
      <c r="A1674" s="18"/>
      <c r="B1674" s="92" t="str">
        <f>+IFERROR(VLOOKUP(A1674,'Details local delivery'!B:C,2,0),"-")</f>
        <v>-</v>
      </c>
      <c r="C1674" s="93" t="str">
        <f t="shared" si="261"/>
        <v>-</v>
      </c>
      <c r="D1674" s="94" t="str">
        <f>+IFERROR(VLOOKUP(A1674,'Details local delivery'!B:E,4,0),"-")</f>
        <v>-</v>
      </c>
      <c r="E1674" s="94" t="e">
        <f>VLOOKUP(A1674,'Details local delivery'!B:L,11,0)</f>
        <v>#N/A</v>
      </c>
      <c r="F1674" s="94">
        <f>SUMIFS('Details local delivery'!M:M,'Details local delivery'!G:G,'RECAP Delivery Plan '!A1674)</f>
        <v>0</v>
      </c>
      <c r="G1674" s="94" t="e">
        <f>VLOOKUP(A1674,'Details local delivery'!B:J,9,0)</f>
        <v>#N/A</v>
      </c>
      <c r="H1674" s="95">
        <f>SUMIFS('Details local delivery'!K:K,'Details local delivery'!G:G,'RECAP Delivery Plan '!A1674)</f>
        <v>0</v>
      </c>
      <c r="I1674" s="96">
        <f>SUMIFS('Details local delivery'!Y:Y,'Details local delivery'!B:B,A:A)</f>
        <v>0</v>
      </c>
      <c r="J1674" s="97" t="e">
        <f>AVERAGEIFS('Details local delivery'!W:W,'Details local delivery'!B:B,A1674)</f>
        <v>#DIV/0!</v>
      </c>
      <c r="K1674" s="96">
        <f>_xlfn.MAXIFS('Details local delivery'!Z:Z,'Details local delivery'!B:B,A1674)</f>
        <v>0</v>
      </c>
      <c r="L1674" s="96">
        <f>_xlfn.MAXIFS('Details local delivery'!AA:AA,'Details local delivery'!B:B,A1674)</f>
        <v>0</v>
      </c>
      <c r="M1674" s="256">
        <f>IFERROR(_xlfn.MAXIFS('Details local delivery'!AB:AB,'Details local delivery'!B:B,A1674),"-")</f>
        <v>0</v>
      </c>
      <c r="N1674" s="104" t="e">
        <f t="shared" si="262"/>
        <v>#N/A</v>
      </c>
      <c r="O1674" s="104" t="e">
        <f t="shared" si="263"/>
        <v>#N/A</v>
      </c>
      <c r="P1674" s="99">
        <f t="shared" si="264"/>
        <v>0</v>
      </c>
      <c r="Q1674" s="100">
        <f t="shared" si="265"/>
        <v>0</v>
      </c>
      <c r="R1674" s="105" t="e">
        <f t="shared" si="266"/>
        <v>#DIV/0!</v>
      </c>
      <c r="S1674" s="101" t="e">
        <f t="shared" si="267"/>
        <v>#N/A</v>
      </c>
      <c r="T1674" s="102"/>
      <c r="U1674" s="107"/>
      <c r="V1674" s="5"/>
    </row>
    <row r="1675" spans="1:22" ht="15.6" hidden="1" x14ac:dyDescent="0.3">
      <c r="A1675" s="18"/>
      <c r="B1675" s="92" t="str">
        <f>+IFERROR(VLOOKUP(A1675,'Details local delivery'!B:C,2,0),"-")</f>
        <v>-</v>
      </c>
      <c r="C1675" s="93" t="str">
        <f t="shared" si="261"/>
        <v>-</v>
      </c>
      <c r="D1675" s="94" t="str">
        <f>+IFERROR(VLOOKUP(A1675,'Details local delivery'!B:E,4,0),"-")</f>
        <v>-</v>
      </c>
      <c r="E1675" s="94" t="e">
        <f>VLOOKUP(A1675,'Details local delivery'!B:L,11,0)</f>
        <v>#N/A</v>
      </c>
      <c r="F1675" s="94">
        <f>SUMIFS('Details local delivery'!M:M,'Details local delivery'!G:G,'RECAP Delivery Plan '!A1675)</f>
        <v>0</v>
      </c>
      <c r="G1675" s="94" t="e">
        <f>VLOOKUP(A1675,'Details local delivery'!B:J,9,0)</f>
        <v>#N/A</v>
      </c>
      <c r="H1675" s="95">
        <f>SUMIFS('Details local delivery'!K:K,'Details local delivery'!G:G,'RECAP Delivery Plan '!A1675)</f>
        <v>0</v>
      </c>
      <c r="I1675" s="96">
        <f>SUMIFS('Details local delivery'!Y:Y,'Details local delivery'!B:B,A:A)</f>
        <v>0</v>
      </c>
      <c r="J1675" s="97" t="e">
        <f>AVERAGEIFS('Details local delivery'!W:W,'Details local delivery'!B:B,A1675)</f>
        <v>#DIV/0!</v>
      </c>
      <c r="K1675" s="96">
        <f>_xlfn.MAXIFS('Details local delivery'!Z:Z,'Details local delivery'!B:B,A1675)</f>
        <v>0</v>
      </c>
      <c r="L1675" s="96">
        <f>_xlfn.MAXIFS('Details local delivery'!AA:AA,'Details local delivery'!B:B,A1675)</f>
        <v>0</v>
      </c>
      <c r="M1675" s="96">
        <f>_xlfn.MAXIFS('Details local delivery'!AB:AB,'Details local delivery'!B:B,A1675)</f>
        <v>0</v>
      </c>
      <c r="N1675" s="104" t="e">
        <f t="shared" si="262"/>
        <v>#N/A</v>
      </c>
      <c r="O1675" s="104" t="e">
        <f t="shared" si="263"/>
        <v>#N/A</v>
      </c>
      <c r="P1675" s="99">
        <f t="shared" si="264"/>
        <v>0</v>
      </c>
      <c r="Q1675" s="100">
        <f t="shared" si="265"/>
        <v>0</v>
      </c>
      <c r="R1675" s="105" t="e">
        <f t="shared" si="266"/>
        <v>#DIV/0!</v>
      </c>
      <c r="S1675" s="101" t="e">
        <f t="shared" si="267"/>
        <v>#N/A</v>
      </c>
      <c r="T1675" s="102"/>
      <c r="U1675" s="107"/>
      <c r="V1675" s="5"/>
    </row>
    <row r="1676" spans="1:22" ht="15.6" hidden="1" x14ac:dyDescent="0.3">
      <c r="A1676" s="18"/>
      <c r="B1676" s="92" t="str">
        <f>+IFERROR(VLOOKUP(A1676,'Details local delivery'!B:C,2,0),"-")</f>
        <v>-</v>
      </c>
      <c r="C1676" s="93" t="str">
        <f t="shared" si="261"/>
        <v>-</v>
      </c>
      <c r="D1676" s="94" t="str">
        <f>+IFERROR(VLOOKUP(A1676,'Details local delivery'!B:E,4,0),"-")</f>
        <v>-</v>
      </c>
      <c r="E1676" s="94" t="e">
        <f>VLOOKUP(A1676,'Details local delivery'!B:L,11,0)</f>
        <v>#N/A</v>
      </c>
      <c r="F1676" s="94">
        <f>SUMIFS('Details local delivery'!M:M,'Details local delivery'!G:G,'RECAP Delivery Plan '!A1676)</f>
        <v>0</v>
      </c>
      <c r="G1676" s="94" t="e">
        <f>VLOOKUP(A1676,'Details local delivery'!B:J,9,0)</f>
        <v>#N/A</v>
      </c>
      <c r="H1676" s="95">
        <f>SUMIFS('Details local delivery'!K:K,'Details local delivery'!G:G,'RECAP Delivery Plan '!A1676)</f>
        <v>0</v>
      </c>
      <c r="I1676" s="96">
        <f>SUMIFS('Details local delivery'!Y:Y,'Details local delivery'!B:B,A:A)</f>
        <v>0</v>
      </c>
      <c r="J1676" s="97" t="e">
        <f>AVERAGEIFS('Details local delivery'!W:W,'Details local delivery'!B:B,A1676)</f>
        <v>#DIV/0!</v>
      </c>
      <c r="K1676" s="96">
        <f>_xlfn.MAXIFS('Details local delivery'!Z:Z,'Details local delivery'!B:B,A1676)</f>
        <v>0</v>
      </c>
      <c r="L1676" s="96">
        <f>_xlfn.MAXIFS('Details local delivery'!AA:AA,'Details local delivery'!B:B,A1676)</f>
        <v>0</v>
      </c>
      <c r="M1676" s="256">
        <f>IFERROR(_xlfn.MAXIFS('Details local delivery'!AB:AB,'Details local delivery'!B:B,A1676),"-")</f>
        <v>0</v>
      </c>
      <c r="N1676" s="104" t="e">
        <f t="shared" si="262"/>
        <v>#N/A</v>
      </c>
      <c r="O1676" s="104" t="e">
        <f t="shared" si="263"/>
        <v>#N/A</v>
      </c>
      <c r="P1676" s="99">
        <f t="shared" si="264"/>
        <v>0</v>
      </c>
      <c r="Q1676" s="100">
        <f t="shared" si="265"/>
        <v>0</v>
      </c>
      <c r="R1676" s="105" t="e">
        <f t="shared" si="266"/>
        <v>#DIV/0!</v>
      </c>
      <c r="S1676" s="101" t="e">
        <f t="shared" si="267"/>
        <v>#N/A</v>
      </c>
      <c r="T1676" s="102"/>
      <c r="U1676" s="107"/>
      <c r="V1676" s="5"/>
    </row>
    <row r="1677" spans="1:22" ht="15.6" hidden="1" x14ac:dyDescent="0.3">
      <c r="A1677" s="18"/>
      <c r="B1677" s="92" t="str">
        <f>+IFERROR(VLOOKUP(A1677,'Details local delivery'!B:C,2,0),"-")</f>
        <v>-</v>
      </c>
      <c r="C1677" s="93" t="str">
        <f t="shared" si="261"/>
        <v>-</v>
      </c>
      <c r="D1677" s="94" t="str">
        <f>+IFERROR(VLOOKUP(A1677,'Details local delivery'!B:E,4,0),"-")</f>
        <v>-</v>
      </c>
      <c r="E1677" s="94" t="e">
        <f>VLOOKUP(A1677,'Details local delivery'!B:L,11,0)</f>
        <v>#N/A</v>
      </c>
      <c r="F1677" s="94">
        <f>SUMIFS('Details local delivery'!M:M,'Details local delivery'!G:G,'RECAP Delivery Plan '!A1677)</f>
        <v>0</v>
      </c>
      <c r="G1677" s="94" t="e">
        <f>VLOOKUP(A1677,'Details local delivery'!B:J,9,0)</f>
        <v>#N/A</v>
      </c>
      <c r="H1677" s="95">
        <f>SUMIFS('Details local delivery'!K:K,'Details local delivery'!G:G,'RECAP Delivery Plan '!A1677)</f>
        <v>0</v>
      </c>
      <c r="I1677" s="96">
        <f>SUMIFS('Details local delivery'!Y:Y,'Details local delivery'!B:B,A:A)</f>
        <v>0</v>
      </c>
      <c r="J1677" s="97" t="e">
        <f>AVERAGEIFS('Details local delivery'!W:W,'Details local delivery'!B:B,A1677)</f>
        <v>#DIV/0!</v>
      </c>
      <c r="K1677" s="96">
        <f>_xlfn.MAXIFS('Details local delivery'!Z:Z,'Details local delivery'!B:B,A1677)</f>
        <v>0</v>
      </c>
      <c r="L1677" s="96">
        <f>_xlfn.MAXIFS('Details local delivery'!AA:AA,'Details local delivery'!B:B,A1677)</f>
        <v>0</v>
      </c>
      <c r="M1677" s="256">
        <f>IFERROR(_xlfn.MAXIFS('Details local delivery'!AB:AB,'Details local delivery'!B:B,A1677),"-")</f>
        <v>0</v>
      </c>
      <c r="N1677" s="104" t="e">
        <f t="shared" si="262"/>
        <v>#N/A</v>
      </c>
      <c r="O1677" s="104" t="e">
        <f t="shared" si="263"/>
        <v>#N/A</v>
      </c>
      <c r="P1677" s="99">
        <f t="shared" si="264"/>
        <v>0</v>
      </c>
      <c r="Q1677" s="100">
        <f t="shared" si="265"/>
        <v>0</v>
      </c>
      <c r="R1677" s="105" t="e">
        <f t="shared" si="266"/>
        <v>#DIV/0!</v>
      </c>
      <c r="S1677" s="101" t="e">
        <f t="shared" si="267"/>
        <v>#N/A</v>
      </c>
      <c r="T1677" s="102"/>
      <c r="U1677" s="107"/>
      <c r="V1677" s="5"/>
    </row>
    <row r="1678" spans="1:22" ht="15.6" hidden="1" x14ac:dyDescent="0.3">
      <c r="A1678" s="18"/>
      <c r="B1678" s="92" t="str">
        <f>+IFERROR(VLOOKUP(A1678,'Details local delivery'!B:C,2,0),"-")</f>
        <v>-</v>
      </c>
      <c r="C1678" s="93" t="str">
        <f t="shared" si="261"/>
        <v>-</v>
      </c>
      <c r="D1678" s="94" t="str">
        <f>+IFERROR(VLOOKUP(A1678,'Details local delivery'!B:E,4,0),"-")</f>
        <v>-</v>
      </c>
      <c r="E1678" s="94" t="e">
        <f>VLOOKUP(A1678,'Details local delivery'!B:L,11,0)</f>
        <v>#N/A</v>
      </c>
      <c r="F1678" s="94">
        <f>SUMIFS('Details local delivery'!M:M,'Details local delivery'!G:G,'RECAP Delivery Plan '!A1678)</f>
        <v>0</v>
      </c>
      <c r="G1678" s="94" t="e">
        <f>VLOOKUP(A1678,'Details local delivery'!B:J,9,0)</f>
        <v>#N/A</v>
      </c>
      <c r="H1678" s="95">
        <f>SUMIFS('Details local delivery'!K:K,'Details local delivery'!G:G,'RECAP Delivery Plan '!A1678)</f>
        <v>0</v>
      </c>
      <c r="I1678" s="96">
        <f>SUMIFS('Details local delivery'!Y:Y,'Details local delivery'!B:B,A:A)</f>
        <v>0</v>
      </c>
      <c r="J1678" s="97" t="e">
        <f>AVERAGEIFS('Details local delivery'!W:W,'Details local delivery'!B:B,A1678)</f>
        <v>#DIV/0!</v>
      </c>
      <c r="K1678" s="96">
        <f>_xlfn.MAXIFS('Details local delivery'!Z:Z,'Details local delivery'!B:B,A1678)</f>
        <v>0</v>
      </c>
      <c r="L1678" s="96">
        <f>_xlfn.MAXIFS('Details local delivery'!AA:AA,'Details local delivery'!B:B,A1678)</f>
        <v>0</v>
      </c>
      <c r="M1678" s="256">
        <f>IFERROR(_xlfn.MAXIFS('Details local delivery'!AB:AB,'Details local delivery'!B:B,A1678),"-")</f>
        <v>0</v>
      </c>
      <c r="N1678" s="104" t="e">
        <f t="shared" si="262"/>
        <v>#N/A</v>
      </c>
      <c r="O1678" s="104" t="e">
        <f t="shared" si="263"/>
        <v>#N/A</v>
      </c>
      <c r="P1678" s="99">
        <f t="shared" si="264"/>
        <v>0</v>
      </c>
      <c r="Q1678" s="100">
        <f t="shared" si="265"/>
        <v>0</v>
      </c>
      <c r="R1678" s="105" t="e">
        <f t="shared" si="266"/>
        <v>#DIV/0!</v>
      </c>
      <c r="S1678" s="101" t="e">
        <f t="shared" si="267"/>
        <v>#N/A</v>
      </c>
      <c r="T1678" s="102"/>
      <c r="U1678" s="107"/>
      <c r="V1678" s="5"/>
    </row>
    <row r="1679" spans="1:22" ht="15.6" hidden="1" x14ac:dyDescent="0.3">
      <c r="A1679" s="18"/>
      <c r="B1679" s="92" t="str">
        <f>+IFERROR(VLOOKUP(A1679,'Details local delivery'!B:C,2,0),"-")</f>
        <v>-</v>
      </c>
      <c r="C1679" s="93" t="str">
        <f t="shared" si="261"/>
        <v>-</v>
      </c>
      <c r="D1679" s="94" t="str">
        <f>+IFERROR(VLOOKUP(A1679,'Details local delivery'!B:E,4,0),"-")</f>
        <v>-</v>
      </c>
      <c r="E1679" s="94" t="e">
        <f>VLOOKUP(A1679,'Details local delivery'!B:L,11,0)</f>
        <v>#N/A</v>
      </c>
      <c r="F1679" s="94">
        <f>SUMIFS('Details local delivery'!M:M,'Details local delivery'!G:G,'RECAP Delivery Plan '!A1679)</f>
        <v>0</v>
      </c>
      <c r="G1679" s="94" t="e">
        <f>VLOOKUP(A1679,'Details local delivery'!B:J,9,0)</f>
        <v>#N/A</v>
      </c>
      <c r="H1679" s="95">
        <f>SUMIFS('Details local delivery'!K:K,'Details local delivery'!G:G,'RECAP Delivery Plan '!A1679)</f>
        <v>0</v>
      </c>
      <c r="I1679" s="96">
        <f>SUMIFS('Details local delivery'!Y:Y,'Details local delivery'!B:B,A:A)</f>
        <v>0</v>
      </c>
      <c r="J1679" s="97" t="e">
        <f>AVERAGEIFS('Details local delivery'!W:W,'Details local delivery'!B:B,A1679)</f>
        <v>#DIV/0!</v>
      </c>
      <c r="K1679" s="96">
        <f>_xlfn.MAXIFS('Details local delivery'!Z:Z,'Details local delivery'!B:B,A1679)</f>
        <v>0</v>
      </c>
      <c r="L1679" s="96">
        <f>_xlfn.MAXIFS('Details local delivery'!AA:AA,'Details local delivery'!B:B,A1679)</f>
        <v>0</v>
      </c>
      <c r="M1679" s="256">
        <f>IFERROR(_xlfn.MAXIFS('Details local delivery'!AB:AB,'Details local delivery'!B:B,A1679),"-")</f>
        <v>0</v>
      </c>
      <c r="N1679" s="104" t="e">
        <f t="shared" si="262"/>
        <v>#N/A</v>
      </c>
      <c r="O1679" s="104" t="e">
        <f t="shared" si="263"/>
        <v>#N/A</v>
      </c>
      <c r="P1679" s="99">
        <f t="shared" si="264"/>
        <v>0</v>
      </c>
      <c r="Q1679" s="100">
        <f t="shared" si="265"/>
        <v>0</v>
      </c>
      <c r="R1679" s="105" t="e">
        <f t="shared" si="266"/>
        <v>#DIV/0!</v>
      </c>
      <c r="S1679" s="101" t="e">
        <f t="shared" si="267"/>
        <v>#N/A</v>
      </c>
      <c r="T1679" s="102"/>
      <c r="U1679" s="107"/>
      <c r="V1679" s="5"/>
    </row>
    <row r="1680" spans="1:22" ht="15.6" hidden="1" x14ac:dyDescent="0.3">
      <c r="A1680" s="18"/>
      <c r="B1680" s="92" t="str">
        <f>+IFERROR(VLOOKUP(A1680,'Details local delivery'!B:C,2,0),"-")</f>
        <v>-</v>
      </c>
      <c r="C1680" s="93" t="str">
        <f t="shared" si="261"/>
        <v>-</v>
      </c>
      <c r="D1680" s="94" t="str">
        <f>+IFERROR(VLOOKUP(A1680,'Details local delivery'!B:E,4,0),"-")</f>
        <v>-</v>
      </c>
      <c r="E1680" s="94" t="e">
        <f>VLOOKUP(A1680,'Details local delivery'!B:L,11,0)</f>
        <v>#N/A</v>
      </c>
      <c r="F1680" s="94">
        <f>SUMIFS('Details local delivery'!M:M,'Details local delivery'!G:G,'RECAP Delivery Plan '!A1680)</f>
        <v>0</v>
      </c>
      <c r="G1680" s="94" t="e">
        <f>VLOOKUP(A1680,'Details local delivery'!B:J,9,0)</f>
        <v>#N/A</v>
      </c>
      <c r="H1680" s="95">
        <f>SUMIFS('Details local delivery'!K:K,'Details local delivery'!G:G,'RECAP Delivery Plan '!A1680)</f>
        <v>0</v>
      </c>
      <c r="I1680" s="96">
        <f>SUMIFS('Details local delivery'!Y:Y,'Details local delivery'!B:B,A:A)</f>
        <v>0</v>
      </c>
      <c r="J1680" s="97" t="e">
        <f>AVERAGEIFS('Details local delivery'!W:W,'Details local delivery'!B:B,A1680)</f>
        <v>#DIV/0!</v>
      </c>
      <c r="K1680" s="96">
        <f>_xlfn.MAXIFS('Details local delivery'!Z:Z,'Details local delivery'!B:B,A1680)</f>
        <v>0</v>
      </c>
      <c r="L1680" s="96">
        <f>_xlfn.MAXIFS('Details local delivery'!AA:AA,'Details local delivery'!B:B,A1680)</f>
        <v>0</v>
      </c>
      <c r="M1680" s="256">
        <f>IFERROR(_xlfn.MAXIFS('Details local delivery'!AB:AB,'Details local delivery'!B:B,A1680),"-")</f>
        <v>0</v>
      </c>
      <c r="N1680" s="104" t="e">
        <f t="shared" si="262"/>
        <v>#N/A</v>
      </c>
      <c r="O1680" s="104" t="e">
        <f t="shared" si="263"/>
        <v>#N/A</v>
      </c>
      <c r="P1680" s="99">
        <f t="shared" si="264"/>
        <v>0</v>
      </c>
      <c r="Q1680" s="100">
        <f t="shared" si="265"/>
        <v>0</v>
      </c>
      <c r="R1680" s="105" t="e">
        <f t="shared" si="266"/>
        <v>#DIV/0!</v>
      </c>
      <c r="S1680" s="101" t="e">
        <f t="shared" si="267"/>
        <v>#N/A</v>
      </c>
      <c r="T1680" s="102"/>
      <c r="U1680" s="107"/>
      <c r="V1680" s="5"/>
    </row>
    <row r="1681" spans="1:22" ht="15.6" hidden="1" x14ac:dyDescent="0.3">
      <c r="A1681" s="18"/>
      <c r="B1681" s="92" t="str">
        <f>+IFERROR(VLOOKUP(A1681,'Details local delivery'!B:C,2,0),"-")</f>
        <v>-</v>
      </c>
      <c r="C1681" s="93" t="str">
        <f t="shared" si="261"/>
        <v>-</v>
      </c>
      <c r="D1681" s="94" t="str">
        <f>+IFERROR(VLOOKUP(A1681,'Details local delivery'!B:E,4,0),"-")</f>
        <v>-</v>
      </c>
      <c r="E1681" s="94" t="e">
        <f>VLOOKUP(A1681,'Details local delivery'!B:L,11,0)</f>
        <v>#N/A</v>
      </c>
      <c r="F1681" s="94">
        <f>SUMIFS('Details local delivery'!M:M,'Details local delivery'!G:G,'RECAP Delivery Plan '!A1681)</f>
        <v>0</v>
      </c>
      <c r="G1681" s="94" t="e">
        <f>VLOOKUP(A1681,'Details local delivery'!B:J,9,0)</f>
        <v>#N/A</v>
      </c>
      <c r="H1681" s="95">
        <f>SUMIFS('Details local delivery'!K:K,'Details local delivery'!G:G,'RECAP Delivery Plan '!A1681)</f>
        <v>0</v>
      </c>
      <c r="I1681" s="96">
        <f>SUMIFS('Details local delivery'!Y:Y,'Details local delivery'!B:B,A:A)</f>
        <v>0</v>
      </c>
      <c r="J1681" s="97" t="e">
        <f>AVERAGEIFS('Details local delivery'!W:W,'Details local delivery'!B:B,A1681)</f>
        <v>#DIV/0!</v>
      </c>
      <c r="K1681" s="96">
        <f>_xlfn.MAXIFS('Details local delivery'!Z:Z,'Details local delivery'!B:B,A1681)</f>
        <v>0</v>
      </c>
      <c r="L1681" s="96">
        <f>_xlfn.MAXIFS('Details local delivery'!AA:AA,'Details local delivery'!B:B,A1681)</f>
        <v>0</v>
      </c>
      <c r="M1681" s="96">
        <f>_xlfn.MAXIFS('Details local delivery'!AB:AB,'Details local delivery'!B:B,A1681)</f>
        <v>0</v>
      </c>
      <c r="N1681" s="104" t="e">
        <f t="shared" si="262"/>
        <v>#N/A</v>
      </c>
      <c r="O1681" s="104" t="e">
        <f t="shared" si="263"/>
        <v>#N/A</v>
      </c>
      <c r="P1681" s="99">
        <f t="shared" si="264"/>
        <v>0</v>
      </c>
      <c r="Q1681" s="100">
        <f t="shared" si="265"/>
        <v>0</v>
      </c>
      <c r="R1681" s="105" t="e">
        <f t="shared" si="266"/>
        <v>#DIV/0!</v>
      </c>
      <c r="S1681" s="101" t="e">
        <f t="shared" si="267"/>
        <v>#N/A</v>
      </c>
      <c r="T1681" s="102"/>
      <c r="U1681" s="107"/>
      <c r="V1681" s="5"/>
    </row>
    <row r="1682" spans="1:22" ht="15.6" hidden="1" x14ac:dyDescent="0.3">
      <c r="A1682" s="18"/>
      <c r="B1682" s="92" t="str">
        <f>+IFERROR(VLOOKUP(A1682,'Details local delivery'!B:C,2,0),"-")</f>
        <v>-</v>
      </c>
      <c r="C1682" s="93" t="str">
        <f t="shared" si="261"/>
        <v>-</v>
      </c>
      <c r="D1682" s="94" t="str">
        <f>+IFERROR(VLOOKUP(A1682,'Details local delivery'!B:E,4,0),"-")</f>
        <v>-</v>
      </c>
      <c r="E1682" s="94" t="e">
        <f>VLOOKUP(A1682,'Details local delivery'!B:L,11,0)</f>
        <v>#N/A</v>
      </c>
      <c r="F1682" s="94">
        <f>SUMIFS('Details local delivery'!M:M,'Details local delivery'!G:G,'RECAP Delivery Plan '!A1682)</f>
        <v>0</v>
      </c>
      <c r="G1682" s="94" t="e">
        <f>VLOOKUP(A1682,'Details local delivery'!B:J,9,0)</f>
        <v>#N/A</v>
      </c>
      <c r="H1682" s="95">
        <f>SUMIFS('Details local delivery'!K:K,'Details local delivery'!G:G,'RECAP Delivery Plan '!A1682)</f>
        <v>0</v>
      </c>
      <c r="I1682" s="96">
        <f>SUMIFS('Details local delivery'!Y:Y,'Details local delivery'!B:B,A:A)</f>
        <v>0</v>
      </c>
      <c r="J1682" s="97" t="e">
        <f>AVERAGEIFS('Details local delivery'!W:W,'Details local delivery'!B:B,A1682)</f>
        <v>#DIV/0!</v>
      </c>
      <c r="K1682" s="96">
        <f>_xlfn.MAXIFS('Details local delivery'!Z:Z,'Details local delivery'!B:B,A1682)</f>
        <v>0</v>
      </c>
      <c r="L1682" s="96">
        <f>_xlfn.MAXIFS('Details local delivery'!AA:AA,'Details local delivery'!B:B,A1682)</f>
        <v>0</v>
      </c>
      <c r="M1682" s="96">
        <f>_xlfn.MAXIFS('Details local delivery'!AB:AB,'Details local delivery'!B:B,A1682)</f>
        <v>0</v>
      </c>
      <c r="N1682" s="104" t="e">
        <f t="shared" si="262"/>
        <v>#N/A</v>
      </c>
      <c r="O1682" s="104" t="e">
        <f t="shared" si="263"/>
        <v>#N/A</v>
      </c>
      <c r="P1682" s="99">
        <f t="shared" si="264"/>
        <v>0</v>
      </c>
      <c r="Q1682" s="100">
        <f t="shared" si="265"/>
        <v>0</v>
      </c>
      <c r="R1682" s="105" t="e">
        <f t="shared" si="266"/>
        <v>#DIV/0!</v>
      </c>
      <c r="S1682" s="101" t="e">
        <f t="shared" si="267"/>
        <v>#N/A</v>
      </c>
      <c r="T1682" s="102"/>
      <c r="U1682" s="107"/>
      <c r="V1682" s="5"/>
    </row>
    <row r="1683" spans="1:22" ht="15.6" hidden="1" x14ac:dyDescent="0.3">
      <c r="A1683" s="18"/>
      <c r="B1683" s="92" t="str">
        <f>+IFERROR(VLOOKUP(A1683,'Details local delivery'!B:C,2,0),"-")</f>
        <v>-</v>
      </c>
      <c r="C1683" s="93" t="str">
        <f t="shared" si="261"/>
        <v>-</v>
      </c>
      <c r="D1683" s="94" t="str">
        <f>+IFERROR(VLOOKUP(A1683,'Details local delivery'!B:E,4,0),"-")</f>
        <v>-</v>
      </c>
      <c r="E1683" s="94" t="e">
        <f>VLOOKUP(A1683,'Details local delivery'!B:L,11,0)</f>
        <v>#N/A</v>
      </c>
      <c r="F1683" s="94">
        <f>SUMIFS('Details local delivery'!M:M,'Details local delivery'!G:G,'RECAP Delivery Plan '!A1683)</f>
        <v>0</v>
      </c>
      <c r="G1683" s="94" t="e">
        <f>VLOOKUP(A1683,'Details local delivery'!B:J,9,0)</f>
        <v>#N/A</v>
      </c>
      <c r="H1683" s="95">
        <f>SUMIFS('Details local delivery'!K:K,'Details local delivery'!G:G,'RECAP Delivery Plan '!A1683)</f>
        <v>0</v>
      </c>
      <c r="I1683" s="96">
        <f>SUMIFS('Details local delivery'!Y:Y,'Details local delivery'!B:B,A:A)</f>
        <v>0</v>
      </c>
      <c r="J1683" s="97" t="e">
        <f>AVERAGEIFS('Details local delivery'!W:W,'Details local delivery'!B:B,A1683)</f>
        <v>#DIV/0!</v>
      </c>
      <c r="K1683" s="96">
        <f>_xlfn.MAXIFS('Details local delivery'!Z:Z,'Details local delivery'!B:B,A1683)</f>
        <v>0</v>
      </c>
      <c r="L1683" s="96">
        <f>_xlfn.MAXIFS('Details local delivery'!AA:AA,'Details local delivery'!B:B,A1683)</f>
        <v>0</v>
      </c>
      <c r="M1683" s="256">
        <f>IFERROR(_xlfn.MAXIFS('Details local delivery'!AB:AB,'Details local delivery'!B:B,A1683),"-")</f>
        <v>0</v>
      </c>
      <c r="N1683" s="104" t="e">
        <f t="shared" si="262"/>
        <v>#N/A</v>
      </c>
      <c r="O1683" s="104" t="e">
        <f t="shared" si="263"/>
        <v>#N/A</v>
      </c>
      <c r="P1683" s="99">
        <f t="shared" si="264"/>
        <v>0</v>
      </c>
      <c r="Q1683" s="100">
        <f t="shared" si="265"/>
        <v>0</v>
      </c>
      <c r="R1683" s="105" t="e">
        <f t="shared" si="266"/>
        <v>#DIV/0!</v>
      </c>
      <c r="S1683" s="101" t="e">
        <f t="shared" si="267"/>
        <v>#N/A</v>
      </c>
      <c r="T1683" s="102"/>
      <c r="U1683" s="107"/>
      <c r="V1683" s="5"/>
    </row>
    <row r="1684" spans="1:22" ht="15.6" hidden="1" x14ac:dyDescent="0.3">
      <c r="A1684" s="18"/>
      <c r="B1684" s="92" t="str">
        <f>+IFERROR(VLOOKUP(A1684,'Details local delivery'!B:C,2,0),"-")</f>
        <v>-</v>
      </c>
      <c r="C1684" s="93" t="str">
        <f t="shared" si="261"/>
        <v>-</v>
      </c>
      <c r="D1684" s="94" t="str">
        <f>+IFERROR(VLOOKUP(A1684,'Details local delivery'!B:E,4,0),"-")</f>
        <v>-</v>
      </c>
      <c r="E1684" s="94" t="e">
        <f>VLOOKUP(A1684,'Details local delivery'!B:L,11,0)</f>
        <v>#N/A</v>
      </c>
      <c r="F1684" s="94">
        <f>SUMIFS('Details local delivery'!M:M,'Details local delivery'!G:G,'RECAP Delivery Plan '!A1684)</f>
        <v>0</v>
      </c>
      <c r="G1684" s="94" t="e">
        <f>VLOOKUP(A1684,'Details local delivery'!B:J,9,0)</f>
        <v>#N/A</v>
      </c>
      <c r="H1684" s="95">
        <f>SUMIFS('Details local delivery'!K:K,'Details local delivery'!G:G,'RECAP Delivery Plan '!A1684)</f>
        <v>0</v>
      </c>
      <c r="I1684" s="96">
        <f>SUMIFS('Details local delivery'!Y:Y,'Details local delivery'!B:B,A:A)</f>
        <v>0</v>
      </c>
      <c r="J1684" s="97" t="e">
        <f>AVERAGEIFS('Details local delivery'!W:W,'Details local delivery'!B:B,A1684)</f>
        <v>#DIV/0!</v>
      </c>
      <c r="K1684" s="96">
        <f>_xlfn.MAXIFS('Details local delivery'!Z:Z,'Details local delivery'!B:B,A1684)</f>
        <v>0</v>
      </c>
      <c r="L1684" s="96">
        <f>_xlfn.MAXIFS('Details local delivery'!AA:AA,'Details local delivery'!B:B,A1684)</f>
        <v>0</v>
      </c>
      <c r="M1684" s="256">
        <f>IFERROR(_xlfn.MAXIFS('Details local delivery'!AB:AB,'Details local delivery'!B:B,A1684),"-")</f>
        <v>0</v>
      </c>
      <c r="N1684" s="104" t="e">
        <f t="shared" si="262"/>
        <v>#N/A</v>
      </c>
      <c r="O1684" s="104" t="e">
        <f t="shared" si="263"/>
        <v>#N/A</v>
      </c>
      <c r="P1684" s="99">
        <f t="shared" si="264"/>
        <v>0</v>
      </c>
      <c r="Q1684" s="100">
        <f t="shared" si="265"/>
        <v>0</v>
      </c>
      <c r="R1684" s="105" t="e">
        <f t="shared" si="266"/>
        <v>#DIV/0!</v>
      </c>
      <c r="S1684" s="101" t="e">
        <f t="shared" si="267"/>
        <v>#N/A</v>
      </c>
      <c r="T1684" s="102"/>
      <c r="U1684" s="107"/>
      <c r="V1684" s="5"/>
    </row>
    <row r="1685" spans="1:22" ht="15.6" hidden="1" x14ac:dyDescent="0.3">
      <c r="A1685" s="18"/>
      <c r="B1685" s="92" t="str">
        <f>+IFERROR(VLOOKUP(A1685,'Details local delivery'!B:C,2,0),"-")</f>
        <v>-</v>
      </c>
      <c r="C1685" s="93" t="str">
        <f t="shared" si="261"/>
        <v>-</v>
      </c>
      <c r="D1685" s="94" t="str">
        <f>+IFERROR(VLOOKUP(A1685,'Details local delivery'!B:E,4,0),"-")</f>
        <v>-</v>
      </c>
      <c r="E1685" s="94" t="e">
        <f>VLOOKUP(A1685,'Details local delivery'!B:L,11,0)</f>
        <v>#N/A</v>
      </c>
      <c r="F1685" s="94">
        <f>SUMIFS('Details local delivery'!M:M,'Details local delivery'!G:G,'RECAP Delivery Plan '!A1685)</f>
        <v>0</v>
      </c>
      <c r="G1685" s="94" t="e">
        <f>VLOOKUP(A1685,'Details local delivery'!B:J,9,0)</f>
        <v>#N/A</v>
      </c>
      <c r="H1685" s="95">
        <f>SUMIFS('Details local delivery'!K:K,'Details local delivery'!G:G,'RECAP Delivery Plan '!A1685)</f>
        <v>0</v>
      </c>
      <c r="I1685" s="96">
        <f>SUMIFS('Details local delivery'!Y:Y,'Details local delivery'!B:B,A:A)</f>
        <v>0</v>
      </c>
      <c r="J1685" s="97" t="e">
        <f>AVERAGEIFS('Details local delivery'!W:W,'Details local delivery'!B:B,A1685)</f>
        <v>#DIV/0!</v>
      </c>
      <c r="K1685" s="96">
        <f>_xlfn.MAXIFS('Details local delivery'!Z:Z,'Details local delivery'!B:B,A1685)</f>
        <v>0</v>
      </c>
      <c r="L1685" s="96">
        <f>_xlfn.MAXIFS('Details local delivery'!AA:AA,'Details local delivery'!B:B,A1685)</f>
        <v>0</v>
      </c>
      <c r="M1685" s="256">
        <f>IFERROR(_xlfn.MAXIFS('Details local delivery'!AB:AB,'Details local delivery'!B:B,A1685),"-")</f>
        <v>0</v>
      </c>
      <c r="N1685" s="104" t="e">
        <f t="shared" si="262"/>
        <v>#N/A</v>
      </c>
      <c r="O1685" s="104" t="e">
        <f t="shared" si="263"/>
        <v>#N/A</v>
      </c>
      <c r="P1685" s="99">
        <f t="shared" si="264"/>
        <v>0</v>
      </c>
      <c r="Q1685" s="100">
        <f t="shared" si="265"/>
        <v>0</v>
      </c>
      <c r="R1685" s="105" t="e">
        <f t="shared" si="266"/>
        <v>#DIV/0!</v>
      </c>
      <c r="S1685" s="101" t="e">
        <f t="shared" si="267"/>
        <v>#N/A</v>
      </c>
      <c r="T1685" s="102"/>
      <c r="U1685" s="107"/>
      <c r="V1685" s="5"/>
    </row>
    <row r="1686" spans="1:22" ht="15.6" hidden="1" x14ac:dyDescent="0.3">
      <c r="A1686" s="18"/>
      <c r="B1686" s="92" t="str">
        <f>+IFERROR(VLOOKUP(A1686,'Details local delivery'!B:C,2,0),"-")</f>
        <v>-</v>
      </c>
      <c r="C1686" s="93" t="str">
        <f t="shared" si="261"/>
        <v>-</v>
      </c>
      <c r="D1686" s="94" t="str">
        <f>+IFERROR(VLOOKUP(A1686,'Details local delivery'!B:E,4,0),"-")</f>
        <v>-</v>
      </c>
      <c r="E1686" s="94" t="e">
        <f>VLOOKUP(A1686,'Details local delivery'!B:L,11,0)</f>
        <v>#N/A</v>
      </c>
      <c r="F1686" s="94">
        <f>SUMIFS('Details local delivery'!M:M,'Details local delivery'!G:G,'RECAP Delivery Plan '!A1686)</f>
        <v>0</v>
      </c>
      <c r="G1686" s="94" t="e">
        <f>VLOOKUP(A1686,'Details local delivery'!B:J,9,0)</f>
        <v>#N/A</v>
      </c>
      <c r="H1686" s="95">
        <f>SUMIFS('Details local delivery'!K:K,'Details local delivery'!G:G,'RECAP Delivery Plan '!A1686)</f>
        <v>0</v>
      </c>
      <c r="I1686" s="96">
        <f>SUMIFS('Details local delivery'!Y:Y,'Details local delivery'!B:B,A:A)</f>
        <v>0</v>
      </c>
      <c r="J1686" s="97" t="e">
        <f>AVERAGEIFS('Details local delivery'!W:W,'Details local delivery'!B:B,A1686)</f>
        <v>#DIV/0!</v>
      </c>
      <c r="K1686" s="96">
        <f>_xlfn.MAXIFS('Details local delivery'!Z:Z,'Details local delivery'!B:B,A1686)</f>
        <v>0</v>
      </c>
      <c r="L1686" s="96">
        <f>_xlfn.MAXIFS('Details local delivery'!AA:AA,'Details local delivery'!B:B,A1686)</f>
        <v>0</v>
      </c>
      <c r="M1686" s="256">
        <f>IFERROR(_xlfn.MAXIFS('Details local delivery'!AB:AB,'Details local delivery'!B:B,A1686),"-")</f>
        <v>0</v>
      </c>
      <c r="N1686" s="104" t="e">
        <f t="shared" si="262"/>
        <v>#N/A</v>
      </c>
      <c r="O1686" s="104" t="e">
        <f t="shared" si="263"/>
        <v>#N/A</v>
      </c>
      <c r="P1686" s="99">
        <f t="shared" si="264"/>
        <v>0</v>
      </c>
      <c r="Q1686" s="100">
        <f t="shared" si="265"/>
        <v>0</v>
      </c>
      <c r="R1686" s="105" t="e">
        <f t="shared" si="266"/>
        <v>#DIV/0!</v>
      </c>
      <c r="S1686" s="101" t="e">
        <f t="shared" si="267"/>
        <v>#N/A</v>
      </c>
      <c r="T1686" s="102"/>
      <c r="U1686" s="107"/>
      <c r="V1686" s="5"/>
    </row>
    <row r="1687" spans="1:22" ht="15.6" hidden="1" x14ac:dyDescent="0.3">
      <c r="A1687" s="18"/>
      <c r="B1687" s="92" t="str">
        <f>+IFERROR(VLOOKUP(A1687,'Details local delivery'!B:C,2,0),"-")</f>
        <v>-</v>
      </c>
      <c r="C1687" s="93" t="str">
        <f t="shared" si="261"/>
        <v>-</v>
      </c>
      <c r="D1687" s="94" t="str">
        <f>+IFERROR(VLOOKUP(A1687,'Details local delivery'!B:E,4,0),"-")</f>
        <v>-</v>
      </c>
      <c r="E1687" s="94" t="e">
        <f>VLOOKUP(A1687,'Details local delivery'!B:L,11,0)</f>
        <v>#N/A</v>
      </c>
      <c r="F1687" s="94">
        <f>SUMIFS('Details local delivery'!M:M,'Details local delivery'!G:G,'RECAP Delivery Plan '!A1687)</f>
        <v>0</v>
      </c>
      <c r="G1687" s="94" t="e">
        <f>VLOOKUP(A1687,'Details local delivery'!B:J,9,0)</f>
        <v>#N/A</v>
      </c>
      <c r="H1687" s="95">
        <f>SUMIFS('Details local delivery'!K:K,'Details local delivery'!G:G,'RECAP Delivery Plan '!A1687)</f>
        <v>0</v>
      </c>
      <c r="I1687" s="96">
        <f>SUMIFS('Details local delivery'!Y:Y,'Details local delivery'!B:B,A:A)</f>
        <v>0</v>
      </c>
      <c r="J1687" s="97" t="e">
        <f>AVERAGEIFS('Details local delivery'!W:W,'Details local delivery'!B:B,A1687)</f>
        <v>#DIV/0!</v>
      </c>
      <c r="K1687" s="96">
        <f>_xlfn.MAXIFS('Details local delivery'!Z:Z,'Details local delivery'!B:B,A1687)</f>
        <v>0</v>
      </c>
      <c r="L1687" s="96">
        <f>_xlfn.MAXIFS('Details local delivery'!AA:AA,'Details local delivery'!B:B,A1687)</f>
        <v>0</v>
      </c>
      <c r="M1687" s="256">
        <f>IFERROR(_xlfn.MAXIFS('Details local delivery'!AB:AB,'Details local delivery'!B:B,A1687),"-")</f>
        <v>0</v>
      </c>
      <c r="N1687" s="104" t="e">
        <f t="shared" si="262"/>
        <v>#N/A</v>
      </c>
      <c r="O1687" s="104" t="e">
        <f t="shared" si="263"/>
        <v>#N/A</v>
      </c>
      <c r="P1687" s="99">
        <f t="shared" si="264"/>
        <v>0</v>
      </c>
      <c r="Q1687" s="100">
        <f t="shared" si="265"/>
        <v>0</v>
      </c>
      <c r="R1687" s="105" t="e">
        <f t="shared" si="266"/>
        <v>#DIV/0!</v>
      </c>
      <c r="S1687" s="101" t="e">
        <f t="shared" si="267"/>
        <v>#N/A</v>
      </c>
      <c r="T1687" s="102"/>
      <c r="U1687" s="107"/>
      <c r="V1687" s="5"/>
    </row>
    <row r="1688" spans="1:22" ht="15.6" hidden="1" x14ac:dyDescent="0.3">
      <c r="A1688" s="18"/>
      <c r="B1688" s="92" t="str">
        <f>+IFERROR(VLOOKUP(A1688,'Details local delivery'!B:C,2,0),"-")</f>
        <v>-</v>
      </c>
      <c r="C1688" s="93" t="str">
        <f t="shared" si="261"/>
        <v>-</v>
      </c>
      <c r="D1688" s="94" t="str">
        <f>+IFERROR(VLOOKUP(A1688,'Details local delivery'!B:E,4,0),"-")</f>
        <v>-</v>
      </c>
      <c r="E1688" s="94" t="e">
        <f>VLOOKUP(A1688,'Details local delivery'!B:L,11,0)</f>
        <v>#N/A</v>
      </c>
      <c r="F1688" s="94">
        <f>SUMIFS('Details local delivery'!M:M,'Details local delivery'!G:G,'RECAP Delivery Plan '!A1688)</f>
        <v>0</v>
      </c>
      <c r="G1688" s="94" t="e">
        <f>VLOOKUP(A1688,'Details local delivery'!B:J,9,0)</f>
        <v>#N/A</v>
      </c>
      <c r="H1688" s="95">
        <f>SUMIFS('Details local delivery'!K:K,'Details local delivery'!G:G,'RECAP Delivery Plan '!A1688)</f>
        <v>0</v>
      </c>
      <c r="I1688" s="96">
        <f>SUMIFS('Details local delivery'!Y:Y,'Details local delivery'!B:B,A:A)</f>
        <v>0</v>
      </c>
      <c r="J1688" s="97" t="e">
        <f>AVERAGEIFS('Details local delivery'!W:W,'Details local delivery'!B:B,A1688)</f>
        <v>#DIV/0!</v>
      </c>
      <c r="K1688" s="96">
        <f>_xlfn.MAXIFS('Details local delivery'!Z:Z,'Details local delivery'!B:B,A1688)</f>
        <v>0</v>
      </c>
      <c r="L1688" s="96">
        <f>_xlfn.MAXIFS('Details local delivery'!AA:AA,'Details local delivery'!B:B,A1688)</f>
        <v>0</v>
      </c>
      <c r="M1688" s="256">
        <f>IFERROR(_xlfn.MAXIFS('Details local delivery'!AB:AB,'Details local delivery'!B:B,A1688),"-")</f>
        <v>0</v>
      </c>
      <c r="N1688" s="104" t="e">
        <f t="shared" si="262"/>
        <v>#N/A</v>
      </c>
      <c r="O1688" s="104" t="e">
        <f t="shared" si="263"/>
        <v>#N/A</v>
      </c>
      <c r="P1688" s="99">
        <f t="shared" si="264"/>
        <v>0</v>
      </c>
      <c r="Q1688" s="100">
        <f t="shared" si="265"/>
        <v>0</v>
      </c>
      <c r="R1688" s="105" t="e">
        <f t="shared" si="266"/>
        <v>#DIV/0!</v>
      </c>
      <c r="S1688" s="101" t="e">
        <f t="shared" si="267"/>
        <v>#N/A</v>
      </c>
      <c r="T1688" s="102"/>
      <c r="U1688" s="107"/>
      <c r="V1688" s="5"/>
    </row>
    <row r="1689" spans="1:22" ht="15.6" hidden="1" x14ac:dyDescent="0.3">
      <c r="A1689" s="18"/>
      <c r="B1689" s="92" t="str">
        <f>+IFERROR(VLOOKUP(A1689,'Details local delivery'!B:C,2,0),"-")</f>
        <v>-</v>
      </c>
      <c r="C1689" s="93" t="str">
        <f t="shared" si="261"/>
        <v>-</v>
      </c>
      <c r="D1689" s="94" t="str">
        <f>+IFERROR(VLOOKUP(A1689,'Details local delivery'!B:E,4,0),"-")</f>
        <v>-</v>
      </c>
      <c r="E1689" s="94" t="e">
        <f>VLOOKUP(A1689,'Details local delivery'!B:L,11,0)</f>
        <v>#N/A</v>
      </c>
      <c r="F1689" s="94">
        <f>SUMIFS('Details local delivery'!M:M,'Details local delivery'!G:G,'RECAP Delivery Plan '!A1689)</f>
        <v>0</v>
      </c>
      <c r="G1689" s="94" t="e">
        <f>VLOOKUP(A1689,'Details local delivery'!B:J,9,0)</f>
        <v>#N/A</v>
      </c>
      <c r="H1689" s="95">
        <f>SUMIFS('Details local delivery'!K:K,'Details local delivery'!G:G,'RECAP Delivery Plan '!A1689)</f>
        <v>0</v>
      </c>
      <c r="I1689" s="96">
        <f>SUMIFS('Details local delivery'!Y:Y,'Details local delivery'!B:B,A:A)</f>
        <v>0</v>
      </c>
      <c r="J1689" s="97" t="e">
        <f>AVERAGEIFS('Details local delivery'!W:W,'Details local delivery'!B:B,A1689)</f>
        <v>#DIV/0!</v>
      </c>
      <c r="K1689" s="96">
        <f>_xlfn.MAXIFS('Details local delivery'!Z:Z,'Details local delivery'!B:B,A1689)</f>
        <v>0</v>
      </c>
      <c r="L1689" s="96">
        <f>_xlfn.MAXIFS('Details local delivery'!AA:AA,'Details local delivery'!B:B,A1689)</f>
        <v>0</v>
      </c>
      <c r="M1689" s="96">
        <f>_xlfn.MAXIFS('Details local delivery'!AB:AB,'Details local delivery'!B:B,A1689)</f>
        <v>0</v>
      </c>
      <c r="N1689" s="104" t="e">
        <f t="shared" si="262"/>
        <v>#N/A</v>
      </c>
      <c r="O1689" s="104" t="e">
        <f t="shared" si="263"/>
        <v>#N/A</v>
      </c>
      <c r="P1689" s="99">
        <f t="shared" si="264"/>
        <v>0</v>
      </c>
      <c r="Q1689" s="100">
        <f t="shared" si="265"/>
        <v>0</v>
      </c>
      <c r="R1689" s="105" t="e">
        <f t="shared" si="266"/>
        <v>#DIV/0!</v>
      </c>
      <c r="S1689" s="101" t="e">
        <f t="shared" si="267"/>
        <v>#N/A</v>
      </c>
      <c r="T1689" s="102"/>
      <c r="U1689" s="107"/>
      <c r="V1689" s="5"/>
    </row>
    <row r="1690" spans="1:22" ht="15.6" hidden="1" x14ac:dyDescent="0.3">
      <c r="A1690" s="18"/>
      <c r="B1690" s="92" t="str">
        <f>+IFERROR(VLOOKUP(A1690,'Details local delivery'!B:C,2,0),"-")</f>
        <v>-</v>
      </c>
      <c r="C1690" s="93" t="str">
        <f t="shared" si="261"/>
        <v>-</v>
      </c>
      <c r="D1690" s="94" t="str">
        <f>+IFERROR(VLOOKUP(A1690,'Details local delivery'!B:E,4,0),"-")</f>
        <v>-</v>
      </c>
      <c r="E1690" s="94" t="e">
        <f>VLOOKUP(A1690,'Details local delivery'!B:L,11,0)</f>
        <v>#N/A</v>
      </c>
      <c r="F1690" s="94">
        <f>SUMIFS('Details local delivery'!M:M,'Details local delivery'!G:G,'RECAP Delivery Plan '!A1690)</f>
        <v>0</v>
      </c>
      <c r="G1690" s="94" t="e">
        <f>VLOOKUP(A1690,'Details local delivery'!B:J,9,0)</f>
        <v>#N/A</v>
      </c>
      <c r="H1690" s="95">
        <f>SUMIFS('Details local delivery'!K:K,'Details local delivery'!G:G,'RECAP Delivery Plan '!A1690)</f>
        <v>0</v>
      </c>
      <c r="I1690" s="96">
        <f>SUMIFS('Details local delivery'!Y:Y,'Details local delivery'!B:B,A:A)</f>
        <v>0</v>
      </c>
      <c r="J1690" s="97" t="e">
        <f>AVERAGEIFS('Details local delivery'!W:W,'Details local delivery'!B:B,A1690)</f>
        <v>#DIV/0!</v>
      </c>
      <c r="K1690" s="96">
        <f>_xlfn.MAXIFS('Details local delivery'!Z:Z,'Details local delivery'!B:B,A1690)</f>
        <v>0</v>
      </c>
      <c r="L1690" s="96">
        <f>_xlfn.MAXIFS('Details local delivery'!AA:AA,'Details local delivery'!B:B,A1690)</f>
        <v>0</v>
      </c>
      <c r="M1690" s="96">
        <f>_xlfn.MAXIFS('Details local delivery'!AB:AB,'Details local delivery'!B:B,A1690)</f>
        <v>0</v>
      </c>
      <c r="N1690" s="104" t="e">
        <f t="shared" si="262"/>
        <v>#N/A</v>
      </c>
      <c r="O1690" s="104" t="e">
        <f t="shared" si="263"/>
        <v>#N/A</v>
      </c>
      <c r="P1690" s="99">
        <f t="shared" si="264"/>
        <v>0</v>
      </c>
      <c r="Q1690" s="100">
        <f t="shared" si="265"/>
        <v>0</v>
      </c>
      <c r="R1690" s="105" t="e">
        <f t="shared" si="266"/>
        <v>#DIV/0!</v>
      </c>
      <c r="S1690" s="101" t="e">
        <f t="shared" si="267"/>
        <v>#N/A</v>
      </c>
      <c r="T1690" s="102"/>
      <c r="U1690" s="107"/>
      <c r="V1690" s="5"/>
    </row>
    <row r="1691" spans="1:22" ht="15.6" hidden="1" x14ac:dyDescent="0.3">
      <c r="A1691" s="18"/>
      <c r="B1691" s="92" t="str">
        <f>+IFERROR(VLOOKUP(A1691,'Details local delivery'!B:C,2,0),"-")</f>
        <v>-</v>
      </c>
      <c r="C1691" s="93" t="str">
        <f t="shared" si="261"/>
        <v>-</v>
      </c>
      <c r="D1691" s="94" t="str">
        <f>+IFERROR(VLOOKUP(A1691,'Details local delivery'!B:E,4,0),"-")</f>
        <v>-</v>
      </c>
      <c r="E1691" s="94" t="e">
        <f>VLOOKUP(A1691,'Details local delivery'!B:L,11,0)</f>
        <v>#N/A</v>
      </c>
      <c r="F1691" s="94">
        <f>SUMIFS('Details local delivery'!M:M,'Details local delivery'!G:G,'RECAP Delivery Plan '!A1691)</f>
        <v>0</v>
      </c>
      <c r="G1691" s="94" t="e">
        <f>VLOOKUP(A1691,'Details local delivery'!B:J,9,0)</f>
        <v>#N/A</v>
      </c>
      <c r="H1691" s="95">
        <f>SUMIFS('Details local delivery'!K:K,'Details local delivery'!G:G,'RECAP Delivery Plan '!A1691)</f>
        <v>0</v>
      </c>
      <c r="I1691" s="96">
        <f>SUMIFS('Details local delivery'!Y:Y,'Details local delivery'!B:B,A:A)</f>
        <v>0</v>
      </c>
      <c r="J1691" s="97" t="e">
        <f>AVERAGEIFS('Details local delivery'!W:W,'Details local delivery'!B:B,A1691)</f>
        <v>#DIV/0!</v>
      </c>
      <c r="K1691" s="96">
        <f>_xlfn.MAXIFS('Details local delivery'!Z:Z,'Details local delivery'!B:B,A1691)</f>
        <v>0</v>
      </c>
      <c r="L1691" s="96">
        <f>_xlfn.MAXIFS('Details local delivery'!AA:AA,'Details local delivery'!B:B,A1691)</f>
        <v>0</v>
      </c>
      <c r="M1691" s="96">
        <f>_xlfn.MAXIFS('Details local delivery'!AB:AB,'Details local delivery'!B:B,A1691)</f>
        <v>0</v>
      </c>
      <c r="N1691" s="104" t="e">
        <f t="shared" si="262"/>
        <v>#N/A</v>
      </c>
      <c r="O1691" s="104" t="e">
        <f t="shared" si="263"/>
        <v>#N/A</v>
      </c>
      <c r="P1691" s="99">
        <f t="shared" si="264"/>
        <v>0</v>
      </c>
      <c r="Q1691" s="100">
        <f t="shared" si="265"/>
        <v>0</v>
      </c>
      <c r="R1691" s="105" t="e">
        <f t="shared" si="266"/>
        <v>#DIV/0!</v>
      </c>
      <c r="S1691" s="101" t="e">
        <f t="shared" si="267"/>
        <v>#N/A</v>
      </c>
      <c r="T1691" s="102"/>
      <c r="U1691" s="107"/>
      <c r="V1691" s="5"/>
    </row>
    <row r="1692" spans="1:22" ht="15.6" hidden="1" x14ac:dyDescent="0.3">
      <c r="A1692" s="18"/>
      <c r="B1692" s="92" t="str">
        <f>+IFERROR(VLOOKUP(A1692,'Details local delivery'!B:C,2,0),"-")</f>
        <v>-</v>
      </c>
      <c r="C1692" s="93" t="str">
        <f t="shared" si="261"/>
        <v>-</v>
      </c>
      <c r="D1692" s="94" t="str">
        <f>+IFERROR(VLOOKUP(A1692,'Details local delivery'!B:E,4,0),"-")</f>
        <v>-</v>
      </c>
      <c r="E1692" s="94" t="e">
        <f>VLOOKUP(A1692,'Details local delivery'!B:L,11,0)</f>
        <v>#N/A</v>
      </c>
      <c r="F1692" s="94">
        <f>SUMIFS('Details local delivery'!M:M,'Details local delivery'!G:G,'RECAP Delivery Plan '!A1692)</f>
        <v>0</v>
      </c>
      <c r="G1692" s="94" t="e">
        <f>VLOOKUP(A1692,'Details local delivery'!B:J,9,0)</f>
        <v>#N/A</v>
      </c>
      <c r="H1692" s="95">
        <f>SUMIFS('Details local delivery'!K:K,'Details local delivery'!G:G,'RECAP Delivery Plan '!A1692)</f>
        <v>0</v>
      </c>
      <c r="I1692" s="96">
        <f>SUMIFS('Details local delivery'!Y:Y,'Details local delivery'!B:B,A:A)</f>
        <v>0</v>
      </c>
      <c r="J1692" s="97" t="e">
        <f>AVERAGEIFS('Details local delivery'!W:W,'Details local delivery'!B:B,A1692)</f>
        <v>#DIV/0!</v>
      </c>
      <c r="K1692" s="96">
        <f>_xlfn.MAXIFS('Details local delivery'!Z:Z,'Details local delivery'!B:B,A1692)</f>
        <v>0</v>
      </c>
      <c r="L1692" s="96">
        <f>_xlfn.MAXIFS('Details local delivery'!AA:AA,'Details local delivery'!B:B,A1692)</f>
        <v>0</v>
      </c>
      <c r="M1692" s="96">
        <f>_xlfn.MAXIFS('Details local delivery'!AB:AB,'Details local delivery'!B:B,A1692)</f>
        <v>0</v>
      </c>
      <c r="N1692" s="104" t="e">
        <f t="shared" si="262"/>
        <v>#N/A</v>
      </c>
      <c r="O1692" s="104" t="e">
        <f t="shared" si="263"/>
        <v>#N/A</v>
      </c>
      <c r="P1692" s="99">
        <f t="shared" si="264"/>
        <v>0</v>
      </c>
      <c r="Q1692" s="100">
        <f t="shared" si="265"/>
        <v>0</v>
      </c>
      <c r="R1692" s="105" t="e">
        <f t="shared" si="266"/>
        <v>#DIV/0!</v>
      </c>
      <c r="S1692" s="101" t="e">
        <f t="shared" si="267"/>
        <v>#N/A</v>
      </c>
      <c r="T1692" s="102"/>
      <c r="U1692" s="107"/>
      <c r="V1692" s="5"/>
    </row>
    <row r="1693" spans="1:22" ht="15.6" hidden="1" x14ac:dyDescent="0.3">
      <c r="A1693" s="18"/>
      <c r="B1693" s="92" t="str">
        <f>+IFERROR(VLOOKUP(A1693,'Details local delivery'!B:C,2,0),"-")</f>
        <v>-</v>
      </c>
      <c r="C1693" s="93" t="str">
        <f t="shared" si="261"/>
        <v>-</v>
      </c>
      <c r="D1693" s="94" t="str">
        <f>+IFERROR(VLOOKUP(A1693,'Details local delivery'!B:E,4,0),"-")</f>
        <v>-</v>
      </c>
      <c r="E1693" s="94" t="e">
        <f>VLOOKUP(A1693,'Details local delivery'!B:L,11,0)</f>
        <v>#N/A</v>
      </c>
      <c r="F1693" s="94">
        <f>SUMIFS('Details local delivery'!M:M,'Details local delivery'!G:G,'RECAP Delivery Plan '!A1693)</f>
        <v>0</v>
      </c>
      <c r="G1693" s="94" t="e">
        <f>VLOOKUP(A1693,'Details local delivery'!B:J,9,0)</f>
        <v>#N/A</v>
      </c>
      <c r="H1693" s="95">
        <f>SUMIFS('Details local delivery'!K:K,'Details local delivery'!G:G,'RECAP Delivery Plan '!A1693)</f>
        <v>0</v>
      </c>
      <c r="I1693" s="96">
        <f>SUMIFS('Details local delivery'!Y:Y,'Details local delivery'!B:B,A:A)</f>
        <v>0</v>
      </c>
      <c r="J1693" s="97" t="e">
        <f>AVERAGEIFS('Details local delivery'!W:W,'Details local delivery'!B:B,A1693)</f>
        <v>#DIV/0!</v>
      </c>
      <c r="K1693" s="96">
        <f>_xlfn.MAXIFS('Details local delivery'!Z:Z,'Details local delivery'!B:B,A1693)</f>
        <v>0</v>
      </c>
      <c r="L1693" s="96">
        <f>_xlfn.MAXIFS('Details local delivery'!AA:AA,'Details local delivery'!B:B,A1693)</f>
        <v>0</v>
      </c>
      <c r="M1693" s="96">
        <f>_xlfn.MAXIFS('Details local delivery'!AB:AB,'Details local delivery'!B:B,A1693)</f>
        <v>0</v>
      </c>
      <c r="N1693" s="104" t="e">
        <f t="shared" si="262"/>
        <v>#N/A</v>
      </c>
      <c r="O1693" s="104" t="e">
        <f t="shared" si="263"/>
        <v>#N/A</v>
      </c>
      <c r="P1693" s="99">
        <f t="shared" si="264"/>
        <v>0</v>
      </c>
      <c r="Q1693" s="100">
        <f t="shared" si="265"/>
        <v>0</v>
      </c>
      <c r="R1693" s="105" t="e">
        <f t="shared" si="266"/>
        <v>#DIV/0!</v>
      </c>
      <c r="S1693" s="101" t="e">
        <f t="shared" si="267"/>
        <v>#N/A</v>
      </c>
      <c r="T1693" s="102"/>
      <c r="U1693" s="107"/>
      <c r="V1693" s="5"/>
    </row>
    <row r="1694" spans="1:22" ht="15.6" hidden="1" x14ac:dyDescent="0.3">
      <c r="A1694" s="18"/>
      <c r="B1694" s="92" t="str">
        <f>+IFERROR(VLOOKUP(A1694,'Details local delivery'!B:C,2,0),"-")</f>
        <v>-</v>
      </c>
      <c r="C1694" s="93" t="str">
        <f t="shared" si="261"/>
        <v>-</v>
      </c>
      <c r="D1694" s="94" t="str">
        <f>+IFERROR(VLOOKUP(A1694,'Details local delivery'!B:E,4,0),"-")</f>
        <v>-</v>
      </c>
      <c r="E1694" s="94" t="e">
        <f>VLOOKUP(A1694,'Details local delivery'!B:L,11,0)</f>
        <v>#N/A</v>
      </c>
      <c r="F1694" s="94">
        <f>SUMIFS('Details local delivery'!M:M,'Details local delivery'!G:G,'RECAP Delivery Plan '!A1694)</f>
        <v>0</v>
      </c>
      <c r="G1694" s="94" t="e">
        <f>VLOOKUP(A1694,'Details local delivery'!B:J,9,0)</f>
        <v>#N/A</v>
      </c>
      <c r="H1694" s="95">
        <f>SUMIFS('Details local delivery'!K:K,'Details local delivery'!G:G,'RECAP Delivery Plan '!A1694)</f>
        <v>0</v>
      </c>
      <c r="I1694" s="96">
        <f>SUMIFS('Details local delivery'!Y:Y,'Details local delivery'!B:B,A:A)</f>
        <v>0</v>
      </c>
      <c r="J1694" s="97" t="e">
        <f>AVERAGEIFS('Details local delivery'!W:W,'Details local delivery'!B:B,A1694)</f>
        <v>#DIV/0!</v>
      </c>
      <c r="K1694" s="96">
        <f>_xlfn.MAXIFS('Details local delivery'!Z:Z,'Details local delivery'!B:B,A1694)</f>
        <v>0</v>
      </c>
      <c r="L1694" s="96">
        <f>_xlfn.MAXIFS('Details local delivery'!AA:AA,'Details local delivery'!B:B,A1694)</f>
        <v>0</v>
      </c>
      <c r="M1694" s="96">
        <f>_xlfn.MAXIFS('Details local delivery'!AB:AB,'Details local delivery'!B:B,A1694)</f>
        <v>0</v>
      </c>
      <c r="N1694" s="104" t="e">
        <f t="shared" si="262"/>
        <v>#N/A</v>
      </c>
      <c r="O1694" s="104" t="e">
        <f t="shared" si="263"/>
        <v>#N/A</v>
      </c>
      <c r="P1694" s="99">
        <f t="shared" si="264"/>
        <v>0</v>
      </c>
      <c r="Q1694" s="100">
        <f t="shared" si="265"/>
        <v>0</v>
      </c>
      <c r="R1694" s="105" t="e">
        <f t="shared" si="266"/>
        <v>#DIV/0!</v>
      </c>
      <c r="S1694" s="101" t="e">
        <f t="shared" si="267"/>
        <v>#N/A</v>
      </c>
      <c r="T1694" s="102"/>
      <c r="U1694" s="107"/>
      <c r="V1694" s="5"/>
    </row>
    <row r="1695" spans="1:22" ht="15.6" hidden="1" x14ac:dyDescent="0.3">
      <c r="A1695" s="18"/>
      <c r="B1695" s="92" t="str">
        <f>+IFERROR(VLOOKUP(A1695,'Details local delivery'!B:C,2,0),"-")</f>
        <v>-</v>
      </c>
      <c r="C1695" s="93" t="str">
        <f t="shared" si="261"/>
        <v>-</v>
      </c>
      <c r="D1695" s="94" t="str">
        <f>+IFERROR(VLOOKUP(A1695,'Details local delivery'!B:E,4,0),"-")</f>
        <v>-</v>
      </c>
      <c r="E1695" s="94" t="e">
        <f>VLOOKUP(A1695,'Details local delivery'!B:L,11,0)</f>
        <v>#N/A</v>
      </c>
      <c r="F1695" s="94">
        <f>SUMIFS('Details local delivery'!M:M,'Details local delivery'!G:G,'RECAP Delivery Plan '!A1695)</f>
        <v>0</v>
      </c>
      <c r="G1695" s="94" t="e">
        <f>VLOOKUP(A1695,'Details local delivery'!B:J,9,0)</f>
        <v>#N/A</v>
      </c>
      <c r="H1695" s="95">
        <f>SUMIFS('Details local delivery'!K:K,'Details local delivery'!G:G,'RECAP Delivery Plan '!A1695)</f>
        <v>0</v>
      </c>
      <c r="I1695" s="96">
        <f>SUMIFS('Details local delivery'!Y:Y,'Details local delivery'!B:B,A:A)</f>
        <v>0</v>
      </c>
      <c r="J1695" s="97" t="e">
        <f>AVERAGEIFS('Details local delivery'!W:W,'Details local delivery'!B:B,A1695)</f>
        <v>#DIV/0!</v>
      </c>
      <c r="K1695" s="96">
        <f>_xlfn.MAXIFS('Details local delivery'!Z:Z,'Details local delivery'!B:B,A1695)</f>
        <v>0</v>
      </c>
      <c r="L1695" s="96">
        <f>_xlfn.MAXIFS('Details local delivery'!AA:AA,'Details local delivery'!B:B,A1695)</f>
        <v>0</v>
      </c>
      <c r="M1695" s="96">
        <f>_xlfn.MAXIFS('Details local delivery'!AB:AB,'Details local delivery'!B:B,A1695)</f>
        <v>0</v>
      </c>
      <c r="N1695" s="104" t="e">
        <f t="shared" si="262"/>
        <v>#N/A</v>
      </c>
      <c r="O1695" s="104" t="e">
        <f t="shared" si="263"/>
        <v>#N/A</v>
      </c>
      <c r="P1695" s="99">
        <f t="shared" si="264"/>
        <v>0</v>
      </c>
      <c r="Q1695" s="100">
        <f t="shared" si="265"/>
        <v>0</v>
      </c>
      <c r="R1695" s="105" t="e">
        <f t="shared" si="266"/>
        <v>#DIV/0!</v>
      </c>
      <c r="S1695" s="101" t="e">
        <f t="shared" si="267"/>
        <v>#N/A</v>
      </c>
      <c r="T1695" s="102"/>
      <c r="U1695" s="107"/>
      <c r="V1695" s="5"/>
    </row>
    <row r="1696" spans="1:22" ht="15.6" hidden="1" x14ac:dyDescent="0.3">
      <c r="A1696" s="18"/>
      <c r="B1696" s="92" t="str">
        <f>+IFERROR(VLOOKUP(A1696,'Details local delivery'!B:C,2,0),"-")</f>
        <v>-</v>
      </c>
      <c r="C1696" s="93" t="str">
        <f t="shared" si="261"/>
        <v>-</v>
      </c>
      <c r="D1696" s="94" t="str">
        <f>+IFERROR(VLOOKUP(A1696,'Details local delivery'!B:E,4,0),"-")</f>
        <v>-</v>
      </c>
      <c r="E1696" s="94" t="e">
        <f>VLOOKUP(A1696,'Details local delivery'!B:L,11,0)</f>
        <v>#N/A</v>
      </c>
      <c r="F1696" s="94">
        <f>SUMIFS('Details local delivery'!M:M,'Details local delivery'!G:G,'RECAP Delivery Plan '!A1696)</f>
        <v>0</v>
      </c>
      <c r="G1696" s="94" t="e">
        <f>VLOOKUP(A1696,'Details local delivery'!B:J,9,0)</f>
        <v>#N/A</v>
      </c>
      <c r="H1696" s="95">
        <f>SUMIFS('Details local delivery'!K:K,'Details local delivery'!G:G,'RECAP Delivery Plan '!A1696)</f>
        <v>0</v>
      </c>
      <c r="I1696" s="96">
        <f>SUMIFS('Details local delivery'!Y:Y,'Details local delivery'!B:B,A:A)</f>
        <v>0</v>
      </c>
      <c r="J1696" s="97" t="e">
        <f>AVERAGEIFS('Details local delivery'!W:W,'Details local delivery'!B:B,A1696)</f>
        <v>#DIV/0!</v>
      </c>
      <c r="K1696" s="96">
        <f>_xlfn.MAXIFS('Details local delivery'!Z:Z,'Details local delivery'!B:B,A1696)</f>
        <v>0</v>
      </c>
      <c r="L1696" s="96">
        <f>_xlfn.MAXIFS('Details local delivery'!AA:AA,'Details local delivery'!B:B,A1696)</f>
        <v>0</v>
      </c>
      <c r="M1696" s="256">
        <f>IFERROR(_xlfn.MAXIFS('Details local delivery'!AB:AB,'Details local delivery'!B:B,A1696),"-")</f>
        <v>0</v>
      </c>
      <c r="N1696" s="104" t="e">
        <f t="shared" si="262"/>
        <v>#N/A</v>
      </c>
      <c r="O1696" s="104" t="e">
        <f t="shared" si="263"/>
        <v>#N/A</v>
      </c>
      <c r="P1696" s="99">
        <f t="shared" si="264"/>
        <v>0</v>
      </c>
      <c r="Q1696" s="100">
        <f t="shared" si="265"/>
        <v>0</v>
      </c>
      <c r="R1696" s="105" t="e">
        <f t="shared" si="266"/>
        <v>#DIV/0!</v>
      </c>
      <c r="S1696" s="101" t="e">
        <f t="shared" si="267"/>
        <v>#N/A</v>
      </c>
      <c r="T1696" s="102"/>
      <c r="U1696" s="107"/>
      <c r="V1696" s="5"/>
    </row>
    <row r="1697" spans="1:22" ht="15.6" hidden="1" x14ac:dyDescent="0.3">
      <c r="A1697" s="18"/>
      <c r="B1697" s="92" t="str">
        <f>+IFERROR(VLOOKUP(A1697,'Details local delivery'!B:C,2,0),"-")</f>
        <v>-</v>
      </c>
      <c r="C1697" s="93" t="str">
        <f t="shared" ref="C1697:C1760" si="268">B1697</f>
        <v>-</v>
      </c>
      <c r="D1697" s="94" t="str">
        <f>+IFERROR(VLOOKUP(A1697,'Details local delivery'!B:E,4,0),"-")</f>
        <v>-</v>
      </c>
      <c r="E1697" s="94" t="e">
        <f>VLOOKUP(A1697,'Details local delivery'!B:L,11,0)</f>
        <v>#N/A</v>
      </c>
      <c r="F1697" s="94">
        <f>SUMIFS('Details local delivery'!M:M,'Details local delivery'!G:G,'RECAP Delivery Plan '!A1697)</f>
        <v>0</v>
      </c>
      <c r="G1697" s="94" t="e">
        <f>VLOOKUP(A1697,'Details local delivery'!B:J,9,0)</f>
        <v>#N/A</v>
      </c>
      <c r="H1697" s="95">
        <f>SUMIFS('Details local delivery'!K:K,'Details local delivery'!G:G,'RECAP Delivery Plan '!A1697)</f>
        <v>0</v>
      </c>
      <c r="I1697" s="96">
        <f>SUMIFS('Details local delivery'!Y:Y,'Details local delivery'!B:B,A:A)</f>
        <v>0</v>
      </c>
      <c r="J1697" s="97" t="e">
        <f>AVERAGEIFS('Details local delivery'!W:W,'Details local delivery'!B:B,A1697)</f>
        <v>#DIV/0!</v>
      </c>
      <c r="K1697" s="96">
        <f>_xlfn.MAXIFS('Details local delivery'!Z:Z,'Details local delivery'!B:B,A1697)</f>
        <v>0</v>
      </c>
      <c r="L1697" s="96">
        <f>_xlfn.MAXIFS('Details local delivery'!AA:AA,'Details local delivery'!B:B,A1697)</f>
        <v>0</v>
      </c>
      <c r="M1697" s="256">
        <f>IFERROR(_xlfn.MAXIFS('Details local delivery'!AB:AB,'Details local delivery'!B:B,A1697),"-")</f>
        <v>0</v>
      </c>
      <c r="N1697" s="104" t="e">
        <f t="shared" ref="N1697:N1760" si="269">+F1697/E1697</f>
        <v>#N/A</v>
      </c>
      <c r="O1697" s="104" t="e">
        <f t="shared" ref="O1697:O1760" si="270">+H1697/G1697</f>
        <v>#N/A</v>
      </c>
      <c r="P1697" s="99">
        <f t="shared" ref="P1697:P1760" si="271">K1697+L1697+M1697</f>
        <v>0</v>
      </c>
      <c r="Q1697" s="100">
        <f t="shared" ref="Q1697:Q1760" si="272">P1697+I1697</f>
        <v>0</v>
      </c>
      <c r="R1697" s="105" t="e">
        <f t="shared" ref="R1697:R1760" si="273">Q1697/P1697</f>
        <v>#DIV/0!</v>
      </c>
      <c r="S1697" s="101" t="e">
        <f t="shared" si="267"/>
        <v>#N/A</v>
      </c>
      <c r="T1697" s="102"/>
      <c r="U1697" s="107"/>
      <c r="V1697" s="5"/>
    </row>
    <row r="1698" spans="1:22" ht="15.6" hidden="1" x14ac:dyDescent="0.3">
      <c r="A1698" s="18"/>
      <c r="B1698" s="92" t="str">
        <f>+IFERROR(VLOOKUP(A1698,'Details local delivery'!B:C,2,0),"-")</f>
        <v>-</v>
      </c>
      <c r="C1698" s="93" t="str">
        <f t="shared" si="268"/>
        <v>-</v>
      </c>
      <c r="D1698" s="94" t="str">
        <f>+IFERROR(VLOOKUP(A1698,'Details local delivery'!B:E,4,0),"-")</f>
        <v>-</v>
      </c>
      <c r="E1698" s="94" t="e">
        <f>VLOOKUP(A1698,'Details local delivery'!B:L,11,0)</f>
        <v>#N/A</v>
      </c>
      <c r="F1698" s="94">
        <f>SUMIFS('Details local delivery'!M:M,'Details local delivery'!G:G,'RECAP Delivery Plan '!A1698)</f>
        <v>0</v>
      </c>
      <c r="G1698" s="94" t="e">
        <f>VLOOKUP(A1698,'Details local delivery'!B:J,9,0)</f>
        <v>#N/A</v>
      </c>
      <c r="H1698" s="95">
        <f>SUMIFS('Details local delivery'!K:K,'Details local delivery'!G:G,'RECAP Delivery Plan '!A1698)</f>
        <v>0</v>
      </c>
      <c r="I1698" s="96">
        <f>SUMIFS('Details local delivery'!Y:Y,'Details local delivery'!B:B,A:A)</f>
        <v>0</v>
      </c>
      <c r="J1698" s="97" t="e">
        <f>AVERAGEIFS('Details local delivery'!W:W,'Details local delivery'!B:B,A1698)</f>
        <v>#DIV/0!</v>
      </c>
      <c r="K1698" s="96">
        <f>_xlfn.MAXIFS('Details local delivery'!Z:Z,'Details local delivery'!B:B,A1698)</f>
        <v>0</v>
      </c>
      <c r="L1698" s="96">
        <f>_xlfn.MAXIFS('Details local delivery'!AA:AA,'Details local delivery'!B:B,A1698)</f>
        <v>0</v>
      </c>
      <c r="M1698" s="256">
        <f>IFERROR(_xlfn.MAXIFS('Details local delivery'!AB:AB,'Details local delivery'!B:B,A1698),"-")</f>
        <v>0</v>
      </c>
      <c r="N1698" s="104" t="e">
        <f t="shared" si="269"/>
        <v>#N/A</v>
      </c>
      <c r="O1698" s="104" t="e">
        <f t="shared" si="270"/>
        <v>#N/A</v>
      </c>
      <c r="P1698" s="99">
        <f t="shared" si="271"/>
        <v>0</v>
      </c>
      <c r="Q1698" s="100">
        <f t="shared" si="272"/>
        <v>0</v>
      </c>
      <c r="R1698" s="105" t="e">
        <f t="shared" si="273"/>
        <v>#DIV/0!</v>
      </c>
      <c r="S1698" s="101" t="e">
        <f t="shared" si="267"/>
        <v>#N/A</v>
      </c>
      <c r="T1698" s="102"/>
      <c r="U1698" s="107"/>
      <c r="V1698" s="5"/>
    </row>
    <row r="1699" spans="1:22" ht="15.6" hidden="1" x14ac:dyDescent="0.3">
      <c r="A1699" s="18"/>
      <c r="B1699" s="92" t="str">
        <f>+IFERROR(VLOOKUP(A1699,'Details local delivery'!B:C,2,0),"-")</f>
        <v>-</v>
      </c>
      <c r="C1699" s="93" t="str">
        <f t="shared" si="268"/>
        <v>-</v>
      </c>
      <c r="D1699" s="94" t="str">
        <f>+IFERROR(VLOOKUP(A1699,'Details local delivery'!B:E,4,0),"-")</f>
        <v>-</v>
      </c>
      <c r="E1699" s="94" t="e">
        <f>VLOOKUP(A1699,'Details local delivery'!B:L,11,0)</f>
        <v>#N/A</v>
      </c>
      <c r="F1699" s="94">
        <f>SUMIFS('Details local delivery'!M:M,'Details local delivery'!G:G,'RECAP Delivery Plan '!A1699)</f>
        <v>0</v>
      </c>
      <c r="G1699" s="94" t="e">
        <f>VLOOKUP(A1699,'Details local delivery'!B:J,9,0)</f>
        <v>#N/A</v>
      </c>
      <c r="H1699" s="95">
        <f>SUMIFS('Details local delivery'!K:K,'Details local delivery'!G:G,'RECAP Delivery Plan '!A1699)</f>
        <v>0</v>
      </c>
      <c r="I1699" s="96">
        <f>SUMIFS('Details local delivery'!Y:Y,'Details local delivery'!B:B,A:A)</f>
        <v>0</v>
      </c>
      <c r="J1699" s="97" t="e">
        <f>AVERAGEIFS('Details local delivery'!W:W,'Details local delivery'!B:B,A1699)</f>
        <v>#DIV/0!</v>
      </c>
      <c r="K1699" s="96">
        <f>_xlfn.MAXIFS('Details local delivery'!Z:Z,'Details local delivery'!B:B,A1699)</f>
        <v>0</v>
      </c>
      <c r="L1699" s="96">
        <f>_xlfn.MAXIFS('Details local delivery'!AA:AA,'Details local delivery'!B:B,A1699)</f>
        <v>0</v>
      </c>
      <c r="M1699" s="256">
        <f>IFERROR(_xlfn.MAXIFS('Details local delivery'!AB:AB,'Details local delivery'!B:B,A1699),"-")</f>
        <v>0</v>
      </c>
      <c r="N1699" s="104" t="e">
        <f t="shared" si="269"/>
        <v>#N/A</v>
      </c>
      <c r="O1699" s="104" t="e">
        <f t="shared" si="270"/>
        <v>#N/A</v>
      </c>
      <c r="P1699" s="99">
        <f t="shared" si="271"/>
        <v>0</v>
      </c>
      <c r="Q1699" s="100">
        <f t="shared" si="272"/>
        <v>0</v>
      </c>
      <c r="R1699" s="105" t="e">
        <f t="shared" si="273"/>
        <v>#DIV/0!</v>
      </c>
      <c r="S1699" s="101" t="e">
        <f t="shared" si="267"/>
        <v>#N/A</v>
      </c>
      <c r="T1699" s="102"/>
      <c r="U1699" s="107"/>
      <c r="V1699" s="5"/>
    </row>
    <row r="1700" spans="1:22" ht="15.6" hidden="1" x14ac:dyDescent="0.3">
      <c r="A1700" s="18"/>
      <c r="B1700" s="92" t="str">
        <f>+IFERROR(VLOOKUP(A1700,'Details local delivery'!B:C,2,0),"-")</f>
        <v>-</v>
      </c>
      <c r="C1700" s="93" t="str">
        <f t="shared" si="268"/>
        <v>-</v>
      </c>
      <c r="D1700" s="94" t="str">
        <f>+IFERROR(VLOOKUP(A1700,'Details local delivery'!B:E,4,0),"-")</f>
        <v>-</v>
      </c>
      <c r="E1700" s="94" t="e">
        <f>VLOOKUP(A1700,'Details local delivery'!B:L,11,0)</f>
        <v>#N/A</v>
      </c>
      <c r="F1700" s="94">
        <f>SUMIFS('Details local delivery'!M:M,'Details local delivery'!G:G,'RECAP Delivery Plan '!A1700)</f>
        <v>0</v>
      </c>
      <c r="G1700" s="94" t="e">
        <f>VLOOKUP(A1700,'Details local delivery'!B:J,9,0)</f>
        <v>#N/A</v>
      </c>
      <c r="H1700" s="95">
        <f>SUMIFS('Details local delivery'!K:K,'Details local delivery'!G:G,'RECAP Delivery Plan '!A1700)</f>
        <v>0</v>
      </c>
      <c r="I1700" s="96">
        <f>SUMIFS('Details local delivery'!Y:Y,'Details local delivery'!B:B,A:A)</f>
        <v>0</v>
      </c>
      <c r="J1700" s="97" t="e">
        <f>AVERAGEIFS('Details local delivery'!W:W,'Details local delivery'!B:B,A1700)</f>
        <v>#DIV/0!</v>
      </c>
      <c r="K1700" s="96">
        <f>_xlfn.MAXIFS('Details local delivery'!Z:Z,'Details local delivery'!B:B,A1700)</f>
        <v>0</v>
      </c>
      <c r="L1700" s="96">
        <f>_xlfn.MAXIFS('Details local delivery'!AA:AA,'Details local delivery'!B:B,A1700)</f>
        <v>0</v>
      </c>
      <c r="M1700" s="256">
        <f>IFERROR(_xlfn.MAXIFS('Details local delivery'!AB:AB,'Details local delivery'!B:B,A1700),"-")</f>
        <v>0</v>
      </c>
      <c r="N1700" s="104" t="e">
        <f t="shared" si="269"/>
        <v>#N/A</v>
      </c>
      <c r="O1700" s="104" t="e">
        <f t="shared" si="270"/>
        <v>#N/A</v>
      </c>
      <c r="P1700" s="99">
        <f t="shared" si="271"/>
        <v>0</v>
      </c>
      <c r="Q1700" s="100">
        <f t="shared" si="272"/>
        <v>0</v>
      </c>
      <c r="R1700" s="105" t="e">
        <f t="shared" si="273"/>
        <v>#DIV/0!</v>
      </c>
      <c r="S1700" s="101" t="e">
        <f t="shared" si="267"/>
        <v>#N/A</v>
      </c>
      <c r="T1700" s="102"/>
      <c r="U1700" s="107"/>
      <c r="V1700" s="5"/>
    </row>
    <row r="1701" spans="1:22" ht="15.6" hidden="1" x14ac:dyDescent="0.3">
      <c r="A1701" s="18"/>
      <c r="B1701" s="92" t="str">
        <f>+IFERROR(VLOOKUP(A1701,'Details local delivery'!B:C,2,0),"-")</f>
        <v>-</v>
      </c>
      <c r="C1701" s="93" t="str">
        <f t="shared" si="268"/>
        <v>-</v>
      </c>
      <c r="D1701" s="94" t="str">
        <f>+IFERROR(VLOOKUP(A1701,'Details local delivery'!B:E,4,0),"-")</f>
        <v>-</v>
      </c>
      <c r="E1701" s="94" t="e">
        <f>VLOOKUP(A1701,'Details local delivery'!B:L,11,0)</f>
        <v>#N/A</v>
      </c>
      <c r="F1701" s="94">
        <f>SUMIFS('Details local delivery'!M:M,'Details local delivery'!G:G,'RECAP Delivery Plan '!A1701)</f>
        <v>0</v>
      </c>
      <c r="G1701" s="94" t="e">
        <f>VLOOKUP(A1701,'Details local delivery'!B:J,9,0)</f>
        <v>#N/A</v>
      </c>
      <c r="H1701" s="95">
        <f>SUMIFS('Details local delivery'!K:K,'Details local delivery'!G:G,'RECAP Delivery Plan '!A1701)</f>
        <v>0</v>
      </c>
      <c r="I1701" s="96">
        <f>SUMIFS('Details local delivery'!Y:Y,'Details local delivery'!B:B,A:A)</f>
        <v>0</v>
      </c>
      <c r="J1701" s="97" t="e">
        <f>AVERAGEIFS('Details local delivery'!W:W,'Details local delivery'!B:B,A1701)</f>
        <v>#DIV/0!</v>
      </c>
      <c r="K1701" s="96">
        <f>_xlfn.MAXIFS('Details local delivery'!Z:Z,'Details local delivery'!B:B,A1701)</f>
        <v>0</v>
      </c>
      <c r="L1701" s="96">
        <f>_xlfn.MAXIFS('Details local delivery'!AA:AA,'Details local delivery'!B:B,A1701)</f>
        <v>0</v>
      </c>
      <c r="M1701" s="256">
        <f>IFERROR(_xlfn.MAXIFS('Details local delivery'!AB:AB,'Details local delivery'!B:B,A1701),"-")</f>
        <v>0</v>
      </c>
      <c r="N1701" s="104" t="e">
        <f t="shared" si="269"/>
        <v>#N/A</v>
      </c>
      <c r="O1701" s="104" t="e">
        <f t="shared" si="270"/>
        <v>#N/A</v>
      </c>
      <c r="P1701" s="99">
        <f t="shared" si="271"/>
        <v>0</v>
      </c>
      <c r="Q1701" s="100">
        <f t="shared" si="272"/>
        <v>0</v>
      </c>
      <c r="R1701" s="105" t="e">
        <f t="shared" si="273"/>
        <v>#DIV/0!</v>
      </c>
      <c r="S1701" s="101" t="e">
        <f t="shared" si="267"/>
        <v>#N/A</v>
      </c>
      <c r="T1701" s="102"/>
      <c r="U1701" s="107"/>
      <c r="V1701" s="5"/>
    </row>
    <row r="1702" spans="1:22" ht="15.6" hidden="1" x14ac:dyDescent="0.3">
      <c r="A1702" s="18"/>
      <c r="B1702" s="92" t="str">
        <f>+IFERROR(VLOOKUP(A1702,'Details local delivery'!B:C,2,0),"-")</f>
        <v>-</v>
      </c>
      <c r="C1702" s="93" t="str">
        <f t="shared" si="268"/>
        <v>-</v>
      </c>
      <c r="D1702" s="94" t="str">
        <f>+IFERROR(VLOOKUP(A1702,'Details local delivery'!B:E,4,0),"-")</f>
        <v>-</v>
      </c>
      <c r="E1702" s="94" t="e">
        <f>VLOOKUP(A1702,'Details local delivery'!B:L,11,0)</f>
        <v>#N/A</v>
      </c>
      <c r="F1702" s="94">
        <f>SUMIFS('Details local delivery'!M:M,'Details local delivery'!G:G,'RECAP Delivery Plan '!A1702)</f>
        <v>0</v>
      </c>
      <c r="G1702" s="94" t="e">
        <f>VLOOKUP(A1702,'Details local delivery'!B:J,9,0)</f>
        <v>#N/A</v>
      </c>
      <c r="H1702" s="95">
        <f>SUMIFS('Details local delivery'!K:K,'Details local delivery'!G:G,'RECAP Delivery Plan '!A1702)</f>
        <v>0</v>
      </c>
      <c r="I1702" s="96">
        <f>SUMIFS('Details local delivery'!Y:Y,'Details local delivery'!B:B,A:A)</f>
        <v>0</v>
      </c>
      <c r="J1702" s="97" t="e">
        <f>AVERAGEIFS('Details local delivery'!W:W,'Details local delivery'!B:B,A1702)</f>
        <v>#DIV/0!</v>
      </c>
      <c r="K1702" s="96">
        <f>_xlfn.MAXIFS('Details local delivery'!Z:Z,'Details local delivery'!B:B,A1702)</f>
        <v>0</v>
      </c>
      <c r="L1702" s="96">
        <f>_xlfn.MAXIFS('Details local delivery'!AA:AA,'Details local delivery'!B:B,A1702)</f>
        <v>0</v>
      </c>
      <c r="M1702" s="256">
        <f>IFERROR(_xlfn.MAXIFS('Details local delivery'!AB:AB,'Details local delivery'!B:B,A1702),"-")</f>
        <v>0</v>
      </c>
      <c r="N1702" s="104" t="e">
        <f t="shared" si="269"/>
        <v>#N/A</v>
      </c>
      <c r="O1702" s="104" t="e">
        <f t="shared" si="270"/>
        <v>#N/A</v>
      </c>
      <c r="P1702" s="99">
        <f t="shared" si="271"/>
        <v>0</v>
      </c>
      <c r="Q1702" s="100">
        <f t="shared" si="272"/>
        <v>0</v>
      </c>
      <c r="R1702" s="105" t="e">
        <f t="shared" si="273"/>
        <v>#DIV/0!</v>
      </c>
      <c r="S1702" s="101" t="e">
        <f t="shared" si="267"/>
        <v>#N/A</v>
      </c>
      <c r="T1702" s="102"/>
      <c r="U1702" s="107"/>
      <c r="V1702" s="5"/>
    </row>
    <row r="1703" spans="1:22" ht="15.6" hidden="1" x14ac:dyDescent="0.3">
      <c r="A1703" s="18"/>
      <c r="B1703" s="92" t="str">
        <f>+IFERROR(VLOOKUP(A1703,'Details local delivery'!B:C,2,0),"-")</f>
        <v>-</v>
      </c>
      <c r="C1703" s="93" t="str">
        <f t="shared" si="268"/>
        <v>-</v>
      </c>
      <c r="D1703" s="94" t="str">
        <f>+IFERROR(VLOOKUP(A1703,'Details local delivery'!B:E,4,0),"-")</f>
        <v>-</v>
      </c>
      <c r="E1703" s="94" t="e">
        <f>VLOOKUP(A1703,'Details local delivery'!B:L,11,0)</f>
        <v>#N/A</v>
      </c>
      <c r="F1703" s="94">
        <f>SUMIFS('Details local delivery'!M:M,'Details local delivery'!G:G,'RECAP Delivery Plan '!A1703)</f>
        <v>0</v>
      </c>
      <c r="G1703" s="94" t="e">
        <f>VLOOKUP(A1703,'Details local delivery'!B:J,9,0)</f>
        <v>#N/A</v>
      </c>
      <c r="H1703" s="95">
        <f>SUMIFS('Details local delivery'!K:K,'Details local delivery'!G:G,'RECAP Delivery Plan '!A1703)</f>
        <v>0</v>
      </c>
      <c r="I1703" s="96">
        <f>SUMIFS('Details local delivery'!Y:Y,'Details local delivery'!B:B,A:A)</f>
        <v>0</v>
      </c>
      <c r="J1703" s="97" t="e">
        <f>AVERAGEIFS('Details local delivery'!W:W,'Details local delivery'!B:B,A1703)</f>
        <v>#DIV/0!</v>
      </c>
      <c r="K1703" s="96">
        <f>_xlfn.MAXIFS('Details local delivery'!Z:Z,'Details local delivery'!B:B,A1703)</f>
        <v>0</v>
      </c>
      <c r="L1703" s="96">
        <f>_xlfn.MAXIFS('Details local delivery'!AA:AA,'Details local delivery'!B:B,A1703)</f>
        <v>0</v>
      </c>
      <c r="M1703" s="256">
        <f>IFERROR(_xlfn.MAXIFS('Details local delivery'!AB:AB,'Details local delivery'!B:B,A1703),"-")</f>
        <v>0</v>
      </c>
      <c r="N1703" s="104" t="e">
        <f t="shared" si="269"/>
        <v>#N/A</v>
      </c>
      <c r="O1703" s="104" t="e">
        <f t="shared" si="270"/>
        <v>#N/A</v>
      </c>
      <c r="P1703" s="99">
        <f t="shared" si="271"/>
        <v>0</v>
      </c>
      <c r="Q1703" s="100">
        <f t="shared" si="272"/>
        <v>0</v>
      </c>
      <c r="R1703" s="105" t="e">
        <f t="shared" si="273"/>
        <v>#DIV/0!</v>
      </c>
      <c r="S1703" s="101" t="e">
        <f t="shared" si="267"/>
        <v>#N/A</v>
      </c>
      <c r="T1703" s="102"/>
      <c r="U1703" s="107"/>
      <c r="V1703" s="5"/>
    </row>
    <row r="1704" spans="1:22" ht="15.6" hidden="1" x14ac:dyDescent="0.3">
      <c r="A1704" s="18"/>
      <c r="B1704" s="92" t="str">
        <f>+IFERROR(VLOOKUP(A1704,'Details local delivery'!B:C,2,0),"-")</f>
        <v>-</v>
      </c>
      <c r="C1704" s="93" t="str">
        <f t="shared" si="268"/>
        <v>-</v>
      </c>
      <c r="D1704" s="94" t="str">
        <f>+IFERROR(VLOOKUP(A1704,'Details local delivery'!B:E,4,0),"-")</f>
        <v>-</v>
      </c>
      <c r="E1704" s="94" t="e">
        <f>VLOOKUP(A1704,'Details local delivery'!B:L,11,0)</f>
        <v>#N/A</v>
      </c>
      <c r="F1704" s="94">
        <f>SUMIFS('Details local delivery'!M:M,'Details local delivery'!G:G,'RECAP Delivery Plan '!A1704)</f>
        <v>0</v>
      </c>
      <c r="G1704" s="94" t="e">
        <f>VLOOKUP(A1704,'Details local delivery'!B:J,9,0)</f>
        <v>#N/A</v>
      </c>
      <c r="H1704" s="95">
        <f>SUMIFS('Details local delivery'!K:K,'Details local delivery'!G:G,'RECAP Delivery Plan '!A1704)</f>
        <v>0</v>
      </c>
      <c r="I1704" s="96">
        <f>SUMIFS('Details local delivery'!Y:Y,'Details local delivery'!B:B,A:A)</f>
        <v>0</v>
      </c>
      <c r="J1704" s="97" t="e">
        <f>AVERAGEIFS('Details local delivery'!W:W,'Details local delivery'!B:B,A1704)</f>
        <v>#DIV/0!</v>
      </c>
      <c r="K1704" s="96">
        <f>_xlfn.MAXIFS('Details local delivery'!Z:Z,'Details local delivery'!B:B,A1704)</f>
        <v>0</v>
      </c>
      <c r="L1704" s="96">
        <f>_xlfn.MAXIFS('Details local delivery'!AA:AA,'Details local delivery'!B:B,A1704)</f>
        <v>0</v>
      </c>
      <c r="M1704" s="256">
        <f>IFERROR(_xlfn.MAXIFS('Details local delivery'!AB:AB,'Details local delivery'!B:B,A1704),"-")</f>
        <v>0</v>
      </c>
      <c r="N1704" s="104" t="e">
        <f t="shared" si="269"/>
        <v>#N/A</v>
      </c>
      <c r="O1704" s="104" t="e">
        <f t="shared" si="270"/>
        <v>#N/A</v>
      </c>
      <c r="P1704" s="99">
        <f t="shared" si="271"/>
        <v>0</v>
      </c>
      <c r="Q1704" s="100">
        <f t="shared" si="272"/>
        <v>0</v>
      </c>
      <c r="R1704" s="105" t="e">
        <f t="shared" si="273"/>
        <v>#DIV/0!</v>
      </c>
      <c r="S1704" s="101" t="e">
        <f t="shared" si="267"/>
        <v>#N/A</v>
      </c>
      <c r="T1704" s="102"/>
      <c r="U1704" s="107"/>
      <c r="V1704" s="5"/>
    </row>
    <row r="1705" spans="1:22" ht="15.6" hidden="1" x14ac:dyDescent="0.3">
      <c r="A1705" s="18"/>
      <c r="B1705" s="92" t="str">
        <f>+IFERROR(VLOOKUP(A1705,'Details local delivery'!B:C,2,0),"-")</f>
        <v>-</v>
      </c>
      <c r="C1705" s="93" t="str">
        <f t="shared" si="268"/>
        <v>-</v>
      </c>
      <c r="D1705" s="94" t="str">
        <f>+IFERROR(VLOOKUP(A1705,'Details local delivery'!B:E,4,0),"-")</f>
        <v>-</v>
      </c>
      <c r="E1705" s="94" t="e">
        <f>VLOOKUP(A1705,'Details local delivery'!B:L,11,0)</f>
        <v>#N/A</v>
      </c>
      <c r="F1705" s="94">
        <f>SUMIFS('Details local delivery'!M:M,'Details local delivery'!G:G,'RECAP Delivery Plan '!A1705)</f>
        <v>0</v>
      </c>
      <c r="G1705" s="94" t="e">
        <f>VLOOKUP(A1705,'Details local delivery'!B:J,9,0)</f>
        <v>#N/A</v>
      </c>
      <c r="H1705" s="95">
        <f>SUMIFS('Details local delivery'!K:K,'Details local delivery'!G:G,'RECAP Delivery Plan '!A1705)</f>
        <v>0</v>
      </c>
      <c r="I1705" s="96">
        <f>SUMIFS('Details local delivery'!Y:Y,'Details local delivery'!B:B,A:A)</f>
        <v>0</v>
      </c>
      <c r="J1705" s="97" t="e">
        <f>AVERAGEIFS('Details local delivery'!W:W,'Details local delivery'!B:B,A1705)</f>
        <v>#DIV/0!</v>
      </c>
      <c r="K1705" s="96">
        <f>_xlfn.MAXIFS('Details local delivery'!Z:Z,'Details local delivery'!B:B,A1705)</f>
        <v>0</v>
      </c>
      <c r="L1705" s="96">
        <f>_xlfn.MAXIFS('Details local delivery'!AA:AA,'Details local delivery'!B:B,A1705)</f>
        <v>0</v>
      </c>
      <c r="M1705" s="96">
        <f>_xlfn.MAXIFS('Details local delivery'!AB:AB,'Details local delivery'!B:B,A1705)</f>
        <v>0</v>
      </c>
      <c r="N1705" s="104" t="e">
        <f t="shared" si="269"/>
        <v>#N/A</v>
      </c>
      <c r="O1705" s="104" t="e">
        <f t="shared" si="270"/>
        <v>#N/A</v>
      </c>
      <c r="P1705" s="99">
        <f t="shared" si="271"/>
        <v>0</v>
      </c>
      <c r="Q1705" s="100">
        <f t="shared" si="272"/>
        <v>0</v>
      </c>
      <c r="R1705" s="105" t="e">
        <f t="shared" si="273"/>
        <v>#DIV/0!</v>
      </c>
      <c r="S1705" s="101" t="e">
        <f t="shared" si="267"/>
        <v>#N/A</v>
      </c>
      <c r="T1705" s="102"/>
      <c r="U1705" s="107"/>
      <c r="V1705" s="5"/>
    </row>
    <row r="1706" spans="1:22" ht="15.6" hidden="1" x14ac:dyDescent="0.3">
      <c r="A1706" s="18"/>
      <c r="B1706" s="92" t="str">
        <f>+IFERROR(VLOOKUP(A1706,'Details local delivery'!B:C,2,0),"-")</f>
        <v>-</v>
      </c>
      <c r="C1706" s="93" t="str">
        <f t="shared" si="268"/>
        <v>-</v>
      </c>
      <c r="D1706" s="94" t="str">
        <f>+IFERROR(VLOOKUP(A1706,'Details local delivery'!B:E,4,0),"-")</f>
        <v>-</v>
      </c>
      <c r="E1706" s="94" t="e">
        <f>VLOOKUP(A1706,'Details local delivery'!B:L,11,0)</f>
        <v>#N/A</v>
      </c>
      <c r="F1706" s="94">
        <f>SUMIFS('Details local delivery'!M:M,'Details local delivery'!G:G,'RECAP Delivery Plan '!A1706)</f>
        <v>0</v>
      </c>
      <c r="G1706" s="94" t="e">
        <f>VLOOKUP(A1706,'Details local delivery'!B:J,9,0)</f>
        <v>#N/A</v>
      </c>
      <c r="H1706" s="95">
        <f>SUMIFS('Details local delivery'!K:K,'Details local delivery'!G:G,'RECAP Delivery Plan '!A1706)</f>
        <v>0</v>
      </c>
      <c r="I1706" s="96">
        <f>SUMIFS('Details local delivery'!Y:Y,'Details local delivery'!B:B,A:A)</f>
        <v>0</v>
      </c>
      <c r="J1706" s="97" t="e">
        <f>AVERAGEIFS('Details local delivery'!W:W,'Details local delivery'!B:B,A1706)</f>
        <v>#DIV/0!</v>
      </c>
      <c r="K1706" s="96">
        <f>_xlfn.MAXIFS('Details local delivery'!Z:Z,'Details local delivery'!B:B,A1706)</f>
        <v>0</v>
      </c>
      <c r="L1706" s="96">
        <f>_xlfn.MAXIFS('Details local delivery'!AA:AA,'Details local delivery'!B:B,A1706)</f>
        <v>0</v>
      </c>
      <c r="M1706" s="256">
        <f>IFERROR(_xlfn.MAXIFS('Details local delivery'!AB:AB,'Details local delivery'!B:B,A1706),"-")</f>
        <v>0</v>
      </c>
      <c r="N1706" s="104" t="e">
        <f t="shared" si="269"/>
        <v>#N/A</v>
      </c>
      <c r="O1706" s="104" t="e">
        <f t="shared" si="270"/>
        <v>#N/A</v>
      </c>
      <c r="P1706" s="99">
        <f t="shared" si="271"/>
        <v>0</v>
      </c>
      <c r="Q1706" s="100">
        <f t="shared" si="272"/>
        <v>0</v>
      </c>
      <c r="R1706" s="105" t="e">
        <f t="shared" si="273"/>
        <v>#DIV/0!</v>
      </c>
      <c r="S1706" s="101" t="e">
        <f t="shared" si="267"/>
        <v>#N/A</v>
      </c>
      <c r="T1706" s="102"/>
      <c r="U1706" s="107"/>
      <c r="V1706" s="5"/>
    </row>
    <row r="1707" spans="1:22" ht="15.6" hidden="1" x14ac:dyDescent="0.3">
      <c r="A1707" s="18"/>
      <c r="B1707" s="92" t="str">
        <f>+IFERROR(VLOOKUP(A1707,'Details local delivery'!B:C,2,0),"-")</f>
        <v>-</v>
      </c>
      <c r="C1707" s="93" t="str">
        <f t="shared" si="268"/>
        <v>-</v>
      </c>
      <c r="D1707" s="94" t="str">
        <f>+IFERROR(VLOOKUP(A1707,'Details local delivery'!B:E,4,0),"-")</f>
        <v>-</v>
      </c>
      <c r="E1707" s="94" t="e">
        <f>VLOOKUP(A1707,'Details local delivery'!B:L,11,0)</f>
        <v>#N/A</v>
      </c>
      <c r="F1707" s="94">
        <f>SUMIFS('Details local delivery'!M:M,'Details local delivery'!G:G,'RECAP Delivery Plan '!A1707)</f>
        <v>0</v>
      </c>
      <c r="G1707" s="94" t="e">
        <f>VLOOKUP(A1707,'Details local delivery'!B:J,9,0)</f>
        <v>#N/A</v>
      </c>
      <c r="H1707" s="95">
        <f>SUMIFS('Details local delivery'!K:K,'Details local delivery'!G:G,'RECAP Delivery Plan '!A1707)</f>
        <v>0</v>
      </c>
      <c r="I1707" s="96">
        <f>SUMIFS('Details local delivery'!Y:Y,'Details local delivery'!B:B,A:A)</f>
        <v>0</v>
      </c>
      <c r="J1707" s="97" t="e">
        <f>AVERAGEIFS('Details local delivery'!W:W,'Details local delivery'!B:B,A1707)</f>
        <v>#DIV/0!</v>
      </c>
      <c r="K1707" s="96">
        <f>_xlfn.MAXIFS('Details local delivery'!Z:Z,'Details local delivery'!B:B,A1707)</f>
        <v>0</v>
      </c>
      <c r="L1707" s="96">
        <f>_xlfn.MAXIFS('Details local delivery'!AA:AA,'Details local delivery'!B:B,A1707)</f>
        <v>0</v>
      </c>
      <c r="M1707" s="96">
        <f>_xlfn.MAXIFS('Details local delivery'!AB:AB,'Details local delivery'!B:B,A1707)</f>
        <v>0</v>
      </c>
      <c r="N1707" s="104" t="e">
        <f t="shared" si="269"/>
        <v>#N/A</v>
      </c>
      <c r="O1707" s="104" t="e">
        <f t="shared" si="270"/>
        <v>#N/A</v>
      </c>
      <c r="P1707" s="99">
        <f t="shared" si="271"/>
        <v>0</v>
      </c>
      <c r="Q1707" s="100">
        <f t="shared" si="272"/>
        <v>0</v>
      </c>
      <c r="R1707" s="105" t="e">
        <f t="shared" si="273"/>
        <v>#DIV/0!</v>
      </c>
      <c r="S1707" s="101" t="e">
        <f t="shared" si="267"/>
        <v>#N/A</v>
      </c>
      <c r="T1707" s="102"/>
      <c r="U1707" s="107"/>
      <c r="V1707" s="5"/>
    </row>
    <row r="1708" spans="1:22" ht="15.6" hidden="1" x14ac:dyDescent="0.3">
      <c r="A1708" s="18"/>
      <c r="B1708" s="92" t="str">
        <f>+IFERROR(VLOOKUP(A1708,'Details local delivery'!B:C,2,0),"-")</f>
        <v>-</v>
      </c>
      <c r="C1708" s="93" t="str">
        <f t="shared" si="268"/>
        <v>-</v>
      </c>
      <c r="D1708" s="94" t="str">
        <f>+IFERROR(VLOOKUP(A1708,'Details local delivery'!B:E,4,0),"-")</f>
        <v>-</v>
      </c>
      <c r="E1708" s="94" t="e">
        <f>VLOOKUP(A1708,'Details local delivery'!B:L,11,0)</f>
        <v>#N/A</v>
      </c>
      <c r="F1708" s="94">
        <f>SUMIFS('Details local delivery'!M:M,'Details local delivery'!G:G,'RECAP Delivery Plan '!A1708)</f>
        <v>0</v>
      </c>
      <c r="G1708" s="94" t="e">
        <f>VLOOKUP(A1708,'Details local delivery'!B:J,9,0)</f>
        <v>#N/A</v>
      </c>
      <c r="H1708" s="95">
        <f>SUMIFS('Details local delivery'!K:K,'Details local delivery'!G:G,'RECAP Delivery Plan '!A1708)</f>
        <v>0</v>
      </c>
      <c r="I1708" s="96">
        <f>SUMIFS('Details local delivery'!Y:Y,'Details local delivery'!B:B,A:A)</f>
        <v>0</v>
      </c>
      <c r="J1708" s="97" t="e">
        <f>AVERAGEIFS('Details local delivery'!W:W,'Details local delivery'!B:B,A1708)</f>
        <v>#DIV/0!</v>
      </c>
      <c r="K1708" s="96">
        <f>_xlfn.MAXIFS('Details local delivery'!Z:Z,'Details local delivery'!B:B,A1708)</f>
        <v>0</v>
      </c>
      <c r="L1708" s="96">
        <f>_xlfn.MAXIFS('Details local delivery'!AA:AA,'Details local delivery'!B:B,A1708)</f>
        <v>0</v>
      </c>
      <c r="M1708" s="96">
        <f>_xlfn.MAXIFS('Details local delivery'!AB:AB,'Details local delivery'!B:B,A1708)</f>
        <v>0</v>
      </c>
      <c r="N1708" s="104" t="e">
        <f t="shared" si="269"/>
        <v>#N/A</v>
      </c>
      <c r="O1708" s="104" t="e">
        <f t="shared" si="270"/>
        <v>#N/A</v>
      </c>
      <c r="P1708" s="99">
        <f t="shared" si="271"/>
        <v>0</v>
      </c>
      <c r="Q1708" s="100">
        <f t="shared" si="272"/>
        <v>0</v>
      </c>
      <c r="R1708" s="105" t="e">
        <f t="shared" si="273"/>
        <v>#DIV/0!</v>
      </c>
      <c r="S1708" s="101" t="e">
        <f t="shared" si="267"/>
        <v>#N/A</v>
      </c>
      <c r="T1708" s="102"/>
      <c r="U1708" s="107"/>
      <c r="V1708" s="5"/>
    </row>
    <row r="1709" spans="1:22" ht="15.6" hidden="1" x14ac:dyDescent="0.3">
      <c r="A1709" s="18"/>
      <c r="B1709" s="92" t="str">
        <f>+IFERROR(VLOOKUP(A1709,'Details local delivery'!B:C,2,0),"-")</f>
        <v>-</v>
      </c>
      <c r="C1709" s="93" t="str">
        <f t="shared" si="268"/>
        <v>-</v>
      </c>
      <c r="D1709" s="94" t="str">
        <f>+IFERROR(VLOOKUP(A1709,'Details local delivery'!B:E,4,0),"-")</f>
        <v>-</v>
      </c>
      <c r="E1709" s="94" t="e">
        <f>VLOOKUP(A1709,'Details local delivery'!B:L,11,0)</f>
        <v>#N/A</v>
      </c>
      <c r="F1709" s="94">
        <f>SUMIFS('Details local delivery'!M:M,'Details local delivery'!G:G,'RECAP Delivery Plan '!A1709)</f>
        <v>0</v>
      </c>
      <c r="G1709" s="94" t="e">
        <f>VLOOKUP(A1709,'Details local delivery'!B:J,9,0)</f>
        <v>#N/A</v>
      </c>
      <c r="H1709" s="95">
        <f>SUMIFS('Details local delivery'!K:K,'Details local delivery'!G:G,'RECAP Delivery Plan '!A1709)</f>
        <v>0</v>
      </c>
      <c r="I1709" s="96">
        <f>SUMIFS('Details local delivery'!Y:Y,'Details local delivery'!B:B,A:A)</f>
        <v>0</v>
      </c>
      <c r="J1709" s="97" t="e">
        <f>AVERAGEIFS('Details local delivery'!W:W,'Details local delivery'!B:B,A1709)</f>
        <v>#DIV/0!</v>
      </c>
      <c r="K1709" s="96">
        <f>_xlfn.MAXIFS('Details local delivery'!Z:Z,'Details local delivery'!B:B,A1709)</f>
        <v>0</v>
      </c>
      <c r="L1709" s="96">
        <f>_xlfn.MAXIFS('Details local delivery'!AA:AA,'Details local delivery'!B:B,A1709)</f>
        <v>0</v>
      </c>
      <c r="M1709" s="256">
        <f>IFERROR(_xlfn.MAXIFS('Details local delivery'!AB:AB,'Details local delivery'!B:B,A1709),"-")</f>
        <v>0</v>
      </c>
      <c r="N1709" s="104" t="e">
        <f t="shared" si="269"/>
        <v>#N/A</v>
      </c>
      <c r="O1709" s="104" t="e">
        <f t="shared" si="270"/>
        <v>#N/A</v>
      </c>
      <c r="P1709" s="99">
        <f t="shared" si="271"/>
        <v>0</v>
      </c>
      <c r="Q1709" s="100">
        <f t="shared" si="272"/>
        <v>0</v>
      </c>
      <c r="R1709" s="105" t="e">
        <f t="shared" si="273"/>
        <v>#DIV/0!</v>
      </c>
      <c r="S1709" s="101" t="e">
        <f t="shared" si="267"/>
        <v>#N/A</v>
      </c>
      <c r="T1709" s="102"/>
      <c r="U1709" s="107"/>
      <c r="V1709" s="5"/>
    </row>
    <row r="1710" spans="1:22" ht="15.6" hidden="1" x14ac:dyDescent="0.3">
      <c r="A1710" s="18"/>
      <c r="B1710" s="92" t="str">
        <f>+IFERROR(VLOOKUP(A1710,'Details local delivery'!B:C,2,0),"-")</f>
        <v>-</v>
      </c>
      <c r="C1710" s="93" t="str">
        <f t="shared" si="268"/>
        <v>-</v>
      </c>
      <c r="D1710" s="94" t="str">
        <f>+IFERROR(VLOOKUP(A1710,'Details local delivery'!B:E,4,0),"-")</f>
        <v>-</v>
      </c>
      <c r="E1710" s="94" t="e">
        <f>VLOOKUP(A1710,'Details local delivery'!B:L,11,0)</f>
        <v>#N/A</v>
      </c>
      <c r="F1710" s="94">
        <f>SUMIFS('Details local delivery'!M:M,'Details local delivery'!G:G,'RECAP Delivery Plan '!A1710)</f>
        <v>0</v>
      </c>
      <c r="G1710" s="94" t="e">
        <f>VLOOKUP(A1710,'Details local delivery'!B:J,9,0)</f>
        <v>#N/A</v>
      </c>
      <c r="H1710" s="95">
        <f>SUMIFS('Details local delivery'!K:K,'Details local delivery'!G:G,'RECAP Delivery Plan '!A1710)</f>
        <v>0</v>
      </c>
      <c r="I1710" s="96">
        <f>SUMIFS('Details local delivery'!Y:Y,'Details local delivery'!B:B,A:A)</f>
        <v>0</v>
      </c>
      <c r="J1710" s="97" t="e">
        <f>AVERAGEIFS('Details local delivery'!W:W,'Details local delivery'!B:B,A1710)</f>
        <v>#DIV/0!</v>
      </c>
      <c r="K1710" s="96">
        <f>_xlfn.MAXIFS('Details local delivery'!Z:Z,'Details local delivery'!B:B,A1710)</f>
        <v>0</v>
      </c>
      <c r="L1710" s="96">
        <f>_xlfn.MAXIFS('Details local delivery'!AA:AA,'Details local delivery'!B:B,A1710)</f>
        <v>0</v>
      </c>
      <c r="M1710" s="256">
        <f>IFERROR(_xlfn.MAXIFS('Details local delivery'!AB:AB,'Details local delivery'!B:B,A1710),"-")</f>
        <v>0</v>
      </c>
      <c r="N1710" s="104" t="e">
        <f t="shared" si="269"/>
        <v>#N/A</v>
      </c>
      <c r="O1710" s="104" t="e">
        <f t="shared" si="270"/>
        <v>#N/A</v>
      </c>
      <c r="P1710" s="99">
        <f t="shared" si="271"/>
        <v>0</v>
      </c>
      <c r="Q1710" s="100">
        <f t="shared" si="272"/>
        <v>0</v>
      </c>
      <c r="R1710" s="105" t="e">
        <f t="shared" si="273"/>
        <v>#DIV/0!</v>
      </c>
      <c r="S1710" s="101" t="e">
        <f t="shared" si="267"/>
        <v>#N/A</v>
      </c>
      <c r="T1710" s="102"/>
      <c r="U1710" s="107"/>
      <c r="V1710" s="5"/>
    </row>
    <row r="1711" spans="1:22" ht="15.6" hidden="1" x14ac:dyDescent="0.3">
      <c r="A1711" s="18"/>
      <c r="B1711" s="92" t="str">
        <f>+IFERROR(VLOOKUP(A1711,'Details local delivery'!B:C,2,0),"-")</f>
        <v>-</v>
      </c>
      <c r="C1711" s="93" t="str">
        <f t="shared" si="268"/>
        <v>-</v>
      </c>
      <c r="D1711" s="94" t="str">
        <f>+IFERROR(VLOOKUP(A1711,'Details local delivery'!B:E,4,0),"-")</f>
        <v>-</v>
      </c>
      <c r="E1711" s="94" t="e">
        <f>VLOOKUP(A1711,'Details local delivery'!B:L,11,0)</f>
        <v>#N/A</v>
      </c>
      <c r="F1711" s="94">
        <f>SUMIFS('Details local delivery'!M:M,'Details local delivery'!G:G,'RECAP Delivery Plan '!A1711)</f>
        <v>0</v>
      </c>
      <c r="G1711" s="94" t="e">
        <f>VLOOKUP(A1711,'Details local delivery'!B:J,9,0)</f>
        <v>#N/A</v>
      </c>
      <c r="H1711" s="95">
        <f>SUMIFS('Details local delivery'!K:K,'Details local delivery'!G:G,'RECAP Delivery Plan '!A1711)</f>
        <v>0</v>
      </c>
      <c r="I1711" s="96">
        <f>SUMIFS('Details local delivery'!Y:Y,'Details local delivery'!B:B,A:A)</f>
        <v>0</v>
      </c>
      <c r="J1711" s="97" t="e">
        <f>AVERAGEIFS('Details local delivery'!W:W,'Details local delivery'!B:B,A1711)</f>
        <v>#DIV/0!</v>
      </c>
      <c r="K1711" s="96">
        <f>_xlfn.MAXIFS('Details local delivery'!Z:Z,'Details local delivery'!B:B,A1711)</f>
        <v>0</v>
      </c>
      <c r="L1711" s="96">
        <f>_xlfn.MAXIFS('Details local delivery'!AA:AA,'Details local delivery'!B:B,A1711)</f>
        <v>0</v>
      </c>
      <c r="M1711" s="256">
        <f>IFERROR(_xlfn.MAXIFS('Details local delivery'!AB:AB,'Details local delivery'!B:B,A1711),"-")</f>
        <v>0</v>
      </c>
      <c r="N1711" s="104" t="e">
        <f t="shared" si="269"/>
        <v>#N/A</v>
      </c>
      <c r="O1711" s="104" t="e">
        <f t="shared" si="270"/>
        <v>#N/A</v>
      </c>
      <c r="P1711" s="99">
        <f t="shared" si="271"/>
        <v>0</v>
      </c>
      <c r="Q1711" s="100">
        <f t="shared" si="272"/>
        <v>0</v>
      </c>
      <c r="R1711" s="105" t="e">
        <f t="shared" si="273"/>
        <v>#DIV/0!</v>
      </c>
      <c r="S1711" s="101" t="e">
        <f t="shared" si="267"/>
        <v>#N/A</v>
      </c>
      <c r="T1711" s="102"/>
      <c r="U1711" s="107"/>
      <c r="V1711" s="5"/>
    </row>
    <row r="1712" spans="1:22" ht="15.6" hidden="1" x14ac:dyDescent="0.3">
      <c r="A1712" s="18"/>
      <c r="B1712" s="92" t="str">
        <f>+IFERROR(VLOOKUP(A1712,'Details local delivery'!B:C,2,0),"-")</f>
        <v>-</v>
      </c>
      <c r="C1712" s="93" t="str">
        <f t="shared" si="268"/>
        <v>-</v>
      </c>
      <c r="D1712" s="94" t="str">
        <f>+IFERROR(VLOOKUP(A1712,'Details local delivery'!B:E,4,0),"-")</f>
        <v>-</v>
      </c>
      <c r="E1712" s="94" t="e">
        <f>VLOOKUP(A1712,'Details local delivery'!B:L,11,0)</f>
        <v>#N/A</v>
      </c>
      <c r="F1712" s="94">
        <f>SUMIFS('Details local delivery'!M:M,'Details local delivery'!G:G,'RECAP Delivery Plan '!A1712)</f>
        <v>0</v>
      </c>
      <c r="G1712" s="94" t="e">
        <f>VLOOKUP(A1712,'Details local delivery'!B:J,9,0)</f>
        <v>#N/A</v>
      </c>
      <c r="H1712" s="95">
        <f>SUMIFS('Details local delivery'!K:K,'Details local delivery'!G:G,'RECAP Delivery Plan '!A1712)</f>
        <v>0</v>
      </c>
      <c r="I1712" s="96">
        <f>SUMIFS('Details local delivery'!Y:Y,'Details local delivery'!B:B,A:A)</f>
        <v>0</v>
      </c>
      <c r="J1712" s="97" t="e">
        <f>AVERAGEIFS('Details local delivery'!W:W,'Details local delivery'!B:B,A1712)</f>
        <v>#DIV/0!</v>
      </c>
      <c r="K1712" s="96">
        <f>_xlfn.MAXIFS('Details local delivery'!Z:Z,'Details local delivery'!B:B,A1712)</f>
        <v>0</v>
      </c>
      <c r="L1712" s="96">
        <f>_xlfn.MAXIFS('Details local delivery'!AA:AA,'Details local delivery'!B:B,A1712)</f>
        <v>0</v>
      </c>
      <c r="M1712" s="256">
        <f>IFERROR(_xlfn.MAXIFS('Details local delivery'!AB:AB,'Details local delivery'!B:B,A1712),"-")</f>
        <v>0</v>
      </c>
      <c r="N1712" s="104" t="e">
        <f t="shared" si="269"/>
        <v>#N/A</v>
      </c>
      <c r="O1712" s="104" t="e">
        <f t="shared" si="270"/>
        <v>#N/A</v>
      </c>
      <c r="P1712" s="99">
        <f t="shared" si="271"/>
        <v>0</v>
      </c>
      <c r="Q1712" s="100">
        <f t="shared" si="272"/>
        <v>0</v>
      </c>
      <c r="R1712" s="105" t="e">
        <f t="shared" si="273"/>
        <v>#DIV/0!</v>
      </c>
      <c r="S1712" s="101" t="e">
        <f t="shared" si="267"/>
        <v>#N/A</v>
      </c>
      <c r="T1712" s="102"/>
      <c r="U1712" s="107"/>
      <c r="V1712" s="5"/>
    </row>
    <row r="1713" spans="1:22" ht="15.6" hidden="1" x14ac:dyDescent="0.3">
      <c r="A1713" s="18"/>
      <c r="B1713" s="92" t="str">
        <f>+IFERROR(VLOOKUP(A1713,'Details local delivery'!B:C,2,0),"-")</f>
        <v>-</v>
      </c>
      <c r="C1713" s="93" t="str">
        <f t="shared" si="268"/>
        <v>-</v>
      </c>
      <c r="D1713" s="94" t="str">
        <f>+IFERROR(VLOOKUP(A1713,'Details local delivery'!B:E,4,0),"-")</f>
        <v>-</v>
      </c>
      <c r="E1713" s="94" t="e">
        <f>VLOOKUP(A1713,'Details local delivery'!B:L,11,0)</f>
        <v>#N/A</v>
      </c>
      <c r="F1713" s="94">
        <f>SUMIFS('Details local delivery'!M:M,'Details local delivery'!G:G,'RECAP Delivery Plan '!A1713)</f>
        <v>0</v>
      </c>
      <c r="G1713" s="94" t="e">
        <f>VLOOKUP(A1713,'Details local delivery'!B:J,9,0)</f>
        <v>#N/A</v>
      </c>
      <c r="H1713" s="95">
        <f>SUMIFS('Details local delivery'!K:K,'Details local delivery'!G:G,'RECAP Delivery Plan '!A1713)</f>
        <v>0</v>
      </c>
      <c r="I1713" s="96">
        <f>SUMIFS('Details local delivery'!Y:Y,'Details local delivery'!B:B,A:A)</f>
        <v>0</v>
      </c>
      <c r="J1713" s="97" t="e">
        <f>AVERAGEIFS('Details local delivery'!W:W,'Details local delivery'!B:B,A1713)</f>
        <v>#DIV/0!</v>
      </c>
      <c r="K1713" s="96">
        <f>_xlfn.MAXIFS('Details local delivery'!Z:Z,'Details local delivery'!B:B,A1713)</f>
        <v>0</v>
      </c>
      <c r="L1713" s="96">
        <f>_xlfn.MAXIFS('Details local delivery'!AA:AA,'Details local delivery'!B:B,A1713)</f>
        <v>0</v>
      </c>
      <c r="M1713" s="96">
        <f>_xlfn.MAXIFS('Details local delivery'!AB:AB,'Details local delivery'!B:B,A1713)</f>
        <v>0</v>
      </c>
      <c r="N1713" s="104" t="e">
        <f t="shared" si="269"/>
        <v>#N/A</v>
      </c>
      <c r="O1713" s="104" t="e">
        <f t="shared" si="270"/>
        <v>#N/A</v>
      </c>
      <c r="P1713" s="99">
        <f t="shared" si="271"/>
        <v>0</v>
      </c>
      <c r="Q1713" s="100">
        <f t="shared" si="272"/>
        <v>0</v>
      </c>
      <c r="R1713" s="105" t="e">
        <f t="shared" si="273"/>
        <v>#DIV/0!</v>
      </c>
      <c r="S1713" s="101" t="e">
        <f t="shared" si="267"/>
        <v>#N/A</v>
      </c>
      <c r="T1713" s="102"/>
      <c r="U1713" s="107"/>
      <c r="V1713" s="5"/>
    </row>
    <row r="1714" spans="1:22" ht="15.6" hidden="1" x14ac:dyDescent="0.3">
      <c r="A1714" s="18"/>
      <c r="B1714" s="92" t="str">
        <f>+IFERROR(VLOOKUP(A1714,'Details local delivery'!B:C,2,0),"-")</f>
        <v>-</v>
      </c>
      <c r="C1714" s="93" t="str">
        <f t="shared" si="268"/>
        <v>-</v>
      </c>
      <c r="D1714" s="94" t="str">
        <f>+IFERROR(VLOOKUP(A1714,'Details local delivery'!B:E,4,0),"-")</f>
        <v>-</v>
      </c>
      <c r="E1714" s="94" t="e">
        <f>VLOOKUP(A1714,'Details local delivery'!B:L,11,0)</f>
        <v>#N/A</v>
      </c>
      <c r="F1714" s="94">
        <f>SUMIFS('Details local delivery'!M:M,'Details local delivery'!G:G,'RECAP Delivery Plan '!A1714)</f>
        <v>0</v>
      </c>
      <c r="G1714" s="94" t="e">
        <f>VLOOKUP(A1714,'Details local delivery'!B:J,9,0)</f>
        <v>#N/A</v>
      </c>
      <c r="H1714" s="95">
        <f>SUMIFS('Details local delivery'!K:K,'Details local delivery'!G:G,'RECAP Delivery Plan '!A1714)</f>
        <v>0</v>
      </c>
      <c r="I1714" s="96">
        <f>SUMIFS('Details local delivery'!Y:Y,'Details local delivery'!B:B,A:A)</f>
        <v>0</v>
      </c>
      <c r="J1714" s="97" t="e">
        <f>AVERAGEIFS('Details local delivery'!W:W,'Details local delivery'!B:B,A1714)</f>
        <v>#DIV/0!</v>
      </c>
      <c r="K1714" s="96">
        <f>_xlfn.MAXIFS('Details local delivery'!Z:Z,'Details local delivery'!B:B,A1714)</f>
        <v>0</v>
      </c>
      <c r="L1714" s="96">
        <f>_xlfn.MAXIFS('Details local delivery'!AA:AA,'Details local delivery'!B:B,A1714)</f>
        <v>0</v>
      </c>
      <c r="M1714" s="256">
        <f>IFERROR(_xlfn.MAXIFS('Details local delivery'!AB:AB,'Details local delivery'!B:B,A1714),"-")</f>
        <v>0</v>
      </c>
      <c r="N1714" s="104" t="e">
        <f t="shared" si="269"/>
        <v>#N/A</v>
      </c>
      <c r="O1714" s="104" t="e">
        <f t="shared" si="270"/>
        <v>#N/A</v>
      </c>
      <c r="P1714" s="99">
        <f t="shared" si="271"/>
        <v>0</v>
      </c>
      <c r="Q1714" s="100">
        <f t="shared" si="272"/>
        <v>0</v>
      </c>
      <c r="R1714" s="105" t="e">
        <f t="shared" si="273"/>
        <v>#DIV/0!</v>
      </c>
      <c r="S1714" s="101" t="e">
        <f t="shared" si="267"/>
        <v>#N/A</v>
      </c>
      <c r="T1714" s="102"/>
      <c r="U1714" s="107"/>
      <c r="V1714" s="5"/>
    </row>
    <row r="1715" spans="1:22" ht="15.6" hidden="1" x14ac:dyDescent="0.3">
      <c r="A1715" s="18"/>
      <c r="B1715" s="92" t="str">
        <f>+IFERROR(VLOOKUP(A1715,'Details local delivery'!B:C,2,0),"-")</f>
        <v>-</v>
      </c>
      <c r="C1715" s="93" t="str">
        <f t="shared" si="268"/>
        <v>-</v>
      </c>
      <c r="D1715" s="94" t="str">
        <f>+IFERROR(VLOOKUP(A1715,'Details local delivery'!B:E,4,0),"-")</f>
        <v>-</v>
      </c>
      <c r="E1715" s="94" t="e">
        <f>VLOOKUP(A1715,'Details local delivery'!B:L,11,0)</f>
        <v>#N/A</v>
      </c>
      <c r="F1715" s="94">
        <f>SUMIFS('Details local delivery'!M:M,'Details local delivery'!G:G,'RECAP Delivery Plan '!A1715)</f>
        <v>0</v>
      </c>
      <c r="G1715" s="94" t="e">
        <f>VLOOKUP(A1715,'Details local delivery'!B:J,9,0)</f>
        <v>#N/A</v>
      </c>
      <c r="H1715" s="95">
        <f>SUMIFS('Details local delivery'!K:K,'Details local delivery'!G:G,'RECAP Delivery Plan '!A1715)</f>
        <v>0</v>
      </c>
      <c r="I1715" s="96">
        <f>SUMIFS('Details local delivery'!Y:Y,'Details local delivery'!B:B,A:A)</f>
        <v>0</v>
      </c>
      <c r="J1715" s="97" t="e">
        <f>AVERAGEIFS('Details local delivery'!W:W,'Details local delivery'!B:B,A1715)</f>
        <v>#DIV/0!</v>
      </c>
      <c r="K1715" s="96">
        <f>_xlfn.MAXIFS('Details local delivery'!Z:Z,'Details local delivery'!B:B,A1715)</f>
        <v>0</v>
      </c>
      <c r="L1715" s="96">
        <f>_xlfn.MAXIFS('Details local delivery'!AA:AA,'Details local delivery'!B:B,A1715)</f>
        <v>0</v>
      </c>
      <c r="M1715" s="96">
        <f>_xlfn.MAXIFS('Details local delivery'!AB:AB,'Details local delivery'!B:B,A1715)</f>
        <v>0</v>
      </c>
      <c r="N1715" s="104" t="e">
        <f t="shared" si="269"/>
        <v>#N/A</v>
      </c>
      <c r="O1715" s="104" t="e">
        <f t="shared" si="270"/>
        <v>#N/A</v>
      </c>
      <c r="P1715" s="99">
        <f t="shared" si="271"/>
        <v>0</v>
      </c>
      <c r="Q1715" s="100">
        <f t="shared" si="272"/>
        <v>0</v>
      </c>
      <c r="R1715" s="105" t="e">
        <f t="shared" si="273"/>
        <v>#DIV/0!</v>
      </c>
      <c r="S1715" s="101" t="e">
        <f t="shared" si="267"/>
        <v>#N/A</v>
      </c>
      <c r="T1715" s="102"/>
      <c r="U1715" s="107"/>
      <c r="V1715" s="5"/>
    </row>
    <row r="1716" spans="1:22" ht="15.6" hidden="1" x14ac:dyDescent="0.3">
      <c r="A1716" s="18"/>
      <c r="B1716" s="92" t="str">
        <f>+IFERROR(VLOOKUP(A1716,'Details local delivery'!B:C,2,0),"-")</f>
        <v>-</v>
      </c>
      <c r="C1716" s="93" t="str">
        <f t="shared" si="268"/>
        <v>-</v>
      </c>
      <c r="D1716" s="94" t="str">
        <f>+IFERROR(VLOOKUP(A1716,'Details local delivery'!B:E,4,0),"-")</f>
        <v>-</v>
      </c>
      <c r="E1716" s="94" t="e">
        <f>VLOOKUP(A1716,'Details local delivery'!B:L,11,0)</f>
        <v>#N/A</v>
      </c>
      <c r="F1716" s="94">
        <f>SUMIFS('Details local delivery'!M:M,'Details local delivery'!G:G,'RECAP Delivery Plan '!A1716)</f>
        <v>0</v>
      </c>
      <c r="G1716" s="94" t="e">
        <f>VLOOKUP(A1716,'Details local delivery'!B:J,9,0)</f>
        <v>#N/A</v>
      </c>
      <c r="H1716" s="95">
        <f>SUMIFS('Details local delivery'!K:K,'Details local delivery'!G:G,'RECAP Delivery Plan '!A1716)</f>
        <v>0</v>
      </c>
      <c r="I1716" s="96">
        <f>SUMIFS('Details local delivery'!Y:Y,'Details local delivery'!B:B,A:A)</f>
        <v>0</v>
      </c>
      <c r="J1716" s="97" t="e">
        <f>AVERAGEIFS('Details local delivery'!W:W,'Details local delivery'!B:B,A1716)</f>
        <v>#DIV/0!</v>
      </c>
      <c r="K1716" s="96">
        <f>_xlfn.MAXIFS('Details local delivery'!Z:Z,'Details local delivery'!B:B,A1716)</f>
        <v>0</v>
      </c>
      <c r="L1716" s="96">
        <f>_xlfn.MAXIFS('Details local delivery'!AA:AA,'Details local delivery'!B:B,A1716)</f>
        <v>0</v>
      </c>
      <c r="M1716" s="256">
        <f>IFERROR(_xlfn.MAXIFS('Details local delivery'!AB:AB,'Details local delivery'!B:B,A1716),"-")</f>
        <v>0</v>
      </c>
      <c r="N1716" s="104" t="e">
        <f t="shared" si="269"/>
        <v>#N/A</v>
      </c>
      <c r="O1716" s="104" t="e">
        <f t="shared" si="270"/>
        <v>#N/A</v>
      </c>
      <c r="P1716" s="99">
        <f t="shared" si="271"/>
        <v>0</v>
      </c>
      <c r="Q1716" s="100">
        <f t="shared" si="272"/>
        <v>0</v>
      </c>
      <c r="R1716" s="105" t="e">
        <f t="shared" si="273"/>
        <v>#DIV/0!</v>
      </c>
      <c r="S1716" s="101" t="e">
        <f t="shared" si="267"/>
        <v>#N/A</v>
      </c>
      <c r="T1716" s="102"/>
      <c r="U1716" s="107"/>
      <c r="V1716" s="5"/>
    </row>
    <row r="1717" spans="1:22" ht="15.6" hidden="1" x14ac:dyDescent="0.3">
      <c r="A1717" s="18"/>
      <c r="B1717" s="92" t="str">
        <f>+IFERROR(VLOOKUP(A1717,'Details local delivery'!B:C,2,0),"-")</f>
        <v>-</v>
      </c>
      <c r="C1717" s="93" t="str">
        <f t="shared" si="268"/>
        <v>-</v>
      </c>
      <c r="D1717" s="94" t="str">
        <f>+IFERROR(VLOOKUP(A1717,'Details local delivery'!B:E,4,0),"-")</f>
        <v>-</v>
      </c>
      <c r="E1717" s="94" t="e">
        <f>VLOOKUP(A1717,'Details local delivery'!B:L,11,0)</f>
        <v>#N/A</v>
      </c>
      <c r="F1717" s="94">
        <f>SUMIFS('Details local delivery'!M:M,'Details local delivery'!G:G,'RECAP Delivery Plan '!A1717)</f>
        <v>0</v>
      </c>
      <c r="G1717" s="94" t="e">
        <f>VLOOKUP(A1717,'Details local delivery'!B:J,9,0)</f>
        <v>#N/A</v>
      </c>
      <c r="H1717" s="95">
        <f>SUMIFS('Details local delivery'!K:K,'Details local delivery'!G:G,'RECAP Delivery Plan '!A1717)</f>
        <v>0</v>
      </c>
      <c r="I1717" s="96">
        <f>SUMIFS('Details local delivery'!Y:Y,'Details local delivery'!B:B,A:A)</f>
        <v>0</v>
      </c>
      <c r="J1717" s="97" t="e">
        <f>AVERAGEIFS('Details local delivery'!W:W,'Details local delivery'!B:B,A1717)</f>
        <v>#DIV/0!</v>
      </c>
      <c r="K1717" s="96">
        <f>_xlfn.MAXIFS('Details local delivery'!Z:Z,'Details local delivery'!B:B,A1717)</f>
        <v>0</v>
      </c>
      <c r="L1717" s="96">
        <f>_xlfn.MAXIFS('Details local delivery'!AA:AA,'Details local delivery'!B:B,A1717)</f>
        <v>0</v>
      </c>
      <c r="M1717" s="256">
        <f>IFERROR(_xlfn.MAXIFS('Details local delivery'!AB:AB,'Details local delivery'!B:B,A1717),"-")</f>
        <v>0</v>
      </c>
      <c r="N1717" s="104" t="e">
        <f t="shared" si="269"/>
        <v>#N/A</v>
      </c>
      <c r="O1717" s="104" t="e">
        <f t="shared" si="270"/>
        <v>#N/A</v>
      </c>
      <c r="P1717" s="99">
        <f t="shared" si="271"/>
        <v>0</v>
      </c>
      <c r="Q1717" s="100">
        <f t="shared" si="272"/>
        <v>0</v>
      </c>
      <c r="R1717" s="105" t="e">
        <f t="shared" si="273"/>
        <v>#DIV/0!</v>
      </c>
      <c r="S1717" s="101" t="e">
        <f t="shared" si="267"/>
        <v>#N/A</v>
      </c>
      <c r="T1717" s="102"/>
      <c r="U1717" s="107"/>
      <c r="V1717" s="5"/>
    </row>
    <row r="1718" spans="1:22" ht="15.6" hidden="1" x14ac:dyDescent="0.3">
      <c r="A1718" s="18"/>
      <c r="B1718" s="92" t="str">
        <f>+IFERROR(VLOOKUP(A1718,'Details local delivery'!B:C,2,0),"-")</f>
        <v>-</v>
      </c>
      <c r="C1718" s="93" t="str">
        <f t="shared" si="268"/>
        <v>-</v>
      </c>
      <c r="D1718" s="94" t="str">
        <f>+IFERROR(VLOOKUP(A1718,'Details local delivery'!B:E,4,0),"-")</f>
        <v>-</v>
      </c>
      <c r="E1718" s="94" t="e">
        <f>VLOOKUP(A1718,'Details local delivery'!B:L,11,0)</f>
        <v>#N/A</v>
      </c>
      <c r="F1718" s="94">
        <f>SUMIFS('Details local delivery'!M:M,'Details local delivery'!G:G,'RECAP Delivery Plan '!A1718)</f>
        <v>0</v>
      </c>
      <c r="G1718" s="94" t="e">
        <f>VLOOKUP(A1718,'Details local delivery'!B:J,9,0)</f>
        <v>#N/A</v>
      </c>
      <c r="H1718" s="95">
        <f>SUMIFS('Details local delivery'!K:K,'Details local delivery'!G:G,'RECAP Delivery Plan '!A1718)</f>
        <v>0</v>
      </c>
      <c r="I1718" s="96">
        <f>SUMIFS('Details local delivery'!Y:Y,'Details local delivery'!B:B,A:A)</f>
        <v>0</v>
      </c>
      <c r="J1718" s="97" t="e">
        <f>AVERAGEIFS('Details local delivery'!W:W,'Details local delivery'!B:B,A1718)</f>
        <v>#DIV/0!</v>
      </c>
      <c r="K1718" s="96">
        <f>_xlfn.MAXIFS('Details local delivery'!Z:Z,'Details local delivery'!B:B,A1718)</f>
        <v>0</v>
      </c>
      <c r="L1718" s="96">
        <f>_xlfn.MAXIFS('Details local delivery'!AA:AA,'Details local delivery'!B:B,A1718)</f>
        <v>0</v>
      </c>
      <c r="M1718" s="256">
        <f>IFERROR(_xlfn.MAXIFS('Details local delivery'!AB:AB,'Details local delivery'!B:B,A1718),"-")</f>
        <v>0</v>
      </c>
      <c r="N1718" s="104" t="e">
        <f t="shared" si="269"/>
        <v>#N/A</v>
      </c>
      <c r="O1718" s="104" t="e">
        <f t="shared" si="270"/>
        <v>#N/A</v>
      </c>
      <c r="P1718" s="99">
        <f t="shared" si="271"/>
        <v>0</v>
      </c>
      <c r="Q1718" s="100">
        <f t="shared" si="272"/>
        <v>0</v>
      </c>
      <c r="R1718" s="105" t="e">
        <f t="shared" si="273"/>
        <v>#DIV/0!</v>
      </c>
      <c r="S1718" s="101" t="e">
        <f t="shared" si="267"/>
        <v>#N/A</v>
      </c>
      <c r="T1718" s="102"/>
      <c r="U1718" s="107"/>
      <c r="V1718" s="5"/>
    </row>
    <row r="1719" spans="1:22" ht="15.6" hidden="1" x14ac:dyDescent="0.3">
      <c r="A1719" s="18"/>
      <c r="B1719" s="92" t="str">
        <f>+IFERROR(VLOOKUP(A1719,'Details local delivery'!B:C,2,0),"-")</f>
        <v>-</v>
      </c>
      <c r="C1719" s="93" t="str">
        <f t="shared" si="268"/>
        <v>-</v>
      </c>
      <c r="D1719" s="94" t="str">
        <f>+IFERROR(VLOOKUP(A1719,'Details local delivery'!B:E,4,0),"-")</f>
        <v>-</v>
      </c>
      <c r="E1719" s="94" t="e">
        <f>VLOOKUP(A1719,'Details local delivery'!B:L,11,0)</f>
        <v>#N/A</v>
      </c>
      <c r="F1719" s="94">
        <f>SUMIFS('Details local delivery'!M:M,'Details local delivery'!G:G,'RECAP Delivery Plan '!A1719)</f>
        <v>0</v>
      </c>
      <c r="G1719" s="94" t="e">
        <f>VLOOKUP(A1719,'Details local delivery'!B:J,9,0)</f>
        <v>#N/A</v>
      </c>
      <c r="H1719" s="95">
        <f>SUMIFS('Details local delivery'!K:K,'Details local delivery'!G:G,'RECAP Delivery Plan '!A1719)</f>
        <v>0</v>
      </c>
      <c r="I1719" s="96">
        <f>SUMIFS('Details local delivery'!Y:Y,'Details local delivery'!B:B,A:A)</f>
        <v>0</v>
      </c>
      <c r="J1719" s="97" t="e">
        <f>AVERAGEIFS('Details local delivery'!W:W,'Details local delivery'!B:B,A1719)</f>
        <v>#DIV/0!</v>
      </c>
      <c r="K1719" s="96">
        <f>_xlfn.MAXIFS('Details local delivery'!Z:Z,'Details local delivery'!B:B,A1719)</f>
        <v>0</v>
      </c>
      <c r="L1719" s="96">
        <f>_xlfn.MAXIFS('Details local delivery'!AA:AA,'Details local delivery'!B:B,A1719)</f>
        <v>0</v>
      </c>
      <c r="M1719" s="256">
        <f>IFERROR(_xlfn.MAXIFS('Details local delivery'!AB:AB,'Details local delivery'!B:B,A1719),"-")</f>
        <v>0</v>
      </c>
      <c r="N1719" s="104" t="e">
        <f t="shared" si="269"/>
        <v>#N/A</v>
      </c>
      <c r="O1719" s="104" t="e">
        <f t="shared" si="270"/>
        <v>#N/A</v>
      </c>
      <c r="P1719" s="99">
        <f t="shared" si="271"/>
        <v>0</v>
      </c>
      <c r="Q1719" s="100">
        <f t="shared" si="272"/>
        <v>0</v>
      </c>
      <c r="R1719" s="105" t="e">
        <f t="shared" si="273"/>
        <v>#DIV/0!</v>
      </c>
      <c r="S1719" s="101" t="e">
        <f t="shared" si="267"/>
        <v>#N/A</v>
      </c>
      <c r="T1719" s="102"/>
      <c r="U1719" s="107"/>
      <c r="V1719" s="5"/>
    </row>
    <row r="1720" spans="1:22" ht="15.6" hidden="1" x14ac:dyDescent="0.3">
      <c r="A1720" s="18"/>
      <c r="B1720" s="92" t="str">
        <f>+IFERROR(VLOOKUP(A1720,'Details local delivery'!B:C,2,0),"-")</f>
        <v>-</v>
      </c>
      <c r="C1720" s="93" t="str">
        <f t="shared" si="268"/>
        <v>-</v>
      </c>
      <c r="D1720" s="94" t="str">
        <f>+IFERROR(VLOOKUP(A1720,'Details local delivery'!B:E,4,0),"-")</f>
        <v>-</v>
      </c>
      <c r="E1720" s="94" t="e">
        <f>VLOOKUP(A1720,'Details local delivery'!B:L,11,0)</f>
        <v>#N/A</v>
      </c>
      <c r="F1720" s="94">
        <f>SUMIFS('Details local delivery'!M:M,'Details local delivery'!G:G,'RECAP Delivery Plan '!A1720)</f>
        <v>0</v>
      </c>
      <c r="G1720" s="94" t="e">
        <f>VLOOKUP(A1720,'Details local delivery'!B:J,9,0)</f>
        <v>#N/A</v>
      </c>
      <c r="H1720" s="95">
        <f>SUMIFS('Details local delivery'!K:K,'Details local delivery'!G:G,'RECAP Delivery Plan '!A1720)</f>
        <v>0</v>
      </c>
      <c r="I1720" s="96">
        <f>SUMIFS('Details local delivery'!Y:Y,'Details local delivery'!B:B,A:A)</f>
        <v>0</v>
      </c>
      <c r="J1720" s="97" t="e">
        <f>AVERAGEIFS('Details local delivery'!W:W,'Details local delivery'!B:B,A1720)</f>
        <v>#DIV/0!</v>
      </c>
      <c r="K1720" s="96">
        <f>_xlfn.MAXIFS('Details local delivery'!Z:Z,'Details local delivery'!B:B,A1720)</f>
        <v>0</v>
      </c>
      <c r="L1720" s="96">
        <f>_xlfn.MAXIFS('Details local delivery'!AA:AA,'Details local delivery'!B:B,A1720)</f>
        <v>0</v>
      </c>
      <c r="M1720" s="256">
        <f>IFERROR(_xlfn.MAXIFS('Details local delivery'!AB:AB,'Details local delivery'!B:B,A1720),"-")</f>
        <v>0</v>
      </c>
      <c r="N1720" s="104" t="e">
        <f t="shared" si="269"/>
        <v>#N/A</v>
      </c>
      <c r="O1720" s="104" t="e">
        <f t="shared" si="270"/>
        <v>#N/A</v>
      </c>
      <c r="P1720" s="99">
        <f t="shared" si="271"/>
        <v>0</v>
      </c>
      <c r="Q1720" s="100">
        <f t="shared" si="272"/>
        <v>0</v>
      </c>
      <c r="R1720" s="105" t="e">
        <f t="shared" si="273"/>
        <v>#DIV/0!</v>
      </c>
      <c r="S1720" s="101" t="e">
        <f t="shared" ref="S1720:S1783" si="274">MAX(N1720,O1720)</f>
        <v>#N/A</v>
      </c>
      <c r="T1720" s="102"/>
      <c r="U1720" s="107"/>
      <c r="V1720" s="5"/>
    </row>
    <row r="1721" spans="1:22" ht="15.6" hidden="1" x14ac:dyDescent="0.3">
      <c r="A1721" s="18"/>
      <c r="B1721" s="92" t="str">
        <f>+IFERROR(VLOOKUP(A1721,'Details local delivery'!B:C,2,0),"-")</f>
        <v>-</v>
      </c>
      <c r="C1721" s="93" t="str">
        <f t="shared" si="268"/>
        <v>-</v>
      </c>
      <c r="D1721" s="94" t="str">
        <f>+IFERROR(VLOOKUP(A1721,'Details local delivery'!B:E,4,0),"-")</f>
        <v>-</v>
      </c>
      <c r="E1721" s="94" t="e">
        <f>VLOOKUP(A1721,'Details local delivery'!B:L,11,0)</f>
        <v>#N/A</v>
      </c>
      <c r="F1721" s="94">
        <f>SUMIFS('Details local delivery'!M:M,'Details local delivery'!G:G,'RECAP Delivery Plan '!A1721)</f>
        <v>0</v>
      </c>
      <c r="G1721" s="94" t="e">
        <f>VLOOKUP(A1721,'Details local delivery'!B:J,9,0)</f>
        <v>#N/A</v>
      </c>
      <c r="H1721" s="95">
        <f>SUMIFS('Details local delivery'!K:K,'Details local delivery'!G:G,'RECAP Delivery Plan '!A1721)</f>
        <v>0</v>
      </c>
      <c r="I1721" s="96">
        <f>SUMIFS('Details local delivery'!Y:Y,'Details local delivery'!B:B,A:A)</f>
        <v>0</v>
      </c>
      <c r="J1721" s="97" t="e">
        <f>AVERAGEIFS('Details local delivery'!W:W,'Details local delivery'!B:B,A1721)</f>
        <v>#DIV/0!</v>
      </c>
      <c r="K1721" s="96">
        <f>_xlfn.MAXIFS('Details local delivery'!Z:Z,'Details local delivery'!B:B,A1721)</f>
        <v>0</v>
      </c>
      <c r="L1721" s="96">
        <f>_xlfn.MAXIFS('Details local delivery'!AA:AA,'Details local delivery'!B:B,A1721)</f>
        <v>0</v>
      </c>
      <c r="M1721" s="256">
        <f>IFERROR(_xlfn.MAXIFS('Details local delivery'!AB:AB,'Details local delivery'!B:B,A1721),"-")</f>
        <v>0</v>
      </c>
      <c r="N1721" s="104" t="e">
        <f t="shared" si="269"/>
        <v>#N/A</v>
      </c>
      <c r="O1721" s="104" t="e">
        <f t="shared" si="270"/>
        <v>#N/A</v>
      </c>
      <c r="P1721" s="99">
        <f t="shared" si="271"/>
        <v>0</v>
      </c>
      <c r="Q1721" s="100">
        <f t="shared" si="272"/>
        <v>0</v>
      </c>
      <c r="R1721" s="105" t="e">
        <f t="shared" si="273"/>
        <v>#DIV/0!</v>
      </c>
      <c r="S1721" s="101" t="e">
        <f t="shared" si="274"/>
        <v>#N/A</v>
      </c>
      <c r="T1721" s="102"/>
      <c r="U1721" s="107"/>
      <c r="V1721" s="5"/>
    </row>
    <row r="1722" spans="1:22" ht="15.6" hidden="1" x14ac:dyDescent="0.3">
      <c r="A1722" s="18"/>
      <c r="B1722" s="92" t="str">
        <f>+IFERROR(VLOOKUP(A1722,'Details local delivery'!B:C,2,0),"-")</f>
        <v>-</v>
      </c>
      <c r="C1722" s="93" t="str">
        <f t="shared" si="268"/>
        <v>-</v>
      </c>
      <c r="D1722" s="94" t="str">
        <f>+IFERROR(VLOOKUP(A1722,'Details local delivery'!B:E,4,0),"-")</f>
        <v>-</v>
      </c>
      <c r="E1722" s="94" t="e">
        <f>VLOOKUP(A1722,'Details local delivery'!B:L,11,0)</f>
        <v>#N/A</v>
      </c>
      <c r="F1722" s="94">
        <f>SUMIFS('Details local delivery'!M:M,'Details local delivery'!G:G,'RECAP Delivery Plan '!A1722)</f>
        <v>0</v>
      </c>
      <c r="G1722" s="94" t="e">
        <f>VLOOKUP(A1722,'Details local delivery'!B:J,9,0)</f>
        <v>#N/A</v>
      </c>
      <c r="H1722" s="95">
        <f>SUMIFS('Details local delivery'!K:K,'Details local delivery'!G:G,'RECAP Delivery Plan '!A1722)</f>
        <v>0</v>
      </c>
      <c r="I1722" s="96">
        <f>SUMIFS('Details local delivery'!Y:Y,'Details local delivery'!B:B,A:A)</f>
        <v>0</v>
      </c>
      <c r="J1722" s="97" t="e">
        <f>AVERAGEIFS('Details local delivery'!W:W,'Details local delivery'!B:B,A1722)</f>
        <v>#DIV/0!</v>
      </c>
      <c r="K1722" s="96">
        <f>_xlfn.MAXIFS('Details local delivery'!Z:Z,'Details local delivery'!B:B,A1722)</f>
        <v>0</v>
      </c>
      <c r="L1722" s="96">
        <f>_xlfn.MAXIFS('Details local delivery'!AA:AA,'Details local delivery'!B:B,A1722)</f>
        <v>0</v>
      </c>
      <c r="M1722" s="256">
        <f>IFERROR(_xlfn.MAXIFS('Details local delivery'!AB:AB,'Details local delivery'!B:B,A1722),"-")</f>
        <v>0</v>
      </c>
      <c r="N1722" s="104" t="e">
        <f t="shared" si="269"/>
        <v>#N/A</v>
      </c>
      <c r="O1722" s="104" t="e">
        <f t="shared" si="270"/>
        <v>#N/A</v>
      </c>
      <c r="P1722" s="99">
        <f t="shared" si="271"/>
        <v>0</v>
      </c>
      <c r="Q1722" s="100">
        <f t="shared" si="272"/>
        <v>0</v>
      </c>
      <c r="R1722" s="105" t="e">
        <f t="shared" si="273"/>
        <v>#DIV/0!</v>
      </c>
      <c r="S1722" s="101" t="e">
        <f t="shared" si="274"/>
        <v>#N/A</v>
      </c>
      <c r="T1722" s="102"/>
      <c r="U1722" s="107"/>
      <c r="V1722" s="5"/>
    </row>
    <row r="1723" spans="1:22" ht="15.6" hidden="1" x14ac:dyDescent="0.3">
      <c r="A1723" s="18"/>
      <c r="B1723" s="92" t="str">
        <f>+IFERROR(VLOOKUP(A1723,'Details local delivery'!B:C,2,0),"-")</f>
        <v>-</v>
      </c>
      <c r="C1723" s="93" t="str">
        <f t="shared" si="268"/>
        <v>-</v>
      </c>
      <c r="D1723" s="94" t="str">
        <f>+IFERROR(VLOOKUP(A1723,'Details local delivery'!B:E,4,0),"-")</f>
        <v>-</v>
      </c>
      <c r="E1723" s="94" t="e">
        <f>VLOOKUP(A1723,'Details local delivery'!B:L,11,0)</f>
        <v>#N/A</v>
      </c>
      <c r="F1723" s="94">
        <f>SUMIFS('Details local delivery'!M:M,'Details local delivery'!G:G,'RECAP Delivery Plan '!A1723)</f>
        <v>0</v>
      </c>
      <c r="G1723" s="94" t="e">
        <f>VLOOKUP(A1723,'Details local delivery'!B:J,9,0)</f>
        <v>#N/A</v>
      </c>
      <c r="H1723" s="95">
        <f>SUMIFS('Details local delivery'!K:K,'Details local delivery'!G:G,'RECAP Delivery Plan '!A1723)</f>
        <v>0</v>
      </c>
      <c r="I1723" s="96">
        <f>SUMIFS('Details local delivery'!Y:Y,'Details local delivery'!B:B,A:A)</f>
        <v>0</v>
      </c>
      <c r="J1723" s="97" t="e">
        <f>AVERAGEIFS('Details local delivery'!W:W,'Details local delivery'!B:B,A1723)</f>
        <v>#DIV/0!</v>
      </c>
      <c r="K1723" s="96">
        <f>_xlfn.MAXIFS('Details local delivery'!Z:Z,'Details local delivery'!B:B,A1723)</f>
        <v>0</v>
      </c>
      <c r="L1723" s="96">
        <f>_xlfn.MAXIFS('Details local delivery'!AA:AA,'Details local delivery'!B:B,A1723)</f>
        <v>0</v>
      </c>
      <c r="M1723" s="256">
        <f>IFERROR(_xlfn.MAXIFS('Details local delivery'!AB:AB,'Details local delivery'!B:B,A1723),"-")</f>
        <v>0</v>
      </c>
      <c r="N1723" s="104" t="e">
        <f t="shared" si="269"/>
        <v>#N/A</v>
      </c>
      <c r="O1723" s="104" t="e">
        <f t="shared" si="270"/>
        <v>#N/A</v>
      </c>
      <c r="P1723" s="99">
        <f t="shared" si="271"/>
        <v>0</v>
      </c>
      <c r="Q1723" s="100">
        <f t="shared" si="272"/>
        <v>0</v>
      </c>
      <c r="R1723" s="105" t="e">
        <f t="shared" si="273"/>
        <v>#DIV/0!</v>
      </c>
      <c r="S1723" s="101" t="e">
        <f t="shared" si="274"/>
        <v>#N/A</v>
      </c>
      <c r="T1723" s="102"/>
      <c r="U1723" s="107"/>
      <c r="V1723" s="5"/>
    </row>
    <row r="1724" spans="1:22" ht="15.6" hidden="1" x14ac:dyDescent="0.3">
      <c r="A1724" s="18"/>
      <c r="B1724" s="92" t="str">
        <f>+IFERROR(VLOOKUP(A1724,'Details local delivery'!B:C,2,0),"-")</f>
        <v>-</v>
      </c>
      <c r="C1724" s="93" t="str">
        <f t="shared" si="268"/>
        <v>-</v>
      </c>
      <c r="D1724" s="94" t="str">
        <f>+IFERROR(VLOOKUP(A1724,'Details local delivery'!B:E,4,0),"-")</f>
        <v>-</v>
      </c>
      <c r="E1724" s="94" t="e">
        <f>VLOOKUP(A1724,'Details local delivery'!B:L,11,0)</f>
        <v>#N/A</v>
      </c>
      <c r="F1724" s="94">
        <f>SUMIFS('Details local delivery'!M:M,'Details local delivery'!G:G,'RECAP Delivery Plan '!A1724)</f>
        <v>0</v>
      </c>
      <c r="G1724" s="94" t="e">
        <f>VLOOKUP(A1724,'Details local delivery'!B:J,9,0)</f>
        <v>#N/A</v>
      </c>
      <c r="H1724" s="95">
        <f>SUMIFS('Details local delivery'!K:K,'Details local delivery'!G:G,'RECAP Delivery Plan '!A1724)</f>
        <v>0</v>
      </c>
      <c r="I1724" s="96">
        <f>SUMIFS('Details local delivery'!Y:Y,'Details local delivery'!B:B,A:A)</f>
        <v>0</v>
      </c>
      <c r="J1724" s="97" t="e">
        <f>AVERAGEIFS('Details local delivery'!W:W,'Details local delivery'!B:B,A1724)</f>
        <v>#DIV/0!</v>
      </c>
      <c r="K1724" s="96">
        <f>_xlfn.MAXIFS('Details local delivery'!Z:Z,'Details local delivery'!B:B,A1724)</f>
        <v>0</v>
      </c>
      <c r="L1724" s="96">
        <f>_xlfn.MAXIFS('Details local delivery'!AA:AA,'Details local delivery'!B:B,A1724)</f>
        <v>0</v>
      </c>
      <c r="M1724" s="256">
        <f>IFERROR(_xlfn.MAXIFS('Details local delivery'!AB:AB,'Details local delivery'!B:B,A1724),"-")</f>
        <v>0</v>
      </c>
      <c r="N1724" s="104" t="e">
        <f t="shared" si="269"/>
        <v>#N/A</v>
      </c>
      <c r="O1724" s="104" t="e">
        <f t="shared" si="270"/>
        <v>#N/A</v>
      </c>
      <c r="P1724" s="99">
        <f t="shared" si="271"/>
        <v>0</v>
      </c>
      <c r="Q1724" s="100">
        <f t="shared" si="272"/>
        <v>0</v>
      </c>
      <c r="R1724" s="105" t="e">
        <f t="shared" si="273"/>
        <v>#DIV/0!</v>
      </c>
      <c r="S1724" s="101" t="e">
        <f t="shared" si="274"/>
        <v>#N/A</v>
      </c>
      <c r="T1724" s="102"/>
      <c r="U1724" s="107"/>
      <c r="V1724" s="5"/>
    </row>
    <row r="1725" spans="1:22" ht="15.6" hidden="1" x14ac:dyDescent="0.3">
      <c r="A1725" s="18"/>
      <c r="B1725" s="92" t="str">
        <f>+IFERROR(VLOOKUP(A1725,'Details local delivery'!B:C,2,0),"-")</f>
        <v>-</v>
      </c>
      <c r="C1725" s="93" t="str">
        <f t="shared" si="268"/>
        <v>-</v>
      </c>
      <c r="D1725" s="94" t="str">
        <f>+IFERROR(VLOOKUP(A1725,'Details local delivery'!B:E,4,0),"-")</f>
        <v>-</v>
      </c>
      <c r="E1725" s="94" t="e">
        <f>VLOOKUP(A1725,'Details local delivery'!B:L,11,0)</f>
        <v>#N/A</v>
      </c>
      <c r="F1725" s="94">
        <f>SUMIFS('Details local delivery'!M:M,'Details local delivery'!G:G,'RECAP Delivery Plan '!A1725)</f>
        <v>0</v>
      </c>
      <c r="G1725" s="94" t="e">
        <f>VLOOKUP(A1725,'Details local delivery'!B:J,9,0)</f>
        <v>#N/A</v>
      </c>
      <c r="H1725" s="95">
        <f>SUMIFS('Details local delivery'!K:K,'Details local delivery'!G:G,'RECAP Delivery Plan '!A1725)</f>
        <v>0</v>
      </c>
      <c r="I1725" s="96">
        <f>SUMIFS('Details local delivery'!Y:Y,'Details local delivery'!B:B,A:A)</f>
        <v>0</v>
      </c>
      <c r="J1725" s="97" t="e">
        <f>AVERAGEIFS('Details local delivery'!W:W,'Details local delivery'!B:B,A1725)</f>
        <v>#DIV/0!</v>
      </c>
      <c r="K1725" s="96">
        <f>_xlfn.MAXIFS('Details local delivery'!Z:Z,'Details local delivery'!B:B,A1725)</f>
        <v>0</v>
      </c>
      <c r="L1725" s="96">
        <f>_xlfn.MAXIFS('Details local delivery'!AA:AA,'Details local delivery'!B:B,A1725)</f>
        <v>0</v>
      </c>
      <c r="M1725" s="96">
        <f>_xlfn.MAXIFS('Details local delivery'!AB:AB,'Details local delivery'!B:B,A1725)</f>
        <v>0</v>
      </c>
      <c r="N1725" s="104" t="e">
        <f t="shared" si="269"/>
        <v>#N/A</v>
      </c>
      <c r="O1725" s="104" t="e">
        <f t="shared" si="270"/>
        <v>#N/A</v>
      </c>
      <c r="P1725" s="99">
        <f t="shared" si="271"/>
        <v>0</v>
      </c>
      <c r="Q1725" s="100">
        <f t="shared" si="272"/>
        <v>0</v>
      </c>
      <c r="R1725" s="105" t="e">
        <f t="shared" si="273"/>
        <v>#DIV/0!</v>
      </c>
      <c r="S1725" s="101" t="e">
        <f t="shared" si="274"/>
        <v>#N/A</v>
      </c>
      <c r="T1725" s="102"/>
      <c r="U1725" s="107"/>
      <c r="V1725" s="5"/>
    </row>
    <row r="1726" spans="1:22" ht="15.6" hidden="1" x14ac:dyDescent="0.3">
      <c r="A1726" s="18"/>
      <c r="B1726" s="92" t="str">
        <f>+IFERROR(VLOOKUP(A1726,'Details local delivery'!B:C,2,0),"-")</f>
        <v>-</v>
      </c>
      <c r="C1726" s="93" t="str">
        <f t="shared" si="268"/>
        <v>-</v>
      </c>
      <c r="D1726" s="94" t="str">
        <f>+IFERROR(VLOOKUP(A1726,'Details local delivery'!B:E,4,0),"-")</f>
        <v>-</v>
      </c>
      <c r="E1726" s="94" t="e">
        <f>VLOOKUP(A1726,'Details local delivery'!B:L,11,0)</f>
        <v>#N/A</v>
      </c>
      <c r="F1726" s="94">
        <f>SUMIFS('Details local delivery'!M:M,'Details local delivery'!G:G,'RECAP Delivery Plan '!A1726)</f>
        <v>0</v>
      </c>
      <c r="G1726" s="94" t="e">
        <f>VLOOKUP(A1726,'Details local delivery'!B:J,9,0)</f>
        <v>#N/A</v>
      </c>
      <c r="H1726" s="95">
        <f>SUMIFS('Details local delivery'!K:K,'Details local delivery'!G:G,'RECAP Delivery Plan '!A1726)</f>
        <v>0</v>
      </c>
      <c r="I1726" s="96">
        <f>SUMIFS('Details local delivery'!Y:Y,'Details local delivery'!B:B,A:A)</f>
        <v>0</v>
      </c>
      <c r="J1726" s="97" t="e">
        <f>AVERAGEIFS('Details local delivery'!W:W,'Details local delivery'!B:B,A1726)</f>
        <v>#DIV/0!</v>
      </c>
      <c r="K1726" s="96">
        <f>_xlfn.MAXIFS('Details local delivery'!Z:Z,'Details local delivery'!B:B,A1726)</f>
        <v>0</v>
      </c>
      <c r="L1726" s="96">
        <f>_xlfn.MAXIFS('Details local delivery'!AA:AA,'Details local delivery'!B:B,A1726)</f>
        <v>0</v>
      </c>
      <c r="M1726" s="256">
        <f>IFERROR(_xlfn.MAXIFS('Details local delivery'!AB:AB,'Details local delivery'!B:B,A1726),"-")</f>
        <v>0</v>
      </c>
      <c r="N1726" s="104" t="e">
        <f t="shared" si="269"/>
        <v>#N/A</v>
      </c>
      <c r="O1726" s="104" t="e">
        <f t="shared" si="270"/>
        <v>#N/A</v>
      </c>
      <c r="P1726" s="99">
        <f t="shared" si="271"/>
        <v>0</v>
      </c>
      <c r="Q1726" s="100">
        <f t="shared" si="272"/>
        <v>0</v>
      </c>
      <c r="R1726" s="105" t="e">
        <f t="shared" si="273"/>
        <v>#DIV/0!</v>
      </c>
      <c r="S1726" s="101" t="e">
        <f t="shared" si="274"/>
        <v>#N/A</v>
      </c>
      <c r="T1726" s="102"/>
      <c r="U1726" s="107"/>
      <c r="V1726" s="5"/>
    </row>
    <row r="1727" spans="1:22" ht="15.6" hidden="1" x14ac:dyDescent="0.3">
      <c r="A1727" s="18"/>
      <c r="B1727" s="92" t="str">
        <f>+IFERROR(VLOOKUP(A1727,'Details local delivery'!B:C,2,0),"-")</f>
        <v>-</v>
      </c>
      <c r="C1727" s="93" t="str">
        <f t="shared" si="268"/>
        <v>-</v>
      </c>
      <c r="D1727" s="94" t="str">
        <f>+IFERROR(VLOOKUP(A1727,'Details local delivery'!B:E,4,0),"-")</f>
        <v>-</v>
      </c>
      <c r="E1727" s="94" t="e">
        <f>VLOOKUP(A1727,'Details local delivery'!B:L,11,0)</f>
        <v>#N/A</v>
      </c>
      <c r="F1727" s="94">
        <f>SUMIFS('Details local delivery'!M:M,'Details local delivery'!G:G,'RECAP Delivery Plan '!A1727)</f>
        <v>0</v>
      </c>
      <c r="G1727" s="94" t="e">
        <f>VLOOKUP(A1727,'Details local delivery'!B:J,9,0)</f>
        <v>#N/A</v>
      </c>
      <c r="H1727" s="95">
        <f>SUMIFS('Details local delivery'!K:K,'Details local delivery'!G:G,'RECAP Delivery Plan '!A1727)</f>
        <v>0</v>
      </c>
      <c r="I1727" s="96">
        <f>SUMIFS('Details local delivery'!Y:Y,'Details local delivery'!B:B,A:A)</f>
        <v>0</v>
      </c>
      <c r="J1727" s="97" t="e">
        <f>AVERAGEIFS('Details local delivery'!W:W,'Details local delivery'!B:B,A1727)</f>
        <v>#DIV/0!</v>
      </c>
      <c r="K1727" s="96">
        <f>_xlfn.MAXIFS('Details local delivery'!Z:Z,'Details local delivery'!B:B,A1727)</f>
        <v>0</v>
      </c>
      <c r="L1727" s="96">
        <f>_xlfn.MAXIFS('Details local delivery'!AA:AA,'Details local delivery'!B:B,A1727)</f>
        <v>0</v>
      </c>
      <c r="M1727" s="256">
        <f>IFERROR(_xlfn.MAXIFS('Details local delivery'!AB:AB,'Details local delivery'!B:B,A1727),"-")</f>
        <v>0</v>
      </c>
      <c r="N1727" s="104" t="e">
        <f t="shared" si="269"/>
        <v>#N/A</v>
      </c>
      <c r="O1727" s="104" t="e">
        <f t="shared" si="270"/>
        <v>#N/A</v>
      </c>
      <c r="P1727" s="99">
        <f t="shared" si="271"/>
        <v>0</v>
      </c>
      <c r="Q1727" s="100">
        <f t="shared" si="272"/>
        <v>0</v>
      </c>
      <c r="R1727" s="105" t="e">
        <f t="shared" si="273"/>
        <v>#DIV/0!</v>
      </c>
      <c r="S1727" s="101" t="e">
        <f t="shared" si="274"/>
        <v>#N/A</v>
      </c>
      <c r="T1727" s="102"/>
      <c r="U1727" s="107"/>
      <c r="V1727" s="5"/>
    </row>
    <row r="1728" spans="1:22" ht="15.6" hidden="1" x14ac:dyDescent="0.3">
      <c r="A1728" s="18"/>
      <c r="B1728" s="92" t="str">
        <f>+IFERROR(VLOOKUP(A1728,'Details local delivery'!B:C,2,0),"-")</f>
        <v>-</v>
      </c>
      <c r="C1728" s="93" t="str">
        <f t="shared" si="268"/>
        <v>-</v>
      </c>
      <c r="D1728" s="94" t="str">
        <f>+IFERROR(VLOOKUP(A1728,'Details local delivery'!B:E,4,0),"-")</f>
        <v>-</v>
      </c>
      <c r="E1728" s="94" t="e">
        <f>VLOOKUP(A1728,'Details local delivery'!B:L,11,0)</f>
        <v>#N/A</v>
      </c>
      <c r="F1728" s="94">
        <f>SUMIFS('Details local delivery'!M:M,'Details local delivery'!G:G,'RECAP Delivery Plan '!A1728)</f>
        <v>0</v>
      </c>
      <c r="G1728" s="94" t="e">
        <f>VLOOKUP(A1728,'Details local delivery'!B:J,9,0)</f>
        <v>#N/A</v>
      </c>
      <c r="H1728" s="95">
        <f>SUMIFS('Details local delivery'!K:K,'Details local delivery'!G:G,'RECAP Delivery Plan '!A1728)</f>
        <v>0</v>
      </c>
      <c r="I1728" s="96">
        <f>SUMIFS('Details local delivery'!Y:Y,'Details local delivery'!B:B,A:A)</f>
        <v>0</v>
      </c>
      <c r="J1728" s="97" t="e">
        <f>AVERAGEIFS('Details local delivery'!W:W,'Details local delivery'!B:B,A1728)</f>
        <v>#DIV/0!</v>
      </c>
      <c r="K1728" s="96">
        <f>_xlfn.MAXIFS('Details local delivery'!Z:Z,'Details local delivery'!B:B,A1728)</f>
        <v>0</v>
      </c>
      <c r="L1728" s="96">
        <f>_xlfn.MAXIFS('Details local delivery'!AA:AA,'Details local delivery'!B:B,A1728)</f>
        <v>0</v>
      </c>
      <c r="M1728" s="96">
        <f>_xlfn.MAXIFS('Details local delivery'!AB:AB,'Details local delivery'!B:B,A1728)</f>
        <v>0</v>
      </c>
      <c r="N1728" s="104" t="e">
        <f t="shared" si="269"/>
        <v>#N/A</v>
      </c>
      <c r="O1728" s="104" t="e">
        <f t="shared" si="270"/>
        <v>#N/A</v>
      </c>
      <c r="P1728" s="99">
        <f t="shared" si="271"/>
        <v>0</v>
      </c>
      <c r="Q1728" s="100">
        <f t="shared" si="272"/>
        <v>0</v>
      </c>
      <c r="R1728" s="105" t="e">
        <f t="shared" si="273"/>
        <v>#DIV/0!</v>
      </c>
      <c r="S1728" s="101" t="e">
        <f t="shared" si="274"/>
        <v>#N/A</v>
      </c>
      <c r="T1728" s="102"/>
      <c r="U1728" s="107"/>
      <c r="V1728" s="5"/>
    </row>
    <row r="1729" spans="1:22" ht="15.6" hidden="1" x14ac:dyDescent="0.3">
      <c r="A1729" s="18"/>
      <c r="B1729" s="92" t="str">
        <f>+IFERROR(VLOOKUP(A1729,'Details local delivery'!B:C,2,0),"-")</f>
        <v>-</v>
      </c>
      <c r="C1729" s="93" t="str">
        <f t="shared" si="268"/>
        <v>-</v>
      </c>
      <c r="D1729" s="94" t="str">
        <f>+IFERROR(VLOOKUP(A1729,'Details local delivery'!B:E,4,0),"-")</f>
        <v>-</v>
      </c>
      <c r="E1729" s="94" t="e">
        <f>VLOOKUP(A1729,'Details local delivery'!B:L,11,0)</f>
        <v>#N/A</v>
      </c>
      <c r="F1729" s="94">
        <f>SUMIFS('Details local delivery'!M:M,'Details local delivery'!G:G,'RECAP Delivery Plan '!A1729)</f>
        <v>0</v>
      </c>
      <c r="G1729" s="94" t="e">
        <f>VLOOKUP(A1729,'Details local delivery'!B:J,9,0)</f>
        <v>#N/A</v>
      </c>
      <c r="H1729" s="95">
        <f>SUMIFS('Details local delivery'!K:K,'Details local delivery'!G:G,'RECAP Delivery Plan '!A1729)</f>
        <v>0</v>
      </c>
      <c r="I1729" s="96">
        <f>SUMIFS('Details local delivery'!Y:Y,'Details local delivery'!B:B,A:A)</f>
        <v>0</v>
      </c>
      <c r="J1729" s="97" t="e">
        <f>AVERAGEIFS('Details local delivery'!W:W,'Details local delivery'!B:B,A1729)</f>
        <v>#DIV/0!</v>
      </c>
      <c r="K1729" s="96">
        <f>_xlfn.MAXIFS('Details local delivery'!Z:Z,'Details local delivery'!B:B,A1729)</f>
        <v>0</v>
      </c>
      <c r="L1729" s="96">
        <f>_xlfn.MAXIFS('Details local delivery'!AA:AA,'Details local delivery'!B:B,A1729)</f>
        <v>0</v>
      </c>
      <c r="M1729" s="256">
        <f>IFERROR(_xlfn.MAXIFS('Details local delivery'!AB:AB,'Details local delivery'!B:B,A1729),"-")</f>
        <v>0</v>
      </c>
      <c r="N1729" s="104" t="e">
        <f t="shared" si="269"/>
        <v>#N/A</v>
      </c>
      <c r="O1729" s="104" t="e">
        <f t="shared" si="270"/>
        <v>#N/A</v>
      </c>
      <c r="P1729" s="99">
        <f t="shared" si="271"/>
        <v>0</v>
      </c>
      <c r="Q1729" s="100">
        <f t="shared" si="272"/>
        <v>0</v>
      </c>
      <c r="R1729" s="105" t="e">
        <f t="shared" si="273"/>
        <v>#DIV/0!</v>
      </c>
      <c r="S1729" s="101" t="e">
        <f t="shared" si="274"/>
        <v>#N/A</v>
      </c>
      <c r="T1729" s="102"/>
      <c r="U1729" s="107"/>
      <c r="V1729" s="5"/>
    </row>
    <row r="1730" spans="1:22" ht="15.6" hidden="1" x14ac:dyDescent="0.3">
      <c r="A1730" s="18"/>
      <c r="B1730" s="92" t="str">
        <f>+IFERROR(VLOOKUP(A1730,'Details local delivery'!B:C,2,0),"-")</f>
        <v>-</v>
      </c>
      <c r="C1730" s="93" t="str">
        <f t="shared" si="268"/>
        <v>-</v>
      </c>
      <c r="D1730" s="94" t="str">
        <f>+IFERROR(VLOOKUP(A1730,'Details local delivery'!B:E,4,0),"-")</f>
        <v>-</v>
      </c>
      <c r="E1730" s="94" t="e">
        <f>VLOOKUP(A1730,'Details local delivery'!B:L,11,0)</f>
        <v>#N/A</v>
      </c>
      <c r="F1730" s="94">
        <f>SUMIFS('Details local delivery'!M:M,'Details local delivery'!G:G,'RECAP Delivery Plan '!A1730)</f>
        <v>0</v>
      </c>
      <c r="G1730" s="94" t="e">
        <f>VLOOKUP(A1730,'Details local delivery'!B:J,9,0)</f>
        <v>#N/A</v>
      </c>
      <c r="H1730" s="95">
        <f>SUMIFS('Details local delivery'!K:K,'Details local delivery'!G:G,'RECAP Delivery Plan '!A1730)</f>
        <v>0</v>
      </c>
      <c r="I1730" s="96">
        <f>SUMIFS('Details local delivery'!Y:Y,'Details local delivery'!B:B,A:A)</f>
        <v>0</v>
      </c>
      <c r="J1730" s="97" t="e">
        <f>AVERAGEIFS('Details local delivery'!W:W,'Details local delivery'!B:B,A1730)</f>
        <v>#DIV/0!</v>
      </c>
      <c r="K1730" s="96">
        <f>_xlfn.MAXIFS('Details local delivery'!Z:Z,'Details local delivery'!B:B,A1730)</f>
        <v>0</v>
      </c>
      <c r="L1730" s="96">
        <f>_xlfn.MAXIFS('Details local delivery'!AA:AA,'Details local delivery'!B:B,A1730)</f>
        <v>0</v>
      </c>
      <c r="M1730" s="256">
        <f>IFERROR(_xlfn.MAXIFS('Details local delivery'!AB:AB,'Details local delivery'!B:B,A1730),"-")</f>
        <v>0</v>
      </c>
      <c r="N1730" s="104" t="e">
        <f t="shared" si="269"/>
        <v>#N/A</v>
      </c>
      <c r="O1730" s="104" t="e">
        <f t="shared" si="270"/>
        <v>#N/A</v>
      </c>
      <c r="P1730" s="99">
        <f t="shared" si="271"/>
        <v>0</v>
      </c>
      <c r="Q1730" s="100">
        <f t="shared" si="272"/>
        <v>0</v>
      </c>
      <c r="R1730" s="105" t="e">
        <f t="shared" si="273"/>
        <v>#DIV/0!</v>
      </c>
      <c r="S1730" s="101" t="e">
        <f t="shared" si="274"/>
        <v>#N/A</v>
      </c>
      <c r="T1730" s="102"/>
      <c r="U1730" s="107"/>
      <c r="V1730" s="5"/>
    </row>
    <row r="1731" spans="1:22" ht="15.6" hidden="1" x14ac:dyDescent="0.3">
      <c r="A1731" s="18"/>
      <c r="B1731" s="92" t="str">
        <f>+IFERROR(VLOOKUP(A1731,'Details local delivery'!B:C,2,0),"-")</f>
        <v>-</v>
      </c>
      <c r="C1731" s="93" t="str">
        <f t="shared" si="268"/>
        <v>-</v>
      </c>
      <c r="D1731" s="94" t="str">
        <f>+IFERROR(VLOOKUP(A1731,'Details local delivery'!B:E,4,0),"-")</f>
        <v>-</v>
      </c>
      <c r="E1731" s="94" t="e">
        <f>VLOOKUP(A1731,'Details local delivery'!B:L,11,0)</f>
        <v>#N/A</v>
      </c>
      <c r="F1731" s="94">
        <f>SUMIFS('Details local delivery'!M:M,'Details local delivery'!G:G,'RECAP Delivery Plan '!A1731)</f>
        <v>0</v>
      </c>
      <c r="G1731" s="94" t="e">
        <f>VLOOKUP(A1731,'Details local delivery'!B:J,9,0)</f>
        <v>#N/A</v>
      </c>
      <c r="H1731" s="95">
        <f>SUMIFS('Details local delivery'!K:K,'Details local delivery'!G:G,'RECAP Delivery Plan '!A1731)</f>
        <v>0</v>
      </c>
      <c r="I1731" s="96">
        <f>SUMIFS('Details local delivery'!Y:Y,'Details local delivery'!B:B,A:A)</f>
        <v>0</v>
      </c>
      <c r="J1731" s="97" t="e">
        <f>AVERAGEIFS('Details local delivery'!W:W,'Details local delivery'!B:B,A1731)</f>
        <v>#DIV/0!</v>
      </c>
      <c r="K1731" s="96">
        <f>_xlfn.MAXIFS('Details local delivery'!Z:Z,'Details local delivery'!B:B,A1731)</f>
        <v>0</v>
      </c>
      <c r="L1731" s="96">
        <f>_xlfn.MAXIFS('Details local delivery'!AA:AA,'Details local delivery'!B:B,A1731)</f>
        <v>0</v>
      </c>
      <c r="M1731" s="256">
        <f>IFERROR(_xlfn.MAXIFS('Details local delivery'!AB:AB,'Details local delivery'!B:B,A1731),"-")</f>
        <v>0</v>
      </c>
      <c r="N1731" s="104" t="e">
        <f t="shared" si="269"/>
        <v>#N/A</v>
      </c>
      <c r="O1731" s="104" t="e">
        <f t="shared" si="270"/>
        <v>#N/A</v>
      </c>
      <c r="P1731" s="99">
        <f t="shared" si="271"/>
        <v>0</v>
      </c>
      <c r="Q1731" s="100">
        <f t="shared" si="272"/>
        <v>0</v>
      </c>
      <c r="R1731" s="105" t="e">
        <f t="shared" si="273"/>
        <v>#DIV/0!</v>
      </c>
      <c r="S1731" s="101" t="e">
        <f t="shared" si="274"/>
        <v>#N/A</v>
      </c>
      <c r="T1731" s="102"/>
      <c r="U1731" s="107"/>
      <c r="V1731" s="5"/>
    </row>
    <row r="1732" spans="1:22" ht="15.6" hidden="1" x14ac:dyDescent="0.3">
      <c r="A1732" s="18"/>
      <c r="B1732" s="92" t="str">
        <f>+IFERROR(VLOOKUP(A1732,'Details local delivery'!B:C,2,0),"-")</f>
        <v>-</v>
      </c>
      <c r="C1732" s="93" t="str">
        <f t="shared" si="268"/>
        <v>-</v>
      </c>
      <c r="D1732" s="94" t="str">
        <f>+IFERROR(VLOOKUP(A1732,'Details local delivery'!B:E,4,0),"-")</f>
        <v>-</v>
      </c>
      <c r="E1732" s="94" t="e">
        <f>VLOOKUP(A1732,'Details local delivery'!B:L,11,0)</f>
        <v>#N/A</v>
      </c>
      <c r="F1732" s="94">
        <f>SUMIFS('Details local delivery'!M:M,'Details local delivery'!G:G,'RECAP Delivery Plan '!A1732)</f>
        <v>0</v>
      </c>
      <c r="G1732" s="94" t="e">
        <f>VLOOKUP(A1732,'Details local delivery'!B:J,9,0)</f>
        <v>#N/A</v>
      </c>
      <c r="H1732" s="95">
        <f>SUMIFS('Details local delivery'!K:K,'Details local delivery'!G:G,'RECAP Delivery Plan '!A1732)</f>
        <v>0</v>
      </c>
      <c r="I1732" s="96">
        <f>SUMIFS('Details local delivery'!Y:Y,'Details local delivery'!B:B,A:A)</f>
        <v>0</v>
      </c>
      <c r="J1732" s="97" t="e">
        <f>AVERAGEIFS('Details local delivery'!W:W,'Details local delivery'!B:B,A1732)</f>
        <v>#DIV/0!</v>
      </c>
      <c r="K1732" s="96">
        <f>_xlfn.MAXIFS('Details local delivery'!Z:Z,'Details local delivery'!B:B,A1732)</f>
        <v>0</v>
      </c>
      <c r="L1732" s="96">
        <f>_xlfn.MAXIFS('Details local delivery'!AA:AA,'Details local delivery'!B:B,A1732)</f>
        <v>0</v>
      </c>
      <c r="M1732" s="96">
        <f>_xlfn.MAXIFS('Details local delivery'!AB:AB,'Details local delivery'!B:B,A1732)</f>
        <v>0</v>
      </c>
      <c r="N1732" s="104" t="e">
        <f t="shared" si="269"/>
        <v>#N/A</v>
      </c>
      <c r="O1732" s="104" t="e">
        <f t="shared" si="270"/>
        <v>#N/A</v>
      </c>
      <c r="P1732" s="99">
        <f t="shared" si="271"/>
        <v>0</v>
      </c>
      <c r="Q1732" s="100">
        <f t="shared" si="272"/>
        <v>0</v>
      </c>
      <c r="R1732" s="105" t="e">
        <f t="shared" si="273"/>
        <v>#DIV/0!</v>
      </c>
      <c r="S1732" s="101" t="e">
        <f t="shared" si="274"/>
        <v>#N/A</v>
      </c>
      <c r="T1732" s="102"/>
      <c r="U1732" s="107"/>
      <c r="V1732" s="5"/>
    </row>
    <row r="1733" spans="1:22" ht="15.6" hidden="1" x14ac:dyDescent="0.3">
      <c r="A1733" s="18"/>
      <c r="B1733" s="92" t="str">
        <f>+IFERROR(VLOOKUP(A1733,'Details local delivery'!B:C,2,0),"-")</f>
        <v>-</v>
      </c>
      <c r="C1733" s="93" t="str">
        <f t="shared" si="268"/>
        <v>-</v>
      </c>
      <c r="D1733" s="94" t="str">
        <f>+IFERROR(VLOOKUP(A1733,'Details local delivery'!B:E,4,0),"-")</f>
        <v>-</v>
      </c>
      <c r="E1733" s="94" t="e">
        <f>VLOOKUP(A1733,'Details local delivery'!B:L,11,0)</f>
        <v>#N/A</v>
      </c>
      <c r="F1733" s="94">
        <f>SUMIFS('Details local delivery'!M:M,'Details local delivery'!G:G,'RECAP Delivery Plan '!A1733)</f>
        <v>0</v>
      </c>
      <c r="G1733" s="94" t="e">
        <f>VLOOKUP(A1733,'Details local delivery'!B:J,9,0)</f>
        <v>#N/A</v>
      </c>
      <c r="H1733" s="95">
        <f>SUMIFS('Details local delivery'!K:K,'Details local delivery'!G:G,'RECAP Delivery Plan '!A1733)</f>
        <v>0</v>
      </c>
      <c r="I1733" s="96">
        <f>SUMIFS('Details local delivery'!Y:Y,'Details local delivery'!B:B,A:A)</f>
        <v>0</v>
      </c>
      <c r="J1733" s="97" t="e">
        <f>AVERAGEIFS('Details local delivery'!W:W,'Details local delivery'!B:B,A1733)</f>
        <v>#DIV/0!</v>
      </c>
      <c r="K1733" s="96">
        <f>_xlfn.MAXIFS('Details local delivery'!Z:Z,'Details local delivery'!B:B,A1733)</f>
        <v>0</v>
      </c>
      <c r="L1733" s="96">
        <f>_xlfn.MAXIFS('Details local delivery'!AA:AA,'Details local delivery'!B:B,A1733)</f>
        <v>0</v>
      </c>
      <c r="M1733" s="256">
        <f>IFERROR(_xlfn.MAXIFS('Details local delivery'!AB:AB,'Details local delivery'!B:B,A1733),"-")</f>
        <v>0</v>
      </c>
      <c r="N1733" s="104" t="e">
        <f t="shared" si="269"/>
        <v>#N/A</v>
      </c>
      <c r="O1733" s="104" t="e">
        <f t="shared" si="270"/>
        <v>#N/A</v>
      </c>
      <c r="P1733" s="99">
        <f t="shared" si="271"/>
        <v>0</v>
      </c>
      <c r="Q1733" s="100">
        <f t="shared" si="272"/>
        <v>0</v>
      </c>
      <c r="R1733" s="105" t="e">
        <f t="shared" si="273"/>
        <v>#DIV/0!</v>
      </c>
      <c r="S1733" s="101" t="e">
        <f t="shared" si="274"/>
        <v>#N/A</v>
      </c>
      <c r="T1733" s="102"/>
      <c r="U1733" s="107"/>
      <c r="V1733" s="5"/>
    </row>
    <row r="1734" spans="1:22" ht="15.6" hidden="1" x14ac:dyDescent="0.3">
      <c r="A1734" s="18"/>
      <c r="B1734" s="92" t="str">
        <f>+IFERROR(VLOOKUP(A1734,'Details local delivery'!B:C,2,0),"-")</f>
        <v>-</v>
      </c>
      <c r="C1734" s="93" t="str">
        <f t="shared" si="268"/>
        <v>-</v>
      </c>
      <c r="D1734" s="94" t="str">
        <f>+IFERROR(VLOOKUP(A1734,'Details local delivery'!B:E,4,0),"-")</f>
        <v>-</v>
      </c>
      <c r="E1734" s="94" t="e">
        <f>VLOOKUP(A1734,'Details local delivery'!B:L,11,0)</f>
        <v>#N/A</v>
      </c>
      <c r="F1734" s="94">
        <f>SUMIFS('Details local delivery'!M:M,'Details local delivery'!G:G,'RECAP Delivery Plan '!A1734)</f>
        <v>0</v>
      </c>
      <c r="G1734" s="94" t="e">
        <f>VLOOKUP(A1734,'Details local delivery'!B:J,9,0)</f>
        <v>#N/A</v>
      </c>
      <c r="H1734" s="95">
        <f>SUMIFS('Details local delivery'!K:K,'Details local delivery'!G:G,'RECAP Delivery Plan '!A1734)</f>
        <v>0</v>
      </c>
      <c r="I1734" s="96">
        <f>SUMIFS('Details local delivery'!Y:Y,'Details local delivery'!B:B,A:A)</f>
        <v>0</v>
      </c>
      <c r="J1734" s="97" t="e">
        <f>AVERAGEIFS('Details local delivery'!W:W,'Details local delivery'!B:B,A1734)</f>
        <v>#DIV/0!</v>
      </c>
      <c r="K1734" s="96">
        <f>_xlfn.MAXIFS('Details local delivery'!Z:Z,'Details local delivery'!B:B,A1734)</f>
        <v>0</v>
      </c>
      <c r="L1734" s="96">
        <f>_xlfn.MAXIFS('Details local delivery'!AA:AA,'Details local delivery'!B:B,A1734)</f>
        <v>0</v>
      </c>
      <c r="M1734" s="256">
        <f>IFERROR(_xlfn.MAXIFS('Details local delivery'!AB:AB,'Details local delivery'!B:B,A1734),"-")</f>
        <v>0</v>
      </c>
      <c r="N1734" s="104" t="e">
        <f t="shared" si="269"/>
        <v>#N/A</v>
      </c>
      <c r="O1734" s="104" t="e">
        <f t="shared" si="270"/>
        <v>#N/A</v>
      </c>
      <c r="P1734" s="99">
        <f t="shared" si="271"/>
        <v>0</v>
      </c>
      <c r="Q1734" s="100">
        <f t="shared" si="272"/>
        <v>0</v>
      </c>
      <c r="R1734" s="105" t="e">
        <f t="shared" si="273"/>
        <v>#DIV/0!</v>
      </c>
      <c r="S1734" s="101" t="e">
        <f t="shared" si="274"/>
        <v>#N/A</v>
      </c>
      <c r="T1734" s="102"/>
      <c r="U1734" s="107"/>
      <c r="V1734" s="5"/>
    </row>
    <row r="1735" spans="1:22" ht="15.6" hidden="1" x14ac:dyDescent="0.3">
      <c r="A1735" s="18"/>
      <c r="B1735" s="92" t="str">
        <f>+IFERROR(VLOOKUP(A1735,'Details local delivery'!B:C,2,0),"-")</f>
        <v>-</v>
      </c>
      <c r="C1735" s="93" t="str">
        <f t="shared" si="268"/>
        <v>-</v>
      </c>
      <c r="D1735" s="94" t="str">
        <f>+IFERROR(VLOOKUP(A1735,'Details local delivery'!B:E,4,0),"-")</f>
        <v>-</v>
      </c>
      <c r="E1735" s="94" t="e">
        <f>VLOOKUP(A1735,'Details local delivery'!B:L,11,0)</f>
        <v>#N/A</v>
      </c>
      <c r="F1735" s="94">
        <f>SUMIFS('Details local delivery'!M:M,'Details local delivery'!G:G,'RECAP Delivery Plan '!A1735)</f>
        <v>0</v>
      </c>
      <c r="G1735" s="94" t="e">
        <f>VLOOKUP(A1735,'Details local delivery'!B:J,9,0)</f>
        <v>#N/A</v>
      </c>
      <c r="H1735" s="95">
        <f>SUMIFS('Details local delivery'!K:K,'Details local delivery'!G:G,'RECAP Delivery Plan '!A1735)</f>
        <v>0</v>
      </c>
      <c r="I1735" s="96">
        <f>SUMIFS('Details local delivery'!Y:Y,'Details local delivery'!B:B,A:A)</f>
        <v>0</v>
      </c>
      <c r="J1735" s="97" t="e">
        <f>AVERAGEIFS('Details local delivery'!W:W,'Details local delivery'!B:B,A1735)</f>
        <v>#DIV/0!</v>
      </c>
      <c r="K1735" s="96">
        <f>_xlfn.MAXIFS('Details local delivery'!Z:Z,'Details local delivery'!B:B,A1735)</f>
        <v>0</v>
      </c>
      <c r="L1735" s="96">
        <f>_xlfn.MAXIFS('Details local delivery'!AA:AA,'Details local delivery'!B:B,A1735)</f>
        <v>0</v>
      </c>
      <c r="M1735" s="256">
        <f>IFERROR(_xlfn.MAXIFS('Details local delivery'!AB:AB,'Details local delivery'!B:B,A1735),"-")</f>
        <v>0</v>
      </c>
      <c r="N1735" s="104" t="e">
        <f t="shared" si="269"/>
        <v>#N/A</v>
      </c>
      <c r="O1735" s="104" t="e">
        <f t="shared" si="270"/>
        <v>#N/A</v>
      </c>
      <c r="P1735" s="99">
        <f t="shared" si="271"/>
        <v>0</v>
      </c>
      <c r="Q1735" s="100">
        <f t="shared" si="272"/>
        <v>0</v>
      </c>
      <c r="R1735" s="105" t="e">
        <f t="shared" si="273"/>
        <v>#DIV/0!</v>
      </c>
      <c r="S1735" s="101" t="e">
        <f t="shared" si="274"/>
        <v>#N/A</v>
      </c>
      <c r="T1735" s="102"/>
      <c r="U1735" s="107"/>
      <c r="V1735" s="5"/>
    </row>
    <row r="1736" spans="1:22" ht="15.6" hidden="1" x14ac:dyDescent="0.3">
      <c r="A1736" s="18"/>
      <c r="B1736" s="92" t="str">
        <f>+IFERROR(VLOOKUP(A1736,'Details local delivery'!B:C,2,0),"-")</f>
        <v>-</v>
      </c>
      <c r="C1736" s="93" t="str">
        <f t="shared" si="268"/>
        <v>-</v>
      </c>
      <c r="D1736" s="94" t="str">
        <f>+IFERROR(VLOOKUP(A1736,'Details local delivery'!B:E,4,0),"-")</f>
        <v>-</v>
      </c>
      <c r="E1736" s="94" t="e">
        <f>VLOOKUP(A1736,'Details local delivery'!B:L,11,0)</f>
        <v>#N/A</v>
      </c>
      <c r="F1736" s="94">
        <f>SUMIFS('Details local delivery'!M:M,'Details local delivery'!G:G,'RECAP Delivery Plan '!A1736)</f>
        <v>0</v>
      </c>
      <c r="G1736" s="94" t="e">
        <f>VLOOKUP(A1736,'Details local delivery'!B:J,9,0)</f>
        <v>#N/A</v>
      </c>
      <c r="H1736" s="95">
        <f>SUMIFS('Details local delivery'!K:K,'Details local delivery'!G:G,'RECAP Delivery Plan '!A1736)</f>
        <v>0</v>
      </c>
      <c r="I1736" s="96">
        <f>SUMIFS('Details local delivery'!Y:Y,'Details local delivery'!B:B,A:A)</f>
        <v>0</v>
      </c>
      <c r="J1736" s="97" t="e">
        <f>AVERAGEIFS('Details local delivery'!W:W,'Details local delivery'!B:B,A1736)</f>
        <v>#DIV/0!</v>
      </c>
      <c r="K1736" s="96">
        <f>_xlfn.MAXIFS('Details local delivery'!Z:Z,'Details local delivery'!B:B,A1736)</f>
        <v>0</v>
      </c>
      <c r="L1736" s="96">
        <f>_xlfn.MAXIFS('Details local delivery'!AA:AA,'Details local delivery'!B:B,A1736)</f>
        <v>0</v>
      </c>
      <c r="M1736" s="256">
        <f>IFERROR(_xlfn.MAXIFS('Details local delivery'!AB:AB,'Details local delivery'!B:B,A1736),"-")</f>
        <v>0</v>
      </c>
      <c r="N1736" s="104" t="e">
        <f t="shared" si="269"/>
        <v>#N/A</v>
      </c>
      <c r="O1736" s="104" t="e">
        <f t="shared" si="270"/>
        <v>#N/A</v>
      </c>
      <c r="P1736" s="99">
        <f t="shared" si="271"/>
        <v>0</v>
      </c>
      <c r="Q1736" s="100">
        <f t="shared" si="272"/>
        <v>0</v>
      </c>
      <c r="R1736" s="105" t="e">
        <f t="shared" si="273"/>
        <v>#DIV/0!</v>
      </c>
      <c r="S1736" s="101" t="e">
        <f t="shared" si="274"/>
        <v>#N/A</v>
      </c>
      <c r="T1736" s="102"/>
      <c r="U1736" s="107"/>
      <c r="V1736" s="5"/>
    </row>
    <row r="1737" spans="1:22" ht="15.6" hidden="1" x14ac:dyDescent="0.3">
      <c r="A1737" s="18"/>
      <c r="B1737" s="92" t="str">
        <f>+IFERROR(VLOOKUP(A1737,'Details local delivery'!B:C,2,0),"-")</f>
        <v>-</v>
      </c>
      <c r="C1737" s="93" t="str">
        <f t="shared" si="268"/>
        <v>-</v>
      </c>
      <c r="D1737" s="94" t="str">
        <f>+IFERROR(VLOOKUP(A1737,'Details local delivery'!B:E,4,0),"-")</f>
        <v>-</v>
      </c>
      <c r="E1737" s="94" t="e">
        <f>VLOOKUP(A1737,'Details local delivery'!B:L,11,0)</f>
        <v>#N/A</v>
      </c>
      <c r="F1737" s="94">
        <f>SUMIFS('Details local delivery'!M:M,'Details local delivery'!G:G,'RECAP Delivery Plan '!A1737)</f>
        <v>0</v>
      </c>
      <c r="G1737" s="94" t="e">
        <f>VLOOKUP(A1737,'Details local delivery'!B:J,9,0)</f>
        <v>#N/A</v>
      </c>
      <c r="H1737" s="95">
        <f>SUMIFS('Details local delivery'!K:K,'Details local delivery'!G:G,'RECAP Delivery Plan '!A1737)</f>
        <v>0</v>
      </c>
      <c r="I1737" s="96">
        <f>SUMIFS('Details local delivery'!Y:Y,'Details local delivery'!B:B,A:A)</f>
        <v>0</v>
      </c>
      <c r="J1737" s="97" t="e">
        <f>AVERAGEIFS('Details local delivery'!W:W,'Details local delivery'!B:B,A1737)</f>
        <v>#DIV/0!</v>
      </c>
      <c r="K1737" s="96">
        <f>_xlfn.MAXIFS('Details local delivery'!Z:Z,'Details local delivery'!B:B,A1737)</f>
        <v>0</v>
      </c>
      <c r="L1737" s="96">
        <f>_xlfn.MAXIFS('Details local delivery'!AA:AA,'Details local delivery'!B:B,A1737)</f>
        <v>0</v>
      </c>
      <c r="M1737" s="96">
        <f>_xlfn.MAXIFS('Details local delivery'!AB:AB,'Details local delivery'!B:B,A1737)</f>
        <v>0</v>
      </c>
      <c r="N1737" s="104" t="e">
        <f t="shared" si="269"/>
        <v>#N/A</v>
      </c>
      <c r="O1737" s="104" t="e">
        <f t="shared" si="270"/>
        <v>#N/A</v>
      </c>
      <c r="P1737" s="99">
        <f t="shared" si="271"/>
        <v>0</v>
      </c>
      <c r="Q1737" s="100">
        <f t="shared" si="272"/>
        <v>0</v>
      </c>
      <c r="R1737" s="105" t="e">
        <f t="shared" si="273"/>
        <v>#DIV/0!</v>
      </c>
      <c r="S1737" s="101" t="e">
        <f t="shared" si="274"/>
        <v>#N/A</v>
      </c>
      <c r="T1737" s="102"/>
      <c r="U1737" s="107"/>
      <c r="V1737" s="5"/>
    </row>
    <row r="1738" spans="1:22" ht="15.6" hidden="1" x14ac:dyDescent="0.3">
      <c r="A1738" s="18"/>
      <c r="B1738" s="92" t="str">
        <f>+IFERROR(VLOOKUP(A1738,'Details local delivery'!B:C,2,0),"-")</f>
        <v>-</v>
      </c>
      <c r="C1738" s="93" t="str">
        <f t="shared" si="268"/>
        <v>-</v>
      </c>
      <c r="D1738" s="94" t="str">
        <f>+IFERROR(VLOOKUP(A1738,'Details local delivery'!B:E,4,0),"-")</f>
        <v>-</v>
      </c>
      <c r="E1738" s="94" t="e">
        <f>VLOOKUP(A1738,'Details local delivery'!B:L,11,0)</f>
        <v>#N/A</v>
      </c>
      <c r="F1738" s="94">
        <f>SUMIFS('Details local delivery'!M:M,'Details local delivery'!G:G,'RECAP Delivery Plan '!A1738)</f>
        <v>0</v>
      </c>
      <c r="G1738" s="94" t="e">
        <f>VLOOKUP(A1738,'Details local delivery'!B:J,9,0)</f>
        <v>#N/A</v>
      </c>
      <c r="H1738" s="95">
        <f>SUMIFS('Details local delivery'!K:K,'Details local delivery'!G:G,'RECAP Delivery Plan '!A1738)</f>
        <v>0</v>
      </c>
      <c r="I1738" s="96">
        <f>SUMIFS('Details local delivery'!Y:Y,'Details local delivery'!B:B,A:A)</f>
        <v>0</v>
      </c>
      <c r="J1738" s="97" t="e">
        <f>AVERAGEIFS('Details local delivery'!W:W,'Details local delivery'!B:B,A1738)</f>
        <v>#DIV/0!</v>
      </c>
      <c r="K1738" s="96">
        <f>_xlfn.MAXIFS('Details local delivery'!Z:Z,'Details local delivery'!B:B,A1738)</f>
        <v>0</v>
      </c>
      <c r="L1738" s="96">
        <f>_xlfn.MAXIFS('Details local delivery'!AA:AA,'Details local delivery'!B:B,A1738)</f>
        <v>0</v>
      </c>
      <c r="M1738" s="256">
        <f>IFERROR(_xlfn.MAXIFS('Details local delivery'!AB:AB,'Details local delivery'!B:B,A1738),"-")</f>
        <v>0</v>
      </c>
      <c r="N1738" s="104" t="e">
        <f t="shared" si="269"/>
        <v>#N/A</v>
      </c>
      <c r="O1738" s="104" t="e">
        <f t="shared" si="270"/>
        <v>#N/A</v>
      </c>
      <c r="P1738" s="99">
        <f t="shared" si="271"/>
        <v>0</v>
      </c>
      <c r="Q1738" s="100">
        <f t="shared" si="272"/>
        <v>0</v>
      </c>
      <c r="R1738" s="105" t="e">
        <f t="shared" si="273"/>
        <v>#DIV/0!</v>
      </c>
      <c r="S1738" s="101" t="e">
        <f t="shared" si="274"/>
        <v>#N/A</v>
      </c>
      <c r="T1738" s="102"/>
      <c r="U1738" s="107"/>
      <c r="V1738" s="5"/>
    </row>
    <row r="1739" spans="1:22" ht="15.6" hidden="1" x14ac:dyDescent="0.3">
      <c r="A1739" s="18"/>
      <c r="B1739" s="92" t="str">
        <f>+IFERROR(VLOOKUP(A1739,'Details local delivery'!B:C,2,0),"-")</f>
        <v>-</v>
      </c>
      <c r="C1739" s="93" t="str">
        <f t="shared" si="268"/>
        <v>-</v>
      </c>
      <c r="D1739" s="94" t="str">
        <f>+IFERROR(VLOOKUP(A1739,'Details local delivery'!B:E,4,0),"-")</f>
        <v>-</v>
      </c>
      <c r="E1739" s="94" t="e">
        <f>VLOOKUP(A1739,'Details local delivery'!B:L,11,0)</f>
        <v>#N/A</v>
      </c>
      <c r="F1739" s="94">
        <f>SUMIFS('Details local delivery'!M:M,'Details local delivery'!G:G,'RECAP Delivery Plan '!A1739)</f>
        <v>0</v>
      </c>
      <c r="G1739" s="94" t="e">
        <f>VLOOKUP(A1739,'Details local delivery'!B:J,9,0)</f>
        <v>#N/A</v>
      </c>
      <c r="H1739" s="95">
        <f>SUMIFS('Details local delivery'!K:K,'Details local delivery'!G:G,'RECAP Delivery Plan '!A1739)</f>
        <v>0</v>
      </c>
      <c r="I1739" s="96">
        <f>SUMIFS('Details local delivery'!Y:Y,'Details local delivery'!B:B,A:A)</f>
        <v>0</v>
      </c>
      <c r="J1739" s="97" t="e">
        <f>AVERAGEIFS('Details local delivery'!W:W,'Details local delivery'!B:B,A1739)</f>
        <v>#DIV/0!</v>
      </c>
      <c r="K1739" s="96">
        <f>_xlfn.MAXIFS('Details local delivery'!Z:Z,'Details local delivery'!B:B,A1739)</f>
        <v>0</v>
      </c>
      <c r="L1739" s="96">
        <f>_xlfn.MAXIFS('Details local delivery'!AA:AA,'Details local delivery'!B:B,A1739)</f>
        <v>0</v>
      </c>
      <c r="M1739" s="256">
        <f>IFERROR(_xlfn.MAXIFS('Details local delivery'!AB:AB,'Details local delivery'!B:B,A1739),"-")</f>
        <v>0</v>
      </c>
      <c r="N1739" s="104" t="e">
        <f t="shared" si="269"/>
        <v>#N/A</v>
      </c>
      <c r="O1739" s="104" t="e">
        <f t="shared" si="270"/>
        <v>#N/A</v>
      </c>
      <c r="P1739" s="99">
        <f t="shared" si="271"/>
        <v>0</v>
      </c>
      <c r="Q1739" s="100">
        <f t="shared" si="272"/>
        <v>0</v>
      </c>
      <c r="R1739" s="105" t="e">
        <f t="shared" si="273"/>
        <v>#DIV/0!</v>
      </c>
      <c r="S1739" s="101" t="e">
        <f t="shared" si="274"/>
        <v>#N/A</v>
      </c>
      <c r="T1739" s="102"/>
      <c r="U1739" s="107"/>
      <c r="V1739" s="5"/>
    </row>
    <row r="1740" spans="1:22" ht="15.6" hidden="1" x14ac:dyDescent="0.3">
      <c r="A1740" s="18"/>
      <c r="B1740" s="92" t="str">
        <f>+IFERROR(VLOOKUP(A1740,'Details local delivery'!B:C,2,0),"-")</f>
        <v>-</v>
      </c>
      <c r="C1740" s="93" t="str">
        <f t="shared" si="268"/>
        <v>-</v>
      </c>
      <c r="D1740" s="94" t="str">
        <f>+IFERROR(VLOOKUP(A1740,'Details local delivery'!B:E,4,0),"-")</f>
        <v>-</v>
      </c>
      <c r="E1740" s="94" t="e">
        <f>VLOOKUP(A1740,'Details local delivery'!B:L,11,0)</f>
        <v>#N/A</v>
      </c>
      <c r="F1740" s="94">
        <f>SUMIFS('Details local delivery'!M:M,'Details local delivery'!G:G,'RECAP Delivery Plan '!A1740)</f>
        <v>0</v>
      </c>
      <c r="G1740" s="94" t="e">
        <f>VLOOKUP(A1740,'Details local delivery'!B:J,9,0)</f>
        <v>#N/A</v>
      </c>
      <c r="H1740" s="95">
        <f>SUMIFS('Details local delivery'!K:K,'Details local delivery'!G:G,'RECAP Delivery Plan '!A1740)</f>
        <v>0</v>
      </c>
      <c r="I1740" s="96">
        <f>SUMIFS('Details local delivery'!Y:Y,'Details local delivery'!B:B,A:A)</f>
        <v>0</v>
      </c>
      <c r="J1740" s="97" t="e">
        <f>AVERAGEIFS('Details local delivery'!W:W,'Details local delivery'!B:B,A1740)</f>
        <v>#DIV/0!</v>
      </c>
      <c r="K1740" s="96">
        <f>_xlfn.MAXIFS('Details local delivery'!Z:Z,'Details local delivery'!B:B,A1740)</f>
        <v>0</v>
      </c>
      <c r="L1740" s="96">
        <f>_xlfn.MAXIFS('Details local delivery'!AA:AA,'Details local delivery'!B:B,A1740)</f>
        <v>0</v>
      </c>
      <c r="M1740" s="256">
        <f>IFERROR(_xlfn.MAXIFS('Details local delivery'!AB:AB,'Details local delivery'!B:B,A1740),"-")</f>
        <v>0</v>
      </c>
      <c r="N1740" s="104" t="e">
        <f t="shared" si="269"/>
        <v>#N/A</v>
      </c>
      <c r="O1740" s="104" t="e">
        <f t="shared" si="270"/>
        <v>#N/A</v>
      </c>
      <c r="P1740" s="99">
        <f t="shared" si="271"/>
        <v>0</v>
      </c>
      <c r="Q1740" s="100">
        <f t="shared" si="272"/>
        <v>0</v>
      </c>
      <c r="R1740" s="105" t="e">
        <f t="shared" si="273"/>
        <v>#DIV/0!</v>
      </c>
      <c r="S1740" s="101" t="e">
        <f t="shared" si="274"/>
        <v>#N/A</v>
      </c>
      <c r="T1740" s="102"/>
      <c r="U1740" s="107"/>
      <c r="V1740" s="5"/>
    </row>
    <row r="1741" spans="1:22" ht="15.6" hidden="1" x14ac:dyDescent="0.3">
      <c r="A1741" s="18"/>
      <c r="B1741" s="92" t="str">
        <f>+IFERROR(VLOOKUP(A1741,'Details local delivery'!B:C,2,0),"-")</f>
        <v>-</v>
      </c>
      <c r="C1741" s="93" t="str">
        <f t="shared" si="268"/>
        <v>-</v>
      </c>
      <c r="D1741" s="94" t="str">
        <f>+IFERROR(VLOOKUP(A1741,'Details local delivery'!B:E,4,0),"-")</f>
        <v>-</v>
      </c>
      <c r="E1741" s="94" t="e">
        <f>VLOOKUP(A1741,'Details local delivery'!B:L,11,0)</f>
        <v>#N/A</v>
      </c>
      <c r="F1741" s="94">
        <f>SUMIFS('Details local delivery'!M:M,'Details local delivery'!G:G,'RECAP Delivery Plan '!A1741)</f>
        <v>0</v>
      </c>
      <c r="G1741" s="94" t="e">
        <f>VLOOKUP(A1741,'Details local delivery'!B:J,9,0)</f>
        <v>#N/A</v>
      </c>
      <c r="H1741" s="95">
        <f>SUMIFS('Details local delivery'!K:K,'Details local delivery'!G:G,'RECAP Delivery Plan '!A1741)</f>
        <v>0</v>
      </c>
      <c r="I1741" s="96">
        <f>SUMIFS('Details local delivery'!Y:Y,'Details local delivery'!B:B,A:A)</f>
        <v>0</v>
      </c>
      <c r="J1741" s="97" t="e">
        <f>AVERAGEIFS('Details local delivery'!W:W,'Details local delivery'!B:B,A1741)</f>
        <v>#DIV/0!</v>
      </c>
      <c r="K1741" s="96">
        <f>_xlfn.MAXIFS('Details local delivery'!Z:Z,'Details local delivery'!B:B,A1741)</f>
        <v>0</v>
      </c>
      <c r="L1741" s="96">
        <f>_xlfn.MAXIFS('Details local delivery'!AA:AA,'Details local delivery'!B:B,A1741)</f>
        <v>0</v>
      </c>
      <c r="M1741" s="256">
        <f>IFERROR(_xlfn.MAXIFS('Details local delivery'!AB:AB,'Details local delivery'!B:B,A1741),"-")</f>
        <v>0</v>
      </c>
      <c r="N1741" s="104" t="e">
        <f t="shared" si="269"/>
        <v>#N/A</v>
      </c>
      <c r="O1741" s="104" t="e">
        <f t="shared" si="270"/>
        <v>#N/A</v>
      </c>
      <c r="P1741" s="99">
        <f t="shared" si="271"/>
        <v>0</v>
      </c>
      <c r="Q1741" s="100">
        <f t="shared" si="272"/>
        <v>0</v>
      </c>
      <c r="R1741" s="105" t="e">
        <f t="shared" si="273"/>
        <v>#DIV/0!</v>
      </c>
      <c r="S1741" s="101" t="e">
        <f t="shared" si="274"/>
        <v>#N/A</v>
      </c>
      <c r="T1741" s="102"/>
      <c r="U1741" s="107"/>
      <c r="V1741" s="5"/>
    </row>
    <row r="1742" spans="1:22" ht="15.6" hidden="1" x14ac:dyDescent="0.3">
      <c r="A1742" s="18"/>
      <c r="B1742" s="92" t="str">
        <f>+IFERROR(VLOOKUP(A1742,'Details local delivery'!B:C,2,0),"-")</f>
        <v>-</v>
      </c>
      <c r="C1742" s="93" t="str">
        <f t="shared" si="268"/>
        <v>-</v>
      </c>
      <c r="D1742" s="94" t="str">
        <f>+IFERROR(VLOOKUP(A1742,'Details local delivery'!B:E,4,0),"-")</f>
        <v>-</v>
      </c>
      <c r="E1742" s="94" t="e">
        <f>VLOOKUP(A1742,'Details local delivery'!B:L,11,0)</f>
        <v>#N/A</v>
      </c>
      <c r="F1742" s="94">
        <f>SUMIFS('Details local delivery'!M:M,'Details local delivery'!G:G,'RECAP Delivery Plan '!A1742)</f>
        <v>0</v>
      </c>
      <c r="G1742" s="94" t="e">
        <f>VLOOKUP(A1742,'Details local delivery'!B:J,9,0)</f>
        <v>#N/A</v>
      </c>
      <c r="H1742" s="95">
        <f>SUMIFS('Details local delivery'!K:K,'Details local delivery'!G:G,'RECAP Delivery Plan '!A1742)</f>
        <v>0</v>
      </c>
      <c r="I1742" s="96">
        <f>SUMIFS('Details local delivery'!Y:Y,'Details local delivery'!B:B,A:A)</f>
        <v>0</v>
      </c>
      <c r="J1742" s="97" t="e">
        <f>AVERAGEIFS('Details local delivery'!W:W,'Details local delivery'!B:B,A1742)</f>
        <v>#DIV/0!</v>
      </c>
      <c r="K1742" s="96">
        <f>_xlfn.MAXIFS('Details local delivery'!Z:Z,'Details local delivery'!B:B,A1742)</f>
        <v>0</v>
      </c>
      <c r="L1742" s="96">
        <f>_xlfn.MAXIFS('Details local delivery'!AA:AA,'Details local delivery'!B:B,A1742)</f>
        <v>0</v>
      </c>
      <c r="M1742" s="256">
        <f>IFERROR(_xlfn.MAXIFS('Details local delivery'!AB:AB,'Details local delivery'!B:B,A1742),"-")</f>
        <v>0</v>
      </c>
      <c r="N1742" s="104" t="e">
        <f t="shared" si="269"/>
        <v>#N/A</v>
      </c>
      <c r="O1742" s="104" t="e">
        <f t="shared" si="270"/>
        <v>#N/A</v>
      </c>
      <c r="P1742" s="99">
        <f t="shared" si="271"/>
        <v>0</v>
      </c>
      <c r="Q1742" s="100">
        <f t="shared" si="272"/>
        <v>0</v>
      </c>
      <c r="R1742" s="105" t="e">
        <f t="shared" si="273"/>
        <v>#DIV/0!</v>
      </c>
      <c r="S1742" s="101" t="e">
        <f t="shared" si="274"/>
        <v>#N/A</v>
      </c>
      <c r="T1742" s="102"/>
      <c r="U1742" s="107"/>
      <c r="V1742" s="5"/>
    </row>
    <row r="1743" spans="1:22" ht="15.6" hidden="1" x14ac:dyDescent="0.3">
      <c r="A1743" s="18"/>
      <c r="B1743" s="92" t="str">
        <f>+IFERROR(VLOOKUP(A1743,'Details local delivery'!B:C,2,0),"-")</f>
        <v>-</v>
      </c>
      <c r="C1743" s="93" t="str">
        <f t="shared" si="268"/>
        <v>-</v>
      </c>
      <c r="D1743" s="94" t="str">
        <f>+IFERROR(VLOOKUP(A1743,'Details local delivery'!B:E,4,0),"-")</f>
        <v>-</v>
      </c>
      <c r="E1743" s="94" t="e">
        <f>VLOOKUP(A1743,'Details local delivery'!B:L,11,0)</f>
        <v>#N/A</v>
      </c>
      <c r="F1743" s="94">
        <f>SUMIFS('Details local delivery'!M:M,'Details local delivery'!G:G,'RECAP Delivery Plan '!A1743)</f>
        <v>0</v>
      </c>
      <c r="G1743" s="94" t="e">
        <f>VLOOKUP(A1743,'Details local delivery'!B:J,9,0)</f>
        <v>#N/A</v>
      </c>
      <c r="H1743" s="95">
        <f>SUMIFS('Details local delivery'!K:K,'Details local delivery'!G:G,'RECAP Delivery Plan '!A1743)</f>
        <v>0</v>
      </c>
      <c r="I1743" s="96">
        <f>SUMIFS('Details local delivery'!Y:Y,'Details local delivery'!B:B,A:A)</f>
        <v>0</v>
      </c>
      <c r="J1743" s="97" t="e">
        <f>AVERAGEIFS('Details local delivery'!W:W,'Details local delivery'!B:B,A1743)</f>
        <v>#DIV/0!</v>
      </c>
      <c r="K1743" s="96">
        <f>_xlfn.MAXIFS('Details local delivery'!Z:Z,'Details local delivery'!B:B,A1743)</f>
        <v>0</v>
      </c>
      <c r="L1743" s="96">
        <f>_xlfn.MAXIFS('Details local delivery'!AA:AA,'Details local delivery'!B:B,A1743)</f>
        <v>0</v>
      </c>
      <c r="M1743" s="256">
        <f>IFERROR(_xlfn.MAXIFS('Details local delivery'!AB:AB,'Details local delivery'!B:B,A1743),"-")</f>
        <v>0</v>
      </c>
      <c r="N1743" s="104" t="e">
        <f t="shared" si="269"/>
        <v>#N/A</v>
      </c>
      <c r="O1743" s="104" t="e">
        <f t="shared" si="270"/>
        <v>#N/A</v>
      </c>
      <c r="P1743" s="99">
        <f t="shared" si="271"/>
        <v>0</v>
      </c>
      <c r="Q1743" s="100">
        <f t="shared" si="272"/>
        <v>0</v>
      </c>
      <c r="R1743" s="105" t="e">
        <f t="shared" si="273"/>
        <v>#DIV/0!</v>
      </c>
      <c r="S1743" s="101" t="e">
        <f t="shared" si="274"/>
        <v>#N/A</v>
      </c>
      <c r="T1743" s="102"/>
      <c r="U1743" s="107"/>
      <c r="V1743" s="5"/>
    </row>
    <row r="1744" spans="1:22" ht="15.6" hidden="1" x14ac:dyDescent="0.3">
      <c r="A1744" s="18"/>
      <c r="B1744" s="92" t="str">
        <f>+IFERROR(VLOOKUP(A1744,'Details local delivery'!B:C,2,0),"-")</f>
        <v>-</v>
      </c>
      <c r="C1744" s="93" t="str">
        <f t="shared" si="268"/>
        <v>-</v>
      </c>
      <c r="D1744" s="94" t="str">
        <f>+IFERROR(VLOOKUP(A1744,'Details local delivery'!B:E,4,0),"-")</f>
        <v>-</v>
      </c>
      <c r="E1744" s="94" t="e">
        <f>VLOOKUP(A1744,'Details local delivery'!B:L,11,0)</f>
        <v>#N/A</v>
      </c>
      <c r="F1744" s="94">
        <f>SUMIFS('Details local delivery'!M:M,'Details local delivery'!G:G,'RECAP Delivery Plan '!A1744)</f>
        <v>0</v>
      </c>
      <c r="G1744" s="94" t="e">
        <f>VLOOKUP(A1744,'Details local delivery'!B:J,9,0)</f>
        <v>#N/A</v>
      </c>
      <c r="H1744" s="95">
        <f>SUMIFS('Details local delivery'!K:K,'Details local delivery'!G:G,'RECAP Delivery Plan '!A1744)</f>
        <v>0</v>
      </c>
      <c r="I1744" s="96">
        <f>SUMIFS('Details local delivery'!Y:Y,'Details local delivery'!B:B,A:A)</f>
        <v>0</v>
      </c>
      <c r="J1744" s="97" t="e">
        <f>AVERAGEIFS('Details local delivery'!W:W,'Details local delivery'!B:B,A1744)</f>
        <v>#DIV/0!</v>
      </c>
      <c r="K1744" s="96">
        <f>_xlfn.MAXIFS('Details local delivery'!Z:Z,'Details local delivery'!B:B,A1744)</f>
        <v>0</v>
      </c>
      <c r="L1744" s="96">
        <f>_xlfn.MAXIFS('Details local delivery'!AA:AA,'Details local delivery'!B:B,A1744)</f>
        <v>0</v>
      </c>
      <c r="M1744" s="96">
        <f>_xlfn.MAXIFS('Details local delivery'!AB:AB,'Details local delivery'!B:B,A1744)</f>
        <v>0</v>
      </c>
      <c r="N1744" s="104" t="e">
        <f t="shared" si="269"/>
        <v>#N/A</v>
      </c>
      <c r="O1744" s="104" t="e">
        <f t="shared" si="270"/>
        <v>#N/A</v>
      </c>
      <c r="P1744" s="99">
        <f t="shared" si="271"/>
        <v>0</v>
      </c>
      <c r="Q1744" s="100">
        <f t="shared" si="272"/>
        <v>0</v>
      </c>
      <c r="R1744" s="105" t="e">
        <f t="shared" si="273"/>
        <v>#DIV/0!</v>
      </c>
      <c r="S1744" s="101" t="e">
        <f t="shared" si="274"/>
        <v>#N/A</v>
      </c>
      <c r="T1744" s="102"/>
      <c r="U1744" s="107"/>
      <c r="V1744" s="5"/>
    </row>
    <row r="1745" spans="1:22" ht="15.6" hidden="1" x14ac:dyDescent="0.3">
      <c r="A1745" s="18"/>
      <c r="B1745" s="92" t="str">
        <f>+IFERROR(VLOOKUP(A1745,'Details local delivery'!B:C,2,0),"-")</f>
        <v>-</v>
      </c>
      <c r="C1745" s="93" t="str">
        <f t="shared" si="268"/>
        <v>-</v>
      </c>
      <c r="D1745" s="94" t="str">
        <f>+IFERROR(VLOOKUP(A1745,'Details local delivery'!B:E,4,0),"-")</f>
        <v>-</v>
      </c>
      <c r="E1745" s="94" t="e">
        <f>VLOOKUP(A1745,'Details local delivery'!B:L,11,0)</f>
        <v>#N/A</v>
      </c>
      <c r="F1745" s="94">
        <f>SUMIFS('Details local delivery'!M:M,'Details local delivery'!G:G,'RECAP Delivery Plan '!A1745)</f>
        <v>0</v>
      </c>
      <c r="G1745" s="94" t="e">
        <f>VLOOKUP(A1745,'Details local delivery'!B:J,9,0)</f>
        <v>#N/A</v>
      </c>
      <c r="H1745" s="95">
        <f>SUMIFS('Details local delivery'!K:K,'Details local delivery'!G:G,'RECAP Delivery Plan '!A1745)</f>
        <v>0</v>
      </c>
      <c r="I1745" s="96">
        <f>SUMIFS('Details local delivery'!Y:Y,'Details local delivery'!B:B,A:A)</f>
        <v>0</v>
      </c>
      <c r="J1745" s="97" t="e">
        <f>AVERAGEIFS('Details local delivery'!W:W,'Details local delivery'!B:B,A1745)</f>
        <v>#DIV/0!</v>
      </c>
      <c r="K1745" s="96">
        <f>_xlfn.MAXIFS('Details local delivery'!Z:Z,'Details local delivery'!B:B,A1745)</f>
        <v>0</v>
      </c>
      <c r="L1745" s="96">
        <f>_xlfn.MAXIFS('Details local delivery'!AA:AA,'Details local delivery'!B:B,A1745)</f>
        <v>0</v>
      </c>
      <c r="M1745" s="256">
        <f>IFERROR(_xlfn.MAXIFS('Details local delivery'!AB:AB,'Details local delivery'!B:B,A1745),"-")</f>
        <v>0</v>
      </c>
      <c r="N1745" s="104" t="e">
        <f t="shared" si="269"/>
        <v>#N/A</v>
      </c>
      <c r="O1745" s="104" t="e">
        <f t="shared" si="270"/>
        <v>#N/A</v>
      </c>
      <c r="P1745" s="99">
        <f t="shared" si="271"/>
        <v>0</v>
      </c>
      <c r="Q1745" s="100">
        <f t="shared" si="272"/>
        <v>0</v>
      </c>
      <c r="R1745" s="105" t="e">
        <f t="shared" si="273"/>
        <v>#DIV/0!</v>
      </c>
      <c r="S1745" s="101" t="e">
        <f t="shared" si="274"/>
        <v>#N/A</v>
      </c>
      <c r="T1745" s="102"/>
      <c r="U1745" s="107"/>
      <c r="V1745" s="5"/>
    </row>
    <row r="1746" spans="1:22" ht="15.6" hidden="1" x14ac:dyDescent="0.3">
      <c r="A1746" s="18"/>
      <c r="B1746" s="92" t="str">
        <f>+IFERROR(VLOOKUP(A1746,'Details local delivery'!B:C,2,0),"-")</f>
        <v>-</v>
      </c>
      <c r="C1746" s="93" t="str">
        <f t="shared" si="268"/>
        <v>-</v>
      </c>
      <c r="D1746" s="94" t="str">
        <f>+IFERROR(VLOOKUP(A1746,'Details local delivery'!B:E,4,0),"-")</f>
        <v>-</v>
      </c>
      <c r="E1746" s="94" t="e">
        <f>VLOOKUP(A1746,'Details local delivery'!B:L,11,0)</f>
        <v>#N/A</v>
      </c>
      <c r="F1746" s="94">
        <f>SUMIFS('Details local delivery'!M:M,'Details local delivery'!G:G,'RECAP Delivery Plan '!A1746)</f>
        <v>0</v>
      </c>
      <c r="G1746" s="94" t="e">
        <f>VLOOKUP(A1746,'Details local delivery'!B:J,9,0)</f>
        <v>#N/A</v>
      </c>
      <c r="H1746" s="95">
        <f>SUMIFS('Details local delivery'!K:K,'Details local delivery'!G:G,'RECAP Delivery Plan '!A1746)</f>
        <v>0</v>
      </c>
      <c r="I1746" s="96">
        <f>SUMIFS('Details local delivery'!Y:Y,'Details local delivery'!B:B,A:A)</f>
        <v>0</v>
      </c>
      <c r="J1746" s="97" t="e">
        <f>AVERAGEIFS('Details local delivery'!W:W,'Details local delivery'!B:B,A1746)</f>
        <v>#DIV/0!</v>
      </c>
      <c r="K1746" s="96">
        <f>_xlfn.MAXIFS('Details local delivery'!Z:Z,'Details local delivery'!B:B,A1746)</f>
        <v>0</v>
      </c>
      <c r="L1746" s="96">
        <f>_xlfn.MAXIFS('Details local delivery'!AA:AA,'Details local delivery'!B:B,A1746)</f>
        <v>0</v>
      </c>
      <c r="M1746" s="96">
        <f>_xlfn.MAXIFS('Details local delivery'!AB:AB,'Details local delivery'!B:B,A1746)</f>
        <v>0</v>
      </c>
      <c r="N1746" s="104" t="e">
        <f t="shared" si="269"/>
        <v>#N/A</v>
      </c>
      <c r="O1746" s="104" t="e">
        <f t="shared" si="270"/>
        <v>#N/A</v>
      </c>
      <c r="P1746" s="99">
        <f t="shared" si="271"/>
        <v>0</v>
      </c>
      <c r="Q1746" s="100">
        <f t="shared" si="272"/>
        <v>0</v>
      </c>
      <c r="R1746" s="105" t="e">
        <f t="shared" si="273"/>
        <v>#DIV/0!</v>
      </c>
      <c r="S1746" s="101" t="e">
        <f t="shared" si="274"/>
        <v>#N/A</v>
      </c>
      <c r="T1746" s="102"/>
      <c r="U1746" s="107"/>
      <c r="V1746" s="5"/>
    </row>
    <row r="1747" spans="1:22" ht="15.6" hidden="1" x14ac:dyDescent="0.3">
      <c r="A1747" s="18"/>
      <c r="B1747" s="92" t="str">
        <f>+IFERROR(VLOOKUP(A1747,'Details local delivery'!B:C,2,0),"-")</f>
        <v>-</v>
      </c>
      <c r="C1747" s="93" t="str">
        <f t="shared" si="268"/>
        <v>-</v>
      </c>
      <c r="D1747" s="94" t="str">
        <f>+IFERROR(VLOOKUP(A1747,'Details local delivery'!B:E,4,0),"-")</f>
        <v>-</v>
      </c>
      <c r="E1747" s="94" t="e">
        <f>VLOOKUP(A1747,'Details local delivery'!B:L,11,0)</f>
        <v>#N/A</v>
      </c>
      <c r="F1747" s="94">
        <f>SUMIFS('Details local delivery'!M:M,'Details local delivery'!G:G,'RECAP Delivery Plan '!A1747)</f>
        <v>0</v>
      </c>
      <c r="G1747" s="94" t="e">
        <f>VLOOKUP(A1747,'Details local delivery'!B:J,9,0)</f>
        <v>#N/A</v>
      </c>
      <c r="H1747" s="95">
        <f>SUMIFS('Details local delivery'!K:K,'Details local delivery'!G:G,'RECAP Delivery Plan '!A1747)</f>
        <v>0</v>
      </c>
      <c r="I1747" s="96">
        <f>SUMIFS('Details local delivery'!Y:Y,'Details local delivery'!B:B,A:A)</f>
        <v>0</v>
      </c>
      <c r="J1747" s="97" t="e">
        <f>AVERAGEIFS('Details local delivery'!W:W,'Details local delivery'!B:B,A1747)</f>
        <v>#DIV/0!</v>
      </c>
      <c r="K1747" s="96">
        <f>_xlfn.MAXIFS('Details local delivery'!Z:Z,'Details local delivery'!B:B,A1747)</f>
        <v>0</v>
      </c>
      <c r="L1747" s="96">
        <f>_xlfn.MAXIFS('Details local delivery'!AA:AA,'Details local delivery'!B:B,A1747)</f>
        <v>0</v>
      </c>
      <c r="M1747" s="96">
        <f>_xlfn.MAXIFS('Details local delivery'!AB:AB,'Details local delivery'!B:B,A1747)</f>
        <v>0</v>
      </c>
      <c r="N1747" s="104" t="e">
        <f t="shared" si="269"/>
        <v>#N/A</v>
      </c>
      <c r="O1747" s="104" t="e">
        <f t="shared" si="270"/>
        <v>#N/A</v>
      </c>
      <c r="P1747" s="99">
        <f t="shared" si="271"/>
        <v>0</v>
      </c>
      <c r="Q1747" s="100">
        <f t="shared" si="272"/>
        <v>0</v>
      </c>
      <c r="R1747" s="105" t="e">
        <f t="shared" si="273"/>
        <v>#DIV/0!</v>
      </c>
      <c r="S1747" s="101" t="e">
        <f t="shared" si="274"/>
        <v>#N/A</v>
      </c>
      <c r="T1747" s="102"/>
      <c r="U1747" s="107"/>
      <c r="V1747" s="5"/>
    </row>
    <row r="1748" spans="1:22" ht="15.6" hidden="1" x14ac:dyDescent="0.3">
      <c r="A1748" s="18"/>
      <c r="B1748" s="92" t="str">
        <f>+IFERROR(VLOOKUP(A1748,'Details local delivery'!B:C,2,0),"-")</f>
        <v>-</v>
      </c>
      <c r="C1748" s="93" t="str">
        <f t="shared" si="268"/>
        <v>-</v>
      </c>
      <c r="D1748" s="94" t="str">
        <f>+IFERROR(VLOOKUP(A1748,'Details local delivery'!B:E,4,0),"-")</f>
        <v>-</v>
      </c>
      <c r="E1748" s="94" t="e">
        <f>VLOOKUP(A1748,'Details local delivery'!B:L,11,0)</f>
        <v>#N/A</v>
      </c>
      <c r="F1748" s="94">
        <f>SUMIFS('Details local delivery'!M:M,'Details local delivery'!G:G,'RECAP Delivery Plan '!A1748)</f>
        <v>0</v>
      </c>
      <c r="G1748" s="94" t="e">
        <f>VLOOKUP(A1748,'Details local delivery'!B:J,9,0)</f>
        <v>#N/A</v>
      </c>
      <c r="H1748" s="95">
        <f>SUMIFS('Details local delivery'!K:K,'Details local delivery'!G:G,'RECAP Delivery Plan '!A1748)</f>
        <v>0</v>
      </c>
      <c r="I1748" s="96">
        <f>SUMIFS('Details local delivery'!Y:Y,'Details local delivery'!B:B,A:A)</f>
        <v>0</v>
      </c>
      <c r="J1748" s="97" t="e">
        <f>AVERAGEIFS('Details local delivery'!W:W,'Details local delivery'!B:B,A1748)</f>
        <v>#DIV/0!</v>
      </c>
      <c r="K1748" s="96">
        <f>_xlfn.MAXIFS('Details local delivery'!Z:Z,'Details local delivery'!B:B,A1748)</f>
        <v>0</v>
      </c>
      <c r="L1748" s="96">
        <f>_xlfn.MAXIFS('Details local delivery'!AA:AA,'Details local delivery'!B:B,A1748)</f>
        <v>0</v>
      </c>
      <c r="M1748" s="96">
        <f>_xlfn.MAXIFS('Details local delivery'!AB:AB,'Details local delivery'!B:B,A1748)</f>
        <v>0</v>
      </c>
      <c r="N1748" s="104" t="e">
        <f t="shared" si="269"/>
        <v>#N/A</v>
      </c>
      <c r="O1748" s="104" t="e">
        <f t="shared" si="270"/>
        <v>#N/A</v>
      </c>
      <c r="P1748" s="99">
        <f t="shared" si="271"/>
        <v>0</v>
      </c>
      <c r="Q1748" s="100">
        <f t="shared" si="272"/>
        <v>0</v>
      </c>
      <c r="R1748" s="105" t="e">
        <f t="shared" si="273"/>
        <v>#DIV/0!</v>
      </c>
      <c r="S1748" s="101" t="e">
        <f t="shared" si="274"/>
        <v>#N/A</v>
      </c>
      <c r="T1748" s="102"/>
      <c r="U1748" s="107"/>
      <c r="V1748" s="5"/>
    </row>
    <row r="1749" spans="1:22" ht="15.6" hidden="1" x14ac:dyDescent="0.3">
      <c r="A1749" s="18"/>
      <c r="B1749" s="92" t="str">
        <f>+IFERROR(VLOOKUP(A1749,'Details local delivery'!B:C,2,0),"-")</f>
        <v>-</v>
      </c>
      <c r="C1749" s="93" t="str">
        <f t="shared" si="268"/>
        <v>-</v>
      </c>
      <c r="D1749" s="94" t="str">
        <f>+IFERROR(VLOOKUP(A1749,'Details local delivery'!B:E,4,0),"-")</f>
        <v>-</v>
      </c>
      <c r="E1749" s="94" t="e">
        <f>VLOOKUP(A1749,'Details local delivery'!B:L,11,0)</f>
        <v>#N/A</v>
      </c>
      <c r="F1749" s="94">
        <f>SUMIFS('Details local delivery'!M:M,'Details local delivery'!G:G,'RECAP Delivery Plan '!A1749)</f>
        <v>0</v>
      </c>
      <c r="G1749" s="94" t="e">
        <f>VLOOKUP(A1749,'Details local delivery'!B:J,9,0)</f>
        <v>#N/A</v>
      </c>
      <c r="H1749" s="95">
        <f>SUMIFS('Details local delivery'!K:K,'Details local delivery'!G:G,'RECAP Delivery Plan '!A1749)</f>
        <v>0</v>
      </c>
      <c r="I1749" s="96">
        <f>SUMIFS('Details local delivery'!Y:Y,'Details local delivery'!B:B,A:A)</f>
        <v>0</v>
      </c>
      <c r="J1749" s="97" t="e">
        <f>AVERAGEIFS('Details local delivery'!W:W,'Details local delivery'!B:B,A1749)</f>
        <v>#DIV/0!</v>
      </c>
      <c r="K1749" s="96">
        <f>_xlfn.MAXIFS('Details local delivery'!Z:Z,'Details local delivery'!B:B,A1749)</f>
        <v>0</v>
      </c>
      <c r="L1749" s="96">
        <f>_xlfn.MAXIFS('Details local delivery'!AA:AA,'Details local delivery'!B:B,A1749)</f>
        <v>0</v>
      </c>
      <c r="M1749" s="256">
        <f>IFERROR(_xlfn.MAXIFS('Details local delivery'!AB:AB,'Details local delivery'!B:B,A1749),"-")</f>
        <v>0</v>
      </c>
      <c r="N1749" s="104" t="e">
        <f t="shared" si="269"/>
        <v>#N/A</v>
      </c>
      <c r="O1749" s="104" t="e">
        <f t="shared" si="270"/>
        <v>#N/A</v>
      </c>
      <c r="P1749" s="99">
        <f t="shared" si="271"/>
        <v>0</v>
      </c>
      <c r="Q1749" s="100">
        <f t="shared" si="272"/>
        <v>0</v>
      </c>
      <c r="R1749" s="105" t="e">
        <f t="shared" si="273"/>
        <v>#DIV/0!</v>
      </c>
      <c r="S1749" s="101" t="e">
        <f t="shared" si="274"/>
        <v>#N/A</v>
      </c>
      <c r="T1749" s="102"/>
      <c r="U1749" s="107"/>
      <c r="V1749" s="5"/>
    </row>
    <row r="1750" spans="1:22" ht="15.6" hidden="1" x14ac:dyDescent="0.3">
      <c r="A1750" s="18"/>
      <c r="B1750" s="92" t="str">
        <f>+IFERROR(VLOOKUP(A1750,'Details local delivery'!B:C,2,0),"-")</f>
        <v>-</v>
      </c>
      <c r="C1750" s="93" t="str">
        <f t="shared" si="268"/>
        <v>-</v>
      </c>
      <c r="D1750" s="94" t="str">
        <f>+IFERROR(VLOOKUP(A1750,'Details local delivery'!B:E,4,0),"-")</f>
        <v>-</v>
      </c>
      <c r="E1750" s="94" t="e">
        <f>VLOOKUP(A1750,'Details local delivery'!B:L,11,0)</f>
        <v>#N/A</v>
      </c>
      <c r="F1750" s="94">
        <f>SUMIFS('Details local delivery'!M:M,'Details local delivery'!G:G,'RECAP Delivery Plan '!A1750)</f>
        <v>0</v>
      </c>
      <c r="G1750" s="94" t="e">
        <f>VLOOKUP(A1750,'Details local delivery'!B:J,9,0)</f>
        <v>#N/A</v>
      </c>
      <c r="H1750" s="95">
        <f>SUMIFS('Details local delivery'!K:K,'Details local delivery'!G:G,'RECAP Delivery Plan '!A1750)</f>
        <v>0</v>
      </c>
      <c r="I1750" s="96">
        <f>SUMIFS('Details local delivery'!Y:Y,'Details local delivery'!B:B,A:A)</f>
        <v>0</v>
      </c>
      <c r="J1750" s="97" t="e">
        <f>AVERAGEIFS('Details local delivery'!W:W,'Details local delivery'!B:B,A1750)</f>
        <v>#DIV/0!</v>
      </c>
      <c r="K1750" s="96">
        <f>_xlfn.MAXIFS('Details local delivery'!Z:Z,'Details local delivery'!B:B,A1750)</f>
        <v>0</v>
      </c>
      <c r="L1750" s="96">
        <f>_xlfn.MAXIFS('Details local delivery'!AA:AA,'Details local delivery'!B:B,A1750)</f>
        <v>0</v>
      </c>
      <c r="M1750" s="256">
        <f>IFERROR(_xlfn.MAXIFS('Details local delivery'!AB:AB,'Details local delivery'!B:B,A1750),"-")</f>
        <v>0</v>
      </c>
      <c r="N1750" s="104" t="e">
        <f t="shared" si="269"/>
        <v>#N/A</v>
      </c>
      <c r="O1750" s="104" t="e">
        <f t="shared" si="270"/>
        <v>#N/A</v>
      </c>
      <c r="P1750" s="99">
        <f t="shared" si="271"/>
        <v>0</v>
      </c>
      <c r="Q1750" s="100">
        <f t="shared" si="272"/>
        <v>0</v>
      </c>
      <c r="R1750" s="105" t="e">
        <f t="shared" si="273"/>
        <v>#DIV/0!</v>
      </c>
      <c r="S1750" s="101" t="e">
        <f t="shared" si="274"/>
        <v>#N/A</v>
      </c>
      <c r="T1750" s="102"/>
      <c r="U1750" s="107"/>
      <c r="V1750" s="5"/>
    </row>
    <row r="1751" spans="1:22" ht="15.6" hidden="1" x14ac:dyDescent="0.3">
      <c r="A1751" s="18"/>
      <c r="B1751" s="92" t="str">
        <f>+IFERROR(VLOOKUP(A1751,'Details local delivery'!B:C,2,0),"-")</f>
        <v>-</v>
      </c>
      <c r="C1751" s="93" t="str">
        <f t="shared" si="268"/>
        <v>-</v>
      </c>
      <c r="D1751" s="94" t="str">
        <f>+IFERROR(VLOOKUP(A1751,'Details local delivery'!B:E,4,0),"-")</f>
        <v>-</v>
      </c>
      <c r="E1751" s="94" t="e">
        <f>VLOOKUP(A1751,'Details local delivery'!B:L,11,0)</f>
        <v>#N/A</v>
      </c>
      <c r="F1751" s="94">
        <f>SUMIFS('Details local delivery'!M:M,'Details local delivery'!G:G,'RECAP Delivery Plan '!A1751)</f>
        <v>0</v>
      </c>
      <c r="G1751" s="94" t="e">
        <f>VLOOKUP(A1751,'Details local delivery'!B:J,9,0)</f>
        <v>#N/A</v>
      </c>
      <c r="H1751" s="95">
        <f>SUMIFS('Details local delivery'!K:K,'Details local delivery'!G:G,'RECAP Delivery Plan '!A1751)</f>
        <v>0</v>
      </c>
      <c r="I1751" s="96">
        <f>SUMIFS('Details local delivery'!Y:Y,'Details local delivery'!B:B,A:A)</f>
        <v>0</v>
      </c>
      <c r="J1751" s="97" t="e">
        <f>AVERAGEIFS('Details local delivery'!W:W,'Details local delivery'!B:B,A1751)</f>
        <v>#DIV/0!</v>
      </c>
      <c r="K1751" s="96">
        <f>_xlfn.MAXIFS('Details local delivery'!Z:Z,'Details local delivery'!B:B,A1751)</f>
        <v>0</v>
      </c>
      <c r="L1751" s="96">
        <f>_xlfn.MAXIFS('Details local delivery'!AA:AA,'Details local delivery'!B:B,A1751)</f>
        <v>0</v>
      </c>
      <c r="M1751" s="256">
        <f>IFERROR(_xlfn.MAXIFS('Details local delivery'!AB:AB,'Details local delivery'!B:B,A1751),"-")</f>
        <v>0</v>
      </c>
      <c r="N1751" s="104" t="e">
        <f t="shared" si="269"/>
        <v>#N/A</v>
      </c>
      <c r="O1751" s="104" t="e">
        <f t="shared" si="270"/>
        <v>#N/A</v>
      </c>
      <c r="P1751" s="99">
        <f t="shared" si="271"/>
        <v>0</v>
      </c>
      <c r="Q1751" s="100">
        <f t="shared" si="272"/>
        <v>0</v>
      </c>
      <c r="R1751" s="105" t="e">
        <f t="shared" si="273"/>
        <v>#DIV/0!</v>
      </c>
      <c r="S1751" s="101" t="e">
        <f t="shared" si="274"/>
        <v>#N/A</v>
      </c>
      <c r="T1751" s="102"/>
      <c r="U1751" s="107"/>
      <c r="V1751" s="5"/>
    </row>
    <row r="1752" spans="1:22" ht="15.6" hidden="1" x14ac:dyDescent="0.3">
      <c r="A1752" s="18"/>
      <c r="B1752" s="92" t="str">
        <f>+IFERROR(VLOOKUP(A1752,'Details local delivery'!B:C,2,0),"-")</f>
        <v>-</v>
      </c>
      <c r="C1752" s="93" t="str">
        <f t="shared" si="268"/>
        <v>-</v>
      </c>
      <c r="D1752" s="94" t="str">
        <f>+IFERROR(VLOOKUP(A1752,'Details local delivery'!B:E,4,0),"-")</f>
        <v>-</v>
      </c>
      <c r="E1752" s="94" t="e">
        <f>VLOOKUP(A1752,'Details local delivery'!B:L,11,0)</f>
        <v>#N/A</v>
      </c>
      <c r="F1752" s="94">
        <f>SUMIFS('Details local delivery'!M:M,'Details local delivery'!G:G,'RECAP Delivery Plan '!A1752)</f>
        <v>0</v>
      </c>
      <c r="G1752" s="94" t="e">
        <f>VLOOKUP(A1752,'Details local delivery'!B:J,9,0)</f>
        <v>#N/A</v>
      </c>
      <c r="H1752" s="95">
        <f>SUMIFS('Details local delivery'!K:K,'Details local delivery'!G:G,'RECAP Delivery Plan '!A1752)</f>
        <v>0</v>
      </c>
      <c r="I1752" s="96">
        <f>SUMIFS('Details local delivery'!Y:Y,'Details local delivery'!B:B,A:A)</f>
        <v>0</v>
      </c>
      <c r="J1752" s="97" t="e">
        <f>AVERAGEIFS('Details local delivery'!W:W,'Details local delivery'!B:B,A1752)</f>
        <v>#DIV/0!</v>
      </c>
      <c r="K1752" s="96">
        <f>_xlfn.MAXIFS('Details local delivery'!Z:Z,'Details local delivery'!B:B,A1752)</f>
        <v>0</v>
      </c>
      <c r="L1752" s="96">
        <f>_xlfn.MAXIFS('Details local delivery'!AA:AA,'Details local delivery'!B:B,A1752)</f>
        <v>0</v>
      </c>
      <c r="M1752" s="256">
        <f>IFERROR(_xlfn.MAXIFS('Details local delivery'!AB:AB,'Details local delivery'!B:B,A1752),"-")</f>
        <v>0</v>
      </c>
      <c r="N1752" s="104" t="e">
        <f t="shared" si="269"/>
        <v>#N/A</v>
      </c>
      <c r="O1752" s="104" t="e">
        <f t="shared" si="270"/>
        <v>#N/A</v>
      </c>
      <c r="P1752" s="99">
        <f t="shared" si="271"/>
        <v>0</v>
      </c>
      <c r="Q1752" s="100">
        <f t="shared" si="272"/>
        <v>0</v>
      </c>
      <c r="R1752" s="105" t="e">
        <f t="shared" si="273"/>
        <v>#DIV/0!</v>
      </c>
      <c r="S1752" s="101" t="e">
        <f t="shared" si="274"/>
        <v>#N/A</v>
      </c>
      <c r="T1752" s="102"/>
      <c r="U1752" s="107"/>
      <c r="V1752" s="5"/>
    </row>
    <row r="1753" spans="1:22" ht="15.6" hidden="1" x14ac:dyDescent="0.3">
      <c r="A1753" s="18"/>
      <c r="B1753" s="92" t="str">
        <f>+IFERROR(VLOOKUP(A1753,'Details local delivery'!B:C,2,0),"-")</f>
        <v>-</v>
      </c>
      <c r="C1753" s="93" t="str">
        <f t="shared" si="268"/>
        <v>-</v>
      </c>
      <c r="D1753" s="94" t="str">
        <f>+IFERROR(VLOOKUP(A1753,'Details local delivery'!B:E,4,0),"-")</f>
        <v>-</v>
      </c>
      <c r="E1753" s="94" t="e">
        <f>VLOOKUP(A1753,'Details local delivery'!B:L,11,0)</f>
        <v>#N/A</v>
      </c>
      <c r="F1753" s="94">
        <f>SUMIFS('Details local delivery'!M:M,'Details local delivery'!G:G,'RECAP Delivery Plan '!A1753)</f>
        <v>0</v>
      </c>
      <c r="G1753" s="94" t="e">
        <f>VLOOKUP(A1753,'Details local delivery'!B:J,9,0)</f>
        <v>#N/A</v>
      </c>
      <c r="H1753" s="95">
        <f>SUMIFS('Details local delivery'!K:K,'Details local delivery'!G:G,'RECAP Delivery Plan '!A1753)</f>
        <v>0</v>
      </c>
      <c r="I1753" s="96">
        <f>SUMIFS('Details local delivery'!Y:Y,'Details local delivery'!B:B,A:A)</f>
        <v>0</v>
      </c>
      <c r="J1753" s="97" t="e">
        <f>AVERAGEIFS('Details local delivery'!W:W,'Details local delivery'!B:B,A1753)</f>
        <v>#DIV/0!</v>
      </c>
      <c r="K1753" s="96">
        <f>_xlfn.MAXIFS('Details local delivery'!Z:Z,'Details local delivery'!B:B,A1753)</f>
        <v>0</v>
      </c>
      <c r="L1753" s="96">
        <f>_xlfn.MAXIFS('Details local delivery'!AA:AA,'Details local delivery'!B:B,A1753)</f>
        <v>0</v>
      </c>
      <c r="M1753" s="256">
        <f>IFERROR(_xlfn.MAXIFS('Details local delivery'!AB:AB,'Details local delivery'!B:B,A1753),"-")</f>
        <v>0</v>
      </c>
      <c r="N1753" s="104" t="e">
        <f t="shared" si="269"/>
        <v>#N/A</v>
      </c>
      <c r="O1753" s="104" t="e">
        <f t="shared" si="270"/>
        <v>#N/A</v>
      </c>
      <c r="P1753" s="99">
        <f t="shared" si="271"/>
        <v>0</v>
      </c>
      <c r="Q1753" s="100">
        <f t="shared" si="272"/>
        <v>0</v>
      </c>
      <c r="R1753" s="105" t="e">
        <f t="shared" si="273"/>
        <v>#DIV/0!</v>
      </c>
      <c r="S1753" s="101" t="e">
        <f t="shared" si="274"/>
        <v>#N/A</v>
      </c>
      <c r="T1753" s="102"/>
      <c r="U1753" s="107"/>
      <c r="V1753" s="5"/>
    </row>
    <row r="1754" spans="1:22" ht="15.6" hidden="1" x14ac:dyDescent="0.3">
      <c r="A1754" s="18"/>
      <c r="B1754" s="92" t="str">
        <f>+IFERROR(VLOOKUP(A1754,'Details local delivery'!B:C,2,0),"-")</f>
        <v>-</v>
      </c>
      <c r="C1754" s="93" t="str">
        <f t="shared" si="268"/>
        <v>-</v>
      </c>
      <c r="D1754" s="94" t="str">
        <f>+IFERROR(VLOOKUP(A1754,'Details local delivery'!B:E,4,0),"-")</f>
        <v>-</v>
      </c>
      <c r="E1754" s="94" t="e">
        <f>VLOOKUP(A1754,'Details local delivery'!B:L,11,0)</f>
        <v>#N/A</v>
      </c>
      <c r="F1754" s="94">
        <f>SUMIFS('Details local delivery'!M:M,'Details local delivery'!G:G,'RECAP Delivery Plan '!A1754)</f>
        <v>0</v>
      </c>
      <c r="G1754" s="94" t="e">
        <f>VLOOKUP(A1754,'Details local delivery'!B:J,9,0)</f>
        <v>#N/A</v>
      </c>
      <c r="H1754" s="95">
        <f>SUMIFS('Details local delivery'!K:K,'Details local delivery'!G:G,'RECAP Delivery Plan '!A1754)</f>
        <v>0</v>
      </c>
      <c r="I1754" s="96">
        <f>SUMIFS('Details local delivery'!Y:Y,'Details local delivery'!B:B,A:A)</f>
        <v>0</v>
      </c>
      <c r="J1754" s="97" t="e">
        <f>AVERAGEIFS('Details local delivery'!W:W,'Details local delivery'!B:B,A1754)</f>
        <v>#DIV/0!</v>
      </c>
      <c r="K1754" s="96">
        <f>_xlfn.MAXIFS('Details local delivery'!Z:Z,'Details local delivery'!B:B,A1754)</f>
        <v>0</v>
      </c>
      <c r="L1754" s="96">
        <f>_xlfn.MAXIFS('Details local delivery'!AA:AA,'Details local delivery'!B:B,A1754)</f>
        <v>0</v>
      </c>
      <c r="M1754" s="96">
        <f>_xlfn.MAXIFS('Details local delivery'!AB:AB,'Details local delivery'!B:B,A1754)</f>
        <v>0</v>
      </c>
      <c r="N1754" s="104" t="e">
        <f t="shared" si="269"/>
        <v>#N/A</v>
      </c>
      <c r="O1754" s="104" t="e">
        <f t="shared" si="270"/>
        <v>#N/A</v>
      </c>
      <c r="P1754" s="99">
        <f t="shared" si="271"/>
        <v>0</v>
      </c>
      <c r="Q1754" s="100">
        <f t="shared" si="272"/>
        <v>0</v>
      </c>
      <c r="R1754" s="105" t="e">
        <f t="shared" si="273"/>
        <v>#DIV/0!</v>
      </c>
      <c r="S1754" s="101" t="e">
        <f t="shared" si="274"/>
        <v>#N/A</v>
      </c>
      <c r="T1754" s="102"/>
      <c r="U1754" s="107"/>
      <c r="V1754" s="5"/>
    </row>
    <row r="1755" spans="1:22" ht="15.6" hidden="1" x14ac:dyDescent="0.3">
      <c r="A1755" s="18"/>
      <c r="B1755" s="92" t="str">
        <f>+IFERROR(VLOOKUP(A1755,'Details local delivery'!B:C,2,0),"-")</f>
        <v>-</v>
      </c>
      <c r="C1755" s="93" t="str">
        <f t="shared" si="268"/>
        <v>-</v>
      </c>
      <c r="D1755" s="94" t="str">
        <f>+IFERROR(VLOOKUP(A1755,'Details local delivery'!B:E,4,0),"-")</f>
        <v>-</v>
      </c>
      <c r="E1755" s="94" t="e">
        <f>VLOOKUP(A1755,'Details local delivery'!B:L,11,0)</f>
        <v>#N/A</v>
      </c>
      <c r="F1755" s="94">
        <f>SUMIFS('Details local delivery'!M:M,'Details local delivery'!G:G,'RECAP Delivery Plan '!A1755)</f>
        <v>0</v>
      </c>
      <c r="G1755" s="94" t="e">
        <f>VLOOKUP(A1755,'Details local delivery'!B:J,9,0)</f>
        <v>#N/A</v>
      </c>
      <c r="H1755" s="95">
        <f>SUMIFS('Details local delivery'!K:K,'Details local delivery'!G:G,'RECAP Delivery Plan '!A1755)</f>
        <v>0</v>
      </c>
      <c r="I1755" s="96">
        <f>SUMIFS('Details local delivery'!Y:Y,'Details local delivery'!B:B,A:A)</f>
        <v>0</v>
      </c>
      <c r="J1755" s="97" t="e">
        <f>AVERAGEIFS('Details local delivery'!W:W,'Details local delivery'!B:B,A1755)</f>
        <v>#DIV/0!</v>
      </c>
      <c r="K1755" s="96">
        <f>_xlfn.MAXIFS('Details local delivery'!Z:Z,'Details local delivery'!B:B,A1755)</f>
        <v>0</v>
      </c>
      <c r="L1755" s="96">
        <f>_xlfn.MAXIFS('Details local delivery'!AA:AA,'Details local delivery'!B:B,A1755)</f>
        <v>0</v>
      </c>
      <c r="M1755" s="96">
        <f>_xlfn.MAXIFS('Details local delivery'!AB:AB,'Details local delivery'!B:B,A1755)</f>
        <v>0</v>
      </c>
      <c r="N1755" s="104" t="e">
        <f t="shared" si="269"/>
        <v>#N/A</v>
      </c>
      <c r="O1755" s="104" t="e">
        <f t="shared" si="270"/>
        <v>#N/A</v>
      </c>
      <c r="P1755" s="99">
        <f t="shared" si="271"/>
        <v>0</v>
      </c>
      <c r="Q1755" s="100">
        <f t="shared" si="272"/>
        <v>0</v>
      </c>
      <c r="R1755" s="105" t="e">
        <f t="shared" si="273"/>
        <v>#DIV/0!</v>
      </c>
      <c r="S1755" s="101" t="e">
        <f t="shared" si="274"/>
        <v>#N/A</v>
      </c>
      <c r="T1755" s="102"/>
      <c r="U1755" s="107"/>
      <c r="V1755" s="5"/>
    </row>
    <row r="1756" spans="1:22" ht="15.6" hidden="1" x14ac:dyDescent="0.3">
      <c r="A1756" s="18"/>
      <c r="B1756" s="92" t="str">
        <f>+IFERROR(VLOOKUP(A1756,'Details local delivery'!B:C,2,0),"-")</f>
        <v>-</v>
      </c>
      <c r="C1756" s="93" t="str">
        <f t="shared" si="268"/>
        <v>-</v>
      </c>
      <c r="D1756" s="94" t="str">
        <f>+IFERROR(VLOOKUP(A1756,'Details local delivery'!B:E,4,0),"-")</f>
        <v>-</v>
      </c>
      <c r="E1756" s="94" t="e">
        <f>VLOOKUP(A1756,'Details local delivery'!B:L,11,0)</f>
        <v>#N/A</v>
      </c>
      <c r="F1756" s="94">
        <f>SUMIFS('Details local delivery'!M:M,'Details local delivery'!G:G,'RECAP Delivery Plan '!A1756)</f>
        <v>0</v>
      </c>
      <c r="G1756" s="94" t="e">
        <f>VLOOKUP(A1756,'Details local delivery'!B:J,9,0)</f>
        <v>#N/A</v>
      </c>
      <c r="H1756" s="95">
        <f>SUMIFS('Details local delivery'!K:K,'Details local delivery'!G:G,'RECAP Delivery Plan '!A1756)</f>
        <v>0</v>
      </c>
      <c r="I1756" s="96">
        <f>SUMIFS('Details local delivery'!Y:Y,'Details local delivery'!B:B,A:A)</f>
        <v>0</v>
      </c>
      <c r="J1756" s="97" t="e">
        <f>AVERAGEIFS('Details local delivery'!W:W,'Details local delivery'!B:B,A1756)</f>
        <v>#DIV/0!</v>
      </c>
      <c r="K1756" s="96">
        <f>_xlfn.MAXIFS('Details local delivery'!Z:Z,'Details local delivery'!B:B,A1756)</f>
        <v>0</v>
      </c>
      <c r="L1756" s="96">
        <f>_xlfn.MAXIFS('Details local delivery'!AA:AA,'Details local delivery'!B:B,A1756)</f>
        <v>0</v>
      </c>
      <c r="M1756" s="96">
        <f>_xlfn.MAXIFS('Details local delivery'!AB:AB,'Details local delivery'!B:B,A1756)</f>
        <v>0</v>
      </c>
      <c r="N1756" s="104" t="e">
        <f t="shared" si="269"/>
        <v>#N/A</v>
      </c>
      <c r="O1756" s="104" t="e">
        <f t="shared" si="270"/>
        <v>#N/A</v>
      </c>
      <c r="P1756" s="99">
        <f t="shared" si="271"/>
        <v>0</v>
      </c>
      <c r="Q1756" s="100">
        <f t="shared" si="272"/>
        <v>0</v>
      </c>
      <c r="R1756" s="105" t="e">
        <f t="shared" si="273"/>
        <v>#DIV/0!</v>
      </c>
      <c r="S1756" s="101" t="e">
        <f t="shared" si="274"/>
        <v>#N/A</v>
      </c>
      <c r="T1756" s="102"/>
      <c r="U1756" s="107"/>
      <c r="V1756" s="5"/>
    </row>
    <row r="1757" spans="1:22" ht="15.6" hidden="1" x14ac:dyDescent="0.3">
      <c r="A1757" s="18"/>
      <c r="B1757" s="92" t="str">
        <f>+IFERROR(VLOOKUP(A1757,'Details local delivery'!B:C,2,0),"-")</f>
        <v>-</v>
      </c>
      <c r="C1757" s="93" t="str">
        <f t="shared" si="268"/>
        <v>-</v>
      </c>
      <c r="D1757" s="94" t="str">
        <f>+IFERROR(VLOOKUP(A1757,'Details local delivery'!B:E,4,0),"-")</f>
        <v>-</v>
      </c>
      <c r="E1757" s="94" t="e">
        <f>VLOOKUP(A1757,'Details local delivery'!B:L,11,0)</f>
        <v>#N/A</v>
      </c>
      <c r="F1757" s="94">
        <f>SUMIFS('Details local delivery'!M:M,'Details local delivery'!G:G,'RECAP Delivery Plan '!A1757)</f>
        <v>0</v>
      </c>
      <c r="G1757" s="94" t="e">
        <f>VLOOKUP(A1757,'Details local delivery'!B:J,9,0)</f>
        <v>#N/A</v>
      </c>
      <c r="H1757" s="95">
        <f>SUMIFS('Details local delivery'!K:K,'Details local delivery'!G:G,'RECAP Delivery Plan '!A1757)</f>
        <v>0</v>
      </c>
      <c r="I1757" s="96">
        <f>SUMIFS('Details local delivery'!Y:Y,'Details local delivery'!B:B,A:A)</f>
        <v>0</v>
      </c>
      <c r="J1757" s="97" t="e">
        <f>AVERAGEIFS('Details local delivery'!W:W,'Details local delivery'!B:B,A1757)</f>
        <v>#DIV/0!</v>
      </c>
      <c r="K1757" s="96">
        <f>_xlfn.MAXIFS('Details local delivery'!Z:Z,'Details local delivery'!B:B,A1757)</f>
        <v>0</v>
      </c>
      <c r="L1757" s="96">
        <f>_xlfn.MAXIFS('Details local delivery'!AA:AA,'Details local delivery'!B:B,A1757)</f>
        <v>0</v>
      </c>
      <c r="M1757" s="96">
        <f>_xlfn.MAXIFS('Details local delivery'!AB:AB,'Details local delivery'!B:B,A1757)</f>
        <v>0</v>
      </c>
      <c r="N1757" s="104" t="e">
        <f t="shared" si="269"/>
        <v>#N/A</v>
      </c>
      <c r="O1757" s="104" t="e">
        <f t="shared" si="270"/>
        <v>#N/A</v>
      </c>
      <c r="P1757" s="99">
        <f t="shared" si="271"/>
        <v>0</v>
      </c>
      <c r="Q1757" s="100">
        <f t="shared" si="272"/>
        <v>0</v>
      </c>
      <c r="R1757" s="105" t="e">
        <f t="shared" si="273"/>
        <v>#DIV/0!</v>
      </c>
      <c r="S1757" s="101" t="e">
        <f t="shared" si="274"/>
        <v>#N/A</v>
      </c>
      <c r="T1757" s="102"/>
      <c r="U1757" s="107"/>
      <c r="V1757" s="5"/>
    </row>
    <row r="1758" spans="1:22" ht="15.6" hidden="1" x14ac:dyDescent="0.3">
      <c r="A1758" s="18"/>
      <c r="B1758" s="92" t="str">
        <f>+IFERROR(VLOOKUP(A1758,'Details local delivery'!B:C,2,0),"-")</f>
        <v>-</v>
      </c>
      <c r="C1758" s="93" t="str">
        <f t="shared" si="268"/>
        <v>-</v>
      </c>
      <c r="D1758" s="94" t="str">
        <f>+IFERROR(VLOOKUP(A1758,'Details local delivery'!B:E,4,0),"-")</f>
        <v>-</v>
      </c>
      <c r="E1758" s="94" t="e">
        <f>VLOOKUP(A1758,'Details local delivery'!B:L,11,0)</f>
        <v>#N/A</v>
      </c>
      <c r="F1758" s="94">
        <f>SUMIFS('Details local delivery'!M:M,'Details local delivery'!G:G,'RECAP Delivery Plan '!A1758)</f>
        <v>0</v>
      </c>
      <c r="G1758" s="94" t="e">
        <f>VLOOKUP(A1758,'Details local delivery'!B:J,9,0)</f>
        <v>#N/A</v>
      </c>
      <c r="H1758" s="95">
        <f>SUMIFS('Details local delivery'!K:K,'Details local delivery'!G:G,'RECAP Delivery Plan '!A1758)</f>
        <v>0</v>
      </c>
      <c r="I1758" s="96">
        <f>SUMIFS('Details local delivery'!Y:Y,'Details local delivery'!B:B,A:A)</f>
        <v>0</v>
      </c>
      <c r="J1758" s="97" t="e">
        <f>AVERAGEIFS('Details local delivery'!W:W,'Details local delivery'!B:B,A1758)</f>
        <v>#DIV/0!</v>
      </c>
      <c r="K1758" s="96">
        <f>_xlfn.MAXIFS('Details local delivery'!Z:Z,'Details local delivery'!B:B,A1758)</f>
        <v>0</v>
      </c>
      <c r="L1758" s="96">
        <f>_xlfn.MAXIFS('Details local delivery'!AA:AA,'Details local delivery'!B:B,A1758)</f>
        <v>0</v>
      </c>
      <c r="M1758" s="256">
        <f>IFERROR(_xlfn.MAXIFS('Details local delivery'!AB:AB,'Details local delivery'!B:B,A1758),"-")</f>
        <v>0</v>
      </c>
      <c r="N1758" s="104" t="e">
        <f t="shared" si="269"/>
        <v>#N/A</v>
      </c>
      <c r="O1758" s="104" t="e">
        <f t="shared" si="270"/>
        <v>#N/A</v>
      </c>
      <c r="P1758" s="99">
        <f t="shared" si="271"/>
        <v>0</v>
      </c>
      <c r="Q1758" s="100">
        <f t="shared" si="272"/>
        <v>0</v>
      </c>
      <c r="R1758" s="105" t="e">
        <f t="shared" si="273"/>
        <v>#DIV/0!</v>
      </c>
      <c r="S1758" s="101" t="e">
        <f t="shared" si="274"/>
        <v>#N/A</v>
      </c>
      <c r="T1758" s="102"/>
      <c r="U1758" s="107"/>
      <c r="V1758" s="5"/>
    </row>
    <row r="1759" spans="1:22" ht="15.6" hidden="1" x14ac:dyDescent="0.3">
      <c r="A1759" s="18"/>
      <c r="B1759" s="92" t="str">
        <f>+IFERROR(VLOOKUP(A1759,'Details local delivery'!B:C,2,0),"-")</f>
        <v>-</v>
      </c>
      <c r="C1759" s="93" t="str">
        <f t="shared" si="268"/>
        <v>-</v>
      </c>
      <c r="D1759" s="94" t="str">
        <f>+IFERROR(VLOOKUP(A1759,'Details local delivery'!B:E,4,0),"-")</f>
        <v>-</v>
      </c>
      <c r="E1759" s="94" t="e">
        <f>VLOOKUP(A1759,'Details local delivery'!B:L,11,0)</f>
        <v>#N/A</v>
      </c>
      <c r="F1759" s="94">
        <f>SUMIFS('Details local delivery'!M:M,'Details local delivery'!G:G,'RECAP Delivery Plan '!A1759)</f>
        <v>0</v>
      </c>
      <c r="G1759" s="94" t="e">
        <f>VLOOKUP(A1759,'Details local delivery'!B:J,9,0)</f>
        <v>#N/A</v>
      </c>
      <c r="H1759" s="95">
        <f>SUMIFS('Details local delivery'!K:K,'Details local delivery'!G:G,'RECAP Delivery Plan '!A1759)</f>
        <v>0</v>
      </c>
      <c r="I1759" s="96">
        <f>SUMIFS('Details local delivery'!Y:Y,'Details local delivery'!B:B,A:A)</f>
        <v>0</v>
      </c>
      <c r="J1759" s="97" t="e">
        <f>AVERAGEIFS('Details local delivery'!W:W,'Details local delivery'!B:B,A1759)</f>
        <v>#DIV/0!</v>
      </c>
      <c r="K1759" s="96">
        <f>_xlfn.MAXIFS('Details local delivery'!Z:Z,'Details local delivery'!B:B,A1759)</f>
        <v>0</v>
      </c>
      <c r="L1759" s="96">
        <f>_xlfn.MAXIFS('Details local delivery'!AA:AA,'Details local delivery'!B:B,A1759)</f>
        <v>0</v>
      </c>
      <c r="M1759" s="256">
        <f>IFERROR(_xlfn.MAXIFS('Details local delivery'!AB:AB,'Details local delivery'!B:B,A1759),"-")</f>
        <v>0</v>
      </c>
      <c r="N1759" s="104" t="e">
        <f t="shared" si="269"/>
        <v>#N/A</v>
      </c>
      <c r="O1759" s="104" t="e">
        <f t="shared" si="270"/>
        <v>#N/A</v>
      </c>
      <c r="P1759" s="99">
        <f t="shared" si="271"/>
        <v>0</v>
      </c>
      <c r="Q1759" s="100">
        <f t="shared" si="272"/>
        <v>0</v>
      </c>
      <c r="R1759" s="105" t="e">
        <f t="shared" si="273"/>
        <v>#DIV/0!</v>
      </c>
      <c r="S1759" s="101" t="e">
        <f t="shared" si="274"/>
        <v>#N/A</v>
      </c>
      <c r="T1759" s="102"/>
      <c r="U1759" s="107"/>
      <c r="V1759" s="5"/>
    </row>
    <row r="1760" spans="1:22" ht="15.6" hidden="1" x14ac:dyDescent="0.3">
      <c r="A1760" s="18"/>
      <c r="B1760" s="92" t="str">
        <f>+IFERROR(VLOOKUP(A1760,'Details local delivery'!B:C,2,0),"-")</f>
        <v>-</v>
      </c>
      <c r="C1760" s="93" t="str">
        <f t="shared" si="268"/>
        <v>-</v>
      </c>
      <c r="D1760" s="94" t="str">
        <f>+IFERROR(VLOOKUP(A1760,'Details local delivery'!B:E,4,0),"-")</f>
        <v>-</v>
      </c>
      <c r="E1760" s="94" t="e">
        <f>VLOOKUP(A1760,'Details local delivery'!B:L,11,0)</f>
        <v>#N/A</v>
      </c>
      <c r="F1760" s="94">
        <f>SUMIFS('Details local delivery'!M:M,'Details local delivery'!G:G,'RECAP Delivery Plan '!A1760)</f>
        <v>0</v>
      </c>
      <c r="G1760" s="94" t="e">
        <f>VLOOKUP(A1760,'Details local delivery'!B:J,9,0)</f>
        <v>#N/A</v>
      </c>
      <c r="H1760" s="95">
        <f>SUMIFS('Details local delivery'!K:K,'Details local delivery'!G:G,'RECAP Delivery Plan '!A1760)</f>
        <v>0</v>
      </c>
      <c r="I1760" s="96">
        <f>SUMIFS('Details local delivery'!Y:Y,'Details local delivery'!B:B,A:A)</f>
        <v>0</v>
      </c>
      <c r="J1760" s="97" t="e">
        <f>AVERAGEIFS('Details local delivery'!W:W,'Details local delivery'!B:B,A1760)</f>
        <v>#DIV/0!</v>
      </c>
      <c r="K1760" s="96">
        <f>_xlfn.MAXIFS('Details local delivery'!Z:Z,'Details local delivery'!B:B,A1760)</f>
        <v>0</v>
      </c>
      <c r="L1760" s="96">
        <f>_xlfn.MAXIFS('Details local delivery'!AA:AA,'Details local delivery'!B:B,A1760)</f>
        <v>0</v>
      </c>
      <c r="M1760" s="96">
        <f>_xlfn.MAXIFS('Details local delivery'!AB:AB,'Details local delivery'!B:B,A1760)</f>
        <v>0</v>
      </c>
      <c r="N1760" s="104" t="e">
        <f t="shared" si="269"/>
        <v>#N/A</v>
      </c>
      <c r="O1760" s="104" t="e">
        <f t="shared" si="270"/>
        <v>#N/A</v>
      </c>
      <c r="P1760" s="99">
        <f t="shared" si="271"/>
        <v>0</v>
      </c>
      <c r="Q1760" s="100">
        <f t="shared" si="272"/>
        <v>0</v>
      </c>
      <c r="R1760" s="105" t="e">
        <f t="shared" si="273"/>
        <v>#DIV/0!</v>
      </c>
      <c r="S1760" s="101" t="e">
        <f t="shared" si="274"/>
        <v>#N/A</v>
      </c>
      <c r="T1760" s="102"/>
      <c r="U1760" s="107"/>
      <c r="V1760" s="5"/>
    </row>
    <row r="1761" spans="1:22" ht="15.6" hidden="1" x14ac:dyDescent="0.3">
      <c r="A1761" s="18"/>
      <c r="B1761" s="92" t="str">
        <f>+IFERROR(VLOOKUP(A1761,'Details local delivery'!B:C,2,0),"-")</f>
        <v>-</v>
      </c>
      <c r="C1761" s="93" t="str">
        <f t="shared" ref="C1761:C1824" si="275">B1761</f>
        <v>-</v>
      </c>
      <c r="D1761" s="94" t="str">
        <f>+IFERROR(VLOOKUP(A1761,'Details local delivery'!B:E,4,0),"-")</f>
        <v>-</v>
      </c>
      <c r="E1761" s="94" t="e">
        <f>VLOOKUP(A1761,'Details local delivery'!B:L,11,0)</f>
        <v>#N/A</v>
      </c>
      <c r="F1761" s="94">
        <f>SUMIFS('Details local delivery'!M:M,'Details local delivery'!G:G,'RECAP Delivery Plan '!A1761)</f>
        <v>0</v>
      </c>
      <c r="G1761" s="94" t="e">
        <f>VLOOKUP(A1761,'Details local delivery'!B:J,9,0)</f>
        <v>#N/A</v>
      </c>
      <c r="H1761" s="95">
        <f>SUMIFS('Details local delivery'!K:K,'Details local delivery'!G:G,'RECAP Delivery Plan '!A1761)</f>
        <v>0</v>
      </c>
      <c r="I1761" s="96">
        <f>SUMIFS('Details local delivery'!Y:Y,'Details local delivery'!B:B,A:A)</f>
        <v>0</v>
      </c>
      <c r="J1761" s="97" t="e">
        <f>AVERAGEIFS('Details local delivery'!W:W,'Details local delivery'!B:B,A1761)</f>
        <v>#DIV/0!</v>
      </c>
      <c r="K1761" s="96">
        <f>_xlfn.MAXIFS('Details local delivery'!Z:Z,'Details local delivery'!B:B,A1761)</f>
        <v>0</v>
      </c>
      <c r="L1761" s="96">
        <f>_xlfn.MAXIFS('Details local delivery'!AA:AA,'Details local delivery'!B:B,A1761)</f>
        <v>0</v>
      </c>
      <c r="M1761" s="256">
        <f>IFERROR(_xlfn.MAXIFS('Details local delivery'!AB:AB,'Details local delivery'!B:B,A1761),"-")</f>
        <v>0</v>
      </c>
      <c r="N1761" s="104" t="e">
        <f t="shared" ref="N1761:N1824" si="276">+F1761/E1761</f>
        <v>#N/A</v>
      </c>
      <c r="O1761" s="104" t="e">
        <f t="shared" ref="O1761:O1824" si="277">+H1761/G1761</f>
        <v>#N/A</v>
      </c>
      <c r="P1761" s="99">
        <f t="shared" ref="P1761:P1824" si="278">K1761+L1761+M1761</f>
        <v>0</v>
      </c>
      <c r="Q1761" s="100">
        <f t="shared" ref="Q1761:Q1824" si="279">P1761+I1761</f>
        <v>0</v>
      </c>
      <c r="R1761" s="105" t="e">
        <f t="shared" ref="R1761:R1824" si="280">Q1761/P1761</f>
        <v>#DIV/0!</v>
      </c>
      <c r="S1761" s="101" t="e">
        <f t="shared" si="274"/>
        <v>#N/A</v>
      </c>
      <c r="T1761" s="102"/>
      <c r="U1761" s="107"/>
      <c r="V1761" s="5"/>
    </row>
    <row r="1762" spans="1:22" ht="15.6" hidden="1" x14ac:dyDescent="0.3">
      <c r="A1762" s="18"/>
      <c r="B1762" s="92" t="str">
        <f>+IFERROR(VLOOKUP(A1762,'Details local delivery'!B:C,2,0),"-")</f>
        <v>-</v>
      </c>
      <c r="C1762" s="93" t="str">
        <f t="shared" si="275"/>
        <v>-</v>
      </c>
      <c r="D1762" s="94" t="str">
        <f>+IFERROR(VLOOKUP(A1762,'Details local delivery'!B:E,4,0),"-")</f>
        <v>-</v>
      </c>
      <c r="E1762" s="94" t="e">
        <f>VLOOKUP(A1762,'Details local delivery'!B:L,11,0)</f>
        <v>#N/A</v>
      </c>
      <c r="F1762" s="94">
        <f>SUMIFS('Details local delivery'!M:M,'Details local delivery'!G:G,'RECAP Delivery Plan '!A1762)</f>
        <v>0</v>
      </c>
      <c r="G1762" s="94" t="e">
        <f>VLOOKUP(A1762,'Details local delivery'!B:J,9,0)</f>
        <v>#N/A</v>
      </c>
      <c r="H1762" s="95">
        <f>SUMIFS('Details local delivery'!K:K,'Details local delivery'!G:G,'RECAP Delivery Plan '!A1762)</f>
        <v>0</v>
      </c>
      <c r="I1762" s="96">
        <f>SUMIFS('Details local delivery'!Y:Y,'Details local delivery'!B:B,A:A)</f>
        <v>0</v>
      </c>
      <c r="J1762" s="97" t="e">
        <f>AVERAGEIFS('Details local delivery'!W:W,'Details local delivery'!B:B,A1762)</f>
        <v>#DIV/0!</v>
      </c>
      <c r="K1762" s="96">
        <f>_xlfn.MAXIFS('Details local delivery'!Z:Z,'Details local delivery'!B:B,A1762)</f>
        <v>0</v>
      </c>
      <c r="L1762" s="96">
        <f>_xlfn.MAXIFS('Details local delivery'!AA:AA,'Details local delivery'!B:B,A1762)</f>
        <v>0</v>
      </c>
      <c r="M1762" s="256">
        <f>IFERROR(_xlfn.MAXIFS('Details local delivery'!AB:AB,'Details local delivery'!B:B,A1762),"-")</f>
        <v>0</v>
      </c>
      <c r="N1762" s="104" t="e">
        <f t="shared" si="276"/>
        <v>#N/A</v>
      </c>
      <c r="O1762" s="104" t="e">
        <f t="shared" si="277"/>
        <v>#N/A</v>
      </c>
      <c r="P1762" s="99">
        <f t="shared" si="278"/>
        <v>0</v>
      </c>
      <c r="Q1762" s="100">
        <f t="shared" si="279"/>
        <v>0</v>
      </c>
      <c r="R1762" s="105" t="e">
        <f t="shared" si="280"/>
        <v>#DIV/0!</v>
      </c>
      <c r="S1762" s="101" t="e">
        <f t="shared" si="274"/>
        <v>#N/A</v>
      </c>
      <c r="T1762" s="102"/>
      <c r="U1762" s="107"/>
      <c r="V1762" s="5"/>
    </row>
    <row r="1763" spans="1:22" ht="15.6" hidden="1" x14ac:dyDescent="0.3">
      <c r="A1763" s="18"/>
      <c r="B1763" s="92" t="str">
        <f>+IFERROR(VLOOKUP(A1763,'Details local delivery'!B:C,2,0),"-")</f>
        <v>-</v>
      </c>
      <c r="C1763" s="93" t="str">
        <f t="shared" si="275"/>
        <v>-</v>
      </c>
      <c r="D1763" s="94" t="str">
        <f>+IFERROR(VLOOKUP(A1763,'Details local delivery'!B:E,4,0),"-")</f>
        <v>-</v>
      </c>
      <c r="E1763" s="94" t="e">
        <f>VLOOKUP(A1763,'Details local delivery'!B:L,11,0)</f>
        <v>#N/A</v>
      </c>
      <c r="F1763" s="94">
        <f>SUMIFS('Details local delivery'!M:M,'Details local delivery'!G:G,'RECAP Delivery Plan '!A1763)</f>
        <v>0</v>
      </c>
      <c r="G1763" s="94" t="e">
        <f>VLOOKUP(A1763,'Details local delivery'!B:J,9,0)</f>
        <v>#N/A</v>
      </c>
      <c r="H1763" s="95">
        <f>SUMIFS('Details local delivery'!K:K,'Details local delivery'!G:G,'RECAP Delivery Plan '!A1763)</f>
        <v>0</v>
      </c>
      <c r="I1763" s="96">
        <f>SUMIFS('Details local delivery'!Y:Y,'Details local delivery'!B:B,A:A)</f>
        <v>0</v>
      </c>
      <c r="J1763" s="97" t="e">
        <f>AVERAGEIFS('Details local delivery'!W:W,'Details local delivery'!B:B,A1763)</f>
        <v>#DIV/0!</v>
      </c>
      <c r="K1763" s="96">
        <f>_xlfn.MAXIFS('Details local delivery'!Z:Z,'Details local delivery'!B:B,A1763)</f>
        <v>0</v>
      </c>
      <c r="L1763" s="96">
        <f>_xlfn.MAXIFS('Details local delivery'!AA:AA,'Details local delivery'!B:B,A1763)</f>
        <v>0</v>
      </c>
      <c r="M1763" s="256">
        <f>IFERROR(_xlfn.MAXIFS('Details local delivery'!AB:AB,'Details local delivery'!B:B,A1763),"-")</f>
        <v>0</v>
      </c>
      <c r="N1763" s="104" t="e">
        <f t="shared" si="276"/>
        <v>#N/A</v>
      </c>
      <c r="O1763" s="104" t="e">
        <f t="shared" si="277"/>
        <v>#N/A</v>
      </c>
      <c r="P1763" s="99">
        <f t="shared" si="278"/>
        <v>0</v>
      </c>
      <c r="Q1763" s="100">
        <f t="shared" si="279"/>
        <v>0</v>
      </c>
      <c r="R1763" s="105" t="e">
        <f t="shared" si="280"/>
        <v>#DIV/0!</v>
      </c>
      <c r="S1763" s="101" t="e">
        <f t="shared" si="274"/>
        <v>#N/A</v>
      </c>
      <c r="T1763" s="102"/>
      <c r="U1763" s="107"/>
      <c r="V1763" s="5"/>
    </row>
    <row r="1764" spans="1:22" ht="15.6" hidden="1" x14ac:dyDescent="0.3">
      <c r="A1764" s="18"/>
      <c r="B1764" s="92" t="str">
        <f>+IFERROR(VLOOKUP(A1764,'Details local delivery'!B:C,2,0),"-")</f>
        <v>-</v>
      </c>
      <c r="C1764" s="93" t="str">
        <f t="shared" si="275"/>
        <v>-</v>
      </c>
      <c r="D1764" s="94" t="str">
        <f>+IFERROR(VLOOKUP(A1764,'Details local delivery'!B:E,4,0),"-")</f>
        <v>-</v>
      </c>
      <c r="E1764" s="94" t="e">
        <f>VLOOKUP(A1764,'Details local delivery'!B:L,11,0)</f>
        <v>#N/A</v>
      </c>
      <c r="F1764" s="94">
        <f>SUMIFS('Details local delivery'!M:M,'Details local delivery'!G:G,'RECAP Delivery Plan '!A1764)</f>
        <v>0</v>
      </c>
      <c r="G1764" s="94" t="e">
        <f>VLOOKUP(A1764,'Details local delivery'!B:J,9,0)</f>
        <v>#N/A</v>
      </c>
      <c r="H1764" s="95">
        <f>SUMIFS('Details local delivery'!K:K,'Details local delivery'!G:G,'RECAP Delivery Plan '!A1764)</f>
        <v>0</v>
      </c>
      <c r="I1764" s="96">
        <f>SUMIFS('Details local delivery'!Y:Y,'Details local delivery'!B:B,A:A)</f>
        <v>0</v>
      </c>
      <c r="J1764" s="97" t="e">
        <f>AVERAGEIFS('Details local delivery'!W:W,'Details local delivery'!B:B,A1764)</f>
        <v>#DIV/0!</v>
      </c>
      <c r="K1764" s="96">
        <f>_xlfn.MAXIFS('Details local delivery'!Z:Z,'Details local delivery'!B:B,A1764)</f>
        <v>0</v>
      </c>
      <c r="L1764" s="96">
        <f>_xlfn.MAXIFS('Details local delivery'!AA:AA,'Details local delivery'!B:B,A1764)</f>
        <v>0</v>
      </c>
      <c r="M1764" s="256">
        <f>IFERROR(_xlfn.MAXIFS('Details local delivery'!AB:AB,'Details local delivery'!B:B,A1764),"-")</f>
        <v>0</v>
      </c>
      <c r="N1764" s="104" t="e">
        <f t="shared" si="276"/>
        <v>#N/A</v>
      </c>
      <c r="O1764" s="104" t="e">
        <f t="shared" si="277"/>
        <v>#N/A</v>
      </c>
      <c r="P1764" s="99">
        <f t="shared" si="278"/>
        <v>0</v>
      </c>
      <c r="Q1764" s="100">
        <f t="shared" si="279"/>
        <v>0</v>
      </c>
      <c r="R1764" s="105" t="e">
        <f t="shared" si="280"/>
        <v>#DIV/0!</v>
      </c>
      <c r="S1764" s="101" t="e">
        <f t="shared" si="274"/>
        <v>#N/A</v>
      </c>
      <c r="T1764" s="102"/>
      <c r="U1764" s="107"/>
      <c r="V1764" s="5"/>
    </row>
    <row r="1765" spans="1:22" ht="15.6" hidden="1" x14ac:dyDescent="0.3">
      <c r="A1765" s="18"/>
      <c r="B1765" s="92" t="str">
        <f>+IFERROR(VLOOKUP(A1765,'Details local delivery'!B:C,2,0),"-")</f>
        <v>-</v>
      </c>
      <c r="C1765" s="93" t="str">
        <f t="shared" si="275"/>
        <v>-</v>
      </c>
      <c r="D1765" s="94" t="str">
        <f>+IFERROR(VLOOKUP(A1765,'Details local delivery'!B:E,4,0),"-")</f>
        <v>-</v>
      </c>
      <c r="E1765" s="94" t="e">
        <f>VLOOKUP(A1765,'Details local delivery'!B:L,11,0)</f>
        <v>#N/A</v>
      </c>
      <c r="F1765" s="94">
        <f>SUMIFS('Details local delivery'!M:M,'Details local delivery'!G:G,'RECAP Delivery Plan '!A1765)</f>
        <v>0</v>
      </c>
      <c r="G1765" s="94" t="e">
        <f>VLOOKUP(A1765,'Details local delivery'!B:J,9,0)</f>
        <v>#N/A</v>
      </c>
      <c r="H1765" s="95">
        <f>SUMIFS('Details local delivery'!K:K,'Details local delivery'!G:G,'RECAP Delivery Plan '!A1765)</f>
        <v>0</v>
      </c>
      <c r="I1765" s="96">
        <f>SUMIFS('Details local delivery'!Y:Y,'Details local delivery'!B:B,A:A)</f>
        <v>0</v>
      </c>
      <c r="J1765" s="97" t="e">
        <f>AVERAGEIFS('Details local delivery'!W:W,'Details local delivery'!B:B,A1765)</f>
        <v>#DIV/0!</v>
      </c>
      <c r="K1765" s="96">
        <f>_xlfn.MAXIFS('Details local delivery'!Z:Z,'Details local delivery'!B:B,A1765)</f>
        <v>0</v>
      </c>
      <c r="L1765" s="96">
        <f>_xlfn.MAXIFS('Details local delivery'!AA:AA,'Details local delivery'!B:B,A1765)</f>
        <v>0</v>
      </c>
      <c r="M1765" s="256">
        <f>IFERROR(_xlfn.MAXIFS('Details local delivery'!AB:AB,'Details local delivery'!B:B,A1765),"-")</f>
        <v>0</v>
      </c>
      <c r="N1765" s="104" t="e">
        <f t="shared" si="276"/>
        <v>#N/A</v>
      </c>
      <c r="O1765" s="104" t="e">
        <f t="shared" si="277"/>
        <v>#N/A</v>
      </c>
      <c r="P1765" s="99">
        <f t="shared" si="278"/>
        <v>0</v>
      </c>
      <c r="Q1765" s="100">
        <f t="shared" si="279"/>
        <v>0</v>
      </c>
      <c r="R1765" s="105" t="e">
        <f t="shared" si="280"/>
        <v>#DIV/0!</v>
      </c>
      <c r="S1765" s="101" t="e">
        <f t="shared" si="274"/>
        <v>#N/A</v>
      </c>
      <c r="T1765" s="102"/>
      <c r="U1765" s="107"/>
      <c r="V1765" s="5"/>
    </row>
    <row r="1766" spans="1:22" ht="15.6" hidden="1" x14ac:dyDescent="0.3">
      <c r="A1766" s="18"/>
      <c r="B1766" s="92" t="str">
        <f>+IFERROR(VLOOKUP(A1766,'Details local delivery'!B:C,2,0),"-")</f>
        <v>-</v>
      </c>
      <c r="C1766" s="93" t="str">
        <f t="shared" si="275"/>
        <v>-</v>
      </c>
      <c r="D1766" s="94" t="str">
        <f>+IFERROR(VLOOKUP(A1766,'Details local delivery'!B:E,4,0),"-")</f>
        <v>-</v>
      </c>
      <c r="E1766" s="94" t="e">
        <f>VLOOKUP(A1766,'Details local delivery'!B:L,11,0)</f>
        <v>#N/A</v>
      </c>
      <c r="F1766" s="94">
        <f>SUMIFS('Details local delivery'!M:M,'Details local delivery'!G:G,'RECAP Delivery Plan '!A1766)</f>
        <v>0</v>
      </c>
      <c r="G1766" s="94" t="e">
        <f>VLOOKUP(A1766,'Details local delivery'!B:J,9,0)</f>
        <v>#N/A</v>
      </c>
      <c r="H1766" s="95">
        <f>SUMIFS('Details local delivery'!K:K,'Details local delivery'!G:G,'RECAP Delivery Plan '!A1766)</f>
        <v>0</v>
      </c>
      <c r="I1766" s="96">
        <f>SUMIFS('Details local delivery'!Y:Y,'Details local delivery'!B:B,A:A)</f>
        <v>0</v>
      </c>
      <c r="J1766" s="97" t="e">
        <f>AVERAGEIFS('Details local delivery'!W:W,'Details local delivery'!B:B,A1766)</f>
        <v>#DIV/0!</v>
      </c>
      <c r="K1766" s="96">
        <f>_xlfn.MAXIFS('Details local delivery'!Z:Z,'Details local delivery'!B:B,A1766)</f>
        <v>0</v>
      </c>
      <c r="L1766" s="96">
        <f>_xlfn.MAXIFS('Details local delivery'!AA:AA,'Details local delivery'!B:B,A1766)</f>
        <v>0</v>
      </c>
      <c r="M1766" s="256">
        <f>IFERROR(_xlfn.MAXIFS('Details local delivery'!AB:AB,'Details local delivery'!B:B,A1766),"-")</f>
        <v>0</v>
      </c>
      <c r="N1766" s="104" t="e">
        <f t="shared" si="276"/>
        <v>#N/A</v>
      </c>
      <c r="O1766" s="104" t="e">
        <f t="shared" si="277"/>
        <v>#N/A</v>
      </c>
      <c r="P1766" s="99">
        <f t="shared" si="278"/>
        <v>0</v>
      </c>
      <c r="Q1766" s="100">
        <f t="shared" si="279"/>
        <v>0</v>
      </c>
      <c r="R1766" s="105" t="e">
        <f t="shared" si="280"/>
        <v>#DIV/0!</v>
      </c>
      <c r="S1766" s="101" t="e">
        <f t="shared" si="274"/>
        <v>#N/A</v>
      </c>
      <c r="T1766" s="102"/>
      <c r="U1766" s="107"/>
      <c r="V1766" s="5"/>
    </row>
    <row r="1767" spans="1:22" ht="15.6" hidden="1" x14ac:dyDescent="0.3">
      <c r="A1767" s="18"/>
      <c r="B1767" s="92" t="str">
        <f>+IFERROR(VLOOKUP(A1767,'Details local delivery'!B:C,2,0),"-")</f>
        <v>-</v>
      </c>
      <c r="C1767" s="93" t="str">
        <f t="shared" si="275"/>
        <v>-</v>
      </c>
      <c r="D1767" s="94" t="str">
        <f>+IFERROR(VLOOKUP(A1767,'Details local delivery'!B:E,4,0),"-")</f>
        <v>-</v>
      </c>
      <c r="E1767" s="94" t="e">
        <f>VLOOKUP(A1767,'Details local delivery'!B:L,11,0)</f>
        <v>#N/A</v>
      </c>
      <c r="F1767" s="94">
        <f>SUMIFS('Details local delivery'!M:M,'Details local delivery'!G:G,'RECAP Delivery Plan '!A1767)</f>
        <v>0</v>
      </c>
      <c r="G1767" s="94" t="e">
        <f>VLOOKUP(A1767,'Details local delivery'!B:J,9,0)</f>
        <v>#N/A</v>
      </c>
      <c r="H1767" s="95">
        <f>SUMIFS('Details local delivery'!K:K,'Details local delivery'!G:G,'RECAP Delivery Plan '!A1767)</f>
        <v>0</v>
      </c>
      <c r="I1767" s="96">
        <f>SUMIFS('Details local delivery'!Y:Y,'Details local delivery'!B:B,A:A)</f>
        <v>0</v>
      </c>
      <c r="J1767" s="97" t="e">
        <f>AVERAGEIFS('Details local delivery'!W:W,'Details local delivery'!B:B,A1767)</f>
        <v>#DIV/0!</v>
      </c>
      <c r="K1767" s="96">
        <f>_xlfn.MAXIFS('Details local delivery'!Z:Z,'Details local delivery'!B:B,A1767)</f>
        <v>0</v>
      </c>
      <c r="L1767" s="96">
        <f>_xlfn.MAXIFS('Details local delivery'!AA:AA,'Details local delivery'!B:B,A1767)</f>
        <v>0</v>
      </c>
      <c r="M1767" s="96">
        <f>_xlfn.MAXIFS('Details local delivery'!AB:AB,'Details local delivery'!B:B,A1767)</f>
        <v>0</v>
      </c>
      <c r="N1767" s="104" t="e">
        <f t="shared" si="276"/>
        <v>#N/A</v>
      </c>
      <c r="O1767" s="104" t="e">
        <f t="shared" si="277"/>
        <v>#N/A</v>
      </c>
      <c r="P1767" s="99">
        <f t="shared" si="278"/>
        <v>0</v>
      </c>
      <c r="Q1767" s="100">
        <f t="shared" si="279"/>
        <v>0</v>
      </c>
      <c r="R1767" s="105" t="e">
        <f t="shared" si="280"/>
        <v>#DIV/0!</v>
      </c>
      <c r="S1767" s="101" t="e">
        <f t="shared" si="274"/>
        <v>#N/A</v>
      </c>
      <c r="T1767" s="102"/>
      <c r="U1767" s="107"/>
      <c r="V1767" s="5"/>
    </row>
    <row r="1768" spans="1:22" ht="15.6" hidden="1" x14ac:dyDescent="0.3">
      <c r="A1768" s="18"/>
      <c r="B1768" s="92" t="str">
        <f>+IFERROR(VLOOKUP(A1768,'Details local delivery'!B:C,2,0),"-")</f>
        <v>-</v>
      </c>
      <c r="C1768" s="93" t="str">
        <f t="shared" si="275"/>
        <v>-</v>
      </c>
      <c r="D1768" s="94" t="str">
        <f>+IFERROR(VLOOKUP(A1768,'Details local delivery'!B:E,4,0),"-")</f>
        <v>-</v>
      </c>
      <c r="E1768" s="94" t="e">
        <f>VLOOKUP(A1768,'Details local delivery'!B:L,11,0)</f>
        <v>#N/A</v>
      </c>
      <c r="F1768" s="94">
        <f>SUMIFS('Details local delivery'!M:M,'Details local delivery'!G:G,'RECAP Delivery Plan '!A1768)</f>
        <v>0</v>
      </c>
      <c r="G1768" s="94" t="e">
        <f>VLOOKUP(A1768,'Details local delivery'!B:J,9,0)</f>
        <v>#N/A</v>
      </c>
      <c r="H1768" s="95">
        <f>SUMIFS('Details local delivery'!K:K,'Details local delivery'!G:G,'RECAP Delivery Plan '!A1768)</f>
        <v>0</v>
      </c>
      <c r="I1768" s="96">
        <f>SUMIFS('Details local delivery'!Y:Y,'Details local delivery'!B:B,A:A)</f>
        <v>0</v>
      </c>
      <c r="J1768" s="97" t="e">
        <f>AVERAGEIFS('Details local delivery'!W:W,'Details local delivery'!B:B,A1768)</f>
        <v>#DIV/0!</v>
      </c>
      <c r="K1768" s="96">
        <f>_xlfn.MAXIFS('Details local delivery'!Z:Z,'Details local delivery'!B:B,A1768)</f>
        <v>0</v>
      </c>
      <c r="L1768" s="96">
        <f>_xlfn.MAXIFS('Details local delivery'!AA:AA,'Details local delivery'!B:B,A1768)</f>
        <v>0</v>
      </c>
      <c r="M1768" s="256">
        <f>IFERROR(_xlfn.MAXIFS('Details local delivery'!AB:AB,'Details local delivery'!B:B,A1768),"-")</f>
        <v>0</v>
      </c>
      <c r="N1768" s="104" t="e">
        <f t="shared" si="276"/>
        <v>#N/A</v>
      </c>
      <c r="O1768" s="104" t="e">
        <f t="shared" si="277"/>
        <v>#N/A</v>
      </c>
      <c r="P1768" s="99">
        <f t="shared" si="278"/>
        <v>0</v>
      </c>
      <c r="Q1768" s="100">
        <f t="shared" si="279"/>
        <v>0</v>
      </c>
      <c r="R1768" s="105" t="e">
        <f t="shared" si="280"/>
        <v>#DIV/0!</v>
      </c>
      <c r="S1768" s="101" t="e">
        <f t="shared" si="274"/>
        <v>#N/A</v>
      </c>
      <c r="T1768" s="102"/>
      <c r="U1768" s="107"/>
      <c r="V1768" s="5"/>
    </row>
    <row r="1769" spans="1:22" ht="15.6" hidden="1" x14ac:dyDescent="0.3">
      <c r="A1769" s="18"/>
      <c r="B1769" s="92" t="str">
        <f>+IFERROR(VLOOKUP(A1769,'Details local delivery'!B:C,2,0),"-")</f>
        <v>-</v>
      </c>
      <c r="C1769" s="93" t="str">
        <f t="shared" si="275"/>
        <v>-</v>
      </c>
      <c r="D1769" s="94" t="str">
        <f>+IFERROR(VLOOKUP(A1769,'Details local delivery'!B:E,4,0),"-")</f>
        <v>-</v>
      </c>
      <c r="E1769" s="94" t="e">
        <f>VLOOKUP(A1769,'Details local delivery'!B:L,11,0)</f>
        <v>#N/A</v>
      </c>
      <c r="F1769" s="94">
        <f>SUMIFS('Details local delivery'!M:M,'Details local delivery'!G:G,'RECAP Delivery Plan '!A1769)</f>
        <v>0</v>
      </c>
      <c r="G1769" s="94" t="e">
        <f>VLOOKUP(A1769,'Details local delivery'!B:J,9,0)</f>
        <v>#N/A</v>
      </c>
      <c r="H1769" s="95">
        <f>SUMIFS('Details local delivery'!K:K,'Details local delivery'!G:G,'RECAP Delivery Plan '!A1769)</f>
        <v>0</v>
      </c>
      <c r="I1769" s="96">
        <f>SUMIFS('Details local delivery'!Y:Y,'Details local delivery'!B:B,A:A)</f>
        <v>0</v>
      </c>
      <c r="J1769" s="97" t="e">
        <f>AVERAGEIFS('Details local delivery'!W:W,'Details local delivery'!B:B,A1769)</f>
        <v>#DIV/0!</v>
      </c>
      <c r="K1769" s="96">
        <f>_xlfn.MAXIFS('Details local delivery'!Z:Z,'Details local delivery'!B:B,A1769)</f>
        <v>0</v>
      </c>
      <c r="L1769" s="96">
        <f>_xlfn.MAXIFS('Details local delivery'!AA:AA,'Details local delivery'!B:B,A1769)</f>
        <v>0</v>
      </c>
      <c r="M1769" s="256">
        <f>IFERROR(_xlfn.MAXIFS('Details local delivery'!AB:AB,'Details local delivery'!B:B,A1769),"-")</f>
        <v>0</v>
      </c>
      <c r="N1769" s="104" t="e">
        <f t="shared" si="276"/>
        <v>#N/A</v>
      </c>
      <c r="O1769" s="104" t="e">
        <f t="shared" si="277"/>
        <v>#N/A</v>
      </c>
      <c r="P1769" s="99">
        <f t="shared" si="278"/>
        <v>0</v>
      </c>
      <c r="Q1769" s="100">
        <f t="shared" si="279"/>
        <v>0</v>
      </c>
      <c r="R1769" s="105" t="e">
        <f t="shared" si="280"/>
        <v>#DIV/0!</v>
      </c>
      <c r="S1769" s="101" t="e">
        <f t="shared" si="274"/>
        <v>#N/A</v>
      </c>
      <c r="T1769" s="102"/>
      <c r="U1769" s="107"/>
      <c r="V1769" s="5"/>
    </row>
    <row r="1770" spans="1:22" ht="15.6" hidden="1" x14ac:dyDescent="0.3">
      <c r="A1770" s="18"/>
      <c r="B1770" s="92" t="str">
        <f>+IFERROR(VLOOKUP(A1770,'Details local delivery'!B:C,2,0),"-")</f>
        <v>-</v>
      </c>
      <c r="C1770" s="93" t="str">
        <f t="shared" si="275"/>
        <v>-</v>
      </c>
      <c r="D1770" s="94" t="str">
        <f>+IFERROR(VLOOKUP(A1770,'Details local delivery'!B:E,4,0),"-")</f>
        <v>-</v>
      </c>
      <c r="E1770" s="94" t="e">
        <f>VLOOKUP(A1770,'Details local delivery'!B:L,11,0)</f>
        <v>#N/A</v>
      </c>
      <c r="F1770" s="94">
        <f>SUMIFS('Details local delivery'!M:M,'Details local delivery'!G:G,'RECAP Delivery Plan '!A1770)</f>
        <v>0</v>
      </c>
      <c r="G1770" s="94" t="e">
        <f>VLOOKUP(A1770,'Details local delivery'!B:J,9,0)</f>
        <v>#N/A</v>
      </c>
      <c r="H1770" s="95">
        <f>SUMIFS('Details local delivery'!K:K,'Details local delivery'!G:G,'RECAP Delivery Plan '!A1770)</f>
        <v>0</v>
      </c>
      <c r="I1770" s="96">
        <f>SUMIFS('Details local delivery'!Y:Y,'Details local delivery'!B:B,A:A)</f>
        <v>0</v>
      </c>
      <c r="J1770" s="97" t="e">
        <f>AVERAGEIFS('Details local delivery'!W:W,'Details local delivery'!B:B,A1770)</f>
        <v>#DIV/0!</v>
      </c>
      <c r="K1770" s="96">
        <f>_xlfn.MAXIFS('Details local delivery'!Z:Z,'Details local delivery'!B:B,A1770)</f>
        <v>0</v>
      </c>
      <c r="L1770" s="96">
        <f>_xlfn.MAXIFS('Details local delivery'!AA:AA,'Details local delivery'!B:B,A1770)</f>
        <v>0</v>
      </c>
      <c r="M1770" s="256">
        <f>IFERROR(_xlfn.MAXIFS('Details local delivery'!AB:AB,'Details local delivery'!B:B,A1770),"-")</f>
        <v>0</v>
      </c>
      <c r="N1770" s="104" t="e">
        <f t="shared" si="276"/>
        <v>#N/A</v>
      </c>
      <c r="O1770" s="104" t="e">
        <f t="shared" si="277"/>
        <v>#N/A</v>
      </c>
      <c r="P1770" s="99">
        <f t="shared" si="278"/>
        <v>0</v>
      </c>
      <c r="Q1770" s="100">
        <f t="shared" si="279"/>
        <v>0</v>
      </c>
      <c r="R1770" s="105" t="e">
        <f t="shared" si="280"/>
        <v>#DIV/0!</v>
      </c>
      <c r="S1770" s="101" t="e">
        <f t="shared" si="274"/>
        <v>#N/A</v>
      </c>
      <c r="T1770" s="102"/>
      <c r="U1770" s="107"/>
      <c r="V1770" s="5"/>
    </row>
    <row r="1771" spans="1:22" ht="15.6" hidden="1" x14ac:dyDescent="0.3">
      <c r="A1771" s="18"/>
      <c r="B1771" s="92" t="str">
        <f>+IFERROR(VLOOKUP(A1771,'Details local delivery'!B:C,2,0),"-")</f>
        <v>-</v>
      </c>
      <c r="C1771" s="93" t="str">
        <f t="shared" si="275"/>
        <v>-</v>
      </c>
      <c r="D1771" s="94" t="str">
        <f>+IFERROR(VLOOKUP(A1771,'Details local delivery'!B:E,4,0),"-")</f>
        <v>-</v>
      </c>
      <c r="E1771" s="94" t="e">
        <f>VLOOKUP(A1771,'Details local delivery'!B:L,11,0)</f>
        <v>#N/A</v>
      </c>
      <c r="F1771" s="94">
        <f>SUMIFS('Details local delivery'!M:M,'Details local delivery'!G:G,'RECAP Delivery Plan '!A1771)</f>
        <v>0</v>
      </c>
      <c r="G1771" s="94" t="e">
        <f>VLOOKUP(A1771,'Details local delivery'!B:J,9,0)</f>
        <v>#N/A</v>
      </c>
      <c r="H1771" s="95">
        <f>SUMIFS('Details local delivery'!K:K,'Details local delivery'!G:G,'RECAP Delivery Plan '!A1771)</f>
        <v>0</v>
      </c>
      <c r="I1771" s="96">
        <f>SUMIFS('Details local delivery'!Y:Y,'Details local delivery'!B:B,A:A)</f>
        <v>0</v>
      </c>
      <c r="J1771" s="97" t="e">
        <f>AVERAGEIFS('Details local delivery'!W:W,'Details local delivery'!B:B,A1771)</f>
        <v>#DIV/0!</v>
      </c>
      <c r="K1771" s="96">
        <f>_xlfn.MAXIFS('Details local delivery'!Z:Z,'Details local delivery'!B:B,A1771)</f>
        <v>0</v>
      </c>
      <c r="L1771" s="96">
        <f>_xlfn.MAXIFS('Details local delivery'!AA:AA,'Details local delivery'!B:B,A1771)</f>
        <v>0</v>
      </c>
      <c r="M1771" s="256">
        <f>IFERROR(_xlfn.MAXIFS('Details local delivery'!AB:AB,'Details local delivery'!B:B,A1771),"-")</f>
        <v>0</v>
      </c>
      <c r="N1771" s="104" t="e">
        <f t="shared" si="276"/>
        <v>#N/A</v>
      </c>
      <c r="O1771" s="104" t="e">
        <f t="shared" si="277"/>
        <v>#N/A</v>
      </c>
      <c r="P1771" s="99">
        <f t="shared" si="278"/>
        <v>0</v>
      </c>
      <c r="Q1771" s="100">
        <f t="shared" si="279"/>
        <v>0</v>
      </c>
      <c r="R1771" s="105" t="e">
        <f t="shared" si="280"/>
        <v>#DIV/0!</v>
      </c>
      <c r="S1771" s="101" t="e">
        <f t="shared" si="274"/>
        <v>#N/A</v>
      </c>
      <c r="T1771" s="102"/>
      <c r="U1771" s="107"/>
      <c r="V1771" s="5"/>
    </row>
    <row r="1772" spans="1:22" ht="15.6" hidden="1" x14ac:dyDescent="0.3">
      <c r="A1772" s="18"/>
      <c r="B1772" s="92" t="str">
        <f>+IFERROR(VLOOKUP(A1772,'Details local delivery'!B:C,2,0),"-")</f>
        <v>-</v>
      </c>
      <c r="C1772" s="93" t="str">
        <f t="shared" si="275"/>
        <v>-</v>
      </c>
      <c r="D1772" s="94" t="str">
        <f>+IFERROR(VLOOKUP(A1772,'Details local delivery'!B:E,4,0),"-")</f>
        <v>-</v>
      </c>
      <c r="E1772" s="94" t="e">
        <f>VLOOKUP(A1772,'Details local delivery'!B:L,11,0)</f>
        <v>#N/A</v>
      </c>
      <c r="F1772" s="94">
        <f>SUMIFS('Details local delivery'!M:M,'Details local delivery'!G:G,'RECAP Delivery Plan '!A1772)</f>
        <v>0</v>
      </c>
      <c r="G1772" s="94" t="e">
        <f>VLOOKUP(A1772,'Details local delivery'!B:J,9,0)</f>
        <v>#N/A</v>
      </c>
      <c r="H1772" s="95">
        <f>SUMIFS('Details local delivery'!K:K,'Details local delivery'!G:G,'RECAP Delivery Plan '!A1772)</f>
        <v>0</v>
      </c>
      <c r="I1772" s="96">
        <f>SUMIFS('Details local delivery'!Y:Y,'Details local delivery'!B:B,A:A)</f>
        <v>0</v>
      </c>
      <c r="J1772" s="97" t="e">
        <f>AVERAGEIFS('Details local delivery'!W:W,'Details local delivery'!B:B,A1772)</f>
        <v>#DIV/0!</v>
      </c>
      <c r="K1772" s="96">
        <f>_xlfn.MAXIFS('Details local delivery'!Z:Z,'Details local delivery'!B:B,A1772)</f>
        <v>0</v>
      </c>
      <c r="L1772" s="96">
        <f>_xlfn.MAXIFS('Details local delivery'!AA:AA,'Details local delivery'!B:B,A1772)</f>
        <v>0</v>
      </c>
      <c r="M1772" s="256">
        <f>IFERROR(_xlfn.MAXIFS('Details local delivery'!AB:AB,'Details local delivery'!B:B,A1772),"-")</f>
        <v>0</v>
      </c>
      <c r="N1772" s="104" t="e">
        <f t="shared" si="276"/>
        <v>#N/A</v>
      </c>
      <c r="O1772" s="104" t="e">
        <f t="shared" si="277"/>
        <v>#N/A</v>
      </c>
      <c r="P1772" s="99">
        <f t="shared" si="278"/>
        <v>0</v>
      </c>
      <c r="Q1772" s="100">
        <f t="shared" si="279"/>
        <v>0</v>
      </c>
      <c r="R1772" s="105" t="e">
        <f t="shared" si="280"/>
        <v>#DIV/0!</v>
      </c>
      <c r="S1772" s="101" t="e">
        <f t="shared" si="274"/>
        <v>#N/A</v>
      </c>
      <c r="T1772" s="102"/>
      <c r="U1772" s="107"/>
      <c r="V1772" s="5"/>
    </row>
    <row r="1773" spans="1:22" ht="15.6" hidden="1" x14ac:dyDescent="0.3">
      <c r="A1773" s="18"/>
      <c r="B1773" s="92" t="str">
        <f>+IFERROR(VLOOKUP(A1773,'Details local delivery'!B:C,2,0),"-")</f>
        <v>-</v>
      </c>
      <c r="C1773" s="93" t="str">
        <f t="shared" si="275"/>
        <v>-</v>
      </c>
      <c r="D1773" s="94" t="str">
        <f>+IFERROR(VLOOKUP(A1773,'Details local delivery'!B:E,4,0),"-")</f>
        <v>-</v>
      </c>
      <c r="E1773" s="94" t="e">
        <f>VLOOKUP(A1773,'Details local delivery'!B:L,11,0)</f>
        <v>#N/A</v>
      </c>
      <c r="F1773" s="94">
        <f>SUMIFS('Details local delivery'!M:M,'Details local delivery'!G:G,'RECAP Delivery Plan '!A1773)</f>
        <v>0</v>
      </c>
      <c r="G1773" s="94" t="e">
        <f>VLOOKUP(A1773,'Details local delivery'!B:J,9,0)</f>
        <v>#N/A</v>
      </c>
      <c r="H1773" s="95">
        <f>SUMIFS('Details local delivery'!K:K,'Details local delivery'!G:G,'RECAP Delivery Plan '!A1773)</f>
        <v>0</v>
      </c>
      <c r="I1773" s="96">
        <f>SUMIFS('Details local delivery'!Y:Y,'Details local delivery'!B:B,A:A)</f>
        <v>0</v>
      </c>
      <c r="J1773" s="97" t="e">
        <f>AVERAGEIFS('Details local delivery'!W:W,'Details local delivery'!B:B,A1773)</f>
        <v>#DIV/0!</v>
      </c>
      <c r="K1773" s="96">
        <f>_xlfn.MAXIFS('Details local delivery'!Z:Z,'Details local delivery'!B:B,A1773)</f>
        <v>0</v>
      </c>
      <c r="L1773" s="96">
        <f>_xlfn.MAXIFS('Details local delivery'!AA:AA,'Details local delivery'!B:B,A1773)</f>
        <v>0</v>
      </c>
      <c r="M1773" s="256">
        <f>IFERROR(_xlfn.MAXIFS('Details local delivery'!AB:AB,'Details local delivery'!B:B,A1773),"-")</f>
        <v>0</v>
      </c>
      <c r="N1773" s="104" t="e">
        <f t="shared" si="276"/>
        <v>#N/A</v>
      </c>
      <c r="O1773" s="104" t="e">
        <f t="shared" si="277"/>
        <v>#N/A</v>
      </c>
      <c r="P1773" s="99">
        <f t="shared" si="278"/>
        <v>0</v>
      </c>
      <c r="Q1773" s="100">
        <f t="shared" si="279"/>
        <v>0</v>
      </c>
      <c r="R1773" s="105" t="e">
        <f t="shared" si="280"/>
        <v>#DIV/0!</v>
      </c>
      <c r="S1773" s="101" t="e">
        <f t="shared" si="274"/>
        <v>#N/A</v>
      </c>
      <c r="T1773" s="102"/>
      <c r="U1773" s="107"/>
      <c r="V1773" s="5"/>
    </row>
    <row r="1774" spans="1:22" ht="15.6" hidden="1" x14ac:dyDescent="0.3">
      <c r="A1774" s="18"/>
      <c r="B1774" s="92" t="str">
        <f>+IFERROR(VLOOKUP(A1774,'Details local delivery'!B:C,2,0),"-")</f>
        <v>-</v>
      </c>
      <c r="C1774" s="93" t="str">
        <f t="shared" si="275"/>
        <v>-</v>
      </c>
      <c r="D1774" s="94" t="str">
        <f>+IFERROR(VLOOKUP(A1774,'Details local delivery'!B:E,4,0),"-")</f>
        <v>-</v>
      </c>
      <c r="E1774" s="94" t="e">
        <f>VLOOKUP(A1774,'Details local delivery'!B:L,11,0)</f>
        <v>#N/A</v>
      </c>
      <c r="F1774" s="94">
        <f>SUMIFS('Details local delivery'!M:M,'Details local delivery'!G:G,'RECAP Delivery Plan '!A1774)</f>
        <v>0</v>
      </c>
      <c r="G1774" s="94" t="e">
        <f>VLOOKUP(A1774,'Details local delivery'!B:J,9,0)</f>
        <v>#N/A</v>
      </c>
      <c r="H1774" s="95">
        <f>SUMIFS('Details local delivery'!K:K,'Details local delivery'!G:G,'RECAP Delivery Plan '!A1774)</f>
        <v>0</v>
      </c>
      <c r="I1774" s="96">
        <f>SUMIFS('Details local delivery'!Y:Y,'Details local delivery'!B:B,A:A)</f>
        <v>0</v>
      </c>
      <c r="J1774" s="97" t="e">
        <f>AVERAGEIFS('Details local delivery'!W:W,'Details local delivery'!B:B,A1774)</f>
        <v>#DIV/0!</v>
      </c>
      <c r="K1774" s="96">
        <f>_xlfn.MAXIFS('Details local delivery'!Z:Z,'Details local delivery'!B:B,A1774)</f>
        <v>0</v>
      </c>
      <c r="L1774" s="96">
        <f>_xlfn.MAXIFS('Details local delivery'!AA:AA,'Details local delivery'!B:B,A1774)</f>
        <v>0</v>
      </c>
      <c r="M1774" s="256">
        <f>IFERROR(_xlfn.MAXIFS('Details local delivery'!AB:AB,'Details local delivery'!B:B,A1774),"-")</f>
        <v>0</v>
      </c>
      <c r="N1774" s="104" t="e">
        <f t="shared" si="276"/>
        <v>#N/A</v>
      </c>
      <c r="O1774" s="104" t="e">
        <f t="shared" si="277"/>
        <v>#N/A</v>
      </c>
      <c r="P1774" s="99">
        <f t="shared" si="278"/>
        <v>0</v>
      </c>
      <c r="Q1774" s="100">
        <f t="shared" si="279"/>
        <v>0</v>
      </c>
      <c r="R1774" s="105" t="e">
        <f t="shared" si="280"/>
        <v>#DIV/0!</v>
      </c>
      <c r="S1774" s="101" t="e">
        <f t="shared" si="274"/>
        <v>#N/A</v>
      </c>
      <c r="T1774" s="102"/>
      <c r="U1774" s="107"/>
      <c r="V1774" s="5"/>
    </row>
    <row r="1775" spans="1:22" ht="15.6" hidden="1" x14ac:dyDescent="0.3">
      <c r="A1775" s="18"/>
      <c r="B1775" s="92" t="str">
        <f>+IFERROR(VLOOKUP(A1775,'Details local delivery'!B:C,2,0),"-")</f>
        <v>-</v>
      </c>
      <c r="C1775" s="93" t="str">
        <f t="shared" si="275"/>
        <v>-</v>
      </c>
      <c r="D1775" s="94" t="str">
        <f>+IFERROR(VLOOKUP(A1775,'Details local delivery'!B:E,4,0),"-")</f>
        <v>-</v>
      </c>
      <c r="E1775" s="94" t="e">
        <f>VLOOKUP(A1775,'Details local delivery'!B:L,11,0)</f>
        <v>#N/A</v>
      </c>
      <c r="F1775" s="94">
        <f>SUMIFS('Details local delivery'!M:M,'Details local delivery'!G:G,'RECAP Delivery Plan '!A1775)</f>
        <v>0</v>
      </c>
      <c r="G1775" s="94" t="e">
        <f>VLOOKUP(A1775,'Details local delivery'!B:J,9,0)</f>
        <v>#N/A</v>
      </c>
      <c r="H1775" s="95">
        <f>SUMIFS('Details local delivery'!K:K,'Details local delivery'!G:G,'RECAP Delivery Plan '!A1775)</f>
        <v>0</v>
      </c>
      <c r="I1775" s="96">
        <f>SUMIFS('Details local delivery'!Y:Y,'Details local delivery'!B:B,A:A)</f>
        <v>0</v>
      </c>
      <c r="J1775" s="97" t="e">
        <f>AVERAGEIFS('Details local delivery'!W:W,'Details local delivery'!B:B,A1775)</f>
        <v>#DIV/0!</v>
      </c>
      <c r="K1775" s="96">
        <f>_xlfn.MAXIFS('Details local delivery'!Z:Z,'Details local delivery'!B:B,A1775)</f>
        <v>0</v>
      </c>
      <c r="L1775" s="96">
        <f>_xlfn.MAXIFS('Details local delivery'!AA:AA,'Details local delivery'!B:B,A1775)</f>
        <v>0</v>
      </c>
      <c r="M1775" s="96">
        <f>_xlfn.MAXIFS('Details local delivery'!AB:AB,'Details local delivery'!B:B,A1775)</f>
        <v>0</v>
      </c>
      <c r="N1775" s="104" t="e">
        <f t="shared" si="276"/>
        <v>#N/A</v>
      </c>
      <c r="O1775" s="104" t="e">
        <f t="shared" si="277"/>
        <v>#N/A</v>
      </c>
      <c r="P1775" s="99">
        <f t="shared" si="278"/>
        <v>0</v>
      </c>
      <c r="Q1775" s="100">
        <f t="shared" si="279"/>
        <v>0</v>
      </c>
      <c r="R1775" s="105" t="e">
        <f t="shared" si="280"/>
        <v>#DIV/0!</v>
      </c>
      <c r="S1775" s="101" t="e">
        <f t="shared" si="274"/>
        <v>#N/A</v>
      </c>
      <c r="T1775" s="102"/>
      <c r="U1775" s="107"/>
      <c r="V1775" s="5"/>
    </row>
    <row r="1776" spans="1:22" ht="15.6" hidden="1" x14ac:dyDescent="0.3">
      <c r="A1776" s="18"/>
      <c r="B1776" s="92" t="str">
        <f>+IFERROR(VLOOKUP(A1776,'Details local delivery'!B:C,2,0),"-")</f>
        <v>-</v>
      </c>
      <c r="C1776" s="93" t="str">
        <f t="shared" si="275"/>
        <v>-</v>
      </c>
      <c r="D1776" s="94" t="str">
        <f>+IFERROR(VLOOKUP(A1776,'Details local delivery'!B:E,4,0),"-")</f>
        <v>-</v>
      </c>
      <c r="E1776" s="94" t="e">
        <f>VLOOKUP(A1776,'Details local delivery'!B:L,11,0)</f>
        <v>#N/A</v>
      </c>
      <c r="F1776" s="94">
        <f>SUMIFS('Details local delivery'!M:M,'Details local delivery'!G:G,'RECAP Delivery Plan '!A1776)</f>
        <v>0</v>
      </c>
      <c r="G1776" s="94" t="e">
        <f>VLOOKUP(A1776,'Details local delivery'!B:J,9,0)</f>
        <v>#N/A</v>
      </c>
      <c r="H1776" s="95">
        <f>SUMIFS('Details local delivery'!K:K,'Details local delivery'!G:G,'RECAP Delivery Plan '!A1776)</f>
        <v>0</v>
      </c>
      <c r="I1776" s="96">
        <f>SUMIFS('Details local delivery'!Y:Y,'Details local delivery'!B:B,A:A)</f>
        <v>0</v>
      </c>
      <c r="J1776" s="97" t="e">
        <f>AVERAGEIFS('Details local delivery'!W:W,'Details local delivery'!B:B,A1776)</f>
        <v>#DIV/0!</v>
      </c>
      <c r="K1776" s="96">
        <f>_xlfn.MAXIFS('Details local delivery'!Z:Z,'Details local delivery'!B:B,A1776)</f>
        <v>0</v>
      </c>
      <c r="L1776" s="96">
        <f>_xlfn.MAXIFS('Details local delivery'!AA:AA,'Details local delivery'!B:B,A1776)</f>
        <v>0</v>
      </c>
      <c r="M1776" s="96">
        <f>_xlfn.MAXIFS('Details local delivery'!AB:AB,'Details local delivery'!B:B,A1776)</f>
        <v>0</v>
      </c>
      <c r="N1776" s="104" t="e">
        <f t="shared" si="276"/>
        <v>#N/A</v>
      </c>
      <c r="O1776" s="104" t="e">
        <f t="shared" si="277"/>
        <v>#N/A</v>
      </c>
      <c r="P1776" s="99">
        <f t="shared" si="278"/>
        <v>0</v>
      </c>
      <c r="Q1776" s="100">
        <f t="shared" si="279"/>
        <v>0</v>
      </c>
      <c r="R1776" s="105" t="e">
        <f t="shared" si="280"/>
        <v>#DIV/0!</v>
      </c>
      <c r="S1776" s="101" t="e">
        <f t="shared" si="274"/>
        <v>#N/A</v>
      </c>
      <c r="T1776" s="102"/>
      <c r="U1776" s="107"/>
      <c r="V1776" s="5"/>
    </row>
    <row r="1777" spans="1:22" ht="15.6" hidden="1" x14ac:dyDescent="0.3">
      <c r="A1777" s="18"/>
      <c r="B1777" s="92" t="str">
        <f>+IFERROR(VLOOKUP(A1777,'Details local delivery'!B:C,2,0),"-")</f>
        <v>-</v>
      </c>
      <c r="C1777" s="93" t="str">
        <f t="shared" si="275"/>
        <v>-</v>
      </c>
      <c r="D1777" s="94" t="str">
        <f>+IFERROR(VLOOKUP(A1777,'Details local delivery'!B:E,4,0),"-")</f>
        <v>-</v>
      </c>
      <c r="E1777" s="94" t="e">
        <f>VLOOKUP(A1777,'Details local delivery'!B:L,11,0)</f>
        <v>#N/A</v>
      </c>
      <c r="F1777" s="94">
        <f>SUMIFS('Details local delivery'!M:M,'Details local delivery'!G:G,'RECAP Delivery Plan '!A1777)</f>
        <v>0</v>
      </c>
      <c r="G1777" s="94" t="e">
        <f>VLOOKUP(A1777,'Details local delivery'!B:J,9,0)</f>
        <v>#N/A</v>
      </c>
      <c r="H1777" s="95">
        <f>SUMIFS('Details local delivery'!K:K,'Details local delivery'!G:G,'RECAP Delivery Plan '!A1777)</f>
        <v>0</v>
      </c>
      <c r="I1777" s="96">
        <f>SUMIFS('Details local delivery'!Y:Y,'Details local delivery'!B:B,A:A)</f>
        <v>0</v>
      </c>
      <c r="J1777" s="97" t="e">
        <f>AVERAGEIFS('Details local delivery'!W:W,'Details local delivery'!B:B,A1777)</f>
        <v>#DIV/0!</v>
      </c>
      <c r="K1777" s="96">
        <f>_xlfn.MAXIFS('Details local delivery'!Z:Z,'Details local delivery'!B:B,A1777)</f>
        <v>0</v>
      </c>
      <c r="L1777" s="96">
        <f>_xlfn.MAXIFS('Details local delivery'!AA:AA,'Details local delivery'!B:B,A1777)</f>
        <v>0</v>
      </c>
      <c r="M1777" s="256">
        <f>IFERROR(_xlfn.MAXIFS('Details local delivery'!AB:AB,'Details local delivery'!B:B,A1777),"-")</f>
        <v>0</v>
      </c>
      <c r="N1777" s="104" t="e">
        <f t="shared" si="276"/>
        <v>#N/A</v>
      </c>
      <c r="O1777" s="104" t="e">
        <f t="shared" si="277"/>
        <v>#N/A</v>
      </c>
      <c r="P1777" s="99">
        <f t="shared" si="278"/>
        <v>0</v>
      </c>
      <c r="Q1777" s="100">
        <f t="shared" si="279"/>
        <v>0</v>
      </c>
      <c r="R1777" s="105" t="e">
        <f t="shared" si="280"/>
        <v>#DIV/0!</v>
      </c>
      <c r="S1777" s="101" t="e">
        <f t="shared" si="274"/>
        <v>#N/A</v>
      </c>
      <c r="T1777" s="102"/>
      <c r="U1777" s="107"/>
      <c r="V1777" s="5"/>
    </row>
    <row r="1778" spans="1:22" ht="15.6" hidden="1" x14ac:dyDescent="0.3">
      <c r="A1778" s="18"/>
      <c r="B1778" s="92" t="str">
        <f>+IFERROR(VLOOKUP(A1778,'Details local delivery'!B:C,2,0),"-")</f>
        <v>-</v>
      </c>
      <c r="C1778" s="93" t="str">
        <f t="shared" si="275"/>
        <v>-</v>
      </c>
      <c r="D1778" s="94" t="str">
        <f>+IFERROR(VLOOKUP(A1778,'Details local delivery'!B:E,4,0),"-")</f>
        <v>-</v>
      </c>
      <c r="E1778" s="94" t="e">
        <f>VLOOKUP(A1778,'Details local delivery'!B:L,11,0)</f>
        <v>#N/A</v>
      </c>
      <c r="F1778" s="94">
        <f>SUMIFS('Details local delivery'!M:M,'Details local delivery'!G:G,'RECAP Delivery Plan '!A1778)</f>
        <v>0</v>
      </c>
      <c r="G1778" s="94" t="e">
        <f>VLOOKUP(A1778,'Details local delivery'!B:J,9,0)</f>
        <v>#N/A</v>
      </c>
      <c r="H1778" s="95">
        <f>SUMIFS('Details local delivery'!K:K,'Details local delivery'!G:G,'RECAP Delivery Plan '!A1778)</f>
        <v>0</v>
      </c>
      <c r="I1778" s="96">
        <f>SUMIFS('Details local delivery'!Y:Y,'Details local delivery'!B:B,A:A)</f>
        <v>0</v>
      </c>
      <c r="J1778" s="97" t="e">
        <f>AVERAGEIFS('Details local delivery'!W:W,'Details local delivery'!B:B,A1778)</f>
        <v>#DIV/0!</v>
      </c>
      <c r="K1778" s="96">
        <f>_xlfn.MAXIFS('Details local delivery'!Z:Z,'Details local delivery'!B:B,A1778)</f>
        <v>0</v>
      </c>
      <c r="L1778" s="96">
        <f>_xlfn.MAXIFS('Details local delivery'!AA:AA,'Details local delivery'!B:B,A1778)</f>
        <v>0</v>
      </c>
      <c r="M1778" s="256">
        <f>IFERROR(_xlfn.MAXIFS('Details local delivery'!AB:AB,'Details local delivery'!B:B,A1778),"-")</f>
        <v>0</v>
      </c>
      <c r="N1778" s="104" t="e">
        <f t="shared" si="276"/>
        <v>#N/A</v>
      </c>
      <c r="O1778" s="104" t="e">
        <f t="shared" si="277"/>
        <v>#N/A</v>
      </c>
      <c r="P1778" s="99">
        <f t="shared" si="278"/>
        <v>0</v>
      </c>
      <c r="Q1778" s="100">
        <f t="shared" si="279"/>
        <v>0</v>
      </c>
      <c r="R1778" s="105" t="e">
        <f t="shared" si="280"/>
        <v>#DIV/0!</v>
      </c>
      <c r="S1778" s="101" t="e">
        <f t="shared" si="274"/>
        <v>#N/A</v>
      </c>
      <c r="T1778" s="102"/>
      <c r="U1778" s="107"/>
      <c r="V1778" s="5"/>
    </row>
    <row r="1779" spans="1:22" ht="15.6" hidden="1" x14ac:dyDescent="0.3">
      <c r="A1779" s="18"/>
      <c r="B1779" s="92" t="str">
        <f>+IFERROR(VLOOKUP(A1779,'Details local delivery'!B:C,2,0),"-")</f>
        <v>-</v>
      </c>
      <c r="C1779" s="93" t="str">
        <f t="shared" si="275"/>
        <v>-</v>
      </c>
      <c r="D1779" s="94" t="str">
        <f>+IFERROR(VLOOKUP(A1779,'Details local delivery'!B:E,4,0),"-")</f>
        <v>-</v>
      </c>
      <c r="E1779" s="94" t="e">
        <f>VLOOKUP(A1779,'Details local delivery'!B:L,11,0)</f>
        <v>#N/A</v>
      </c>
      <c r="F1779" s="94">
        <f>SUMIFS('Details local delivery'!M:M,'Details local delivery'!G:G,'RECAP Delivery Plan '!A1779)</f>
        <v>0</v>
      </c>
      <c r="G1779" s="94" t="e">
        <f>VLOOKUP(A1779,'Details local delivery'!B:J,9,0)</f>
        <v>#N/A</v>
      </c>
      <c r="H1779" s="95">
        <f>SUMIFS('Details local delivery'!K:K,'Details local delivery'!G:G,'RECAP Delivery Plan '!A1779)</f>
        <v>0</v>
      </c>
      <c r="I1779" s="96">
        <f>SUMIFS('Details local delivery'!Y:Y,'Details local delivery'!B:B,A:A)</f>
        <v>0</v>
      </c>
      <c r="J1779" s="97" t="e">
        <f>AVERAGEIFS('Details local delivery'!W:W,'Details local delivery'!B:B,A1779)</f>
        <v>#DIV/0!</v>
      </c>
      <c r="K1779" s="96">
        <f>_xlfn.MAXIFS('Details local delivery'!Z:Z,'Details local delivery'!B:B,A1779)</f>
        <v>0</v>
      </c>
      <c r="L1779" s="96">
        <f>_xlfn.MAXIFS('Details local delivery'!AA:AA,'Details local delivery'!B:B,A1779)</f>
        <v>0</v>
      </c>
      <c r="M1779" s="256">
        <f>IFERROR(_xlfn.MAXIFS('Details local delivery'!AB:AB,'Details local delivery'!B:B,A1779),"-")</f>
        <v>0</v>
      </c>
      <c r="N1779" s="104" t="e">
        <f t="shared" si="276"/>
        <v>#N/A</v>
      </c>
      <c r="O1779" s="104" t="e">
        <f t="shared" si="277"/>
        <v>#N/A</v>
      </c>
      <c r="P1779" s="99">
        <f t="shared" si="278"/>
        <v>0</v>
      </c>
      <c r="Q1779" s="100">
        <f t="shared" si="279"/>
        <v>0</v>
      </c>
      <c r="R1779" s="105" t="e">
        <f t="shared" si="280"/>
        <v>#DIV/0!</v>
      </c>
      <c r="S1779" s="101" t="e">
        <f t="shared" si="274"/>
        <v>#N/A</v>
      </c>
      <c r="T1779" s="102"/>
      <c r="U1779" s="107"/>
      <c r="V1779" s="5"/>
    </row>
    <row r="1780" spans="1:22" ht="15.6" hidden="1" x14ac:dyDescent="0.3">
      <c r="A1780" s="18"/>
      <c r="B1780" s="92" t="str">
        <f>+IFERROR(VLOOKUP(A1780,'Details local delivery'!B:C,2,0),"-")</f>
        <v>-</v>
      </c>
      <c r="C1780" s="93" t="str">
        <f t="shared" si="275"/>
        <v>-</v>
      </c>
      <c r="D1780" s="94" t="str">
        <f>+IFERROR(VLOOKUP(A1780,'Details local delivery'!B:E,4,0),"-")</f>
        <v>-</v>
      </c>
      <c r="E1780" s="94" t="e">
        <f>VLOOKUP(A1780,'Details local delivery'!B:L,11,0)</f>
        <v>#N/A</v>
      </c>
      <c r="F1780" s="94">
        <f>SUMIFS('Details local delivery'!M:M,'Details local delivery'!G:G,'RECAP Delivery Plan '!A1780)</f>
        <v>0</v>
      </c>
      <c r="G1780" s="94" t="e">
        <f>VLOOKUP(A1780,'Details local delivery'!B:J,9,0)</f>
        <v>#N/A</v>
      </c>
      <c r="H1780" s="95">
        <f>SUMIFS('Details local delivery'!K:K,'Details local delivery'!G:G,'RECAP Delivery Plan '!A1780)</f>
        <v>0</v>
      </c>
      <c r="I1780" s="96">
        <f>SUMIFS('Details local delivery'!Y:Y,'Details local delivery'!B:B,A:A)</f>
        <v>0</v>
      </c>
      <c r="J1780" s="97" t="e">
        <f>AVERAGEIFS('Details local delivery'!W:W,'Details local delivery'!B:B,A1780)</f>
        <v>#DIV/0!</v>
      </c>
      <c r="K1780" s="96">
        <f>_xlfn.MAXIFS('Details local delivery'!Z:Z,'Details local delivery'!B:B,A1780)</f>
        <v>0</v>
      </c>
      <c r="L1780" s="96">
        <f>_xlfn.MAXIFS('Details local delivery'!AA:AA,'Details local delivery'!B:B,A1780)</f>
        <v>0</v>
      </c>
      <c r="M1780" s="96">
        <f>_xlfn.MAXIFS('Details local delivery'!AB:AB,'Details local delivery'!B:B,A1780)</f>
        <v>0</v>
      </c>
      <c r="N1780" s="104" t="e">
        <f t="shared" si="276"/>
        <v>#N/A</v>
      </c>
      <c r="O1780" s="104" t="e">
        <f t="shared" si="277"/>
        <v>#N/A</v>
      </c>
      <c r="P1780" s="99">
        <f t="shared" si="278"/>
        <v>0</v>
      </c>
      <c r="Q1780" s="100">
        <f t="shared" si="279"/>
        <v>0</v>
      </c>
      <c r="R1780" s="105" t="e">
        <f t="shared" si="280"/>
        <v>#DIV/0!</v>
      </c>
      <c r="S1780" s="101" t="e">
        <f t="shared" si="274"/>
        <v>#N/A</v>
      </c>
      <c r="T1780" s="102"/>
      <c r="U1780" s="107"/>
      <c r="V1780" s="5"/>
    </row>
    <row r="1781" spans="1:22" ht="15.6" hidden="1" x14ac:dyDescent="0.3">
      <c r="A1781" s="18"/>
      <c r="B1781" s="92" t="str">
        <f>+IFERROR(VLOOKUP(A1781,'Details local delivery'!B:C,2,0),"-")</f>
        <v>-</v>
      </c>
      <c r="C1781" s="93" t="str">
        <f t="shared" si="275"/>
        <v>-</v>
      </c>
      <c r="D1781" s="94" t="str">
        <f>+IFERROR(VLOOKUP(A1781,'Details local delivery'!B:E,4,0),"-")</f>
        <v>-</v>
      </c>
      <c r="E1781" s="94" t="e">
        <f>VLOOKUP(A1781,'Details local delivery'!B:L,11,0)</f>
        <v>#N/A</v>
      </c>
      <c r="F1781" s="94">
        <f>SUMIFS('Details local delivery'!M:M,'Details local delivery'!G:G,'RECAP Delivery Plan '!A1781)</f>
        <v>0</v>
      </c>
      <c r="G1781" s="94" t="e">
        <f>VLOOKUP(A1781,'Details local delivery'!B:J,9,0)</f>
        <v>#N/A</v>
      </c>
      <c r="H1781" s="95">
        <f>SUMIFS('Details local delivery'!K:K,'Details local delivery'!G:G,'RECAP Delivery Plan '!A1781)</f>
        <v>0</v>
      </c>
      <c r="I1781" s="96">
        <f>SUMIFS('Details local delivery'!Y:Y,'Details local delivery'!B:B,A:A)</f>
        <v>0</v>
      </c>
      <c r="J1781" s="97" t="e">
        <f>AVERAGEIFS('Details local delivery'!W:W,'Details local delivery'!B:B,A1781)</f>
        <v>#DIV/0!</v>
      </c>
      <c r="K1781" s="96">
        <f>_xlfn.MAXIFS('Details local delivery'!Z:Z,'Details local delivery'!B:B,A1781)</f>
        <v>0</v>
      </c>
      <c r="L1781" s="96">
        <f>_xlfn.MAXIFS('Details local delivery'!AA:AA,'Details local delivery'!B:B,A1781)</f>
        <v>0</v>
      </c>
      <c r="M1781" s="96">
        <f>_xlfn.MAXIFS('Details local delivery'!AB:AB,'Details local delivery'!B:B,A1781)</f>
        <v>0</v>
      </c>
      <c r="N1781" s="104" t="e">
        <f t="shared" si="276"/>
        <v>#N/A</v>
      </c>
      <c r="O1781" s="104" t="e">
        <f t="shared" si="277"/>
        <v>#N/A</v>
      </c>
      <c r="P1781" s="99">
        <f t="shared" si="278"/>
        <v>0</v>
      </c>
      <c r="Q1781" s="100">
        <f t="shared" si="279"/>
        <v>0</v>
      </c>
      <c r="R1781" s="105" t="e">
        <f t="shared" si="280"/>
        <v>#DIV/0!</v>
      </c>
      <c r="S1781" s="101" t="e">
        <f t="shared" si="274"/>
        <v>#N/A</v>
      </c>
      <c r="T1781" s="102"/>
      <c r="U1781" s="107"/>
      <c r="V1781" s="5"/>
    </row>
    <row r="1782" spans="1:22" ht="15.6" hidden="1" x14ac:dyDescent="0.3">
      <c r="A1782" s="18"/>
      <c r="B1782" s="92" t="str">
        <f>+IFERROR(VLOOKUP(A1782,'Details local delivery'!B:C,2,0),"-")</f>
        <v>-</v>
      </c>
      <c r="C1782" s="93" t="str">
        <f t="shared" si="275"/>
        <v>-</v>
      </c>
      <c r="D1782" s="94" t="str">
        <f>+IFERROR(VLOOKUP(A1782,'Details local delivery'!B:E,4,0),"-")</f>
        <v>-</v>
      </c>
      <c r="E1782" s="94" t="e">
        <f>VLOOKUP(A1782,'Details local delivery'!B:L,11,0)</f>
        <v>#N/A</v>
      </c>
      <c r="F1782" s="94">
        <f>SUMIFS('Details local delivery'!M:M,'Details local delivery'!G:G,'RECAP Delivery Plan '!A1782)</f>
        <v>0</v>
      </c>
      <c r="G1782" s="94" t="e">
        <f>VLOOKUP(A1782,'Details local delivery'!B:J,9,0)</f>
        <v>#N/A</v>
      </c>
      <c r="H1782" s="95">
        <f>SUMIFS('Details local delivery'!K:K,'Details local delivery'!G:G,'RECAP Delivery Plan '!A1782)</f>
        <v>0</v>
      </c>
      <c r="I1782" s="96">
        <f>SUMIFS('Details local delivery'!Y:Y,'Details local delivery'!B:B,A:A)</f>
        <v>0</v>
      </c>
      <c r="J1782" s="97" t="e">
        <f>AVERAGEIFS('Details local delivery'!W:W,'Details local delivery'!B:B,A1782)</f>
        <v>#DIV/0!</v>
      </c>
      <c r="K1782" s="96">
        <f>_xlfn.MAXIFS('Details local delivery'!Z:Z,'Details local delivery'!B:B,A1782)</f>
        <v>0</v>
      </c>
      <c r="L1782" s="96">
        <f>_xlfn.MAXIFS('Details local delivery'!AA:AA,'Details local delivery'!B:B,A1782)</f>
        <v>0</v>
      </c>
      <c r="M1782" s="96">
        <f>_xlfn.MAXIFS('Details local delivery'!AB:AB,'Details local delivery'!B:B,A1782)</f>
        <v>0</v>
      </c>
      <c r="N1782" s="104" t="e">
        <f t="shared" si="276"/>
        <v>#N/A</v>
      </c>
      <c r="O1782" s="104" t="e">
        <f t="shared" si="277"/>
        <v>#N/A</v>
      </c>
      <c r="P1782" s="99">
        <f t="shared" si="278"/>
        <v>0</v>
      </c>
      <c r="Q1782" s="100">
        <f t="shared" si="279"/>
        <v>0</v>
      </c>
      <c r="R1782" s="105" t="e">
        <f t="shared" si="280"/>
        <v>#DIV/0!</v>
      </c>
      <c r="S1782" s="101" t="e">
        <f t="shared" si="274"/>
        <v>#N/A</v>
      </c>
      <c r="T1782" s="102"/>
      <c r="U1782" s="107"/>
      <c r="V1782" s="5"/>
    </row>
    <row r="1783" spans="1:22" ht="15.6" hidden="1" x14ac:dyDescent="0.3">
      <c r="A1783" s="18"/>
      <c r="B1783" s="92" t="str">
        <f>+IFERROR(VLOOKUP(A1783,'Details local delivery'!B:C,2,0),"-")</f>
        <v>-</v>
      </c>
      <c r="C1783" s="93" t="str">
        <f t="shared" si="275"/>
        <v>-</v>
      </c>
      <c r="D1783" s="94" t="str">
        <f>+IFERROR(VLOOKUP(A1783,'Details local delivery'!B:E,4,0),"-")</f>
        <v>-</v>
      </c>
      <c r="E1783" s="94" t="e">
        <f>VLOOKUP(A1783,'Details local delivery'!B:L,11,0)</f>
        <v>#N/A</v>
      </c>
      <c r="F1783" s="94">
        <f>SUMIFS('Details local delivery'!M:M,'Details local delivery'!G:G,'RECAP Delivery Plan '!A1783)</f>
        <v>0</v>
      </c>
      <c r="G1783" s="94" t="e">
        <f>VLOOKUP(A1783,'Details local delivery'!B:J,9,0)</f>
        <v>#N/A</v>
      </c>
      <c r="H1783" s="95">
        <f>SUMIFS('Details local delivery'!K:K,'Details local delivery'!G:G,'RECAP Delivery Plan '!A1783)</f>
        <v>0</v>
      </c>
      <c r="I1783" s="96">
        <f>SUMIFS('Details local delivery'!Y:Y,'Details local delivery'!B:B,A:A)</f>
        <v>0</v>
      </c>
      <c r="J1783" s="97" t="e">
        <f>AVERAGEIFS('Details local delivery'!W:W,'Details local delivery'!B:B,A1783)</f>
        <v>#DIV/0!</v>
      </c>
      <c r="K1783" s="96">
        <f>_xlfn.MAXIFS('Details local delivery'!Z:Z,'Details local delivery'!B:B,A1783)</f>
        <v>0</v>
      </c>
      <c r="L1783" s="96">
        <f>_xlfn.MAXIFS('Details local delivery'!AA:AA,'Details local delivery'!B:B,A1783)</f>
        <v>0</v>
      </c>
      <c r="M1783" s="96">
        <f>_xlfn.MAXIFS('Details local delivery'!AB:AB,'Details local delivery'!B:B,A1783)</f>
        <v>0</v>
      </c>
      <c r="N1783" s="104" t="e">
        <f t="shared" si="276"/>
        <v>#N/A</v>
      </c>
      <c r="O1783" s="104" t="e">
        <f t="shared" si="277"/>
        <v>#N/A</v>
      </c>
      <c r="P1783" s="99">
        <f t="shared" si="278"/>
        <v>0</v>
      </c>
      <c r="Q1783" s="100">
        <f t="shared" si="279"/>
        <v>0</v>
      </c>
      <c r="R1783" s="105" t="e">
        <f t="shared" si="280"/>
        <v>#DIV/0!</v>
      </c>
      <c r="S1783" s="101" t="e">
        <f t="shared" si="274"/>
        <v>#N/A</v>
      </c>
      <c r="T1783" s="102"/>
      <c r="U1783" s="107"/>
      <c r="V1783" s="5"/>
    </row>
    <row r="1784" spans="1:22" ht="15.6" hidden="1" x14ac:dyDescent="0.3">
      <c r="A1784" s="18"/>
      <c r="B1784" s="92" t="str">
        <f>+IFERROR(VLOOKUP(A1784,'Details local delivery'!B:C,2,0),"-")</f>
        <v>-</v>
      </c>
      <c r="C1784" s="93" t="str">
        <f t="shared" si="275"/>
        <v>-</v>
      </c>
      <c r="D1784" s="94" t="str">
        <f>+IFERROR(VLOOKUP(A1784,'Details local delivery'!B:E,4,0),"-")</f>
        <v>-</v>
      </c>
      <c r="E1784" s="94" t="e">
        <f>VLOOKUP(A1784,'Details local delivery'!B:L,11,0)</f>
        <v>#N/A</v>
      </c>
      <c r="F1784" s="94">
        <f>SUMIFS('Details local delivery'!M:M,'Details local delivery'!G:G,'RECAP Delivery Plan '!A1784)</f>
        <v>0</v>
      </c>
      <c r="G1784" s="94" t="e">
        <f>VLOOKUP(A1784,'Details local delivery'!B:J,9,0)</f>
        <v>#N/A</v>
      </c>
      <c r="H1784" s="95">
        <f>SUMIFS('Details local delivery'!K:K,'Details local delivery'!G:G,'RECAP Delivery Plan '!A1784)</f>
        <v>0</v>
      </c>
      <c r="I1784" s="96">
        <f>SUMIFS('Details local delivery'!Y:Y,'Details local delivery'!B:B,A:A)</f>
        <v>0</v>
      </c>
      <c r="J1784" s="97" t="e">
        <f>AVERAGEIFS('Details local delivery'!W:W,'Details local delivery'!B:B,A1784)</f>
        <v>#DIV/0!</v>
      </c>
      <c r="K1784" s="96">
        <f>_xlfn.MAXIFS('Details local delivery'!Z:Z,'Details local delivery'!B:B,A1784)</f>
        <v>0</v>
      </c>
      <c r="L1784" s="96">
        <f>_xlfn.MAXIFS('Details local delivery'!AA:AA,'Details local delivery'!B:B,A1784)</f>
        <v>0</v>
      </c>
      <c r="M1784" s="256">
        <f>IFERROR(_xlfn.MAXIFS('Details local delivery'!AB:AB,'Details local delivery'!B:B,A1784),"-")</f>
        <v>0</v>
      </c>
      <c r="N1784" s="104" t="e">
        <f t="shared" si="276"/>
        <v>#N/A</v>
      </c>
      <c r="O1784" s="104" t="e">
        <f t="shared" si="277"/>
        <v>#N/A</v>
      </c>
      <c r="P1784" s="99">
        <f t="shared" si="278"/>
        <v>0</v>
      </c>
      <c r="Q1784" s="100">
        <f t="shared" si="279"/>
        <v>0</v>
      </c>
      <c r="R1784" s="105" t="e">
        <f t="shared" si="280"/>
        <v>#DIV/0!</v>
      </c>
      <c r="S1784" s="101" t="e">
        <f t="shared" ref="S1784:S1847" si="281">MAX(N1784,O1784)</f>
        <v>#N/A</v>
      </c>
      <c r="T1784" s="102"/>
      <c r="U1784" s="107"/>
      <c r="V1784" s="5"/>
    </row>
    <row r="1785" spans="1:22" ht="15.6" hidden="1" x14ac:dyDescent="0.3">
      <c r="A1785" s="18"/>
      <c r="B1785" s="92" t="str">
        <f>+IFERROR(VLOOKUP(A1785,'Details local delivery'!B:C,2,0),"-")</f>
        <v>-</v>
      </c>
      <c r="C1785" s="93" t="str">
        <f t="shared" si="275"/>
        <v>-</v>
      </c>
      <c r="D1785" s="94" t="str">
        <f>+IFERROR(VLOOKUP(A1785,'Details local delivery'!B:E,4,0),"-")</f>
        <v>-</v>
      </c>
      <c r="E1785" s="94" t="e">
        <f>VLOOKUP(A1785,'Details local delivery'!B:L,11,0)</f>
        <v>#N/A</v>
      </c>
      <c r="F1785" s="94">
        <f>SUMIFS('Details local delivery'!M:M,'Details local delivery'!G:G,'RECAP Delivery Plan '!A1785)</f>
        <v>0</v>
      </c>
      <c r="G1785" s="94" t="e">
        <f>VLOOKUP(A1785,'Details local delivery'!B:J,9,0)</f>
        <v>#N/A</v>
      </c>
      <c r="H1785" s="95">
        <f>SUMIFS('Details local delivery'!K:K,'Details local delivery'!G:G,'RECAP Delivery Plan '!A1785)</f>
        <v>0</v>
      </c>
      <c r="I1785" s="96">
        <f>SUMIFS('Details local delivery'!Y:Y,'Details local delivery'!B:B,A:A)</f>
        <v>0</v>
      </c>
      <c r="J1785" s="97" t="e">
        <f>AVERAGEIFS('Details local delivery'!W:W,'Details local delivery'!B:B,A1785)</f>
        <v>#DIV/0!</v>
      </c>
      <c r="K1785" s="96">
        <f>_xlfn.MAXIFS('Details local delivery'!Z:Z,'Details local delivery'!B:B,A1785)</f>
        <v>0</v>
      </c>
      <c r="L1785" s="96">
        <f>_xlfn.MAXIFS('Details local delivery'!AA:AA,'Details local delivery'!B:B,A1785)</f>
        <v>0</v>
      </c>
      <c r="M1785" s="96">
        <f>_xlfn.MAXIFS('Details local delivery'!AB:AB,'Details local delivery'!B:B,A1785)</f>
        <v>0</v>
      </c>
      <c r="N1785" s="104" t="e">
        <f t="shared" si="276"/>
        <v>#N/A</v>
      </c>
      <c r="O1785" s="104" t="e">
        <f t="shared" si="277"/>
        <v>#N/A</v>
      </c>
      <c r="P1785" s="99">
        <f t="shared" si="278"/>
        <v>0</v>
      </c>
      <c r="Q1785" s="100">
        <f t="shared" si="279"/>
        <v>0</v>
      </c>
      <c r="R1785" s="105" t="e">
        <f t="shared" si="280"/>
        <v>#DIV/0!</v>
      </c>
      <c r="S1785" s="101" t="e">
        <f t="shared" si="281"/>
        <v>#N/A</v>
      </c>
      <c r="T1785" s="102"/>
      <c r="U1785" s="107"/>
      <c r="V1785" s="5"/>
    </row>
    <row r="1786" spans="1:22" ht="15.6" hidden="1" x14ac:dyDescent="0.3">
      <c r="A1786" s="18"/>
      <c r="B1786" s="92" t="str">
        <f>+IFERROR(VLOOKUP(A1786,'Details local delivery'!B:C,2,0),"-")</f>
        <v>-</v>
      </c>
      <c r="C1786" s="93" t="str">
        <f t="shared" si="275"/>
        <v>-</v>
      </c>
      <c r="D1786" s="94" t="str">
        <f>+IFERROR(VLOOKUP(A1786,'Details local delivery'!B:E,4,0),"-")</f>
        <v>-</v>
      </c>
      <c r="E1786" s="94" t="e">
        <f>VLOOKUP(A1786,'Details local delivery'!B:L,11,0)</f>
        <v>#N/A</v>
      </c>
      <c r="F1786" s="94">
        <f>SUMIFS('Details local delivery'!M:M,'Details local delivery'!G:G,'RECAP Delivery Plan '!A1786)</f>
        <v>0</v>
      </c>
      <c r="G1786" s="94" t="e">
        <f>VLOOKUP(A1786,'Details local delivery'!B:J,9,0)</f>
        <v>#N/A</v>
      </c>
      <c r="H1786" s="95">
        <f>SUMIFS('Details local delivery'!K:K,'Details local delivery'!G:G,'RECAP Delivery Plan '!A1786)</f>
        <v>0</v>
      </c>
      <c r="I1786" s="96">
        <f>SUMIFS('Details local delivery'!Y:Y,'Details local delivery'!B:B,A:A)</f>
        <v>0</v>
      </c>
      <c r="J1786" s="97" t="e">
        <f>AVERAGEIFS('Details local delivery'!W:W,'Details local delivery'!B:B,A1786)</f>
        <v>#DIV/0!</v>
      </c>
      <c r="K1786" s="96">
        <f>_xlfn.MAXIFS('Details local delivery'!Z:Z,'Details local delivery'!B:B,A1786)</f>
        <v>0</v>
      </c>
      <c r="L1786" s="96">
        <f>_xlfn.MAXIFS('Details local delivery'!AA:AA,'Details local delivery'!B:B,A1786)</f>
        <v>0</v>
      </c>
      <c r="M1786" s="96">
        <f>_xlfn.MAXIFS('Details local delivery'!AB:AB,'Details local delivery'!B:B,A1786)</f>
        <v>0</v>
      </c>
      <c r="N1786" s="104" t="e">
        <f t="shared" si="276"/>
        <v>#N/A</v>
      </c>
      <c r="O1786" s="104" t="e">
        <f t="shared" si="277"/>
        <v>#N/A</v>
      </c>
      <c r="P1786" s="99">
        <f t="shared" si="278"/>
        <v>0</v>
      </c>
      <c r="Q1786" s="100">
        <f t="shared" si="279"/>
        <v>0</v>
      </c>
      <c r="R1786" s="105" t="e">
        <f t="shared" si="280"/>
        <v>#DIV/0!</v>
      </c>
      <c r="S1786" s="101" t="e">
        <f t="shared" si="281"/>
        <v>#N/A</v>
      </c>
      <c r="T1786" s="102"/>
      <c r="U1786" s="107"/>
      <c r="V1786" s="5"/>
    </row>
    <row r="1787" spans="1:22" ht="15.6" hidden="1" x14ac:dyDescent="0.3">
      <c r="A1787" s="18"/>
      <c r="B1787" s="92" t="str">
        <f>+IFERROR(VLOOKUP(A1787,'Details local delivery'!B:C,2,0),"-")</f>
        <v>-</v>
      </c>
      <c r="C1787" s="93" t="str">
        <f t="shared" si="275"/>
        <v>-</v>
      </c>
      <c r="D1787" s="94" t="str">
        <f>+IFERROR(VLOOKUP(A1787,'Details local delivery'!B:E,4,0),"-")</f>
        <v>-</v>
      </c>
      <c r="E1787" s="94" t="e">
        <f>VLOOKUP(A1787,'Details local delivery'!B:L,11,0)</f>
        <v>#N/A</v>
      </c>
      <c r="F1787" s="94">
        <f>SUMIFS('Details local delivery'!M:M,'Details local delivery'!G:G,'RECAP Delivery Plan '!A1787)</f>
        <v>0</v>
      </c>
      <c r="G1787" s="94" t="e">
        <f>VLOOKUP(A1787,'Details local delivery'!B:J,9,0)</f>
        <v>#N/A</v>
      </c>
      <c r="H1787" s="95">
        <f>SUMIFS('Details local delivery'!K:K,'Details local delivery'!G:G,'RECAP Delivery Plan '!A1787)</f>
        <v>0</v>
      </c>
      <c r="I1787" s="96">
        <f>SUMIFS('Details local delivery'!Y:Y,'Details local delivery'!B:B,A:A)</f>
        <v>0</v>
      </c>
      <c r="J1787" s="97" t="e">
        <f>AVERAGEIFS('Details local delivery'!W:W,'Details local delivery'!B:B,A1787)</f>
        <v>#DIV/0!</v>
      </c>
      <c r="K1787" s="96">
        <f>_xlfn.MAXIFS('Details local delivery'!Z:Z,'Details local delivery'!B:B,A1787)</f>
        <v>0</v>
      </c>
      <c r="L1787" s="96">
        <f>_xlfn.MAXIFS('Details local delivery'!AA:AA,'Details local delivery'!B:B,A1787)</f>
        <v>0</v>
      </c>
      <c r="M1787" s="256">
        <f>IFERROR(_xlfn.MAXIFS('Details local delivery'!AB:AB,'Details local delivery'!B:B,A1787),"-")</f>
        <v>0</v>
      </c>
      <c r="N1787" s="104" t="e">
        <f t="shared" si="276"/>
        <v>#N/A</v>
      </c>
      <c r="O1787" s="104" t="e">
        <f t="shared" si="277"/>
        <v>#N/A</v>
      </c>
      <c r="P1787" s="99">
        <f t="shared" si="278"/>
        <v>0</v>
      </c>
      <c r="Q1787" s="100">
        <f t="shared" si="279"/>
        <v>0</v>
      </c>
      <c r="R1787" s="105" t="e">
        <f t="shared" si="280"/>
        <v>#DIV/0!</v>
      </c>
      <c r="S1787" s="101" t="e">
        <f t="shared" si="281"/>
        <v>#N/A</v>
      </c>
      <c r="T1787" s="102"/>
      <c r="U1787" s="107"/>
      <c r="V1787" s="5"/>
    </row>
    <row r="1788" spans="1:22" ht="15.6" hidden="1" x14ac:dyDescent="0.3">
      <c r="A1788" s="18"/>
      <c r="B1788" s="92" t="str">
        <f>+IFERROR(VLOOKUP(A1788,'Details local delivery'!B:C,2,0),"-")</f>
        <v>-</v>
      </c>
      <c r="C1788" s="93" t="str">
        <f t="shared" si="275"/>
        <v>-</v>
      </c>
      <c r="D1788" s="94" t="str">
        <f>+IFERROR(VLOOKUP(A1788,'Details local delivery'!B:E,4,0),"-")</f>
        <v>-</v>
      </c>
      <c r="E1788" s="94" t="e">
        <f>VLOOKUP(A1788,'Details local delivery'!B:L,11,0)</f>
        <v>#N/A</v>
      </c>
      <c r="F1788" s="94">
        <f>SUMIFS('Details local delivery'!M:M,'Details local delivery'!G:G,'RECAP Delivery Plan '!A1788)</f>
        <v>0</v>
      </c>
      <c r="G1788" s="94" t="e">
        <f>VLOOKUP(A1788,'Details local delivery'!B:J,9,0)</f>
        <v>#N/A</v>
      </c>
      <c r="H1788" s="95">
        <f>SUMIFS('Details local delivery'!K:K,'Details local delivery'!G:G,'RECAP Delivery Plan '!A1788)</f>
        <v>0</v>
      </c>
      <c r="I1788" s="96">
        <f>SUMIFS('Details local delivery'!Y:Y,'Details local delivery'!B:B,A:A)</f>
        <v>0</v>
      </c>
      <c r="J1788" s="97" t="e">
        <f>AVERAGEIFS('Details local delivery'!W:W,'Details local delivery'!B:B,A1788)</f>
        <v>#DIV/0!</v>
      </c>
      <c r="K1788" s="96">
        <f>_xlfn.MAXIFS('Details local delivery'!Z:Z,'Details local delivery'!B:B,A1788)</f>
        <v>0</v>
      </c>
      <c r="L1788" s="96">
        <f>_xlfn.MAXIFS('Details local delivery'!AA:AA,'Details local delivery'!B:B,A1788)</f>
        <v>0</v>
      </c>
      <c r="M1788" s="256">
        <f>IFERROR(_xlfn.MAXIFS('Details local delivery'!AB:AB,'Details local delivery'!B:B,A1788),"-")</f>
        <v>0</v>
      </c>
      <c r="N1788" s="104" t="e">
        <f t="shared" si="276"/>
        <v>#N/A</v>
      </c>
      <c r="O1788" s="104" t="e">
        <f t="shared" si="277"/>
        <v>#N/A</v>
      </c>
      <c r="P1788" s="99">
        <f t="shared" si="278"/>
        <v>0</v>
      </c>
      <c r="Q1788" s="100">
        <f t="shared" si="279"/>
        <v>0</v>
      </c>
      <c r="R1788" s="105" t="e">
        <f t="shared" si="280"/>
        <v>#DIV/0!</v>
      </c>
      <c r="S1788" s="101" t="e">
        <f t="shared" si="281"/>
        <v>#N/A</v>
      </c>
      <c r="T1788" s="102"/>
      <c r="U1788" s="107"/>
      <c r="V1788" s="5"/>
    </row>
    <row r="1789" spans="1:22" ht="15.6" hidden="1" x14ac:dyDescent="0.3">
      <c r="A1789" s="18"/>
      <c r="B1789" s="92" t="str">
        <f>+IFERROR(VLOOKUP(A1789,'Details local delivery'!B:C,2,0),"-")</f>
        <v>-</v>
      </c>
      <c r="C1789" s="93" t="str">
        <f t="shared" si="275"/>
        <v>-</v>
      </c>
      <c r="D1789" s="94" t="str">
        <f>+IFERROR(VLOOKUP(A1789,'Details local delivery'!B:E,4,0),"-")</f>
        <v>-</v>
      </c>
      <c r="E1789" s="94" t="e">
        <f>VLOOKUP(A1789,'Details local delivery'!B:L,11,0)</f>
        <v>#N/A</v>
      </c>
      <c r="F1789" s="94">
        <f>SUMIFS('Details local delivery'!M:M,'Details local delivery'!G:G,'RECAP Delivery Plan '!A1789)</f>
        <v>0</v>
      </c>
      <c r="G1789" s="94" t="e">
        <f>VLOOKUP(A1789,'Details local delivery'!B:J,9,0)</f>
        <v>#N/A</v>
      </c>
      <c r="H1789" s="95">
        <f>SUMIFS('Details local delivery'!K:K,'Details local delivery'!G:G,'RECAP Delivery Plan '!A1789)</f>
        <v>0</v>
      </c>
      <c r="I1789" s="96">
        <f>SUMIFS('Details local delivery'!Y:Y,'Details local delivery'!B:B,A:A)</f>
        <v>0</v>
      </c>
      <c r="J1789" s="97" t="e">
        <f>AVERAGEIFS('Details local delivery'!W:W,'Details local delivery'!B:B,A1789)</f>
        <v>#DIV/0!</v>
      </c>
      <c r="K1789" s="96">
        <f>_xlfn.MAXIFS('Details local delivery'!Z:Z,'Details local delivery'!B:B,A1789)</f>
        <v>0</v>
      </c>
      <c r="L1789" s="96">
        <f>_xlfn.MAXIFS('Details local delivery'!AA:AA,'Details local delivery'!B:B,A1789)</f>
        <v>0</v>
      </c>
      <c r="M1789" s="256">
        <f>IFERROR(_xlfn.MAXIFS('Details local delivery'!AB:AB,'Details local delivery'!B:B,A1789),"-")</f>
        <v>0</v>
      </c>
      <c r="N1789" s="104" t="e">
        <f t="shared" si="276"/>
        <v>#N/A</v>
      </c>
      <c r="O1789" s="104" t="e">
        <f t="shared" si="277"/>
        <v>#N/A</v>
      </c>
      <c r="P1789" s="99">
        <f t="shared" si="278"/>
        <v>0</v>
      </c>
      <c r="Q1789" s="100">
        <f t="shared" si="279"/>
        <v>0</v>
      </c>
      <c r="R1789" s="105" t="e">
        <f t="shared" si="280"/>
        <v>#DIV/0!</v>
      </c>
      <c r="S1789" s="101" t="e">
        <f t="shared" si="281"/>
        <v>#N/A</v>
      </c>
      <c r="T1789" s="102"/>
      <c r="U1789" s="107"/>
      <c r="V1789" s="5"/>
    </row>
    <row r="1790" spans="1:22" ht="15.6" hidden="1" x14ac:dyDescent="0.3">
      <c r="A1790" s="18"/>
      <c r="B1790" s="92" t="str">
        <f>+IFERROR(VLOOKUP(A1790,'Details local delivery'!B:C,2,0),"-")</f>
        <v>-</v>
      </c>
      <c r="C1790" s="93" t="str">
        <f t="shared" si="275"/>
        <v>-</v>
      </c>
      <c r="D1790" s="94" t="str">
        <f>+IFERROR(VLOOKUP(A1790,'Details local delivery'!B:E,4,0),"-")</f>
        <v>-</v>
      </c>
      <c r="E1790" s="94" t="e">
        <f>VLOOKUP(A1790,'Details local delivery'!B:L,11,0)</f>
        <v>#N/A</v>
      </c>
      <c r="F1790" s="94">
        <f>SUMIFS('Details local delivery'!M:M,'Details local delivery'!G:G,'RECAP Delivery Plan '!A1790)</f>
        <v>0</v>
      </c>
      <c r="G1790" s="94" t="e">
        <f>VLOOKUP(A1790,'Details local delivery'!B:J,9,0)</f>
        <v>#N/A</v>
      </c>
      <c r="H1790" s="95">
        <f>SUMIFS('Details local delivery'!K:K,'Details local delivery'!G:G,'RECAP Delivery Plan '!A1790)</f>
        <v>0</v>
      </c>
      <c r="I1790" s="96">
        <f>SUMIFS('Details local delivery'!Y:Y,'Details local delivery'!B:B,A:A)</f>
        <v>0</v>
      </c>
      <c r="J1790" s="97" t="e">
        <f>AVERAGEIFS('Details local delivery'!W:W,'Details local delivery'!B:B,A1790)</f>
        <v>#DIV/0!</v>
      </c>
      <c r="K1790" s="96">
        <f>_xlfn.MAXIFS('Details local delivery'!Z:Z,'Details local delivery'!B:B,A1790)</f>
        <v>0</v>
      </c>
      <c r="L1790" s="96">
        <f>_xlfn.MAXIFS('Details local delivery'!AA:AA,'Details local delivery'!B:B,A1790)</f>
        <v>0</v>
      </c>
      <c r="M1790" s="256">
        <f>IFERROR(_xlfn.MAXIFS('Details local delivery'!AB:AB,'Details local delivery'!B:B,A1790),"-")</f>
        <v>0</v>
      </c>
      <c r="N1790" s="104" t="e">
        <f t="shared" si="276"/>
        <v>#N/A</v>
      </c>
      <c r="O1790" s="104" t="e">
        <f t="shared" si="277"/>
        <v>#N/A</v>
      </c>
      <c r="P1790" s="99">
        <f t="shared" si="278"/>
        <v>0</v>
      </c>
      <c r="Q1790" s="100">
        <f t="shared" si="279"/>
        <v>0</v>
      </c>
      <c r="R1790" s="105" t="e">
        <f t="shared" si="280"/>
        <v>#DIV/0!</v>
      </c>
      <c r="S1790" s="101" t="e">
        <f t="shared" si="281"/>
        <v>#N/A</v>
      </c>
      <c r="T1790" s="102"/>
      <c r="U1790" s="107"/>
      <c r="V1790" s="5"/>
    </row>
    <row r="1791" spans="1:22" ht="15.6" hidden="1" x14ac:dyDescent="0.3">
      <c r="A1791" s="18"/>
      <c r="B1791" s="92" t="str">
        <f>+IFERROR(VLOOKUP(A1791,'Details local delivery'!B:C,2,0),"-")</f>
        <v>-</v>
      </c>
      <c r="C1791" s="93" t="str">
        <f t="shared" si="275"/>
        <v>-</v>
      </c>
      <c r="D1791" s="94" t="str">
        <f>+IFERROR(VLOOKUP(A1791,'Details local delivery'!B:E,4,0),"-")</f>
        <v>-</v>
      </c>
      <c r="E1791" s="94" t="e">
        <f>VLOOKUP(A1791,'Details local delivery'!B:L,11,0)</f>
        <v>#N/A</v>
      </c>
      <c r="F1791" s="94">
        <f>SUMIFS('Details local delivery'!M:M,'Details local delivery'!G:G,'RECAP Delivery Plan '!A1791)</f>
        <v>0</v>
      </c>
      <c r="G1791" s="94" t="e">
        <f>VLOOKUP(A1791,'Details local delivery'!B:J,9,0)</f>
        <v>#N/A</v>
      </c>
      <c r="H1791" s="95">
        <f>SUMIFS('Details local delivery'!K:K,'Details local delivery'!G:G,'RECAP Delivery Plan '!A1791)</f>
        <v>0</v>
      </c>
      <c r="I1791" s="96">
        <f>SUMIFS('Details local delivery'!Y:Y,'Details local delivery'!B:B,A:A)</f>
        <v>0</v>
      </c>
      <c r="J1791" s="97" t="e">
        <f>AVERAGEIFS('Details local delivery'!W:W,'Details local delivery'!B:B,A1791)</f>
        <v>#DIV/0!</v>
      </c>
      <c r="K1791" s="96">
        <f>_xlfn.MAXIFS('Details local delivery'!Z:Z,'Details local delivery'!B:B,A1791)</f>
        <v>0</v>
      </c>
      <c r="L1791" s="96">
        <f>_xlfn.MAXIFS('Details local delivery'!AA:AA,'Details local delivery'!B:B,A1791)</f>
        <v>0</v>
      </c>
      <c r="M1791" s="96">
        <f>_xlfn.MAXIFS('Details local delivery'!AB:AB,'Details local delivery'!B:B,A1791)</f>
        <v>0</v>
      </c>
      <c r="N1791" s="104" t="e">
        <f t="shared" si="276"/>
        <v>#N/A</v>
      </c>
      <c r="O1791" s="104" t="e">
        <f t="shared" si="277"/>
        <v>#N/A</v>
      </c>
      <c r="P1791" s="99">
        <f t="shared" si="278"/>
        <v>0</v>
      </c>
      <c r="Q1791" s="100">
        <f t="shared" si="279"/>
        <v>0</v>
      </c>
      <c r="R1791" s="105" t="e">
        <f t="shared" si="280"/>
        <v>#DIV/0!</v>
      </c>
      <c r="S1791" s="101" t="e">
        <f t="shared" si="281"/>
        <v>#N/A</v>
      </c>
      <c r="T1791" s="102"/>
      <c r="U1791" s="107"/>
      <c r="V1791" s="5"/>
    </row>
    <row r="1792" spans="1:22" ht="15.6" hidden="1" x14ac:dyDescent="0.3">
      <c r="A1792" s="18"/>
      <c r="B1792" s="92" t="str">
        <f>+IFERROR(VLOOKUP(A1792,'Details local delivery'!B:C,2,0),"-")</f>
        <v>-</v>
      </c>
      <c r="C1792" s="93" t="str">
        <f t="shared" si="275"/>
        <v>-</v>
      </c>
      <c r="D1792" s="94" t="str">
        <f>+IFERROR(VLOOKUP(A1792,'Details local delivery'!B:E,4,0),"-")</f>
        <v>-</v>
      </c>
      <c r="E1792" s="94" t="e">
        <f>VLOOKUP(A1792,'Details local delivery'!B:L,11,0)</f>
        <v>#N/A</v>
      </c>
      <c r="F1792" s="94">
        <f>SUMIFS('Details local delivery'!M:M,'Details local delivery'!G:G,'RECAP Delivery Plan '!A1792)</f>
        <v>0</v>
      </c>
      <c r="G1792" s="94" t="e">
        <f>VLOOKUP(A1792,'Details local delivery'!B:J,9,0)</f>
        <v>#N/A</v>
      </c>
      <c r="H1792" s="95">
        <f>SUMIFS('Details local delivery'!K:K,'Details local delivery'!G:G,'RECAP Delivery Plan '!A1792)</f>
        <v>0</v>
      </c>
      <c r="I1792" s="96">
        <f>SUMIFS('Details local delivery'!Y:Y,'Details local delivery'!B:B,A:A)</f>
        <v>0</v>
      </c>
      <c r="J1792" s="97" t="e">
        <f>AVERAGEIFS('Details local delivery'!W:W,'Details local delivery'!B:B,A1792)</f>
        <v>#DIV/0!</v>
      </c>
      <c r="K1792" s="96">
        <f>_xlfn.MAXIFS('Details local delivery'!Z:Z,'Details local delivery'!B:B,A1792)</f>
        <v>0</v>
      </c>
      <c r="L1792" s="96">
        <f>_xlfn.MAXIFS('Details local delivery'!AA:AA,'Details local delivery'!B:B,A1792)</f>
        <v>0</v>
      </c>
      <c r="M1792" s="256">
        <f>IFERROR(_xlfn.MAXIFS('Details local delivery'!AB:AB,'Details local delivery'!B:B,A1792),"-")</f>
        <v>0</v>
      </c>
      <c r="N1792" s="104" t="e">
        <f t="shared" si="276"/>
        <v>#N/A</v>
      </c>
      <c r="O1792" s="104" t="e">
        <f t="shared" si="277"/>
        <v>#N/A</v>
      </c>
      <c r="P1792" s="99">
        <f t="shared" si="278"/>
        <v>0</v>
      </c>
      <c r="Q1792" s="100">
        <f t="shared" si="279"/>
        <v>0</v>
      </c>
      <c r="R1792" s="105" t="e">
        <f t="shared" si="280"/>
        <v>#DIV/0!</v>
      </c>
      <c r="S1792" s="101" t="e">
        <f t="shared" si="281"/>
        <v>#N/A</v>
      </c>
      <c r="T1792" s="102"/>
      <c r="U1792" s="107"/>
      <c r="V1792" s="5"/>
    </row>
    <row r="1793" spans="1:22" ht="15.6" hidden="1" x14ac:dyDescent="0.3">
      <c r="A1793" s="18"/>
      <c r="B1793" s="92" t="str">
        <f>+IFERROR(VLOOKUP(A1793,'Details local delivery'!B:C,2,0),"-")</f>
        <v>-</v>
      </c>
      <c r="C1793" s="93" t="str">
        <f t="shared" si="275"/>
        <v>-</v>
      </c>
      <c r="D1793" s="94" t="str">
        <f>+IFERROR(VLOOKUP(A1793,'Details local delivery'!B:E,4,0),"-")</f>
        <v>-</v>
      </c>
      <c r="E1793" s="94" t="e">
        <f>VLOOKUP(A1793,'Details local delivery'!B:L,11,0)</f>
        <v>#N/A</v>
      </c>
      <c r="F1793" s="94">
        <f>SUMIFS('Details local delivery'!M:M,'Details local delivery'!G:G,'RECAP Delivery Plan '!A1793)</f>
        <v>0</v>
      </c>
      <c r="G1793" s="94" t="e">
        <f>VLOOKUP(A1793,'Details local delivery'!B:J,9,0)</f>
        <v>#N/A</v>
      </c>
      <c r="H1793" s="95">
        <f>SUMIFS('Details local delivery'!K:K,'Details local delivery'!G:G,'RECAP Delivery Plan '!A1793)</f>
        <v>0</v>
      </c>
      <c r="I1793" s="96">
        <f>SUMIFS('Details local delivery'!Y:Y,'Details local delivery'!B:B,A:A)</f>
        <v>0</v>
      </c>
      <c r="J1793" s="97" t="e">
        <f>AVERAGEIFS('Details local delivery'!W:W,'Details local delivery'!B:B,A1793)</f>
        <v>#DIV/0!</v>
      </c>
      <c r="K1793" s="96">
        <f>_xlfn.MAXIFS('Details local delivery'!Z:Z,'Details local delivery'!B:B,A1793)</f>
        <v>0</v>
      </c>
      <c r="L1793" s="96">
        <f>_xlfn.MAXIFS('Details local delivery'!AA:AA,'Details local delivery'!B:B,A1793)</f>
        <v>0</v>
      </c>
      <c r="M1793" s="256">
        <f>IFERROR(_xlfn.MAXIFS('Details local delivery'!AB:AB,'Details local delivery'!B:B,A1793),"-")</f>
        <v>0</v>
      </c>
      <c r="N1793" s="104" t="e">
        <f t="shared" si="276"/>
        <v>#N/A</v>
      </c>
      <c r="O1793" s="104" t="e">
        <f t="shared" si="277"/>
        <v>#N/A</v>
      </c>
      <c r="P1793" s="99">
        <f t="shared" si="278"/>
        <v>0</v>
      </c>
      <c r="Q1793" s="100">
        <f t="shared" si="279"/>
        <v>0</v>
      </c>
      <c r="R1793" s="105" t="e">
        <f t="shared" si="280"/>
        <v>#DIV/0!</v>
      </c>
      <c r="S1793" s="101" t="e">
        <f t="shared" si="281"/>
        <v>#N/A</v>
      </c>
      <c r="T1793" s="102"/>
      <c r="U1793" s="107"/>
      <c r="V1793" s="5"/>
    </row>
    <row r="1794" spans="1:22" ht="15.6" hidden="1" x14ac:dyDescent="0.3">
      <c r="A1794" s="18"/>
      <c r="B1794" s="92" t="str">
        <f>+IFERROR(VLOOKUP(A1794,'Details local delivery'!B:C,2,0),"-")</f>
        <v>-</v>
      </c>
      <c r="C1794" s="93" t="str">
        <f t="shared" si="275"/>
        <v>-</v>
      </c>
      <c r="D1794" s="94" t="str">
        <f>+IFERROR(VLOOKUP(A1794,'Details local delivery'!B:E,4,0),"-")</f>
        <v>-</v>
      </c>
      <c r="E1794" s="94" t="e">
        <f>VLOOKUP(A1794,'Details local delivery'!B:L,11,0)</f>
        <v>#N/A</v>
      </c>
      <c r="F1794" s="94">
        <f>SUMIFS('Details local delivery'!M:M,'Details local delivery'!G:G,'RECAP Delivery Plan '!A1794)</f>
        <v>0</v>
      </c>
      <c r="G1794" s="94" t="e">
        <f>VLOOKUP(A1794,'Details local delivery'!B:J,9,0)</f>
        <v>#N/A</v>
      </c>
      <c r="H1794" s="95">
        <f>SUMIFS('Details local delivery'!K:K,'Details local delivery'!G:G,'RECAP Delivery Plan '!A1794)</f>
        <v>0</v>
      </c>
      <c r="I1794" s="96">
        <f>SUMIFS('Details local delivery'!Y:Y,'Details local delivery'!B:B,A:A)</f>
        <v>0</v>
      </c>
      <c r="J1794" s="97" t="e">
        <f>AVERAGEIFS('Details local delivery'!W:W,'Details local delivery'!B:B,A1794)</f>
        <v>#DIV/0!</v>
      </c>
      <c r="K1794" s="96">
        <f>_xlfn.MAXIFS('Details local delivery'!Z:Z,'Details local delivery'!B:B,A1794)</f>
        <v>0</v>
      </c>
      <c r="L1794" s="96">
        <f>_xlfn.MAXIFS('Details local delivery'!AA:AA,'Details local delivery'!B:B,A1794)</f>
        <v>0</v>
      </c>
      <c r="M1794" s="256">
        <f>IFERROR(_xlfn.MAXIFS('Details local delivery'!AB:AB,'Details local delivery'!B:B,A1794),"-")</f>
        <v>0</v>
      </c>
      <c r="N1794" s="104" t="e">
        <f t="shared" si="276"/>
        <v>#N/A</v>
      </c>
      <c r="O1794" s="104" t="e">
        <f t="shared" si="277"/>
        <v>#N/A</v>
      </c>
      <c r="P1794" s="99">
        <f t="shared" si="278"/>
        <v>0</v>
      </c>
      <c r="Q1794" s="100">
        <f t="shared" si="279"/>
        <v>0</v>
      </c>
      <c r="R1794" s="105" t="e">
        <f t="shared" si="280"/>
        <v>#DIV/0!</v>
      </c>
      <c r="S1794" s="101" t="e">
        <f t="shared" si="281"/>
        <v>#N/A</v>
      </c>
      <c r="T1794" s="102"/>
      <c r="U1794" s="107"/>
      <c r="V1794" s="5"/>
    </row>
    <row r="1795" spans="1:22" ht="15.6" hidden="1" x14ac:dyDescent="0.3">
      <c r="A1795" s="18"/>
      <c r="B1795" s="92" t="str">
        <f>+IFERROR(VLOOKUP(A1795,'Details local delivery'!B:C,2,0),"-")</f>
        <v>-</v>
      </c>
      <c r="C1795" s="93" t="str">
        <f t="shared" si="275"/>
        <v>-</v>
      </c>
      <c r="D1795" s="94" t="str">
        <f>+IFERROR(VLOOKUP(A1795,'Details local delivery'!B:E,4,0),"-")</f>
        <v>-</v>
      </c>
      <c r="E1795" s="94" t="e">
        <f>VLOOKUP(A1795,'Details local delivery'!B:L,11,0)</f>
        <v>#N/A</v>
      </c>
      <c r="F1795" s="94">
        <f>SUMIFS('Details local delivery'!M:M,'Details local delivery'!G:G,'RECAP Delivery Plan '!A1795)</f>
        <v>0</v>
      </c>
      <c r="G1795" s="94" t="e">
        <f>VLOOKUP(A1795,'Details local delivery'!B:J,9,0)</f>
        <v>#N/A</v>
      </c>
      <c r="H1795" s="95">
        <f>SUMIFS('Details local delivery'!K:K,'Details local delivery'!G:G,'RECAP Delivery Plan '!A1795)</f>
        <v>0</v>
      </c>
      <c r="I1795" s="96">
        <f>SUMIFS('Details local delivery'!Y:Y,'Details local delivery'!B:B,A:A)</f>
        <v>0</v>
      </c>
      <c r="J1795" s="97" t="e">
        <f>AVERAGEIFS('Details local delivery'!W:W,'Details local delivery'!B:B,A1795)</f>
        <v>#DIV/0!</v>
      </c>
      <c r="K1795" s="96">
        <f>_xlfn.MAXIFS('Details local delivery'!Z:Z,'Details local delivery'!B:B,A1795)</f>
        <v>0</v>
      </c>
      <c r="L1795" s="96">
        <f>_xlfn.MAXIFS('Details local delivery'!AA:AA,'Details local delivery'!B:B,A1795)</f>
        <v>0</v>
      </c>
      <c r="M1795" s="256">
        <f>IFERROR(_xlfn.MAXIFS('Details local delivery'!AB:AB,'Details local delivery'!B:B,A1795),"-")</f>
        <v>0</v>
      </c>
      <c r="N1795" s="104" t="e">
        <f t="shared" si="276"/>
        <v>#N/A</v>
      </c>
      <c r="O1795" s="104" t="e">
        <f t="shared" si="277"/>
        <v>#N/A</v>
      </c>
      <c r="P1795" s="99">
        <f t="shared" si="278"/>
        <v>0</v>
      </c>
      <c r="Q1795" s="100">
        <f t="shared" si="279"/>
        <v>0</v>
      </c>
      <c r="R1795" s="105" t="e">
        <f t="shared" si="280"/>
        <v>#DIV/0!</v>
      </c>
      <c r="S1795" s="101" t="e">
        <f t="shared" si="281"/>
        <v>#N/A</v>
      </c>
      <c r="T1795" s="102"/>
      <c r="U1795" s="107"/>
      <c r="V1795" s="5"/>
    </row>
    <row r="1796" spans="1:22" ht="15.6" hidden="1" x14ac:dyDescent="0.3">
      <c r="A1796" s="18"/>
      <c r="B1796" s="92" t="str">
        <f>+IFERROR(VLOOKUP(A1796,'Details local delivery'!B:C,2,0),"-")</f>
        <v>-</v>
      </c>
      <c r="C1796" s="93" t="str">
        <f t="shared" si="275"/>
        <v>-</v>
      </c>
      <c r="D1796" s="94" t="str">
        <f>+IFERROR(VLOOKUP(A1796,'Details local delivery'!B:E,4,0),"-")</f>
        <v>-</v>
      </c>
      <c r="E1796" s="94" t="e">
        <f>VLOOKUP(A1796,'Details local delivery'!B:L,11,0)</f>
        <v>#N/A</v>
      </c>
      <c r="F1796" s="94">
        <f>SUMIFS('Details local delivery'!M:M,'Details local delivery'!G:G,'RECAP Delivery Plan '!A1796)</f>
        <v>0</v>
      </c>
      <c r="G1796" s="94" t="e">
        <f>VLOOKUP(A1796,'Details local delivery'!B:J,9,0)</f>
        <v>#N/A</v>
      </c>
      <c r="H1796" s="95">
        <f>SUMIFS('Details local delivery'!K:K,'Details local delivery'!G:G,'RECAP Delivery Plan '!A1796)</f>
        <v>0</v>
      </c>
      <c r="I1796" s="96">
        <f>SUMIFS('Details local delivery'!Y:Y,'Details local delivery'!B:B,A:A)</f>
        <v>0</v>
      </c>
      <c r="J1796" s="97" t="e">
        <f>AVERAGEIFS('Details local delivery'!W:W,'Details local delivery'!B:B,A1796)</f>
        <v>#DIV/0!</v>
      </c>
      <c r="K1796" s="96">
        <f>_xlfn.MAXIFS('Details local delivery'!Z:Z,'Details local delivery'!B:B,A1796)</f>
        <v>0</v>
      </c>
      <c r="L1796" s="96">
        <f>_xlfn.MAXIFS('Details local delivery'!AA:AA,'Details local delivery'!B:B,A1796)</f>
        <v>0</v>
      </c>
      <c r="M1796" s="96">
        <f>_xlfn.MAXIFS('Details local delivery'!AB:AB,'Details local delivery'!B:B,A1796)</f>
        <v>0</v>
      </c>
      <c r="N1796" s="104" t="e">
        <f t="shared" si="276"/>
        <v>#N/A</v>
      </c>
      <c r="O1796" s="104" t="e">
        <f t="shared" si="277"/>
        <v>#N/A</v>
      </c>
      <c r="P1796" s="99">
        <f t="shared" si="278"/>
        <v>0</v>
      </c>
      <c r="Q1796" s="100">
        <f t="shared" si="279"/>
        <v>0</v>
      </c>
      <c r="R1796" s="105" t="e">
        <f t="shared" si="280"/>
        <v>#DIV/0!</v>
      </c>
      <c r="S1796" s="101" t="e">
        <f t="shared" si="281"/>
        <v>#N/A</v>
      </c>
      <c r="T1796" s="102"/>
      <c r="U1796" s="107"/>
      <c r="V1796" s="5"/>
    </row>
    <row r="1797" spans="1:22" ht="15.6" hidden="1" x14ac:dyDescent="0.3">
      <c r="A1797" s="18"/>
      <c r="B1797" s="92" t="str">
        <f>+IFERROR(VLOOKUP(A1797,'Details local delivery'!B:C,2,0),"-")</f>
        <v>-</v>
      </c>
      <c r="C1797" s="93" t="str">
        <f t="shared" si="275"/>
        <v>-</v>
      </c>
      <c r="D1797" s="94" t="str">
        <f>+IFERROR(VLOOKUP(A1797,'Details local delivery'!B:E,4,0),"-")</f>
        <v>-</v>
      </c>
      <c r="E1797" s="94" t="e">
        <f>VLOOKUP(A1797,'Details local delivery'!B:L,11,0)</f>
        <v>#N/A</v>
      </c>
      <c r="F1797" s="94">
        <f>SUMIFS('Details local delivery'!M:M,'Details local delivery'!G:G,'RECAP Delivery Plan '!A1797)</f>
        <v>0</v>
      </c>
      <c r="G1797" s="94" t="e">
        <f>VLOOKUP(A1797,'Details local delivery'!B:J,9,0)</f>
        <v>#N/A</v>
      </c>
      <c r="H1797" s="95">
        <f>SUMIFS('Details local delivery'!K:K,'Details local delivery'!G:G,'RECAP Delivery Plan '!A1797)</f>
        <v>0</v>
      </c>
      <c r="I1797" s="96">
        <f>SUMIFS('Details local delivery'!Y:Y,'Details local delivery'!B:B,A:A)</f>
        <v>0</v>
      </c>
      <c r="J1797" s="97" t="e">
        <f>AVERAGEIFS('Details local delivery'!W:W,'Details local delivery'!B:B,A1797)</f>
        <v>#DIV/0!</v>
      </c>
      <c r="K1797" s="96">
        <f>_xlfn.MAXIFS('Details local delivery'!Z:Z,'Details local delivery'!B:B,A1797)</f>
        <v>0</v>
      </c>
      <c r="L1797" s="96">
        <f>_xlfn.MAXIFS('Details local delivery'!AA:AA,'Details local delivery'!B:B,A1797)</f>
        <v>0</v>
      </c>
      <c r="M1797" s="256">
        <f>IFERROR(_xlfn.MAXIFS('Details local delivery'!AB:AB,'Details local delivery'!B:B,A1797),"-")</f>
        <v>0</v>
      </c>
      <c r="N1797" s="104" t="e">
        <f t="shared" si="276"/>
        <v>#N/A</v>
      </c>
      <c r="O1797" s="104" t="e">
        <f t="shared" si="277"/>
        <v>#N/A</v>
      </c>
      <c r="P1797" s="99">
        <f t="shared" si="278"/>
        <v>0</v>
      </c>
      <c r="Q1797" s="100">
        <f t="shared" si="279"/>
        <v>0</v>
      </c>
      <c r="R1797" s="105" t="e">
        <f t="shared" si="280"/>
        <v>#DIV/0!</v>
      </c>
      <c r="S1797" s="101" t="e">
        <f t="shared" si="281"/>
        <v>#N/A</v>
      </c>
      <c r="T1797" s="102"/>
      <c r="U1797" s="107"/>
      <c r="V1797" s="5"/>
    </row>
    <row r="1798" spans="1:22" ht="15.6" hidden="1" x14ac:dyDescent="0.3">
      <c r="A1798" s="18"/>
      <c r="B1798" s="92" t="str">
        <f>+IFERROR(VLOOKUP(A1798,'Details local delivery'!B:C,2,0),"-")</f>
        <v>-</v>
      </c>
      <c r="C1798" s="93" t="str">
        <f t="shared" si="275"/>
        <v>-</v>
      </c>
      <c r="D1798" s="94" t="str">
        <f>+IFERROR(VLOOKUP(A1798,'Details local delivery'!B:E,4,0),"-")</f>
        <v>-</v>
      </c>
      <c r="E1798" s="94" t="e">
        <f>VLOOKUP(A1798,'Details local delivery'!B:L,11,0)</f>
        <v>#N/A</v>
      </c>
      <c r="F1798" s="94">
        <f>SUMIFS('Details local delivery'!M:M,'Details local delivery'!G:G,'RECAP Delivery Plan '!A1798)</f>
        <v>0</v>
      </c>
      <c r="G1798" s="94" t="e">
        <f>VLOOKUP(A1798,'Details local delivery'!B:J,9,0)</f>
        <v>#N/A</v>
      </c>
      <c r="H1798" s="95">
        <f>SUMIFS('Details local delivery'!K:K,'Details local delivery'!G:G,'RECAP Delivery Plan '!A1798)</f>
        <v>0</v>
      </c>
      <c r="I1798" s="96">
        <f>SUMIFS('Details local delivery'!Y:Y,'Details local delivery'!B:B,A:A)</f>
        <v>0</v>
      </c>
      <c r="J1798" s="97" t="e">
        <f>AVERAGEIFS('Details local delivery'!W:W,'Details local delivery'!B:B,A1798)</f>
        <v>#DIV/0!</v>
      </c>
      <c r="K1798" s="96">
        <f>_xlfn.MAXIFS('Details local delivery'!Z:Z,'Details local delivery'!B:B,A1798)</f>
        <v>0</v>
      </c>
      <c r="L1798" s="96">
        <f>_xlfn.MAXIFS('Details local delivery'!AA:AA,'Details local delivery'!B:B,A1798)</f>
        <v>0</v>
      </c>
      <c r="M1798" s="256">
        <f>IFERROR(_xlfn.MAXIFS('Details local delivery'!AB:AB,'Details local delivery'!B:B,A1798),"-")</f>
        <v>0</v>
      </c>
      <c r="N1798" s="104" t="e">
        <f t="shared" si="276"/>
        <v>#N/A</v>
      </c>
      <c r="O1798" s="104" t="e">
        <f t="shared" si="277"/>
        <v>#N/A</v>
      </c>
      <c r="P1798" s="99">
        <f t="shared" si="278"/>
        <v>0</v>
      </c>
      <c r="Q1798" s="100">
        <f t="shared" si="279"/>
        <v>0</v>
      </c>
      <c r="R1798" s="105" t="e">
        <f t="shared" si="280"/>
        <v>#DIV/0!</v>
      </c>
      <c r="S1798" s="101" t="e">
        <f t="shared" si="281"/>
        <v>#N/A</v>
      </c>
      <c r="T1798" s="102"/>
      <c r="U1798" s="107"/>
      <c r="V1798" s="5"/>
    </row>
    <row r="1799" spans="1:22" ht="15.6" hidden="1" x14ac:dyDescent="0.3">
      <c r="A1799" s="18"/>
      <c r="B1799" s="92" t="str">
        <f>+IFERROR(VLOOKUP(A1799,'Details local delivery'!B:C,2,0),"-")</f>
        <v>-</v>
      </c>
      <c r="C1799" s="93" t="str">
        <f t="shared" si="275"/>
        <v>-</v>
      </c>
      <c r="D1799" s="94" t="str">
        <f>+IFERROR(VLOOKUP(A1799,'Details local delivery'!B:E,4,0),"-")</f>
        <v>-</v>
      </c>
      <c r="E1799" s="94" t="e">
        <f>VLOOKUP(A1799,'Details local delivery'!B:L,11,0)</f>
        <v>#N/A</v>
      </c>
      <c r="F1799" s="94">
        <f>SUMIFS('Details local delivery'!M:M,'Details local delivery'!G:G,'RECAP Delivery Plan '!A1799)</f>
        <v>0</v>
      </c>
      <c r="G1799" s="94" t="e">
        <f>VLOOKUP(A1799,'Details local delivery'!B:J,9,0)</f>
        <v>#N/A</v>
      </c>
      <c r="H1799" s="95">
        <f>SUMIFS('Details local delivery'!K:K,'Details local delivery'!G:G,'RECAP Delivery Plan '!A1799)</f>
        <v>0</v>
      </c>
      <c r="I1799" s="96">
        <f>SUMIFS('Details local delivery'!Y:Y,'Details local delivery'!B:B,A:A)</f>
        <v>0</v>
      </c>
      <c r="J1799" s="97" t="e">
        <f>AVERAGEIFS('Details local delivery'!W:W,'Details local delivery'!B:B,A1799)</f>
        <v>#DIV/0!</v>
      </c>
      <c r="K1799" s="96">
        <f>_xlfn.MAXIFS('Details local delivery'!Z:Z,'Details local delivery'!B:B,A1799)</f>
        <v>0</v>
      </c>
      <c r="L1799" s="96">
        <f>_xlfn.MAXIFS('Details local delivery'!AA:AA,'Details local delivery'!B:B,A1799)</f>
        <v>0</v>
      </c>
      <c r="M1799" s="256">
        <f>IFERROR(_xlfn.MAXIFS('Details local delivery'!AB:AB,'Details local delivery'!B:B,A1799),"-")</f>
        <v>0</v>
      </c>
      <c r="N1799" s="104" t="e">
        <f t="shared" si="276"/>
        <v>#N/A</v>
      </c>
      <c r="O1799" s="104" t="e">
        <f t="shared" si="277"/>
        <v>#N/A</v>
      </c>
      <c r="P1799" s="99">
        <f t="shared" si="278"/>
        <v>0</v>
      </c>
      <c r="Q1799" s="100">
        <f t="shared" si="279"/>
        <v>0</v>
      </c>
      <c r="R1799" s="105" t="e">
        <f t="shared" si="280"/>
        <v>#DIV/0!</v>
      </c>
      <c r="S1799" s="101" t="e">
        <f t="shared" si="281"/>
        <v>#N/A</v>
      </c>
      <c r="T1799" s="102"/>
      <c r="U1799" s="107"/>
      <c r="V1799" s="5"/>
    </row>
    <row r="1800" spans="1:22" ht="15.6" hidden="1" x14ac:dyDescent="0.3">
      <c r="A1800" s="18"/>
      <c r="B1800" s="92" t="str">
        <f>+IFERROR(VLOOKUP(A1800,'Details local delivery'!B:C,2,0),"-")</f>
        <v>-</v>
      </c>
      <c r="C1800" s="93" t="str">
        <f t="shared" si="275"/>
        <v>-</v>
      </c>
      <c r="D1800" s="94" t="str">
        <f>+IFERROR(VLOOKUP(A1800,'Details local delivery'!B:E,4,0),"-")</f>
        <v>-</v>
      </c>
      <c r="E1800" s="94" t="e">
        <f>VLOOKUP(A1800,'Details local delivery'!B:L,11,0)</f>
        <v>#N/A</v>
      </c>
      <c r="F1800" s="94">
        <f>SUMIFS('Details local delivery'!M:M,'Details local delivery'!G:G,'RECAP Delivery Plan '!A1800)</f>
        <v>0</v>
      </c>
      <c r="G1800" s="94" t="e">
        <f>VLOOKUP(A1800,'Details local delivery'!B:J,9,0)</f>
        <v>#N/A</v>
      </c>
      <c r="H1800" s="95">
        <f>SUMIFS('Details local delivery'!K:K,'Details local delivery'!G:G,'RECAP Delivery Plan '!A1800)</f>
        <v>0</v>
      </c>
      <c r="I1800" s="96">
        <f>SUMIFS('Details local delivery'!Y:Y,'Details local delivery'!B:B,A:A)</f>
        <v>0</v>
      </c>
      <c r="J1800" s="97" t="e">
        <f>AVERAGEIFS('Details local delivery'!W:W,'Details local delivery'!B:B,A1800)</f>
        <v>#DIV/0!</v>
      </c>
      <c r="K1800" s="96">
        <f>_xlfn.MAXIFS('Details local delivery'!Z:Z,'Details local delivery'!B:B,A1800)</f>
        <v>0</v>
      </c>
      <c r="L1800" s="96">
        <f>_xlfn.MAXIFS('Details local delivery'!AA:AA,'Details local delivery'!B:B,A1800)</f>
        <v>0</v>
      </c>
      <c r="M1800" s="96">
        <f>_xlfn.MAXIFS('Details local delivery'!AB:AB,'Details local delivery'!B:B,A1800)</f>
        <v>0</v>
      </c>
      <c r="N1800" s="104" t="e">
        <f t="shared" si="276"/>
        <v>#N/A</v>
      </c>
      <c r="O1800" s="104" t="e">
        <f t="shared" si="277"/>
        <v>#N/A</v>
      </c>
      <c r="P1800" s="99">
        <f t="shared" si="278"/>
        <v>0</v>
      </c>
      <c r="Q1800" s="100">
        <f t="shared" si="279"/>
        <v>0</v>
      </c>
      <c r="R1800" s="105" t="e">
        <f t="shared" si="280"/>
        <v>#DIV/0!</v>
      </c>
      <c r="S1800" s="101" t="e">
        <f t="shared" si="281"/>
        <v>#N/A</v>
      </c>
      <c r="T1800" s="102"/>
      <c r="U1800" s="107"/>
      <c r="V1800" s="5"/>
    </row>
    <row r="1801" spans="1:22" ht="15.6" hidden="1" x14ac:dyDescent="0.3">
      <c r="A1801" s="18"/>
      <c r="B1801" s="92" t="str">
        <f>+IFERROR(VLOOKUP(A1801,'Details local delivery'!B:C,2,0),"-")</f>
        <v>-</v>
      </c>
      <c r="C1801" s="93" t="str">
        <f t="shared" si="275"/>
        <v>-</v>
      </c>
      <c r="D1801" s="94" t="str">
        <f>+IFERROR(VLOOKUP(A1801,'Details local delivery'!B:E,4,0),"-")</f>
        <v>-</v>
      </c>
      <c r="E1801" s="94" t="e">
        <f>VLOOKUP(A1801,'Details local delivery'!B:L,11,0)</f>
        <v>#N/A</v>
      </c>
      <c r="F1801" s="94">
        <f>SUMIFS('Details local delivery'!M:M,'Details local delivery'!G:G,'RECAP Delivery Plan '!A1801)</f>
        <v>0</v>
      </c>
      <c r="G1801" s="94" t="e">
        <f>VLOOKUP(A1801,'Details local delivery'!B:J,9,0)</f>
        <v>#N/A</v>
      </c>
      <c r="H1801" s="95">
        <f>SUMIFS('Details local delivery'!K:K,'Details local delivery'!G:G,'RECAP Delivery Plan '!A1801)</f>
        <v>0</v>
      </c>
      <c r="I1801" s="96">
        <f>SUMIFS('Details local delivery'!Y:Y,'Details local delivery'!B:B,A:A)</f>
        <v>0</v>
      </c>
      <c r="J1801" s="97" t="e">
        <f>AVERAGEIFS('Details local delivery'!W:W,'Details local delivery'!B:B,A1801)</f>
        <v>#DIV/0!</v>
      </c>
      <c r="K1801" s="96">
        <f>_xlfn.MAXIFS('Details local delivery'!Z:Z,'Details local delivery'!B:B,A1801)</f>
        <v>0</v>
      </c>
      <c r="L1801" s="96">
        <f>_xlfn.MAXIFS('Details local delivery'!AA:AA,'Details local delivery'!B:B,A1801)</f>
        <v>0</v>
      </c>
      <c r="M1801" s="256">
        <f>IFERROR(_xlfn.MAXIFS('Details local delivery'!AB:AB,'Details local delivery'!B:B,A1801),"-")</f>
        <v>0</v>
      </c>
      <c r="N1801" s="104" t="e">
        <f t="shared" si="276"/>
        <v>#N/A</v>
      </c>
      <c r="O1801" s="104" t="e">
        <f t="shared" si="277"/>
        <v>#N/A</v>
      </c>
      <c r="P1801" s="99">
        <f t="shared" si="278"/>
        <v>0</v>
      </c>
      <c r="Q1801" s="100">
        <f t="shared" si="279"/>
        <v>0</v>
      </c>
      <c r="R1801" s="105" t="e">
        <f t="shared" si="280"/>
        <v>#DIV/0!</v>
      </c>
      <c r="S1801" s="101" t="e">
        <f t="shared" si="281"/>
        <v>#N/A</v>
      </c>
      <c r="T1801" s="102"/>
      <c r="U1801" s="107"/>
      <c r="V1801" s="5"/>
    </row>
    <row r="1802" spans="1:22" ht="15.6" hidden="1" x14ac:dyDescent="0.3">
      <c r="A1802" s="18"/>
      <c r="B1802" s="92" t="str">
        <f>+IFERROR(VLOOKUP(A1802,'Details local delivery'!B:C,2,0),"-")</f>
        <v>-</v>
      </c>
      <c r="C1802" s="93" t="str">
        <f t="shared" si="275"/>
        <v>-</v>
      </c>
      <c r="D1802" s="94" t="str">
        <f>+IFERROR(VLOOKUP(A1802,'Details local delivery'!B:E,4,0),"-")</f>
        <v>-</v>
      </c>
      <c r="E1802" s="94" t="e">
        <f>VLOOKUP(A1802,'Details local delivery'!B:L,11,0)</f>
        <v>#N/A</v>
      </c>
      <c r="F1802" s="94">
        <f>SUMIFS('Details local delivery'!M:M,'Details local delivery'!G:G,'RECAP Delivery Plan '!A1802)</f>
        <v>0</v>
      </c>
      <c r="G1802" s="94" t="e">
        <f>VLOOKUP(A1802,'Details local delivery'!B:J,9,0)</f>
        <v>#N/A</v>
      </c>
      <c r="H1802" s="95">
        <f>SUMIFS('Details local delivery'!K:K,'Details local delivery'!G:G,'RECAP Delivery Plan '!A1802)</f>
        <v>0</v>
      </c>
      <c r="I1802" s="96">
        <f>SUMIFS('Details local delivery'!Y:Y,'Details local delivery'!B:B,A:A)</f>
        <v>0</v>
      </c>
      <c r="J1802" s="97" t="e">
        <f>AVERAGEIFS('Details local delivery'!W:W,'Details local delivery'!B:B,A1802)</f>
        <v>#DIV/0!</v>
      </c>
      <c r="K1802" s="96">
        <f>_xlfn.MAXIFS('Details local delivery'!Z:Z,'Details local delivery'!B:B,A1802)</f>
        <v>0</v>
      </c>
      <c r="L1802" s="96">
        <f>_xlfn.MAXIFS('Details local delivery'!AA:AA,'Details local delivery'!B:B,A1802)</f>
        <v>0</v>
      </c>
      <c r="M1802" s="256">
        <f>IFERROR(_xlfn.MAXIFS('Details local delivery'!AB:AB,'Details local delivery'!B:B,A1802),"-")</f>
        <v>0</v>
      </c>
      <c r="N1802" s="104" t="e">
        <f t="shared" si="276"/>
        <v>#N/A</v>
      </c>
      <c r="O1802" s="104" t="e">
        <f t="shared" si="277"/>
        <v>#N/A</v>
      </c>
      <c r="P1802" s="99">
        <f t="shared" si="278"/>
        <v>0</v>
      </c>
      <c r="Q1802" s="100">
        <f t="shared" si="279"/>
        <v>0</v>
      </c>
      <c r="R1802" s="105" t="e">
        <f t="shared" si="280"/>
        <v>#DIV/0!</v>
      </c>
      <c r="S1802" s="101" t="e">
        <f t="shared" si="281"/>
        <v>#N/A</v>
      </c>
      <c r="T1802" s="102"/>
      <c r="U1802" s="107"/>
      <c r="V1802" s="5"/>
    </row>
    <row r="1803" spans="1:22" ht="15.6" hidden="1" x14ac:dyDescent="0.3">
      <c r="A1803" s="18"/>
      <c r="B1803" s="92" t="str">
        <f>+IFERROR(VLOOKUP(A1803,'Details local delivery'!B:C,2,0),"-")</f>
        <v>-</v>
      </c>
      <c r="C1803" s="93" t="str">
        <f t="shared" si="275"/>
        <v>-</v>
      </c>
      <c r="D1803" s="94" t="str">
        <f>+IFERROR(VLOOKUP(A1803,'Details local delivery'!B:E,4,0),"-")</f>
        <v>-</v>
      </c>
      <c r="E1803" s="94" t="e">
        <f>VLOOKUP(A1803,'Details local delivery'!B:L,11,0)</f>
        <v>#N/A</v>
      </c>
      <c r="F1803" s="94">
        <f>SUMIFS('Details local delivery'!M:M,'Details local delivery'!G:G,'RECAP Delivery Plan '!A1803)</f>
        <v>0</v>
      </c>
      <c r="G1803" s="94" t="e">
        <f>VLOOKUP(A1803,'Details local delivery'!B:J,9,0)</f>
        <v>#N/A</v>
      </c>
      <c r="H1803" s="95">
        <f>SUMIFS('Details local delivery'!K:K,'Details local delivery'!G:G,'RECAP Delivery Plan '!A1803)</f>
        <v>0</v>
      </c>
      <c r="I1803" s="96">
        <f>SUMIFS('Details local delivery'!Y:Y,'Details local delivery'!B:B,A:A)</f>
        <v>0</v>
      </c>
      <c r="J1803" s="97" t="e">
        <f>AVERAGEIFS('Details local delivery'!W:W,'Details local delivery'!B:B,A1803)</f>
        <v>#DIV/0!</v>
      </c>
      <c r="K1803" s="96">
        <f>_xlfn.MAXIFS('Details local delivery'!Z:Z,'Details local delivery'!B:B,A1803)</f>
        <v>0</v>
      </c>
      <c r="L1803" s="96">
        <f>_xlfn.MAXIFS('Details local delivery'!AA:AA,'Details local delivery'!B:B,A1803)</f>
        <v>0</v>
      </c>
      <c r="M1803" s="96">
        <f>_xlfn.MAXIFS('Details local delivery'!AB:AB,'Details local delivery'!B:B,A1803)</f>
        <v>0</v>
      </c>
      <c r="N1803" s="104" t="e">
        <f t="shared" si="276"/>
        <v>#N/A</v>
      </c>
      <c r="O1803" s="104" t="e">
        <f t="shared" si="277"/>
        <v>#N/A</v>
      </c>
      <c r="P1803" s="99">
        <f t="shared" si="278"/>
        <v>0</v>
      </c>
      <c r="Q1803" s="100">
        <f t="shared" si="279"/>
        <v>0</v>
      </c>
      <c r="R1803" s="105" t="e">
        <f t="shared" si="280"/>
        <v>#DIV/0!</v>
      </c>
      <c r="S1803" s="101" t="e">
        <f t="shared" si="281"/>
        <v>#N/A</v>
      </c>
      <c r="T1803" s="102"/>
      <c r="U1803" s="107"/>
      <c r="V1803" s="5"/>
    </row>
    <row r="1804" spans="1:22" ht="15.6" hidden="1" x14ac:dyDescent="0.3">
      <c r="A1804" s="18"/>
      <c r="B1804" s="92" t="str">
        <f>+IFERROR(VLOOKUP(A1804,'Details local delivery'!B:C,2,0),"-")</f>
        <v>-</v>
      </c>
      <c r="C1804" s="93" t="str">
        <f t="shared" si="275"/>
        <v>-</v>
      </c>
      <c r="D1804" s="94" t="str">
        <f>+IFERROR(VLOOKUP(A1804,'Details local delivery'!B:E,4,0),"-")</f>
        <v>-</v>
      </c>
      <c r="E1804" s="94" t="e">
        <f>VLOOKUP(A1804,'Details local delivery'!B:L,11,0)</f>
        <v>#N/A</v>
      </c>
      <c r="F1804" s="94">
        <f>SUMIFS('Details local delivery'!M:M,'Details local delivery'!G:G,'RECAP Delivery Plan '!A1804)</f>
        <v>0</v>
      </c>
      <c r="G1804" s="94" t="e">
        <f>VLOOKUP(A1804,'Details local delivery'!B:J,9,0)</f>
        <v>#N/A</v>
      </c>
      <c r="H1804" s="95">
        <f>SUMIFS('Details local delivery'!K:K,'Details local delivery'!G:G,'RECAP Delivery Plan '!A1804)</f>
        <v>0</v>
      </c>
      <c r="I1804" s="96">
        <f>SUMIFS('Details local delivery'!Y:Y,'Details local delivery'!B:B,A:A)</f>
        <v>0</v>
      </c>
      <c r="J1804" s="97" t="e">
        <f>AVERAGEIFS('Details local delivery'!W:W,'Details local delivery'!B:B,A1804)</f>
        <v>#DIV/0!</v>
      </c>
      <c r="K1804" s="96">
        <f>_xlfn.MAXIFS('Details local delivery'!Z:Z,'Details local delivery'!B:B,A1804)</f>
        <v>0</v>
      </c>
      <c r="L1804" s="96">
        <f>_xlfn.MAXIFS('Details local delivery'!AA:AA,'Details local delivery'!B:B,A1804)</f>
        <v>0</v>
      </c>
      <c r="M1804" s="256">
        <f>IFERROR(_xlfn.MAXIFS('Details local delivery'!AB:AB,'Details local delivery'!B:B,A1804),"-")</f>
        <v>0</v>
      </c>
      <c r="N1804" s="104" t="e">
        <f t="shared" si="276"/>
        <v>#N/A</v>
      </c>
      <c r="O1804" s="104" t="e">
        <f t="shared" si="277"/>
        <v>#N/A</v>
      </c>
      <c r="P1804" s="99">
        <f t="shared" si="278"/>
        <v>0</v>
      </c>
      <c r="Q1804" s="100">
        <f t="shared" si="279"/>
        <v>0</v>
      </c>
      <c r="R1804" s="105" t="e">
        <f t="shared" si="280"/>
        <v>#DIV/0!</v>
      </c>
      <c r="S1804" s="101" t="e">
        <f t="shared" si="281"/>
        <v>#N/A</v>
      </c>
      <c r="T1804" s="102"/>
      <c r="U1804" s="107"/>
      <c r="V1804" s="5"/>
    </row>
    <row r="1805" spans="1:22" ht="15.6" hidden="1" x14ac:dyDescent="0.3">
      <c r="A1805" s="18"/>
      <c r="B1805" s="92" t="str">
        <f>+IFERROR(VLOOKUP(A1805,'Details local delivery'!B:C,2,0),"-")</f>
        <v>-</v>
      </c>
      <c r="C1805" s="93" t="str">
        <f t="shared" si="275"/>
        <v>-</v>
      </c>
      <c r="D1805" s="94" t="str">
        <f>+IFERROR(VLOOKUP(A1805,'Details local delivery'!B:E,4,0),"-")</f>
        <v>-</v>
      </c>
      <c r="E1805" s="94" t="e">
        <f>VLOOKUP(A1805,'Details local delivery'!B:L,11,0)</f>
        <v>#N/A</v>
      </c>
      <c r="F1805" s="94">
        <f>SUMIFS('Details local delivery'!M:M,'Details local delivery'!G:G,'RECAP Delivery Plan '!A1805)</f>
        <v>0</v>
      </c>
      <c r="G1805" s="94" t="e">
        <f>VLOOKUP(A1805,'Details local delivery'!B:J,9,0)</f>
        <v>#N/A</v>
      </c>
      <c r="H1805" s="95">
        <f>SUMIFS('Details local delivery'!K:K,'Details local delivery'!G:G,'RECAP Delivery Plan '!A1805)</f>
        <v>0</v>
      </c>
      <c r="I1805" s="96">
        <f>SUMIFS('Details local delivery'!Y:Y,'Details local delivery'!B:B,A:A)</f>
        <v>0</v>
      </c>
      <c r="J1805" s="97" t="e">
        <f>AVERAGEIFS('Details local delivery'!W:W,'Details local delivery'!B:B,A1805)</f>
        <v>#DIV/0!</v>
      </c>
      <c r="K1805" s="96">
        <f>_xlfn.MAXIFS('Details local delivery'!Z:Z,'Details local delivery'!B:B,A1805)</f>
        <v>0</v>
      </c>
      <c r="L1805" s="96">
        <f>_xlfn.MAXIFS('Details local delivery'!AA:AA,'Details local delivery'!B:B,A1805)</f>
        <v>0</v>
      </c>
      <c r="M1805" s="256">
        <f>IFERROR(_xlfn.MAXIFS('Details local delivery'!AB:AB,'Details local delivery'!B:B,A1805),"-")</f>
        <v>0</v>
      </c>
      <c r="N1805" s="104" t="e">
        <f t="shared" si="276"/>
        <v>#N/A</v>
      </c>
      <c r="O1805" s="104" t="e">
        <f t="shared" si="277"/>
        <v>#N/A</v>
      </c>
      <c r="P1805" s="99">
        <f t="shared" si="278"/>
        <v>0</v>
      </c>
      <c r="Q1805" s="100">
        <f t="shared" si="279"/>
        <v>0</v>
      </c>
      <c r="R1805" s="105" t="e">
        <f t="shared" si="280"/>
        <v>#DIV/0!</v>
      </c>
      <c r="S1805" s="101" t="e">
        <f t="shared" si="281"/>
        <v>#N/A</v>
      </c>
      <c r="T1805" s="102"/>
      <c r="U1805" s="107"/>
      <c r="V1805" s="5"/>
    </row>
    <row r="1806" spans="1:22" ht="15.6" hidden="1" x14ac:dyDescent="0.3">
      <c r="A1806" s="18"/>
      <c r="B1806" s="92" t="str">
        <f>+IFERROR(VLOOKUP(A1806,'Details local delivery'!B:C,2,0),"-")</f>
        <v>-</v>
      </c>
      <c r="C1806" s="93" t="str">
        <f t="shared" si="275"/>
        <v>-</v>
      </c>
      <c r="D1806" s="94" t="str">
        <f>+IFERROR(VLOOKUP(A1806,'Details local delivery'!B:E,4,0),"-")</f>
        <v>-</v>
      </c>
      <c r="E1806" s="94" t="e">
        <f>VLOOKUP(A1806,'Details local delivery'!B:L,11,0)</f>
        <v>#N/A</v>
      </c>
      <c r="F1806" s="94">
        <f>SUMIFS('Details local delivery'!M:M,'Details local delivery'!G:G,'RECAP Delivery Plan '!A1806)</f>
        <v>0</v>
      </c>
      <c r="G1806" s="94" t="e">
        <f>VLOOKUP(A1806,'Details local delivery'!B:J,9,0)</f>
        <v>#N/A</v>
      </c>
      <c r="H1806" s="95">
        <f>SUMIFS('Details local delivery'!K:K,'Details local delivery'!G:G,'RECAP Delivery Plan '!A1806)</f>
        <v>0</v>
      </c>
      <c r="I1806" s="96">
        <f>SUMIFS('Details local delivery'!Y:Y,'Details local delivery'!B:B,A:A)</f>
        <v>0</v>
      </c>
      <c r="J1806" s="97" t="e">
        <f>AVERAGEIFS('Details local delivery'!W:W,'Details local delivery'!B:B,A1806)</f>
        <v>#DIV/0!</v>
      </c>
      <c r="K1806" s="96">
        <f>_xlfn.MAXIFS('Details local delivery'!Z:Z,'Details local delivery'!B:B,A1806)</f>
        <v>0</v>
      </c>
      <c r="L1806" s="96">
        <f>_xlfn.MAXIFS('Details local delivery'!AA:AA,'Details local delivery'!B:B,A1806)</f>
        <v>0</v>
      </c>
      <c r="M1806" s="256">
        <f>IFERROR(_xlfn.MAXIFS('Details local delivery'!AB:AB,'Details local delivery'!B:B,A1806),"-")</f>
        <v>0</v>
      </c>
      <c r="N1806" s="104" t="e">
        <f t="shared" si="276"/>
        <v>#N/A</v>
      </c>
      <c r="O1806" s="104" t="e">
        <f t="shared" si="277"/>
        <v>#N/A</v>
      </c>
      <c r="P1806" s="99">
        <f t="shared" si="278"/>
        <v>0</v>
      </c>
      <c r="Q1806" s="100">
        <f t="shared" si="279"/>
        <v>0</v>
      </c>
      <c r="R1806" s="105" t="e">
        <f t="shared" si="280"/>
        <v>#DIV/0!</v>
      </c>
      <c r="S1806" s="101" t="e">
        <f t="shared" si="281"/>
        <v>#N/A</v>
      </c>
      <c r="T1806" s="102"/>
      <c r="U1806" s="107"/>
      <c r="V1806" s="5"/>
    </row>
    <row r="1807" spans="1:22" ht="15.6" hidden="1" x14ac:dyDescent="0.3">
      <c r="A1807" s="18"/>
      <c r="B1807" s="92" t="str">
        <f>+IFERROR(VLOOKUP(A1807,'Details local delivery'!B:C,2,0),"-")</f>
        <v>-</v>
      </c>
      <c r="C1807" s="93" t="str">
        <f t="shared" si="275"/>
        <v>-</v>
      </c>
      <c r="D1807" s="94" t="str">
        <f>+IFERROR(VLOOKUP(A1807,'Details local delivery'!B:E,4,0),"-")</f>
        <v>-</v>
      </c>
      <c r="E1807" s="94" t="e">
        <f>VLOOKUP(A1807,'Details local delivery'!B:L,11,0)</f>
        <v>#N/A</v>
      </c>
      <c r="F1807" s="94">
        <f>SUMIFS('Details local delivery'!M:M,'Details local delivery'!G:G,'RECAP Delivery Plan '!A1807)</f>
        <v>0</v>
      </c>
      <c r="G1807" s="94" t="e">
        <f>VLOOKUP(A1807,'Details local delivery'!B:J,9,0)</f>
        <v>#N/A</v>
      </c>
      <c r="H1807" s="95">
        <f>SUMIFS('Details local delivery'!K:K,'Details local delivery'!G:G,'RECAP Delivery Plan '!A1807)</f>
        <v>0</v>
      </c>
      <c r="I1807" s="96">
        <f>SUMIFS('Details local delivery'!Y:Y,'Details local delivery'!B:B,A:A)</f>
        <v>0</v>
      </c>
      <c r="J1807" s="97" t="e">
        <f>AVERAGEIFS('Details local delivery'!W:W,'Details local delivery'!B:B,A1807)</f>
        <v>#DIV/0!</v>
      </c>
      <c r="K1807" s="96">
        <f>_xlfn.MAXIFS('Details local delivery'!Z:Z,'Details local delivery'!B:B,A1807)</f>
        <v>0</v>
      </c>
      <c r="L1807" s="96">
        <f>_xlfn.MAXIFS('Details local delivery'!AA:AA,'Details local delivery'!B:B,A1807)</f>
        <v>0</v>
      </c>
      <c r="M1807" s="256">
        <f>IFERROR(_xlfn.MAXIFS('Details local delivery'!AB:AB,'Details local delivery'!B:B,A1807),"-")</f>
        <v>0</v>
      </c>
      <c r="N1807" s="104" t="e">
        <f t="shared" si="276"/>
        <v>#N/A</v>
      </c>
      <c r="O1807" s="104" t="e">
        <f t="shared" si="277"/>
        <v>#N/A</v>
      </c>
      <c r="P1807" s="99">
        <f t="shared" si="278"/>
        <v>0</v>
      </c>
      <c r="Q1807" s="100">
        <f t="shared" si="279"/>
        <v>0</v>
      </c>
      <c r="R1807" s="105" t="e">
        <f t="shared" si="280"/>
        <v>#DIV/0!</v>
      </c>
      <c r="S1807" s="101" t="e">
        <f t="shared" si="281"/>
        <v>#N/A</v>
      </c>
      <c r="T1807" s="102"/>
      <c r="U1807" s="107"/>
      <c r="V1807" s="5"/>
    </row>
    <row r="1808" spans="1:22" ht="15.6" hidden="1" x14ac:dyDescent="0.3">
      <c r="A1808" s="18"/>
      <c r="B1808" s="92" t="str">
        <f>+IFERROR(VLOOKUP(A1808,'Details local delivery'!B:C,2,0),"-")</f>
        <v>-</v>
      </c>
      <c r="C1808" s="93" t="str">
        <f t="shared" si="275"/>
        <v>-</v>
      </c>
      <c r="D1808" s="94" t="str">
        <f>+IFERROR(VLOOKUP(A1808,'Details local delivery'!B:E,4,0),"-")</f>
        <v>-</v>
      </c>
      <c r="E1808" s="94" t="e">
        <f>VLOOKUP(A1808,'Details local delivery'!B:L,11,0)</f>
        <v>#N/A</v>
      </c>
      <c r="F1808" s="94">
        <f>SUMIFS('Details local delivery'!M:M,'Details local delivery'!G:G,'RECAP Delivery Plan '!A1808)</f>
        <v>0</v>
      </c>
      <c r="G1808" s="94" t="e">
        <f>VLOOKUP(A1808,'Details local delivery'!B:J,9,0)</f>
        <v>#N/A</v>
      </c>
      <c r="H1808" s="95">
        <f>SUMIFS('Details local delivery'!K:K,'Details local delivery'!G:G,'RECAP Delivery Plan '!A1808)</f>
        <v>0</v>
      </c>
      <c r="I1808" s="96">
        <f>SUMIFS('Details local delivery'!Y:Y,'Details local delivery'!B:B,A:A)</f>
        <v>0</v>
      </c>
      <c r="J1808" s="97" t="e">
        <f>AVERAGEIFS('Details local delivery'!W:W,'Details local delivery'!B:B,A1808)</f>
        <v>#DIV/0!</v>
      </c>
      <c r="K1808" s="96">
        <f>_xlfn.MAXIFS('Details local delivery'!Z:Z,'Details local delivery'!B:B,A1808)</f>
        <v>0</v>
      </c>
      <c r="L1808" s="96">
        <f>_xlfn.MAXIFS('Details local delivery'!AA:AA,'Details local delivery'!B:B,A1808)</f>
        <v>0</v>
      </c>
      <c r="M1808" s="256">
        <f>IFERROR(_xlfn.MAXIFS('Details local delivery'!AB:AB,'Details local delivery'!B:B,A1808),"-")</f>
        <v>0</v>
      </c>
      <c r="N1808" s="104" t="e">
        <f t="shared" si="276"/>
        <v>#N/A</v>
      </c>
      <c r="O1808" s="104" t="e">
        <f t="shared" si="277"/>
        <v>#N/A</v>
      </c>
      <c r="P1808" s="99">
        <f t="shared" si="278"/>
        <v>0</v>
      </c>
      <c r="Q1808" s="100">
        <f t="shared" si="279"/>
        <v>0</v>
      </c>
      <c r="R1808" s="105" t="e">
        <f t="shared" si="280"/>
        <v>#DIV/0!</v>
      </c>
      <c r="S1808" s="101" t="e">
        <f t="shared" si="281"/>
        <v>#N/A</v>
      </c>
      <c r="T1808" s="102"/>
      <c r="U1808" s="107"/>
      <c r="V1808" s="5"/>
    </row>
    <row r="1809" spans="1:22" ht="15.6" hidden="1" x14ac:dyDescent="0.3">
      <c r="A1809" s="18"/>
      <c r="B1809" s="92" t="str">
        <f>+IFERROR(VLOOKUP(A1809,'Details local delivery'!B:C,2,0),"-")</f>
        <v>-</v>
      </c>
      <c r="C1809" s="93" t="str">
        <f t="shared" si="275"/>
        <v>-</v>
      </c>
      <c r="D1809" s="94" t="str">
        <f>+IFERROR(VLOOKUP(A1809,'Details local delivery'!B:E,4,0),"-")</f>
        <v>-</v>
      </c>
      <c r="E1809" s="94" t="e">
        <f>VLOOKUP(A1809,'Details local delivery'!B:L,11,0)</f>
        <v>#N/A</v>
      </c>
      <c r="F1809" s="94">
        <f>SUMIFS('Details local delivery'!M:M,'Details local delivery'!G:G,'RECAP Delivery Plan '!A1809)</f>
        <v>0</v>
      </c>
      <c r="G1809" s="94" t="e">
        <f>VLOOKUP(A1809,'Details local delivery'!B:J,9,0)</f>
        <v>#N/A</v>
      </c>
      <c r="H1809" s="95">
        <f>SUMIFS('Details local delivery'!K:K,'Details local delivery'!G:G,'RECAP Delivery Plan '!A1809)</f>
        <v>0</v>
      </c>
      <c r="I1809" s="96">
        <f>SUMIFS('Details local delivery'!Y:Y,'Details local delivery'!B:B,A:A)</f>
        <v>0</v>
      </c>
      <c r="J1809" s="97" t="e">
        <f>AVERAGEIFS('Details local delivery'!W:W,'Details local delivery'!B:B,A1809)</f>
        <v>#DIV/0!</v>
      </c>
      <c r="K1809" s="96">
        <f>_xlfn.MAXIFS('Details local delivery'!Z:Z,'Details local delivery'!B:B,A1809)</f>
        <v>0</v>
      </c>
      <c r="L1809" s="96">
        <f>_xlfn.MAXIFS('Details local delivery'!AA:AA,'Details local delivery'!B:B,A1809)</f>
        <v>0</v>
      </c>
      <c r="M1809" s="256">
        <f>IFERROR(_xlfn.MAXIFS('Details local delivery'!AB:AB,'Details local delivery'!B:B,A1809),"-")</f>
        <v>0</v>
      </c>
      <c r="N1809" s="104" t="e">
        <f t="shared" si="276"/>
        <v>#N/A</v>
      </c>
      <c r="O1809" s="104" t="e">
        <f t="shared" si="277"/>
        <v>#N/A</v>
      </c>
      <c r="P1809" s="99">
        <f t="shared" si="278"/>
        <v>0</v>
      </c>
      <c r="Q1809" s="100">
        <f t="shared" si="279"/>
        <v>0</v>
      </c>
      <c r="R1809" s="105" t="e">
        <f t="shared" si="280"/>
        <v>#DIV/0!</v>
      </c>
      <c r="S1809" s="101" t="e">
        <f t="shared" si="281"/>
        <v>#N/A</v>
      </c>
      <c r="T1809" s="102"/>
      <c r="U1809" s="107"/>
      <c r="V1809" s="5"/>
    </row>
    <row r="1810" spans="1:22" ht="15.6" hidden="1" x14ac:dyDescent="0.3">
      <c r="A1810" s="18"/>
      <c r="B1810" s="92" t="str">
        <f>+IFERROR(VLOOKUP(A1810,'Details local delivery'!B:C,2,0),"-")</f>
        <v>-</v>
      </c>
      <c r="C1810" s="93" t="str">
        <f t="shared" si="275"/>
        <v>-</v>
      </c>
      <c r="D1810" s="94" t="str">
        <f>+IFERROR(VLOOKUP(A1810,'Details local delivery'!B:E,4,0),"-")</f>
        <v>-</v>
      </c>
      <c r="E1810" s="94" t="e">
        <f>VLOOKUP(A1810,'Details local delivery'!B:L,11,0)</f>
        <v>#N/A</v>
      </c>
      <c r="F1810" s="94">
        <f>SUMIFS('Details local delivery'!M:M,'Details local delivery'!G:G,'RECAP Delivery Plan '!A1810)</f>
        <v>0</v>
      </c>
      <c r="G1810" s="94" t="e">
        <f>VLOOKUP(A1810,'Details local delivery'!B:J,9,0)</f>
        <v>#N/A</v>
      </c>
      <c r="H1810" s="95">
        <f>SUMIFS('Details local delivery'!K:K,'Details local delivery'!G:G,'RECAP Delivery Plan '!A1810)</f>
        <v>0</v>
      </c>
      <c r="I1810" s="96">
        <f>SUMIFS('Details local delivery'!Y:Y,'Details local delivery'!B:B,A:A)</f>
        <v>0</v>
      </c>
      <c r="J1810" s="97" t="e">
        <f>AVERAGEIFS('Details local delivery'!W:W,'Details local delivery'!B:B,A1810)</f>
        <v>#DIV/0!</v>
      </c>
      <c r="K1810" s="96">
        <f>_xlfn.MAXIFS('Details local delivery'!Z:Z,'Details local delivery'!B:B,A1810)</f>
        <v>0</v>
      </c>
      <c r="L1810" s="96">
        <f>_xlfn.MAXIFS('Details local delivery'!AA:AA,'Details local delivery'!B:B,A1810)</f>
        <v>0</v>
      </c>
      <c r="M1810" s="256">
        <f>IFERROR(_xlfn.MAXIFS('Details local delivery'!AB:AB,'Details local delivery'!B:B,A1810),"-")</f>
        <v>0</v>
      </c>
      <c r="N1810" s="104" t="e">
        <f t="shared" si="276"/>
        <v>#N/A</v>
      </c>
      <c r="O1810" s="104" t="e">
        <f t="shared" si="277"/>
        <v>#N/A</v>
      </c>
      <c r="P1810" s="99">
        <f t="shared" si="278"/>
        <v>0</v>
      </c>
      <c r="Q1810" s="100">
        <f t="shared" si="279"/>
        <v>0</v>
      </c>
      <c r="R1810" s="105" t="e">
        <f t="shared" si="280"/>
        <v>#DIV/0!</v>
      </c>
      <c r="S1810" s="101" t="e">
        <f t="shared" si="281"/>
        <v>#N/A</v>
      </c>
      <c r="T1810" s="102"/>
      <c r="U1810" s="107"/>
      <c r="V1810" s="5"/>
    </row>
    <row r="1811" spans="1:22" ht="15.6" hidden="1" x14ac:dyDescent="0.3">
      <c r="A1811" s="18"/>
      <c r="B1811" s="92" t="str">
        <f>+IFERROR(VLOOKUP(A1811,'Details local delivery'!B:C,2,0),"-")</f>
        <v>-</v>
      </c>
      <c r="C1811" s="93" t="str">
        <f t="shared" si="275"/>
        <v>-</v>
      </c>
      <c r="D1811" s="94" t="str">
        <f>+IFERROR(VLOOKUP(A1811,'Details local delivery'!B:E,4,0),"-")</f>
        <v>-</v>
      </c>
      <c r="E1811" s="94" t="e">
        <f>VLOOKUP(A1811,'Details local delivery'!B:L,11,0)</f>
        <v>#N/A</v>
      </c>
      <c r="F1811" s="94">
        <f>SUMIFS('Details local delivery'!M:M,'Details local delivery'!G:G,'RECAP Delivery Plan '!A1811)</f>
        <v>0</v>
      </c>
      <c r="G1811" s="94" t="e">
        <f>VLOOKUP(A1811,'Details local delivery'!B:J,9,0)</f>
        <v>#N/A</v>
      </c>
      <c r="H1811" s="95">
        <f>SUMIFS('Details local delivery'!K:K,'Details local delivery'!G:G,'RECAP Delivery Plan '!A1811)</f>
        <v>0</v>
      </c>
      <c r="I1811" s="96">
        <f>SUMIFS('Details local delivery'!Y:Y,'Details local delivery'!B:B,A:A)</f>
        <v>0</v>
      </c>
      <c r="J1811" s="97" t="e">
        <f>AVERAGEIFS('Details local delivery'!W:W,'Details local delivery'!B:B,A1811)</f>
        <v>#DIV/0!</v>
      </c>
      <c r="K1811" s="96">
        <f>_xlfn.MAXIFS('Details local delivery'!Z:Z,'Details local delivery'!B:B,A1811)</f>
        <v>0</v>
      </c>
      <c r="L1811" s="96">
        <f>_xlfn.MAXIFS('Details local delivery'!AA:AA,'Details local delivery'!B:B,A1811)</f>
        <v>0</v>
      </c>
      <c r="M1811" s="256">
        <f>IFERROR(_xlfn.MAXIFS('Details local delivery'!AB:AB,'Details local delivery'!B:B,A1811),"-")</f>
        <v>0</v>
      </c>
      <c r="N1811" s="104" t="e">
        <f t="shared" si="276"/>
        <v>#N/A</v>
      </c>
      <c r="O1811" s="104" t="e">
        <f t="shared" si="277"/>
        <v>#N/A</v>
      </c>
      <c r="P1811" s="99">
        <f t="shared" si="278"/>
        <v>0</v>
      </c>
      <c r="Q1811" s="100">
        <f t="shared" si="279"/>
        <v>0</v>
      </c>
      <c r="R1811" s="105" t="e">
        <f t="shared" si="280"/>
        <v>#DIV/0!</v>
      </c>
      <c r="S1811" s="101" t="e">
        <f t="shared" si="281"/>
        <v>#N/A</v>
      </c>
      <c r="T1811" s="102"/>
      <c r="U1811" s="107"/>
      <c r="V1811" s="5"/>
    </row>
    <row r="1812" spans="1:22" ht="15.6" hidden="1" x14ac:dyDescent="0.3">
      <c r="A1812" s="18"/>
      <c r="B1812" s="92" t="str">
        <f>+IFERROR(VLOOKUP(A1812,'Details local delivery'!B:C,2,0),"-")</f>
        <v>-</v>
      </c>
      <c r="C1812" s="93" t="str">
        <f t="shared" si="275"/>
        <v>-</v>
      </c>
      <c r="D1812" s="94" t="str">
        <f>+IFERROR(VLOOKUP(A1812,'Details local delivery'!B:E,4,0),"-")</f>
        <v>-</v>
      </c>
      <c r="E1812" s="94" t="e">
        <f>VLOOKUP(A1812,'Details local delivery'!B:L,11,0)</f>
        <v>#N/A</v>
      </c>
      <c r="F1812" s="94">
        <f>SUMIFS('Details local delivery'!M:M,'Details local delivery'!G:G,'RECAP Delivery Plan '!A1812)</f>
        <v>0</v>
      </c>
      <c r="G1812" s="94" t="e">
        <f>VLOOKUP(A1812,'Details local delivery'!B:J,9,0)</f>
        <v>#N/A</v>
      </c>
      <c r="H1812" s="95">
        <f>SUMIFS('Details local delivery'!K:K,'Details local delivery'!G:G,'RECAP Delivery Plan '!A1812)</f>
        <v>0</v>
      </c>
      <c r="I1812" s="96">
        <f>SUMIFS('Details local delivery'!Y:Y,'Details local delivery'!B:B,A:A)</f>
        <v>0</v>
      </c>
      <c r="J1812" s="97" t="e">
        <f>AVERAGEIFS('Details local delivery'!W:W,'Details local delivery'!B:B,A1812)</f>
        <v>#DIV/0!</v>
      </c>
      <c r="K1812" s="96">
        <f>_xlfn.MAXIFS('Details local delivery'!Z:Z,'Details local delivery'!B:B,A1812)</f>
        <v>0</v>
      </c>
      <c r="L1812" s="96">
        <f>_xlfn.MAXIFS('Details local delivery'!AA:AA,'Details local delivery'!B:B,A1812)</f>
        <v>0</v>
      </c>
      <c r="M1812" s="96">
        <f>_xlfn.MAXIFS('Details local delivery'!AB:AB,'Details local delivery'!B:B,A1812)</f>
        <v>0</v>
      </c>
      <c r="N1812" s="104" t="e">
        <f t="shared" si="276"/>
        <v>#N/A</v>
      </c>
      <c r="O1812" s="104" t="e">
        <f t="shared" si="277"/>
        <v>#N/A</v>
      </c>
      <c r="P1812" s="99">
        <f t="shared" si="278"/>
        <v>0</v>
      </c>
      <c r="Q1812" s="100">
        <f t="shared" si="279"/>
        <v>0</v>
      </c>
      <c r="R1812" s="105" t="e">
        <f t="shared" si="280"/>
        <v>#DIV/0!</v>
      </c>
      <c r="S1812" s="101" t="e">
        <f t="shared" si="281"/>
        <v>#N/A</v>
      </c>
      <c r="T1812" s="102"/>
      <c r="U1812" s="107"/>
      <c r="V1812" s="5"/>
    </row>
    <row r="1813" spans="1:22" ht="15.6" hidden="1" x14ac:dyDescent="0.3">
      <c r="A1813" s="18"/>
      <c r="B1813" s="92" t="str">
        <f>+IFERROR(VLOOKUP(A1813,'Details local delivery'!B:C,2,0),"-")</f>
        <v>-</v>
      </c>
      <c r="C1813" s="93" t="str">
        <f t="shared" si="275"/>
        <v>-</v>
      </c>
      <c r="D1813" s="94" t="str">
        <f>+IFERROR(VLOOKUP(A1813,'Details local delivery'!B:E,4,0),"-")</f>
        <v>-</v>
      </c>
      <c r="E1813" s="94" t="e">
        <f>VLOOKUP(A1813,'Details local delivery'!B:L,11,0)</f>
        <v>#N/A</v>
      </c>
      <c r="F1813" s="94">
        <f>SUMIFS('Details local delivery'!M:M,'Details local delivery'!G:G,'RECAP Delivery Plan '!A1813)</f>
        <v>0</v>
      </c>
      <c r="G1813" s="94" t="e">
        <f>VLOOKUP(A1813,'Details local delivery'!B:J,9,0)</f>
        <v>#N/A</v>
      </c>
      <c r="H1813" s="95">
        <f>SUMIFS('Details local delivery'!K:K,'Details local delivery'!G:G,'RECAP Delivery Plan '!A1813)</f>
        <v>0</v>
      </c>
      <c r="I1813" s="96">
        <f>SUMIFS('Details local delivery'!Y:Y,'Details local delivery'!B:B,A:A)</f>
        <v>0</v>
      </c>
      <c r="J1813" s="97" t="e">
        <f>AVERAGEIFS('Details local delivery'!W:W,'Details local delivery'!B:B,A1813)</f>
        <v>#DIV/0!</v>
      </c>
      <c r="K1813" s="96">
        <f>_xlfn.MAXIFS('Details local delivery'!Z:Z,'Details local delivery'!B:B,A1813)</f>
        <v>0</v>
      </c>
      <c r="L1813" s="96">
        <f>_xlfn.MAXIFS('Details local delivery'!AA:AA,'Details local delivery'!B:B,A1813)</f>
        <v>0</v>
      </c>
      <c r="M1813" s="256">
        <f>IFERROR(_xlfn.MAXIFS('Details local delivery'!AB:AB,'Details local delivery'!B:B,A1813),"-")</f>
        <v>0</v>
      </c>
      <c r="N1813" s="104" t="e">
        <f t="shared" si="276"/>
        <v>#N/A</v>
      </c>
      <c r="O1813" s="104" t="e">
        <f t="shared" si="277"/>
        <v>#N/A</v>
      </c>
      <c r="P1813" s="99">
        <f t="shared" si="278"/>
        <v>0</v>
      </c>
      <c r="Q1813" s="100">
        <f t="shared" si="279"/>
        <v>0</v>
      </c>
      <c r="R1813" s="105" t="e">
        <f t="shared" si="280"/>
        <v>#DIV/0!</v>
      </c>
      <c r="S1813" s="101" t="e">
        <f t="shared" si="281"/>
        <v>#N/A</v>
      </c>
      <c r="T1813" s="102"/>
      <c r="U1813" s="107"/>
      <c r="V1813" s="5"/>
    </row>
    <row r="1814" spans="1:22" ht="15.6" hidden="1" x14ac:dyDescent="0.3">
      <c r="A1814" s="18"/>
      <c r="B1814" s="92" t="str">
        <f>+IFERROR(VLOOKUP(A1814,'Details local delivery'!B:C,2,0),"-")</f>
        <v>-</v>
      </c>
      <c r="C1814" s="93" t="str">
        <f t="shared" si="275"/>
        <v>-</v>
      </c>
      <c r="D1814" s="94" t="str">
        <f>+IFERROR(VLOOKUP(A1814,'Details local delivery'!B:E,4,0),"-")</f>
        <v>-</v>
      </c>
      <c r="E1814" s="94" t="e">
        <f>VLOOKUP(A1814,'Details local delivery'!B:L,11,0)</f>
        <v>#N/A</v>
      </c>
      <c r="F1814" s="94">
        <f>SUMIFS('Details local delivery'!M:M,'Details local delivery'!G:G,'RECAP Delivery Plan '!A1814)</f>
        <v>0</v>
      </c>
      <c r="G1814" s="94" t="e">
        <f>VLOOKUP(A1814,'Details local delivery'!B:J,9,0)</f>
        <v>#N/A</v>
      </c>
      <c r="H1814" s="95">
        <f>SUMIFS('Details local delivery'!K:K,'Details local delivery'!G:G,'RECAP Delivery Plan '!A1814)</f>
        <v>0</v>
      </c>
      <c r="I1814" s="96">
        <f>SUMIFS('Details local delivery'!Y:Y,'Details local delivery'!B:B,A:A)</f>
        <v>0</v>
      </c>
      <c r="J1814" s="97" t="e">
        <f>AVERAGEIFS('Details local delivery'!W:W,'Details local delivery'!B:B,A1814)</f>
        <v>#DIV/0!</v>
      </c>
      <c r="K1814" s="96">
        <f>_xlfn.MAXIFS('Details local delivery'!Z:Z,'Details local delivery'!B:B,A1814)</f>
        <v>0</v>
      </c>
      <c r="L1814" s="96">
        <f>_xlfn.MAXIFS('Details local delivery'!AA:AA,'Details local delivery'!B:B,A1814)</f>
        <v>0</v>
      </c>
      <c r="M1814" s="256">
        <f>IFERROR(_xlfn.MAXIFS('Details local delivery'!AB:AB,'Details local delivery'!B:B,A1814),"-")</f>
        <v>0</v>
      </c>
      <c r="N1814" s="104" t="e">
        <f t="shared" si="276"/>
        <v>#N/A</v>
      </c>
      <c r="O1814" s="104" t="e">
        <f t="shared" si="277"/>
        <v>#N/A</v>
      </c>
      <c r="P1814" s="99">
        <f t="shared" si="278"/>
        <v>0</v>
      </c>
      <c r="Q1814" s="100">
        <f t="shared" si="279"/>
        <v>0</v>
      </c>
      <c r="R1814" s="105" t="e">
        <f t="shared" si="280"/>
        <v>#DIV/0!</v>
      </c>
      <c r="S1814" s="101" t="e">
        <f t="shared" si="281"/>
        <v>#N/A</v>
      </c>
      <c r="T1814" s="102"/>
      <c r="U1814" s="107"/>
      <c r="V1814" s="5"/>
    </row>
    <row r="1815" spans="1:22" ht="15.6" hidden="1" x14ac:dyDescent="0.3">
      <c r="A1815" s="18"/>
      <c r="B1815" s="92" t="str">
        <f>+IFERROR(VLOOKUP(A1815,'Details local delivery'!B:C,2,0),"-")</f>
        <v>-</v>
      </c>
      <c r="C1815" s="93" t="str">
        <f t="shared" si="275"/>
        <v>-</v>
      </c>
      <c r="D1815" s="94" t="str">
        <f>+IFERROR(VLOOKUP(A1815,'Details local delivery'!B:E,4,0),"-")</f>
        <v>-</v>
      </c>
      <c r="E1815" s="94" t="e">
        <f>VLOOKUP(A1815,'Details local delivery'!B:L,11,0)</f>
        <v>#N/A</v>
      </c>
      <c r="F1815" s="94">
        <f>SUMIFS('Details local delivery'!M:M,'Details local delivery'!G:G,'RECAP Delivery Plan '!A1815)</f>
        <v>0</v>
      </c>
      <c r="G1815" s="94" t="e">
        <f>VLOOKUP(A1815,'Details local delivery'!B:J,9,0)</f>
        <v>#N/A</v>
      </c>
      <c r="H1815" s="95">
        <f>SUMIFS('Details local delivery'!K:K,'Details local delivery'!G:G,'RECAP Delivery Plan '!A1815)</f>
        <v>0</v>
      </c>
      <c r="I1815" s="96">
        <f>SUMIFS('Details local delivery'!Y:Y,'Details local delivery'!B:B,A:A)</f>
        <v>0</v>
      </c>
      <c r="J1815" s="97" t="e">
        <f>AVERAGEIFS('Details local delivery'!W:W,'Details local delivery'!B:B,A1815)</f>
        <v>#DIV/0!</v>
      </c>
      <c r="K1815" s="96">
        <f>_xlfn.MAXIFS('Details local delivery'!Z:Z,'Details local delivery'!B:B,A1815)</f>
        <v>0</v>
      </c>
      <c r="L1815" s="96">
        <f>_xlfn.MAXIFS('Details local delivery'!AA:AA,'Details local delivery'!B:B,A1815)</f>
        <v>0</v>
      </c>
      <c r="M1815" s="256">
        <f>IFERROR(_xlfn.MAXIFS('Details local delivery'!AB:AB,'Details local delivery'!B:B,A1815),"-")</f>
        <v>0</v>
      </c>
      <c r="N1815" s="104" t="e">
        <f t="shared" si="276"/>
        <v>#N/A</v>
      </c>
      <c r="O1815" s="104" t="e">
        <f t="shared" si="277"/>
        <v>#N/A</v>
      </c>
      <c r="P1815" s="99">
        <f t="shared" si="278"/>
        <v>0</v>
      </c>
      <c r="Q1815" s="100">
        <f t="shared" si="279"/>
        <v>0</v>
      </c>
      <c r="R1815" s="105" t="e">
        <f t="shared" si="280"/>
        <v>#DIV/0!</v>
      </c>
      <c r="S1815" s="101" t="e">
        <f t="shared" si="281"/>
        <v>#N/A</v>
      </c>
      <c r="T1815" s="102"/>
      <c r="U1815" s="107"/>
      <c r="V1815" s="5"/>
    </row>
    <row r="1816" spans="1:22" ht="15.6" hidden="1" x14ac:dyDescent="0.3">
      <c r="A1816" s="18"/>
      <c r="B1816" s="92" t="str">
        <f>+IFERROR(VLOOKUP(A1816,'Details local delivery'!B:C,2,0),"-")</f>
        <v>-</v>
      </c>
      <c r="C1816" s="93" t="str">
        <f t="shared" si="275"/>
        <v>-</v>
      </c>
      <c r="D1816" s="94" t="str">
        <f>+IFERROR(VLOOKUP(A1816,'Details local delivery'!B:E,4,0),"-")</f>
        <v>-</v>
      </c>
      <c r="E1816" s="94" t="e">
        <f>VLOOKUP(A1816,'Details local delivery'!B:L,11,0)</f>
        <v>#N/A</v>
      </c>
      <c r="F1816" s="94">
        <f>SUMIFS('Details local delivery'!M:M,'Details local delivery'!G:G,'RECAP Delivery Plan '!A1816)</f>
        <v>0</v>
      </c>
      <c r="G1816" s="94" t="e">
        <f>VLOOKUP(A1816,'Details local delivery'!B:J,9,0)</f>
        <v>#N/A</v>
      </c>
      <c r="H1816" s="95">
        <f>SUMIFS('Details local delivery'!K:K,'Details local delivery'!G:G,'RECAP Delivery Plan '!A1816)</f>
        <v>0</v>
      </c>
      <c r="I1816" s="96">
        <f>SUMIFS('Details local delivery'!Y:Y,'Details local delivery'!B:B,A:A)</f>
        <v>0</v>
      </c>
      <c r="J1816" s="97" t="e">
        <f>AVERAGEIFS('Details local delivery'!W:W,'Details local delivery'!B:B,A1816)</f>
        <v>#DIV/0!</v>
      </c>
      <c r="K1816" s="96">
        <f>_xlfn.MAXIFS('Details local delivery'!Z:Z,'Details local delivery'!B:B,A1816)</f>
        <v>0</v>
      </c>
      <c r="L1816" s="96">
        <f>_xlfn.MAXIFS('Details local delivery'!AA:AA,'Details local delivery'!B:B,A1816)</f>
        <v>0</v>
      </c>
      <c r="M1816" s="256">
        <f>IFERROR(_xlfn.MAXIFS('Details local delivery'!AB:AB,'Details local delivery'!B:B,A1816),"-")</f>
        <v>0</v>
      </c>
      <c r="N1816" s="104" t="e">
        <f t="shared" si="276"/>
        <v>#N/A</v>
      </c>
      <c r="O1816" s="104" t="e">
        <f t="shared" si="277"/>
        <v>#N/A</v>
      </c>
      <c r="P1816" s="99">
        <f t="shared" si="278"/>
        <v>0</v>
      </c>
      <c r="Q1816" s="100">
        <f t="shared" si="279"/>
        <v>0</v>
      </c>
      <c r="R1816" s="105" t="e">
        <f t="shared" si="280"/>
        <v>#DIV/0!</v>
      </c>
      <c r="S1816" s="101" t="e">
        <f t="shared" si="281"/>
        <v>#N/A</v>
      </c>
      <c r="T1816" s="102"/>
      <c r="U1816" s="107"/>
      <c r="V1816" s="5"/>
    </row>
    <row r="1817" spans="1:22" ht="15.6" hidden="1" x14ac:dyDescent="0.3">
      <c r="A1817" s="18"/>
      <c r="B1817" s="92" t="str">
        <f>+IFERROR(VLOOKUP(A1817,'Details local delivery'!B:C,2,0),"-")</f>
        <v>-</v>
      </c>
      <c r="C1817" s="93" t="str">
        <f t="shared" si="275"/>
        <v>-</v>
      </c>
      <c r="D1817" s="94" t="str">
        <f>+IFERROR(VLOOKUP(A1817,'Details local delivery'!B:E,4,0),"-")</f>
        <v>-</v>
      </c>
      <c r="E1817" s="94" t="e">
        <f>VLOOKUP(A1817,'Details local delivery'!B:L,11,0)</f>
        <v>#N/A</v>
      </c>
      <c r="F1817" s="94">
        <f>SUMIFS('Details local delivery'!M:M,'Details local delivery'!G:G,'RECAP Delivery Plan '!A1817)</f>
        <v>0</v>
      </c>
      <c r="G1817" s="94" t="e">
        <f>VLOOKUP(A1817,'Details local delivery'!B:J,9,0)</f>
        <v>#N/A</v>
      </c>
      <c r="H1817" s="95">
        <f>SUMIFS('Details local delivery'!K:K,'Details local delivery'!G:G,'RECAP Delivery Plan '!A1817)</f>
        <v>0</v>
      </c>
      <c r="I1817" s="96">
        <f>SUMIFS('Details local delivery'!Y:Y,'Details local delivery'!B:B,A:A)</f>
        <v>0</v>
      </c>
      <c r="J1817" s="97" t="e">
        <f>AVERAGEIFS('Details local delivery'!W:W,'Details local delivery'!B:B,A1817)</f>
        <v>#DIV/0!</v>
      </c>
      <c r="K1817" s="96">
        <f>_xlfn.MAXIFS('Details local delivery'!Z:Z,'Details local delivery'!B:B,A1817)</f>
        <v>0</v>
      </c>
      <c r="L1817" s="96">
        <f>_xlfn.MAXIFS('Details local delivery'!AA:AA,'Details local delivery'!B:B,A1817)</f>
        <v>0</v>
      </c>
      <c r="M1817" s="256">
        <f>IFERROR(_xlfn.MAXIFS('Details local delivery'!AB:AB,'Details local delivery'!B:B,A1817),"-")</f>
        <v>0</v>
      </c>
      <c r="N1817" s="104" t="e">
        <f t="shared" si="276"/>
        <v>#N/A</v>
      </c>
      <c r="O1817" s="104" t="e">
        <f t="shared" si="277"/>
        <v>#N/A</v>
      </c>
      <c r="P1817" s="99">
        <f t="shared" si="278"/>
        <v>0</v>
      </c>
      <c r="Q1817" s="100">
        <f t="shared" si="279"/>
        <v>0</v>
      </c>
      <c r="R1817" s="105" t="e">
        <f t="shared" si="280"/>
        <v>#DIV/0!</v>
      </c>
      <c r="S1817" s="101" t="e">
        <f t="shared" si="281"/>
        <v>#N/A</v>
      </c>
      <c r="T1817" s="102"/>
      <c r="U1817" s="107"/>
      <c r="V1817" s="5"/>
    </row>
    <row r="1818" spans="1:22" ht="15.6" hidden="1" x14ac:dyDescent="0.3">
      <c r="A1818" s="18"/>
      <c r="B1818" s="92" t="str">
        <f>+IFERROR(VLOOKUP(A1818,'Details local delivery'!B:C,2,0),"-")</f>
        <v>-</v>
      </c>
      <c r="C1818" s="93" t="str">
        <f t="shared" si="275"/>
        <v>-</v>
      </c>
      <c r="D1818" s="94" t="str">
        <f>+IFERROR(VLOOKUP(A1818,'Details local delivery'!B:E,4,0),"-")</f>
        <v>-</v>
      </c>
      <c r="E1818" s="94" t="e">
        <f>VLOOKUP(A1818,'Details local delivery'!B:L,11,0)</f>
        <v>#N/A</v>
      </c>
      <c r="F1818" s="94">
        <f>SUMIFS('Details local delivery'!M:M,'Details local delivery'!G:G,'RECAP Delivery Plan '!A1818)</f>
        <v>0</v>
      </c>
      <c r="G1818" s="94" t="e">
        <f>VLOOKUP(A1818,'Details local delivery'!B:J,9,0)</f>
        <v>#N/A</v>
      </c>
      <c r="H1818" s="95">
        <f>SUMIFS('Details local delivery'!K:K,'Details local delivery'!G:G,'RECAP Delivery Plan '!A1818)</f>
        <v>0</v>
      </c>
      <c r="I1818" s="96">
        <f>SUMIFS('Details local delivery'!Y:Y,'Details local delivery'!B:B,A:A)</f>
        <v>0</v>
      </c>
      <c r="J1818" s="97" t="e">
        <f>AVERAGEIFS('Details local delivery'!W:W,'Details local delivery'!B:B,A1818)</f>
        <v>#DIV/0!</v>
      </c>
      <c r="K1818" s="96">
        <f>_xlfn.MAXIFS('Details local delivery'!Z:Z,'Details local delivery'!B:B,A1818)</f>
        <v>0</v>
      </c>
      <c r="L1818" s="96">
        <f>_xlfn.MAXIFS('Details local delivery'!AA:AA,'Details local delivery'!B:B,A1818)</f>
        <v>0</v>
      </c>
      <c r="M1818" s="96">
        <f>_xlfn.MAXIFS('Details local delivery'!AB:AB,'Details local delivery'!B:B,A1818)</f>
        <v>0</v>
      </c>
      <c r="N1818" s="104" t="e">
        <f t="shared" si="276"/>
        <v>#N/A</v>
      </c>
      <c r="O1818" s="104" t="e">
        <f t="shared" si="277"/>
        <v>#N/A</v>
      </c>
      <c r="P1818" s="99">
        <f t="shared" si="278"/>
        <v>0</v>
      </c>
      <c r="Q1818" s="100">
        <f t="shared" si="279"/>
        <v>0</v>
      </c>
      <c r="R1818" s="105" t="e">
        <f t="shared" si="280"/>
        <v>#DIV/0!</v>
      </c>
      <c r="S1818" s="101" t="e">
        <f t="shared" si="281"/>
        <v>#N/A</v>
      </c>
      <c r="T1818" s="102"/>
      <c r="U1818" s="107"/>
      <c r="V1818" s="5"/>
    </row>
    <row r="1819" spans="1:22" ht="15.6" hidden="1" x14ac:dyDescent="0.3">
      <c r="A1819" s="18"/>
      <c r="B1819" s="92" t="str">
        <f>+IFERROR(VLOOKUP(A1819,'Details local delivery'!B:C,2,0),"-")</f>
        <v>-</v>
      </c>
      <c r="C1819" s="93" t="str">
        <f t="shared" si="275"/>
        <v>-</v>
      </c>
      <c r="D1819" s="94" t="str">
        <f>+IFERROR(VLOOKUP(A1819,'Details local delivery'!B:E,4,0),"-")</f>
        <v>-</v>
      </c>
      <c r="E1819" s="94" t="e">
        <f>VLOOKUP(A1819,'Details local delivery'!B:L,11,0)</f>
        <v>#N/A</v>
      </c>
      <c r="F1819" s="94">
        <f>SUMIFS('Details local delivery'!M:M,'Details local delivery'!G:G,'RECAP Delivery Plan '!A1819)</f>
        <v>0</v>
      </c>
      <c r="G1819" s="94" t="e">
        <f>VLOOKUP(A1819,'Details local delivery'!B:J,9,0)</f>
        <v>#N/A</v>
      </c>
      <c r="H1819" s="95">
        <f>SUMIFS('Details local delivery'!K:K,'Details local delivery'!G:G,'RECAP Delivery Plan '!A1819)</f>
        <v>0</v>
      </c>
      <c r="I1819" s="96">
        <f>SUMIFS('Details local delivery'!Y:Y,'Details local delivery'!B:B,A:A)</f>
        <v>0</v>
      </c>
      <c r="J1819" s="97" t="e">
        <f>AVERAGEIFS('Details local delivery'!W:W,'Details local delivery'!B:B,A1819)</f>
        <v>#DIV/0!</v>
      </c>
      <c r="K1819" s="96">
        <f>_xlfn.MAXIFS('Details local delivery'!Z:Z,'Details local delivery'!B:B,A1819)</f>
        <v>0</v>
      </c>
      <c r="L1819" s="96">
        <f>_xlfn.MAXIFS('Details local delivery'!AA:AA,'Details local delivery'!B:B,A1819)</f>
        <v>0</v>
      </c>
      <c r="M1819" s="96">
        <f>_xlfn.MAXIFS('Details local delivery'!AB:AB,'Details local delivery'!B:B,A1819)</f>
        <v>0</v>
      </c>
      <c r="N1819" s="104" t="e">
        <f t="shared" si="276"/>
        <v>#N/A</v>
      </c>
      <c r="O1819" s="104" t="e">
        <f t="shared" si="277"/>
        <v>#N/A</v>
      </c>
      <c r="P1819" s="99">
        <f t="shared" si="278"/>
        <v>0</v>
      </c>
      <c r="Q1819" s="100">
        <f t="shared" si="279"/>
        <v>0</v>
      </c>
      <c r="R1819" s="105" t="e">
        <f t="shared" si="280"/>
        <v>#DIV/0!</v>
      </c>
      <c r="S1819" s="101" t="e">
        <f t="shared" si="281"/>
        <v>#N/A</v>
      </c>
      <c r="T1819" s="102"/>
      <c r="U1819" s="107"/>
      <c r="V1819" s="5"/>
    </row>
    <row r="1820" spans="1:22" ht="15.6" hidden="1" x14ac:dyDescent="0.3">
      <c r="A1820" s="18"/>
      <c r="B1820" s="92" t="str">
        <f>+IFERROR(VLOOKUP(A1820,'Details local delivery'!B:C,2,0),"-")</f>
        <v>-</v>
      </c>
      <c r="C1820" s="93" t="str">
        <f t="shared" si="275"/>
        <v>-</v>
      </c>
      <c r="D1820" s="94" t="str">
        <f>+IFERROR(VLOOKUP(A1820,'Details local delivery'!B:E,4,0),"-")</f>
        <v>-</v>
      </c>
      <c r="E1820" s="94" t="e">
        <f>VLOOKUP(A1820,'Details local delivery'!B:L,11,0)</f>
        <v>#N/A</v>
      </c>
      <c r="F1820" s="94">
        <f>SUMIFS('Details local delivery'!M:M,'Details local delivery'!G:G,'RECAP Delivery Plan '!A1820)</f>
        <v>0</v>
      </c>
      <c r="G1820" s="94" t="e">
        <f>VLOOKUP(A1820,'Details local delivery'!B:J,9,0)</f>
        <v>#N/A</v>
      </c>
      <c r="H1820" s="95">
        <f>SUMIFS('Details local delivery'!K:K,'Details local delivery'!G:G,'RECAP Delivery Plan '!A1820)</f>
        <v>0</v>
      </c>
      <c r="I1820" s="96">
        <f>SUMIFS('Details local delivery'!Y:Y,'Details local delivery'!B:B,A:A)</f>
        <v>0</v>
      </c>
      <c r="J1820" s="97" t="e">
        <f>AVERAGEIFS('Details local delivery'!W:W,'Details local delivery'!B:B,A1820)</f>
        <v>#DIV/0!</v>
      </c>
      <c r="K1820" s="96">
        <f>_xlfn.MAXIFS('Details local delivery'!Z:Z,'Details local delivery'!B:B,A1820)</f>
        <v>0</v>
      </c>
      <c r="L1820" s="96">
        <f>_xlfn.MAXIFS('Details local delivery'!AA:AA,'Details local delivery'!B:B,A1820)</f>
        <v>0</v>
      </c>
      <c r="M1820" s="96">
        <f>_xlfn.MAXIFS('Details local delivery'!AB:AB,'Details local delivery'!B:B,A1820)</f>
        <v>0</v>
      </c>
      <c r="N1820" s="104" t="e">
        <f t="shared" si="276"/>
        <v>#N/A</v>
      </c>
      <c r="O1820" s="104" t="e">
        <f t="shared" si="277"/>
        <v>#N/A</v>
      </c>
      <c r="P1820" s="99">
        <f t="shared" si="278"/>
        <v>0</v>
      </c>
      <c r="Q1820" s="100">
        <f t="shared" si="279"/>
        <v>0</v>
      </c>
      <c r="R1820" s="105" t="e">
        <f t="shared" si="280"/>
        <v>#DIV/0!</v>
      </c>
      <c r="S1820" s="101" t="e">
        <f t="shared" si="281"/>
        <v>#N/A</v>
      </c>
      <c r="T1820" s="102"/>
      <c r="U1820" s="107"/>
      <c r="V1820" s="5"/>
    </row>
    <row r="1821" spans="1:22" ht="15.6" hidden="1" x14ac:dyDescent="0.3">
      <c r="A1821" s="18"/>
      <c r="B1821" s="92" t="str">
        <f>+IFERROR(VLOOKUP(A1821,'Details local delivery'!B:C,2,0),"-")</f>
        <v>-</v>
      </c>
      <c r="C1821" s="93" t="str">
        <f t="shared" si="275"/>
        <v>-</v>
      </c>
      <c r="D1821" s="94" t="str">
        <f>+IFERROR(VLOOKUP(A1821,'Details local delivery'!B:E,4,0),"-")</f>
        <v>-</v>
      </c>
      <c r="E1821" s="94" t="e">
        <f>VLOOKUP(A1821,'Details local delivery'!B:L,11,0)</f>
        <v>#N/A</v>
      </c>
      <c r="F1821" s="94">
        <f>SUMIFS('Details local delivery'!M:M,'Details local delivery'!G:G,'RECAP Delivery Plan '!A1821)</f>
        <v>0</v>
      </c>
      <c r="G1821" s="94" t="e">
        <f>VLOOKUP(A1821,'Details local delivery'!B:J,9,0)</f>
        <v>#N/A</v>
      </c>
      <c r="H1821" s="95">
        <f>SUMIFS('Details local delivery'!K:K,'Details local delivery'!G:G,'RECAP Delivery Plan '!A1821)</f>
        <v>0</v>
      </c>
      <c r="I1821" s="96">
        <f>SUMIFS('Details local delivery'!Y:Y,'Details local delivery'!B:B,A:A)</f>
        <v>0</v>
      </c>
      <c r="J1821" s="97" t="e">
        <f>AVERAGEIFS('Details local delivery'!W:W,'Details local delivery'!B:B,A1821)</f>
        <v>#DIV/0!</v>
      </c>
      <c r="K1821" s="96">
        <f>_xlfn.MAXIFS('Details local delivery'!Z:Z,'Details local delivery'!B:B,A1821)</f>
        <v>0</v>
      </c>
      <c r="L1821" s="96">
        <f>_xlfn.MAXIFS('Details local delivery'!AA:AA,'Details local delivery'!B:B,A1821)</f>
        <v>0</v>
      </c>
      <c r="M1821" s="96">
        <f>_xlfn.MAXIFS('Details local delivery'!AB:AB,'Details local delivery'!B:B,A1821)</f>
        <v>0</v>
      </c>
      <c r="N1821" s="104" t="e">
        <f t="shared" si="276"/>
        <v>#N/A</v>
      </c>
      <c r="O1821" s="104" t="e">
        <f t="shared" si="277"/>
        <v>#N/A</v>
      </c>
      <c r="P1821" s="99">
        <f t="shared" si="278"/>
        <v>0</v>
      </c>
      <c r="Q1821" s="100">
        <f t="shared" si="279"/>
        <v>0</v>
      </c>
      <c r="R1821" s="105" t="e">
        <f t="shared" si="280"/>
        <v>#DIV/0!</v>
      </c>
      <c r="S1821" s="101" t="e">
        <f t="shared" si="281"/>
        <v>#N/A</v>
      </c>
      <c r="T1821" s="102"/>
      <c r="U1821" s="107"/>
      <c r="V1821" s="5"/>
    </row>
    <row r="1822" spans="1:22" ht="15.6" hidden="1" x14ac:dyDescent="0.3">
      <c r="A1822" s="18"/>
      <c r="B1822" s="92" t="str">
        <f>+IFERROR(VLOOKUP(A1822,'Details local delivery'!B:C,2,0),"-")</f>
        <v>-</v>
      </c>
      <c r="C1822" s="93" t="str">
        <f t="shared" si="275"/>
        <v>-</v>
      </c>
      <c r="D1822" s="94" t="str">
        <f>+IFERROR(VLOOKUP(A1822,'Details local delivery'!B:E,4,0),"-")</f>
        <v>-</v>
      </c>
      <c r="E1822" s="94" t="e">
        <f>VLOOKUP(A1822,'Details local delivery'!B:L,11,0)</f>
        <v>#N/A</v>
      </c>
      <c r="F1822" s="94">
        <f>SUMIFS('Details local delivery'!M:M,'Details local delivery'!G:G,'RECAP Delivery Plan '!A1822)</f>
        <v>0</v>
      </c>
      <c r="G1822" s="94" t="e">
        <f>VLOOKUP(A1822,'Details local delivery'!B:J,9,0)</f>
        <v>#N/A</v>
      </c>
      <c r="H1822" s="95">
        <f>SUMIFS('Details local delivery'!K:K,'Details local delivery'!G:G,'RECAP Delivery Plan '!A1822)</f>
        <v>0</v>
      </c>
      <c r="I1822" s="96">
        <f>SUMIFS('Details local delivery'!Y:Y,'Details local delivery'!B:B,A:A)</f>
        <v>0</v>
      </c>
      <c r="J1822" s="97" t="e">
        <f>AVERAGEIFS('Details local delivery'!W:W,'Details local delivery'!B:B,A1822)</f>
        <v>#DIV/0!</v>
      </c>
      <c r="K1822" s="96">
        <f>_xlfn.MAXIFS('Details local delivery'!Z:Z,'Details local delivery'!B:B,A1822)</f>
        <v>0</v>
      </c>
      <c r="L1822" s="96">
        <f>_xlfn.MAXIFS('Details local delivery'!AA:AA,'Details local delivery'!B:B,A1822)</f>
        <v>0</v>
      </c>
      <c r="M1822" s="96">
        <f>_xlfn.MAXIFS('Details local delivery'!AB:AB,'Details local delivery'!B:B,A1822)</f>
        <v>0</v>
      </c>
      <c r="N1822" s="104" t="e">
        <f t="shared" si="276"/>
        <v>#N/A</v>
      </c>
      <c r="O1822" s="104" t="e">
        <f t="shared" si="277"/>
        <v>#N/A</v>
      </c>
      <c r="P1822" s="99">
        <f t="shared" si="278"/>
        <v>0</v>
      </c>
      <c r="Q1822" s="100">
        <f t="shared" si="279"/>
        <v>0</v>
      </c>
      <c r="R1822" s="105" t="e">
        <f t="shared" si="280"/>
        <v>#DIV/0!</v>
      </c>
      <c r="S1822" s="101" t="e">
        <f t="shared" si="281"/>
        <v>#N/A</v>
      </c>
      <c r="T1822" s="102"/>
      <c r="U1822" s="107"/>
      <c r="V1822" s="5"/>
    </row>
    <row r="1823" spans="1:22" ht="15.6" hidden="1" x14ac:dyDescent="0.3">
      <c r="A1823" s="18"/>
      <c r="B1823" s="92" t="str">
        <f>+IFERROR(VLOOKUP(A1823,'Details local delivery'!B:C,2,0),"-")</f>
        <v>-</v>
      </c>
      <c r="C1823" s="93" t="str">
        <f t="shared" si="275"/>
        <v>-</v>
      </c>
      <c r="D1823" s="94" t="str">
        <f>+IFERROR(VLOOKUP(A1823,'Details local delivery'!B:E,4,0),"-")</f>
        <v>-</v>
      </c>
      <c r="E1823" s="94" t="e">
        <f>VLOOKUP(A1823,'Details local delivery'!B:L,11,0)</f>
        <v>#N/A</v>
      </c>
      <c r="F1823" s="94">
        <f>SUMIFS('Details local delivery'!M:M,'Details local delivery'!G:G,'RECAP Delivery Plan '!A1823)</f>
        <v>0</v>
      </c>
      <c r="G1823" s="94" t="e">
        <f>VLOOKUP(A1823,'Details local delivery'!B:J,9,0)</f>
        <v>#N/A</v>
      </c>
      <c r="H1823" s="95">
        <f>SUMIFS('Details local delivery'!K:K,'Details local delivery'!G:G,'RECAP Delivery Plan '!A1823)</f>
        <v>0</v>
      </c>
      <c r="I1823" s="96">
        <f>SUMIFS('Details local delivery'!Y:Y,'Details local delivery'!B:B,A:A)</f>
        <v>0</v>
      </c>
      <c r="J1823" s="97" t="e">
        <f>AVERAGEIFS('Details local delivery'!W:W,'Details local delivery'!B:B,A1823)</f>
        <v>#DIV/0!</v>
      </c>
      <c r="K1823" s="96">
        <f>_xlfn.MAXIFS('Details local delivery'!Z:Z,'Details local delivery'!B:B,A1823)</f>
        <v>0</v>
      </c>
      <c r="L1823" s="96">
        <f>_xlfn.MAXIFS('Details local delivery'!AA:AA,'Details local delivery'!B:B,A1823)</f>
        <v>0</v>
      </c>
      <c r="M1823" s="256">
        <f>IFERROR(_xlfn.MAXIFS('Details local delivery'!AB:AB,'Details local delivery'!B:B,A1823),"-")</f>
        <v>0</v>
      </c>
      <c r="N1823" s="104" t="e">
        <f t="shared" si="276"/>
        <v>#N/A</v>
      </c>
      <c r="O1823" s="104" t="e">
        <f t="shared" si="277"/>
        <v>#N/A</v>
      </c>
      <c r="P1823" s="99">
        <f t="shared" si="278"/>
        <v>0</v>
      </c>
      <c r="Q1823" s="100">
        <f t="shared" si="279"/>
        <v>0</v>
      </c>
      <c r="R1823" s="105" t="e">
        <f t="shared" si="280"/>
        <v>#DIV/0!</v>
      </c>
      <c r="S1823" s="101" t="e">
        <f t="shared" si="281"/>
        <v>#N/A</v>
      </c>
      <c r="T1823" s="102"/>
      <c r="U1823" s="107"/>
      <c r="V1823" s="5"/>
    </row>
    <row r="1824" spans="1:22" ht="15.6" hidden="1" x14ac:dyDescent="0.3">
      <c r="A1824" s="18"/>
      <c r="B1824" s="92" t="str">
        <f>+IFERROR(VLOOKUP(A1824,'Details local delivery'!B:C,2,0),"-")</f>
        <v>-</v>
      </c>
      <c r="C1824" s="93" t="str">
        <f t="shared" si="275"/>
        <v>-</v>
      </c>
      <c r="D1824" s="94" t="str">
        <f>+IFERROR(VLOOKUP(A1824,'Details local delivery'!B:E,4,0),"-")</f>
        <v>-</v>
      </c>
      <c r="E1824" s="94" t="e">
        <f>VLOOKUP(A1824,'Details local delivery'!B:L,11,0)</f>
        <v>#N/A</v>
      </c>
      <c r="F1824" s="94">
        <f>SUMIFS('Details local delivery'!M:M,'Details local delivery'!G:G,'RECAP Delivery Plan '!A1824)</f>
        <v>0</v>
      </c>
      <c r="G1824" s="94" t="e">
        <f>VLOOKUP(A1824,'Details local delivery'!B:J,9,0)</f>
        <v>#N/A</v>
      </c>
      <c r="H1824" s="95">
        <f>SUMIFS('Details local delivery'!K:K,'Details local delivery'!G:G,'RECAP Delivery Plan '!A1824)</f>
        <v>0</v>
      </c>
      <c r="I1824" s="96">
        <f>SUMIFS('Details local delivery'!Y:Y,'Details local delivery'!B:B,A:A)</f>
        <v>0</v>
      </c>
      <c r="J1824" s="97" t="e">
        <f>AVERAGEIFS('Details local delivery'!W:W,'Details local delivery'!B:B,A1824)</f>
        <v>#DIV/0!</v>
      </c>
      <c r="K1824" s="96">
        <f>_xlfn.MAXIFS('Details local delivery'!Z:Z,'Details local delivery'!B:B,A1824)</f>
        <v>0</v>
      </c>
      <c r="L1824" s="96">
        <f>_xlfn.MAXIFS('Details local delivery'!AA:AA,'Details local delivery'!B:B,A1824)</f>
        <v>0</v>
      </c>
      <c r="M1824" s="256">
        <f>IFERROR(_xlfn.MAXIFS('Details local delivery'!AB:AB,'Details local delivery'!B:B,A1824),"-")</f>
        <v>0</v>
      </c>
      <c r="N1824" s="104" t="e">
        <f t="shared" si="276"/>
        <v>#N/A</v>
      </c>
      <c r="O1824" s="104" t="e">
        <f t="shared" si="277"/>
        <v>#N/A</v>
      </c>
      <c r="P1824" s="99">
        <f t="shared" si="278"/>
        <v>0</v>
      </c>
      <c r="Q1824" s="100">
        <f t="shared" si="279"/>
        <v>0</v>
      </c>
      <c r="R1824" s="105" t="e">
        <f t="shared" si="280"/>
        <v>#DIV/0!</v>
      </c>
      <c r="S1824" s="101" t="e">
        <f t="shared" si="281"/>
        <v>#N/A</v>
      </c>
      <c r="T1824" s="102"/>
      <c r="U1824" s="107"/>
      <c r="V1824" s="5"/>
    </row>
    <row r="1825" spans="1:22" ht="15.6" hidden="1" x14ac:dyDescent="0.3">
      <c r="A1825" s="18"/>
      <c r="B1825" s="92" t="str">
        <f>+IFERROR(VLOOKUP(A1825,'Details local delivery'!B:C,2,0),"-")</f>
        <v>-</v>
      </c>
      <c r="C1825" s="93" t="str">
        <f t="shared" ref="C1825:C1838" si="282">B1825</f>
        <v>-</v>
      </c>
      <c r="D1825" s="94" t="str">
        <f>+IFERROR(VLOOKUP(A1825,'Details local delivery'!B:E,4,0),"-")</f>
        <v>-</v>
      </c>
      <c r="E1825" s="94" t="e">
        <f>VLOOKUP(A1825,'Details local delivery'!B:L,11,0)</f>
        <v>#N/A</v>
      </c>
      <c r="F1825" s="94">
        <f>SUMIFS('Details local delivery'!M:M,'Details local delivery'!G:G,'RECAP Delivery Plan '!A1825)</f>
        <v>0</v>
      </c>
      <c r="G1825" s="94" t="e">
        <f>VLOOKUP(A1825,'Details local delivery'!B:J,9,0)</f>
        <v>#N/A</v>
      </c>
      <c r="H1825" s="95">
        <f>SUMIFS('Details local delivery'!K:K,'Details local delivery'!G:G,'RECAP Delivery Plan '!A1825)</f>
        <v>0</v>
      </c>
      <c r="I1825" s="96">
        <f>SUMIFS('Details local delivery'!Y:Y,'Details local delivery'!B:B,A:A)</f>
        <v>0</v>
      </c>
      <c r="J1825" s="97" t="e">
        <f>AVERAGEIFS('Details local delivery'!W:W,'Details local delivery'!B:B,A1825)</f>
        <v>#DIV/0!</v>
      </c>
      <c r="K1825" s="96">
        <f>_xlfn.MAXIFS('Details local delivery'!Z:Z,'Details local delivery'!B:B,A1825)</f>
        <v>0</v>
      </c>
      <c r="L1825" s="96">
        <f>_xlfn.MAXIFS('Details local delivery'!AA:AA,'Details local delivery'!B:B,A1825)</f>
        <v>0</v>
      </c>
      <c r="M1825" s="256">
        <f>IFERROR(_xlfn.MAXIFS('Details local delivery'!AB:AB,'Details local delivery'!B:B,A1825),"-")</f>
        <v>0</v>
      </c>
      <c r="N1825" s="104" t="e">
        <f t="shared" ref="N1825:N1838" si="283">+F1825/E1825</f>
        <v>#N/A</v>
      </c>
      <c r="O1825" s="104" t="e">
        <f t="shared" ref="O1825:O1838" si="284">+H1825/G1825</f>
        <v>#N/A</v>
      </c>
      <c r="P1825" s="99">
        <f t="shared" ref="P1825:P1838" si="285">K1825+L1825+M1825</f>
        <v>0</v>
      </c>
      <c r="Q1825" s="100">
        <f t="shared" ref="Q1825:Q1838" si="286">P1825+I1825</f>
        <v>0</v>
      </c>
      <c r="R1825" s="105" t="e">
        <f t="shared" ref="R1825:R1838" si="287">Q1825/P1825</f>
        <v>#DIV/0!</v>
      </c>
      <c r="S1825" s="101" t="e">
        <f t="shared" si="281"/>
        <v>#N/A</v>
      </c>
      <c r="T1825" s="102"/>
      <c r="U1825" s="107"/>
      <c r="V1825" s="5"/>
    </row>
    <row r="1826" spans="1:22" ht="15.6" hidden="1" x14ac:dyDescent="0.3">
      <c r="A1826" s="18"/>
      <c r="B1826" s="92" t="str">
        <f>+IFERROR(VLOOKUP(A1826,'Details local delivery'!B:C,2,0),"-")</f>
        <v>-</v>
      </c>
      <c r="C1826" s="93" t="str">
        <f t="shared" si="282"/>
        <v>-</v>
      </c>
      <c r="D1826" s="94" t="str">
        <f>+IFERROR(VLOOKUP(A1826,'Details local delivery'!B:E,4,0),"-")</f>
        <v>-</v>
      </c>
      <c r="E1826" s="94" t="e">
        <f>VLOOKUP(A1826,'Details local delivery'!B:L,11,0)</f>
        <v>#N/A</v>
      </c>
      <c r="F1826" s="94">
        <f>SUMIFS('Details local delivery'!M:M,'Details local delivery'!G:G,'RECAP Delivery Plan '!A1826)</f>
        <v>0</v>
      </c>
      <c r="G1826" s="94" t="e">
        <f>VLOOKUP(A1826,'Details local delivery'!B:J,9,0)</f>
        <v>#N/A</v>
      </c>
      <c r="H1826" s="95">
        <f>SUMIFS('Details local delivery'!K:K,'Details local delivery'!G:G,'RECAP Delivery Plan '!A1826)</f>
        <v>0</v>
      </c>
      <c r="I1826" s="96">
        <f>SUMIFS('Details local delivery'!Y:Y,'Details local delivery'!B:B,A:A)</f>
        <v>0</v>
      </c>
      <c r="J1826" s="97" t="e">
        <f>AVERAGEIFS('Details local delivery'!W:W,'Details local delivery'!B:B,A1826)</f>
        <v>#DIV/0!</v>
      </c>
      <c r="K1826" s="96">
        <f>_xlfn.MAXIFS('Details local delivery'!Z:Z,'Details local delivery'!B:B,A1826)</f>
        <v>0</v>
      </c>
      <c r="L1826" s="96">
        <f>_xlfn.MAXIFS('Details local delivery'!AA:AA,'Details local delivery'!B:B,A1826)</f>
        <v>0</v>
      </c>
      <c r="M1826" s="256">
        <f>IFERROR(_xlfn.MAXIFS('Details local delivery'!AB:AB,'Details local delivery'!B:B,A1826),"-")</f>
        <v>0</v>
      </c>
      <c r="N1826" s="104" t="e">
        <f t="shared" si="283"/>
        <v>#N/A</v>
      </c>
      <c r="O1826" s="104" t="e">
        <f t="shared" si="284"/>
        <v>#N/A</v>
      </c>
      <c r="P1826" s="99">
        <f t="shared" si="285"/>
        <v>0</v>
      </c>
      <c r="Q1826" s="100">
        <f t="shared" si="286"/>
        <v>0</v>
      </c>
      <c r="R1826" s="105" t="e">
        <f t="shared" si="287"/>
        <v>#DIV/0!</v>
      </c>
      <c r="S1826" s="101" t="e">
        <f t="shared" si="281"/>
        <v>#N/A</v>
      </c>
      <c r="T1826" s="102"/>
      <c r="U1826" s="107"/>
      <c r="V1826" s="5"/>
    </row>
    <row r="1827" spans="1:22" ht="15.6" hidden="1" x14ac:dyDescent="0.3">
      <c r="A1827" s="18"/>
      <c r="B1827" s="92" t="str">
        <f>+IFERROR(VLOOKUP(A1827,'Details local delivery'!B:C,2,0),"-")</f>
        <v>-</v>
      </c>
      <c r="C1827" s="93" t="str">
        <f t="shared" si="282"/>
        <v>-</v>
      </c>
      <c r="D1827" s="94" t="str">
        <f>+IFERROR(VLOOKUP(A1827,'Details local delivery'!B:E,4,0),"-")</f>
        <v>-</v>
      </c>
      <c r="E1827" s="94" t="e">
        <f>VLOOKUP(A1827,'Details local delivery'!B:L,11,0)</f>
        <v>#N/A</v>
      </c>
      <c r="F1827" s="94">
        <f>SUMIFS('Details local delivery'!M:M,'Details local delivery'!G:G,'RECAP Delivery Plan '!A1827)</f>
        <v>0</v>
      </c>
      <c r="G1827" s="94" t="e">
        <f>VLOOKUP(A1827,'Details local delivery'!B:J,9,0)</f>
        <v>#N/A</v>
      </c>
      <c r="H1827" s="95">
        <f>SUMIFS('Details local delivery'!K:K,'Details local delivery'!G:G,'RECAP Delivery Plan '!A1827)</f>
        <v>0</v>
      </c>
      <c r="I1827" s="96">
        <f>SUMIFS('Details local delivery'!Y:Y,'Details local delivery'!B:B,A:A)</f>
        <v>0</v>
      </c>
      <c r="J1827" s="97" t="e">
        <f>AVERAGEIFS('Details local delivery'!W:W,'Details local delivery'!B:B,A1827)</f>
        <v>#DIV/0!</v>
      </c>
      <c r="K1827" s="96">
        <f>_xlfn.MAXIFS('Details local delivery'!Z:Z,'Details local delivery'!B:B,A1827)</f>
        <v>0</v>
      </c>
      <c r="L1827" s="96">
        <f>_xlfn.MAXIFS('Details local delivery'!AA:AA,'Details local delivery'!B:B,A1827)</f>
        <v>0</v>
      </c>
      <c r="M1827" s="256">
        <f>IFERROR(_xlfn.MAXIFS('Details local delivery'!AB:AB,'Details local delivery'!B:B,A1827),"-")</f>
        <v>0</v>
      </c>
      <c r="N1827" s="104" t="e">
        <f t="shared" si="283"/>
        <v>#N/A</v>
      </c>
      <c r="O1827" s="104" t="e">
        <f t="shared" si="284"/>
        <v>#N/A</v>
      </c>
      <c r="P1827" s="99">
        <f t="shared" si="285"/>
        <v>0</v>
      </c>
      <c r="Q1827" s="100">
        <f t="shared" si="286"/>
        <v>0</v>
      </c>
      <c r="R1827" s="105" t="e">
        <f t="shared" si="287"/>
        <v>#DIV/0!</v>
      </c>
      <c r="S1827" s="101" t="e">
        <f t="shared" si="281"/>
        <v>#N/A</v>
      </c>
      <c r="T1827" s="102"/>
      <c r="U1827" s="107"/>
      <c r="V1827" s="5"/>
    </row>
    <row r="1828" spans="1:22" ht="15.6" hidden="1" x14ac:dyDescent="0.3">
      <c r="A1828" s="18"/>
      <c r="B1828" s="92" t="str">
        <f>+IFERROR(VLOOKUP(A1828,'Details local delivery'!B:C,2,0),"-")</f>
        <v>-</v>
      </c>
      <c r="C1828" s="93" t="str">
        <f t="shared" si="282"/>
        <v>-</v>
      </c>
      <c r="D1828" s="94" t="str">
        <f>+IFERROR(VLOOKUP(A1828,'Details local delivery'!B:E,4,0),"-")</f>
        <v>-</v>
      </c>
      <c r="E1828" s="94" t="e">
        <f>VLOOKUP(A1828,'Details local delivery'!B:L,11,0)</f>
        <v>#N/A</v>
      </c>
      <c r="F1828" s="94">
        <f>SUMIFS('Details local delivery'!M:M,'Details local delivery'!G:G,'RECAP Delivery Plan '!A1828)</f>
        <v>0</v>
      </c>
      <c r="G1828" s="94" t="e">
        <f>VLOOKUP(A1828,'Details local delivery'!B:J,9,0)</f>
        <v>#N/A</v>
      </c>
      <c r="H1828" s="95">
        <f>SUMIFS('Details local delivery'!K:K,'Details local delivery'!G:G,'RECAP Delivery Plan '!A1828)</f>
        <v>0</v>
      </c>
      <c r="I1828" s="96">
        <f>SUMIFS('Details local delivery'!Y:Y,'Details local delivery'!B:B,A:A)</f>
        <v>0</v>
      </c>
      <c r="J1828" s="97" t="e">
        <f>AVERAGEIFS('Details local delivery'!W:W,'Details local delivery'!B:B,A1828)</f>
        <v>#DIV/0!</v>
      </c>
      <c r="K1828" s="96">
        <f>_xlfn.MAXIFS('Details local delivery'!Z:Z,'Details local delivery'!B:B,A1828)</f>
        <v>0</v>
      </c>
      <c r="L1828" s="96">
        <f>_xlfn.MAXIFS('Details local delivery'!AA:AA,'Details local delivery'!B:B,A1828)</f>
        <v>0</v>
      </c>
      <c r="M1828" s="256">
        <f>IFERROR(_xlfn.MAXIFS('Details local delivery'!AB:AB,'Details local delivery'!B:B,A1828),"-")</f>
        <v>0</v>
      </c>
      <c r="N1828" s="104" t="e">
        <f t="shared" si="283"/>
        <v>#N/A</v>
      </c>
      <c r="O1828" s="104" t="e">
        <f t="shared" si="284"/>
        <v>#N/A</v>
      </c>
      <c r="P1828" s="99">
        <f t="shared" si="285"/>
        <v>0</v>
      </c>
      <c r="Q1828" s="100">
        <f t="shared" si="286"/>
        <v>0</v>
      </c>
      <c r="R1828" s="105" t="e">
        <f t="shared" si="287"/>
        <v>#DIV/0!</v>
      </c>
      <c r="S1828" s="101" t="e">
        <f t="shared" si="281"/>
        <v>#N/A</v>
      </c>
      <c r="T1828" s="102"/>
      <c r="U1828" s="107"/>
      <c r="V1828" s="5"/>
    </row>
    <row r="1829" spans="1:22" ht="15.6" hidden="1" x14ac:dyDescent="0.3">
      <c r="A1829" s="18"/>
      <c r="B1829" s="92" t="str">
        <f>+IFERROR(VLOOKUP(A1829,'Details local delivery'!B:C,2,0),"-")</f>
        <v>-</v>
      </c>
      <c r="C1829" s="93" t="str">
        <f t="shared" si="282"/>
        <v>-</v>
      </c>
      <c r="D1829" s="94" t="str">
        <f>+IFERROR(VLOOKUP(A1829,'Details local delivery'!B:E,4,0),"-")</f>
        <v>-</v>
      </c>
      <c r="E1829" s="94" t="e">
        <f>VLOOKUP(A1829,'Details local delivery'!B:L,11,0)</f>
        <v>#N/A</v>
      </c>
      <c r="F1829" s="94">
        <f>SUMIFS('Details local delivery'!M:M,'Details local delivery'!G:G,'RECAP Delivery Plan '!A1829)</f>
        <v>0</v>
      </c>
      <c r="G1829" s="94" t="e">
        <f>VLOOKUP(A1829,'Details local delivery'!B:J,9,0)</f>
        <v>#N/A</v>
      </c>
      <c r="H1829" s="95">
        <f>SUMIFS('Details local delivery'!K:K,'Details local delivery'!G:G,'RECAP Delivery Plan '!A1829)</f>
        <v>0</v>
      </c>
      <c r="I1829" s="96">
        <f>SUMIFS('Details local delivery'!Y:Y,'Details local delivery'!B:B,A:A)</f>
        <v>0</v>
      </c>
      <c r="J1829" s="97" t="e">
        <f>AVERAGEIFS('Details local delivery'!W:W,'Details local delivery'!B:B,A1829)</f>
        <v>#DIV/0!</v>
      </c>
      <c r="K1829" s="96">
        <f>_xlfn.MAXIFS('Details local delivery'!Z:Z,'Details local delivery'!B:B,A1829)</f>
        <v>0</v>
      </c>
      <c r="L1829" s="96">
        <f>_xlfn.MAXIFS('Details local delivery'!AA:AA,'Details local delivery'!B:B,A1829)</f>
        <v>0</v>
      </c>
      <c r="M1829" s="256">
        <f>IFERROR(_xlfn.MAXIFS('Details local delivery'!AB:AB,'Details local delivery'!B:B,A1829),"-")</f>
        <v>0</v>
      </c>
      <c r="N1829" s="104" t="e">
        <f t="shared" si="283"/>
        <v>#N/A</v>
      </c>
      <c r="O1829" s="104" t="e">
        <f t="shared" si="284"/>
        <v>#N/A</v>
      </c>
      <c r="P1829" s="99">
        <f t="shared" si="285"/>
        <v>0</v>
      </c>
      <c r="Q1829" s="100">
        <f t="shared" si="286"/>
        <v>0</v>
      </c>
      <c r="R1829" s="105" t="e">
        <f t="shared" si="287"/>
        <v>#DIV/0!</v>
      </c>
      <c r="S1829" s="101" t="e">
        <f t="shared" si="281"/>
        <v>#N/A</v>
      </c>
      <c r="T1829" s="102"/>
      <c r="U1829" s="107"/>
      <c r="V1829" s="5"/>
    </row>
    <row r="1830" spans="1:22" ht="15.6" hidden="1" x14ac:dyDescent="0.3">
      <c r="A1830" s="18"/>
      <c r="B1830" s="92" t="str">
        <f>+IFERROR(VLOOKUP(A1830,'Details local delivery'!B:C,2,0),"-")</f>
        <v>-</v>
      </c>
      <c r="C1830" s="93" t="str">
        <f t="shared" si="282"/>
        <v>-</v>
      </c>
      <c r="D1830" s="94" t="str">
        <f>+IFERROR(VLOOKUP(A1830,'Details local delivery'!B:E,4,0),"-")</f>
        <v>-</v>
      </c>
      <c r="E1830" s="94" t="e">
        <f>VLOOKUP(A1830,'Details local delivery'!B:L,11,0)</f>
        <v>#N/A</v>
      </c>
      <c r="F1830" s="94">
        <f>SUMIFS('Details local delivery'!M:M,'Details local delivery'!G:G,'RECAP Delivery Plan '!A1830)</f>
        <v>0</v>
      </c>
      <c r="G1830" s="94" t="e">
        <f>VLOOKUP(A1830,'Details local delivery'!B:J,9,0)</f>
        <v>#N/A</v>
      </c>
      <c r="H1830" s="95">
        <f>SUMIFS('Details local delivery'!K:K,'Details local delivery'!G:G,'RECAP Delivery Plan '!A1830)</f>
        <v>0</v>
      </c>
      <c r="I1830" s="96">
        <f>SUMIFS('Details local delivery'!Y:Y,'Details local delivery'!B:B,A:A)</f>
        <v>0</v>
      </c>
      <c r="J1830" s="97" t="e">
        <f>AVERAGEIFS('Details local delivery'!W:W,'Details local delivery'!B:B,A1830)</f>
        <v>#DIV/0!</v>
      </c>
      <c r="K1830" s="96">
        <f>_xlfn.MAXIFS('Details local delivery'!Z:Z,'Details local delivery'!B:B,A1830)</f>
        <v>0</v>
      </c>
      <c r="L1830" s="96">
        <f>_xlfn.MAXIFS('Details local delivery'!AA:AA,'Details local delivery'!B:B,A1830)</f>
        <v>0</v>
      </c>
      <c r="M1830" s="256">
        <f>IFERROR(_xlfn.MAXIFS('Details local delivery'!AB:AB,'Details local delivery'!B:B,A1830),"-")</f>
        <v>0</v>
      </c>
      <c r="N1830" s="104" t="e">
        <f t="shared" si="283"/>
        <v>#N/A</v>
      </c>
      <c r="O1830" s="104" t="e">
        <f t="shared" si="284"/>
        <v>#N/A</v>
      </c>
      <c r="P1830" s="99">
        <f t="shared" si="285"/>
        <v>0</v>
      </c>
      <c r="Q1830" s="100">
        <f t="shared" si="286"/>
        <v>0</v>
      </c>
      <c r="R1830" s="105" t="e">
        <f t="shared" si="287"/>
        <v>#DIV/0!</v>
      </c>
      <c r="S1830" s="101" t="e">
        <f t="shared" si="281"/>
        <v>#N/A</v>
      </c>
      <c r="T1830" s="102"/>
      <c r="U1830" s="107"/>
      <c r="V1830" s="5"/>
    </row>
    <row r="1831" spans="1:22" ht="15.6" hidden="1" x14ac:dyDescent="0.3">
      <c r="A1831" s="18"/>
      <c r="B1831" s="92" t="str">
        <f>+IFERROR(VLOOKUP(A1831,'Details local delivery'!B:C,2,0),"-")</f>
        <v>-</v>
      </c>
      <c r="C1831" s="93" t="str">
        <f t="shared" si="282"/>
        <v>-</v>
      </c>
      <c r="D1831" s="94" t="str">
        <f>+IFERROR(VLOOKUP(A1831,'Details local delivery'!B:E,4,0),"-")</f>
        <v>-</v>
      </c>
      <c r="E1831" s="94" t="e">
        <f>VLOOKUP(A1831,'Details local delivery'!B:L,11,0)</f>
        <v>#N/A</v>
      </c>
      <c r="F1831" s="94">
        <f>SUMIFS('Details local delivery'!M:M,'Details local delivery'!G:G,'RECAP Delivery Plan '!A1831)</f>
        <v>0</v>
      </c>
      <c r="G1831" s="94" t="e">
        <f>VLOOKUP(A1831,'Details local delivery'!B:J,9,0)</f>
        <v>#N/A</v>
      </c>
      <c r="H1831" s="95">
        <f>SUMIFS('Details local delivery'!K:K,'Details local delivery'!G:G,'RECAP Delivery Plan '!A1831)</f>
        <v>0</v>
      </c>
      <c r="I1831" s="96">
        <f>SUMIFS('Details local delivery'!Y:Y,'Details local delivery'!B:B,A:A)</f>
        <v>0</v>
      </c>
      <c r="J1831" s="97" t="e">
        <f>AVERAGEIFS('Details local delivery'!W:W,'Details local delivery'!B:B,A1831)</f>
        <v>#DIV/0!</v>
      </c>
      <c r="K1831" s="96">
        <f>_xlfn.MAXIFS('Details local delivery'!Z:Z,'Details local delivery'!B:B,A1831)</f>
        <v>0</v>
      </c>
      <c r="L1831" s="96">
        <f>_xlfn.MAXIFS('Details local delivery'!AA:AA,'Details local delivery'!B:B,A1831)</f>
        <v>0</v>
      </c>
      <c r="M1831" s="256">
        <f>IFERROR(_xlfn.MAXIFS('Details local delivery'!AB:AB,'Details local delivery'!B:B,A1831),"-")</f>
        <v>0</v>
      </c>
      <c r="N1831" s="104" t="e">
        <f t="shared" si="283"/>
        <v>#N/A</v>
      </c>
      <c r="O1831" s="104" t="e">
        <f t="shared" si="284"/>
        <v>#N/A</v>
      </c>
      <c r="P1831" s="99">
        <f t="shared" si="285"/>
        <v>0</v>
      </c>
      <c r="Q1831" s="100">
        <f t="shared" si="286"/>
        <v>0</v>
      </c>
      <c r="R1831" s="105" t="e">
        <f t="shared" si="287"/>
        <v>#DIV/0!</v>
      </c>
      <c r="S1831" s="101" t="e">
        <f t="shared" si="281"/>
        <v>#N/A</v>
      </c>
      <c r="T1831" s="102"/>
      <c r="U1831" s="107"/>
      <c r="V1831" s="5"/>
    </row>
    <row r="1832" spans="1:22" ht="15.6" hidden="1" x14ac:dyDescent="0.3">
      <c r="A1832" s="18"/>
      <c r="B1832" s="92" t="str">
        <f>+IFERROR(VLOOKUP(A1832,'Details local delivery'!B:C,2,0),"-")</f>
        <v>-</v>
      </c>
      <c r="C1832" s="93" t="str">
        <f t="shared" si="282"/>
        <v>-</v>
      </c>
      <c r="D1832" s="94" t="str">
        <f>+IFERROR(VLOOKUP(A1832,'Details local delivery'!B:E,4,0),"-")</f>
        <v>-</v>
      </c>
      <c r="E1832" s="94" t="e">
        <f>VLOOKUP(A1832,'Details local delivery'!B:L,11,0)</f>
        <v>#N/A</v>
      </c>
      <c r="F1832" s="94">
        <f>SUMIFS('Details local delivery'!M:M,'Details local delivery'!G:G,'RECAP Delivery Plan '!A1832)</f>
        <v>0</v>
      </c>
      <c r="G1832" s="94" t="e">
        <f>VLOOKUP(A1832,'Details local delivery'!B:J,9,0)</f>
        <v>#N/A</v>
      </c>
      <c r="H1832" s="95">
        <f>SUMIFS('Details local delivery'!K:K,'Details local delivery'!G:G,'RECAP Delivery Plan '!A1832)</f>
        <v>0</v>
      </c>
      <c r="I1832" s="96">
        <f>SUMIFS('Details local delivery'!Y:Y,'Details local delivery'!B:B,A:A)</f>
        <v>0</v>
      </c>
      <c r="J1832" s="97" t="e">
        <f>AVERAGEIFS('Details local delivery'!W:W,'Details local delivery'!B:B,A1832)</f>
        <v>#DIV/0!</v>
      </c>
      <c r="K1832" s="96">
        <f>_xlfn.MAXIFS('Details local delivery'!Z:Z,'Details local delivery'!B:B,A1832)</f>
        <v>0</v>
      </c>
      <c r="L1832" s="96">
        <f>_xlfn.MAXIFS('Details local delivery'!AA:AA,'Details local delivery'!B:B,A1832)</f>
        <v>0</v>
      </c>
      <c r="M1832" s="256">
        <f>IFERROR(_xlfn.MAXIFS('Details local delivery'!AB:AB,'Details local delivery'!B:B,A1832),"-")</f>
        <v>0</v>
      </c>
      <c r="N1832" s="104" t="e">
        <f t="shared" si="283"/>
        <v>#N/A</v>
      </c>
      <c r="O1832" s="104" t="e">
        <f t="shared" si="284"/>
        <v>#N/A</v>
      </c>
      <c r="P1832" s="99">
        <f t="shared" si="285"/>
        <v>0</v>
      </c>
      <c r="Q1832" s="100">
        <f t="shared" si="286"/>
        <v>0</v>
      </c>
      <c r="R1832" s="105" t="e">
        <f t="shared" si="287"/>
        <v>#DIV/0!</v>
      </c>
      <c r="S1832" s="101" t="e">
        <f t="shared" si="281"/>
        <v>#N/A</v>
      </c>
      <c r="T1832" s="102"/>
      <c r="U1832" s="107"/>
      <c r="V1832" s="5"/>
    </row>
    <row r="1833" spans="1:22" ht="15.6" hidden="1" x14ac:dyDescent="0.3">
      <c r="A1833" s="18"/>
      <c r="B1833" s="92" t="str">
        <f>+IFERROR(VLOOKUP(A1833,'Details local delivery'!B:C,2,0),"-")</f>
        <v>-</v>
      </c>
      <c r="C1833" s="93" t="str">
        <f t="shared" si="282"/>
        <v>-</v>
      </c>
      <c r="D1833" s="94" t="str">
        <f>+IFERROR(VLOOKUP(A1833,'Details local delivery'!B:E,4,0),"-")</f>
        <v>-</v>
      </c>
      <c r="E1833" s="94" t="e">
        <f>VLOOKUP(A1833,'Details local delivery'!B:L,11,0)</f>
        <v>#N/A</v>
      </c>
      <c r="F1833" s="94">
        <f>SUMIFS('Details local delivery'!M:M,'Details local delivery'!G:G,'RECAP Delivery Plan '!A1833)</f>
        <v>0</v>
      </c>
      <c r="G1833" s="94" t="e">
        <f>VLOOKUP(A1833,'Details local delivery'!B:J,9,0)</f>
        <v>#N/A</v>
      </c>
      <c r="H1833" s="95">
        <f>SUMIFS('Details local delivery'!K:K,'Details local delivery'!G:G,'RECAP Delivery Plan '!A1833)</f>
        <v>0</v>
      </c>
      <c r="I1833" s="96">
        <f>SUMIFS('Details local delivery'!Y:Y,'Details local delivery'!B:B,A:A)</f>
        <v>0</v>
      </c>
      <c r="J1833" s="97" t="e">
        <f>AVERAGEIFS('Details local delivery'!W:W,'Details local delivery'!B:B,A1833)</f>
        <v>#DIV/0!</v>
      </c>
      <c r="K1833" s="96">
        <f>_xlfn.MAXIFS('Details local delivery'!Z:Z,'Details local delivery'!B:B,A1833)</f>
        <v>0</v>
      </c>
      <c r="L1833" s="96">
        <f>_xlfn.MAXIFS('Details local delivery'!AA:AA,'Details local delivery'!B:B,A1833)</f>
        <v>0</v>
      </c>
      <c r="M1833" s="96">
        <f>_xlfn.MAXIFS('Details local delivery'!AB:AB,'Details local delivery'!B:B,A1833)</f>
        <v>0</v>
      </c>
      <c r="N1833" s="104" t="e">
        <f t="shared" si="283"/>
        <v>#N/A</v>
      </c>
      <c r="O1833" s="104" t="e">
        <f t="shared" si="284"/>
        <v>#N/A</v>
      </c>
      <c r="P1833" s="99">
        <f t="shared" si="285"/>
        <v>0</v>
      </c>
      <c r="Q1833" s="100">
        <f t="shared" si="286"/>
        <v>0</v>
      </c>
      <c r="R1833" s="105" t="e">
        <f t="shared" si="287"/>
        <v>#DIV/0!</v>
      </c>
      <c r="S1833" s="101" t="e">
        <f t="shared" si="281"/>
        <v>#N/A</v>
      </c>
      <c r="T1833" s="102"/>
      <c r="U1833" s="107"/>
      <c r="V1833" s="5"/>
    </row>
    <row r="1834" spans="1:22" ht="15.6" hidden="1" x14ac:dyDescent="0.3">
      <c r="A1834" s="18"/>
      <c r="B1834" s="92" t="str">
        <f>+IFERROR(VLOOKUP(A1834,'Details local delivery'!B:C,2,0),"-")</f>
        <v>-</v>
      </c>
      <c r="C1834" s="93" t="str">
        <f t="shared" si="282"/>
        <v>-</v>
      </c>
      <c r="D1834" s="94" t="str">
        <f>+IFERROR(VLOOKUP(A1834,'Details local delivery'!B:E,4,0),"-")</f>
        <v>-</v>
      </c>
      <c r="E1834" s="94" t="e">
        <f>VLOOKUP(A1834,'Details local delivery'!B:L,11,0)</f>
        <v>#N/A</v>
      </c>
      <c r="F1834" s="94">
        <f>SUMIFS('Details local delivery'!M:M,'Details local delivery'!G:G,'RECAP Delivery Plan '!A1834)</f>
        <v>0</v>
      </c>
      <c r="G1834" s="94" t="e">
        <f>VLOOKUP(A1834,'Details local delivery'!B:J,9,0)</f>
        <v>#N/A</v>
      </c>
      <c r="H1834" s="95">
        <f>SUMIFS('Details local delivery'!K:K,'Details local delivery'!G:G,'RECAP Delivery Plan '!A1834)</f>
        <v>0</v>
      </c>
      <c r="I1834" s="96">
        <f>SUMIFS('Details local delivery'!Y:Y,'Details local delivery'!B:B,A:A)</f>
        <v>0</v>
      </c>
      <c r="J1834" s="97" t="e">
        <f>AVERAGEIFS('Details local delivery'!W:W,'Details local delivery'!B:B,A1834)</f>
        <v>#DIV/0!</v>
      </c>
      <c r="K1834" s="96">
        <f>_xlfn.MAXIFS('Details local delivery'!Z:Z,'Details local delivery'!B:B,A1834)</f>
        <v>0</v>
      </c>
      <c r="L1834" s="96">
        <f>_xlfn.MAXIFS('Details local delivery'!AA:AA,'Details local delivery'!B:B,A1834)</f>
        <v>0</v>
      </c>
      <c r="M1834" s="96">
        <f>_xlfn.MAXIFS('Details local delivery'!AB:AB,'Details local delivery'!B:B,A1834)</f>
        <v>0</v>
      </c>
      <c r="N1834" s="104" t="e">
        <f t="shared" si="283"/>
        <v>#N/A</v>
      </c>
      <c r="O1834" s="104" t="e">
        <f t="shared" si="284"/>
        <v>#N/A</v>
      </c>
      <c r="P1834" s="99">
        <f t="shared" si="285"/>
        <v>0</v>
      </c>
      <c r="Q1834" s="100">
        <f t="shared" si="286"/>
        <v>0</v>
      </c>
      <c r="R1834" s="105" t="e">
        <f t="shared" si="287"/>
        <v>#DIV/0!</v>
      </c>
      <c r="S1834" s="101" t="e">
        <f t="shared" si="281"/>
        <v>#N/A</v>
      </c>
      <c r="T1834" s="102"/>
      <c r="U1834" s="107"/>
      <c r="V1834" s="5"/>
    </row>
    <row r="1835" spans="1:22" ht="15.6" hidden="1" x14ac:dyDescent="0.3">
      <c r="A1835" s="18"/>
      <c r="B1835" s="92" t="str">
        <f>+IFERROR(VLOOKUP(A1835,'Details local delivery'!B:C,2,0),"-")</f>
        <v>-</v>
      </c>
      <c r="C1835" s="93" t="str">
        <f t="shared" si="282"/>
        <v>-</v>
      </c>
      <c r="D1835" s="94" t="str">
        <f>+IFERROR(VLOOKUP(A1835,'Details local delivery'!B:E,4,0),"-")</f>
        <v>-</v>
      </c>
      <c r="E1835" s="94" t="e">
        <f>VLOOKUP(A1835,'Details local delivery'!B:L,11,0)</f>
        <v>#N/A</v>
      </c>
      <c r="F1835" s="94">
        <f>SUMIFS('Details local delivery'!M:M,'Details local delivery'!G:G,'RECAP Delivery Plan '!A1835)</f>
        <v>0</v>
      </c>
      <c r="G1835" s="94" t="e">
        <f>VLOOKUP(A1835,'Details local delivery'!B:J,9,0)</f>
        <v>#N/A</v>
      </c>
      <c r="H1835" s="95">
        <f>SUMIFS('Details local delivery'!K:K,'Details local delivery'!G:G,'RECAP Delivery Plan '!A1835)</f>
        <v>0</v>
      </c>
      <c r="I1835" s="96">
        <f>SUMIFS('Details local delivery'!Y:Y,'Details local delivery'!B:B,A:A)</f>
        <v>0</v>
      </c>
      <c r="J1835" s="97" t="e">
        <f>AVERAGEIFS('Details local delivery'!W:W,'Details local delivery'!B:B,A1835)</f>
        <v>#DIV/0!</v>
      </c>
      <c r="K1835" s="96">
        <f>_xlfn.MAXIFS('Details local delivery'!Z:Z,'Details local delivery'!B:B,A1835)</f>
        <v>0</v>
      </c>
      <c r="L1835" s="96">
        <f>_xlfn.MAXIFS('Details local delivery'!AA:AA,'Details local delivery'!B:B,A1835)</f>
        <v>0</v>
      </c>
      <c r="M1835" s="256">
        <f>IFERROR(_xlfn.MAXIFS('Details local delivery'!AB:AB,'Details local delivery'!B:B,A1835),"-")</f>
        <v>0</v>
      </c>
      <c r="N1835" s="104" t="e">
        <f t="shared" si="283"/>
        <v>#N/A</v>
      </c>
      <c r="O1835" s="104" t="e">
        <f t="shared" si="284"/>
        <v>#N/A</v>
      </c>
      <c r="P1835" s="99">
        <f t="shared" si="285"/>
        <v>0</v>
      </c>
      <c r="Q1835" s="100">
        <f t="shared" si="286"/>
        <v>0</v>
      </c>
      <c r="R1835" s="105" t="e">
        <f t="shared" si="287"/>
        <v>#DIV/0!</v>
      </c>
      <c r="S1835" s="101" t="e">
        <f t="shared" si="281"/>
        <v>#N/A</v>
      </c>
      <c r="T1835" s="102"/>
      <c r="U1835" s="107"/>
      <c r="V1835" s="5"/>
    </row>
    <row r="1836" spans="1:22" ht="15.6" hidden="1" x14ac:dyDescent="0.3">
      <c r="A1836" s="18"/>
      <c r="B1836" s="92" t="str">
        <f>+IFERROR(VLOOKUP(A1836,'Details local delivery'!B:C,2,0),"-")</f>
        <v>-</v>
      </c>
      <c r="C1836" s="93" t="str">
        <f t="shared" si="282"/>
        <v>-</v>
      </c>
      <c r="D1836" s="94" t="str">
        <f>+IFERROR(VLOOKUP(A1836,'Details local delivery'!B:E,4,0),"-")</f>
        <v>-</v>
      </c>
      <c r="E1836" s="94" t="e">
        <f>VLOOKUP(A1836,'Details local delivery'!B:L,11,0)</f>
        <v>#N/A</v>
      </c>
      <c r="F1836" s="94">
        <f>SUMIFS('Details local delivery'!M:M,'Details local delivery'!G:G,'RECAP Delivery Plan '!A1836)</f>
        <v>0</v>
      </c>
      <c r="G1836" s="94" t="e">
        <f>VLOOKUP(A1836,'Details local delivery'!B:J,9,0)</f>
        <v>#N/A</v>
      </c>
      <c r="H1836" s="95">
        <f>SUMIFS('Details local delivery'!K:K,'Details local delivery'!G:G,'RECAP Delivery Plan '!A1836)</f>
        <v>0</v>
      </c>
      <c r="I1836" s="96">
        <f>SUMIFS('Details local delivery'!Y:Y,'Details local delivery'!B:B,A:A)</f>
        <v>0</v>
      </c>
      <c r="J1836" s="97" t="e">
        <f>AVERAGEIFS('Details local delivery'!W:W,'Details local delivery'!B:B,A1836)</f>
        <v>#DIV/0!</v>
      </c>
      <c r="K1836" s="96">
        <f>_xlfn.MAXIFS('Details local delivery'!Z:Z,'Details local delivery'!B:B,A1836)</f>
        <v>0</v>
      </c>
      <c r="L1836" s="96">
        <f>_xlfn.MAXIFS('Details local delivery'!AA:AA,'Details local delivery'!B:B,A1836)</f>
        <v>0</v>
      </c>
      <c r="M1836" s="256">
        <f>IFERROR(_xlfn.MAXIFS('Details local delivery'!AB:AB,'Details local delivery'!B:B,A1836),"-")</f>
        <v>0</v>
      </c>
      <c r="N1836" s="104" t="e">
        <f t="shared" si="283"/>
        <v>#N/A</v>
      </c>
      <c r="O1836" s="104" t="e">
        <f t="shared" si="284"/>
        <v>#N/A</v>
      </c>
      <c r="P1836" s="99">
        <f t="shared" si="285"/>
        <v>0</v>
      </c>
      <c r="Q1836" s="100">
        <f t="shared" si="286"/>
        <v>0</v>
      </c>
      <c r="R1836" s="105" t="e">
        <f t="shared" si="287"/>
        <v>#DIV/0!</v>
      </c>
      <c r="S1836" s="101" t="e">
        <f t="shared" si="281"/>
        <v>#N/A</v>
      </c>
      <c r="T1836" s="102"/>
      <c r="U1836" s="107"/>
      <c r="V1836" s="5"/>
    </row>
    <row r="1837" spans="1:22" ht="15.6" hidden="1" x14ac:dyDescent="0.3">
      <c r="A1837" s="18"/>
      <c r="B1837" s="92" t="str">
        <f>+IFERROR(VLOOKUP(A1837,'Details local delivery'!B:C,2,0),"-")</f>
        <v>-</v>
      </c>
      <c r="C1837" s="93" t="str">
        <f t="shared" si="282"/>
        <v>-</v>
      </c>
      <c r="D1837" s="94" t="str">
        <f>+IFERROR(VLOOKUP(A1837,'Details local delivery'!B:E,4,0),"-")</f>
        <v>-</v>
      </c>
      <c r="E1837" s="94" t="e">
        <f>VLOOKUP(A1837,'Details local delivery'!B:L,11,0)</f>
        <v>#N/A</v>
      </c>
      <c r="F1837" s="94">
        <f>SUMIFS('Details local delivery'!M:M,'Details local delivery'!G:G,'RECAP Delivery Plan '!A1837)</f>
        <v>0</v>
      </c>
      <c r="G1837" s="94" t="e">
        <f>VLOOKUP(A1837,'Details local delivery'!B:J,9,0)</f>
        <v>#N/A</v>
      </c>
      <c r="H1837" s="95">
        <f>SUMIFS('Details local delivery'!K:K,'Details local delivery'!G:G,'RECAP Delivery Plan '!A1837)</f>
        <v>0</v>
      </c>
      <c r="I1837" s="96">
        <f>SUMIFS('Details local delivery'!Y:Y,'Details local delivery'!B:B,A:A)</f>
        <v>0</v>
      </c>
      <c r="J1837" s="97" t="e">
        <f>AVERAGEIFS('Details local delivery'!W:W,'Details local delivery'!B:B,A1837)</f>
        <v>#DIV/0!</v>
      </c>
      <c r="K1837" s="96">
        <f>_xlfn.MAXIFS('Details local delivery'!Z:Z,'Details local delivery'!B:B,A1837)</f>
        <v>0</v>
      </c>
      <c r="L1837" s="96">
        <f>_xlfn.MAXIFS('Details local delivery'!AA:AA,'Details local delivery'!B:B,A1837)</f>
        <v>0</v>
      </c>
      <c r="M1837" s="256">
        <f>IFERROR(_xlfn.MAXIFS('Details local delivery'!AB:AB,'Details local delivery'!B:B,A1837),"-")</f>
        <v>0</v>
      </c>
      <c r="N1837" s="104" t="e">
        <f t="shared" si="283"/>
        <v>#N/A</v>
      </c>
      <c r="O1837" s="104" t="e">
        <f t="shared" si="284"/>
        <v>#N/A</v>
      </c>
      <c r="P1837" s="99">
        <f t="shared" si="285"/>
        <v>0</v>
      </c>
      <c r="Q1837" s="100">
        <f t="shared" si="286"/>
        <v>0</v>
      </c>
      <c r="R1837" s="105" t="e">
        <f t="shared" si="287"/>
        <v>#DIV/0!</v>
      </c>
      <c r="S1837" s="101" t="e">
        <f t="shared" si="281"/>
        <v>#N/A</v>
      </c>
      <c r="T1837" s="102"/>
      <c r="U1837" s="107"/>
      <c r="V1837" s="5"/>
    </row>
    <row r="1838" spans="1:22" ht="15.6" hidden="1" x14ac:dyDescent="0.3">
      <c r="A1838" s="18"/>
      <c r="B1838" s="92" t="str">
        <f>+IFERROR(VLOOKUP(A1838,'Details local delivery'!B:C,2,0),"-")</f>
        <v>-</v>
      </c>
      <c r="C1838" s="93" t="str">
        <f t="shared" si="282"/>
        <v>-</v>
      </c>
      <c r="D1838" s="94" t="str">
        <f>+IFERROR(VLOOKUP(A1838,'Details local delivery'!B:E,4,0),"-")</f>
        <v>-</v>
      </c>
      <c r="E1838" s="94" t="e">
        <f>VLOOKUP(A1838,'Details local delivery'!B:L,11,0)</f>
        <v>#N/A</v>
      </c>
      <c r="F1838" s="94">
        <f>SUMIFS('Details local delivery'!M:M,'Details local delivery'!G:G,'RECAP Delivery Plan '!A1838)</f>
        <v>0</v>
      </c>
      <c r="G1838" s="94" t="e">
        <f>VLOOKUP(A1838,'Details local delivery'!B:J,9,0)</f>
        <v>#N/A</v>
      </c>
      <c r="H1838" s="95">
        <f>SUMIFS('Details local delivery'!K:K,'Details local delivery'!G:G,'RECAP Delivery Plan '!A1838)</f>
        <v>0</v>
      </c>
      <c r="I1838" s="96">
        <f>SUMIFS('Details local delivery'!Y:Y,'Details local delivery'!B:B,A:A)</f>
        <v>0</v>
      </c>
      <c r="J1838" s="97" t="e">
        <f>AVERAGEIFS('Details local delivery'!W:W,'Details local delivery'!B:B,A1838)</f>
        <v>#DIV/0!</v>
      </c>
      <c r="K1838" s="96">
        <f>_xlfn.MAXIFS('Details local delivery'!Z:Z,'Details local delivery'!B:B,A1838)</f>
        <v>0</v>
      </c>
      <c r="L1838" s="96">
        <f>_xlfn.MAXIFS('Details local delivery'!AA:AA,'Details local delivery'!B:B,A1838)</f>
        <v>0</v>
      </c>
      <c r="M1838" s="256">
        <f>IFERROR(_xlfn.MAXIFS('Details local delivery'!AB:AB,'Details local delivery'!B:B,A1838),"-")</f>
        <v>0</v>
      </c>
      <c r="N1838" s="104" t="e">
        <f t="shared" si="283"/>
        <v>#N/A</v>
      </c>
      <c r="O1838" s="104" t="e">
        <f t="shared" si="284"/>
        <v>#N/A</v>
      </c>
      <c r="P1838" s="99">
        <f t="shared" si="285"/>
        <v>0</v>
      </c>
      <c r="Q1838" s="100">
        <f t="shared" si="286"/>
        <v>0</v>
      </c>
      <c r="R1838" s="105" t="e">
        <f t="shared" si="287"/>
        <v>#DIV/0!</v>
      </c>
      <c r="S1838" s="101" t="e">
        <f t="shared" si="281"/>
        <v>#N/A</v>
      </c>
      <c r="T1838" s="102"/>
      <c r="U1838" s="107"/>
      <c r="V1838" s="5"/>
    </row>
    <row r="1839" spans="1:22" ht="15.6" hidden="1" x14ac:dyDescent="0.3">
      <c r="A1839" s="18"/>
      <c r="B1839" s="92" t="str">
        <f>+IFERROR(VLOOKUP(A1839,'Details local delivery'!B:C,2,0),"-")</f>
        <v>-</v>
      </c>
      <c r="C1839" s="93" t="str">
        <f t="shared" ref="C1839:C1902" si="288">B1839</f>
        <v>-</v>
      </c>
      <c r="D1839" s="94" t="str">
        <f>+IFERROR(VLOOKUP(A1839,'Details local delivery'!B:E,4,0),"-")</f>
        <v>-</v>
      </c>
      <c r="E1839" s="94" t="e">
        <f>VLOOKUP(A1839,'Details local delivery'!B:L,11,0)</f>
        <v>#N/A</v>
      </c>
      <c r="F1839" s="94">
        <f>SUMIFS('Details local delivery'!M:M,'Details local delivery'!G:G,'RECAP Delivery Plan '!A1839)</f>
        <v>0</v>
      </c>
      <c r="G1839" s="94" t="e">
        <f>VLOOKUP(A1839,'Details local delivery'!B:J,9,0)</f>
        <v>#N/A</v>
      </c>
      <c r="H1839" s="95">
        <f>SUMIFS('Details local delivery'!K:K,'Details local delivery'!G:G,'RECAP Delivery Plan '!A1839)</f>
        <v>0</v>
      </c>
      <c r="I1839" s="96">
        <f>SUMIFS('Details local delivery'!Y:Y,'Details local delivery'!B:B,A:A)</f>
        <v>0</v>
      </c>
      <c r="J1839" s="97" t="e">
        <f>AVERAGEIFS('Details local delivery'!W:W,'Details local delivery'!B:B,A1839)</f>
        <v>#DIV/0!</v>
      </c>
      <c r="K1839" s="96">
        <f>_xlfn.MAXIFS('Details local delivery'!Z:Z,'Details local delivery'!B:B,A1839)</f>
        <v>0</v>
      </c>
      <c r="L1839" s="96">
        <f>_xlfn.MAXIFS('Details local delivery'!AA:AA,'Details local delivery'!B:B,A1839)</f>
        <v>0</v>
      </c>
      <c r="M1839" s="96">
        <f>_xlfn.MAXIFS('Details local delivery'!AB:AB,'Details local delivery'!B:B,A1839)</f>
        <v>0</v>
      </c>
      <c r="N1839" s="104" t="e">
        <f t="shared" ref="N1839:N1902" si="289">+F1839/E1839</f>
        <v>#N/A</v>
      </c>
      <c r="O1839" s="104" t="e">
        <f t="shared" ref="O1839:O1902" si="290">+H1839/G1839</f>
        <v>#N/A</v>
      </c>
      <c r="P1839" s="99">
        <f t="shared" ref="P1839:P1902" si="291">K1839+L1839+M1839</f>
        <v>0</v>
      </c>
      <c r="Q1839" s="100">
        <f t="shared" ref="Q1839:Q1902" si="292">P1839+I1839</f>
        <v>0</v>
      </c>
      <c r="R1839" s="105" t="e">
        <f t="shared" ref="R1839:R1902" si="293">Q1839/P1839</f>
        <v>#DIV/0!</v>
      </c>
      <c r="S1839" s="101" t="e">
        <f t="shared" si="281"/>
        <v>#N/A</v>
      </c>
      <c r="T1839" s="102"/>
      <c r="U1839" s="107"/>
      <c r="V1839" s="5"/>
    </row>
    <row r="1840" spans="1:22" ht="15.6" hidden="1" x14ac:dyDescent="0.3">
      <c r="A1840" s="18"/>
      <c r="B1840" s="92" t="str">
        <f>+IFERROR(VLOOKUP(A1840,'Details local delivery'!B:C,2,0),"-")</f>
        <v>-</v>
      </c>
      <c r="C1840" s="93" t="str">
        <f t="shared" si="288"/>
        <v>-</v>
      </c>
      <c r="D1840" s="94" t="str">
        <f>+IFERROR(VLOOKUP(A1840,'Details local delivery'!B:E,4,0),"-")</f>
        <v>-</v>
      </c>
      <c r="E1840" s="94" t="e">
        <f>VLOOKUP(A1840,'Details local delivery'!B:L,11,0)</f>
        <v>#N/A</v>
      </c>
      <c r="F1840" s="94">
        <f>SUMIFS('Details local delivery'!M:M,'Details local delivery'!G:G,'RECAP Delivery Plan '!A1840)</f>
        <v>0</v>
      </c>
      <c r="G1840" s="94" t="e">
        <f>VLOOKUP(A1840,'Details local delivery'!B:J,9,0)</f>
        <v>#N/A</v>
      </c>
      <c r="H1840" s="95">
        <f>SUMIFS('Details local delivery'!K:K,'Details local delivery'!G:G,'RECAP Delivery Plan '!A1840)</f>
        <v>0</v>
      </c>
      <c r="I1840" s="96">
        <f>SUMIFS('Details local delivery'!Y:Y,'Details local delivery'!B:B,A:A)</f>
        <v>0</v>
      </c>
      <c r="J1840" s="97" t="e">
        <f>AVERAGEIFS('Details local delivery'!W:W,'Details local delivery'!B:B,A1840)</f>
        <v>#DIV/0!</v>
      </c>
      <c r="K1840" s="96">
        <f>_xlfn.MAXIFS('Details local delivery'!Z:Z,'Details local delivery'!B:B,A1840)</f>
        <v>0</v>
      </c>
      <c r="L1840" s="96">
        <f>_xlfn.MAXIFS('Details local delivery'!AA:AA,'Details local delivery'!B:B,A1840)</f>
        <v>0</v>
      </c>
      <c r="M1840" s="256">
        <f>IFERROR(_xlfn.MAXIFS('Details local delivery'!AB:AB,'Details local delivery'!B:B,A1840),"-")</f>
        <v>0</v>
      </c>
      <c r="N1840" s="104" t="e">
        <f t="shared" si="289"/>
        <v>#N/A</v>
      </c>
      <c r="O1840" s="104" t="e">
        <f t="shared" si="290"/>
        <v>#N/A</v>
      </c>
      <c r="P1840" s="99">
        <f t="shared" si="291"/>
        <v>0</v>
      </c>
      <c r="Q1840" s="100">
        <f t="shared" si="292"/>
        <v>0</v>
      </c>
      <c r="R1840" s="105" t="e">
        <f t="shared" si="293"/>
        <v>#DIV/0!</v>
      </c>
      <c r="S1840" s="101" t="e">
        <f t="shared" si="281"/>
        <v>#N/A</v>
      </c>
      <c r="T1840" s="102"/>
      <c r="U1840" s="107"/>
      <c r="V1840" s="5"/>
    </row>
    <row r="1841" spans="1:22" ht="15.6" hidden="1" x14ac:dyDescent="0.3">
      <c r="A1841" s="18"/>
      <c r="B1841" s="92" t="str">
        <f>+IFERROR(VLOOKUP(A1841,'Details local delivery'!B:C,2,0),"-")</f>
        <v>-</v>
      </c>
      <c r="C1841" s="93" t="str">
        <f t="shared" si="288"/>
        <v>-</v>
      </c>
      <c r="D1841" s="94" t="str">
        <f>+IFERROR(VLOOKUP(A1841,'Details local delivery'!B:E,4,0),"-")</f>
        <v>-</v>
      </c>
      <c r="E1841" s="94" t="e">
        <f>VLOOKUP(A1841,'Details local delivery'!B:L,11,0)</f>
        <v>#N/A</v>
      </c>
      <c r="F1841" s="94">
        <f>SUMIFS('Details local delivery'!M:M,'Details local delivery'!G:G,'RECAP Delivery Plan '!A1841)</f>
        <v>0</v>
      </c>
      <c r="G1841" s="94" t="e">
        <f>VLOOKUP(A1841,'Details local delivery'!B:J,9,0)</f>
        <v>#N/A</v>
      </c>
      <c r="H1841" s="95">
        <f>SUMIFS('Details local delivery'!K:K,'Details local delivery'!G:G,'RECAP Delivery Plan '!A1841)</f>
        <v>0</v>
      </c>
      <c r="I1841" s="96">
        <f>SUMIFS('Details local delivery'!Y:Y,'Details local delivery'!B:B,A:A)</f>
        <v>0</v>
      </c>
      <c r="J1841" s="97" t="e">
        <f>AVERAGEIFS('Details local delivery'!W:W,'Details local delivery'!B:B,A1841)</f>
        <v>#DIV/0!</v>
      </c>
      <c r="K1841" s="96">
        <f>_xlfn.MAXIFS('Details local delivery'!Z:Z,'Details local delivery'!B:B,A1841)</f>
        <v>0</v>
      </c>
      <c r="L1841" s="96">
        <f>_xlfn.MAXIFS('Details local delivery'!AA:AA,'Details local delivery'!B:B,A1841)</f>
        <v>0</v>
      </c>
      <c r="M1841" s="96">
        <f>_xlfn.MAXIFS('Details local delivery'!AB:AB,'Details local delivery'!B:B,A1841)</f>
        <v>0</v>
      </c>
      <c r="N1841" s="104" t="e">
        <f t="shared" si="289"/>
        <v>#N/A</v>
      </c>
      <c r="O1841" s="104" t="e">
        <f t="shared" si="290"/>
        <v>#N/A</v>
      </c>
      <c r="P1841" s="99">
        <f t="shared" si="291"/>
        <v>0</v>
      </c>
      <c r="Q1841" s="100">
        <f t="shared" si="292"/>
        <v>0</v>
      </c>
      <c r="R1841" s="105" t="e">
        <f t="shared" si="293"/>
        <v>#DIV/0!</v>
      </c>
      <c r="S1841" s="101" t="e">
        <f t="shared" si="281"/>
        <v>#N/A</v>
      </c>
      <c r="T1841" s="102"/>
      <c r="U1841" s="107"/>
      <c r="V1841" s="5"/>
    </row>
    <row r="1842" spans="1:22" ht="15.6" hidden="1" x14ac:dyDescent="0.3">
      <c r="A1842" s="18"/>
      <c r="B1842" s="92" t="str">
        <f>+IFERROR(VLOOKUP(A1842,'Details local delivery'!B:C,2,0),"-")</f>
        <v>-</v>
      </c>
      <c r="C1842" s="93" t="str">
        <f t="shared" si="288"/>
        <v>-</v>
      </c>
      <c r="D1842" s="94" t="str">
        <f>+IFERROR(VLOOKUP(A1842,'Details local delivery'!B:E,4,0),"-")</f>
        <v>-</v>
      </c>
      <c r="E1842" s="94" t="e">
        <f>VLOOKUP(A1842,'Details local delivery'!B:L,11,0)</f>
        <v>#N/A</v>
      </c>
      <c r="F1842" s="94">
        <f>SUMIFS('Details local delivery'!M:M,'Details local delivery'!G:G,'RECAP Delivery Plan '!A1842)</f>
        <v>0</v>
      </c>
      <c r="G1842" s="94" t="e">
        <f>VLOOKUP(A1842,'Details local delivery'!B:J,9,0)</f>
        <v>#N/A</v>
      </c>
      <c r="H1842" s="95">
        <f>SUMIFS('Details local delivery'!K:K,'Details local delivery'!G:G,'RECAP Delivery Plan '!A1842)</f>
        <v>0</v>
      </c>
      <c r="I1842" s="96">
        <f>SUMIFS('Details local delivery'!Y:Y,'Details local delivery'!B:B,A:A)</f>
        <v>0</v>
      </c>
      <c r="J1842" s="97" t="e">
        <f>AVERAGEIFS('Details local delivery'!W:W,'Details local delivery'!B:B,A1842)</f>
        <v>#DIV/0!</v>
      </c>
      <c r="K1842" s="96">
        <f>_xlfn.MAXIFS('Details local delivery'!Z:Z,'Details local delivery'!B:B,A1842)</f>
        <v>0</v>
      </c>
      <c r="L1842" s="96">
        <f>_xlfn.MAXIFS('Details local delivery'!AA:AA,'Details local delivery'!B:B,A1842)</f>
        <v>0</v>
      </c>
      <c r="M1842" s="256">
        <f>IFERROR(_xlfn.MAXIFS('Details local delivery'!AB:AB,'Details local delivery'!B:B,A1842),"-")</f>
        <v>0</v>
      </c>
      <c r="N1842" s="104" t="e">
        <f t="shared" si="289"/>
        <v>#N/A</v>
      </c>
      <c r="O1842" s="104" t="e">
        <f t="shared" si="290"/>
        <v>#N/A</v>
      </c>
      <c r="P1842" s="99">
        <f t="shared" si="291"/>
        <v>0</v>
      </c>
      <c r="Q1842" s="100">
        <f t="shared" si="292"/>
        <v>0</v>
      </c>
      <c r="R1842" s="105" t="e">
        <f t="shared" si="293"/>
        <v>#DIV/0!</v>
      </c>
      <c r="S1842" s="101" t="e">
        <f t="shared" si="281"/>
        <v>#N/A</v>
      </c>
      <c r="T1842" s="102"/>
      <c r="U1842" s="107"/>
      <c r="V1842" s="5"/>
    </row>
    <row r="1843" spans="1:22" ht="15.6" hidden="1" x14ac:dyDescent="0.3">
      <c r="A1843" s="18"/>
      <c r="B1843" s="92" t="str">
        <f>+IFERROR(VLOOKUP(A1843,'Details local delivery'!B:C,2,0),"-")</f>
        <v>-</v>
      </c>
      <c r="C1843" s="93" t="str">
        <f t="shared" si="288"/>
        <v>-</v>
      </c>
      <c r="D1843" s="94" t="str">
        <f>+IFERROR(VLOOKUP(A1843,'Details local delivery'!B:E,4,0),"-")</f>
        <v>-</v>
      </c>
      <c r="E1843" s="94" t="e">
        <f>VLOOKUP(A1843,'Details local delivery'!B:L,11,0)</f>
        <v>#N/A</v>
      </c>
      <c r="F1843" s="94">
        <f>SUMIFS('Details local delivery'!M:M,'Details local delivery'!G:G,'RECAP Delivery Plan '!A1843)</f>
        <v>0</v>
      </c>
      <c r="G1843" s="94" t="e">
        <f>VLOOKUP(A1843,'Details local delivery'!B:J,9,0)</f>
        <v>#N/A</v>
      </c>
      <c r="H1843" s="95">
        <f>SUMIFS('Details local delivery'!K:K,'Details local delivery'!G:G,'RECAP Delivery Plan '!A1843)</f>
        <v>0</v>
      </c>
      <c r="I1843" s="96">
        <f>SUMIFS('Details local delivery'!Y:Y,'Details local delivery'!B:B,A:A)</f>
        <v>0</v>
      </c>
      <c r="J1843" s="97" t="e">
        <f>AVERAGEIFS('Details local delivery'!W:W,'Details local delivery'!B:B,A1843)</f>
        <v>#DIV/0!</v>
      </c>
      <c r="K1843" s="96">
        <f>_xlfn.MAXIFS('Details local delivery'!Z:Z,'Details local delivery'!B:B,A1843)</f>
        <v>0</v>
      </c>
      <c r="L1843" s="96">
        <f>_xlfn.MAXIFS('Details local delivery'!AA:AA,'Details local delivery'!B:B,A1843)</f>
        <v>0</v>
      </c>
      <c r="M1843" s="256">
        <f>IFERROR(_xlfn.MAXIFS('Details local delivery'!AB:AB,'Details local delivery'!B:B,A1843),"-")</f>
        <v>0</v>
      </c>
      <c r="N1843" s="104" t="e">
        <f t="shared" si="289"/>
        <v>#N/A</v>
      </c>
      <c r="O1843" s="104" t="e">
        <f t="shared" si="290"/>
        <v>#N/A</v>
      </c>
      <c r="P1843" s="99">
        <f t="shared" si="291"/>
        <v>0</v>
      </c>
      <c r="Q1843" s="100">
        <f t="shared" si="292"/>
        <v>0</v>
      </c>
      <c r="R1843" s="105" t="e">
        <f t="shared" si="293"/>
        <v>#DIV/0!</v>
      </c>
      <c r="S1843" s="101" t="e">
        <f t="shared" si="281"/>
        <v>#N/A</v>
      </c>
      <c r="T1843" s="102"/>
      <c r="U1843" s="107"/>
      <c r="V1843" s="5"/>
    </row>
    <row r="1844" spans="1:22" ht="15.6" hidden="1" x14ac:dyDescent="0.3">
      <c r="A1844" s="18"/>
      <c r="B1844" s="92" t="str">
        <f>+IFERROR(VLOOKUP(A1844,'Details local delivery'!B:C,2,0),"-")</f>
        <v>-</v>
      </c>
      <c r="C1844" s="93" t="str">
        <f t="shared" si="288"/>
        <v>-</v>
      </c>
      <c r="D1844" s="94" t="str">
        <f>+IFERROR(VLOOKUP(A1844,'Details local delivery'!B:E,4,0),"-")</f>
        <v>-</v>
      </c>
      <c r="E1844" s="94" t="e">
        <f>VLOOKUP(A1844,'Details local delivery'!B:L,11,0)</f>
        <v>#N/A</v>
      </c>
      <c r="F1844" s="94">
        <f>SUMIFS('Details local delivery'!M:M,'Details local delivery'!G:G,'RECAP Delivery Plan '!A1844)</f>
        <v>0</v>
      </c>
      <c r="G1844" s="94" t="e">
        <f>VLOOKUP(A1844,'Details local delivery'!B:J,9,0)</f>
        <v>#N/A</v>
      </c>
      <c r="H1844" s="95">
        <f>SUMIFS('Details local delivery'!K:K,'Details local delivery'!G:G,'RECAP Delivery Plan '!A1844)</f>
        <v>0</v>
      </c>
      <c r="I1844" s="96">
        <f>SUMIFS('Details local delivery'!Y:Y,'Details local delivery'!B:B,A:A)</f>
        <v>0</v>
      </c>
      <c r="J1844" s="97" t="e">
        <f>AVERAGEIFS('Details local delivery'!W:W,'Details local delivery'!B:B,A1844)</f>
        <v>#DIV/0!</v>
      </c>
      <c r="K1844" s="96">
        <f>_xlfn.MAXIFS('Details local delivery'!Z:Z,'Details local delivery'!B:B,A1844)</f>
        <v>0</v>
      </c>
      <c r="L1844" s="96">
        <f>_xlfn.MAXIFS('Details local delivery'!AA:AA,'Details local delivery'!B:B,A1844)</f>
        <v>0</v>
      </c>
      <c r="M1844" s="256">
        <f>IFERROR(_xlfn.MAXIFS('Details local delivery'!AB:AB,'Details local delivery'!B:B,A1844),"-")</f>
        <v>0</v>
      </c>
      <c r="N1844" s="104" t="e">
        <f t="shared" si="289"/>
        <v>#N/A</v>
      </c>
      <c r="O1844" s="104" t="e">
        <f t="shared" si="290"/>
        <v>#N/A</v>
      </c>
      <c r="P1844" s="99">
        <f t="shared" si="291"/>
        <v>0</v>
      </c>
      <c r="Q1844" s="100">
        <f t="shared" si="292"/>
        <v>0</v>
      </c>
      <c r="R1844" s="105" t="e">
        <f t="shared" si="293"/>
        <v>#DIV/0!</v>
      </c>
      <c r="S1844" s="101" t="e">
        <f t="shared" si="281"/>
        <v>#N/A</v>
      </c>
      <c r="T1844" s="102"/>
      <c r="U1844" s="107"/>
      <c r="V1844" s="5"/>
    </row>
    <row r="1845" spans="1:22" ht="15.6" hidden="1" x14ac:dyDescent="0.3">
      <c r="A1845" s="18"/>
      <c r="B1845" s="92" t="str">
        <f>+IFERROR(VLOOKUP(A1845,'Details local delivery'!B:C,2,0),"-")</f>
        <v>-</v>
      </c>
      <c r="C1845" s="93" t="str">
        <f t="shared" si="288"/>
        <v>-</v>
      </c>
      <c r="D1845" s="94" t="str">
        <f>+IFERROR(VLOOKUP(A1845,'Details local delivery'!B:E,4,0),"-")</f>
        <v>-</v>
      </c>
      <c r="E1845" s="94" t="e">
        <f>VLOOKUP(A1845,'Details local delivery'!B:L,11,0)</f>
        <v>#N/A</v>
      </c>
      <c r="F1845" s="94">
        <f>SUMIFS('Details local delivery'!M:M,'Details local delivery'!G:G,'RECAP Delivery Plan '!A1845)</f>
        <v>0</v>
      </c>
      <c r="G1845" s="94" t="e">
        <f>VLOOKUP(A1845,'Details local delivery'!B:J,9,0)</f>
        <v>#N/A</v>
      </c>
      <c r="H1845" s="95">
        <f>SUMIFS('Details local delivery'!K:K,'Details local delivery'!G:G,'RECAP Delivery Plan '!A1845)</f>
        <v>0</v>
      </c>
      <c r="I1845" s="96">
        <f>SUMIFS('Details local delivery'!Y:Y,'Details local delivery'!B:B,A:A)</f>
        <v>0</v>
      </c>
      <c r="J1845" s="97" t="e">
        <f>AVERAGEIFS('Details local delivery'!W:W,'Details local delivery'!B:B,A1845)</f>
        <v>#DIV/0!</v>
      </c>
      <c r="K1845" s="96">
        <f>_xlfn.MAXIFS('Details local delivery'!Z:Z,'Details local delivery'!B:B,A1845)</f>
        <v>0</v>
      </c>
      <c r="L1845" s="96">
        <f>_xlfn.MAXIFS('Details local delivery'!AA:AA,'Details local delivery'!B:B,A1845)</f>
        <v>0</v>
      </c>
      <c r="M1845" s="256">
        <f>IFERROR(_xlfn.MAXIFS('Details local delivery'!AB:AB,'Details local delivery'!B:B,A1845),"-")</f>
        <v>0</v>
      </c>
      <c r="N1845" s="104" t="e">
        <f t="shared" si="289"/>
        <v>#N/A</v>
      </c>
      <c r="O1845" s="104" t="e">
        <f t="shared" si="290"/>
        <v>#N/A</v>
      </c>
      <c r="P1845" s="99">
        <f t="shared" si="291"/>
        <v>0</v>
      </c>
      <c r="Q1845" s="100">
        <f t="shared" si="292"/>
        <v>0</v>
      </c>
      <c r="R1845" s="105" t="e">
        <f t="shared" si="293"/>
        <v>#DIV/0!</v>
      </c>
      <c r="S1845" s="101" t="e">
        <f t="shared" si="281"/>
        <v>#N/A</v>
      </c>
      <c r="T1845" s="102"/>
      <c r="U1845" s="107"/>
      <c r="V1845" s="5"/>
    </row>
    <row r="1846" spans="1:22" ht="15.6" hidden="1" x14ac:dyDescent="0.3">
      <c r="A1846" s="18"/>
      <c r="B1846" s="92" t="str">
        <f>+IFERROR(VLOOKUP(A1846,'Details local delivery'!B:C,2,0),"-")</f>
        <v>-</v>
      </c>
      <c r="C1846" s="93" t="str">
        <f t="shared" si="288"/>
        <v>-</v>
      </c>
      <c r="D1846" s="94" t="str">
        <f>+IFERROR(VLOOKUP(A1846,'Details local delivery'!B:E,4,0),"-")</f>
        <v>-</v>
      </c>
      <c r="E1846" s="94" t="e">
        <f>VLOOKUP(A1846,'Details local delivery'!B:L,11,0)</f>
        <v>#N/A</v>
      </c>
      <c r="F1846" s="94">
        <f>SUMIFS('Details local delivery'!M:M,'Details local delivery'!G:G,'RECAP Delivery Plan '!A1846)</f>
        <v>0</v>
      </c>
      <c r="G1846" s="94" t="e">
        <f>VLOOKUP(A1846,'Details local delivery'!B:J,9,0)</f>
        <v>#N/A</v>
      </c>
      <c r="H1846" s="95">
        <f>SUMIFS('Details local delivery'!K:K,'Details local delivery'!G:G,'RECAP Delivery Plan '!A1846)</f>
        <v>0</v>
      </c>
      <c r="I1846" s="96">
        <f>SUMIFS('Details local delivery'!Y:Y,'Details local delivery'!B:B,A:A)</f>
        <v>0</v>
      </c>
      <c r="J1846" s="97" t="e">
        <f>AVERAGEIFS('Details local delivery'!W:W,'Details local delivery'!B:B,A1846)</f>
        <v>#DIV/0!</v>
      </c>
      <c r="K1846" s="96">
        <f>_xlfn.MAXIFS('Details local delivery'!Z:Z,'Details local delivery'!B:B,A1846)</f>
        <v>0</v>
      </c>
      <c r="L1846" s="96">
        <f>_xlfn.MAXIFS('Details local delivery'!AA:AA,'Details local delivery'!B:B,A1846)</f>
        <v>0</v>
      </c>
      <c r="M1846" s="256">
        <f>IFERROR(_xlfn.MAXIFS('Details local delivery'!AB:AB,'Details local delivery'!B:B,A1846),"-")</f>
        <v>0</v>
      </c>
      <c r="N1846" s="104" t="e">
        <f t="shared" si="289"/>
        <v>#N/A</v>
      </c>
      <c r="O1846" s="104" t="e">
        <f t="shared" si="290"/>
        <v>#N/A</v>
      </c>
      <c r="P1846" s="99">
        <f t="shared" si="291"/>
        <v>0</v>
      </c>
      <c r="Q1846" s="100">
        <f t="shared" si="292"/>
        <v>0</v>
      </c>
      <c r="R1846" s="105" t="e">
        <f t="shared" si="293"/>
        <v>#DIV/0!</v>
      </c>
      <c r="S1846" s="101" t="e">
        <f t="shared" si="281"/>
        <v>#N/A</v>
      </c>
      <c r="T1846" s="102"/>
      <c r="U1846" s="107"/>
      <c r="V1846" s="5"/>
    </row>
    <row r="1847" spans="1:22" ht="15.6" hidden="1" x14ac:dyDescent="0.3">
      <c r="A1847" s="18"/>
      <c r="B1847" s="92" t="str">
        <f>+IFERROR(VLOOKUP(A1847,'Details local delivery'!B:C,2,0),"-")</f>
        <v>-</v>
      </c>
      <c r="C1847" s="93" t="str">
        <f t="shared" si="288"/>
        <v>-</v>
      </c>
      <c r="D1847" s="94" t="str">
        <f>+IFERROR(VLOOKUP(A1847,'Details local delivery'!B:E,4,0),"-")</f>
        <v>-</v>
      </c>
      <c r="E1847" s="94" t="e">
        <f>VLOOKUP(A1847,'Details local delivery'!B:L,11,0)</f>
        <v>#N/A</v>
      </c>
      <c r="F1847" s="94">
        <f>SUMIFS('Details local delivery'!M:M,'Details local delivery'!G:G,'RECAP Delivery Plan '!A1847)</f>
        <v>0</v>
      </c>
      <c r="G1847" s="94" t="e">
        <f>VLOOKUP(A1847,'Details local delivery'!B:J,9,0)</f>
        <v>#N/A</v>
      </c>
      <c r="H1847" s="95">
        <f>SUMIFS('Details local delivery'!K:K,'Details local delivery'!G:G,'RECAP Delivery Plan '!A1847)</f>
        <v>0</v>
      </c>
      <c r="I1847" s="96">
        <f>SUMIFS('Details local delivery'!Y:Y,'Details local delivery'!B:B,A:A)</f>
        <v>0</v>
      </c>
      <c r="J1847" s="97" t="e">
        <f>AVERAGEIFS('Details local delivery'!W:W,'Details local delivery'!B:B,A1847)</f>
        <v>#DIV/0!</v>
      </c>
      <c r="K1847" s="96">
        <f>_xlfn.MAXIFS('Details local delivery'!Z:Z,'Details local delivery'!B:B,A1847)</f>
        <v>0</v>
      </c>
      <c r="L1847" s="96">
        <f>_xlfn.MAXIFS('Details local delivery'!AA:AA,'Details local delivery'!B:B,A1847)</f>
        <v>0</v>
      </c>
      <c r="M1847" s="256">
        <f>IFERROR(_xlfn.MAXIFS('Details local delivery'!AB:AB,'Details local delivery'!B:B,A1847),"-")</f>
        <v>0</v>
      </c>
      <c r="N1847" s="104" t="e">
        <f t="shared" si="289"/>
        <v>#N/A</v>
      </c>
      <c r="O1847" s="104" t="e">
        <f t="shared" si="290"/>
        <v>#N/A</v>
      </c>
      <c r="P1847" s="99">
        <f t="shared" si="291"/>
        <v>0</v>
      </c>
      <c r="Q1847" s="100">
        <f t="shared" si="292"/>
        <v>0</v>
      </c>
      <c r="R1847" s="105" t="e">
        <f t="shared" si="293"/>
        <v>#DIV/0!</v>
      </c>
      <c r="S1847" s="101" t="e">
        <f t="shared" si="281"/>
        <v>#N/A</v>
      </c>
      <c r="T1847" s="102"/>
      <c r="U1847" s="107"/>
      <c r="V1847" s="5"/>
    </row>
    <row r="1848" spans="1:22" ht="15.6" hidden="1" x14ac:dyDescent="0.3">
      <c r="A1848" s="18"/>
      <c r="B1848" s="92" t="str">
        <f>+IFERROR(VLOOKUP(A1848,'Details local delivery'!B:C,2,0),"-")</f>
        <v>-</v>
      </c>
      <c r="C1848" s="93" t="str">
        <f t="shared" si="288"/>
        <v>-</v>
      </c>
      <c r="D1848" s="94" t="str">
        <f>+IFERROR(VLOOKUP(A1848,'Details local delivery'!B:E,4,0),"-")</f>
        <v>-</v>
      </c>
      <c r="E1848" s="94" t="e">
        <f>VLOOKUP(A1848,'Details local delivery'!B:L,11,0)</f>
        <v>#N/A</v>
      </c>
      <c r="F1848" s="94">
        <f>SUMIFS('Details local delivery'!M:M,'Details local delivery'!G:G,'RECAP Delivery Plan '!A1848)</f>
        <v>0</v>
      </c>
      <c r="G1848" s="94" t="e">
        <f>VLOOKUP(A1848,'Details local delivery'!B:J,9,0)</f>
        <v>#N/A</v>
      </c>
      <c r="H1848" s="95">
        <f>SUMIFS('Details local delivery'!K:K,'Details local delivery'!G:G,'RECAP Delivery Plan '!A1848)</f>
        <v>0</v>
      </c>
      <c r="I1848" s="96">
        <f>SUMIFS('Details local delivery'!Y:Y,'Details local delivery'!B:B,A:A)</f>
        <v>0</v>
      </c>
      <c r="J1848" s="97" t="e">
        <f>AVERAGEIFS('Details local delivery'!W:W,'Details local delivery'!B:B,A1848)</f>
        <v>#DIV/0!</v>
      </c>
      <c r="K1848" s="96">
        <f>_xlfn.MAXIFS('Details local delivery'!Z:Z,'Details local delivery'!B:B,A1848)</f>
        <v>0</v>
      </c>
      <c r="L1848" s="96">
        <f>_xlfn.MAXIFS('Details local delivery'!AA:AA,'Details local delivery'!B:B,A1848)</f>
        <v>0</v>
      </c>
      <c r="M1848" s="256">
        <f>IFERROR(_xlfn.MAXIFS('Details local delivery'!AB:AB,'Details local delivery'!B:B,A1848),"-")</f>
        <v>0</v>
      </c>
      <c r="N1848" s="104" t="e">
        <f t="shared" si="289"/>
        <v>#N/A</v>
      </c>
      <c r="O1848" s="104" t="e">
        <f t="shared" si="290"/>
        <v>#N/A</v>
      </c>
      <c r="P1848" s="99">
        <f t="shared" si="291"/>
        <v>0</v>
      </c>
      <c r="Q1848" s="100">
        <f t="shared" si="292"/>
        <v>0</v>
      </c>
      <c r="R1848" s="105" t="e">
        <f t="shared" si="293"/>
        <v>#DIV/0!</v>
      </c>
      <c r="S1848" s="101" t="e">
        <f t="shared" ref="S1848:S1911" si="294">MAX(N1848,O1848)</f>
        <v>#N/A</v>
      </c>
      <c r="T1848" s="102"/>
      <c r="U1848" s="107"/>
      <c r="V1848" s="5"/>
    </row>
    <row r="1849" spans="1:22" ht="15.6" hidden="1" x14ac:dyDescent="0.3">
      <c r="A1849" s="18"/>
      <c r="B1849" s="92" t="str">
        <f>+IFERROR(VLOOKUP(A1849,'Details local delivery'!B:C,2,0),"-")</f>
        <v>-</v>
      </c>
      <c r="C1849" s="93" t="str">
        <f t="shared" si="288"/>
        <v>-</v>
      </c>
      <c r="D1849" s="94" t="str">
        <f>+IFERROR(VLOOKUP(A1849,'Details local delivery'!B:E,4,0),"-")</f>
        <v>-</v>
      </c>
      <c r="E1849" s="94" t="e">
        <f>VLOOKUP(A1849,'Details local delivery'!B:L,11,0)</f>
        <v>#N/A</v>
      </c>
      <c r="F1849" s="94">
        <f>SUMIFS('Details local delivery'!M:M,'Details local delivery'!G:G,'RECAP Delivery Plan '!A1849)</f>
        <v>0</v>
      </c>
      <c r="G1849" s="94" t="e">
        <f>VLOOKUP(A1849,'Details local delivery'!B:J,9,0)</f>
        <v>#N/A</v>
      </c>
      <c r="H1849" s="95">
        <f>SUMIFS('Details local delivery'!K:K,'Details local delivery'!G:G,'RECAP Delivery Plan '!A1849)</f>
        <v>0</v>
      </c>
      <c r="I1849" s="96">
        <f>SUMIFS('Details local delivery'!Y:Y,'Details local delivery'!B:B,A:A)</f>
        <v>0</v>
      </c>
      <c r="J1849" s="97" t="e">
        <f>AVERAGEIFS('Details local delivery'!W:W,'Details local delivery'!B:B,A1849)</f>
        <v>#DIV/0!</v>
      </c>
      <c r="K1849" s="96">
        <f>_xlfn.MAXIFS('Details local delivery'!Z:Z,'Details local delivery'!B:B,A1849)</f>
        <v>0</v>
      </c>
      <c r="L1849" s="96">
        <f>_xlfn.MAXIFS('Details local delivery'!AA:AA,'Details local delivery'!B:B,A1849)</f>
        <v>0</v>
      </c>
      <c r="M1849" s="256">
        <f>IFERROR(_xlfn.MAXIFS('Details local delivery'!AB:AB,'Details local delivery'!B:B,A1849),"-")</f>
        <v>0</v>
      </c>
      <c r="N1849" s="104" t="e">
        <f t="shared" si="289"/>
        <v>#N/A</v>
      </c>
      <c r="O1849" s="104" t="e">
        <f t="shared" si="290"/>
        <v>#N/A</v>
      </c>
      <c r="P1849" s="99">
        <f t="shared" si="291"/>
        <v>0</v>
      </c>
      <c r="Q1849" s="100">
        <f t="shared" si="292"/>
        <v>0</v>
      </c>
      <c r="R1849" s="105" t="e">
        <f t="shared" si="293"/>
        <v>#DIV/0!</v>
      </c>
      <c r="S1849" s="101" t="e">
        <f t="shared" si="294"/>
        <v>#N/A</v>
      </c>
      <c r="T1849" s="102"/>
      <c r="U1849" s="107"/>
      <c r="V1849" s="5"/>
    </row>
    <row r="1850" spans="1:22" ht="15.6" hidden="1" x14ac:dyDescent="0.3">
      <c r="A1850" s="18"/>
      <c r="B1850" s="92" t="str">
        <f>+IFERROR(VLOOKUP(A1850,'Details local delivery'!B:C,2,0),"-")</f>
        <v>-</v>
      </c>
      <c r="C1850" s="93" t="str">
        <f t="shared" si="288"/>
        <v>-</v>
      </c>
      <c r="D1850" s="94" t="str">
        <f>+IFERROR(VLOOKUP(A1850,'Details local delivery'!B:E,4,0),"-")</f>
        <v>-</v>
      </c>
      <c r="E1850" s="94" t="e">
        <f>VLOOKUP(A1850,'Details local delivery'!B:L,11,0)</f>
        <v>#N/A</v>
      </c>
      <c r="F1850" s="94">
        <f>SUMIFS('Details local delivery'!M:M,'Details local delivery'!G:G,'RECAP Delivery Plan '!A1850)</f>
        <v>0</v>
      </c>
      <c r="G1850" s="94" t="e">
        <f>VLOOKUP(A1850,'Details local delivery'!B:J,9,0)</f>
        <v>#N/A</v>
      </c>
      <c r="H1850" s="95">
        <f>SUMIFS('Details local delivery'!K:K,'Details local delivery'!G:G,'RECAP Delivery Plan '!A1850)</f>
        <v>0</v>
      </c>
      <c r="I1850" s="96">
        <f>SUMIFS('Details local delivery'!Y:Y,'Details local delivery'!B:B,A:A)</f>
        <v>0</v>
      </c>
      <c r="J1850" s="97" t="e">
        <f>AVERAGEIFS('Details local delivery'!W:W,'Details local delivery'!B:B,A1850)</f>
        <v>#DIV/0!</v>
      </c>
      <c r="K1850" s="96">
        <f>_xlfn.MAXIFS('Details local delivery'!Z:Z,'Details local delivery'!B:B,A1850)</f>
        <v>0</v>
      </c>
      <c r="L1850" s="96">
        <f>_xlfn.MAXIFS('Details local delivery'!AA:AA,'Details local delivery'!B:B,A1850)</f>
        <v>0</v>
      </c>
      <c r="M1850" s="256">
        <f>IFERROR(_xlfn.MAXIFS('Details local delivery'!AB:AB,'Details local delivery'!B:B,A1850),"-")</f>
        <v>0</v>
      </c>
      <c r="N1850" s="104" t="e">
        <f t="shared" si="289"/>
        <v>#N/A</v>
      </c>
      <c r="O1850" s="104" t="e">
        <f t="shared" si="290"/>
        <v>#N/A</v>
      </c>
      <c r="P1850" s="99">
        <f t="shared" si="291"/>
        <v>0</v>
      </c>
      <c r="Q1850" s="100">
        <f t="shared" si="292"/>
        <v>0</v>
      </c>
      <c r="R1850" s="105" t="e">
        <f t="shared" si="293"/>
        <v>#DIV/0!</v>
      </c>
      <c r="S1850" s="101" t="e">
        <f t="shared" si="294"/>
        <v>#N/A</v>
      </c>
      <c r="T1850" s="102"/>
      <c r="U1850" s="107"/>
      <c r="V1850" s="5"/>
    </row>
    <row r="1851" spans="1:22" ht="15.6" hidden="1" x14ac:dyDescent="0.3">
      <c r="A1851" s="18"/>
      <c r="B1851" s="92" t="str">
        <f>+IFERROR(VLOOKUP(A1851,'Details local delivery'!B:C,2,0),"-")</f>
        <v>-</v>
      </c>
      <c r="C1851" s="93" t="str">
        <f t="shared" si="288"/>
        <v>-</v>
      </c>
      <c r="D1851" s="94" t="str">
        <f>+IFERROR(VLOOKUP(A1851,'Details local delivery'!B:E,4,0),"-")</f>
        <v>-</v>
      </c>
      <c r="E1851" s="94" t="e">
        <f>VLOOKUP(A1851,'Details local delivery'!B:L,11,0)</f>
        <v>#N/A</v>
      </c>
      <c r="F1851" s="94">
        <f>SUMIFS('Details local delivery'!M:M,'Details local delivery'!G:G,'RECAP Delivery Plan '!A1851)</f>
        <v>0</v>
      </c>
      <c r="G1851" s="94" t="e">
        <f>VLOOKUP(A1851,'Details local delivery'!B:J,9,0)</f>
        <v>#N/A</v>
      </c>
      <c r="H1851" s="95">
        <f>SUMIFS('Details local delivery'!K:K,'Details local delivery'!G:G,'RECAP Delivery Plan '!A1851)</f>
        <v>0</v>
      </c>
      <c r="I1851" s="96">
        <f>SUMIFS('Details local delivery'!Y:Y,'Details local delivery'!B:B,A:A)</f>
        <v>0</v>
      </c>
      <c r="J1851" s="97" t="e">
        <f>AVERAGEIFS('Details local delivery'!W:W,'Details local delivery'!B:B,A1851)</f>
        <v>#DIV/0!</v>
      </c>
      <c r="K1851" s="96">
        <f>_xlfn.MAXIFS('Details local delivery'!Z:Z,'Details local delivery'!B:B,A1851)</f>
        <v>0</v>
      </c>
      <c r="L1851" s="96">
        <f>_xlfn.MAXIFS('Details local delivery'!AA:AA,'Details local delivery'!B:B,A1851)</f>
        <v>0</v>
      </c>
      <c r="M1851" s="256">
        <f>IFERROR(_xlfn.MAXIFS('Details local delivery'!AB:AB,'Details local delivery'!B:B,A1851),"-")</f>
        <v>0</v>
      </c>
      <c r="N1851" s="104" t="e">
        <f t="shared" si="289"/>
        <v>#N/A</v>
      </c>
      <c r="O1851" s="104" t="e">
        <f t="shared" si="290"/>
        <v>#N/A</v>
      </c>
      <c r="P1851" s="99">
        <f t="shared" si="291"/>
        <v>0</v>
      </c>
      <c r="Q1851" s="100">
        <f t="shared" si="292"/>
        <v>0</v>
      </c>
      <c r="R1851" s="105" t="e">
        <f t="shared" si="293"/>
        <v>#DIV/0!</v>
      </c>
      <c r="S1851" s="101" t="e">
        <f t="shared" si="294"/>
        <v>#N/A</v>
      </c>
      <c r="T1851" s="102"/>
      <c r="U1851" s="107"/>
      <c r="V1851" s="5"/>
    </row>
    <row r="1852" spans="1:22" ht="15.6" hidden="1" x14ac:dyDescent="0.3">
      <c r="A1852" s="18"/>
      <c r="B1852" s="92" t="str">
        <f>+IFERROR(VLOOKUP(A1852,'Details local delivery'!B:C,2,0),"-")</f>
        <v>-</v>
      </c>
      <c r="C1852" s="93" t="str">
        <f t="shared" si="288"/>
        <v>-</v>
      </c>
      <c r="D1852" s="94" t="str">
        <f>+IFERROR(VLOOKUP(A1852,'Details local delivery'!B:E,4,0),"-")</f>
        <v>-</v>
      </c>
      <c r="E1852" s="94" t="e">
        <f>VLOOKUP(A1852,'Details local delivery'!B:L,11,0)</f>
        <v>#N/A</v>
      </c>
      <c r="F1852" s="94">
        <f>SUMIFS('Details local delivery'!M:M,'Details local delivery'!G:G,'RECAP Delivery Plan '!A1852)</f>
        <v>0</v>
      </c>
      <c r="G1852" s="94" t="e">
        <f>VLOOKUP(A1852,'Details local delivery'!B:J,9,0)</f>
        <v>#N/A</v>
      </c>
      <c r="H1852" s="95">
        <f>SUMIFS('Details local delivery'!K:K,'Details local delivery'!G:G,'RECAP Delivery Plan '!A1852)</f>
        <v>0</v>
      </c>
      <c r="I1852" s="96">
        <f>SUMIFS('Details local delivery'!Y:Y,'Details local delivery'!B:B,A:A)</f>
        <v>0</v>
      </c>
      <c r="J1852" s="97" t="e">
        <f>AVERAGEIFS('Details local delivery'!W:W,'Details local delivery'!B:B,A1852)</f>
        <v>#DIV/0!</v>
      </c>
      <c r="K1852" s="96">
        <f>_xlfn.MAXIFS('Details local delivery'!Z:Z,'Details local delivery'!B:B,A1852)</f>
        <v>0</v>
      </c>
      <c r="L1852" s="96">
        <f>_xlfn.MAXIFS('Details local delivery'!AA:AA,'Details local delivery'!B:B,A1852)</f>
        <v>0</v>
      </c>
      <c r="M1852" s="256">
        <f>IFERROR(_xlfn.MAXIFS('Details local delivery'!AB:AB,'Details local delivery'!B:B,A1852),"-")</f>
        <v>0</v>
      </c>
      <c r="N1852" s="104" t="e">
        <f t="shared" si="289"/>
        <v>#N/A</v>
      </c>
      <c r="O1852" s="104" t="e">
        <f t="shared" si="290"/>
        <v>#N/A</v>
      </c>
      <c r="P1852" s="99">
        <f t="shared" si="291"/>
        <v>0</v>
      </c>
      <c r="Q1852" s="100">
        <f t="shared" si="292"/>
        <v>0</v>
      </c>
      <c r="R1852" s="105" t="e">
        <f t="shared" si="293"/>
        <v>#DIV/0!</v>
      </c>
      <c r="S1852" s="101" t="e">
        <f t="shared" si="294"/>
        <v>#N/A</v>
      </c>
      <c r="T1852" s="102"/>
      <c r="U1852" s="107"/>
      <c r="V1852" s="5"/>
    </row>
    <row r="1853" spans="1:22" ht="15.6" hidden="1" x14ac:dyDescent="0.3">
      <c r="A1853" s="18"/>
      <c r="B1853" s="92" t="str">
        <f>+IFERROR(VLOOKUP(A1853,'Details local delivery'!B:C,2,0),"-")</f>
        <v>-</v>
      </c>
      <c r="C1853" s="93" t="str">
        <f t="shared" si="288"/>
        <v>-</v>
      </c>
      <c r="D1853" s="94" t="str">
        <f>+IFERROR(VLOOKUP(A1853,'Details local delivery'!B:E,4,0),"-")</f>
        <v>-</v>
      </c>
      <c r="E1853" s="94" t="e">
        <f>VLOOKUP(A1853,'Details local delivery'!B:L,11,0)</f>
        <v>#N/A</v>
      </c>
      <c r="F1853" s="94">
        <f>SUMIFS('Details local delivery'!M:M,'Details local delivery'!G:G,'RECAP Delivery Plan '!A1853)</f>
        <v>0</v>
      </c>
      <c r="G1853" s="94" t="e">
        <f>VLOOKUP(A1853,'Details local delivery'!B:J,9,0)</f>
        <v>#N/A</v>
      </c>
      <c r="H1853" s="95">
        <f>SUMIFS('Details local delivery'!K:K,'Details local delivery'!G:G,'RECAP Delivery Plan '!A1853)</f>
        <v>0</v>
      </c>
      <c r="I1853" s="96">
        <f>SUMIFS('Details local delivery'!Y:Y,'Details local delivery'!B:B,A:A)</f>
        <v>0</v>
      </c>
      <c r="J1853" s="97" t="e">
        <f>AVERAGEIFS('Details local delivery'!W:W,'Details local delivery'!B:B,A1853)</f>
        <v>#DIV/0!</v>
      </c>
      <c r="K1853" s="96">
        <f>_xlfn.MAXIFS('Details local delivery'!Z:Z,'Details local delivery'!B:B,A1853)</f>
        <v>0</v>
      </c>
      <c r="L1853" s="96">
        <f>_xlfn.MAXIFS('Details local delivery'!AA:AA,'Details local delivery'!B:B,A1853)</f>
        <v>0</v>
      </c>
      <c r="M1853" s="256">
        <f>IFERROR(_xlfn.MAXIFS('Details local delivery'!AB:AB,'Details local delivery'!B:B,A1853),"-")</f>
        <v>0</v>
      </c>
      <c r="N1853" s="104" t="e">
        <f t="shared" si="289"/>
        <v>#N/A</v>
      </c>
      <c r="O1853" s="104" t="e">
        <f t="shared" si="290"/>
        <v>#N/A</v>
      </c>
      <c r="P1853" s="99">
        <f t="shared" si="291"/>
        <v>0</v>
      </c>
      <c r="Q1853" s="100">
        <f t="shared" si="292"/>
        <v>0</v>
      </c>
      <c r="R1853" s="105" t="e">
        <f t="shared" si="293"/>
        <v>#DIV/0!</v>
      </c>
      <c r="S1853" s="101" t="e">
        <f t="shared" si="294"/>
        <v>#N/A</v>
      </c>
      <c r="T1853" s="102"/>
      <c r="U1853" s="107"/>
      <c r="V1853" s="5"/>
    </row>
    <row r="1854" spans="1:22" ht="15.6" hidden="1" x14ac:dyDescent="0.3">
      <c r="A1854" s="18"/>
      <c r="B1854" s="92" t="str">
        <f>+IFERROR(VLOOKUP(A1854,'Details local delivery'!B:C,2,0),"-")</f>
        <v>-</v>
      </c>
      <c r="C1854" s="93" t="str">
        <f t="shared" si="288"/>
        <v>-</v>
      </c>
      <c r="D1854" s="94" t="str">
        <f>+IFERROR(VLOOKUP(A1854,'Details local delivery'!B:E,4,0),"-")</f>
        <v>-</v>
      </c>
      <c r="E1854" s="94" t="e">
        <f>VLOOKUP(A1854,'Details local delivery'!B:L,11,0)</f>
        <v>#N/A</v>
      </c>
      <c r="F1854" s="94">
        <f>SUMIFS('Details local delivery'!M:M,'Details local delivery'!G:G,'RECAP Delivery Plan '!A1854)</f>
        <v>0</v>
      </c>
      <c r="G1854" s="94" t="e">
        <f>VLOOKUP(A1854,'Details local delivery'!B:J,9,0)</f>
        <v>#N/A</v>
      </c>
      <c r="H1854" s="95">
        <f>SUMIFS('Details local delivery'!K:K,'Details local delivery'!G:G,'RECAP Delivery Plan '!A1854)</f>
        <v>0</v>
      </c>
      <c r="I1854" s="96">
        <f>SUMIFS('Details local delivery'!Y:Y,'Details local delivery'!B:B,A:A)</f>
        <v>0</v>
      </c>
      <c r="J1854" s="97" t="e">
        <f>AVERAGEIFS('Details local delivery'!W:W,'Details local delivery'!B:B,A1854)</f>
        <v>#DIV/0!</v>
      </c>
      <c r="K1854" s="96">
        <f>_xlfn.MAXIFS('Details local delivery'!Z:Z,'Details local delivery'!B:B,A1854)</f>
        <v>0</v>
      </c>
      <c r="L1854" s="96">
        <f>_xlfn.MAXIFS('Details local delivery'!AA:AA,'Details local delivery'!B:B,A1854)</f>
        <v>0</v>
      </c>
      <c r="M1854" s="96">
        <f>_xlfn.MAXIFS('Details local delivery'!AB:AB,'Details local delivery'!B:B,A1854)</f>
        <v>0</v>
      </c>
      <c r="N1854" s="104" t="e">
        <f t="shared" si="289"/>
        <v>#N/A</v>
      </c>
      <c r="O1854" s="104" t="e">
        <f t="shared" si="290"/>
        <v>#N/A</v>
      </c>
      <c r="P1854" s="99">
        <f t="shared" si="291"/>
        <v>0</v>
      </c>
      <c r="Q1854" s="100">
        <f t="shared" si="292"/>
        <v>0</v>
      </c>
      <c r="R1854" s="105" t="e">
        <f t="shared" si="293"/>
        <v>#DIV/0!</v>
      </c>
      <c r="S1854" s="101" t="e">
        <f t="shared" si="294"/>
        <v>#N/A</v>
      </c>
      <c r="T1854" s="102"/>
      <c r="U1854" s="107"/>
      <c r="V1854" s="5"/>
    </row>
    <row r="1855" spans="1:22" ht="15.6" hidden="1" x14ac:dyDescent="0.3">
      <c r="A1855" s="18"/>
      <c r="B1855" s="92" t="str">
        <f>+IFERROR(VLOOKUP(A1855,'Details local delivery'!B:C,2,0),"-")</f>
        <v>-</v>
      </c>
      <c r="C1855" s="93" t="str">
        <f t="shared" si="288"/>
        <v>-</v>
      </c>
      <c r="D1855" s="94" t="str">
        <f>+IFERROR(VLOOKUP(A1855,'Details local delivery'!B:E,4,0),"-")</f>
        <v>-</v>
      </c>
      <c r="E1855" s="94" t="e">
        <f>VLOOKUP(A1855,'Details local delivery'!B:L,11,0)</f>
        <v>#N/A</v>
      </c>
      <c r="F1855" s="94">
        <f>SUMIFS('Details local delivery'!M:M,'Details local delivery'!G:G,'RECAP Delivery Plan '!A1855)</f>
        <v>0</v>
      </c>
      <c r="G1855" s="94" t="e">
        <f>VLOOKUP(A1855,'Details local delivery'!B:J,9,0)</f>
        <v>#N/A</v>
      </c>
      <c r="H1855" s="95">
        <f>SUMIFS('Details local delivery'!K:K,'Details local delivery'!G:G,'RECAP Delivery Plan '!A1855)</f>
        <v>0</v>
      </c>
      <c r="I1855" s="96">
        <f>SUMIFS('Details local delivery'!Y:Y,'Details local delivery'!B:B,A:A)</f>
        <v>0</v>
      </c>
      <c r="J1855" s="97" t="e">
        <f>AVERAGEIFS('Details local delivery'!W:W,'Details local delivery'!B:B,A1855)</f>
        <v>#DIV/0!</v>
      </c>
      <c r="K1855" s="96">
        <f>_xlfn.MAXIFS('Details local delivery'!Z:Z,'Details local delivery'!B:B,A1855)</f>
        <v>0</v>
      </c>
      <c r="L1855" s="96">
        <f>_xlfn.MAXIFS('Details local delivery'!AA:AA,'Details local delivery'!B:B,A1855)</f>
        <v>0</v>
      </c>
      <c r="M1855" s="96">
        <f>_xlfn.MAXIFS('Details local delivery'!AB:AB,'Details local delivery'!B:B,A1855)</f>
        <v>0</v>
      </c>
      <c r="N1855" s="104" t="e">
        <f t="shared" si="289"/>
        <v>#N/A</v>
      </c>
      <c r="O1855" s="104" t="e">
        <f t="shared" si="290"/>
        <v>#N/A</v>
      </c>
      <c r="P1855" s="99">
        <f t="shared" si="291"/>
        <v>0</v>
      </c>
      <c r="Q1855" s="100">
        <f t="shared" si="292"/>
        <v>0</v>
      </c>
      <c r="R1855" s="105" t="e">
        <f t="shared" si="293"/>
        <v>#DIV/0!</v>
      </c>
      <c r="S1855" s="101" t="e">
        <f t="shared" si="294"/>
        <v>#N/A</v>
      </c>
      <c r="T1855" s="102"/>
      <c r="U1855" s="107"/>
      <c r="V1855" s="5"/>
    </row>
    <row r="1856" spans="1:22" ht="15.6" hidden="1" x14ac:dyDescent="0.3">
      <c r="A1856" s="18"/>
      <c r="B1856" s="92" t="str">
        <f>+IFERROR(VLOOKUP(A1856,'Details local delivery'!B:C,2,0),"-")</f>
        <v>-</v>
      </c>
      <c r="C1856" s="93" t="str">
        <f t="shared" si="288"/>
        <v>-</v>
      </c>
      <c r="D1856" s="94" t="str">
        <f>+IFERROR(VLOOKUP(A1856,'Details local delivery'!B:E,4,0),"-")</f>
        <v>-</v>
      </c>
      <c r="E1856" s="94" t="e">
        <f>VLOOKUP(A1856,'Details local delivery'!B:L,11,0)</f>
        <v>#N/A</v>
      </c>
      <c r="F1856" s="94">
        <f>SUMIFS('Details local delivery'!M:M,'Details local delivery'!G:G,'RECAP Delivery Plan '!A1856)</f>
        <v>0</v>
      </c>
      <c r="G1856" s="94" t="e">
        <f>VLOOKUP(A1856,'Details local delivery'!B:J,9,0)</f>
        <v>#N/A</v>
      </c>
      <c r="H1856" s="95">
        <f>SUMIFS('Details local delivery'!K:K,'Details local delivery'!G:G,'RECAP Delivery Plan '!A1856)</f>
        <v>0</v>
      </c>
      <c r="I1856" s="96">
        <f>SUMIFS('Details local delivery'!Y:Y,'Details local delivery'!B:B,A:A)</f>
        <v>0</v>
      </c>
      <c r="J1856" s="97" t="e">
        <f>AVERAGEIFS('Details local delivery'!W:W,'Details local delivery'!B:B,A1856)</f>
        <v>#DIV/0!</v>
      </c>
      <c r="K1856" s="96">
        <f>_xlfn.MAXIFS('Details local delivery'!Z:Z,'Details local delivery'!B:B,A1856)</f>
        <v>0</v>
      </c>
      <c r="L1856" s="96">
        <f>_xlfn.MAXIFS('Details local delivery'!AA:AA,'Details local delivery'!B:B,A1856)</f>
        <v>0</v>
      </c>
      <c r="M1856" s="256">
        <f>IFERROR(_xlfn.MAXIFS('Details local delivery'!AB:AB,'Details local delivery'!B:B,A1856),"-")</f>
        <v>0</v>
      </c>
      <c r="N1856" s="104" t="e">
        <f t="shared" si="289"/>
        <v>#N/A</v>
      </c>
      <c r="O1856" s="104" t="e">
        <f t="shared" si="290"/>
        <v>#N/A</v>
      </c>
      <c r="P1856" s="99">
        <f t="shared" si="291"/>
        <v>0</v>
      </c>
      <c r="Q1856" s="100">
        <f t="shared" si="292"/>
        <v>0</v>
      </c>
      <c r="R1856" s="105" t="e">
        <f t="shared" si="293"/>
        <v>#DIV/0!</v>
      </c>
      <c r="S1856" s="101" t="e">
        <f t="shared" si="294"/>
        <v>#N/A</v>
      </c>
      <c r="T1856" s="102"/>
      <c r="U1856" s="107"/>
      <c r="V1856" s="5"/>
    </row>
    <row r="1857" spans="1:22" ht="15.6" hidden="1" x14ac:dyDescent="0.3">
      <c r="A1857" s="18"/>
      <c r="B1857" s="92" t="str">
        <f>+IFERROR(VLOOKUP(A1857,'Details local delivery'!B:C,2,0),"-")</f>
        <v>-</v>
      </c>
      <c r="C1857" s="93" t="str">
        <f t="shared" si="288"/>
        <v>-</v>
      </c>
      <c r="D1857" s="94" t="str">
        <f>+IFERROR(VLOOKUP(A1857,'Details local delivery'!B:E,4,0),"-")</f>
        <v>-</v>
      </c>
      <c r="E1857" s="94" t="e">
        <f>VLOOKUP(A1857,'Details local delivery'!B:L,11,0)</f>
        <v>#N/A</v>
      </c>
      <c r="F1857" s="94">
        <f>SUMIFS('Details local delivery'!M:M,'Details local delivery'!G:G,'RECAP Delivery Plan '!A1857)</f>
        <v>0</v>
      </c>
      <c r="G1857" s="94" t="e">
        <f>VLOOKUP(A1857,'Details local delivery'!B:J,9,0)</f>
        <v>#N/A</v>
      </c>
      <c r="H1857" s="95">
        <f>SUMIFS('Details local delivery'!K:K,'Details local delivery'!G:G,'RECAP Delivery Plan '!A1857)</f>
        <v>0</v>
      </c>
      <c r="I1857" s="96">
        <f>SUMIFS('Details local delivery'!Y:Y,'Details local delivery'!B:B,A:A)</f>
        <v>0</v>
      </c>
      <c r="J1857" s="97" t="e">
        <f>AVERAGEIFS('Details local delivery'!W:W,'Details local delivery'!B:B,A1857)</f>
        <v>#DIV/0!</v>
      </c>
      <c r="K1857" s="96">
        <f>_xlfn.MAXIFS('Details local delivery'!Z:Z,'Details local delivery'!B:B,A1857)</f>
        <v>0</v>
      </c>
      <c r="L1857" s="96">
        <f>_xlfn.MAXIFS('Details local delivery'!AA:AA,'Details local delivery'!B:B,A1857)</f>
        <v>0</v>
      </c>
      <c r="M1857" s="256">
        <f>IFERROR(_xlfn.MAXIFS('Details local delivery'!AB:AB,'Details local delivery'!B:B,A1857),"-")</f>
        <v>0</v>
      </c>
      <c r="N1857" s="104" t="e">
        <f t="shared" si="289"/>
        <v>#N/A</v>
      </c>
      <c r="O1857" s="104" t="e">
        <f t="shared" si="290"/>
        <v>#N/A</v>
      </c>
      <c r="P1857" s="99">
        <f t="shared" si="291"/>
        <v>0</v>
      </c>
      <c r="Q1857" s="100">
        <f t="shared" si="292"/>
        <v>0</v>
      </c>
      <c r="R1857" s="105" t="e">
        <f t="shared" si="293"/>
        <v>#DIV/0!</v>
      </c>
      <c r="S1857" s="101" t="e">
        <f t="shared" si="294"/>
        <v>#N/A</v>
      </c>
      <c r="T1857" s="102"/>
      <c r="U1857" s="107"/>
      <c r="V1857" s="5"/>
    </row>
    <row r="1858" spans="1:22" ht="15.6" hidden="1" x14ac:dyDescent="0.3">
      <c r="A1858" s="18"/>
      <c r="B1858" s="92" t="str">
        <f>+IFERROR(VLOOKUP(A1858,'Details local delivery'!B:C,2,0),"-")</f>
        <v>-</v>
      </c>
      <c r="C1858" s="93" t="str">
        <f t="shared" si="288"/>
        <v>-</v>
      </c>
      <c r="D1858" s="94" t="str">
        <f>+IFERROR(VLOOKUP(A1858,'Details local delivery'!B:E,4,0),"-")</f>
        <v>-</v>
      </c>
      <c r="E1858" s="94" t="e">
        <f>VLOOKUP(A1858,'Details local delivery'!B:L,11,0)</f>
        <v>#N/A</v>
      </c>
      <c r="F1858" s="94">
        <f>SUMIFS('Details local delivery'!M:M,'Details local delivery'!G:G,'RECAP Delivery Plan '!A1858)</f>
        <v>0</v>
      </c>
      <c r="G1858" s="94" t="e">
        <f>VLOOKUP(A1858,'Details local delivery'!B:J,9,0)</f>
        <v>#N/A</v>
      </c>
      <c r="H1858" s="95">
        <f>SUMIFS('Details local delivery'!K:K,'Details local delivery'!G:G,'RECAP Delivery Plan '!A1858)</f>
        <v>0</v>
      </c>
      <c r="I1858" s="96">
        <f>SUMIFS('Details local delivery'!Y:Y,'Details local delivery'!B:B,A:A)</f>
        <v>0</v>
      </c>
      <c r="J1858" s="97" t="e">
        <f>AVERAGEIFS('Details local delivery'!W:W,'Details local delivery'!B:B,A1858)</f>
        <v>#DIV/0!</v>
      </c>
      <c r="K1858" s="96">
        <f>_xlfn.MAXIFS('Details local delivery'!Z:Z,'Details local delivery'!B:B,A1858)</f>
        <v>0</v>
      </c>
      <c r="L1858" s="96">
        <f>_xlfn.MAXIFS('Details local delivery'!AA:AA,'Details local delivery'!B:B,A1858)</f>
        <v>0</v>
      </c>
      <c r="M1858" s="256">
        <f>IFERROR(_xlfn.MAXIFS('Details local delivery'!AB:AB,'Details local delivery'!B:B,A1858),"-")</f>
        <v>0</v>
      </c>
      <c r="N1858" s="104" t="e">
        <f t="shared" si="289"/>
        <v>#N/A</v>
      </c>
      <c r="O1858" s="104" t="e">
        <f t="shared" si="290"/>
        <v>#N/A</v>
      </c>
      <c r="P1858" s="99">
        <f t="shared" si="291"/>
        <v>0</v>
      </c>
      <c r="Q1858" s="100">
        <f t="shared" si="292"/>
        <v>0</v>
      </c>
      <c r="R1858" s="105" t="e">
        <f t="shared" si="293"/>
        <v>#DIV/0!</v>
      </c>
      <c r="S1858" s="101" t="e">
        <f t="shared" si="294"/>
        <v>#N/A</v>
      </c>
      <c r="T1858" s="102"/>
      <c r="U1858" s="107"/>
      <c r="V1858" s="5"/>
    </row>
    <row r="1859" spans="1:22" ht="15.6" hidden="1" x14ac:dyDescent="0.3">
      <c r="A1859" s="18"/>
      <c r="B1859" s="92" t="str">
        <f>+IFERROR(VLOOKUP(A1859,'Details local delivery'!B:C,2,0),"-")</f>
        <v>-</v>
      </c>
      <c r="C1859" s="93" t="str">
        <f t="shared" si="288"/>
        <v>-</v>
      </c>
      <c r="D1859" s="94" t="str">
        <f>+IFERROR(VLOOKUP(A1859,'Details local delivery'!B:E,4,0),"-")</f>
        <v>-</v>
      </c>
      <c r="E1859" s="94" t="e">
        <f>VLOOKUP(A1859,'Details local delivery'!B:L,11,0)</f>
        <v>#N/A</v>
      </c>
      <c r="F1859" s="94">
        <f>SUMIFS('Details local delivery'!M:M,'Details local delivery'!G:G,'RECAP Delivery Plan '!A1859)</f>
        <v>0</v>
      </c>
      <c r="G1859" s="94" t="e">
        <f>VLOOKUP(A1859,'Details local delivery'!B:J,9,0)</f>
        <v>#N/A</v>
      </c>
      <c r="H1859" s="95">
        <f>SUMIFS('Details local delivery'!K:K,'Details local delivery'!G:G,'RECAP Delivery Plan '!A1859)</f>
        <v>0</v>
      </c>
      <c r="I1859" s="96">
        <f>SUMIFS('Details local delivery'!Y:Y,'Details local delivery'!B:B,A:A)</f>
        <v>0</v>
      </c>
      <c r="J1859" s="97" t="e">
        <f>AVERAGEIFS('Details local delivery'!W:W,'Details local delivery'!B:B,A1859)</f>
        <v>#DIV/0!</v>
      </c>
      <c r="K1859" s="96">
        <f>_xlfn.MAXIFS('Details local delivery'!Z:Z,'Details local delivery'!B:B,A1859)</f>
        <v>0</v>
      </c>
      <c r="L1859" s="96">
        <f>_xlfn.MAXIFS('Details local delivery'!AA:AA,'Details local delivery'!B:B,A1859)</f>
        <v>0</v>
      </c>
      <c r="M1859" s="256">
        <f>IFERROR(_xlfn.MAXIFS('Details local delivery'!AB:AB,'Details local delivery'!B:B,A1859),"-")</f>
        <v>0</v>
      </c>
      <c r="N1859" s="104" t="e">
        <f t="shared" si="289"/>
        <v>#N/A</v>
      </c>
      <c r="O1859" s="104" t="e">
        <f t="shared" si="290"/>
        <v>#N/A</v>
      </c>
      <c r="P1859" s="99">
        <f t="shared" si="291"/>
        <v>0</v>
      </c>
      <c r="Q1859" s="100">
        <f t="shared" si="292"/>
        <v>0</v>
      </c>
      <c r="R1859" s="105" t="e">
        <f t="shared" si="293"/>
        <v>#DIV/0!</v>
      </c>
      <c r="S1859" s="101" t="e">
        <f t="shared" si="294"/>
        <v>#N/A</v>
      </c>
      <c r="T1859" s="102"/>
      <c r="U1859" s="107"/>
      <c r="V1859" s="5"/>
    </row>
    <row r="1860" spans="1:22" ht="15.6" hidden="1" x14ac:dyDescent="0.3">
      <c r="A1860" s="18"/>
      <c r="B1860" s="92" t="str">
        <f>+IFERROR(VLOOKUP(A1860,'Details local delivery'!B:C,2,0),"-")</f>
        <v>-</v>
      </c>
      <c r="C1860" s="93" t="str">
        <f t="shared" si="288"/>
        <v>-</v>
      </c>
      <c r="D1860" s="94" t="str">
        <f>+IFERROR(VLOOKUP(A1860,'Details local delivery'!B:E,4,0),"-")</f>
        <v>-</v>
      </c>
      <c r="E1860" s="94" t="e">
        <f>VLOOKUP(A1860,'Details local delivery'!B:L,11,0)</f>
        <v>#N/A</v>
      </c>
      <c r="F1860" s="94">
        <f>SUMIFS('Details local delivery'!M:M,'Details local delivery'!G:G,'RECAP Delivery Plan '!A1860)</f>
        <v>0</v>
      </c>
      <c r="G1860" s="94" t="e">
        <f>VLOOKUP(A1860,'Details local delivery'!B:J,9,0)</f>
        <v>#N/A</v>
      </c>
      <c r="H1860" s="95">
        <f>SUMIFS('Details local delivery'!K:K,'Details local delivery'!G:G,'RECAP Delivery Plan '!A1860)</f>
        <v>0</v>
      </c>
      <c r="I1860" s="96">
        <f>SUMIFS('Details local delivery'!Y:Y,'Details local delivery'!B:B,A:A)</f>
        <v>0</v>
      </c>
      <c r="J1860" s="97" t="e">
        <f>AVERAGEIFS('Details local delivery'!W:W,'Details local delivery'!B:B,A1860)</f>
        <v>#DIV/0!</v>
      </c>
      <c r="K1860" s="96">
        <f>_xlfn.MAXIFS('Details local delivery'!Z:Z,'Details local delivery'!B:B,A1860)</f>
        <v>0</v>
      </c>
      <c r="L1860" s="96">
        <f>_xlfn.MAXIFS('Details local delivery'!AA:AA,'Details local delivery'!B:B,A1860)</f>
        <v>0</v>
      </c>
      <c r="M1860" s="256">
        <f>IFERROR(_xlfn.MAXIFS('Details local delivery'!AB:AB,'Details local delivery'!B:B,A1860),"-")</f>
        <v>0</v>
      </c>
      <c r="N1860" s="104" t="e">
        <f t="shared" si="289"/>
        <v>#N/A</v>
      </c>
      <c r="O1860" s="104" t="e">
        <f t="shared" si="290"/>
        <v>#N/A</v>
      </c>
      <c r="P1860" s="99">
        <f t="shared" si="291"/>
        <v>0</v>
      </c>
      <c r="Q1860" s="100">
        <f t="shared" si="292"/>
        <v>0</v>
      </c>
      <c r="R1860" s="105" t="e">
        <f t="shared" si="293"/>
        <v>#DIV/0!</v>
      </c>
      <c r="S1860" s="101" t="e">
        <f t="shared" si="294"/>
        <v>#N/A</v>
      </c>
      <c r="T1860" s="102"/>
      <c r="U1860" s="107"/>
      <c r="V1860" s="5"/>
    </row>
    <row r="1861" spans="1:22" ht="15.6" hidden="1" x14ac:dyDescent="0.3">
      <c r="A1861" s="18"/>
      <c r="B1861" s="92" t="str">
        <f>+IFERROR(VLOOKUP(A1861,'Details local delivery'!B:C,2,0),"-")</f>
        <v>-</v>
      </c>
      <c r="C1861" s="93" t="str">
        <f t="shared" si="288"/>
        <v>-</v>
      </c>
      <c r="D1861" s="94" t="str">
        <f>+IFERROR(VLOOKUP(A1861,'Details local delivery'!B:E,4,0),"-")</f>
        <v>-</v>
      </c>
      <c r="E1861" s="94" t="e">
        <f>VLOOKUP(A1861,'Details local delivery'!B:L,11,0)</f>
        <v>#N/A</v>
      </c>
      <c r="F1861" s="94">
        <f>SUMIFS('Details local delivery'!M:M,'Details local delivery'!G:G,'RECAP Delivery Plan '!A1861)</f>
        <v>0</v>
      </c>
      <c r="G1861" s="94" t="e">
        <f>VLOOKUP(A1861,'Details local delivery'!B:J,9,0)</f>
        <v>#N/A</v>
      </c>
      <c r="H1861" s="95">
        <f>SUMIFS('Details local delivery'!K:K,'Details local delivery'!G:G,'RECAP Delivery Plan '!A1861)</f>
        <v>0</v>
      </c>
      <c r="I1861" s="96">
        <f>SUMIFS('Details local delivery'!Y:Y,'Details local delivery'!B:B,A:A)</f>
        <v>0</v>
      </c>
      <c r="J1861" s="97" t="e">
        <f>AVERAGEIFS('Details local delivery'!W:W,'Details local delivery'!B:B,A1861)</f>
        <v>#DIV/0!</v>
      </c>
      <c r="K1861" s="96">
        <f>_xlfn.MAXIFS('Details local delivery'!Z:Z,'Details local delivery'!B:B,A1861)</f>
        <v>0</v>
      </c>
      <c r="L1861" s="96">
        <f>_xlfn.MAXIFS('Details local delivery'!AA:AA,'Details local delivery'!B:B,A1861)</f>
        <v>0</v>
      </c>
      <c r="M1861" s="256">
        <f>IFERROR(_xlfn.MAXIFS('Details local delivery'!AB:AB,'Details local delivery'!B:B,A1861),"-")</f>
        <v>0</v>
      </c>
      <c r="N1861" s="104" t="e">
        <f t="shared" si="289"/>
        <v>#N/A</v>
      </c>
      <c r="O1861" s="104" t="e">
        <f t="shared" si="290"/>
        <v>#N/A</v>
      </c>
      <c r="P1861" s="99">
        <f t="shared" si="291"/>
        <v>0</v>
      </c>
      <c r="Q1861" s="100">
        <f t="shared" si="292"/>
        <v>0</v>
      </c>
      <c r="R1861" s="105" t="e">
        <f t="shared" si="293"/>
        <v>#DIV/0!</v>
      </c>
      <c r="S1861" s="101" t="e">
        <f t="shared" si="294"/>
        <v>#N/A</v>
      </c>
      <c r="T1861" s="102"/>
      <c r="U1861" s="107"/>
      <c r="V1861" s="5"/>
    </row>
    <row r="1862" spans="1:22" ht="15.6" hidden="1" x14ac:dyDescent="0.3">
      <c r="A1862" s="18"/>
      <c r="B1862" s="92" t="str">
        <f>+IFERROR(VLOOKUP(A1862,'Details local delivery'!B:C,2,0),"-")</f>
        <v>-</v>
      </c>
      <c r="C1862" s="93" t="str">
        <f t="shared" si="288"/>
        <v>-</v>
      </c>
      <c r="D1862" s="94" t="str">
        <f>+IFERROR(VLOOKUP(A1862,'Details local delivery'!B:E,4,0),"-")</f>
        <v>-</v>
      </c>
      <c r="E1862" s="94" t="e">
        <f>VLOOKUP(A1862,'Details local delivery'!B:L,11,0)</f>
        <v>#N/A</v>
      </c>
      <c r="F1862" s="94">
        <f>SUMIFS('Details local delivery'!M:M,'Details local delivery'!G:G,'RECAP Delivery Plan '!A1862)</f>
        <v>0</v>
      </c>
      <c r="G1862" s="94" t="e">
        <f>VLOOKUP(A1862,'Details local delivery'!B:J,9,0)</f>
        <v>#N/A</v>
      </c>
      <c r="H1862" s="95">
        <f>SUMIFS('Details local delivery'!K:K,'Details local delivery'!G:G,'RECAP Delivery Plan '!A1862)</f>
        <v>0</v>
      </c>
      <c r="I1862" s="96">
        <f>SUMIFS('Details local delivery'!Y:Y,'Details local delivery'!B:B,A:A)</f>
        <v>0</v>
      </c>
      <c r="J1862" s="97" t="e">
        <f>AVERAGEIFS('Details local delivery'!W:W,'Details local delivery'!B:B,A1862)</f>
        <v>#DIV/0!</v>
      </c>
      <c r="K1862" s="96">
        <f>_xlfn.MAXIFS('Details local delivery'!Z:Z,'Details local delivery'!B:B,A1862)</f>
        <v>0</v>
      </c>
      <c r="L1862" s="96">
        <f>_xlfn.MAXIFS('Details local delivery'!AA:AA,'Details local delivery'!B:B,A1862)</f>
        <v>0</v>
      </c>
      <c r="M1862" s="256">
        <f>IFERROR(_xlfn.MAXIFS('Details local delivery'!AB:AB,'Details local delivery'!B:B,A1862),"-")</f>
        <v>0</v>
      </c>
      <c r="N1862" s="104" t="e">
        <f t="shared" si="289"/>
        <v>#N/A</v>
      </c>
      <c r="O1862" s="104" t="e">
        <f t="shared" si="290"/>
        <v>#N/A</v>
      </c>
      <c r="P1862" s="99">
        <f t="shared" si="291"/>
        <v>0</v>
      </c>
      <c r="Q1862" s="100">
        <f t="shared" si="292"/>
        <v>0</v>
      </c>
      <c r="R1862" s="105" t="e">
        <f t="shared" si="293"/>
        <v>#DIV/0!</v>
      </c>
      <c r="S1862" s="101" t="e">
        <f t="shared" si="294"/>
        <v>#N/A</v>
      </c>
      <c r="T1862" s="102"/>
      <c r="U1862" s="107"/>
      <c r="V1862" s="5"/>
    </row>
    <row r="1863" spans="1:22" ht="15.6" hidden="1" x14ac:dyDescent="0.3">
      <c r="A1863" s="18"/>
      <c r="B1863" s="92" t="str">
        <f>+IFERROR(VLOOKUP(A1863,'Details local delivery'!B:C,2,0),"-")</f>
        <v>-</v>
      </c>
      <c r="C1863" s="93" t="str">
        <f t="shared" si="288"/>
        <v>-</v>
      </c>
      <c r="D1863" s="94" t="str">
        <f>+IFERROR(VLOOKUP(A1863,'Details local delivery'!B:E,4,0),"-")</f>
        <v>-</v>
      </c>
      <c r="E1863" s="94" t="e">
        <f>VLOOKUP(A1863,'Details local delivery'!B:L,11,0)</f>
        <v>#N/A</v>
      </c>
      <c r="F1863" s="94">
        <f>SUMIFS('Details local delivery'!M:M,'Details local delivery'!G:G,'RECAP Delivery Plan '!A1863)</f>
        <v>0</v>
      </c>
      <c r="G1863" s="94" t="e">
        <f>VLOOKUP(A1863,'Details local delivery'!B:J,9,0)</f>
        <v>#N/A</v>
      </c>
      <c r="H1863" s="95">
        <f>SUMIFS('Details local delivery'!K:K,'Details local delivery'!G:G,'RECAP Delivery Plan '!A1863)</f>
        <v>0</v>
      </c>
      <c r="I1863" s="96">
        <f>SUMIFS('Details local delivery'!Y:Y,'Details local delivery'!B:B,A:A)</f>
        <v>0</v>
      </c>
      <c r="J1863" s="97" t="e">
        <f>AVERAGEIFS('Details local delivery'!W:W,'Details local delivery'!B:B,A1863)</f>
        <v>#DIV/0!</v>
      </c>
      <c r="K1863" s="96">
        <f>_xlfn.MAXIFS('Details local delivery'!Z:Z,'Details local delivery'!B:B,A1863)</f>
        <v>0</v>
      </c>
      <c r="L1863" s="96">
        <f>_xlfn.MAXIFS('Details local delivery'!AA:AA,'Details local delivery'!B:B,A1863)</f>
        <v>0</v>
      </c>
      <c r="M1863" s="256">
        <f>IFERROR(_xlfn.MAXIFS('Details local delivery'!AB:AB,'Details local delivery'!B:B,A1863),"-")</f>
        <v>0</v>
      </c>
      <c r="N1863" s="104" t="e">
        <f t="shared" si="289"/>
        <v>#N/A</v>
      </c>
      <c r="O1863" s="104" t="e">
        <f t="shared" si="290"/>
        <v>#N/A</v>
      </c>
      <c r="P1863" s="99">
        <f t="shared" si="291"/>
        <v>0</v>
      </c>
      <c r="Q1863" s="100">
        <f t="shared" si="292"/>
        <v>0</v>
      </c>
      <c r="R1863" s="105" t="e">
        <f t="shared" si="293"/>
        <v>#DIV/0!</v>
      </c>
      <c r="S1863" s="101" t="e">
        <f t="shared" si="294"/>
        <v>#N/A</v>
      </c>
      <c r="T1863" s="102"/>
      <c r="U1863" s="107"/>
      <c r="V1863" s="5"/>
    </row>
    <row r="1864" spans="1:22" ht="15.6" hidden="1" x14ac:dyDescent="0.3">
      <c r="A1864" s="18"/>
      <c r="B1864" s="92" t="str">
        <f>+IFERROR(VLOOKUP(A1864,'Details local delivery'!B:C,2,0),"-")</f>
        <v>-</v>
      </c>
      <c r="C1864" s="93" t="str">
        <f t="shared" si="288"/>
        <v>-</v>
      </c>
      <c r="D1864" s="94" t="str">
        <f>+IFERROR(VLOOKUP(A1864,'Details local delivery'!B:E,4,0),"-")</f>
        <v>-</v>
      </c>
      <c r="E1864" s="94" t="e">
        <f>VLOOKUP(A1864,'Details local delivery'!B:L,11,0)</f>
        <v>#N/A</v>
      </c>
      <c r="F1864" s="94">
        <f>SUMIFS('Details local delivery'!M:M,'Details local delivery'!G:G,'RECAP Delivery Plan '!A1864)</f>
        <v>0</v>
      </c>
      <c r="G1864" s="94" t="e">
        <f>VLOOKUP(A1864,'Details local delivery'!B:J,9,0)</f>
        <v>#N/A</v>
      </c>
      <c r="H1864" s="95">
        <f>SUMIFS('Details local delivery'!K:K,'Details local delivery'!G:G,'RECAP Delivery Plan '!A1864)</f>
        <v>0</v>
      </c>
      <c r="I1864" s="96">
        <f>SUMIFS('Details local delivery'!Y:Y,'Details local delivery'!B:B,A:A)</f>
        <v>0</v>
      </c>
      <c r="J1864" s="97" t="e">
        <f>AVERAGEIFS('Details local delivery'!W:W,'Details local delivery'!B:B,A1864)</f>
        <v>#DIV/0!</v>
      </c>
      <c r="K1864" s="96">
        <f>_xlfn.MAXIFS('Details local delivery'!Z:Z,'Details local delivery'!B:B,A1864)</f>
        <v>0</v>
      </c>
      <c r="L1864" s="96">
        <f>_xlfn.MAXIFS('Details local delivery'!AA:AA,'Details local delivery'!B:B,A1864)</f>
        <v>0</v>
      </c>
      <c r="M1864" s="256">
        <f>IFERROR(_xlfn.MAXIFS('Details local delivery'!AB:AB,'Details local delivery'!B:B,A1864),"-")</f>
        <v>0</v>
      </c>
      <c r="N1864" s="104" t="e">
        <f t="shared" si="289"/>
        <v>#N/A</v>
      </c>
      <c r="O1864" s="104" t="e">
        <f t="shared" si="290"/>
        <v>#N/A</v>
      </c>
      <c r="P1864" s="99">
        <f t="shared" si="291"/>
        <v>0</v>
      </c>
      <c r="Q1864" s="100">
        <f t="shared" si="292"/>
        <v>0</v>
      </c>
      <c r="R1864" s="105" t="e">
        <f t="shared" si="293"/>
        <v>#DIV/0!</v>
      </c>
      <c r="S1864" s="101" t="e">
        <f t="shared" si="294"/>
        <v>#N/A</v>
      </c>
      <c r="T1864" s="102"/>
      <c r="U1864" s="107"/>
      <c r="V1864" s="5"/>
    </row>
    <row r="1865" spans="1:22" ht="15.6" hidden="1" x14ac:dyDescent="0.3">
      <c r="A1865" s="18"/>
      <c r="B1865" s="92" t="str">
        <f>+IFERROR(VLOOKUP(A1865,'Details local delivery'!B:C,2,0),"-")</f>
        <v>-</v>
      </c>
      <c r="C1865" s="93" t="str">
        <f t="shared" si="288"/>
        <v>-</v>
      </c>
      <c r="D1865" s="94" t="str">
        <f>+IFERROR(VLOOKUP(A1865,'Details local delivery'!B:E,4,0),"-")</f>
        <v>-</v>
      </c>
      <c r="E1865" s="94" t="e">
        <f>VLOOKUP(A1865,'Details local delivery'!B:L,11,0)</f>
        <v>#N/A</v>
      </c>
      <c r="F1865" s="94">
        <f>SUMIFS('Details local delivery'!M:M,'Details local delivery'!G:G,'RECAP Delivery Plan '!A1865)</f>
        <v>0</v>
      </c>
      <c r="G1865" s="94" t="e">
        <f>VLOOKUP(A1865,'Details local delivery'!B:J,9,0)</f>
        <v>#N/A</v>
      </c>
      <c r="H1865" s="95">
        <f>SUMIFS('Details local delivery'!K:K,'Details local delivery'!G:G,'RECAP Delivery Plan '!A1865)</f>
        <v>0</v>
      </c>
      <c r="I1865" s="96">
        <f>SUMIFS('Details local delivery'!Y:Y,'Details local delivery'!B:B,A:A)</f>
        <v>0</v>
      </c>
      <c r="J1865" s="97" t="e">
        <f>AVERAGEIFS('Details local delivery'!W:W,'Details local delivery'!B:B,A1865)</f>
        <v>#DIV/0!</v>
      </c>
      <c r="K1865" s="96">
        <f>_xlfn.MAXIFS('Details local delivery'!Z:Z,'Details local delivery'!B:B,A1865)</f>
        <v>0</v>
      </c>
      <c r="L1865" s="96">
        <f>_xlfn.MAXIFS('Details local delivery'!AA:AA,'Details local delivery'!B:B,A1865)</f>
        <v>0</v>
      </c>
      <c r="M1865" s="256">
        <f>IFERROR(_xlfn.MAXIFS('Details local delivery'!AB:AB,'Details local delivery'!B:B,A1865),"-")</f>
        <v>0</v>
      </c>
      <c r="N1865" s="104" t="e">
        <f t="shared" si="289"/>
        <v>#N/A</v>
      </c>
      <c r="O1865" s="104" t="e">
        <f t="shared" si="290"/>
        <v>#N/A</v>
      </c>
      <c r="P1865" s="99">
        <f t="shared" si="291"/>
        <v>0</v>
      </c>
      <c r="Q1865" s="100">
        <f t="shared" si="292"/>
        <v>0</v>
      </c>
      <c r="R1865" s="105" t="e">
        <f t="shared" si="293"/>
        <v>#DIV/0!</v>
      </c>
      <c r="S1865" s="101" t="e">
        <f t="shared" si="294"/>
        <v>#N/A</v>
      </c>
      <c r="T1865" s="102"/>
      <c r="U1865" s="107"/>
      <c r="V1865" s="5"/>
    </row>
    <row r="1866" spans="1:22" ht="15.6" hidden="1" x14ac:dyDescent="0.3">
      <c r="A1866" s="18"/>
      <c r="B1866" s="92" t="str">
        <f>+IFERROR(VLOOKUP(A1866,'Details local delivery'!B:C,2,0),"-")</f>
        <v>-</v>
      </c>
      <c r="C1866" s="93" t="str">
        <f t="shared" si="288"/>
        <v>-</v>
      </c>
      <c r="D1866" s="94" t="str">
        <f>+IFERROR(VLOOKUP(A1866,'Details local delivery'!B:E,4,0),"-")</f>
        <v>-</v>
      </c>
      <c r="E1866" s="94" t="e">
        <f>VLOOKUP(A1866,'Details local delivery'!B:L,11,0)</f>
        <v>#N/A</v>
      </c>
      <c r="F1866" s="94">
        <f>SUMIFS('Details local delivery'!M:M,'Details local delivery'!G:G,'RECAP Delivery Plan '!A1866)</f>
        <v>0</v>
      </c>
      <c r="G1866" s="94" t="e">
        <f>VLOOKUP(A1866,'Details local delivery'!B:J,9,0)</f>
        <v>#N/A</v>
      </c>
      <c r="H1866" s="95">
        <f>SUMIFS('Details local delivery'!K:K,'Details local delivery'!G:G,'RECAP Delivery Plan '!A1866)</f>
        <v>0</v>
      </c>
      <c r="I1866" s="96">
        <f>SUMIFS('Details local delivery'!Y:Y,'Details local delivery'!B:B,A:A)</f>
        <v>0</v>
      </c>
      <c r="J1866" s="97" t="e">
        <f>AVERAGEIFS('Details local delivery'!W:W,'Details local delivery'!B:B,A1866)</f>
        <v>#DIV/0!</v>
      </c>
      <c r="K1866" s="96">
        <f>_xlfn.MAXIFS('Details local delivery'!Z:Z,'Details local delivery'!B:B,A1866)</f>
        <v>0</v>
      </c>
      <c r="L1866" s="96">
        <f>_xlfn.MAXIFS('Details local delivery'!AA:AA,'Details local delivery'!B:B,A1866)</f>
        <v>0</v>
      </c>
      <c r="M1866" s="256">
        <f>IFERROR(_xlfn.MAXIFS('Details local delivery'!AB:AB,'Details local delivery'!B:B,A1866),"-")</f>
        <v>0</v>
      </c>
      <c r="N1866" s="104" t="e">
        <f t="shared" si="289"/>
        <v>#N/A</v>
      </c>
      <c r="O1866" s="104" t="e">
        <f t="shared" si="290"/>
        <v>#N/A</v>
      </c>
      <c r="P1866" s="99">
        <f t="shared" si="291"/>
        <v>0</v>
      </c>
      <c r="Q1866" s="100">
        <f t="shared" si="292"/>
        <v>0</v>
      </c>
      <c r="R1866" s="105" t="e">
        <f t="shared" si="293"/>
        <v>#DIV/0!</v>
      </c>
      <c r="S1866" s="101" t="e">
        <f t="shared" si="294"/>
        <v>#N/A</v>
      </c>
      <c r="T1866" s="102"/>
      <c r="U1866" s="107"/>
      <c r="V1866" s="5"/>
    </row>
    <row r="1867" spans="1:22" ht="15.6" hidden="1" x14ac:dyDescent="0.3">
      <c r="A1867" s="18"/>
      <c r="B1867" s="92" t="str">
        <f>+IFERROR(VLOOKUP(A1867,'Details local delivery'!B:C,2,0),"-")</f>
        <v>-</v>
      </c>
      <c r="C1867" s="93" t="str">
        <f t="shared" si="288"/>
        <v>-</v>
      </c>
      <c r="D1867" s="94" t="str">
        <f>+IFERROR(VLOOKUP(A1867,'Details local delivery'!B:E,4,0),"-")</f>
        <v>-</v>
      </c>
      <c r="E1867" s="94" t="e">
        <f>VLOOKUP(A1867,'Details local delivery'!B:L,11,0)</f>
        <v>#N/A</v>
      </c>
      <c r="F1867" s="94">
        <f>SUMIFS('Details local delivery'!M:M,'Details local delivery'!G:G,'RECAP Delivery Plan '!A1867)</f>
        <v>0</v>
      </c>
      <c r="G1867" s="94" t="e">
        <f>VLOOKUP(A1867,'Details local delivery'!B:J,9,0)</f>
        <v>#N/A</v>
      </c>
      <c r="H1867" s="95">
        <f>SUMIFS('Details local delivery'!K:K,'Details local delivery'!G:G,'RECAP Delivery Plan '!A1867)</f>
        <v>0</v>
      </c>
      <c r="I1867" s="96">
        <f>SUMIFS('Details local delivery'!Y:Y,'Details local delivery'!B:B,A:A)</f>
        <v>0</v>
      </c>
      <c r="J1867" s="97" t="e">
        <f>AVERAGEIFS('Details local delivery'!W:W,'Details local delivery'!B:B,A1867)</f>
        <v>#DIV/0!</v>
      </c>
      <c r="K1867" s="96">
        <f>_xlfn.MAXIFS('Details local delivery'!Z:Z,'Details local delivery'!B:B,A1867)</f>
        <v>0</v>
      </c>
      <c r="L1867" s="96">
        <f>_xlfn.MAXIFS('Details local delivery'!AA:AA,'Details local delivery'!B:B,A1867)</f>
        <v>0</v>
      </c>
      <c r="M1867" s="256">
        <f>IFERROR(_xlfn.MAXIFS('Details local delivery'!AB:AB,'Details local delivery'!B:B,A1867),"-")</f>
        <v>0</v>
      </c>
      <c r="N1867" s="104" t="e">
        <f t="shared" si="289"/>
        <v>#N/A</v>
      </c>
      <c r="O1867" s="104" t="e">
        <f t="shared" si="290"/>
        <v>#N/A</v>
      </c>
      <c r="P1867" s="99">
        <f t="shared" si="291"/>
        <v>0</v>
      </c>
      <c r="Q1867" s="100">
        <f t="shared" si="292"/>
        <v>0</v>
      </c>
      <c r="R1867" s="105" t="e">
        <f t="shared" si="293"/>
        <v>#DIV/0!</v>
      </c>
      <c r="S1867" s="101" t="e">
        <f t="shared" si="294"/>
        <v>#N/A</v>
      </c>
      <c r="T1867" s="102"/>
      <c r="U1867" s="107"/>
      <c r="V1867" s="5"/>
    </row>
    <row r="1868" spans="1:22" ht="15.6" hidden="1" x14ac:dyDescent="0.3">
      <c r="A1868" s="18"/>
      <c r="B1868" s="92" t="str">
        <f>+IFERROR(VLOOKUP(A1868,'Details local delivery'!B:C,2,0),"-")</f>
        <v>-</v>
      </c>
      <c r="C1868" s="93" t="str">
        <f t="shared" si="288"/>
        <v>-</v>
      </c>
      <c r="D1868" s="94" t="str">
        <f>+IFERROR(VLOOKUP(A1868,'Details local delivery'!B:E,4,0),"-")</f>
        <v>-</v>
      </c>
      <c r="E1868" s="94" t="e">
        <f>VLOOKUP(A1868,'Details local delivery'!B:L,11,0)</f>
        <v>#N/A</v>
      </c>
      <c r="F1868" s="94">
        <f>SUMIFS('Details local delivery'!M:M,'Details local delivery'!G:G,'RECAP Delivery Plan '!A1868)</f>
        <v>0</v>
      </c>
      <c r="G1868" s="94" t="e">
        <f>VLOOKUP(A1868,'Details local delivery'!B:J,9,0)</f>
        <v>#N/A</v>
      </c>
      <c r="H1868" s="95">
        <f>SUMIFS('Details local delivery'!K:K,'Details local delivery'!G:G,'RECAP Delivery Plan '!A1868)</f>
        <v>0</v>
      </c>
      <c r="I1868" s="96">
        <f>SUMIFS('Details local delivery'!Y:Y,'Details local delivery'!B:B,A:A)</f>
        <v>0</v>
      </c>
      <c r="J1868" s="97" t="e">
        <f>AVERAGEIFS('Details local delivery'!W:W,'Details local delivery'!B:B,A1868)</f>
        <v>#DIV/0!</v>
      </c>
      <c r="K1868" s="96">
        <f>_xlfn.MAXIFS('Details local delivery'!Z:Z,'Details local delivery'!B:B,A1868)</f>
        <v>0</v>
      </c>
      <c r="L1868" s="96">
        <f>_xlfn.MAXIFS('Details local delivery'!AA:AA,'Details local delivery'!B:B,A1868)</f>
        <v>0</v>
      </c>
      <c r="M1868" s="256">
        <f>IFERROR(_xlfn.MAXIFS('Details local delivery'!AB:AB,'Details local delivery'!B:B,A1868),"-")</f>
        <v>0</v>
      </c>
      <c r="N1868" s="104" t="e">
        <f t="shared" si="289"/>
        <v>#N/A</v>
      </c>
      <c r="O1868" s="104" t="e">
        <f t="shared" si="290"/>
        <v>#N/A</v>
      </c>
      <c r="P1868" s="99">
        <f t="shared" si="291"/>
        <v>0</v>
      </c>
      <c r="Q1868" s="100">
        <f t="shared" si="292"/>
        <v>0</v>
      </c>
      <c r="R1868" s="105" t="e">
        <f t="shared" si="293"/>
        <v>#DIV/0!</v>
      </c>
      <c r="S1868" s="101" t="e">
        <f t="shared" si="294"/>
        <v>#N/A</v>
      </c>
      <c r="T1868" s="102"/>
      <c r="U1868" s="107"/>
      <c r="V1868" s="5"/>
    </row>
    <row r="1869" spans="1:22" ht="15.6" hidden="1" x14ac:dyDescent="0.3">
      <c r="A1869" s="18"/>
      <c r="B1869" s="92" t="str">
        <f>+IFERROR(VLOOKUP(A1869,'Details local delivery'!B:C,2,0),"-")</f>
        <v>-</v>
      </c>
      <c r="C1869" s="93" t="str">
        <f t="shared" si="288"/>
        <v>-</v>
      </c>
      <c r="D1869" s="94" t="str">
        <f>+IFERROR(VLOOKUP(A1869,'Details local delivery'!B:E,4,0),"-")</f>
        <v>-</v>
      </c>
      <c r="E1869" s="94" t="e">
        <f>VLOOKUP(A1869,'Details local delivery'!B:L,11,0)</f>
        <v>#N/A</v>
      </c>
      <c r="F1869" s="94">
        <f>SUMIFS('Details local delivery'!M:M,'Details local delivery'!G:G,'RECAP Delivery Plan '!A1869)</f>
        <v>0</v>
      </c>
      <c r="G1869" s="94" t="e">
        <f>VLOOKUP(A1869,'Details local delivery'!B:J,9,0)</f>
        <v>#N/A</v>
      </c>
      <c r="H1869" s="95">
        <f>SUMIFS('Details local delivery'!K:K,'Details local delivery'!G:G,'RECAP Delivery Plan '!A1869)</f>
        <v>0</v>
      </c>
      <c r="I1869" s="96">
        <f>SUMIFS('Details local delivery'!Y:Y,'Details local delivery'!B:B,A:A)</f>
        <v>0</v>
      </c>
      <c r="J1869" s="97" t="e">
        <f>AVERAGEIFS('Details local delivery'!W:W,'Details local delivery'!B:B,A1869)</f>
        <v>#DIV/0!</v>
      </c>
      <c r="K1869" s="96">
        <f>_xlfn.MAXIFS('Details local delivery'!Z:Z,'Details local delivery'!B:B,A1869)</f>
        <v>0</v>
      </c>
      <c r="L1869" s="96">
        <f>_xlfn.MAXIFS('Details local delivery'!AA:AA,'Details local delivery'!B:B,A1869)</f>
        <v>0</v>
      </c>
      <c r="M1869" s="256">
        <f>IFERROR(_xlfn.MAXIFS('Details local delivery'!AB:AB,'Details local delivery'!B:B,A1869),"-")</f>
        <v>0</v>
      </c>
      <c r="N1869" s="104" t="e">
        <f t="shared" si="289"/>
        <v>#N/A</v>
      </c>
      <c r="O1869" s="104" t="e">
        <f t="shared" si="290"/>
        <v>#N/A</v>
      </c>
      <c r="P1869" s="99">
        <f t="shared" si="291"/>
        <v>0</v>
      </c>
      <c r="Q1869" s="100">
        <f t="shared" si="292"/>
        <v>0</v>
      </c>
      <c r="R1869" s="105" t="e">
        <f t="shared" si="293"/>
        <v>#DIV/0!</v>
      </c>
      <c r="S1869" s="101" t="e">
        <f t="shared" si="294"/>
        <v>#N/A</v>
      </c>
      <c r="T1869" s="102"/>
      <c r="U1869" s="107"/>
      <c r="V1869" s="5"/>
    </row>
    <row r="1870" spans="1:22" ht="15.6" hidden="1" x14ac:dyDescent="0.3">
      <c r="A1870" s="18"/>
      <c r="B1870" s="92" t="str">
        <f>+IFERROR(VLOOKUP(A1870,'Details local delivery'!B:C,2,0),"-")</f>
        <v>-</v>
      </c>
      <c r="C1870" s="93" t="str">
        <f t="shared" si="288"/>
        <v>-</v>
      </c>
      <c r="D1870" s="94" t="str">
        <f>+IFERROR(VLOOKUP(A1870,'Details local delivery'!B:E,4,0),"-")</f>
        <v>-</v>
      </c>
      <c r="E1870" s="94" t="e">
        <f>VLOOKUP(A1870,'Details local delivery'!B:L,11,0)</f>
        <v>#N/A</v>
      </c>
      <c r="F1870" s="94">
        <f>SUMIFS('Details local delivery'!M:M,'Details local delivery'!G:G,'RECAP Delivery Plan '!A1870)</f>
        <v>0</v>
      </c>
      <c r="G1870" s="94" t="e">
        <f>VLOOKUP(A1870,'Details local delivery'!B:J,9,0)</f>
        <v>#N/A</v>
      </c>
      <c r="H1870" s="95">
        <f>SUMIFS('Details local delivery'!K:K,'Details local delivery'!G:G,'RECAP Delivery Plan '!A1870)</f>
        <v>0</v>
      </c>
      <c r="I1870" s="96">
        <f>SUMIFS('Details local delivery'!Y:Y,'Details local delivery'!B:B,A:A)</f>
        <v>0</v>
      </c>
      <c r="J1870" s="97" t="e">
        <f>AVERAGEIFS('Details local delivery'!W:W,'Details local delivery'!B:B,A1870)</f>
        <v>#DIV/0!</v>
      </c>
      <c r="K1870" s="96">
        <f>_xlfn.MAXIFS('Details local delivery'!Z:Z,'Details local delivery'!B:B,A1870)</f>
        <v>0</v>
      </c>
      <c r="L1870" s="96">
        <f>_xlfn.MAXIFS('Details local delivery'!AA:AA,'Details local delivery'!B:B,A1870)</f>
        <v>0</v>
      </c>
      <c r="M1870" s="96">
        <f>_xlfn.MAXIFS('Details local delivery'!AB:AB,'Details local delivery'!B:B,A1870)</f>
        <v>0</v>
      </c>
      <c r="N1870" s="104" t="e">
        <f t="shared" si="289"/>
        <v>#N/A</v>
      </c>
      <c r="O1870" s="104" t="e">
        <f t="shared" si="290"/>
        <v>#N/A</v>
      </c>
      <c r="P1870" s="99">
        <f t="shared" si="291"/>
        <v>0</v>
      </c>
      <c r="Q1870" s="100">
        <f t="shared" si="292"/>
        <v>0</v>
      </c>
      <c r="R1870" s="105" t="e">
        <f t="shared" si="293"/>
        <v>#DIV/0!</v>
      </c>
      <c r="S1870" s="101" t="e">
        <f t="shared" si="294"/>
        <v>#N/A</v>
      </c>
      <c r="T1870" s="102"/>
      <c r="U1870" s="107"/>
      <c r="V1870" s="5"/>
    </row>
    <row r="1871" spans="1:22" ht="15.6" hidden="1" x14ac:dyDescent="0.3">
      <c r="A1871" s="18"/>
      <c r="B1871" s="92" t="str">
        <f>+IFERROR(VLOOKUP(A1871,'Details local delivery'!B:C,2,0),"-")</f>
        <v>-</v>
      </c>
      <c r="C1871" s="93" t="str">
        <f t="shared" si="288"/>
        <v>-</v>
      </c>
      <c r="D1871" s="94" t="str">
        <f>+IFERROR(VLOOKUP(A1871,'Details local delivery'!B:E,4,0),"-")</f>
        <v>-</v>
      </c>
      <c r="E1871" s="94" t="e">
        <f>VLOOKUP(A1871,'Details local delivery'!B:L,11,0)</f>
        <v>#N/A</v>
      </c>
      <c r="F1871" s="94">
        <f>SUMIFS('Details local delivery'!M:M,'Details local delivery'!G:G,'RECAP Delivery Plan '!A1871)</f>
        <v>0</v>
      </c>
      <c r="G1871" s="94" t="e">
        <f>VLOOKUP(A1871,'Details local delivery'!B:J,9,0)</f>
        <v>#N/A</v>
      </c>
      <c r="H1871" s="95">
        <f>SUMIFS('Details local delivery'!K:K,'Details local delivery'!G:G,'RECAP Delivery Plan '!A1871)</f>
        <v>0</v>
      </c>
      <c r="I1871" s="96">
        <f>SUMIFS('Details local delivery'!Y:Y,'Details local delivery'!B:B,A:A)</f>
        <v>0</v>
      </c>
      <c r="J1871" s="97" t="e">
        <f>AVERAGEIFS('Details local delivery'!W:W,'Details local delivery'!B:B,A1871)</f>
        <v>#DIV/0!</v>
      </c>
      <c r="K1871" s="96">
        <f>_xlfn.MAXIFS('Details local delivery'!Z:Z,'Details local delivery'!B:B,A1871)</f>
        <v>0</v>
      </c>
      <c r="L1871" s="96">
        <f>_xlfn.MAXIFS('Details local delivery'!AA:AA,'Details local delivery'!B:B,A1871)</f>
        <v>0</v>
      </c>
      <c r="M1871" s="96">
        <f>_xlfn.MAXIFS('Details local delivery'!AB:AB,'Details local delivery'!B:B,A1871)</f>
        <v>0</v>
      </c>
      <c r="N1871" s="104" t="e">
        <f t="shared" si="289"/>
        <v>#N/A</v>
      </c>
      <c r="O1871" s="104" t="e">
        <f t="shared" si="290"/>
        <v>#N/A</v>
      </c>
      <c r="P1871" s="99">
        <f t="shared" si="291"/>
        <v>0</v>
      </c>
      <c r="Q1871" s="100">
        <f t="shared" si="292"/>
        <v>0</v>
      </c>
      <c r="R1871" s="105" t="e">
        <f t="shared" si="293"/>
        <v>#DIV/0!</v>
      </c>
      <c r="S1871" s="101" t="e">
        <f t="shared" si="294"/>
        <v>#N/A</v>
      </c>
      <c r="T1871" s="102"/>
      <c r="U1871" s="107"/>
      <c r="V1871" s="5"/>
    </row>
    <row r="1872" spans="1:22" ht="15.6" hidden="1" x14ac:dyDescent="0.3">
      <c r="A1872" s="18"/>
      <c r="B1872" s="92" t="str">
        <f>+IFERROR(VLOOKUP(A1872,'Details local delivery'!B:C,2,0),"-")</f>
        <v>-</v>
      </c>
      <c r="C1872" s="93" t="str">
        <f t="shared" si="288"/>
        <v>-</v>
      </c>
      <c r="D1872" s="94" t="str">
        <f>+IFERROR(VLOOKUP(A1872,'Details local delivery'!B:E,4,0),"-")</f>
        <v>-</v>
      </c>
      <c r="E1872" s="94" t="e">
        <f>VLOOKUP(A1872,'Details local delivery'!B:L,11,0)</f>
        <v>#N/A</v>
      </c>
      <c r="F1872" s="94">
        <f>SUMIFS('Details local delivery'!M:M,'Details local delivery'!G:G,'RECAP Delivery Plan '!A1872)</f>
        <v>0</v>
      </c>
      <c r="G1872" s="94" t="e">
        <f>VLOOKUP(A1872,'Details local delivery'!B:J,9,0)</f>
        <v>#N/A</v>
      </c>
      <c r="H1872" s="95">
        <f>SUMIFS('Details local delivery'!K:K,'Details local delivery'!G:G,'RECAP Delivery Plan '!A1872)</f>
        <v>0</v>
      </c>
      <c r="I1872" s="96">
        <f>SUMIFS('Details local delivery'!Y:Y,'Details local delivery'!B:B,A:A)</f>
        <v>0</v>
      </c>
      <c r="J1872" s="97" t="e">
        <f>AVERAGEIFS('Details local delivery'!W:W,'Details local delivery'!B:B,A1872)</f>
        <v>#DIV/0!</v>
      </c>
      <c r="K1872" s="96">
        <f>_xlfn.MAXIFS('Details local delivery'!Z:Z,'Details local delivery'!B:B,A1872)</f>
        <v>0</v>
      </c>
      <c r="L1872" s="96">
        <f>_xlfn.MAXIFS('Details local delivery'!AA:AA,'Details local delivery'!B:B,A1872)</f>
        <v>0</v>
      </c>
      <c r="M1872" s="256">
        <f>IFERROR(_xlfn.MAXIFS('Details local delivery'!AB:AB,'Details local delivery'!B:B,A1872),"-")</f>
        <v>0</v>
      </c>
      <c r="N1872" s="104" t="e">
        <f t="shared" si="289"/>
        <v>#N/A</v>
      </c>
      <c r="O1872" s="104" t="e">
        <f t="shared" si="290"/>
        <v>#N/A</v>
      </c>
      <c r="P1872" s="99">
        <f t="shared" si="291"/>
        <v>0</v>
      </c>
      <c r="Q1872" s="100">
        <f t="shared" si="292"/>
        <v>0</v>
      </c>
      <c r="R1872" s="105" t="e">
        <f t="shared" si="293"/>
        <v>#DIV/0!</v>
      </c>
      <c r="S1872" s="101" t="e">
        <f t="shared" si="294"/>
        <v>#N/A</v>
      </c>
      <c r="T1872" s="102"/>
      <c r="U1872" s="107"/>
      <c r="V1872" s="5"/>
    </row>
    <row r="1873" spans="1:22" ht="15.6" hidden="1" x14ac:dyDescent="0.3">
      <c r="A1873" s="18"/>
      <c r="B1873" s="92" t="str">
        <f>+IFERROR(VLOOKUP(A1873,'Details local delivery'!B:C,2,0),"-")</f>
        <v>-</v>
      </c>
      <c r="C1873" s="93" t="str">
        <f t="shared" si="288"/>
        <v>-</v>
      </c>
      <c r="D1873" s="94" t="str">
        <f>+IFERROR(VLOOKUP(A1873,'Details local delivery'!B:E,4,0),"-")</f>
        <v>-</v>
      </c>
      <c r="E1873" s="94" t="e">
        <f>VLOOKUP(A1873,'Details local delivery'!B:L,11,0)</f>
        <v>#N/A</v>
      </c>
      <c r="F1873" s="94">
        <f>SUMIFS('Details local delivery'!M:M,'Details local delivery'!G:G,'RECAP Delivery Plan '!A1873)</f>
        <v>0</v>
      </c>
      <c r="G1873" s="94" t="e">
        <f>VLOOKUP(A1873,'Details local delivery'!B:J,9,0)</f>
        <v>#N/A</v>
      </c>
      <c r="H1873" s="95">
        <f>SUMIFS('Details local delivery'!K:K,'Details local delivery'!G:G,'RECAP Delivery Plan '!A1873)</f>
        <v>0</v>
      </c>
      <c r="I1873" s="96">
        <f>SUMIFS('Details local delivery'!Y:Y,'Details local delivery'!B:B,A:A)</f>
        <v>0</v>
      </c>
      <c r="J1873" s="97" t="e">
        <f>AVERAGEIFS('Details local delivery'!W:W,'Details local delivery'!B:B,A1873)</f>
        <v>#DIV/0!</v>
      </c>
      <c r="K1873" s="96">
        <f>_xlfn.MAXIFS('Details local delivery'!Z:Z,'Details local delivery'!B:B,A1873)</f>
        <v>0</v>
      </c>
      <c r="L1873" s="96">
        <f>_xlfn.MAXIFS('Details local delivery'!AA:AA,'Details local delivery'!B:B,A1873)</f>
        <v>0</v>
      </c>
      <c r="M1873" s="256">
        <f>IFERROR(_xlfn.MAXIFS('Details local delivery'!AB:AB,'Details local delivery'!B:B,A1873),"-")</f>
        <v>0</v>
      </c>
      <c r="N1873" s="104" t="e">
        <f t="shared" si="289"/>
        <v>#N/A</v>
      </c>
      <c r="O1873" s="104" t="e">
        <f t="shared" si="290"/>
        <v>#N/A</v>
      </c>
      <c r="P1873" s="99">
        <f t="shared" si="291"/>
        <v>0</v>
      </c>
      <c r="Q1873" s="100">
        <f t="shared" si="292"/>
        <v>0</v>
      </c>
      <c r="R1873" s="105" t="e">
        <f t="shared" si="293"/>
        <v>#DIV/0!</v>
      </c>
      <c r="S1873" s="101" t="e">
        <f t="shared" si="294"/>
        <v>#N/A</v>
      </c>
      <c r="T1873" s="102"/>
      <c r="U1873" s="107"/>
      <c r="V1873" s="5"/>
    </row>
    <row r="1874" spans="1:22" ht="15.6" hidden="1" x14ac:dyDescent="0.3">
      <c r="A1874" s="18"/>
      <c r="B1874" s="92" t="str">
        <f>+IFERROR(VLOOKUP(A1874,'Details local delivery'!B:C,2,0),"-")</f>
        <v>-</v>
      </c>
      <c r="C1874" s="93" t="str">
        <f t="shared" si="288"/>
        <v>-</v>
      </c>
      <c r="D1874" s="94" t="str">
        <f>+IFERROR(VLOOKUP(A1874,'Details local delivery'!B:E,4,0),"-")</f>
        <v>-</v>
      </c>
      <c r="E1874" s="94" t="e">
        <f>VLOOKUP(A1874,'Details local delivery'!B:L,11,0)</f>
        <v>#N/A</v>
      </c>
      <c r="F1874" s="94">
        <f>SUMIFS('Details local delivery'!M:M,'Details local delivery'!G:G,'RECAP Delivery Plan '!A1874)</f>
        <v>0</v>
      </c>
      <c r="G1874" s="94" t="e">
        <f>VLOOKUP(A1874,'Details local delivery'!B:J,9,0)</f>
        <v>#N/A</v>
      </c>
      <c r="H1874" s="95">
        <f>SUMIFS('Details local delivery'!K:K,'Details local delivery'!G:G,'RECAP Delivery Plan '!A1874)</f>
        <v>0</v>
      </c>
      <c r="I1874" s="96">
        <f>SUMIFS('Details local delivery'!Y:Y,'Details local delivery'!B:B,A:A)</f>
        <v>0</v>
      </c>
      <c r="J1874" s="97" t="e">
        <f>AVERAGEIFS('Details local delivery'!W:W,'Details local delivery'!B:B,A1874)</f>
        <v>#DIV/0!</v>
      </c>
      <c r="K1874" s="96">
        <f>_xlfn.MAXIFS('Details local delivery'!Z:Z,'Details local delivery'!B:B,A1874)</f>
        <v>0</v>
      </c>
      <c r="L1874" s="96">
        <f>_xlfn.MAXIFS('Details local delivery'!AA:AA,'Details local delivery'!B:B,A1874)</f>
        <v>0</v>
      </c>
      <c r="M1874" s="256">
        <f>IFERROR(_xlfn.MAXIFS('Details local delivery'!AB:AB,'Details local delivery'!B:B,A1874),"-")</f>
        <v>0</v>
      </c>
      <c r="N1874" s="104" t="e">
        <f t="shared" si="289"/>
        <v>#N/A</v>
      </c>
      <c r="O1874" s="104" t="e">
        <f t="shared" si="290"/>
        <v>#N/A</v>
      </c>
      <c r="P1874" s="99">
        <f t="shared" si="291"/>
        <v>0</v>
      </c>
      <c r="Q1874" s="100">
        <f t="shared" si="292"/>
        <v>0</v>
      </c>
      <c r="R1874" s="105" t="e">
        <f t="shared" si="293"/>
        <v>#DIV/0!</v>
      </c>
      <c r="S1874" s="101" t="e">
        <f t="shared" si="294"/>
        <v>#N/A</v>
      </c>
      <c r="T1874" s="102"/>
      <c r="U1874" s="107"/>
      <c r="V1874" s="5"/>
    </row>
    <row r="1875" spans="1:22" ht="15.6" hidden="1" x14ac:dyDescent="0.3">
      <c r="A1875" s="18"/>
      <c r="B1875" s="92" t="str">
        <f>+IFERROR(VLOOKUP(A1875,'Details local delivery'!B:C,2,0),"-")</f>
        <v>-</v>
      </c>
      <c r="C1875" s="93" t="str">
        <f t="shared" si="288"/>
        <v>-</v>
      </c>
      <c r="D1875" s="94" t="str">
        <f>+IFERROR(VLOOKUP(A1875,'Details local delivery'!B:E,4,0),"-")</f>
        <v>-</v>
      </c>
      <c r="E1875" s="94" t="e">
        <f>VLOOKUP(A1875,'Details local delivery'!B:L,11,0)</f>
        <v>#N/A</v>
      </c>
      <c r="F1875" s="94">
        <f>SUMIFS('Details local delivery'!M:M,'Details local delivery'!G:G,'RECAP Delivery Plan '!A1875)</f>
        <v>0</v>
      </c>
      <c r="G1875" s="94" t="e">
        <f>VLOOKUP(A1875,'Details local delivery'!B:J,9,0)</f>
        <v>#N/A</v>
      </c>
      <c r="H1875" s="95">
        <f>SUMIFS('Details local delivery'!K:K,'Details local delivery'!G:G,'RECAP Delivery Plan '!A1875)</f>
        <v>0</v>
      </c>
      <c r="I1875" s="96">
        <f>SUMIFS('Details local delivery'!Y:Y,'Details local delivery'!B:B,A:A)</f>
        <v>0</v>
      </c>
      <c r="J1875" s="97" t="e">
        <f>AVERAGEIFS('Details local delivery'!W:W,'Details local delivery'!B:B,A1875)</f>
        <v>#DIV/0!</v>
      </c>
      <c r="K1875" s="96">
        <f>_xlfn.MAXIFS('Details local delivery'!Z:Z,'Details local delivery'!B:B,A1875)</f>
        <v>0</v>
      </c>
      <c r="L1875" s="96">
        <f>_xlfn.MAXIFS('Details local delivery'!AA:AA,'Details local delivery'!B:B,A1875)</f>
        <v>0</v>
      </c>
      <c r="M1875" s="256">
        <f>IFERROR(_xlfn.MAXIFS('Details local delivery'!AB:AB,'Details local delivery'!B:B,A1875),"-")</f>
        <v>0</v>
      </c>
      <c r="N1875" s="104" t="e">
        <f t="shared" si="289"/>
        <v>#N/A</v>
      </c>
      <c r="O1875" s="104" t="e">
        <f t="shared" si="290"/>
        <v>#N/A</v>
      </c>
      <c r="P1875" s="99">
        <f t="shared" si="291"/>
        <v>0</v>
      </c>
      <c r="Q1875" s="100">
        <f t="shared" si="292"/>
        <v>0</v>
      </c>
      <c r="R1875" s="105" t="e">
        <f t="shared" si="293"/>
        <v>#DIV/0!</v>
      </c>
      <c r="S1875" s="101" t="e">
        <f t="shared" si="294"/>
        <v>#N/A</v>
      </c>
      <c r="T1875" s="102"/>
      <c r="U1875" s="107"/>
      <c r="V1875" s="5"/>
    </row>
    <row r="1876" spans="1:22" ht="15.6" hidden="1" x14ac:dyDescent="0.3">
      <c r="A1876" s="18"/>
      <c r="B1876" s="92" t="str">
        <f>+IFERROR(VLOOKUP(A1876,'Details local delivery'!B:C,2,0),"-")</f>
        <v>-</v>
      </c>
      <c r="C1876" s="93" t="str">
        <f t="shared" si="288"/>
        <v>-</v>
      </c>
      <c r="D1876" s="94" t="str">
        <f>+IFERROR(VLOOKUP(A1876,'Details local delivery'!B:E,4,0),"-")</f>
        <v>-</v>
      </c>
      <c r="E1876" s="94" t="e">
        <f>VLOOKUP(A1876,'Details local delivery'!B:L,11,0)</f>
        <v>#N/A</v>
      </c>
      <c r="F1876" s="94">
        <f>SUMIFS('Details local delivery'!M:M,'Details local delivery'!G:G,'RECAP Delivery Plan '!A1876)</f>
        <v>0</v>
      </c>
      <c r="G1876" s="94" t="e">
        <f>VLOOKUP(A1876,'Details local delivery'!B:J,9,0)</f>
        <v>#N/A</v>
      </c>
      <c r="H1876" s="95">
        <f>SUMIFS('Details local delivery'!K:K,'Details local delivery'!G:G,'RECAP Delivery Plan '!A1876)</f>
        <v>0</v>
      </c>
      <c r="I1876" s="96">
        <f>SUMIFS('Details local delivery'!Y:Y,'Details local delivery'!B:B,A:A)</f>
        <v>0</v>
      </c>
      <c r="J1876" s="97" t="e">
        <f>AVERAGEIFS('Details local delivery'!W:W,'Details local delivery'!B:B,A1876)</f>
        <v>#DIV/0!</v>
      </c>
      <c r="K1876" s="96">
        <f>_xlfn.MAXIFS('Details local delivery'!Z:Z,'Details local delivery'!B:B,A1876)</f>
        <v>0</v>
      </c>
      <c r="L1876" s="96">
        <f>_xlfn.MAXIFS('Details local delivery'!AA:AA,'Details local delivery'!B:B,A1876)</f>
        <v>0</v>
      </c>
      <c r="M1876" s="256">
        <f>IFERROR(_xlfn.MAXIFS('Details local delivery'!AB:AB,'Details local delivery'!B:B,A1876),"-")</f>
        <v>0</v>
      </c>
      <c r="N1876" s="104" t="e">
        <f t="shared" si="289"/>
        <v>#N/A</v>
      </c>
      <c r="O1876" s="104" t="e">
        <f t="shared" si="290"/>
        <v>#N/A</v>
      </c>
      <c r="P1876" s="99">
        <f t="shared" si="291"/>
        <v>0</v>
      </c>
      <c r="Q1876" s="100">
        <f t="shared" si="292"/>
        <v>0</v>
      </c>
      <c r="R1876" s="105" t="e">
        <f t="shared" si="293"/>
        <v>#DIV/0!</v>
      </c>
      <c r="S1876" s="101" t="e">
        <f t="shared" si="294"/>
        <v>#N/A</v>
      </c>
      <c r="T1876" s="102"/>
      <c r="U1876" s="107"/>
      <c r="V1876" s="5"/>
    </row>
    <row r="1877" spans="1:22" ht="15.6" hidden="1" x14ac:dyDescent="0.3">
      <c r="A1877" s="18"/>
      <c r="B1877" s="92" t="str">
        <f>+IFERROR(VLOOKUP(A1877,'Details local delivery'!B:C,2,0),"-")</f>
        <v>-</v>
      </c>
      <c r="C1877" s="93" t="str">
        <f t="shared" si="288"/>
        <v>-</v>
      </c>
      <c r="D1877" s="94" t="str">
        <f>+IFERROR(VLOOKUP(A1877,'Details local delivery'!B:E,4,0),"-")</f>
        <v>-</v>
      </c>
      <c r="E1877" s="94" t="e">
        <f>VLOOKUP(A1877,'Details local delivery'!B:L,11,0)</f>
        <v>#N/A</v>
      </c>
      <c r="F1877" s="94">
        <f>SUMIFS('Details local delivery'!M:M,'Details local delivery'!G:G,'RECAP Delivery Plan '!A1877)</f>
        <v>0</v>
      </c>
      <c r="G1877" s="94" t="e">
        <f>VLOOKUP(A1877,'Details local delivery'!B:J,9,0)</f>
        <v>#N/A</v>
      </c>
      <c r="H1877" s="95">
        <f>SUMIFS('Details local delivery'!K:K,'Details local delivery'!G:G,'RECAP Delivery Plan '!A1877)</f>
        <v>0</v>
      </c>
      <c r="I1877" s="96">
        <f>SUMIFS('Details local delivery'!Y:Y,'Details local delivery'!B:B,A:A)</f>
        <v>0</v>
      </c>
      <c r="J1877" s="97" t="e">
        <f>AVERAGEIFS('Details local delivery'!W:W,'Details local delivery'!B:B,A1877)</f>
        <v>#DIV/0!</v>
      </c>
      <c r="K1877" s="96">
        <f>_xlfn.MAXIFS('Details local delivery'!Z:Z,'Details local delivery'!B:B,A1877)</f>
        <v>0</v>
      </c>
      <c r="L1877" s="96">
        <f>_xlfn.MAXIFS('Details local delivery'!AA:AA,'Details local delivery'!B:B,A1877)</f>
        <v>0</v>
      </c>
      <c r="M1877" s="256">
        <f>IFERROR(_xlfn.MAXIFS('Details local delivery'!AB:AB,'Details local delivery'!B:B,A1877),"-")</f>
        <v>0</v>
      </c>
      <c r="N1877" s="104" t="e">
        <f t="shared" si="289"/>
        <v>#N/A</v>
      </c>
      <c r="O1877" s="104" t="e">
        <f t="shared" si="290"/>
        <v>#N/A</v>
      </c>
      <c r="P1877" s="99">
        <f t="shared" si="291"/>
        <v>0</v>
      </c>
      <c r="Q1877" s="100">
        <f t="shared" si="292"/>
        <v>0</v>
      </c>
      <c r="R1877" s="105" t="e">
        <f t="shared" si="293"/>
        <v>#DIV/0!</v>
      </c>
      <c r="S1877" s="101" t="e">
        <f t="shared" si="294"/>
        <v>#N/A</v>
      </c>
      <c r="T1877" s="102"/>
      <c r="U1877" s="107"/>
      <c r="V1877" s="5"/>
    </row>
    <row r="1878" spans="1:22" ht="15.6" hidden="1" x14ac:dyDescent="0.3">
      <c r="A1878" s="18"/>
      <c r="B1878" s="92" t="str">
        <f>+IFERROR(VLOOKUP(A1878,'Details local delivery'!B:C,2,0),"-")</f>
        <v>-</v>
      </c>
      <c r="C1878" s="93" t="str">
        <f t="shared" si="288"/>
        <v>-</v>
      </c>
      <c r="D1878" s="94" t="str">
        <f>+IFERROR(VLOOKUP(A1878,'Details local delivery'!B:E,4,0),"-")</f>
        <v>-</v>
      </c>
      <c r="E1878" s="94" t="e">
        <f>VLOOKUP(A1878,'Details local delivery'!B:L,11,0)</f>
        <v>#N/A</v>
      </c>
      <c r="F1878" s="94">
        <f>SUMIFS('Details local delivery'!M:M,'Details local delivery'!G:G,'RECAP Delivery Plan '!A1878)</f>
        <v>0</v>
      </c>
      <c r="G1878" s="94" t="e">
        <f>VLOOKUP(A1878,'Details local delivery'!B:J,9,0)</f>
        <v>#N/A</v>
      </c>
      <c r="H1878" s="95">
        <f>SUMIFS('Details local delivery'!K:K,'Details local delivery'!G:G,'RECAP Delivery Plan '!A1878)</f>
        <v>0</v>
      </c>
      <c r="I1878" s="96">
        <f>SUMIFS('Details local delivery'!Y:Y,'Details local delivery'!B:B,A:A)</f>
        <v>0</v>
      </c>
      <c r="J1878" s="97" t="e">
        <f>AVERAGEIFS('Details local delivery'!W:W,'Details local delivery'!B:B,A1878)</f>
        <v>#DIV/0!</v>
      </c>
      <c r="K1878" s="96">
        <f>_xlfn.MAXIFS('Details local delivery'!Z:Z,'Details local delivery'!B:B,A1878)</f>
        <v>0</v>
      </c>
      <c r="L1878" s="96">
        <f>_xlfn.MAXIFS('Details local delivery'!AA:AA,'Details local delivery'!B:B,A1878)</f>
        <v>0</v>
      </c>
      <c r="M1878" s="256">
        <f>IFERROR(_xlfn.MAXIFS('Details local delivery'!AB:AB,'Details local delivery'!B:B,A1878),"-")</f>
        <v>0</v>
      </c>
      <c r="N1878" s="104" t="e">
        <f t="shared" si="289"/>
        <v>#N/A</v>
      </c>
      <c r="O1878" s="104" t="e">
        <f t="shared" si="290"/>
        <v>#N/A</v>
      </c>
      <c r="P1878" s="99">
        <f t="shared" si="291"/>
        <v>0</v>
      </c>
      <c r="Q1878" s="100">
        <f t="shared" si="292"/>
        <v>0</v>
      </c>
      <c r="R1878" s="105" t="e">
        <f t="shared" si="293"/>
        <v>#DIV/0!</v>
      </c>
      <c r="S1878" s="101" t="e">
        <f t="shared" si="294"/>
        <v>#N/A</v>
      </c>
      <c r="T1878" s="102"/>
      <c r="U1878" s="107"/>
      <c r="V1878" s="5"/>
    </row>
    <row r="1879" spans="1:22" ht="15.6" hidden="1" x14ac:dyDescent="0.3">
      <c r="A1879" s="18"/>
      <c r="B1879" s="92" t="str">
        <f>+IFERROR(VLOOKUP(A1879,'Details local delivery'!B:C,2,0),"-")</f>
        <v>-</v>
      </c>
      <c r="C1879" s="93" t="str">
        <f t="shared" si="288"/>
        <v>-</v>
      </c>
      <c r="D1879" s="94" t="str">
        <f>+IFERROR(VLOOKUP(A1879,'Details local delivery'!B:E,4,0),"-")</f>
        <v>-</v>
      </c>
      <c r="E1879" s="94" t="e">
        <f>VLOOKUP(A1879,'Details local delivery'!B:L,11,0)</f>
        <v>#N/A</v>
      </c>
      <c r="F1879" s="94">
        <f>SUMIFS('Details local delivery'!M:M,'Details local delivery'!G:G,'RECAP Delivery Plan '!A1879)</f>
        <v>0</v>
      </c>
      <c r="G1879" s="94" t="e">
        <f>VLOOKUP(A1879,'Details local delivery'!B:J,9,0)</f>
        <v>#N/A</v>
      </c>
      <c r="H1879" s="95">
        <f>SUMIFS('Details local delivery'!K:K,'Details local delivery'!G:G,'RECAP Delivery Plan '!A1879)</f>
        <v>0</v>
      </c>
      <c r="I1879" s="96">
        <f>SUMIFS('Details local delivery'!Y:Y,'Details local delivery'!B:B,A:A)</f>
        <v>0</v>
      </c>
      <c r="J1879" s="97" t="e">
        <f>AVERAGEIFS('Details local delivery'!W:W,'Details local delivery'!B:B,A1879)</f>
        <v>#DIV/0!</v>
      </c>
      <c r="K1879" s="96">
        <f>_xlfn.MAXIFS('Details local delivery'!Z:Z,'Details local delivery'!B:B,A1879)</f>
        <v>0</v>
      </c>
      <c r="L1879" s="96">
        <f>_xlfn.MAXIFS('Details local delivery'!AA:AA,'Details local delivery'!B:B,A1879)</f>
        <v>0</v>
      </c>
      <c r="M1879" s="256">
        <f>IFERROR(_xlfn.MAXIFS('Details local delivery'!AB:AB,'Details local delivery'!B:B,A1879),"-")</f>
        <v>0</v>
      </c>
      <c r="N1879" s="104" t="e">
        <f t="shared" si="289"/>
        <v>#N/A</v>
      </c>
      <c r="O1879" s="104" t="e">
        <f t="shared" si="290"/>
        <v>#N/A</v>
      </c>
      <c r="P1879" s="99">
        <f t="shared" si="291"/>
        <v>0</v>
      </c>
      <c r="Q1879" s="100">
        <f t="shared" si="292"/>
        <v>0</v>
      </c>
      <c r="R1879" s="105" t="e">
        <f t="shared" si="293"/>
        <v>#DIV/0!</v>
      </c>
      <c r="S1879" s="101" t="e">
        <f t="shared" si="294"/>
        <v>#N/A</v>
      </c>
      <c r="T1879" s="102"/>
      <c r="U1879" s="107"/>
      <c r="V1879" s="5"/>
    </row>
    <row r="1880" spans="1:22" ht="15.6" hidden="1" x14ac:dyDescent="0.3">
      <c r="A1880" s="18"/>
      <c r="B1880" s="92" t="str">
        <f>+IFERROR(VLOOKUP(A1880,'Details local delivery'!B:C,2,0),"-")</f>
        <v>-</v>
      </c>
      <c r="C1880" s="93" t="str">
        <f t="shared" si="288"/>
        <v>-</v>
      </c>
      <c r="D1880" s="94" t="str">
        <f>+IFERROR(VLOOKUP(A1880,'Details local delivery'!B:E,4,0),"-")</f>
        <v>-</v>
      </c>
      <c r="E1880" s="94" t="e">
        <f>VLOOKUP(A1880,'Details local delivery'!B:L,11,0)</f>
        <v>#N/A</v>
      </c>
      <c r="F1880" s="94">
        <f>SUMIFS('Details local delivery'!M:M,'Details local delivery'!G:G,'RECAP Delivery Plan '!A1880)</f>
        <v>0</v>
      </c>
      <c r="G1880" s="94" t="e">
        <f>VLOOKUP(A1880,'Details local delivery'!B:J,9,0)</f>
        <v>#N/A</v>
      </c>
      <c r="H1880" s="95">
        <f>SUMIFS('Details local delivery'!K:K,'Details local delivery'!G:G,'RECAP Delivery Plan '!A1880)</f>
        <v>0</v>
      </c>
      <c r="I1880" s="96">
        <f>SUMIFS('Details local delivery'!Y:Y,'Details local delivery'!B:B,A:A)</f>
        <v>0</v>
      </c>
      <c r="J1880" s="97" t="e">
        <f>AVERAGEIFS('Details local delivery'!W:W,'Details local delivery'!B:B,A1880)</f>
        <v>#DIV/0!</v>
      </c>
      <c r="K1880" s="96">
        <f>_xlfn.MAXIFS('Details local delivery'!Z:Z,'Details local delivery'!B:B,A1880)</f>
        <v>0</v>
      </c>
      <c r="L1880" s="96">
        <f>_xlfn.MAXIFS('Details local delivery'!AA:AA,'Details local delivery'!B:B,A1880)</f>
        <v>0</v>
      </c>
      <c r="M1880" s="256">
        <f>IFERROR(_xlfn.MAXIFS('Details local delivery'!AB:AB,'Details local delivery'!B:B,A1880),"-")</f>
        <v>0</v>
      </c>
      <c r="N1880" s="104" t="e">
        <f t="shared" si="289"/>
        <v>#N/A</v>
      </c>
      <c r="O1880" s="104" t="e">
        <f t="shared" si="290"/>
        <v>#N/A</v>
      </c>
      <c r="P1880" s="99">
        <f t="shared" si="291"/>
        <v>0</v>
      </c>
      <c r="Q1880" s="100">
        <f t="shared" si="292"/>
        <v>0</v>
      </c>
      <c r="R1880" s="105" t="e">
        <f t="shared" si="293"/>
        <v>#DIV/0!</v>
      </c>
      <c r="S1880" s="101" t="e">
        <f t="shared" si="294"/>
        <v>#N/A</v>
      </c>
      <c r="T1880" s="102"/>
      <c r="U1880" s="107"/>
      <c r="V1880" s="5"/>
    </row>
    <row r="1881" spans="1:22" ht="15.6" hidden="1" x14ac:dyDescent="0.3">
      <c r="A1881" s="18"/>
      <c r="B1881" s="92" t="str">
        <f>+IFERROR(VLOOKUP(A1881,'Details local delivery'!B:C,2,0),"-")</f>
        <v>-</v>
      </c>
      <c r="C1881" s="93" t="str">
        <f t="shared" si="288"/>
        <v>-</v>
      </c>
      <c r="D1881" s="94" t="str">
        <f>+IFERROR(VLOOKUP(A1881,'Details local delivery'!B:E,4,0),"-")</f>
        <v>-</v>
      </c>
      <c r="E1881" s="94" t="e">
        <f>VLOOKUP(A1881,'Details local delivery'!B:L,11,0)</f>
        <v>#N/A</v>
      </c>
      <c r="F1881" s="94">
        <f>SUMIFS('Details local delivery'!M:M,'Details local delivery'!G:G,'RECAP Delivery Plan '!A1881)</f>
        <v>0</v>
      </c>
      <c r="G1881" s="94" t="e">
        <f>VLOOKUP(A1881,'Details local delivery'!B:J,9,0)</f>
        <v>#N/A</v>
      </c>
      <c r="H1881" s="95">
        <f>SUMIFS('Details local delivery'!K:K,'Details local delivery'!G:G,'RECAP Delivery Plan '!A1881)</f>
        <v>0</v>
      </c>
      <c r="I1881" s="96">
        <f>SUMIFS('Details local delivery'!Y:Y,'Details local delivery'!B:B,A:A)</f>
        <v>0</v>
      </c>
      <c r="J1881" s="97" t="e">
        <f>AVERAGEIFS('Details local delivery'!W:W,'Details local delivery'!B:B,A1881)</f>
        <v>#DIV/0!</v>
      </c>
      <c r="K1881" s="96">
        <f>_xlfn.MAXIFS('Details local delivery'!Z:Z,'Details local delivery'!B:B,A1881)</f>
        <v>0</v>
      </c>
      <c r="L1881" s="96">
        <f>_xlfn.MAXIFS('Details local delivery'!AA:AA,'Details local delivery'!B:B,A1881)</f>
        <v>0</v>
      </c>
      <c r="M1881" s="256">
        <f>IFERROR(_xlfn.MAXIFS('Details local delivery'!AB:AB,'Details local delivery'!B:B,A1881),"-")</f>
        <v>0</v>
      </c>
      <c r="N1881" s="104" t="e">
        <f t="shared" si="289"/>
        <v>#N/A</v>
      </c>
      <c r="O1881" s="104" t="e">
        <f t="shared" si="290"/>
        <v>#N/A</v>
      </c>
      <c r="P1881" s="99">
        <f t="shared" si="291"/>
        <v>0</v>
      </c>
      <c r="Q1881" s="100">
        <f t="shared" si="292"/>
        <v>0</v>
      </c>
      <c r="R1881" s="105" t="e">
        <f t="shared" si="293"/>
        <v>#DIV/0!</v>
      </c>
      <c r="S1881" s="101" t="e">
        <f t="shared" si="294"/>
        <v>#N/A</v>
      </c>
      <c r="T1881" s="102"/>
      <c r="U1881" s="107"/>
      <c r="V1881" s="5"/>
    </row>
    <row r="1882" spans="1:22" ht="15.6" hidden="1" x14ac:dyDescent="0.3">
      <c r="A1882" s="18"/>
      <c r="B1882" s="92" t="str">
        <f>+IFERROR(VLOOKUP(A1882,'Details local delivery'!B:C,2,0),"-")</f>
        <v>-</v>
      </c>
      <c r="C1882" s="93" t="str">
        <f t="shared" si="288"/>
        <v>-</v>
      </c>
      <c r="D1882" s="94" t="str">
        <f>+IFERROR(VLOOKUP(A1882,'Details local delivery'!B:E,4,0),"-")</f>
        <v>-</v>
      </c>
      <c r="E1882" s="94" t="e">
        <f>VLOOKUP(A1882,'Details local delivery'!B:L,11,0)</f>
        <v>#N/A</v>
      </c>
      <c r="F1882" s="94">
        <f>SUMIFS('Details local delivery'!M:M,'Details local delivery'!G:G,'RECAP Delivery Plan '!A1882)</f>
        <v>0</v>
      </c>
      <c r="G1882" s="94" t="e">
        <f>VLOOKUP(A1882,'Details local delivery'!B:J,9,0)</f>
        <v>#N/A</v>
      </c>
      <c r="H1882" s="95">
        <f>SUMIFS('Details local delivery'!K:K,'Details local delivery'!G:G,'RECAP Delivery Plan '!A1882)</f>
        <v>0</v>
      </c>
      <c r="I1882" s="96">
        <f>SUMIFS('Details local delivery'!Y:Y,'Details local delivery'!B:B,A:A)</f>
        <v>0</v>
      </c>
      <c r="J1882" s="97" t="e">
        <f>AVERAGEIFS('Details local delivery'!W:W,'Details local delivery'!B:B,A1882)</f>
        <v>#DIV/0!</v>
      </c>
      <c r="K1882" s="96">
        <f>_xlfn.MAXIFS('Details local delivery'!Z:Z,'Details local delivery'!B:B,A1882)</f>
        <v>0</v>
      </c>
      <c r="L1882" s="96">
        <f>_xlfn.MAXIFS('Details local delivery'!AA:AA,'Details local delivery'!B:B,A1882)</f>
        <v>0</v>
      </c>
      <c r="M1882" s="256">
        <f>IFERROR(_xlfn.MAXIFS('Details local delivery'!AB:AB,'Details local delivery'!B:B,A1882),"-")</f>
        <v>0</v>
      </c>
      <c r="N1882" s="104" t="e">
        <f t="shared" si="289"/>
        <v>#N/A</v>
      </c>
      <c r="O1882" s="104" t="e">
        <f t="shared" si="290"/>
        <v>#N/A</v>
      </c>
      <c r="P1882" s="99">
        <f t="shared" si="291"/>
        <v>0</v>
      </c>
      <c r="Q1882" s="100">
        <f t="shared" si="292"/>
        <v>0</v>
      </c>
      <c r="R1882" s="105" t="e">
        <f t="shared" si="293"/>
        <v>#DIV/0!</v>
      </c>
      <c r="S1882" s="101" t="e">
        <f t="shared" si="294"/>
        <v>#N/A</v>
      </c>
      <c r="T1882" s="102"/>
      <c r="U1882" s="107"/>
      <c r="V1882" s="5"/>
    </row>
    <row r="1883" spans="1:22" ht="15.6" hidden="1" x14ac:dyDescent="0.3">
      <c r="A1883" s="18"/>
      <c r="B1883" s="92" t="str">
        <f>+IFERROR(VLOOKUP(A1883,'Details local delivery'!B:C,2,0),"-")</f>
        <v>-</v>
      </c>
      <c r="C1883" s="93" t="str">
        <f t="shared" si="288"/>
        <v>-</v>
      </c>
      <c r="D1883" s="94" t="str">
        <f>+IFERROR(VLOOKUP(A1883,'Details local delivery'!B:E,4,0),"-")</f>
        <v>-</v>
      </c>
      <c r="E1883" s="94" t="e">
        <f>VLOOKUP(A1883,'Details local delivery'!B:L,11,0)</f>
        <v>#N/A</v>
      </c>
      <c r="F1883" s="94">
        <f>SUMIFS('Details local delivery'!M:M,'Details local delivery'!G:G,'RECAP Delivery Plan '!A1883)</f>
        <v>0</v>
      </c>
      <c r="G1883" s="94" t="e">
        <f>VLOOKUP(A1883,'Details local delivery'!B:J,9,0)</f>
        <v>#N/A</v>
      </c>
      <c r="H1883" s="95">
        <f>SUMIFS('Details local delivery'!K:K,'Details local delivery'!G:G,'RECAP Delivery Plan '!A1883)</f>
        <v>0</v>
      </c>
      <c r="I1883" s="96">
        <f>SUMIFS('Details local delivery'!Y:Y,'Details local delivery'!B:B,A:A)</f>
        <v>0</v>
      </c>
      <c r="J1883" s="97" t="e">
        <f>AVERAGEIFS('Details local delivery'!W:W,'Details local delivery'!B:B,A1883)</f>
        <v>#DIV/0!</v>
      </c>
      <c r="K1883" s="96">
        <f>_xlfn.MAXIFS('Details local delivery'!Z:Z,'Details local delivery'!B:B,A1883)</f>
        <v>0</v>
      </c>
      <c r="L1883" s="96">
        <f>_xlfn.MAXIFS('Details local delivery'!AA:AA,'Details local delivery'!B:B,A1883)</f>
        <v>0</v>
      </c>
      <c r="M1883" s="256">
        <f>IFERROR(_xlfn.MAXIFS('Details local delivery'!AB:AB,'Details local delivery'!B:B,A1883),"-")</f>
        <v>0</v>
      </c>
      <c r="N1883" s="104" t="e">
        <f t="shared" si="289"/>
        <v>#N/A</v>
      </c>
      <c r="O1883" s="104" t="e">
        <f t="shared" si="290"/>
        <v>#N/A</v>
      </c>
      <c r="P1883" s="99">
        <f t="shared" si="291"/>
        <v>0</v>
      </c>
      <c r="Q1883" s="100">
        <f t="shared" si="292"/>
        <v>0</v>
      </c>
      <c r="R1883" s="105" t="e">
        <f t="shared" si="293"/>
        <v>#DIV/0!</v>
      </c>
      <c r="S1883" s="101" t="e">
        <f t="shared" si="294"/>
        <v>#N/A</v>
      </c>
      <c r="T1883" s="102"/>
      <c r="U1883" s="107"/>
      <c r="V1883" s="5"/>
    </row>
    <row r="1884" spans="1:22" ht="15.6" hidden="1" x14ac:dyDescent="0.3">
      <c r="A1884" s="18"/>
      <c r="B1884" s="92" t="str">
        <f>+IFERROR(VLOOKUP(A1884,'Details local delivery'!B:C,2,0),"-")</f>
        <v>-</v>
      </c>
      <c r="C1884" s="93" t="str">
        <f t="shared" si="288"/>
        <v>-</v>
      </c>
      <c r="D1884" s="94" t="str">
        <f>+IFERROR(VLOOKUP(A1884,'Details local delivery'!B:E,4,0),"-")</f>
        <v>-</v>
      </c>
      <c r="E1884" s="94" t="e">
        <f>VLOOKUP(A1884,'Details local delivery'!B:L,11,0)</f>
        <v>#N/A</v>
      </c>
      <c r="F1884" s="94">
        <f>SUMIFS('Details local delivery'!M:M,'Details local delivery'!G:G,'RECAP Delivery Plan '!A1884)</f>
        <v>0</v>
      </c>
      <c r="G1884" s="94" t="e">
        <f>VLOOKUP(A1884,'Details local delivery'!B:J,9,0)</f>
        <v>#N/A</v>
      </c>
      <c r="H1884" s="95">
        <f>SUMIFS('Details local delivery'!K:K,'Details local delivery'!G:G,'RECAP Delivery Plan '!A1884)</f>
        <v>0</v>
      </c>
      <c r="I1884" s="96">
        <f>SUMIFS('Details local delivery'!Y:Y,'Details local delivery'!B:B,A:A)</f>
        <v>0</v>
      </c>
      <c r="J1884" s="97" t="e">
        <f>AVERAGEIFS('Details local delivery'!W:W,'Details local delivery'!B:B,A1884)</f>
        <v>#DIV/0!</v>
      </c>
      <c r="K1884" s="96">
        <f>_xlfn.MAXIFS('Details local delivery'!Z:Z,'Details local delivery'!B:B,A1884)</f>
        <v>0</v>
      </c>
      <c r="L1884" s="96">
        <f>_xlfn.MAXIFS('Details local delivery'!AA:AA,'Details local delivery'!B:B,A1884)</f>
        <v>0</v>
      </c>
      <c r="M1884" s="96">
        <f>_xlfn.MAXIFS('Details local delivery'!AB:AB,'Details local delivery'!B:B,A1884)</f>
        <v>0</v>
      </c>
      <c r="N1884" s="104" t="e">
        <f t="shared" si="289"/>
        <v>#N/A</v>
      </c>
      <c r="O1884" s="104" t="e">
        <f t="shared" si="290"/>
        <v>#N/A</v>
      </c>
      <c r="P1884" s="99">
        <f t="shared" si="291"/>
        <v>0</v>
      </c>
      <c r="Q1884" s="100">
        <f t="shared" si="292"/>
        <v>0</v>
      </c>
      <c r="R1884" s="105" t="e">
        <f t="shared" si="293"/>
        <v>#DIV/0!</v>
      </c>
      <c r="S1884" s="101" t="e">
        <f t="shared" si="294"/>
        <v>#N/A</v>
      </c>
      <c r="T1884" s="102"/>
      <c r="U1884" s="107"/>
      <c r="V1884" s="5"/>
    </row>
    <row r="1885" spans="1:22" ht="15.6" hidden="1" x14ac:dyDescent="0.3">
      <c r="A1885" s="18"/>
      <c r="B1885" s="92" t="str">
        <f>+IFERROR(VLOOKUP(A1885,'Details local delivery'!B:C,2,0),"-")</f>
        <v>-</v>
      </c>
      <c r="C1885" s="93" t="str">
        <f t="shared" si="288"/>
        <v>-</v>
      </c>
      <c r="D1885" s="94" t="str">
        <f>+IFERROR(VLOOKUP(A1885,'Details local delivery'!B:E,4,0),"-")</f>
        <v>-</v>
      </c>
      <c r="E1885" s="94" t="e">
        <f>VLOOKUP(A1885,'Details local delivery'!B:L,11,0)</f>
        <v>#N/A</v>
      </c>
      <c r="F1885" s="94">
        <f>SUMIFS('Details local delivery'!M:M,'Details local delivery'!G:G,'RECAP Delivery Plan '!A1885)</f>
        <v>0</v>
      </c>
      <c r="G1885" s="94" t="e">
        <f>VLOOKUP(A1885,'Details local delivery'!B:J,9,0)</f>
        <v>#N/A</v>
      </c>
      <c r="H1885" s="95">
        <f>SUMIFS('Details local delivery'!K:K,'Details local delivery'!G:G,'RECAP Delivery Plan '!A1885)</f>
        <v>0</v>
      </c>
      <c r="I1885" s="96">
        <f>SUMIFS('Details local delivery'!Y:Y,'Details local delivery'!B:B,A:A)</f>
        <v>0</v>
      </c>
      <c r="J1885" s="97" t="e">
        <f>AVERAGEIFS('Details local delivery'!W:W,'Details local delivery'!B:B,A1885)</f>
        <v>#DIV/0!</v>
      </c>
      <c r="K1885" s="96">
        <f>_xlfn.MAXIFS('Details local delivery'!Z:Z,'Details local delivery'!B:B,A1885)</f>
        <v>0</v>
      </c>
      <c r="L1885" s="96">
        <f>_xlfn.MAXIFS('Details local delivery'!AA:AA,'Details local delivery'!B:B,A1885)</f>
        <v>0</v>
      </c>
      <c r="M1885" s="96">
        <f>_xlfn.MAXIFS('Details local delivery'!AB:AB,'Details local delivery'!B:B,A1885)</f>
        <v>0</v>
      </c>
      <c r="N1885" s="104" t="e">
        <f t="shared" si="289"/>
        <v>#N/A</v>
      </c>
      <c r="O1885" s="104" t="e">
        <f t="shared" si="290"/>
        <v>#N/A</v>
      </c>
      <c r="P1885" s="99">
        <f t="shared" si="291"/>
        <v>0</v>
      </c>
      <c r="Q1885" s="100">
        <f t="shared" si="292"/>
        <v>0</v>
      </c>
      <c r="R1885" s="105" t="e">
        <f t="shared" si="293"/>
        <v>#DIV/0!</v>
      </c>
      <c r="S1885" s="101" t="e">
        <f t="shared" si="294"/>
        <v>#N/A</v>
      </c>
      <c r="T1885" s="102"/>
      <c r="U1885" s="107"/>
      <c r="V1885" s="5"/>
    </row>
    <row r="1886" spans="1:22" ht="15.6" hidden="1" x14ac:dyDescent="0.3">
      <c r="A1886" s="18"/>
      <c r="B1886" s="92" t="str">
        <f>+IFERROR(VLOOKUP(A1886,'Details local delivery'!B:C,2,0),"-")</f>
        <v>-</v>
      </c>
      <c r="C1886" s="93" t="str">
        <f t="shared" si="288"/>
        <v>-</v>
      </c>
      <c r="D1886" s="94" t="str">
        <f>+IFERROR(VLOOKUP(A1886,'Details local delivery'!B:E,4,0),"-")</f>
        <v>-</v>
      </c>
      <c r="E1886" s="94" t="e">
        <f>VLOOKUP(A1886,'Details local delivery'!B:L,11,0)</f>
        <v>#N/A</v>
      </c>
      <c r="F1886" s="94">
        <f>SUMIFS('Details local delivery'!M:M,'Details local delivery'!G:G,'RECAP Delivery Plan '!A1886)</f>
        <v>0</v>
      </c>
      <c r="G1886" s="94" t="e">
        <f>VLOOKUP(A1886,'Details local delivery'!B:J,9,0)</f>
        <v>#N/A</v>
      </c>
      <c r="H1886" s="95">
        <f>SUMIFS('Details local delivery'!K:K,'Details local delivery'!G:G,'RECAP Delivery Plan '!A1886)</f>
        <v>0</v>
      </c>
      <c r="I1886" s="96">
        <f>SUMIFS('Details local delivery'!Y:Y,'Details local delivery'!B:B,A:A)</f>
        <v>0</v>
      </c>
      <c r="J1886" s="97" t="e">
        <f>AVERAGEIFS('Details local delivery'!W:W,'Details local delivery'!B:B,A1886)</f>
        <v>#DIV/0!</v>
      </c>
      <c r="K1886" s="96">
        <f>_xlfn.MAXIFS('Details local delivery'!Z:Z,'Details local delivery'!B:B,A1886)</f>
        <v>0</v>
      </c>
      <c r="L1886" s="96">
        <f>_xlfn.MAXIFS('Details local delivery'!AA:AA,'Details local delivery'!B:B,A1886)</f>
        <v>0</v>
      </c>
      <c r="M1886" s="96">
        <f>_xlfn.MAXIFS('Details local delivery'!AB:AB,'Details local delivery'!B:B,A1886)</f>
        <v>0</v>
      </c>
      <c r="N1886" s="104" t="e">
        <f t="shared" si="289"/>
        <v>#N/A</v>
      </c>
      <c r="O1886" s="104" t="e">
        <f t="shared" si="290"/>
        <v>#N/A</v>
      </c>
      <c r="P1886" s="99">
        <f t="shared" si="291"/>
        <v>0</v>
      </c>
      <c r="Q1886" s="100">
        <f t="shared" si="292"/>
        <v>0</v>
      </c>
      <c r="R1886" s="105" t="e">
        <f t="shared" si="293"/>
        <v>#DIV/0!</v>
      </c>
      <c r="S1886" s="101" t="e">
        <f t="shared" si="294"/>
        <v>#N/A</v>
      </c>
      <c r="T1886" s="102"/>
      <c r="U1886" s="107"/>
      <c r="V1886" s="5"/>
    </row>
    <row r="1887" spans="1:22" ht="15.6" hidden="1" x14ac:dyDescent="0.3">
      <c r="A1887" s="18"/>
      <c r="B1887" s="92" t="str">
        <f>+IFERROR(VLOOKUP(A1887,'Details local delivery'!B:C,2,0),"-")</f>
        <v>-</v>
      </c>
      <c r="C1887" s="93" t="str">
        <f t="shared" si="288"/>
        <v>-</v>
      </c>
      <c r="D1887" s="94" t="str">
        <f>+IFERROR(VLOOKUP(A1887,'Details local delivery'!B:E,4,0),"-")</f>
        <v>-</v>
      </c>
      <c r="E1887" s="94" t="e">
        <f>VLOOKUP(A1887,'Details local delivery'!B:L,11,0)</f>
        <v>#N/A</v>
      </c>
      <c r="F1887" s="94">
        <f>SUMIFS('Details local delivery'!M:M,'Details local delivery'!G:G,'RECAP Delivery Plan '!A1887)</f>
        <v>0</v>
      </c>
      <c r="G1887" s="94" t="e">
        <f>VLOOKUP(A1887,'Details local delivery'!B:J,9,0)</f>
        <v>#N/A</v>
      </c>
      <c r="H1887" s="95">
        <f>SUMIFS('Details local delivery'!K:K,'Details local delivery'!G:G,'RECAP Delivery Plan '!A1887)</f>
        <v>0</v>
      </c>
      <c r="I1887" s="96">
        <f>SUMIFS('Details local delivery'!Y:Y,'Details local delivery'!B:B,A:A)</f>
        <v>0</v>
      </c>
      <c r="J1887" s="97" t="e">
        <f>AVERAGEIFS('Details local delivery'!W:W,'Details local delivery'!B:B,A1887)</f>
        <v>#DIV/0!</v>
      </c>
      <c r="K1887" s="96">
        <f>_xlfn.MAXIFS('Details local delivery'!Z:Z,'Details local delivery'!B:B,A1887)</f>
        <v>0</v>
      </c>
      <c r="L1887" s="96">
        <f>_xlfn.MAXIFS('Details local delivery'!AA:AA,'Details local delivery'!B:B,A1887)</f>
        <v>0</v>
      </c>
      <c r="M1887" s="256">
        <f>IFERROR(_xlfn.MAXIFS('Details local delivery'!AB:AB,'Details local delivery'!B:B,A1887),"-")</f>
        <v>0</v>
      </c>
      <c r="N1887" s="104" t="e">
        <f t="shared" si="289"/>
        <v>#N/A</v>
      </c>
      <c r="O1887" s="104" t="e">
        <f t="shared" si="290"/>
        <v>#N/A</v>
      </c>
      <c r="P1887" s="99">
        <f t="shared" si="291"/>
        <v>0</v>
      </c>
      <c r="Q1887" s="100">
        <f t="shared" si="292"/>
        <v>0</v>
      </c>
      <c r="R1887" s="105" t="e">
        <f t="shared" si="293"/>
        <v>#DIV/0!</v>
      </c>
      <c r="S1887" s="101" t="e">
        <f t="shared" si="294"/>
        <v>#N/A</v>
      </c>
      <c r="T1887" s="102"/>
      <c r="U1887" s="107"/>
      <c r="V1887" s="5"/>
    </row>
    <row r="1888" spans="1:22" ht="15.6" hidden="1" x14ac:dyDescent="0.3">
      <c r="A1888" s="18"/>
      <c r="B1888" s="92" t="str">
        <f>+IFERROR(VLOOKUP(A1888,'Details local delivery'!B:C,2,0),"-")</f>
        <v>-</v>
      </c>
      <c r="C1888" s="93" t="str">
        <f t="shared" si="288"/>
        <v>-</v>
      </c>
      <c r="D1888" s="94" t="str">
        <f>+IFERROR(VLOOKUP(A1888,'Details local delivery'!B:E,4,0),"-")</f>
        <v>-</v>
      </c>
      <c r="E1888" s="94" t="e">
        <f>VLOOKUP(A1888,'Details local delivery'!B:L,11,0)</f>
        <v>#N/A</v>
      </c>
      <c r="F1888" s="94">
        <f>SUMIFS('Details local delivery'!M:M,'Details local delivery'!G:G,'RECAP Delivery Plan '!A1888)</f>
        <v>0</v>
      </c>
      <c r="G1888" s="94" t="e">
        <f>VLOOKUP(A1888,'Details local delivery'!B:J,9,0)</f>
        <v>#N/A</v>
      </c>
      <c r="H1888" s="95">
        <f>SUMIFS('Details local delivery'!K:K,'Details local delivery'!G:G,'RECAP Delivery Plan '!A1888)</f>
        <v>0</v>
      </c>
      <c r="I1888" s="96">
        <f>SUMIFS('Details local delivery'!Y:Y,'Details local delivery'!B:B,A:A)</f>
        <v>0</v>
      </c>
      <c r="J1888" s="97" t="e">
        <f>AVERAGEIFS('Details local delivery'!W:W,'Details local delivery'!B:B,A1888)</f>
        <v>#DIV/0!</v>
      </c>
      <c r="K1888" s="96">
        <f>_xlfn.MAXIFS('Details local delivery'!Z:Z,'Details local delivery'!B:B,A1888)</f>
        <v>0</v>
      </c>
      <c r="L1888" s="96">
        <f>_xlfn.MAXIFS('Details local delivery'!AA:AA,'Details local delivery'!B:B,A1888)</f>
        <v>0</v>
      </c>
      <c r="M1888" s="256">
        <f>IFERROR(_xlfn.MAXIFS('Details local delivery'!AB:AB,'Details local delivery'!B:B,A1888),"-")</f>
        <v>0</v>
      </c>
      <c r="N1888" s="104" t="e">
        <f t="shared" si="289"/>
        <v>#N/A</v>
      </c>
      <c r="O1888" s="104" t="e">
        <f t="shared" si="290"/>
        <v>#N/A</v>
      </c>
      <c r="P1888" s="99">
        <f t="shared" si="291"/>
        <v>0</v>
      </c>
      <c r="Q1888" s="100">
        <f t="shared" si="292"/>
        <v>0</v>
      </c>
      <c r="R1888" s="105" t="e">
        <f t="shared" si="293"/>
        <v>#DIV/0!</v>
      </c>
      <c r="S1888" s="101" t="e">
        <f t="shared" si="294"/>
        <v>#N/A</v>
      </c>
      <c r="T1888" s="102"/>
      <c r="U1888" s="107"/>
      <c r="V1888" s="5"/>
    </row>
    <row r="1889" spans="1:22" ht="15.6" hidden="1" x14ac:dyDescent="0.3">
      <c r="A1889" s="18"/>
      <c r="B1889" s="92" t="str">
        <f>+IFERROR(VLOOKUP(A1889,'Details local delivery'!B:C,2,0),"-")</f>
        <v>-</v>
      </c>
      <c r="C1889" s="93" t="str">
        <f t="shared" si="288"/>
        <v>-</v>
      </c>
      <c r="D1889" s="94" t="str">
        <f>+IFERROR(VLOOKUP(A1889,'Details local delivery'!B:E,4,0),"-")</f>
        <v>-</v>
      </c>
      <c r="E1889" s="94" t="e">
        <f>VLOOKUP(A1889,'Details local delivery'!B:L,11,0)</f>
        <v>#N/A</v>
      </c>
      <c r="F1889" s="94">
        <f>SUMIFS('Details local delivery'!M:M,'Details local delivery'!G:G,'RECAP Delivery Plan '!A1889)</f>
        <v>0</v>
      </c>
      <c r="G1889" s="94" t="e">
        <f>VLOOKUP(A1889,'Details local delivery'!B:J,9,0)</f>
        <v>#N/A</v>
      </c>
      <c r="H1889" s="95">
        <f>SUMIFS('Details local delivery'!K:K,'Details local delivery'!G:G,'RECAP Delivery Plan '!A1889)</f>
        <v>0</v>
      </c>
      <c r="I1889" s="96">
        <f>SUMIFS('Details local delivery'!Y:Y,'Details local delivery'!B:B,A:A)</f>
        <v>0</v>
      </c>
      <c r="J1889" s="97" t="e">
        <f>AVERAGEIFS('Details local delivery'!W:W,'Details local delivery'!B:B,A1889)</f>
        <v>#DIV/0!</v>
      </c>
      <c r="K1889" s="96">
        <f>_xlfn.MAXIFS('Details local delivery'!Z:Z,'Details local delivery'!B:B,A1889)</f>
        <v>0</v>
      </c>
      <c r="L1889" s="96">
        <f>_xlfn.MAXIFS('Details local delivery'!AA:AA,'Details local delivery'!B:B,A1889)</f>
        <v>0</v>
      </c>
      <c r="M1889" s="256">
        <f>IFERROR(_xlfn.MAXIFS('Details local delivery'!AB:AB,'Details local delivery'!B:B,A1889),"-")</f>
        <v>0</v>
      </c>
      <c r="N1889" s="104" t="e">
        <f t="shared" si="289"/>
        <v>#N/A</v>
      </c>
      <c r="O1889" s="104" t="e">
        <f t="shared" si="290"/>
        <v>#N/A</v>
      </c>
      <c r="P1889" s="99">
        <f t="shared" si="291"/>
        <v>0</v>
      </c>
      <c r="Q1889" s="100">
        <f t="shared" si="292"/>
        <v>0</v>
      </c>
      <c r="R1889" s="105" t="e">
        <f t="shared" si="293"/>
        <v>#DIV/0!</v>
      </c>
      <c r="S1889" s="101" t="e">
        <f t="shared" si="294"/>
        <v>#N/A</v>
      </c>
      <c r="T1889" s="102"/>
      <c r="U1889" s="107"/>
      <c r="V1889" s="5"/>
    </row>
    <row r="1890" spans="1:22" ht="15.6" hidden="1" x14ac:dyDescent="0.3">
      <c r="A1890" s="18"/>
      <c r="B1890" s="92" t="str">
        <f>+IFERROR(VLOOKUP(A1890,'Details local delivery'!B:C,2,0),"-")</f>
        <v>-</v>
      </c>
      <c r="C1890" s="93" t="str">
        <f t="shared" si="288"/>
        <v>-</v>
      </c>
      <c r="D1890" s="94" t="str">
        <f>+IFERROR(VLOOKUP(A1890,'Details local delivery'!B:E,4,0),"-")</f>
        <v>-</v>
      </c>
      <c r="E1890" s="94" t="e">
        <f>VLOOKUP(A1890,'Details local delivery'!B:L,11,0)</f>
        <v>#N/A</v>
      </c>
      <c r="F1890" s="94">
        <f>SUMIFS('Details local delivery'!M:M,'Details local delivery'!G:G,'RECAP Delivery Plan '!A1890)</f>
        <v>0</v>
      </c>
      <c r="G1890" s="94" t="e">
        <f>VLOOKUP(A1890,'Details local delivery'!B:J,9,0)</f>
        <v>#N/A</v>
      </c>
      <c r="H1890" s="95">
        <f>SUMIFS('Details local delivery'!K:K,'Details local delivery'!G:G,'RECAP Delivery Plan '!A1890)</f>
        <v>0</v>
      </c>
      <c r="I1890" s="96">
        <f>SUMIFS('Details local delivery'!Y:Y,'Details local delivery'!B:B,A:A)</f>
        <v>0</v>
      </c>
      <c r="J1890" s="97" t="e">
        <f>AVERAGEIFS('Details local delivery'!W:W,'Details local delivery'!B:B,A1890)</f>
        <v>#DIV/0!</v>
      </c>
      <c r="K1890" s="96">
        <f>_xlfn.MAXIFS('Details local delivery'!Z:Z,'Details local delivery'!B:B,A1890)</f>
        <v>0</v>
      </c>
      <c r="L1890" s="96">
        <f>_xlfn.MAXIFS('Details local delivery'!AA:AA,'Details local delivery'!B:B,A1890)</f>
        <v>0</v>
      </c>
      <c r="M1890" s="256">
        <f>IFERROR(_xlfn.MAXIFS('Details local delivery'!AB:AB,'Details local delivery'!B:B,A1890),"-")</f>
        <v>0</v>
      </c>
      <c r="N1890" s="104" t="e">
        <f t="shared" si="289"/>
        <v>#N/A</v>
      </c>
      <c r="O1890" s="104" t="e">
        <f t="shared" si="290"/>
        <v>#N/A</v>
      </c>
      <c r="P1890" s="99">
        <f t="shared" si="291"/>
        <v>0</v>
      </c>
      <c r="Q1890" s="100">
        <f t="shared" si="292"/>
        <v>0</v>
      </c>
      <c r="R1890" s="105" t="e">
        <f t="shared" si="293"/>
        <v>#DIV/0!</v>
      </c>
      <c r="S1890" s="101" t="e">
        <f t="shared" si="294"/>
        <v>#N/A</v>
      </c>
      <c r="T1890" s="102"/>
      <c r="U1890" s="107"/>
      <c r="V1890" s="5"/>
    </row>
    <row r="1891" spans="1:22" ht="15.6" hidden="1" x14ac:dyDescent="0.3">
      <c r="A1891" s="18"/>
      <c r="B1891" s="92" t="str">
        <f>+IFERROR(VLOOKUP(A1891,'Details local delivery'!B:C,2,0),"-")</f>
        <v>-</v>
      </c>
      <c r="C1891" s="93" t="str">
        <f t="shared" si="288"/>
        <v>-</v>
      </c>
      <c r="D1891" s="94" t="str">
        <f>+IFERROR(VLOOKUP(A1891,'Details local delivery'!B:E,4,0),"-")</f>
        <v>-</v>
      </c>
      <c r="E1891" s="94" t="e">
        <f>VLOOKUP(A1891,'Details local delivery'!B:L,11,0)</f>
        <v>#N/A</v>
      </c>
      <c r="F1891" s="94">
        <f>SUMIFS('Details local delivery'!M:M,'Details local delivery'!G:G,'RECAP Delivery Plan '!A1891)</f>
        <v>0</v>
      </c>
      <c r="G1891" s="94" t="e">
        <f>VLOOKUP(A1891,'Details local delivery'!B:J,9,0)</f>
        <v>#N/A</v>
      </c>
      <c r="H1891" s="95">
        <f>SUMIFS('Details local delivery'!K:K,'Details local delivery'!G:G,'RECAP Delivery Plan '!A1891)</f>
        <v>0</v>
      </c>
      <c r="I1891" s="96">
        <f>SUMIFS('Details local delivery'!Y:Y,'Details local delivery'!B:B,A:A)</f>
        <v>0</v>
      </c>
      <c r="J1891" s="97" t="e">
        <f>AVERAGEIFS('Details local delivery'!W:W,'Details local delivery'!B:B,A1891)</f>
        <v>#DIV/0!</v>
      </c>
      <c r="K1891" s="96">
        <f>_xlfn.MAXIFS('Details local delivery'!Z:Z,'Details local delivery'!B:B,A1891)</f>
        <v>0</v>
      </c>
      <c r="L1891" s="96">
        <f>_xlfn.MAXIFS('Details local delivery'!AA:AA,'Details local delivery'!B:B,A1891)</f>
        <v>0</v>
      </c>
      <c r="M1891" s="256">
        <f>IFERROR(_xlfn.MAXIFS('Details local delivery'!AB:AB,'Details local delivery'!B:B,A1891),"-")</f>
        <v>0</v>
      </c>
      <c r="N1891" s="104" t="e">
        <f t="shared" si="289"/>
        <v>#N/A</v>
      </c>
      <c r="O1891" s="104" t="e">
        <f t="shared" si="290"/>
        <v>#N/A</v>
      </c>
      <c r="P1891" s="99">
        <f t="shared" si="291"/>
        <v>0</v>
      </c>
      <c r="Q1891" s="100">
        <f t="shared" si="292"/>
        <v>0</v>
      </c>
      <c r="R1891" s="105" t="e">
        <f t="shared" si="293"/>
        <v>#DIV/0!</v>
      </c>
      <c r="S1891" s="101" t="e">
        <f t="shared" si="294"/>
        <v>#N/A</v>
      </c>
      <c r="T1891" s="102"/>
      <c r="U1891" s="107"/>
      <c r="V1891" s="5"/>
    </row>
    <row r="1892" spans="1:22" ht="15.6" hidden="1" x14ac:dyDescent="0.3">
      <c r="A1892" s="18"/>
      <c r="B1892" s="92" t="str">
        <f>+IFERROR(VLOOKUP(A1892,'Details local delivery'!B:C,2,0),"-")</f>
        <v>-</v>
      </c>
      <c r="C1892" s="93" t="str">
        <f t="shared" si="288"/>
        <v>-</v>
      </c>
      <c r="D1892" s="94" t="str">
        <f>+IFERROR(VLOOKUP(A1892,'Details local delivery'!B:E,4,0),"-")</f>
        <v>-</v>
      </c>
      <c r="E1892" s="94" t="e">
        <f>VLOOKUP(A1892,'Details local delivery'!B:L,11,0)</f>
        <v>#N/A</v>
      </c>
      <c r="F1892" s="94">
        <f>SUMIFS('Details local delivery'!M:M,'Details local delivery'!G:G,'RECAP Delivery Plan '!A1892)</f>
        <v>0</v>
      </c>
      <c r="G1892" s="94" t="e">
        <f>VLOOKUP(A1892,'Details local delivery'!B:J,9,0)</f>
        <v>#N/A</v>
      </c>
      <c r="H1892" s="95">
        <f>SUMIFS('Details local delivery'!K:K,'Details local delivery'!G:G,'RECAP Delivery Plan '!A1892)</f>
        <v>0</v>
      </c>
      <c r="I1892" s="96">
        <f>SUMIFS('Details local delivery'!Y:Y,'Details local delivery'!B:B,A:A)</f>
        <v>0</v>
      </c>
      <c r="J1892" s="97" t="e">
        <f>AVERAGEIFS('Details local delivery'!W:W,'Details local delivery'!B:B,A1892)</f>
        <v>#DIV/0!</v>
      </c>
      <c r="K1892" s="96">
        <f>_xlfn.MAXIFS('Details local delivery'!Z:Z,'Details local delivery'!B:B,A1892)</f>
        <v>0</v>
      </c>
      <c r="L1892" s="96">
        <f>_xlfn.MAXIFS('Details local delivery'!AA:AA,'Details local delivery'!B:B,A1892)</f>
        <v>0</v>
      </c>
      <c r="M1892" s="256">
        <f>IFERROR(_xlfn.MAXIFS('Details local delivery'!AB:AB,'Details local delivery'!B:B,A1892),"-")</f>
        <v>0</v>
      </c>
      <c r="N1892" s="104" t="e">
        <f t="shared" si="289"/>
        <v>#N/A</v>
      </c>
      <c r="O1892" s="104" t="e">
        <f t="shared" si="290"/>
        <v>#N/A</v>
      </c>
      <c r="P1892" s="99">
        <f t="shared" si="291"/>
        <v>0</v>
      </c>
      <c r="Q1892" s="100">
        <f t="shared" si="292"/>
        <v>0</v>
      </c>
      <c r="R1892" s="105" t="e">
        <f t="shared" si="293"/>
        <v>#DIV/0!</v>
      </c>
      <c r="S1892" s="101" t="e">
        <f t="shared" si="294"/>
        <v>#N/A</v>
      </c>
      <c r="T1892" s="102"/>
      <c r="U1892" s="107"/>
      <c r="V1892" s="5"/>
    </row>
    <row r="1893" spans="1:22" ht="15.6" hidden="1" x14ac:dyDescent="0.3">
      <c r="A1893" s="18"/>
      <c r="B1893" s="92" t="str">
        <f>+IFERROR(VLOOKUP(A1893,'Details local delivery'!B:C,2,0),"-")</f>
        <v>-</v>
      </c>
      <c r="C1893" s="93" t="str">
        <f t="shared" si="288"/>
        <v>-</v>
      </c>
      <c r="D1893" s="94" t="str">
        <f>+IFERROR(VLOOKUP(A1893,'Details local delivery'!B:E,4,0),"-")</f>
        <v>-</v>
      </c>
      <c r="E1893" s="94" t="e">
        <f>VLOOKUP(A1893,'Details local delivery'!B:L,11,0)</f>
        <v>#N/A</v>
      </c>
      <c r="F1893" s="94">
        <f>SUMIFS('Details local delivery'!M:M,'Details local delivery'!G:G,'RECAP Delivery Plan '!A1893)</f>
        <v>0</v>
      </c>
      <c r="G1893" s="94" t="e">
        <f>VLOOKUP(A1893,'Details local delivery'!B:J,9,0)</f>
        <v>#N/A</v>
      </c>
      <c r="H1893" s="95">
        <f>SUMIFS('Details local delivery'!K:K,'Details local delivery'!G:G,'RECAP Delivery Plan '!A1893)</f>
        <v>0</v>
      </c>
      <c r="I1893" s="96">
        <f>SUMIFS('Details local delivery'!Y:Y,'Details local delivery'!B:B,A:A)</f>
        <v>0</v>
      </c>
      <c r="J1893" s="97" t="e">
        <f>AVERAGEIFS('Details local delivery'!W:W,'Details local delivery'!B:B,A1893)</f>
        <v>#DIV/0!</v>
      </c>
      <c r="K1893" s="96">
        <f>_xlfn.MAXIFS('Details local delivery'!Z:Z,'Details local delivery'!B:B,A1893)</f>
        <v>0</v>
      </c>
      <c r="L1893" s="96">
        <f>_xlfn.MAXIFS('Details local delivery'!AA:AA,'Details local delivery'!B:B,A1893)</f>
        <v>0</v>
      </c>
      <c r="M1893" s="96">
        <f>_xlfn.MAXIFS('Details local delivery'!AB:AB,'Details local delivery'!B:B,A1893)</f>
        <v>0</v>
      </c>
      <c r="N1893" s="104" t="e">
        <f t="shared" si="289"/>
        <v>#N/A</v>
      </c>
      <c r="O1893" s="104" t="e">
        <f t="shared" si="290"/>
        <v>#N/A</v>
      </c>
      <c r="P1893" s="99">
        <f t="shared" si="291"/>
        <v>0</v>
      </c>
      <c r="Q1893" s="100">
        <f t="shared" si="292"/>
        <v>0</v>
      </c>
      <c r="R1893" s="105" t="e">
        <f t="shared" si="293"/>
        <v>#DIV/0!</v>
      </c>
      <c r="S1893" s="101" t="e">
        <f t="shared" si="294"/>
        <v>#N/A</v>
      </c>
      <c r="T1893" s="102"/>
      <c r="U1893" s="107"/>
      <c r="V1893" s="5"/>
    </row>
    <row r="1894" spans="1:22" ht="15.6" hidden="1" x14ac:dyDescent="0.3">
      <c r="A1894" s="18"/>
      <c r="B1894" s="92" t="str">
        <f>+IFERROR(VLOOKUP(A1894,'Details local delivery'!B:C,2,0),"-")</f>
        <v>-</v>
      </c>
      <c r="C1894" s="93" t="str">
        <f t="shared" si="288"/>
        <v>-</v>
      </c>
      <c r="D1894" s="94" t="str">
        <f>+IFERROR(VLOOKUP(A1894,'Details local delivery'!B:E,4,0),"-")</f>
        <v>-</v>
      </c>
      <c r="E1894" s="94" t="e">
        <f>VLOOKUP(A1894,'Details local delivery'!B:L,11,0)</f>
        <v>#N/A</v>
      </c>
      <c r="F1894" s="94">
        <f>SUMIFS('Details local delivery'!M:M,'Details local delivery'!G:G,'RECAP Delivery Plan '!A1894)</f>
        <v>0</v>
      </c>
      <c r="G1894" s="94" t="e">
        <f>VLOOKUP(A1894,'Details local delivery'!B:J,9,0)</f>
        <v>#N/A</v>
      </c>
      <c r="H1894" s="95">
        <f>SUMIFS('Details local delivery'!K:K,'Details local delivery'!G:G,'RECAP Delivery Plan '!A1894)</f>
        <v>0</v>
      </c>
      <c r="I1894" s="96">
        <f>SUMIFS('Details local delivery'!Y:Y,'Details local delivery'!B:B,A:A)</f>
        <v>0</v>
      </c>
      <c r="J1894" s="97" t="e">
        <f>AVERAGEIFS('Details local delivery'!W:W,'Details local delivery'!B:B,A1894)</f>
        <v>#DIV/0!</v>
      </c>
      <c r="K1894" s="96">
        <f>_xlfn.MAXIFS('Details local delivery'!Z:Z,'Details local delivery'!B:B,A1894)</f>
        <v>0</v>
      </c>
      <c r="L1894" s="96">
        <f>_xlfn.MAXIFS('Details local delivery'!AA:AA,'Details local delivery'!B:B,A1894)</f>
        <v>0</v>
      </c>
      <c r="M1894" s="256">
        <f>IFERROR(_xlfn.MAXIFS('Details local delivery'!AB:AB,'Details local delivery'!B:B,A1894),"-")</f>
        <v>0</v>
      </c>
      <c r="N1894" s="104" t="e">
        <f t="shared" si="289"/>
        <v>#N/A</v>
      </c>
      <c r="O1894" s="104" t="e">
        <f t="shared" si="290"/>
        <v>#N/A</v>
      </c>
      <c r="P1894" s="99">
        <f t="shared" si="291"/>
        <v>0</v>
      </c>
      <c r="Q1894" s="100">
        <f t="shared" si="292"/>
        <v>0</v>
      </c>
      <c r="R1894" s="105" t="e">
        <f t="shared" si="293"/>
        <v>#DIV/0!</v>
      </c>
      <c r="S1894" s="101" t="e">
        <f t="shared" si="294"/>
        <v>#N/A</v>
      </c>
      <c r="T1894" s="102"/>
      <c r="U1894" s="107"/>
      <c r="V1894" s="5"/>
    </row>
    <row r="1895" spans="1:22" ht="15.6" hidden="1" x14ac:dyDescent="0.3">
      <c r="A1895" s="18"/>
      <c r="B1895" s="92" t="str">
        <f>+IFERROR(VLOOKUP(A1895,'Details local delivery'!B:C,2,0),"-")</f>
        <v>-</v>
      </c>
      <c r="C1895" s="93" t="str">
        <f t="shared" si="288"/>
        <v>-</v>
      </c>
      <c r="D1895" s="94" t="str">
        <f>+IFERROR(VLOOKUP(A1895,'Details local delivery'!B:E,4,0),"-")</f>
        <v>-</v>
      </c>
      <c r="E1895" s="94" t="e">
        <f>VLOOKUP(A1895,'Details local delivery'!B:L,11,0)</f>
        <v>#N/A</v>
      </c>
      <c r="F1895" s="94">
        <f>SUMIFS('Details local delivery'!M:M,'Details local delivery'!G:G,'RECAP Delivery Plan '!A1895)</f>
        <v>0</v>
      </c>
      <c r="G1895" s="94" t="e">
        <f>VLOOKUP(A1895,'Details local delivery'!B:J,9,0)</f>
        <v>#N/A</v>
      </c>
      <c r="H1895" s="95">
        <f>SUMIFS('Details local delivery'!K:K,'Details local delivery'!G:G,'RECAP Delivery Plan '!A1895)</f>
        <v>0</v>
      </c>
      <c r="I1895" s="96">
        <f>SUMIFS('Details local delivery'!Y:Y,'Details local delivery'!B:B,A:A)</f>
        <v>0</v>
      </c>
      <c r="J1895" s="97" t="e">
        <f>AVERAGEIFS('Details local delivery'!W:W,'Details local delivery'!B:B,A1895)</f>
        <v>#DIV/0!</v>
      </c>
      <c r="K1895" s="96">
        <f>_xlfn.MAXIFS('Details local delivery'!Z:Z,'Details local delivery'!B:B,A1895)</f>
        <v>0</v>
      </c>
      <c r="L1895" s="96">
        <f>_xlfn.MAXIFS('Details local delivery'!AA:AA,'Details local delivery'!B:B,A1895)</f>
        <v>0</v>
      </c>
      <c r="M1895" s="256">
        <f>IFERROR(_xlfn.MAXIFS('Details local delivery'!AB:AB,'Details local delivery'!B:B,A1895),"-")</f>
        <v>0</v>
      </c>
      <c r="N1895" s="104" t="e">
        <f t="shared" si="289"/>
        <v>#N/A</v>
      </c>
      <c r="O1895" s="104" t="e">
        <f t="shared" si="290"/>
        <v>#N/A</v>
      </c>
      <c r="P1895" s="99">
        <f t="shared" si="291"/>
        <v>0</v>
      </c>
      <c r="Q1895" s="100">
        <f t="shared" si="292"/>
        <v>0</v>
      </c>
      <c r="R1895" s="105" t="e">
        <f t="shared" si="293"/>
        <v>#DIV/0!</v>
      </c>
      <c r="S1895" s="101" t="e">
        <f t="shared" si="294"/>
        <v>#N/A</v>
      </c>
      <c r="T1895" s="102"/>
      <c r="U1895" s="107"/>
      <c r="V1895" s="5"/>
    </row>
    <row r="1896" spans="1:22" ht="15.6" hidden="1" x14ac:dyDescent="0.3">
      <c r="A1896" s="18"/>
      <c r="B1896" s="92" t="str">
        <f>+IFERROR(VLOOKUP(A1896,'Details local delivery'!B:C,2,0),"-")</f>
        <v>-</v>
      </c>
      <c r="C1896" s="93" t="str">
        <f t="shared" si="288"/>
        <v>-</v>
      </c>
      <c r="D1896" s="94" t="str">
        <f>+IFERROR(VLOOKUP(A1896,'Details local delivery'!B:E,4,0),"-")</f>
        <v>-</v>
      </c>
      <c r="E1896" s="94" t="e">
        <f>VLOOKUP(A1896,'Details local delivery'!B:L,11,0)</f>
        <v>#N/A</v>
      </c>
      <c r="F1896" s="94">
        <f>SUMIFS('Details local delivery'!M:M,'Details local delivery'!G:G,'RECAP Delivery Plan '!A1896)</f>
        <v>0</v>
      </c>
      <c r="G1896" s="94" t="e">
        <f>VLOOKUP(A1896,'Details local delivery'!B:J,9,0)</f>
        <v>#N/A</v>
      </c>
      <c r="H1896" s="95">
        <f>SUMIFS('Details local delivery'!K:K,'Details local delivery'!G:G,'RECAP Delivery Plan '!A1896)</f>
        <v>0</v>
      </c>
      <c r="I1896" s="96">
        <f>SUMIFS('Details local delivery'!Y:Y,'Details local delivery'!B:B,A:A)</f>
        <v>0</v>
      </c>
      <c r="J1896" s="97" t="e">
        <f>AVERAGEIFS('Details local delivery'!W:W,'Details local delivery'!B:B,A1896)</f>
        <v>#DIV/0!</v>
      </c>
      <c r="K1896" s="96">
        <f>_xlfn.MAXIFS('Details local delivery'!Z:Z,'Details local delivery'!B:B,A1896)</f>
        <v>0</v>
      </c>
      <c r="L1896" s="96">
        <f>_xlfn.MAXIFS('Details local delivery'!AA:AA,'Details local delivery'!B:B,A1896)</f>
        <v>0</v>
      </c>
      <c r="M1896" s="256">
        <f>IFERROR(_xlfn.MAXIFS('Details local delivery'!AB:AB,'Details local delivery'!B:B,A1896),"-")</f>
        <v>0</v>
      </c>
      <c r="N1896" s="104" t="e">
        <f t="shared" si="289"/>
        <v>#N/A</v>
      </c>
      <c r="O1896" s="104" t="e">
        <f t="shared" si="290"/>
        <v>#N/A</v>
      </c>
      <c r="P1896" s="99">
        <f t="shared" si="291"/>
        <v>0</v>
      </c>
      <c r="Q1896" s="100">
        <f t="shared" si="292"/>
        <v>0</v>
      </c>
      <c r="R1896" s="105" t="e">
        <f t="shared" si="293"/>
        <v>#DIV/0!</v>
      </c>
      <c r="S1896" s="101" t="e">
        <f t="shared" si="294"/>
        <v>#N/A</v>
      </c>
      <c r="T1896" s="102"/>
      <c r="U1896" s="107"/>
      <c r="V1896" s="5"/>
    </row>
    <row r="1897" spans="1:22" ht="15.6" hidden="1" x14ac:dyDescent="0.3">
      <c r="A1897" s="18"/>
      <c r="B1897" s="92" t="str">
        <f>+IFERROR(VLOOKUP(A1897,'Details local delivery'!B:C,2,0),"-")</f>
        <v>-</v>
      </c>
      <c r="C1897" s="93" t="str">
        <f t="shared" si="288"/>
        <v>-</v>
      </c>
      <c r="D1897" s="94" t="str">
        <f>+IFERROR(VLOOKUP(A1897,'Details local delivery'!B:E,4,0),"-")</f>
        <v>-</v>
      </c>
      <c r="E1897" s="94" t="e">
        <f>VLOOKUP(A1897,'Details local delivery'!B:L,11,0)</f>
        <v>#N/A</v>
      </c>
      <c r="F1897" s="94">
        <f>SUMIFS('Details local delivery'!M:M,'Details local delivery'!G:G,'RECAP Delivery Plan '!A1897)</f>
        <v>0</v>
      </c>
      <c r="G1897" s="94" t="e">
        <f>VLOOKUP(A1897,'Details local delivery'!B:J,9,0)</f>
        <v>#N/A</v>
      </c>
      <c r="H1897" s="95">
        <f>SUMIFS('Details local delivery'!K:K,'Details local delivery'!G:G,'RECAP Delivery Plan '!A1897)</f>
        <v>0</v>
      </c>
      <c r="I1897" s="96">
        <f>SUMIFS('Details local delivery'!Y:Y,'Details local delivery'!B:B,A:A)</f>
        <v>0</v>
      </c>
      <c r="J1897" s="97" t="e">
        <f>AVERAGEIFS('Details local delivery'!W:W,'Details local delivery'!B:B,A1897)</f>
        <v>#DIV/0!</v>
      </c>
      <c r="K1897" s="96">
        <f>_xlfn.MAXIFS('Details local delivery'!Z:Z,'Details local delivery'!B:B,A1897)</f>
        <v>0</v>
      </c>
      <c r="L1897" s="96">
        <f>_xlfn.MAXIFS('Details local delivery'!AA:AA,'Details local delivery'!B:B,A1897)</f>
        <v>0</v>
      </c>
      <c r="M1897" s="256">
        <f>IFERROR(_xlfn.MAXIFS('Details local delivery'!AB:AB,'Details local delivery'!B:B,A1897),"-")</f>
        <v>0</v>
      </c>
      <c r="N1897" s="104" t="e">
        <f t="shared" si="289"/>
        <v>#N/A</v>
      </c>
      <c r="O1897" s="104" t="e">
        <f t="shared" si="290"/>
        <v>#N/A</v>
      </c>
      <c r="P1897" s="99">
        <f t="shared" si="291"/>
        <v>0</v>
      </c>
      <c r="Q1897" s="100">
        <f t="shared" si="292"/>
        <v>0</v>
      </c>
      <c r="R1897" s="105" t="e">
        <f t="shared" si="293"/>
        <v>#DIV/0!</v>
      </c>
      <c r="S1897" s="101" t="e">
        <f t="shared" si="294"/>
        <v>#N/A</v>
      </c>
      <c r="T1897" s="102"/>
      <c r="U1897" s="107"/>
      <c r="V1897" s="5"/>
    </row>
    <row r="1898" spans="1:22" ht="15.6" hidden="1" x14ac:dyDescent="0.3">
      <c r="A1898" s="18"/>
      <c r="B1898" s="92" t="str">
        <f>+IFERROR(VLOOKUP(A1898,'Details local delivery'!B:C,2,0),"-")</f>
        <v>-</v>
      </c>
      <c r="C1898" s="93" t="str">
        <f t="shared" si="288"/>
        <v>-</v>
      </c>
      <c r="D1898" s="94" t="str">
        <f>+IFERROR(VLOOKUP(A1898,'Details local delivery'!B:E,4,0),"-")</f>
        <v>-</v>
      </c>
      <c r="E1898" s="94" t="e">
        <f>VLOOKUP(A1898,'Details local delivery'!B:L,11,0)</f>
        <v>#N/A</v>
      </c>
      <c r="F1898" s="94">
        <f>SUMIFS('Details local delivery'!M:M,'Details local delivery'!G:G,'RECAP Delivery Plan '!A1898)</f>
        <v>0</v>
      </c>
      <c r="G1898" s="94" t="e">
        <f>VLOOKUP(A1898,'Details local delivery'!B:J,9,0)</f>
        <v>#N/A</v>
      </c>
      <c r="H1898" s="95">
        <f>SUMIFS('Details local delivery'!K:K,'Details local delivery'!G:G,'RECAP Delivery Plan '!A1898)</f>
        <v>0</v>
      </c>
      <c r="I1898" s="96">
        <f>SUMIFS('Details local delivery'!Y:Y,'Details local delivery'!B:B,A:A)</f>
        <v>0</v>
      </c>
      <c r="J1898" s="97" t="e">
        <f>AVERAGEIFS('Details local delivery'!W:W,'Details local delivery'!B:B,A1898)</f>
        <v>#DIV/0!</v>
      </c>
      <c r="K1898" s="96">
        <f>_xlfn.MAXIFS('Details local delivery'!Z:Z,'Details local delivery'!B:B,A1898)</f>
        <v>0</v>
      </c>
      <c r="L1898" s="96">
        <f>_xlfn.MAXIFS('Details local delivery'!AA:AA,'Details local delivery'!B:B,A1898)</f>
        <v>0</v>
      </c>
      <c r="M1898" s="256">
        <f>IFERROR(_xlfn.MAXIFS('Details local delivery'!AB:AB,'Details local delivery'!B:B,A1898),"-")</f>
        <v>0</v>
      </c>
      <c r="N1898" s="104" t="e">
        <f t="shared" si="289"/>
        <v>#N/A</v>
      </c>
      <c r="O1898" s="104" t="e">
        <f t="shared" si="290"/>
        <v>#N/A</v>
      </c>
      <c r="P1898" s="99">
        <f t="shared" si="291"/>
        <v>0</v>
      </c>
      <c r="Q1898" s="100">
        <f t="shared" si="292"/>
        <v>0</v>
      </c>
      <c r="R1898" s="105" t="e">
        <f t="shared" si="293"/>
        <v>#DIV/0!</v>
      </c>
      <c r="S1898" s="101" t="e">
        <f t="shared" si="294"/>
        <v>#N/A</v>
      </c>
      <c r="T1898" s="102"/>
      <c r="U1898" s="107"/>
      <c r="V1898" s="5"/>
    </row>
    <row r="1899" spans="1:22" ht="15.6" hidden="1" x14ac:dyDescent="0.3">
      <c r="A1899" s="18"/>
      <c r="B1899" s="92" t="str">
        <f>+IFERROR(VLOOKUP(A1899,'Details local delivery'!B:C,2,0),"-")</f>
        <v>-</v>
      </c>
      <c r="C1899" s="93" t="str">
        <f t="shared" si="288"/>
        <v>-</v>
      </c>
      <c r="D1899" s="94" t="str">
        <f>+IFERROR(VLOOKUP(A1899,'Details local delivery'!B:E,4,0),"-")</f>
        <v>-</v>
      </c>
      <c r="E1899" s="94" t="e">
        <f>VLOOKUP(A1899,'Details local delivery'!B:L,11,0)</f>
        <v>#N/A</v>
      </c>
      <c r="F1899" s="94">
        <f>SUMIFS('Details local delivery'!M:M,'Details local delivery'!G:G,'RECAP Delivery Plan '!A1899)</f>
        <v>0</v>
      </c>
      <c r="G1899" s="94" t="e">
        <f>VLOOKUP(A1899,'Details local delivery'!B:J,9,0)</f>
        <v>#N/A</v>
      </c>
      <c r="H1899" s="95">
        <f>SUMIFS('Details local delivery'!K:K,'Details local delivery'!G:G,'RECAP Delivery Plan '!A1899)</f>
        <v>0</v>
      </c>
      <c r="I1899" s="96">
        <f>SUMIFS('Details local delivery'!Y:Y,'Details local delivery'!B:B,A:A)</f>
        <v>0</v>
      </c>
      <c r="J1899" s="97" t="e">
        <f>AVERAGEIFS('Details local delivery'!W:W,'Details local delivery'!B:B,A1899)</f>
        <v>#DIV/0!</v>
      </c>
      <c r="K1899" s="96">
        <f>_xlfn.MAXIFS('Details local delivery'!Z:Z,'Details local delivery'!B:B,A1899)</f>
        <v>0</v>
      </c>
      <c r="L1899" s="96">
        <f>_xlfn.MAXIFS('Details local delivery'!AA:AA,'Details local delivery'!B:B,A1899)</f>
        <v>0</v>
      </c>
      <c r="M1899" s="256">
        <f>IFERROR(_xlfn.MAXIFS('Details local delivery'!AB:AB,'Details local delivery'!B:B,A1899),"-")</f>
        <v>0</v>
      </c>
      <c r="N1899" s="104" t="e">
        <f t="shared" si="289"/>
        <v>#N/A</v>
      </c>
      <c r="O1899" s="104" t="e">
        <f t="shared" si="290"/>
        <v>#N/A</v>
      </c>
      <c r="P1899" s="99">
        <f t="shared" si="291"/>
        <v>0</v>
      </c>
      <c r="Q1899" s="100">
        <f t="shared" si="292"/>
        <v>0</v>
      </c>
      <c r="R1899" s="105" t="e">
        <f t="shared" si="293"/>
        <v>#DIV/0!</v>
      </c>
      <c r="S1899" s="101" t="e">
        <f t="shared" si="294"/>
        <v>#N/A</v>
      </c>
      <c r="T1899" s="102"/>
      <c r="U1899" s="107"/>
      <c r="V1899" s="5"/>
    </row>
    <row r="1900" spans="1:22" ht="15.6" hidden="1" x14ac:dyDescent="0.3">
      <c r="A1900" s="18"/>
      <c r="B1900" s="92" t="str">
        <f>+IFERROR(VLOOKUP(A1900,'Details local delivery'!B:C,2,0),"-")</f>
        <v>-</v>
      </c>
      <c r="C1900" s="93" t="str">
        <f t="shared" si="288"/>
        <v>-</v>
      </c>
      <c r="D1900" s="94" t="str">
        <f>+IFERROR(VLOOKUP(A1900,'Details local delivery'!B:E,4,0),"-")</f>
        <v>-</v>
      </c>
      <c r="E1900" s="94" t="e">
        <f>VLOOKUP(A1900,'Details local delivery'!B:L,11,0)</f>
        <v>#N/A</v>
      </c>
      <c r="F1900" s="94">
        <f>SUMIFS('Details local delivery'!M:M,'Details local delivery'!G:G,'RECAP Delivery Plan '!A1900)</f>
        <v>0</v>
      </c>
      <c r="G1900" s="94" t="e">
        <f>VLOOKUP(A1900,'Details local delivery'!B:J,9,0)</f>
        <v>#N/A</v>
      </c>
      <c r="H1900" s="95">
        <f>SUMIFS('Details local delivery'!K:K,'Details local delivery'!G:G,'RECAP Delivery Plan '!A1900)</f>
        <v>0</v>
      </c>
      <c r="I1900" s="96">
        <f>SUMIFS('Details local delivery'!Y:Y,'Details local delivery'!B:B,A:A)</f>
        <v>0</v>
      </c>
      <c r="J1900" s="97" t="e">
        <f>AVERAGEIFS('Details local delivery'!W:W,'Details local delivery'!B:B,A1900)</f>
        <v>#DIV/0!</v>
      </c>
      <c r="K1900" s="96">
        <f>_xlfn.MAXIFS('Details local delivery'!Z:Z,'Details local delivery'!B:B,A1900)</f>
        <v>0</v>
      </c>
      <c r="L1900" s="96">
        <f>_xlfn.MAXIFS('Details local delivery'!AA:AA,'Details local delivery'!B:B,A1900)</f>
        <v>0</v>
      </c>
      <c r="M1900" s="96">
        <f>_xlfn.MAXIFS('Details local delivery'!AB:AB,'Details local delivery'!B:B,A1900)</f>
        <v>0</v>
      </c>
      <c r="N1900" s="104" t="e">
        <f t="shared" si="289"/>
        <v>#N/A</v>
      </c>
      <c r="O1900" s="104" t="e">
        <f t="shared" si="290"/>
        <v>#N/A</v>
      </c>
      <c r="P1900" s="99">
        <f t="shared" si="291"/>
        <v>0</v>
      </c>
      <c r="Q1900" s="100">
        <f t="shared" si="292"/>
        <v>0</v>
      </c>
      <c r="R1900" s="105" t="e">
        <f t="shared" si="293"/>
        <v>#DIV/0!</v>
      </c>
      <c r="S1900" s="101" t="e">
        <f t="shared" si="294"/>
        <v>#N/A</v>
      </c>
      <c r="T1900" s="102"/>
      <c r="U1900" s="107"/>
      <c r="V1900" s="5"/>
    </row>
    <row r="1901" spans="1:22" ht="15.6" hidden="1" x14ac:dyDescent="0.3">
      <c r="A1901" s="18"/>
      <c r="B1901" s="92" t="str">
        <f>+IFERROR(VLOOKUP(A1901,'Details local delivery'!B:C,2,0),"-")</f>
        <v>-</v>
      </c>
      <c r="C1901" s="93" t="str">
        <f t="shared" si="288"/>
        <v>-</v>
      </c>
      <c r="D1901" s="94" t="str">
        <f>+IFERROR(VLOOKUP(A1901,'Details local delivery'!B:E,4,0),"-")</f>
        <v>-</v>
      </c>
      <c r="E1901" s="94" t="e">
        <f>VLOOKUP(A1901,'Details local delivery'!B:L,11,0)</f>
        <v>#N/A</v>
      </c>
      <c r="F1901" s="94">
        <f>SUMIFS('Details local delivery'!M:M,'Details local delivery'!G:G,'RECAP Delivery Plan '!A1901)</f>
        <v>0</v>
      </c>
      <c r="G1901" s="94" t="e">
        <f>VLOOKUP(A1901,'Details local delivery'!B:J,9,0)</f>
        <v>#N/A</v>
      </c>
      <c r="H1901" s="95">
        <f>SUMIFS('Details local delivery'!K:K,'Details local delivery'!G:G,'RECAP Delivery Plan '!A1901)</f>
        <v>0</v>
      </c>
      <c r="I1901" s="96">
        <f>SUMIFS('Details local delivery'!Y:Y,'Details local delivery'!B:B,A:A)</f>
        <v>0</v>
      </c>
      <c r="J1901" s="97" t="e">
        <f>AVERAGEIFS('Details local delivery'!W:W,'Details local delivery'!B:B,A1901)</f>
        <v>#DIV/0!</v>
      </c>
      <c r="K1901" s="96">
        <f>_xlfn.MAXIFS('Details local delivery'!Z:Z,'Details local delivery'!B:B,A1901)</f>
        <v>0</v>
      </c>
      <c r="L1901" s="96">
        <f>_xlfn.MAXIFS('Details local delivery'!AA:AA,'Details local delivery'!B:B,A1901)</f>
        <v>0</v>
      </c>
      <c r="M1901" s="96">
        <f>_xlfn.MAXIFS('Details local delivery'!AB:AB,'Details local delivery'!B:B,A1901)</f>
        <v>0</v>
      </c>
      <c r="N1901" s="104" t="e">
        <f t="shared" si="289"/>
        <v>#N/A</v>
      </c>
      <c r="O1901" s="104" t="e">
        <f t="shared" si="290"/>
        <v>#N/A</v>
      </c>
      <c r="P1901" s="99">
        <f t="shared" si="291"/>
        <v>0</v>
      </c>
      <c r="Q1901" s="100">
        <f t="shared" si="292"/>
        <v>0</v>
      </c>
      <c r="R1901" s="105" t="e">
        <f t="shared" si="293"/>
        <v>#DIV/0!</v>
      </c>
      <c r="S1901" s="101" t="e">
        <f t="shared" si="294"/>
        <v>#N/A</v>
      </c>
      <c r="T1901" s="102"/>
      <c r="U1901" s="107"/>
      <c r="V1901" s="5"/>
    </row>
    <row r="1902" spans="1:22" ht="15.6" hidden="1" x14ac:dyDescent="0.3">
      <c r="A1902" s="18"/>
      <c r="B1902" s="92" t="str">
        <f>+IFERROR(VLOOKUP(A1902,'Details local delivery'!B:C,2,0),"-")</f>
        <v>-</v>
      </c>
      <c r="C1902" s="93" t="str">
        <f t="shared" si="288"/>
        <v>-</v>
      </c>
      <c r="D1902" s="94" t="str">
        <f>+IFERROR(VLOOKUP(A1902,'Details local delivery'!B:E,4,0),"-")</f>
        <v>-</v>
      </c>
      <c r="E1902" s="94" t="e">
        <f>VLOOKUP(A1902,'Details local delivery'!B:L,11,0)</f>
        <v>#N/A</v>
      </c>
      <c r="F1902" s="94">
        <f>SUMIFS('Details local delivery'!M:M,'Details local delivery'!G:G,'RECAP Delivery Plan '!A1902)</f>
        <v>0</v>
      </c>
      <c r="G1902" s="94" t="e">
        <f>VLOOKUP(A1902,'Details local delivery'!B:J,9,0)</f>
        <v>#N/A</v>
      </c>
      <c r="H1902" s="95">
        <f>SUMIFS('Details local delivery'!K:K,'Details local delivery'!G:G,'RECAP Delivery Plan '!A1902)</f>
        <v>0</v>
      </c>
      <c r="I1902" s="96">
        <f>SUMIFS('Details local delivery'!Y:Y,'Details local delivery'!B:B,A:A)</f>
        <v>0</v>
      </c>
      <c r="J1902" s="97" t="e">
        <f>AVERAGEIFS('Details local delivery'!W:W,'Details local delivery'!B:B,A1902)</f>
        <v>#DIV/0!</v>
      </c>
      <c r="K1902" s="96">
        <f>_xlfn.MAXIFS('Details local delivery'!Z:Z,'Details local delivery'!B:B,A1902)</f>
        <v>0</v>
      </c>
      <c r="L1902" s="96">
        <f>_xlfn.MAXIFS('Details local delivery'!AA:AA,'Details local delivery'!B:B,A1902)</f>
        <v>0</v>
      </c>
      <c r="M1902" s="96">
        <f>_xlfn.MAXIFS('Details local delivery'!AB:AB,'Details local delivery'!B:B,A1902)</f>
        <v>0</v>
      </c>
      <c r="N1902" s="104" t="e">
        <f t="shared" si="289"/>
        <v>#N/A</v>
      </c>
      <c r="O1902" s="104" t="e">
        <f t="shared" si="290"/>
        <v>#N/A</v>
      </c>
      <c r="P1902" s="99">
        <f t="shared" si="291"/>
        <v>0</v>
      </c>
      <c r="Q1902" s="100">
        <f t="shared" si="292"/>
        <v>0</v>
      </c>
      <c r="R1902" s="105" t="e">
        <f t="shared" si="293"/>
        <v>#DIV/0!</v>
      </c>
      <c r="S1902" s="101" t="e">
        <f t="shared" si="294"/>
        <v>#N/A</v>
      </c>
      <c r="T1902" s="102"/>
      <c r="U1902" s="107"/>
      <c r="V1902" s="5"/>
    </row>
    <row r="1903" spans="1:22" ht="15.6" hidden="1" x14ac:dyDescent="0.3">
      <c r="A1903" s="18"/>
      <c r="B1903" s="92" t="str">
        <f>+IFERROR(VLOOKUP(A1903,'Details local delivery'!B:C,2,0),"-")</f>
        <v>-</v>
      </c>
      <c r="C1903" s="93" t="str">
        <f t="shared" ref="C1903:C1966" si="295">B1903</f>
        <v>-</v>
      </c>
      <c r="D1903" s="94" t="str">
        <f>+IFERROR(VLOOKUP(A1903,'Details local delivery'!B:E,4,0),"-")</f>
        <v>-</v>
      </c>
      <c r="E1903" s="94" t="e">
        <f>VLOOKUP(A1903,'Details local delivery'!B:L,11,0)</f>
        <v>#N/A</v>
      </c>
      <c r="F1903" s="94">
        <f>SUMIFS('Details local delivery'!M:M,'Details local delivery'!G:G,'RECAP Delivery Plan '!A1903)</f>
        <v>0</v>
      </c>
      <c r="G1903" s="94" t="e">
        <f>VLOOKUP(A1903,'Details local delivery'!B:J,9,0)</f>
        <v>#N/A</v>
      </c>
      <c r="H1903" s="95">
        <f>SUMIFS('Details local delivery'!K:K,'Details local delivery'!G:G,'RECAP Delivery Plan '!A1903)</f>
        <v>0</v>
      </c>
      <c r="I1903" s="96">
        <f>SUMIFS('Details local delivery'!Y:Y,'Details local delivery'!B:B,A:A)</f>
        <v>0</v>
      </c>
      <c r="J1903" s="97" t="e">
        <f>AVERAGEIFS('Details local delivery'!W:W,'Details local delivery'!B:B,A1903)</f>
        <v>#DIV/0!</v>
      </c>
      <c r="K1903" s="96">
        <f>_xlfn.MAXIFS('Details local delivery'!Z:Z,'Details local delivery'!B:B,A1903)</f>
        <v>0</v>
      </c>
      <c r="L1903" s="96">
        <f>_xlfn.MAXIFS('Details local delivery'!AA:AA,'Details local delivery'!B:B,A1903)</f>
        <v>0</v>
      </c>
      <c r="M1903" s="96">
        <f>_xlfn.MAXIFS('Details local delivery'!AB:AB,'Details local delivery'!B:B,A1903)</f>
        <v>0</v>
      </c>
      <c r="N1903" s="104" t="e">
        <f t="shared" ref="N1903:N1966" si="296">+F1903/E1903</f>
        <v>#N/A</v>
      </c>
      <c r="O1903" s="104" t="e">
        <f t="shared" ref="O1903:O1966" si="297">+H1903/G1903</f>
        <v>#N/A</v>
      </c>
      <c r="P1903" s="99">
        <f t="shared" ref="P1903:P1966" si="298">K1903+L1903+M1903</f>
        <v>0</v>
      </c>
      <c r="Q1903" s="100">
        <f t="shared" ref="Q1903:Q1966" si="299">P1903+I1903</f>
        <v>0</v>
      </c>
      <c r="R1903" s="105" t="e">
        <f t="shared" ref="R1903:R1966" si="300">Q1903/P1903</f>
        <v>#DIV/0!</v>
      </c>
      <c r="S1903" s="101" t="e">
        <f t="shared" si="294"/>
        <v>#N/A</v>
      </c>
      <c r="T1903" s="102"/>
      <c r="U1903" s="107"/>
      <c r="V1903" s="5"/>
    </row>
    <row r="1904" spans="1:22" ht="15.6" hidden="1" x14ac:dyDescent="0.3">
      <c r="A1904" s="18"/>
      <c r="B1904" s="92" t="str">
        <f>+IFERROR(VLOOKUP(A1904,'Details local delivery'!B:C,2,0),"-")</f>
        <v>-</v>
      </c>
      <c r="C1904" s="93" t="str">
        <f t="shared" si="295"/>
        <v>-</v>
      </c>
      <c r="D1904" s="94" t="str">
        <f>+IFERROR(VLOOKUP(A1904,'Details local delivery'!B:E,4,0),"-")</f>
        <v>-</v>
      </c>
      <c r="E1904" s="94" t="e">
        <f>VLOOKUP(A1904,'Details local delivery'!B:L,11,0)</f>
        <v>#N/A</v>
      </c>
      <c r="F1904" s="94">
        <f>SUMIFS('Details local delivery'!M:M,'Details local delivery'!G:G,'RECAP Delivery Plan '!A1904)</f>
        <v>0</v>
      </c>
      <c r="G1904" s="94" t="e">
        <f>VLOOKUP(A1904,'Details local delivery'!B:J,9,0)</f>
        <v>#N/A</v>
      </c>
      <c r="H1904" s="95">
        <f>SUMIFS('Details local delivery'!K:K,'Details local delivery'!G:G,'RECAP Delivery Plan '!A1904)</f>
        <v>0</v>
      </c>
      <c r="I1904" s="96">
        <f>SUMIFS('Details local delivery'!Y:Y,'Details local delivery'!B:B,A:A)</f>
        <v>0</v>
      </c>
      <c r="J1904" s="97" t="e">
        <f>AVERAGEIFS('Details local delivery'!W:W,'Details local delivery'!B:B,A1904)</f>
        <v>#DIV/0!</v>
      </c>
      <c r="K1904" s="96">
        <f>_xlfn.MAXIFS('Details local delivery'!Z:Z,'Details local delivery'!B:B,A1904)</f>
        <v>0</v>
      </c>
      <c r="L1904" s="96">
        <f>_xlfn.MAXIFS('Details local delivery'!AA:AA,'Details local delivery'!B:B,A1904)</f>
        <v>0</v>
      </c>
      <c r="M1904" s="256">
        <f>IFERROR(_xlfn.MAXIFS('Details local delivery'!AB:AB,'Details local delivery'!B:B,A1904),"-")</f>
        <v>0</v>
      </c>
      <c r="N1904" s="104" t="e">
        <f t="shared" si="296"/>
        <v>#N/A</v>
      </c>
      <c r="O1904" s="104" t="e">
        <f t="shared" si="297"/>
        <v>#N/A</v>
      </c>
      <c r="P1904" s="99">
        <f t="shared" si="298"/>
        <v>0</v>
      </c>
      <c r="Q1904" s="100">
        <f t="shared" si="299"/>
        <v>0</v>
      </c>
      <c r="R1904" s="105" t="e">
        <f t="shared" si="300"/>
        <v>#DIV/0!</v>
      </c>
      <c r="S1904" s="101" t="e">
        <f t="shared" si="294"/>
        <v>#N/A</v>
      </c>
      <c r="T1904" s="102"/>
      <c r="U1904" s="107"/>
      <c r="V1904" s="5"/>
    </row>
    <row r="1905" spans="1:22" ht="15.6" hidden="1" x14ac:dyDescent="0.3">
      <c r="A1905" s="18"/>
      <c r="B1905" s="92" t="str">
        <f>+IFERROR(VLOOKUP(A1905,'Details local delivery'!B:C,2,0),"-")</f>
        <v>-</v>
      </c>
      <c r="C1905" s="93" t="str">
        <f t="shared" si="295"/>
        <v>-</v>
      </c>
      <c r="D1905" s="94" t="str">
        <f>+IFERROR(VLOOKUP(A1905,'Details local delivery'!B:E,4,0),"-")</f>
        <v>-</v>
      </c>
      <c r="E1905" s="94" t="e">
        <f>VLOOKUP(A1905,'Details local delivery'!B:L,11,0)</f>
        <v>#N/A</v>
      </c>
      <c r="F1905" s="94">
        <f>SUMIFS('Details local delivery'!M:M,'Details local delivery'!G:G,'RECAP Delivery Plan '!A1905)</f>
        <v>0</v>
      </c>
      <c r="G1905" s="94" t="e">
        <f>VLOOKUP(A1905,'Details local delivery'!B:J,9,0)</f>
        <v>#N/A</v>
      </c>
      <c r="H1905" s="95">
        <f>SUMIFS('Details local delivery'!K:K,'Details local delivery'!G:G,'RECAP Delivery Plan '!A1905)</f>
        <v>0</v>
      </c>
      <c r="I1905" s="96">
        <f>SUMIFS('Details local delivery'!Y:Y,'Details local delivery'!B:B,A:A)</f>
        <v>0</v>
      </c>
      <c r="J1905" s="97" t="e">
        <f>AVERAGEIFS('Details local delivery'!W:W,'Details local delivery'!B:B,A1905)</f>
        <v>#DIV/0!</v>
      </c>
      <c r="K1905" s="96">
        <f>_xlfn.MAXIFS('Details local delivery'!Z:Z,'Details local delivery'!B:B,A1905)</f>
        <v>0</v>
      </c>
      <c r="L1905" s="96">
        <f>_xlfn.MAXIFS('Details local delivery'!AA:AA,'Details local delivery'!B:B,A1905)</f>
        <v>0</v>
      </c>
      <c r="M1905" s="96">
        <f>_xlfn.MAXIFS('Details local delivery'!AB:AB,'Details local delivery'!B:B,A1905)</f>
        <v>0</v>
      </c>
      <c r="N1905" s="104" t="e">
        <f t="shared" si="296"/>
        <v>#N/A</v>
      </c>
      <c r="O1905" s="104" t="e">
        <f t="shared" si="297"/>
        <v>#N/A</v>
      </c>
      <c r="P1905" s="99">
        <f t="shared" si="298"/>
        <v>0</v>
      </c>
      <c r="Q1905" s="100">
        <f t="shared" si="299"/>
        <v>0</v>
      </c>
      <c r="R1905" s="105" t="e">
        <f t="shared" si="300"/>
        <v>#DIV/0!</v>
      </c>
      <c r="S1905" s="101" t="e">
        <f t="shared" si="294"/>
        <v>#N/A</v>
      </c>
      <c r="T1905" s="102"/>
      <c r="U1905" s="107"/>
      <c r="V1905" s="5"/>
    </row>
    <row r="1906" spans="1:22" ht="15.6" hidden="1" x14ac:dyDescent="0.3">
      <c r="A1906" s="18"/>
      <c r="B1906" s="92" t="str">
        <f>+IFERROR(VLOOKUP(A1906,'Details local delivery'!B:C,2,0),"-")</f>
        <v>-</v>
      </c>
      <c r="C1906" s="93" t="str">
        <f t="shared" si="295"/>
        <v>-</v>
      </c>
      <c r="D1906" s="94" t="str">
        <f>+IFERROR(VLOOKUP(A1906,'Details local delivery'!B:E,4,0),"-")</f>
        <v>-</v>
      </c>
      <c r="E1906" s="94" t="e">
        <f>VLOOKUP(A1906,'Details local delivery'!B:L,11,0)</f>
        <v>#N/A</v>
      </c>
      <c r="F1906" s="94">
        <f>SUMIFS('Details local delivery'!M:M,'Details local delivery'!G:G,'RECAP Delivery Plan '!A1906)</f>
        <v>0</v>
      </c>
      <c r="G1906" s="94" t="e">
        <f>VLOOKUP(A1906,'Details local delivery'!B:J,9,0)</f>
        <v>#N/A</v>
      </c>
      <c r="H1906" s="95">
        <f>SUMIFS('Details local delivery'!K:K,'Details local delivery'!G:G,'RECAP Delivery Plan '!A1906)</f>
        <v>0</v>
      </c>
      <c r="I1906" s="96">
        <f>SUMIFS('Details local delivery'!Y:Y,'Details local delivery'!B:B,A:A)</f>
        <v>0</v>
      </c>
      <c r="J1906" s="97" t="e">
        <f>AVERAGEIFS('Details local delivery'!W:W,'Details local delivery'!B:B,A1906)</f>
        <v>#DIV/0!</v>
      </c>
      <c r="K1906" s="96">
        <f>_xlfn.MAXIFS('Details local delivery'!Z:Z,'Details local delivery'!B:B,A1906)</f>
        <v>0</v>
      </c>
      <c r="L1906" s="96">
        <f>_xlfn.MAXIFS('Details local delivery'!AA:AA,'Details local delivery'!B:B,A1906)</f>
        <v>0</v>
      </c>
      <c r="M1906" s="96">
        <f>_xlfn.MAXIFS('Details local delivery'!AB:AB,'Details local delivery'!B:B,A1906)</f>
        <v>0</v>
      </c>
      <c r="N1906" s="104" t="e">
        <f t="shared" si="296"/>
        <v>#N/A</v>
      </c>
      <c r="O1906" s="104" t="e">
        <f t="shared" si="297"/>
        <v>#N/A</v>
      </c>
      <c r="P1906" s="99">
        <f t="shared" si="298"/>
        <v>0</v>
      </c>
      <c r="Q1906" s="100">
        <f t="shared" si="299"/>
        <v>0</v>
      </c>
      <c r="R1906" s="105" t="e">
        <f t="shared" si="300"/>
        <v>#DIV/0!</v>
      </c>
      <c r="S1906" s="101" t="e">
        <f t="shared" si="294"/>
        <v>#N/A</v>
      </c>
      <c r="T1906" s="102"/>
      <c r="U1906" s="107"/>
      <c r="V1906" s="5"/>
    </row>
    <row r="1907" spans="1:22" ht="15.6" hidden="1" x14ac:dyDescent="0.3">
      <c r="A1907" s="18"/>
      <c r="B1907" s="92" t="str">
        <f>+IFERROR(VLOOKUP(A1907,'Details local delivery'!B:C,2,0),"-")</f>
        <v>-</v>
      </c>
      <c r="C1907" s="93" t="str">
        <f t="shared" si="295"/>
        <v>-</v>
      </c>
      <c r="D1907" s="94" t="str">
        <f>+IFERROR(VLOOKUP(A1907,'Details local delivery'!B:E,4,0),"-")</f>
        <v>-</v>
      </c>
      <c r="E1907" s="94" t="e">
        <f>VLOOKUP(A1907,'Details local delivery'!B:L,11,0)</f>
        <v>#N/A</v>
      </c>
      <c r="F1907" s="94">
        <f>SUMIFS('Details local delivery'!M:M,'Details local delivery'!G:G,'RECAP Delivery Plan '!A1907)</f>
        <v>0</v>
      </c>
      <c r="G1907" s="94" t="e">
        <f>VLOOKUP(A1907,'Details local delivery'!B:J,9,0)</f>
        <v>#N/A</v>
      </c>
      <c r="H1907" s="95">
        <f>SUMIFS('Details local delivery'!K:K,'Details local delivery'!G:G,'RECAP Delivery Plan '!A1907)</f>
        <v>0</v>
      </c>
      <c r="I1907" s="96">
        <f>SUMIFS('Details local delivery'!Y:Y,'Details local delivery'!B:B,A:A)</f>
        <v>0</v>
      </c>
      <c r="J1907" s="97" t="e">
        <f>AVERAGEIFS('Details local delivery'!W:W,'Details local delivery'!B:B,A1907)</f>
        <v>#DIV/0!</v>
      </c>
      <c r="K1907" s="96">
        <f>_xlfn.MAXIFS('Details local delivery'!Z:Z,'Details local delivery'!B:B,A1907)</f>
        <v>0</v>
      </c>
      <c r="L1907" s="96">
        <f>_xlfn.MAXIFS('Details local delivery'!AA:AA,'Details local delivery'!B:B,A1907)</f>
        <v>0</v>
      </c>
      <c r="M1907" s="96">
        <f>_xlfn.MAXIFS('Details local delivery'!AB:AB,'Details local delivery'!B:B,A1907)</f>
        <v>0</v>
      </c>
      <c r="N1907" s="104" t="e">
        <f t="shared" si="296"/>
        <v>#N/A</v>
      </c>
      <c r="O1907" s="104" t="e">
        <f t="shared" si="297"/>
        <v>#N/A</v>
      </c>
      <c r="P1907" s="99">
        <f t="shared" si="298"/>
        <v>0</v>
      </c>
      <c r="Q1907" s="100">
        <f t="shared" si="299"/>
        <v>0</v>
      </c>
      <c r="R1907" s="105" t="e">
        <f t="shared" si="300"/>
        <v>#DIV/0!</v>
      </c>
      <c r="S1907" s="101" t="e">
        <f t="shared" si="294"/>
        <v>#N/A</v>
      </c>
      <c r="T1907" s="102"/>
      <c r="U1907" s="107"/>
      <c r="V1907" s="5"/>
    </row>
    <row r="1908" spans="1:22" ht="15.6" hidden="1" x14ac:dyDescent="0.3">
      <c r="A1908" s="18"/>
      <c r="B1908" s="92" t="str">
        <f>+IFERROR(VLOOKUP(A1908,'Details local delivery'!B:C,2,0),"-")</f>
        <v>-</v>
      </c>
      <c r="C1908" s="93" t="str">
        <f t="shared" si="295"/>
        <v>-</v>
      </c>
      <c r="D1908" s="94" t="str">
        <f>+IFERROR(VLOOKUP(A1908,'Details local delivery'!B:E,4,0),"-")</f>
        <v>-</v>
      </c>
      <c r="E1908" s="94" t="e">
        <f>VLOOKUP(A1908,'Details local delivery'!B:L,11,0)</f>
        <v>#N/A</v>
      </c>
      <c r="F1908" s="94">
        <f>SUMIFS('Details local delivery'!M:M,'Details local delivery'!G:G,'RECAP Delivery Plan '!A1908)</f>
        <v>0</v>
      </c>
      <c r="G1908" s="94" t="e">
        <f>VLOOKUP(A1908,'Details local delivery'!B:J,9,0)</f>
        <v>#N/A</v>
      </c>
      <c r="H1908" s="95">
        <f>SUMIFS('Details local delivery'!K:K,'Details local delivery'!G:G,'RECAP Delivery Plan '!A1908)</f>
        <v>0</v>
      </c>
      <c r="I1908" s="96">
        <f>SUMIFS('Details local delivery'!Y:Y,'Details local delivery'!B:B,A:A)</f>
        <v>0</v>
      </c>
      <c r="J1908" s="97" t="e">
        <f>AVERAGEIFS('Details local delivery'!W:W,'Details local delivery'!B:B,A1908)</f>
        <v>#DIV/0!</v>
      </c>
      <c r="K1908" s="96">
        <f>_xlfn.MAXIFS('Details local delivery'!Z:Z,'Details local delivery'!B:B,A1908)</f>
        <v>0</v>
      </c>
      <c r="L1908" s="96">
        <f>_xlfn.MAXIFS('Details local delivery'!AA:AA,'Details local delivery'!B:B,A1908)</f>
        <v>0</v>
      </c>
      <c r="M1908" s="96">
        <f>_xlfn.MAXIFS('Details local delivery'!AB:AB,'Details local delivery'!B:B,A1908)</f>
        <v>0</v>
      </c>
      <c r="N1908" s="104" t="e">
        <f t="shared" si="296"/>
        <v>#N/A</v>
      </c>
      <c r="O1908" s="104" t="e">
        <f t="shared" si="297"/>
        <v>#N/A</v>
      </c>
      <c r="P1908" s="99">
        <f t="shared" si="298"/>
        <v>0</v>
      </c>
      <c r="Q1908" s="100">
        <f t="shared" si="299"/>
        <v>0</v>
      </c>
      <c r="R1908" s="105" t="e">
        <f t="shared" si="300"/>
        <v>#DIV/0!</v>
      </c>
      <c r="S1908" s="101" t="e">
        <f t="shared" si="294"/>
        <v>#N/A</v>
      </c>
      <c r="T1908" s="102"/>
      <c r="U1908" s="107"/>
      <c r="V1908" s="5"/>
    </row>
    <row r="1909" spans="1:22" ht="15.6" hidden="1" x14ac:dyDescent="0.3">
      <c r="A1909" s="18"/>
      <c r="B1909" s="92" t="str">
        <f>+IFERROR(VLOOKUP(A1909,'Details local delivery'!B:C,2,0),"-")</f>
        <v>-</v>
      </c>
      <c r="C1909" s="93" t="str">
        <f t="shared" si="295"/>
        <v>-</v>
      </c>
      <c r="D1909" s="94" t="str">
        <f>+IFERROR(VLOOKUP(A1909,'Details local delivery'!B:E,4,0),"-")</f>
        <v>-</v>
      </c>
      <c r="E1909" s="94" t="e">
        <f>VLOOKUP(A1909,'Details local delivery'!B:L,11,0)</f>
        <v>#N/A</v>
      </c>
      <c r="F1909" s="94">
        <f>SUMIFS('Details local delivery'!M:M,'Details local delivery'!G:G,'RECAP Delivery Plan '!A1909)</f>
        <v>0</v>
      </c>
      <c r="G1909" s="94" t="e">
        <f>VLOOKUP(A1909,'Details local delivery'!B:J,9,0)</f>
        <v>#N/A</v>
      </c>
      <c r="H1909" s="95">
        <f>SUMIFS('Details local delivery'!K:K,'Details local delivery'!G:G,'RECAP Delivery Plan '!A1909)</f>
        <v>0</v>
      </c>
      <c r="I1909" s="96">
        <f>SUMIFS('Details local delivery'!Y:Y,'Details local delivery'!B:B,A:A)</f>
        <v>0</v>
      </c>
      <c r="J1909" s="97" t="e">
        <f>AVERAGEIFS('Details local delivery'!W:W,'Details local delivery'!B:B,A1909)</f>
        <v>#DIV/0!</v>
      </c>
      <c r="K1909" s="96">
        <f>_xlfn.MAXIFS('Details local delivery'!Z:Z,'Details local delivery'!B:B,A1909)</f>
        <v>0</v>
      </c>
      <c r="L1909" s="96">
        <f>_xlfn.MAXIFS('Details local delivery'!AA:AA,'Details local delivery'!B:B,A1909)</f>
        <v>0</v>
      </c>
      <c r="M1909" s="256">
        <f>IFERROR(_xlfn.MAXIFS('Details local delivery'!AB:AB,'Details local delivery'!B:B,A1909),"-")</f>
        <v>0</v>
      </c>
      <c r="N1909" s="104" t="e">
        <f t="shared" si="296"/>
        <v>#N/A</v>
      </c>
      <c r="O1909" s="104" t="e">
        <f t="shared" si="297"/>
        <v>#N/A</v>
      </c>
      <c r="P1909" s="99">
        <f t="shared" si="298"/>
        <v>0</v>
      </c>
      <c r="Q1909" s="100">
        <f t="shared" si="299"/>
        <v>0</v>
      </c>
      <c r="R1909" s="105" t="e">
        <f t="shared" si="300"/>
        <v>#DIV/0!</v>
      </c>
      <c r="S1909" s="101" t="e">
        <f t="shared" si="294"/>
        <v>#N/A</v>
      </c>
      <c r="T1909" s="102"/>
      <c r="U1909" s="107"/>
      <c r="V1909" s="5"/>
    </row>
    <row r="1910" spans="1:22" ht="15.6" hidden="1" x14ac:dyDescent="0.3">
      <c r="A1910" s="18"/>
      <c r="B1910" s="92" t="str">
        <f>+IFERROR(VLOOKUP(A1910,'Details local delivery'!B:C,2,0),"-")</f>
        <v>-</v>
      </c>
      <c r="C1910" s="93" t="str">
        <f t="shared" si="295"/>
        <v>-</v>
      </c>
      <c r="D1910" s="94" t="str">
        <f>+IFERROR(VLOOKUP(A1910,'Details local delivery'!B:E,4,0),"-")</f>
        <v>-</v>
      </c>
      <c r="E1910" s="94" t="e">
        <f>VLOOKUP(A1910,'Details local delivery'!B:L,11,0)</f>
        <v>#N/A</v>
      </c>
      <c r="F1910" s="94">
        <f>SUMIFS('Details local delivery'!M:M,'Details local delivery'!G:G,'RECAP Delivery Plan '!A1910)</f>
        <v>0</v>
      </c>
      <c r="G1910" s="94" t="e">
        <f>VLOOKUP(A1910,'Details local delivery'!B:J,9,0)</f>
        <v>#N/A</v>
      </c>
      <c r="H1910" s="95">
        <f>SUMIFS('Details local delivery'!K:K,'Details local delivery'!G:G,'RECAP Delivery Plan '!A1910)</f>
        <v>0</v>
      </c>
      <c r="I1910" s="96">
        <f>SUMIFS('Details local delivery'!Y:Y,'Details local delivery'!B:B,A:A)</f>
        <v>0</v>
      </c>
      <c r="J1910" s="97" t="e">
        <f>AVERAGEIFS('Details local delivery'!W:W,'Details local delivery'!B:B,A1910)</f>
        <v>#DIV/0!</v>
      </c>
      <c r="K1910" s="96">
        <f>_xlfn.MAXIFS('Details local delivery'!Z:Z,'Details local delivery'!B:B,A1910)</f>
        <v>0</v>
      </c>
      <c r="L1910" s="96">
        <f>_xlfn.MAXIFS('Details local delivery'!AA:AA,'Details local delivery'!B:B,A1910)</f>
        <v>0</v>
      </c>
      <c r="M1910" s="256">
        <f>IFERROR(_xlfn.MAXIFS('Details local delivery'!AB:AB,'Details local delivery'!B:B,A1910),"-")</f>
        <v>0</v>
      </c>
      <c r="N1910" s="104" t="e">
        <f t="shared" si="296"/>
        <v>#N/A</v>
      </c>
      <c r="O1910" s="104" t="e">
        <f t="shared" si="297"/>
        <v>#N/A</v>
      </c>
      <c r="P1910" s="99">
        <f t="shared" si="298"/>
        <v>0</v>
      </c>
      <c r="Q1910" s="100">
        <f t="shared" si="299"/>
        <v>0</v>
      </c>
      <c r="R1910" s="105" t="e">
        <f t="shared" si="300"/>
        <v>#DIV/0!</v>
      </c>
      <c r="S1910" s="101" t="e">
        <f t="shared" si="294"/>
        <v>#N/A</v>
      </c>
      <c r="T1910" s="102"/>
      <c r="U1910" s="107"/>
      <c r="V1910" s="5"/>
    </row>
    <row r="1911" spans="1:22" ht="15.6" hidden="1" x14ac:dyDescent="0.3">
      <c r="A1911" s="18"/>
      <c r="B1911" s="92" t="str">
        <f>+IFERROR(VLOOKUP(A1911,'Details local delivery'!B:C,2,0),"-")</f>
        <v>-</v>
      </c>
      <c r="C1911" s="93" t="str">
        <f t="shared" si="295"/>
        <v>-</v>
      </c>
      <c r="D1911" s="94" t="str">
        <f>+IFERROR(VLOOKUP(A1911,'Details local delivery'!B:E,4,0),"-")</f>
        <v>-</v>
      </c>
      <c r="E1911" s="94" t="e">
        <f>VLOOKUP(A1911,'Details local delivery'!B:L,11,0)</f>
        <v>#N/A</v>
      </c>
      <c r="F1911" s="94">
        <f>SUMIFS('Details local delivery'!M:M,'Details local delivery'!G:G,'RECAP Delivery Plan '!A1911)</f>
        <v>0</v>
      </c>
      <c r="G1911" s="94" t="e">
        <f>VLOOKUP(A1911,'Details local delivery'!B:J,9,0)</f>
        <v>#N/A</v>
      </c>
      <c r="H1911" s="95">
        <f>SUMIFS('Details local delivery'!K:K,'Details local delivery'!G:G,'RECAP Delivery Plan '!A1911)</f>
        <v>0</v>
      </c>
      <c r="I1911" s="96">
        <f>SUMIFS('Details local delivery'!Y:Y,'Details local delivery'!B:B,A:A)</f>
        <v>0</v>
      </c>
      <c r="J1911" s="97" t="e">
        <f>AVERAGEIFS('Details local delivery'!W:W,'Details local delivery'!B:B,A1911)</f>
        <v>#DIV/0!</v>
      </c>
      <c r="K1911" s="96">
        <f>_xlfn.MAXIFS('Details local delivery'!Z:Z,'Details local delivery'!B:B,A1911)</f>
        <v>0</v>
      </c>
      <c r="L1911" s="96">
        <f>_xlfn.MAXIFS('Details local delivery'!AA:AA,'Details local delivery'!B:B,A1911)</f>
        <v>0</v>
      </c>
      <c r="M1911" s="256">
        <f>IFERROR(_xlfn.MAXIFS('Details local delivery'!AB:AB,'Details local delivery'!B:B,A1911),"-")</f>
        <v>0</v>
      </c>
      <c r="N1911" s="104" t="e">
        <f t="shared" si="296"/>
        <v>#N/A</v>
      </c>
      <c r="O1911" s="104" t="e">
        <f t="shared" si="297"/>
        <v>#N/A</v>
      </c>
      <c r="P1911" s="99">
        <f t="shared" si="298"/>
        <v>0</v>
      </c>
      <c r="Q1911" s="100">
        <f t="shared" si="299"/>
        <v>0</v>
      </c>
      <c r="R1911" s="105" t="e">
        <f t="shared" si="300"/>
        <v>#DIV/0!</v>
      </c>
      <c r="S1911" s="101" t="e">
        <f t="shared" si="294"/>
        <v>#N/A</v>
      </c>
      <c r="T1911" s="102"/>
      <c r="U1911" s="107"/>
      <c r="V1911" s="5"/>
    </row>
    <row r="1912" spans="1:22" ht="15.6" hidden="1" x14ac:dyDescent="0.3">
      <c r="A1912" s="18"/>
      <c r="B1912" s="92" t="str">
        <f>+IFERROR(VLOOKUP(A1912,'Details local delivery'!B:C,2,0),"-")</f>
        <v>-</v>
      </c>
      <c r="C1912" s="93" t="str">
        <f t="shared" si="295"/>
        <v>-</v>
      </c>
      <c r="D1912" s="94" t="str">
        <f>+IFERROR(VLOOKUP(A1912,'Details local delivery'!B:E,4,0),"-")</f>
        <v>-</v>
      </c>
      <c r="E1912" s="94" t="e">
        <f>VLOOKUP(A1912,'Details local delivery'!B:L,11,0)</f>
        <v>#N/A</v>
      </c>
      <c r="F1912" s="94">
        <f>SUMIFS('Details local delivery'!M:M,'Details local delivery'!G:G,'RECAP Delivery Plan '!A1912)</f>
        <v>0</v>
      </c>
      <c r="G1912" s="94" t="e">
        <f>VLOOKUP(A1912,'Details local delivery'!B:J,9,0)</f>
        <v>#N/A</v>
      </c>
      <c r="H1912" s="95">
        <f>SUMIFS('Details local delivery'!K:K,'Details local delivery'!G:G,'RECAP Delivery Plan '!A1912)</f>
        <v>0</v>
      </c>
      <c r="I1912" s="96">
        <f>SUMIFS('Details local delivery'!Y:Y,'Details local delivery'!B:B,A:A)</f>
        <v>0</v>
      </c>
      <c r="J1912" s="97" t="e">
        <f>AVERAGEIFS('Details local delivery'!W:W,'Details local delivery'!B:B,A1912)</f>
        <v>#DIV/0!</v>
      </c>
      <c r="K1912" s="96">
        <f>_xlfn.MAXIFS('Details local delivery'!Z:Z,'Details local delivery'!B:B,A1912)</f>
        <v>0</v>
      </c>
      <c r="L1912" s="96">
        <f>_xlfn.MAXIFS('Details local delivery'!AA:AA,'Details local delivery'!B:B,A1912)</f>
        <v>0</v>
      </c>
      <c r="M1912" s="256">
        <f>IFERROR(_xlfn.MAXIFS('Details local delivery'!AB:AB,'Details local delivery'!B:B,A1912),"-")</f>
        <v>0</v>
      </c>
      <c r="N1912" s="104" t="e">
        <f t="shared" si="296"/>
        <v>#N/A</v>
      </c>
      <c r="O1912" s="104" t="e">
        <f t="shared" si="297"/>
        <v>#N/A</v>
      </c>
      <c r="P1912" s="99">
        <f t="shared" si="298"/>
        <v>0</v>
      </c>
      <c r="Q1912" s="100">
        <f t="shared" si="299"/>
        <v>0</v>
      </c>
      <c r="R1912" s="105" t="e">
        <f t="shared" si="300"/>
        <v>#DIV/0!</v>
      </c>
      <c r="S1912" s="101" t="e">
        <f t="shared" ref="S1912:S1975" si="301">MAX(N1912,O1912)</f>
        <v>#N/A</v>
      </c>
      <c r="T1912" s="102"/>
      <c r="U1912" s="107"/>
      <c r="V1912" s="5"/>
    </row>
    <row r="1913" spans="1:22" ht="15.6" hidden="1" x14ac:dyDescent="0.3">
      <c r="A1913" s="18"/>
      <c r="B1913" s="92" t="str">
        <f>+IFERROR(VLOOKUP(A1913,'Details local delivery'!B:C,2,0),"-")</f>
        <v>-</v>
      </c>
      <c r="C1913" s="93" t="str">
        <f t="shared" si="295"/>
        <v>-</v>
      </c>
      <c r="D1913" s="94" t="str">
        <f>+IFERROR(VLOOKUP(A1913,'Details local delivery'!B:E,4,0),"-")</f>
        <v>-</v>
      </c>
      <c r="E1913" s="94" t="e">
        <f>VLOOKUP(A1913,'Details local delivery'!B:L,11,0)</f>
        <v>#N/A</v>
      </c>
      <c r="F1913" s="94">
        <f>SUMIFS('Details local delivery'!M:M,'Details local delivery'!G:G,'RECAP Delivery Plan '!A1913)</f>
        <v>0</v>
      </c>
      <c r="G1913" s="94" t="e">
        <f>VLOOKUP(A1913,'Details local delivery'!B:J,9,0)</f>
        <v>#N/A</v>
      </c>
      <c r="H1913" s="95">
        <f>SUMIFS('Details local delivery'!K:K,'Details local delivery'!G:G,'RECAP Delivery Plan '!A1913)</f>
        <v>0</v>
      </c>
      <c r="I1913" s="96">
        <f>SUMIFS('Details local delivery'!Y:Y,'Details local delivery'!B:B,A:A)</f>
        <v>0</v>
      </c>
      <c r="J1913" s="97" t="e">
        <f>AVERAGEIFS('Details local delivery'!W:W,'Details local delivery'!B:B,A1913)</f>
        <v>#DIV/0!</v>
      </c>
      <c r="K1913" s="96">
        <f>_xlfn.MAXIFS('Details local delivery'!Z:Z,'Details local delivery'!B:B,A1913)</f>
        <v>0</v>
      </c>
      <c r="L1913" s="96">
        <f>_xlfn.MAXIFS('Details local delivery'!AA:AA,'Details local delivery'!B:B,A1913)</f>
        <v>0</v>
      </c>
      <c r="M1913" s="256">
        <f>IFERROR(_xlfn.MAXIFS('Details local delivery'!AB:AB,'Details local delivery'!B:B,A1913),"-")</f>
        <v>0</v>
      </c>
      <c r="N1913" s="104" t="e">
        <f t="shared" si="296"/>
        <v>#N/A</v>
      </c>
      <c r="O1913" s="104" t="e">
        <f t="shared" si="297"/>
        <v>#N/A</v>
      </c>
      <c r="P1913" s="99">
        <f t="shared" si="298"/>
        <v>0</v>
      </c>
      <c r="Q1913" s="100">
        <f t="shared" si="299"/>
        <v>0</v>
      </c>
      <c r="R1913" s="105" t="e">
        <f t="shared" si="300"/>
        <v>#DIV/0!</v>
      </c>
      <c r="S1913" s="101" t="e">
        <f t="shared" si="301"/>
        <v>#N/A</v>
      </c>
      <c r="T1913" s="102"/>
      <c r="U1913" s="107"/>
      <c r="V1913" s="5"/>
    </row>
    <row r="1914" spans="1:22" ht="15.6" hidden="1" x14ac:dyDescent="0.3">
      <c r="A1914" s="18"/>
      <c r="B1914" s="92" t="str">
        <f>+IFERROR(VLOOKUP(A1914,'Details local delivery'!B:C,2,0),"-")</f>
        <v>-</v>
      </c>
      <c r="C1914" s="93" t="str">
        <f t="shared" si="295"/>
        <v>-</v>
      </c>
      <c r="D1914" s="94" t="str">
        <f>+IFERROR(VLOOKUP(A1914,'Details local delivery'!B:E,4,0),"-")</f>
        <v>-</v>
      </c>
      <c r="E1914" s="94" t="e">
        <f>VLOOKUP(A1914,'Details local delivery'!B:L,11,0)</f>
        <v>#N/A</v>
      </c>
      <c r="F1914" s="94">
        <f>SUMIFS('Details local delivery'!M:M,'Details local delivery'!G:G,'RECAP Delivery Plan '!A1914)</f>
        <v>0</v>
      </c>
      <c r="G1914" s="94" t="e">
        <f>VLOOKUP(A1914,'Details local delivery'!B:J,9,0)</f>
        <v>#N/A</v>
      </c>
      <c r="H1914" s="95">
        <f>SUMIFS('Details local delivery'!K:K,'Details local delivery'!G:G,'RECAP Delivery Plan '!A1914)</f>
        <v>0</v>
      </c>
      <c r="I1914" s="96">
        <f>SUMIFS('Details local delivery'!Y:Y,'Details local delivery'!B:B,A:A)</f>
        <v>0</v>
      </c>
      <c r="J1914" s="97" t="e">
        <f>AVERAGEIFS('Details local delivery'!W:W,'Details local delivery'!B:B,A1914)</f>
        <v>#DIV/0!</v>
      </c>
      <c r="K1914" s="96">
        <f>_xlfn.MAXIFS('Details local delivery'!Z:Z,'Details local delivery'!B:B,A1914)</f>
        <v>0</v>
      </c>
      <c r="L1914" s="96">
        <f>_xlfn.MAXIFS('Details local delivery'!AA:AA,'Details local delivery'!B:B,A1914)</f>
        <v>0</v>
      </c>
      <c r="M1914" s="256">
        <f>IFERROR(_xlfn.MAXIFS('Details local delivery'!AB:AB,'Details local delivery'!B:B,A1914),"-")</f>
        <v>0</v>
      </c>
      <c r="N1914" s="104" t="e">
        <f t="shared" si="296"/>
        <v>#N/A</v>
      </c>
      <c r="O1914" s="104" t="e">
        <f t="shared" si="297"/>
        <v>#N/A</v>
      </c>
      <c r="P1914" s="99">
        <f t="shared" si="298"/>
        <v>0</v>
      </c>
      <c r="Q1914" s="100">
        <f t="shared" si="299"/>
        <v>0</v>
      </c>
      <c r="R1914" s="105" t="e">
        <f t="shared" si="300"/>
        <v>#DIV/0!</v>
      </c>
      <c r="S1914" s="101" t="e">
        <f t="shared" si="301"/>
        <v>#N/A</v>
      </c>
      <c r="T1914" s="102"/>
      <c r="U1914" s="107"/>
      <c r="V1914" s="5"/>
    </row>
    <row r="1915" spans="1:22" ht="15.6" hidden="1" x14ac:dyDescent="0.3">
      <c r="A1915" s="18"/>
      <c r="B1915" s="92" t="str">
        <f>+IFERROR(VLOOKUP(A1915,'Details local delivery'!B:C,2,0),"-")</f>
        <v>-</v>
      </c>
      <c r="C1915" s="93" t="str">
        <f t="shared" si="295"/>
        <v>-</v>
      </c>
      <c r="D1915" s="94" t="str">
        <f>+IFERROR(VLOOKUP(A1915,'Details local delivery'!B:E,4,0),"-")</f>
        <v>-</v>
      </c>
      <c r="E1915" s="94" t="e">
        <f>VLOOKUP(A1915,'Details local delivery'!B:L,11,0)</f>
        <v>#N/A</v>
      </c>
      <c r="F1915" s="94">
        <f>SUMIFS('Details local delivery'!M:M,'Details local delivery'!G:G,'RECAP Delivery Plan '!A1915)</f>
        <v>0</v>
      </c>
      <c r="G1915" s="94" t="e">
        <f>VLOOKUP(A1915,'Details local delivery'!B:J,9,0)</f>
        <v>#N/A</v>
      </c>
      <c r="H1915" s="95">
        <f>SUMIFS('Details local delivery'!K:K,'Details local delivery'!G:G,'RECAP Delivery Plan '!A1915)</f>
        <v>0</v>
      </c>
      <c r="I1915" s="96">
        <f>SUMIFS('Details local delivery'!Y:Y,'Details local delivery'!B:B,A:A)</f>
        <v>0</v>
      </c>
      <c r="J1915" s="97" t="e">
        <f>AVERAGEIFS('Details local delivery'!W:W,'Details local delivery'!B:B,A1915)</f>
        <v>#DIV/0!</v>
      </c>
      <c r="K1915" s="96">
        <f>_xlfn.MAXIFS('Details local delivery'!Z:Z,'Details local delivery'!B:B,A1915)</f>
        <v>0</v>
      </c>
      <c r="L1915" s="96">
        <f>_xlfn.MAXIFS('Details local delivery'!AA:AA,'Details local delivery'!B:B,A1915)</f>
        <v>0</v>
      </c>
      <c r="M1915" s="256">
        <f>IFERROR(_xlfn.MAXIFS('Details local delivery'!AB:AB,'Details local delivery'!B:B,A1915),"-")</f>
        <v>0</v>
      </c>
      <c r="N1915" s="104" t="e">
        <f t="shared" si="296"/>
        <v>#N/A</v>
      </c>
      <c r="O1915" s="104" t="e">
        <f t="shared" si="297"/>
        <v>#N/A</v>
      </c>
      <c r="P1915" s="99">
        <f t="shared" si="298"/>
        <v>0</v>
      </c>
      <c r="Q1915" s="100">
        <f t="shared" si="299"/>
        <v>0</v>
      </c>
      <c r="R1915" s="105" t="e">
        <f t="shared" si="300"/>
        <v>#DIV/0!</v>
      </c>
      <c r="S1915" s="101" t="e">
        <f t="shared" si="301"/>
        <v>#N/A</v>
      </c>
      <c r="T1915" s="102"/>
      <c r="U1915" s="107"/>
      <c r="V1915" s="5"/>
    </row>
    <row r="1916" spans="1:22" ht="15.6" hidden="1" x14ac:dyDescent="0.3">
      <c r="A1916" s="18"/>
      <c r="B1916" s="92" t="str">
        <f>+IFERROR(VLOOKUP(A1916,'Details local delivery'!B:C,2,0),"-")</f>
        <v>-</v>
      </c>
      <c r="C1916" s="93" t="str">
        <f t="shared" si="295"/>
        <v>-</v>
      </c>
      <c r="D1916" s="94" t="str">
        <f>+IFERROR(VLOOKUP(A1916,'Details local delivery'!B:E,4,0),"-")</f>
        <v>-</v>
      </c>
      <c r="E1916" s="94" t="e">
        <f>VLOOKUP(A1916,'Details local delivery'!B:L,11,0)</f>
        <v>#N/A</v>
      </c>
      <c r="F1916" s="94">
        <f>SUMIFS('Details local delivery'!M:M,'Details local delivery'!G:G,'RECAP Delivery Plan '!A1916)</f>
        <v>0</v>
      </c>
      <c r="G1916" s="94" t="e">
        <f>VLOOKUP(A1916,'Details local delivery'!B:J,9,0)</f>
        <v>#N/A</v>
      </c>
      <c r="H1916" s="95">
        <f>SUMIFS('Details local delivery'!K:K,'Details local delivery'!G:G,'RECAP Delivery Plan '!A1916)</f>
        <v>0</v>
      </c>
      <c r="I1916" s="96">
        <f>SUMIFS('Details local delivery'!Y:Y,'Details local delivery'!B:B,A:A)</f>
        <v>0</v>
      </c>
      <c r="J1916" s="97" t="e">
        <f>AVERAGEIFS('Details local delivery'!W:W,'Details local delivery'!B:B,A1916)</f>
        <v>#DIV/0!</v>
      </c>
      <c r="K1916" s="96">
        <f>_xlfn.MAXIFS('Details local delivery'!Z:Z,'Details local delivery'!B:B,A1916)</f>
        <v>0</v>
      </c>
      <c r="L1916" s="96">
        <f>_xlfn.MAXIFS('Details local delivery'!AA:AA,'Details local delivery'!B:B,A1916)</f>
        <v>0</v>
      </c>
      <c r="M1916" s="256">
        <f>IFERROR(_xlfn.MAXIFS('Details local delivery'!AB:AB,'Details local delivery'!B:B,A1916),"-")</f>
        <v>0</v>
      </c>
      <c r="N1916" s="104" t="e">
        <f t="shared" si="296"/>
        <v>#N/A</v>
      </c>
      <c r="O1916" s="104" t="e">
        <f t="shared" si="297"/>
        <v>#N/A</v>
      </c>
      <c r="P1916" s="99">
        <f t="shared" si="298"/>
        <v>0</v>
      </c>
      <c r="Q1916" s="100">
        <f t="shared" si="299"/>
        <v>0</v>
      </c>
      <c r="R1916" s="105" t="e">
        <f t="shared" si="300"/>
        <v>#DIV/0!</v>
      </c>
      <c r="S1916" s="101" t="e">
        <f t="shared" si="301"/>
        <v>#N/A</v>
      </c>
      <c r="T1916" s="102"/>
      <c r="U1916" s="107"/>
      <c r="V1916" s="5"/>
    </row>
    <row r="1917" spans="1:22" ht="15.6" hidden="1" x14ac:dyDescent="0.3">
      <c r="A1917" s="18"/>
      <c r="B1917" s="92" t="str">
        <f>+IFERROR(VLOOKUP(A1917,'Details local delivery'!B:C,2,0),"-")</f>
        <v>-</v>
      </c>
      <c r="C1917" s="93" t="str">
        <f t="shared" si="295"/>
        <v>-</v>
      </c>
      <c r="D1917" s="94" t="str">
        <f>+IFERROR(VLOOKUP(A1917,'Details local delivery'!B:E,4,0),"-")</f>
        <v>-</v>
      </c>
      <c r="E1917" s="94" t="e">
        <f>VLOOKUP(A1917,'Details local delivery'!B:L,11,0)</f>
        <v>#N/A</v>
      </c>
      <c r="F1917" s="94">
        <f>SUMIFS('Details local delivery'!M:M,'Details local delivery'!G:G,'RECAP Delivery Plan '!A1917)</f>
        <v>0</v>
      </c>
      <c r="G1917" s="94" t="e">
        <f>VLOOKUP(A1917,'Details local delivery'!B:J,9,0)</f>
        <v>#N/A</v>
      </c>
      <c r="H1917" s="95">
        <f>SUMIFS('Details local delivery'!K:K,'Details local delivery'!G:G,'RECAP Delivery Plan '!A1917)</f>
        <v>0</v>
      </c>
      <c r="I1917" s="96">
        <f>SUMIFS('Details local delivery'!Y:Y,'Details local delivery'!B:B,A:A)</f>
        <v>0</v>
      </c>
      <c r="J1917" s="97" t="e">
        <f>AVERAGEIFS('Details local delivery'!W:W,'Details local delivery'!B:B,A1917)</f>
        <v>#DIV/0!</v>
      </c>
      <c r="K1917" s="96">
        <f>_xlfn.MAXIFS('Details local delivery'!Z:Z,'Details local delivery'!B:B,A1917)</f>
        <v>0</v>
      </c>
      <c r="L1917" s="96">
        <f>_xlfn.MAXIFS('Details local delivery'!AA:AA,'Details local delivery'!B:B,A1917)</f>
        <v>0</v>
      </c>
      <c r="M1917" s="256">
        <f>IFERROR(_xlfn.MAXIFS('Details local delivery'!AB:AB,'Details local delivery'!B:B,A1917),"-")</f>
        <v>0</v>
      </c>
      <c r="N1917" s="104" t="e">
        <f t="shared" si="296"/>
        <v>#N/A</v>
      </c>
      <c r="O1917" s="104" t="e">
        <f t="shared" si="297"/>
        <v>#N/A</v>
      </c>
      <c r="P1917" s="99">
        <f t="shared" si="298"/>
        <v>0</v>
      </c>
      <c r="Q1917" s="100">
        <f t="shared" si="299"/>
        <v>0</v>
      </c>
      <c r="R1917" s="105" t="e">
        <f t="shared" si="300"/>
        <v>#DIV/0!</v>
      </c>
      <c r="S1917" s="101" t="e">
        <f t="shared" si="301"/>
        <v>#N/A</v>
      </c>
      <c r="T1917" s="102"/>
      <c r="U1917" s="107"/>
      <c r="V1917" s="5"/>
    </row>
    <row r="1918" spans="1:22" ht="15.6" hidden="1" x14ac:dyDescent="0.3">
      <c r="A1918" s="18"/>
      <c r="B1918" s="92" t="str">
        <f>+IFERROR(VLOOKUP(A1918,'Details local delivery'!B:C,2,0),"-")</f>
        <v>-</v>
      </c>
      <c r="C1918" s="93" t="str">
        <f t="shared" si="295"/>
        <v>-</v>
      </c>
      <c r="D1918" s="94" t="str">
        <f>+IFERROR(VLOOKUP(A1918,'Details local delivery'!B:E,4,0),"-")</f>
        <v>-</v>
      </c>
      <c r="E1918" s="94" t="e">
        <f>VLOOKUP(A1918,'Details local delivery'!B:L,11,0)</f>
        <v>#N/A</v>
      </c>
      <c r="F1918" s="94">
        <f>SUMIFS('Details local delivery'!M:M,'Details local delivery'!G:G,'RECAP Delivery Plan '!A1918)</f>
        <v>0</v>
      </c>
      <c r="G1918" s="94" t="e">
        <f>VLOOKUP(A1918,'Details local delivery'!B:J,9,0)</f>
        <v>#N/A</v>
      </c>
      <c r="H1918" s="95">
        <f>SUMIFS('Details local delivery'!K:K,'Details local delivery'!G:G,'RECAP Delivery Plan '!A1918)</f>
        <v>0</v>
      </c>
      <c r="I1918" s="96">
        <f>SUMIFS('Details local delivery'!Y:Y,'Details local delivery'!B:B,A:A)</f>
        <v>0</v>
      </c>
      <c r="J1918" s="97" t="e">
        <f>AVERAGEIFS('Details local delivery'!W:W,'Details local delivery'!B:B,A1918)</f>
        <v>#DIV/0!</v>
      </c>
      <c r="K1918" s="96">
        <f>_xlfn.MAXIFS('Details local delivery'!Z:Z,'Details local delivery'!B:B,A1918)</f>
        <v>0</v>
      </c>
      <c r="L1918" s="96">
        <f>_xlfn.MAXIFS('Details local delivery'!AA:AA,'Details local delivery'!B:B,A1918)</f>
        <v>0</v>
      </c>
      <c r="M1918" s="96">
        <f>_xlfn.MAXIFS('Details local delivery'!AB:AB,'Details local delivery'!B:B,A1918)</f>
        <v>0</v>
      </c>
      <c r="N1918" s="104" t="e">
        <f t="shared" si="296"/>
        <v>#N/A</v>
      </c>
      <c r="O1918" s="104" t="e">
        <f t="shared" si="297"/>
        <v>#N/A</v>
      </c>
      <c r="P1918" s="99">
        <f t="shared" si="298"/>
        <v>0</v>
      </c>
      <c r="Q1918" s="100">
        <f t="shared" si="299"/>
        <v>0</v>
      </c>
      <c r="R1918" s="105" t="e">
        <f t="shared" si="300"/>
        <v>#DIV/0!</v>
      </c>
      <c r="S1918" s="101" t="e">
        <f t="shared" si="301"/>
        <v>#N/A</v>
      </c>
      <c r="T1918" s="102"/>
      <c r="U1918" s="107"/>
      <c r="V1918" s="5"/>
    </row>
    <row r="1919" spans="1:22" ht="15.6" hidden="1" x14ac:dyDescent="0.3">
      <c r="A1919" s="18"/>
      <c r="B1919" s="92" t="str">
        <f>+IFERROR(VLOOKUP(A1919,'Details local delivery'!B:C,2,0),"-")</f>
        <v>-</v>
      </c>
      <c r="C1919" s="93" t="str">
        <f t="shared" si="295"/>
        <v>-</v>
      </c>
      <c r="D1919" s="94" t="str">
        <f>+IFERROR(VLOOKUP(A1919,'Details local delivery'!B:E,4,0),"-")</f>
        <v>-</v>
      </c>
      <c r="E1919" s="94" t="e">
        <f>VLOOKUP(A1919,'Details local delivery'!B:L,11,0)</f>
        <v>#N/A</v>
      </c>
      <c r="F1919" s="94">
        <f>SUMIFS('Details local delivery'!M:M,'Details local delivery'!G:G,'RECAP Delivery Plan '!A1919)</f>
        <v>0</v>
      </c>
      <c r="G1919" s="94" t="e">
        <f>VLOOKUP(A1919,'Details local delivery'!B:J,9,0)</f>
        <v>#N/A</v>
      </c>
      <c r="H1919" s="95">
        <f>SUMIFS('Details local delivery'!K:K,'Details local delivery'!G:G,'RECAP Delivery Plan '!A1919)</f>
        <v>0</v>
      </c>
      <c r="I1919" s="96">
        <f>SUMIFS('Details local delivery'!Y:Y,'Details local delivery'!B:B,A:A)</f>
        <v>0</v>
      </c>
      <c r="J1919" s="97" t="e">
        <f>AVERAGEIFS('Details local delivery'!W:W,'Details local delivery'!B:B,A1919)</f>
        <v>#DIV/0!</v>
      </c>
      <c r="K1919" s="96">
        <f>_xlfn.MAXIFS('Details local delivery'!Z:Z,'Details local delivery'!B:B,A1919)</f>
        <v>0</v>
      </c>
      <c r="L1919" s="96">
        <f>_xlfn.MAXIFS('Details local delivery'!AA:AA,'Details local delivery'!B:B,A1919)</f>
        <v>0</v>
      </c>
      <c r="M1919" s="256">
        <f>IFERROR(_xlfn.MAXIFS('Details local delivery'!AB:AB,'Details local delivery'!B:B,A1919),"-")</f>
        <v>0</v>
      </c>
      <c r="N1919" s="104" t="e">
        <f t="shared" si="296"/>
        <v>#N/A</v>
      </c>
      <c r="O1919" s="104" t="e">
        <f t="shared" si="297"/>
        <v>#N/A</v>
      </c>
      <c r="P1919" s="99">
        <f t="shared" si="298"/>
        <v>0</v>
      </c>
      <c r="Q1919" s="100">
        <f t="shared" si="299"/>
        <v>0</v>
      </c>
      <c r="R1919" s="105" t="e">
        <f t="shared" si="300"/>
        <v>#DIV/0!</v>
      </c>
      <c r="S1919" s="101" t="e">
        <f t="shared" si="301"/>
        <v>#N/A</v>
      </c>
      <c r="T1919" s="102"/>
      <c r="U1919" s="107"/>
      <c r="V1919" s="5"/>
    </row>
    <row r="1920" spans="1:22" ht="15.6" hidden="1" x14ac:dyDescent="0.3">
      <c r="A1920" s="18"/>
      <c r="B1920" s="92" t="str">
        <f>+IFERROR(VLOOKUP(A1920,'Details local delivery'!B:C,2,0),"-")</f>
        <v>-</v>
      </c>
      <c r="C1920" s="93" t="str">
        <f t="shared" si="295"/>
        <v>-</v>
      </c>
      <c r="D1920" s="94" t="str">
        <f>+IFERROR(VLOOKUP(A1920,'Details local delivery'!B:E,4,0),"-")</f>
        <v>-</v>
      </c>
      <c r="E1920" s="94" t="e">
        <f>VLOOKUP(A1920,'Details local delivery'!B:L,11,0)</f>
        <v>#N/A</v>
      </c>
      <c r="F1920" s="94">
        <f>SUMIFS('Details local delivery'!M:M,'Details local delivery'!G:G,'RECAP Delivery Plan '!A1920)</f>
        <v>0</v>
      </c>
      <c r="G1920" s="94" t="e">
        <f>VLOOKUP(A1920,'Details local delivery'!B:J,9,0)</f>
        <v>#N/A</v>
      </c>
      <c r="H1920" s="95">
        <f>SUMIFS('Details local delivery'!K:K,'Details local delivery'!G:G,'RECAP Delivery Plan '!A1920)</f>
        <v>0</v>
      </c>
      <c r="I1920" s="96">
        <f>SUMIFS('Details local delivery'!Y:Y,'Details local delivery'!B:B,A:A)</f>
        <v>0</v>
      </c>
      <c r="J1920" s="97" t="e">
        <f>AVERAGEIFS('Details local delivery'!W:W,'Details local delivery'!B:B,A1920)</f>
        <v>#DIV/0!</v>
      </c>
      <c r="K1920" s="96">
        <f>_xlfn.MAXIFS('Details local delivery'!Z:Z,'Details local delivery'!B:B,A1920)</f>
        <v>0</v>
      </c>
      <c r="L1920" s="96">
        <f>_xlfn.MAXIFS('Details local delivery'!AA:AA,'Details local delivery'!B:B,A1920)</f>
        <v>0</v>
      </c>
      <c r="M1920" s="256">
        <f>IFERROR(_xlfn.MAXIFS('Details local delivery'!AB:AB,'Details local delivery'!B:B,A1920),"-")</f>
        <v>0</v>
      </c>
      <c r="N1920" s="104" t="e">
        <f t="shared" si="296"/>
        <v>#N/A</v>
      </c>
      <c r="O1920" s="104" t="e">
        <f t="shared" si="297"/>
        <v>#N/A</v>
      </c>
      <c r="P1920" s="99">
        <f t="shared" si="298"/>
        <v>0</v>
      </c>
      <c r="Q1920" s="100">
        <f t="shared" si="299"/>
        <v>0</v>
      </c>
      <c r="R1920" s="105" t="e">
        <f t="shared" si="300"/>
        <v>#DIV/0!</v>
      </c>
      <c r="S1920" s="101" t="e">
        <f t="shared" si="301"/>
        <v>#N/A</v>
      </c>
      <c r="T1920" s="102"/>
      <c r="U1920" s="107"/>
      <c r="V1920" s="5"/>
    </row>
    <row r="1921" spans="1:22" ht="15.6" hidden="1" x14ac:dyDescent="0.3">
      <c r="A1921" s="18"/>
      <c r="B1921" s="92" t="str">
        <f>+IFERROR(VLOOKUP(A1921,'Details local delivery'!B:C,2,0),"-")</f>
        <v>-</v>
      </c>
      <c r="C1921" s="93" t="str">
        <f t="shared" si="295"/>
        <v>-</v>
      </c>
      <c r="D1921" s="94" t="str">
        <f>+IFERROR(VLOOKUP(A1921,'Details local delivery'!B:E,4,0),"-")</f>
        <v>-</v>
      </c>
      <c r="E1921" s="94" t="e">
        <f>VLOOKUP(A1921,'Details local delivery'!B:L,11,0)</f>
        <v>#N/A</v>
      </c>
      <c r="F1921" s="94">
        <f>SUMIFS('Details local delivery'!M:M,'Details local delivery'!G:G,'RECAP Delivery Plan '!A1921)</f>
        <v>0</v>
      </c>
      <c r="G1921" s="94" t="e">
        <f>VLOOKUP(A1921,'Details local delivery'!B:J,9,0)</f>
        <v>#N/A</v>
      </c>
      <c r="H1921" s="95">
        <f>SUMIFS('Details local delivery'!K:K,'Details local delivery'!G:G,'RECAP Delivery Plan '!A1921)</f>
        <v>0</v>
      </c>
      <c r="I1921" s="96">
        <f>SUMIFS('Details local delivery'!Y:Y,'Details local delivery'!B:B,A:A)</f>
        <v>0</v>
      </c>
      <c r="J1921" s="97" t="e">
        <f>AVERAGEIFS('Details local delivery'!W:W,'Details local delivery'!B:B,A1921)</f>
        <v>#DIV/0!</v>
      </c>
      <c r="K1921" s="96">
        <f>_xlfn.MAXIFS('Details local delivery'!Z:Z,'Details local delivery'!B:B,A1921)</f>
        <v>0</v>
      </c>
      <c r="L1921" s="96">
        <f>_xlfn.MAXIFS('Details local delivery'!AA:AA,'Details local delivery'!B:B,A1921)</f>
        <v>0</v>
      </c>
      <c r="M1921" s="256">
        <f>IFERROR(_xlfn.MAXIFS('Details local delivery'!AB:AB,'Details local delivery'!B:B,A1921),"-")</f>
        <v>0</v>
      </c>
      <c r="N1921" s="104" t="e">
        <f t="shared" si="296"/>
        <v>#N/A</v>
      </c>
      <c r="O1921" s="104" t="e">
        <f t="shared" si="297"/>
        <v>#N/A</v>
      </c>
      <c r="P1921" s="99">
        <f t="shared" si="298"/>
        <v>0</v>
      </c>
      <c r="Q1921" s="100">
        <f t="shared" si="299"/>
        <v>0</v>
      </c>
      <c r="R1921" s="105" t="e">
        <f t="shared" si="300"/>
        <v>#DIV/0!</v>
      </c>
      <c r="S1921" s="101" t="e">
        <f t="shared" si="301"/>
        <v>#N/A</v>
      </c>
      <c r="T1921" s="102"/>
      <c r="U1921" s="107"/>
      <c r="V1921" s="5"/>
    </row>
    <row r="1922" spans="1:22" ht="15.6" hidden="1" x14ac:dyDescent="0.3">
      <c r="A1922" s="18"/>
      <c r="B1922" s="92" t="str">
        <f>+IFERROR(VLOOKUP(A1922,'Details local delivery'!B:C,2,0),"-")</f>
        <v>-</v>
      </c>
      <c r="C1922" s="93" t="str">
        <f t="shared" si="295"/>
        <v>-</v>
      </c>
      <c r="D1922" s="94" t="str">
        <f>+IFERROR(VLOOKUP(A1922,'Details local delivery'!B:E,4,0),"-")</f>
        <v>-</v>
      </c>
      <c r="E1922" s="94" t="e">
        <f>VLOOKUP(A1922,'Details local delivery'!B:L,11,0)</f>
        <v>#N/A</v>
      </c>
      <c r="F1922" s="94">
        <f>SUMIFS('Details local delivery'!M:M,'Details local delivery'!G:G,'RECAP Delivery Plan '!A1922)</f>
        <v>0</v>
      </c>
      <c r="G1922" s="94" t="e">
        <f>VLOOKUP(A1922,'Details local delivery'!B:J,9,0)</f>
        <v>#N/A</v>
      </c>
      <c r="H1922" s="95">
        <f>SUMIFS('Details local delivery'!K:K,'Details local delivery'!G:G,'RECAP Delivery Plan '!A1922)</f>
        <v>0</v>
      </c>
      <c r="I1922" s="96">
        <f>SUMIFS('Details local delivery'!Y:Y,'Details local delivery'!B:B,A:A)</f>
        <v>0</v>
      </c>
      <c r="J1922" s="97" t="e">
        <f>AVERAGEIFS('Details local delivery'!W:W,'Details local delivery'!B:B,A1922)</f>
        <v>#DIV/0!</v>
      </c>
      <c r="K1922" s="96">
        <f>_xlfn.MAXIFS('Details local delivery'!Z:Z,'Details local delivery'!B:B,A1922)</f>
        <v>0</v>
      </c>
      <c r="L1922" s="96">
        <f>_xlfn.MAXIFS('Details local delivery'!AA:AA,'Details local delivery'!B:B,A1922)</f>
        <v>0</v>
      </c>
      <c r="M1922" s="256">
        <f>IFERROR(_xlfn.MAXIFS('Details local delivery'!AB:AB,'Details local delivery'!B:B,A1922),"-")</f>
        <v>0</v>
      </c>
      <c r="N1922" s="104" t="e">
        <f t="shared" si="296"/>
        <v>#N/A</v>
      </c>
      <c r="O1922" s="104" t="e">
        <f t="shared" si="297"/>
        <v>#N/A</v>
      </c>
      <c r="P1922" s="99">
        <f t="shared" si="298"/>
        <v>0</v>
      </c>
      <c r="Q1922" s="100">
        <f t="shared" si="299"/>
        <v>0</v>
      </c>
      <c r="R1922" s="105" t="e">
        <f t="shared" si="300"/>
        <v>#DIV/0!</v>
      </c>
      <c r="S1922" s="101" t="e">
        <f t="shared" si="301"/>
        <v>#N/A</v>
      </c>
      <c r="T1922" s="102"/>
      <c r="U1922" s="107"/>
      <c r="V1922" s="5"/>
    </row>
    <row r="1923" spans="1:22" ht="15.6" hidden="1" x14ac:dyDescent="0.3">
      <c r="A1923" s="18"/>
      <c r="B1923" s="92" t="str">
        <f>+IFERROR(VLOOKUP(A1923,'Details local delivery'!B:C,2,0),"-")</f>
        <v>-</v>
      </c>
      <c r="C1923" s="93" t="str">
        <f t="shared" si="295"/>
        <v>-</v>
      </c>
      <c r="D1923" s="94" t="str">
        <f>+IFERROR(VLOOKUP(A1923,'Details local delivery'!B:E,4,0),"-")</f>
        <v>-</v>
      </c>
      <c r="E1923" s="94" t="e">
        <f>VLOOKUP(A1923,'Details local delivery'!B:L,11,0)</f>
        <v>#N/A</v>
      </c>
      <c r="F1923" s="94">
        <f>SUMIFS('Details local delivery'!M:M,'Details local delivery'!G:G,'RECAP Delivery Plan '!A1923)</f>
        <v>0</v>
      </c>
      <c r="G1923" s="94" t="e">
        <f>VLOOKUP(A1923,'Details local delivery'!B:J,9,0)</f>
        <v>#N/A</v>
      </c>
      <c r="H1923" s="95">
        <f>SUMIFS('Details local delivery'!K:K,'Details local delivery'!G:G,'RECAP Delivery Plan '!A1923)</f>
        <v>0</v>
      </c>
      <c r="I1923" s="96">
        <f>SUMIFS('Details local delivery'!Y:Y,'Details local delivery'!B:B,A:A)</f>
        <v>0</v>
      </c>
      <c r="J1923" s="97" t="e">
        <f>AVERAGEIFS('Details local delivery'!W:W,'Details local delivery'!B:B,A1923)</f>
        <v>#DIV/0!</v>
      </c>
      <c r="K1923" s="96">
        <f>_xlfn.MAXIFS('Details local delivery'!Z:Z,'Details local delivery'!B:B,A1923)</f>
        <v>0</v>
      </c>
      <c r="L1923" s="96">
        <f>_xlfn.MAXIFS('Details local delivery'!AA:AA,'Details local delivery'!B:B,A1923)</f>
        <v>0</v>
      </c>
      <c r="M1923" s="96">
        <f>_xlfn.MAXIFS('Details local delivery'!AB:AB,'Details local delivery'!B:B,A1923)</f>
        <v>0</v>
      </c>
      <c r="N1923" s="104" t="e">
        <f t="shared" si="296"/>
        <v>#N/A</v>
      </c>
      <c r="O1923" s="104" t="e">
        <f t="shared" si="297"/>
        <v>#N/A</v>
      </c>
      <c r="P1923" s="99">
        <f t="shared" si="298"/>
        <v>0</v>
      </c>
      <c r="Q1923" s="100">
        <f t="shared" si="299"/>
        <v>0</v>
      </c>
      <c r="R1923" s="105" t="e">
        <f t="shared" si="300"/>
        <v>#DIV/0!</v>
      </c>
      <c r="S1923" s="101" t="e">
        <f t="shared" si="301"/>
        <v>#N/A</v>
      </c>
      <c r="T1923" s="102"/>
      <c r="U1923" s="107"/>
      <c r="V1923" s="5"/>
    </row>
    <row r="1924" spans="1:22" ht="15.6" hidden="1" x14ac:dyDescent="0.3">
      <c r="A1924" s="18"/>
      <c r="B1924" s="92" t="str">
        <f>+IFERROR(VLOOKUP(A1924,'Details local delivery'!B:C,2,0),"-")</f>
        <v>-</v>
      </c>
      <c r="C1924" s="93" t="str">
        <f t="shared" si="295"/>
        <v>-</v>
      </c>
      <c r="D1924" s="94" t="str">
        <f>+IFERROR(VLOOKUP(A1924,'Details local delivery'!B:E,4,0),"-")</f>
        <v>-</v>
      </c>
      <c r="E1924" s="94" t="e">
        <f>VLOOKUP(A1924,'Details local delivery'!B:L,11,0)</f>
        <v>#N/A</v>
      </c>
      <c r="F1924" s="94">
        <f>SUMIFS('Details local delivery'!M:M,'Details local delivery'!G:G,'RECAP Delivery Plan '!A1924)</f>
        <v>0</v>
      </c>
      <c r="G1924" s="94" t="e">
        <f>VLOOKUP(A1924,'Details local delivery'!B:J,9,0)</f>
        <v>#N/A</v>
      </c>
      <c r="H1924" s="95">
        <f>SUMIFS('Details local delivery'!K:K,'Details local delivery'!G:G,'RECAP Delivery Plan '!A1924)</f>
        <v>0</v>
      </c>
      <c r="I1924" s="96">
        <f>SUMIFS('Details local delivery'!Y:Y,'Details local delivery'!B:B,A:A)</f>
        <v>0</v>
      </c>
      <c r="J1924" s="97" t="e">
        <f>AVERAGEIFS('Details local delivery'!W:W,'Details local delivery'!B:B,A1924)</f>
        <v>#DIV/0!</v>
      </c>
      <c r="K1924" s="96">
        <f>_xlfn.MAXIFS('Details local delivery'!Z:Z,'Details local delivery'!B:B,A1924)</f>
        <v>0</v>
      </c>
      <c r="L1924" s="96">
        <f>_xlfn.MAXIFS('Details local delivery'!AA:AA,'Details local delivery'!B:B,A1924)</f>
        <v>0</v>
      </c>
      <c r="M1924" s="256">
        <f>IFERROR(_xlfn.MAXIFS('Details local delivery'!AB:AB,'Details local delivery'!B:B,A1924),"-")</f>
        <v>0</v>
      </c>
      <c r="N1924" s="104" t="e">
        <f t="shared" si="296"/>
        <v>#N/A</v>
      </c>
      <c r="O1924" s="104" t="e">
        <f t="shared" si="297"/>
        <v>#N/A</v>
      </c>
      <c r="P1924" s="99">
        <f t="shared" si="298"/>
        <v>0</v>
      </c>
      <c r="Q1924" s="100">
        <f t="shared" si="299"/>
        <v>0</v>
      </c>
      <c r="R1924" s="105" t="e">
        <f t="shared" si="300"/>
        <v>#DIV/0!</v>
      </c>
      <c r="S1924" s="101" t="e">
        <f t="shared" si="301"/>
        <v>#N/A</v>
      </c>
      <c r="T1924" s="102"/>
      <c r="U1924" s="107"/>
      <c r="V1924" s="5"/>
    </row>
    <row r="1925" spans="1:22" ht="15.6" hidden="1" x14ac:dyDescent="0.3">
      <c r="A1925" s="18"/>
      <c r="B1925" s="92" t="str">
        <f>+IFERROR(VLOOKUP(A1925,'Details local delivery'!B:C,2,0),"-")</f>
        <v>-</v>
      </c>
      <c r="C1925" s="93" t="str">
        <f t="shared" si="295"/>
        <v>-</v>
      </c>
      <c r="D1925" s="94" t="str">
        <f>+IFERROR(VLOOKUP(A1925,'Details local delivery'!B:E,4,0),"-")</f>
        <v>-</v>
      </c>
      <c r="E1925" s="94" t="e">
        <f>VLOOKUP(A1925,'Details local delivery'!B:L,11,0)</f>
        <v>#N/A</v>
      </c>
      <c r="F1925" s="94">
        <f>SUMIFS('Details local delivery'!M:M,'Details local delivery'!G:G,'RECAP Delivery Plan '!A1925)</f>
        <v>0</v>
      </c>
      <c r="G1925" s="94" t="e">
        <f>VLOOKUP(A1925,'Details local delivery'!B:J,9,0)</f>
        <v>#N/A</v>
      </c>
      <c r="H1925" s="95">
        <f>SUMIFS('Details local delivery'!K:K,'Details local delivery'!G:G,'RECAP Delivery Plan '!A1925)</f>
        <v>0</v>
      </c>
      <c r="I1925" s="96">
        <f>SUMIFS('Details local delivery'!Y:Y,'Details local delivery'!B:B,A:A)</f>
        <v>0</v>
      </c>
      <c r="J1925" s="97" t="e">
        <f>AVERAGEIFS('Details local delivery'!W:W,'Details local delivery'!B:B,A1925)</f>
        <v>#DIV/0!</v>
      </c>
      <c r="K1925" s="96">
        <f>_xlfn.MAXIFS('Details local delivery'!Z:Z,'Details local delivery'!B:B,A1925)</f>
        <v>0</v>
      </c>
      <c r="L1925" s="96">
        <f>_xlfn.MAXIFS('Details local delivery'!AA:AA,'Details local delivery'!B:B,A1925)</f>
        <v>0</v>
      </c>
      <c r="M1925" s="256">
        <f>IFERROR(_xlfn.MAXIFS('Details local delivery'!AB:AB,'Details local delivery'!B:B,A1925),"-")</f>
        <v>0</v>
      </c>
      <c r="N1925" s="104" t="e">
        <f t="shared" si="296"/>
        <v>#N/A</v>
      </c>
      <c r="O1925" s="104" t="e">
        <f t="shared" si="297"/>
        <v>#N/A</v>
      </c>
      <c r="P1925" s="99">
        <f t="shared" si="298"/>
        <v>0</v>
      </c>
      <c r="Q1925" s="100">
        <f t="shared" si="299"/>
        <v>0</v>
      </c>
      <c r="R1925" s="105" t="e">
        <f t="shared" si="300"/>
        <v>#DIV/0!</v>
      </c>
      <c r="S1925" s="101" t="e">
        <f t="shared" si="301"/>
        <v>#N/A</v>
      </c>
      <c r="T1925" s="102"/>
      <c r="U1925" s="107"/>
      <c r="V1925" s="5"/>
    </row>
    <row r="1926" spans="1:22" ht="15.6" hidden="1" x14ac:dyDescent="0.3">
      <c r="A1926" s="18"/>
      <c r="B1926" s="92" t="str">
        <f>+IFERROR(VLOOKUP(A1926,'Details local delivery'!B:C,2,0),"-")</f>
        <v>-</v>
      </c>
      <c r="C1926" s="93" t="str">
        <f t="shared" si="295"/>
        <v>-</v>
      </c>
      <c r="D1926" s="94" t="str">
        <f>+IFERROR(VLOOKUP(A1926,'Details local delivery'!B:E,4,0),"-")</f>
        <v>-</v>
      </c>
      <c r="E1926" s="94" t="e">
        <f>VLOOKUP(A1926,'Details local delivery'!B:L,11,0)</f>
        <v>#N/A</v>
      </c>
      <c r="F1926" s="94">
        <f>SUMIFS('Details local delivery'!M:M,'Details local delivery'!G:G,'RECAP Delivery Plan '!A1926)</f>
        <v>0</v>
      </c>
      <c r="G1926" s="94" t="e">
        <f>VLOOKUP(A1926,'Details local delivery'!B:J,9,0)</f>
        <v>#N/A</v>
      </c>
      <c r="H1926" s="95">
        <f>SUMIFS('Details local delivery'!K:K,'Details local delivery'!G:G,'RECAP Delivery Plan '!A1926)</f>
        <v>0</v>
      </c>
      <c r="I1926" s="96">
        <f>SUMIFS('Details local delivery'!Y:Y,'Details local delivery'!B:B,A:A)</f>
        <v>0</v>
      </c>
      <c r="J1926" s="97" t="e">
        <f>AVERAGEIFS('Details local delivery'!W:W,'Details local delivery'!B:B,A1926)</f>
        <v>#DIV/0!</v>
      </c>
      <c r="K1926" s="96">
        <f>_xlfn.MAXIFS('Details local delivery'!Z:Z,'Details local delivery'!B:B,A1926)</f>
        <v>0</v>
      </c>
      <c r="L1926" s="96">
        <f>_xlfn.MAXIFS('Details local delivery'!AA:AA,'Details local delivery'!B:B,A1926)</f>
        <v>0</v>
      </c>
      <c r="M1926" s="256">
        <f>IFERROR(_xlfn.MAXIFS('Details local delivery'!AB:AB,'Details local delivery'!B:B,A1926),"-")</f>
        <v>0</v>
      </c>
      <c r="N1926" s="104" t="e">
        <f t="shared" si="296"/>
        <v>#N/A</v>
      </c>
      <c r="O1926" s="104" t="e">
        <f t="shared" si="297"/>
        <v>#N/A</v>
      </c>
      <c r="P1926" s="99">
        <f t="shared" si="298"/>
        <v>0</v>
      </c>
      <c r="Q1926" s="100">
        <f t="shared" si="299"/>
        <v>0</v>
      </c>
      <c r="R1926" s="105" t="e">
        <f t="shared" si="300"/>
        <v>#DIV/0!</v>
      </c>
      <c r="S1926" s="101" t="e">
        <f t="shared" si="301"/>
        <v>#N/A</v>
      </c>
      <c r="T1926" s="102"/>
      <c r="U1926" s="107"/>
      <c r="V1926" s="5"/>
    </row>
    <row r="1927" spans="1:22" ht="15.6" hidden="1" x14ac:dyDescent="0.3">
      <c r="A1927" s="18"/>
      <c r="B1927" s="92" t="str">
        <f>+IFERROR(VLOOKUP(A1927,'Details local delivery'!B:C,2,0),"-")</f>
        <v>-</v>
      </c>
      <c r="C1927" s="93" t="str">
        <f t="shared" si="295"/>
        <v>-</v>
      </c>
      <c r="D1927" s="94" t="str">
        <f>+IFERROR(VLOOKUP(A1927,'Details local delivery'!B:E,4,0),"-")</f>
        <v>-</v>
      </c>
      <c r="E1927" s="94" t="e">
        <f>VLOOKUP(A1927,'Details local delivery'!B:L,11,0)</f>
        <v>#N/A</v>
      </c>
      <c r="F1927" s="94">
        <f>SUMIFS('Details local delivery'!M:M,'Details local delivery'!G:G,'RECAP Delivery Plan '!A1927)</f>
        <v>0</v>
      </c>
      <c r="G1927" s="94" t="e">
        <f>VLOOKUP(A1927,'Details local delivery'!B:J,9,0)</f>
        <v>#N/A</v>
      </c>
      <c r="H1927" s="95">
        <f>SUMIFS('Details local delivery'!K:K,'Details local delivery'!G:G,'RECAP Delivery Plan '!A1927)</f>
        <v>0</v>
      </c>
      <c r="I1927" s="96">
        <f>SUMIFS('Details local delivery'!Y:Y,'Details local delivery'!B:B,A:A)</f>
        <v>0</v>
      </c>
      <c r="J1927" s="97" t="e">
        <f>AVERAGEIFS('Details local delivery'!W:W,'Details local delivery'!B:B,A1927)</f>
        <v>#DIV/0!</v>
      </c>
      <c r="K1927" s="96">
        <f>_xlfn.MAXIFS('Details local delivery'!Z:Z,'Details local delivery'!B:B,A1927)</f>
        <v>0</v>
      </c>
      <c r="L1927" s="96">
        <f>_xlfn.MAXIFS('Details local delivery'!AA:AA,'Details local delivery'!B:B,A1927)</f>
        <v>0</v>
      </c>
      <c r="M1927" s="96">
        <f>_xlfn.MAXIFS('Details local delivery'!AB:AB,'Details local delivery'!B:B,A1927)</f>
        <v>0</v>
      </c>
      <c r="N1927" s="104" t="e">
        <f t="shared" si="296"/>
        <v>#N/A</v>
      </c>
      <c r="O1927" s="104" t="e">
        <f t="shared" si="297"/>
        <v>#N/A</v>
      </c>
      <c r="P1927" s="99">
        <f t="shared" si="298"/>
        <v>0</v>
      </c>
      <c r="Q1927" s="100">
        <f t="shared" si="299"/>
        <v>0</v>
      </c>
      <c r="R1927" s="105" t="e">
        <f t="shared" si="300"/>
        <v>#DIV/0!</v>
      </c>
      <c r="S1927" s="101" t="e">
        <f t="shared" si="301"/>
        <v>#N/A</v>
      </c>
      <c r="T1927" s="102"/>
      <c r="U1927" s="107"/>
      <c r="V1927" s="5"/>
    </row>
    <row r="1928" spans="1:22" ht="15.6" hidden="1" x14ac:dyDescent="0.3">
      <c r="A1928" s="18"/>
      <c r="B1928" s="92" t="str">
        <f>+IFERROR(VLOOKUP(A1928,'Details local delivery'!B:C,2,0),"-")</f>
        <v>-</v>
      </c>
      <c r="C1928" s="93" t="str">
        <f t="shared" si="295"/>
        <v>-</v>
      </c>
      <c r="D1928" s="94" t="str">
        <f>+IFERROR(VLOOKUP(A1928,'Details local delivery'!B:E,4,0),"-")</f>
        <v>-</v>
      </c>
      <c r="E1928" s="94" t="e">
        <f>VLOOKUP(A1928,'Details local delivery'!B:L,11,0)</f>
        <v>#N/A</v>
      </c>
      <c r="F1928" s="94">
        <f>SUMIFS('Details local delivery'!M:M,'Details local delivery'!G:G,'RECAP Delivery Plan '!A1928)</f>
        <v>0</v>
      </c>
      <c r="G1928" s="94" t="e">
        <f>VLOOKUP(A1928,'Details local delivery'!B:J,9,0)</f>
        <v>#N/A</v>
      </c>
      <c r="H1928" s="95">
        <f>SUMIFS('Details local delivery'!K:K,'Details local delivery'!G:G,'RECAP Delivery Plan '!A1928)</f>
        <v>0</v>
      </c>
      <c r="I1928" s="96">
        <f>SUMIFS('Details local delivery'!Y:Y,'Details local delivery'!B:B,A:A)</f>
        <v>0</v>
      </c>
      <c r="J1928" s="97" t="e">
        <f>AVERAGEIFS('Details local delivery'!W:W,'Details local delivery'!B:B,A1928)</f>
        <v>#DIV/0!</v>
      </c>
      <c r="K1928" s="96">
        <f>_xlfn.MAXIFS('Details local delivery'!Z:Z,'Details local delivery'!B:B,A1928)</f>
        <v>0</v>
      </c>
      <c r="L1928" s="96">
        <f>_xlfn.MAXIFS('Details local delivery'!AA:AA,'Details local delivery'!B:B,A1928)</f>
        <v>0</v>
      </c>
      <c r="M1928" s="96">
        <f>_xlfn.MAXIFS('Details local delivery'!AB:AB,'Details local delivery'!B:B,A1928)</f>
        <v>0</v>
      </c>
      <c r="N1928" s="104" t="e">
        <f t="shared" si="296"/>
        <v>#N/A</v>
      </c>
      <c r="O1928" s="104" t="e">
        <f t="shared" si="297"/>
        <v>#N/A</v>
      </c>
      <c r="P1928" s="99">
        <f t="shared" si="298"/>
        <v>0</v>
      </c>
      <c r="Q1928" s="100">
        <f t="shared" si="299"/>
        <v>0</v>
      </c>
      <c r="R1928" s="105" t="e">
        <f t="shared" si="300"/>
        <v>#DIV/0!</v>
      </c>
      <c r="S1928" s="101" t="e">
        <f t="shared" si="301"/>
        <v>#N/A</v>
      </c>
      <c r="T1928" s="102"/>
      <c r="U1928" s="107"/>
      <c r="V1928" s="5"/>
    </row>
    <row r="1929" spans="1:22" ht="15.6" hidden="1" x14ac:dyDescent="0.3">
      <c r="A1929" s="18"/>
      <c r="B1929" s="92" t="str">
        <f>+IFERROR(VLOOKUP(A1929,'Details local delivery'!B:C,2,0),"-")</f>
        <v>-</v>
      </c>
      <c r="C1929" s="93" t="str">
        <f t="shared" si="295"/>
        <v>-</v>
      </c>
      <c r="D1929" s="94" t="str">
        <f>+IFERROR(VLOOKUP(A1929,'Details local delivery'!B:E,4,0),"-")</f>
        <v>-</v>
      </c>
      <c r="E1929" s="94" t="e">
        <f>VLOOKUP(A1929,'Details local delivery'!B:L,11,0)</f>
        <v>#N/A</v>
      </c>
      <c r="F1929" s="94">
        <f>SUMIFS('Details local delivery'!M:M,'Details local delivery'!G:G,'RECAP Delivery Plan '!A1929)</f>
        <v>0</v>
      </c>
      <c r="G1929" s="94" t="e">
        <f>VLOOKUP(A1929,'Details local delivery'!B:J,9,0)</f>
        <v>#N/A</v>
      </c>
      <c r="H1929" s="95">
        <f>SUMIFS('Details local delivery'!K:K,'Details local delivery'!G:G,'RECAP Delivery Plan '!A1929)</f>
        <v>0</v>
      </c>
      <c r="I1929" s="96">
        <f>SUMIFS('Details local delivery'!Y:Y,'Details local delivery'!B:B,A:A)</f>
        <v>0</v>
      </c>
      <c r="J1929" s="97" t="e">
        <f>AVERAGEIFS('Details local delivery'!W:W,'Details local delivery'!B:B,A1929)</f>
        <v>#DIV/0!</v>
      </c>
      <c r="K1929" s="96">
        <f>_xlfn.MAXIFS('Details local delivery'!Z:Z,'Details local delivery'!B:B,A1929)</f>
        <v>0</v>
      </c>
      <c r="L1929" s="96">
        <f>_xlfn.MAXIFS('Details local delivery'!AA:AA,'Details local delivery'!B:B,A1929)</f>
        <v>0</v>
      </c>
      <c r="M1929" s="256">
        <f>IFERROR(_xlfn.MAXIFS('Details local delivery'!AB:AB,'Details local delivery'!B:B,A1929),"-")</f>
        <v>0</v>
      </c>
      <c r="N1929" s="104" t="e">
        <f t="shared" si="296"/>
        <v>#N/A</v>
      </c>
      <c r="O1929" s="104" t="e">
        <f t="shared" si="297"/>
        <v>#N/A</v>
      </c>
      <c r="P1929" s="99">
        <f t="shared" si="298"/>
        <v>0</v>
      </c>
      <c r="Q1929" s="100">
        <f t="shared" si="299"/>
        <v>0</v>
      </c>
      <c r="R1929" s="105" t="e">
        <f t="shared" si="300"/>
        <v>#DIV/0!</v>
      </c>
      <c r="S1929" s="101" t="e">
        <f t="shared" si="301"/>
        <v>#N/A</v>
      </c>
      <c r="T1929" s="102"/>
      <c r="U1929" s="107"/>
      <c r="V1929" s="5"/>
    </row>
    <row r="1930" spans="1:22" ht="15.6" hidden="1" x14ac:dyDescent="0.3">
      <c r="A1930" s="18"/>
      <c r="B1930" s="92" t="str">
        <f>+IFERROR(VLOOKUP(A1930,'Details local delivery'!B:C,2,0),"-")</f>
        <v>-</v>
      </c>
      <c r="C1930" s="93" t="str">
        <f t="shared" si="295"/>
        <v>-</v>
      </c>
      <c r="D1930" s="94" t="str">
        <f>+IFERROR(VLOOKUP(A1930,'Details local delivery'!B:E,4,0),"-")</f>
        <v>-</v>
      </c>
      <c r="E1930" s="94" t="e">
        <f>VLOOKUP(A1930,'Details local delivery'!B:L,11,0)</f>
        <v>#N/A</v>
      </c>
      <c r="F1930" s="94">
        <f>SUMIFS('Details local delivery'!M:M,'Details local delivery'!G:G,'RECAP Delivery Plan '!A1930)</f>
        <v>0</v>
      </c>
      <c r="G1930" s="94" t="e">
        <f>VLOOKUP(A1930,'Details local delivery'!B:J,9,0)</f>
        <v>#N/A</v>
      </c>
      <c r="H1930" s="95">
        <f>SUMIFS('Details local delivery'!K:K,'Details local delivery'!G:G,'RECAP Delivery Plan '!A1930)</f>
        <v>0</v>
      </c>
      <c r="I1930" s="96">
        <f>SUMIFS('Details local delivery'!Y:Y,'Details local delivery'!B:B,A:A)</f>
        <v>0</v>
      </c>
      <c r="J1930" s="97" t="e">
        <f>AVERAGEIFS('Details local delivery'!W:W,'Details local delivery'!B:B,A1930)</f>
        <v>#DIV/0!</v>
      </c>
      <c r="K1930" s="96">
        <f>_xlfn.MAXIFS('Details local delivery'!Z:Z,'Details local delivery'!B:B,A1930)</f>
        <v>0</v>
      </c>
      <c r="L1930" s="96">
        <f>_xlfn.MAXIFS('Details local delivery'!AA:AA,'Details local delivery'!B:B,A1930)</f>
        <v>0</v>
      </c>
      <c r="M1930" s="96">
        <f>_xlfn.MAXIFS('Details local delivery'!AB:AB,'Details local delivery'!B:B,A1930)</f>
        <v>0</v>
      </c>
      <c r="N1930" s="104" t="e">
        <f t="shared" si="296"/>
        <v>#N/A</v>
      </c>
      <c r="O1930" s="104" t="e">
        <f t="shared" si="297"/>
        <v>#N/A</v>
      </c>
      <c r="P1930" s="99">
        <f t="shared" si="298"/>
        <v>0</v>
      </c>
      <c r="Q1930" s="100">
        <f t="shared" si="299"/>
        <v>0</v>
      </c>
      <c r="R1930" s="105" t="e">
        <f t="shared" si="300"/>
        <v>#DIV/0!</v>
      </c>
      <c r="S1930" s="101" t="e">
        <f t="shared" si="301"/>
        <v>#N/A</v>
      </c>
      <c r="T1930" s="102"/>
      <c r="U1930" s="107"/>
      <c r="V1930" s="5"/>
    </row>
    <row r="1931" spans="1:22" ht="15.6" hidden="1" x14ac:dyDescent="0.3">
      <c r="A1931" s="18"/>
      <c r="B1931" s="92" t="str">
        <f>+IFERROR(VLOOKUP(A1931,'Details local delivery'!B:C,2,0),"-")</f>
        <v>-</v>
      </c>
      <c r="C1931" s="93" t="str">
        <f t="shared" si="295"/>
        <v>-</v>
      </c>
      <c r="D1931" s="94" t="str">
        <f>+IFERROR(VLOOKUP(A1931,'Details local delivery'!B:E,4,0),"-")</f>
        <v>-</v>
      </c>
      <c r="E1931" s="94" t="e">
        <f>VLOOKUP(A1931,'Details local delivery'!B:L,11,0)</f>
        <v>#N/A</v>
      </c>
      <c r="F1931" s="94">
        <f>SUMIFS('Details local delivery'!M:M,'Details local delivery'!G:G,'RECAP Delivery Plan '!A1931)</f>
        <v>0</v>
      </c>
      <c r="G1931" s="94" t="e">
        <f>VLOOKUP(A1931,'Details local delivery'!B:J,9,0)</f>
        <v>#N/A</v>
      </c>
      <c r="H1931" s="95">
        <f>SUMIFS('Details local delivery'!K:K,'Details local delivery'!G:G,'RECAP Delivery Plan '!A1931)</f>
        <v>0</v>
      </c>
      <c r="I1931" s="96">
        <f>SUMIFS('Details local delivery'!Y:Y,'Details local delivery'!B:B,A:A)</f>
        <v>0</v>
      </c>
      <c r="J1931" s="97" t="e">
        <f>AVERAGEIFS('Details local delivery'!W:W,'Details local delivery'!B:B,A1931)</f>
        <v>#DIV/0!</v>
      </c>
      <c r="K1931" s="96">
        <f>_xlfn.MAXIFS('Details local delivery'!Z:Z,'Details local delivery'!B:B,A1931)</f>
        <v>0</v>
      </c>
      <c r="L1931" s="96">
        <f>_xlfn.MAXIFS('Details local delivery'!AA:AA,'Details local delivery'!B:B,A1931)</f>
        <v>0</v>
      </c>
      <c r="M1931" s="256">
        <f>IFERROR(_xlfn.MAXIFS('Details local delivery'!AB:AB,'Details local delivery'!B:B,A1931),"-")</f>
        <v>0</v>
      </c>
      <c r="N1931" s="104" t="e">
        <f t="shared" si="296"/>
        <v>#N/A</v>
      </c>
      <c r="O1931" s="104" t="e">
        <f t="shared" si="297"/>
        <v>#N/A</v>
      </c>
      <c r="P1931" s="99">
        <f t="shared" si="298"/>
        <v>0</v>
      </c>
      <c r="Q1931" s="100">
        <f t="shared" si="299"/>
        <v>0</v>
      </c>
      <c r="R1931" s="105" t="e">
        <f t="shared" si="300"/>
        <v>#DIV/0!</v>
      </c>
      <c r="S1931" s="101" t="e">
        <f t="shared" si="301"/>
        <v>#N/A</v>
      </c>
      <c r="T1931" s="102"/>
      <c r="U1931" s="107"/>
      <c r="V1931" s="5"/>
    </row>
    <row r="1932" spans="1:22" ht="15.6" hidden="1" x14ac:dyDescent="0.3">
      <c r="A1932" s="18"/>
      <c r="B1932" s="92" t="str">
        <f>+IFERROR(VLOOKUP(A1932,'Details local delivery'!B:C,2,0),"-")</f>
        <v>-</v>
      </c>
      <c r="C1932" s="93" t="str">
        <f t="shared" si="295"/>
        <v>-</v>
      </c>
      <c r="D1932" s="94" t="str">
        <f>+IFERROR(VLOOKUP(A1932,'Details local delivery'!B:E,4,0),"-")</f>
        <v>-</v>
      </c>
      <c r="E1932" s="94" t="e">
        <f>VLOOKUP(A1932,'Details local delivery'!B:L,11,0)</f>
        <v>#N/A</v>
      </c>
      <c r="F1932" s="94">
        <f>SUMIFS('Details local delivery'!M:M,'Details local delivery'!G:G,'RECAP Delivery Plan '!A1932)</f>
        <v>0</v>
      </c>
      <c r="G1932" s="94" t="e">
        <f>VLOOKUP(A1932,'Details local delivery'!B:J,9,0)</f>
        <v>#N/A</v>
      </c>
      <c r="H1932" s="95">
        <f>SUMIFS('Details local delivery'!K:K,'Details local delivery'!G:G,'RECAP Delivery Plan '!A1932)</f>
        <v>0</v>
      </c>
      <c r="I1932" s="96">
        <f>SUMIFS('Details local delivery'!Y:Y,'Details local delivery'!B:B,A:A)</f>
        <v>0</v>
      </c>
      <c r="J1932" s="97" t="e">
        <f>AVERAGEIFS('Details local delivery'!W:W,'Details local delivery'!B:B,A1932)</f>
        <v>#DIV/0!</v>
      </c>
      <c r="K1932" s="96">
        <f>_xlfn.MAXIFS('Details local delivery'!Z:Z,'Details local delivery'!B:B,A1932)</f>
        <v>0</v>
      </c>
      <c r="L1932" s="96">
        <f>_xlfn.MAXIFS('Details local delivery'!AA:AA,'Details local delivery'!B:B,A1932)</f>
        <v>0</v>
      </c>
      <c r="M1932" s="256">
        <f>IFERROR(_xlfn.MAXIFS('Details local delivery'!AB:AB,'Details local delivery'!B:B,A1932),"-")</f>
        <v>0</v>
      </c>
      <c r="N1932" s="104" t="e">
        <f t="shared" si="296"/>
        <v>#N/A</v>
      </c>
      <c r="O1932" s="104" t="e">
        <f t="shared" si="297"/>
        <v>#N/A</v>
      </c>
      <c r="P1932" s="99">
        <f t="shared" si="298"/>
        <v>0</v>
      </c>
      <c r="Q1932" s="100">
        <f t="shared" si="299"/>
        <v>0</v>
      </c>
      <c r="R1932" s="105" t="e">
        <f t="shared" si="300"/>
        <v>#DIV/0!</v>
      </c>
      <c r="S1932" s="101" t="e">
        <f t="shared" si="301"/>
        <v>#N/A</v>
      </c>
      <c r="T1932" s="102"/>
      <c r="U1932" s="107"/>
      <c r="V1932" s="5"/>
    </row>
    <row r="1933" spans="1:22" ht="15.6" hidden="1" x14ac:dyDescent="0.3">
      <c r="A1933" s="18"/>
      <c r="B1933" s="92" t="str">
        <f>+IFERROR(VLOOKUP(A1933,'Details local delivery'!B:C,2,0),"-")</f>
        <v>-</v>
      </c>
      <c r="C1933" s="93" t="str">
        <f t="shared" si="295"/>
        <v>-</v>
      </c>
      <c r="D1933" s="94" t="str">
        <f>+IFERROR(VLOOKUP(A1933,'Details local delivery'!B:E,4,0),"-")</f>
        <v>-</v>
      </c>
      <c r="E1933" s="94" t="e">
        <f>VLOOKUP(A1933,'Details local delivery'!B:L,11,0)</f>
        <v>#N/A</v>
      </c>
      <c r="F1933" s="94">
        <f>SUMIFS('Details local delivery'!M:M,'Details local delivery'!G:G,'RECAP Delivery Plan '!A1933)</f>
        <v>0</v>
      </c>
      <c r="G1933" s="94" t="e">
        <f>VLOOKUP(A1933,'Details local delivery'!B:J,9,0)</f>
        <v>#N/A</v>
      </c>
      <c r="H1933" s="95">
        <f>SUMIFS('Details local delivery'!K:K,'Details local delivery'!G:G,'RECAP Delivery Plan '!A1933)</f>
        <v>0</v>
      </c>
      <c r="I1933" s="96">
        <f>SUMIFS('Details local delivery'!Y:Y,'Details local delivery'!B:B,A:A)</f>
        <v>0</v>
      </c>
      <c r="J1933" s="97" t="e">
        <f>AVERAGEIFS('Details local delivery'!W:W,'Details local delivery'!B:B,A1933)</f>
        <v>#DIV/0!</v>
      </c>
      <c r="K1933" s="96">
        <f>_xlfn.MAXIFS('Details local delivery'!Z:Z,'Details local delivery'!B:B,A1933)</f>
        <v>0</v>
      </c>
      <c r="L1933" s="96">
        <f>_xlfn.MAXIFS('Details local delivery'!AA:AA,'Details local delivery'!B:B,A1933)</f>
        <v>0</v>
      </c>
      <c r="M1933" s="256">
        <f>IFERROR(_xlfn.MAXIFS('Details local delivery'!AB:AB,'Details local delivery'!B:B,A1933),"-")</f>
        <v>0</v>
      </c>
      <c r="N1933" s="104" t="e">
        <f t="shared" si="296"/>
        <v>#N/A</v>
      </c>
      <c r="O1933" s="104" t="e">
        <f t="shared" si="297"/>
        <v>#N/A</v>
      </c>
      <c r="P1933" s="99">
        <f t="shared" si="298"/>
        <v>0</v>
      </c>
      <c r="Q1933" s="100">
        <f t="shared" si="299"/>
        <v>0</v>
      </c>
      <c r="R1933" s="105" t="e">
        <f t="shared" si="300"/>
        <v>#DIV/0!</v>
      </c>
      <c r="S1933" s="101" t="e">
        <f t="shared" si="301"/>
        <v>#N/A</v>
      </c>
      <c r="T1933" s="102"/>
      <c r="U1933" s="107"/>
      <c r="V1933" s="5"/>
    </row>
    <row r="1934" spans="1:22" ht="15.6" hidden="1" x14ac:dyDescent="0.3">
      <c r="A1934" s="18"/>
      <c r="B1934" s="92" t="str">
        <f>+IFERROR(VLOOKUP(A1934,'Details local delivery'!B:C,2,0),"-")</f>
        <v>-</v>
      </c>
      <c r="C1934" s="93" t="str">
        <f t="shared" si="295"/>
        <v>-</v>
      </c>
      <c r="D1934" s="94" t="str">
        <f>+IFERROR(VLOOKUP(A1934,'Details local delivery'!B:E,4,0),"-")</f>
        <v>-</v>
      </c>
      <c r="E1934" s="94" t="e">
        <f>VLOOKUP(A1934,'Details local delivery'!B:L,11,0)</f>
        <v>#N/A</v>
      </c>
      <c r="F1934" s="94">
        <f>SUMIFS('Details local delivery'!M:M,'Details local delivery'!G:G,'RECAP Delivery Plan '!A1934)</f>
        <v>0</v>
      </c>
      <c r="G1934" s="94" t="e">
        <f>VLOOKUP(A1934,'Details local delivery'!B:J,9,0)</f>
        <v>#N/A</v>
      </c>
      <c r="H1934" s="95">
        <f>SUMIFS('Details local delivery'!K:K,'Details local delivery'!G:G,'RECAP Delivery Plan '!A1934)</f>
        <v>0</v>
      </c>
      <c r="I1934" s="96">
        <f>SUMIFS('Details local delivery'!Y:Y,'Details local delivery'!B:B,A:A)</f>
        <v>0</v>
      </c>
      <c r="J1934" s="97" t="e">
        <f>AVERAGEIFS('Details local delivery'!W:W,'Details local delivery'!B:B,A1934)</f>
        <v>#DIV/0!</v>
      </c>
      <c r="K1934" s="96">
        <f>_xlfn.MAXIFS('Details local delivery'!Z:Z,'Details local delivery'!B:B,A1934)</f>
        <v>0</v>
      </c>
      <c r="L1934" s="96">
        <f>_xlfn.MAXIFS('Details local delivery'!AA:AA,'Details local delivery'!B:B,A1934)</f>
        <v>0</v>
      </c>
      <c r="M1934" s="256">
        <f>IFERROR(_xlfn.MAXIFS('Details local delivery'!AB:AB,'Details local delivery'!B:B,A1934),"-")</f>
        <v>0</v>
      </c>
      <c r="N1934" s="104" t="e">
        <f t="shared" si="296"/>
        <v>#N/A</v>
      </c>
      <c r="O1934" s="104" t="e">
        <f t="shared" si="297"/>
        <v>#N/A</v>
      </c>
      <c r="P1934" s="99">
        <f t="shared" si="298"/>
        <v>0</v>
      </c>
      <c r="Q1934" s="100">
        <f t="shared" si="299"/>
        <v>0</v>
      </c>
      <c r="R1934" s="105" t="e">
        <f t="shared" si="300"/>
        <v>#DIV/0!</v>
      </c>
      <c r="S1934" s="101" t="e">
        <f t="shared" si="301"/>
        <v>#N/A</v>
      </c>
      <c r="T1934" s="102"/>
      <c r="U1934" s="107"/>
      <c r="V1934" s="5"/>
    </row>
    <row r="1935" spans="1:22" ht="15.6" hidden="1" x14ac:dyDescent="0.3">
      <c r="A1935" s="18"/>
      <c r="B1935" s="92" t="str">
        <f>+IFERROR(VLOOKUP(A1935,'Details local delivery'!B:C,2,0),"-")</f>
        <v>-</v>
      </c>
      <c r="C1935" s="93" t="str">
        <f t="shared" si="295"/>
        <v>-</v>
      </c>
      <c r="D1935" s="94" t="str">
        <f>+IFERROR(VLOOKUP(A1935,'Details local delivery'!B:E,4,0),"-")</f>
        <v>-</v>
      </c>
      <c r="E1935" s="94" t="e">
        <f>VLOOKUP(A1935,'Details local delivery'!B:L,11,0)</f>
        <v>#N/A</v>
      </c>
      <c r="F1935" s="94">
        <f>SUMIFS('Details local delivery'!M:M,'Details local delivery'!G:G,'RECAP Delivery Plan '!A1935)</f>
        <v>0</v>
      </c>
      <c r="G1935" s="94" t="e">
        <f>VLOOKUP(A1935,'Details local delivery'!B:J,9,0)</f>
        <v>#N/A</v>
      </c>
      <c r="H1935" s="95">
        <f>SUMIFS('Details local delivery'!K:K,'Details local delivery'!G:G,'RECAP Delivery Plan '!A1935)</f>
        <v>0</v>
      </c>
      <c r="I1935" s="96">
        <f>SUMIFS('Details local delivery'!Y:Y,'Details local delivery'!B:B,A:A)</f>
        <v>0</v>
      </c>
      <c r="J1935" s="97" t="e">
        <f>AVERAGEIFS('Details local delivery'!W:W,'Details local delivery'!B:B,A1935)</f>
        <v>#DIV/0!</v>
      </c>
      <c r="K1935" s="96">
        <f>_xlfn.MAXIFS('Details local delivery'!Z:Z,'Details local delivery'!B:B,A1935)</f>
        <v>0</v>
      </c>
      <c r="L1935" s="96">
        <f>_xlfn.MAXIFS('Details local delivery'!AA:AA,'Details local delivery'!B:B,A1935)</f>
        <v>0</v>
      </c>
      <c r="M1935" s="256">
        <f>IFERROR(_xlfn.MAXIFS('Details local delivery'!AB:AB,'Details local delivery'!B:B,A1935),"-")</f>
        <v>0</v>
      </c>
      <c r="N1935" s="104" t="e">
        <f t="shared" si="296"/>
        <v>#N/A</v>
      </c>
      <c r="O1935" s="104" t="e">
        <f t="shared" si="297"/>
        <v>#N/A</v>
      </c>
      <c r="P1935" s="99">
        <f t="shared" si="298"/>
        <v>0</v>
      </c>
      <c r="Q1935" s="100">
        <f t="shared" si="299"/>
        <v>0</v>
      </c>
      <c r="R1935" s="105" t="e">
        <f t="shared" si="300"/>
        <v>#DIV/0!</v>
      </c>
      <c r="S1935" s="101" t="e">
        <f t="shared" si="301"/>
        <v>#N/A</v>
      </c>
      <c r="T1935" s="102"/>
      <c r="U1935" s="107"/>
      <c r="V1935" s="5"/>
    </row>
    <row r="1936" spans="1:22" ht="15.6" hidden="1" x14ac:dyDescent="0.3">
      <c r="A1936" s="18"/>
      <c r="B1936" s="92" t="str">
        <f>+IFERROR(VLOOKUP(A1936,'Details local delivery'!B:C,2,0),"-")</f>
        <v>-</v>
      </c>
      <c r="C1936" s="93" t="str">
        <f t="shared" si="295"/>
        <v>-</v>
      </c>
      <c r="D1936" s="94" t="str">
        <f>+IFERROR(VLOOKUP(A1936,'Details local delivery'!B:E,4,0),"-")</f>
        <v>-</v>
      </c>
      <c r="E1936" s="94" t="e">
        <f>VLOOKUP(A1936,'Details local delivery'!B:L,11,0)</f>
        <v>#N/A</v>
      </c>
      <c r="F1936" s="94">
        <f>SUMIFS('Details local delivery'!M:M,'Details local delivery'!G:G,'RECAP Delivery Plan '!A1936)</f>
        <v>0</v>
      </c>
      <c r="G1936" s="94" t="e">
        <f>VLOOKUP(A1936,'Details local delivery'!B:J,9,0)</f>
        <v>#N/A</v>
      </c>
      <c r="H1936" s="95">
        <f>SUMIFS('Details local delivery'!K:K,'Details local delivery'!G:G,'RECAP Delivery Plan '!A1936)</f>
        <v>0</v>
      </c>
      <c r="I1936" s="96">
        <f>SUMIFS('Details local delivery'!Y:Y,'Details local delivery'!B:B,A:A)</f>
        <v>0</v>
      </c>
      <c r="J1936" s="97" t="e">
        <f>AVERAGEIFS('Details local delivery'!W:W,'Details local delivery'!B:B,A1936)</f>
        <v>#DIV/0!</v>
      </c>
      <c r="K1936" s="96">
        <f>_xlfn.MAXIFS('Details local delivery'!Z:Z,'Details local delivery'!B:B,A1936)</f>
        <v>0</v>
      </c>
      <c r="L1936" s="96">
        <f>_xlfn.MAXIFS('Details local delivery'!AA:AA,'Details local delivery'!B:B,A1936)</f>
        <v>0</v>
      </c>
      <c r="M1936" s="96">
        <f>_xlfn.MAXIFS('Details local delivery'!AB:AB,'Details local delivery'!B:B,A1936)</f>
        <v>0</v>
      </c>
      <c r="N1936" s="104" t="e">
        <f t="shared" si="296"/>
        <v>#N/A</v>
      </c>
      <c r="O1936" s="104" t="e">
        <f t="shared" si="297"/>
        <v>#N/A</v>
      </c>
      <c r="P1936" s="99">
        <f t="shared" si="298"/>
        <v>0</v>
      </c>
      <c r="Q1936" s="100">
        <f t="shared" si="299"/>
        <v>0</v>
      </c>
      <c r="R1936" s="105" t="e">
        <f t="shared" si="300"/>
        <v>#DIV/0!</v>
      </c>
      <c r="S1936" s="101" t="e">
        <f t="shared" si="301"/>
        <v>#N/A</v>
      </c>
      <c r="T1936" s="102"/>
      <c r="U1936" s="107"/>
      <c r="V1936" s="5"/>
    </row>
    <row r="1937" spans="1:22" ht="15.6" hidden="1" x14ac:dyDescent="0.3">
      <c r="A1937" s="18"/>
      <c r="B1937" s="92" t="str">
        <f>+IFERROR(VLOOKUP(A1937,'Details local delivery'!B:C,2,0),"-")</f>
        <v>-</v>
      </c>
      <c r="C1937" s="93" t="str">
        <f t="shared" si="295"/>
        <v>-</v>
      </c>
      <c r="D1937" s="94" t="str">
        <f>+IFERROR(VLOOKUP(A1937,'Details local delivery'!B:E,4,0),"-")</f>
        <v>-</v>
      </c>
      <c r="E1937" s="94" t="e">
        <f>VLOOKUP(A1937,'Details local delivery'!B:L,11,0)</f>
        <v>#N/A</v>
      </c>
      <c r="F1937" s="94">
        <f>SUMIFS('Details local delivery'!M:M,'Details local delivery'!G:G,'RECAP Delivery Plan '!A1937)</f>
        <v>0</v>
      </c>
      <c r="G1937" s="94" t="e">
        <f>VLOOKUP(A1937,'Details local delivery'!B:J,9,0)</f>
        <v>#N/A</v>
      </c>
      <c r="H1937" s="95">
        <f>SUMIFS('Details local delivery'!K:K,'Details local delivery'!G:G,'RECAP Delivery Plan '!A1937)</f>
        <v>0</v>
      </c>
      <c r="I1937" s="96">
        <f>SUMIFS('Details local delivery'!Y:Y,'Details local delivery'!B:B,A:A)</f>
        <v>0</v>
      </c>
      <c r="J1937" s="97" t="e">
        <f>AVERAGEIFS('Details local delivery'!W:W,'Details local delivery'!B:B,A1937)</f>
        <v>#DIV/0!</v>
      </c>
      <c r="K1937" s="96">
        <f>_xlfn.MAXIFS('Details local delivery'!Z:Z,'Details local delivery'!B:B,A1937)</f>
        <v>0</v>
      </c>
      <c r="L1937" s="96">
        <f>_xlfn.MAXIFS('Details local delivery'!AA:AA,'Details local delivery'!B:B,A1937)</f>
        <v>0</v>
      </c>
      <c r="M1937" s="96">
        <f>_xlfn.MAXIFS('Details local delivery'!AB:AB,'Details local delivery'!B:B,A1937)</f>
        <v>0</v>
      </c>
      <c r="N1937" s="104" t="e">
        <f t="shared" si="296"/>
        <v>#N/A</v>
      </c>
      <c r="O1937" s="104" t="e">
        <f t="shared" si="297"/>
        <v>#N/A</v>
      </c>
      <c r="P1937" s="99">
        <f t="shared" si="298"/>
        <v>0</v>
      </c>
      <c r="Q1937" s="100">
        <f t="shared" si="299"/>
        <v>0</v>
      </c>
      <c r="R1937" s="105" t="e">
        <f t="shared" si="300"/>
        <v>#DIV/0!</v>
      </c>
      <c r="S1937" s="101" t="e">
        <f t="shared" si="301"/>
        <v>#N/A</v>
      </c>
      <c r="T1937" s="102"/>
      <c r="U1937" s="107"/>
      <c r="V1937" s="5"/>
    </row>
    <row r="1938" spans="1:22" ht="15.6" hidden="1" x14ac:dyDescent="0.3">
      <c r="A1938" s="18"/>
      <c r="B1938" s="92" t="str">
        <f>+IFERROR(VLOOKUP(A1938,'Details local delivery'!B:C,2,0),"-")</f>
        <v>-</v>
      </c>
      <c r="C1938" s="93" t="str">
        <f t="shared" si="295"/>
        <v>-</v>
      </c>
      <c r="D1938" s="94" t="str">
        <f>+IFERROR(VLOOKUP(A1938,'Details local delivery'!B:E,4,0),"-")</f>
        <v>-</v>
      </c>
      <c r="E1938" s="94" t="e">
        <f>VLOOKUP(A1938,'Details local delivery'!B:L,11,0)</f>
        <v>#N/A</v>
      </c>
      <c r="F1938" s="94">
        <f>SUMIFS('Details local delivery'!M:M,'Details local delivery'!G:G,'RECAP Delivery Plan '!A1938)</f>
        <v>0</v>
      </c>
      <c r="G1938" s="94" t="e">
        <f>VLOOKUP(A1938,'Details local delivery'!B:J,9,0)</f>
        <v>#N/A</v>
      </c>
      <c r="H1938" s="95">
        <f>SUMIFS('Details local delivery'!K:K,'Details local delivery'!G:G,'RECAP Delivery Plan '!A1938)</f>
        <v>0</v>
      </c>
      <c r="I1938" s="96">
        <f>SUMIFS('Details local delivery'!Y:Y,'Details local delivery'!B:B,A:A)</f>
        <v>0</v>
      </c>
      <c r="J1938" s="97" t="e">
        <f>AVERAGEIFS('Details local delivery'!W:W,'Details local delivery'!B:B,A1938)</f>
        <v>#DIV/0!</v>
      </c>
      <c r="K1938" s="96">
        <f>_xlfn.MAXIFS('Details local delivery'!Z:Z,'Details local delivery'!B:B,A1938)</f>
        <v>0</v>
      </c>
      <c r="L1938" s="96">
        <f>_xlfn.MAXIFS('Details local delivery'!AA:AA,'Details local delivery'!B:B,A1938)</f>
        <v>0</v>
      </c>
      <c r="M1938" s="256">
        <f>IFERROR(_xlfn.MAXIFS('Details local delivery'!AB:AB,'Details local delivery'!B:B,A1938),"-")</f>
        <v>0</v>
      </c>
      <c r="N1938" s="104" t="e">
        <f t="shared" si="296"/>
        <v>#N/A</v>
      </c>
      <c r="O1938" s="104" t="e">
        <f t="shared" si="297"/>
        <v>#N/A</v>
      </c>
      <c r="P1938" s="99">
        <f t="shared" si="298"/>
        <v>0</v>
      </c>
      <c r="Q1938" s="100">
        <f t="shared" si="299"/>
        <v>0</v>
      </c>
      <c r="R1938" s="105" t="e">
        <f t="shared" si="300"/>
        <v>#DIV/0!</v>
      </c>
      <c r="S1938" s="101" t="e">
        <f t="shared" si="301"/>
        <v>#N/A</v>
      </c>
      <c r="T1938" s="102"/>
      <c r="U1938" s="107"/>
      <c r="V1938" s="5"/>
    </row>
    <row r="1939" spans="1:22" ht="15.6" hidden="1" x14ac:dyDescent="0.3">
      <c r="A1939" s="18"/>
      <c r="B1939" s="92" t="str">
        <f>+IFERROR(VLOOKUP(A1939,'Details local delivery'!B:C,2,0),"-")</f>
        <v>-</v>
      </c>
      <c r="C1939" s="93" t="str">
        <f t="shared" si="295"/>
        <v>-</v>
      </c>
      <c r="D1939" s="94" t="str">
        <f>+IFERROR(VLOOKUP(A1939,'Details local delivery'!B:E,4,0),"-")</f>
        <v>-</v>
      </c>
      <c r="E1939" s="94" t="e">
        <f>VLOOKUP(A1939,'Details local delivery'!B:L,11,0)</f>
        <v>#N/A</v>
      </c>
      <c r="F1939" s="94">
        <f>SUMIFS('Details local delivery'!M:M,'Details local delivery'!G:G,'RECAP Delivery Plan '!A1939)</f>
        <v>0</v>
      </c>
      <c r="G1939" s="94" t="e">
        <f>VLOOKUP(A1939,'Details local delivery'!B:J,9,0)</f>
        <v>#N/A</v>
      </c>
      <c r="H1939" s="95">
        <f>SUMIFS('Details local delivery'!K:K,'Details local delivery'!G:G,'RECAP Delivery Plan '!A1939)</f>
        <v>0</v>
      </c>
      <c r="I1939" s="96">
        <f>SUMIFS('Details local delivery'!Y:Y,'Details local delivery'!B:B,A:A)</f>
        <v>0</v>
      </c>
      <c r="J1939" s="97" t="e">
        <f>AVERAGEIFS('Details local delivery'!W:W,'Details local delivery'!B:B,A1939)</f>
        <v>#DIV/0!</v>
      </c>
      <c r="K1939" s="96">
        <f>_xlfn.MAXIFS('Details local delivery'!Z:Z,'Details local delivery'!B:B,A1939)</f>
        <v>0</v>
      </c>
      <c r="L1939" s="96">
        <f>_xlfn.MAXIFS('Details local delivery'!AA:AA,'Details local delivery'!B:B,A1939)</f>
        <v>0</v>
      </c>
      <c r="M1939" s="256">
        <f>IFERROR(_xlfn.MAXIFS('Details local delivery'!AB:AB,'Details local delivery'!B:B,A1939),"-")</f>
        <v>0</v>
      </c>
      <c r="N1939" s="104" t="e">
        <f t="shared" si="296"/>
        <v>#N/A</v>
      </c>
      <c r="O1939" s="104" t="e">
        <f t="shared" si="297"/>
        <v>#N/A</v>
      </c>
      <c r="P1939" s="99">
        <f t="shared" si="298"/>
        <v>0</v>
      </c>
      <c r="Q1939" s="100">
        <f t="shared" si="299"/>
        <v>0</v>
      </c>
      <c r="R1939" s="105" t="e">
        <f t="shared" si="300"/>
        <v>#DIV/0!</v>
      </c>
      <c r="S1939" s="101" t="e">
        <f t="shared" si="301"/>
        <v>#N/A</v>
      </c>
      <c r="T1939" s="102"/>
      <c r="U1939" s="107"/>
      <c r="V1939" s="5"/>
    </row>
    <row r="1940" spans="1:22" ht="15.6" hidden="1" x14ac:dyDescent="0.3">
      <c r="A1940" s="18"/>
      <c r="B1940" s="92" t="str">
        <f>+IFERROR(VLOOKUP(A1940,'Details local delivery'!B:C,2,0),"-")</f>
        <v>-</v>
      </c>
      <c r="C1940" s="93" t="str">
        <f t="shared" si="295"/>
        <v>-</v>
      </c>
      <c r="D1940" s="94" t="str">
        <f>+IFERROR(VLOOKUP(A1940,'Details local delivery'!B:E,4,0),"-")</f>
        <v>-</v>
      </c>
      <c r="E1940" s="94" t="e">
        <f>VLOOKUP(A1940,'Details local delivery'!B:L,11,0)</f>
        <v>#N/A</v>
      </c>
      <c r="F1940" s="94">
        <f>SUMIFS('Details local delivery'!M:M,'Details local delivery'!G:G,'RECAP Delivery Plan '!A1940)</f>
        <v>0</v>
      </c>
      <c r="G1940" s="94" t="e">
        <f>VLOOKUP(A1940,'Details local delivery'!B:J,9,0)</f>
        <v>#N/A</v>
      </c>
      <c r="H1940" s="95">
        <f>SUMIFS('Details local delivery'!K:K,'Details local delivery'!G:G,'RECAP Delivery Plan '!A1940)</f>
        <v>0</v>
      </c>
      <c r="I1940" s="96">
        <f>SUMIFS('Details local delivery'!Y:Y,'Details local delivery'!B:B,A:A)</f>
        <v>0</v>
      </c>
      <c r="J1940" s="97" t="e">
        <f>AVERAGEIFS('Details local delivery'!W:W,'Details local delivery'!B:B,A1940)</f>
        <v>#DIV/0!</v>
      </c>
      <c r="K1940" s="96">
        <f>_xlfn.MAXIFS('Details local delivery'!Z:Z,'Details local delivery'!B:B,A1940)</f>
        <v>0</v>
      </c>
      <c r="L1940" s="96">
        <f>_xlfn.MAXIFS('Details local delivery'!AA:AA,'Details local delivery'!B:B,A1940)</f>
        <v>0</v>
      </c>
      <c r="M1940" s="96">
        <f>_xlfn.MAXIFS('Details local delivery'!AB:AB,'Details local delivery'!B:B,A1940)</f>
        <v>0</v>
      </c>
      <c r="N1940" s="104" t="e">
        <f t="shared" si="296"/>
        <v>#N/A</v>
      </c>
      <c r="O1940" s="104" t="e">
        <f t="shared" si="297"/>
        <v>#N/A</v>
      </c>
      <c r="P1940" s="99">
        <f t="shared" si="298"/>
        <v>0</v>
      </c>
      <c r="Q1940" s="100">
        <f t="shared" si="299"/>
        <v>0</v>
      </c>
      <c r="R1940" s="105" t="e">
        <f t="shared" si="300"/>
        <v>#DIV/0!</v>
      </c>
      <c r="S1940" s="101" t="e">
        <f t="shared" si="301"/>
        <v>#N/A</v>
      </c>
      <c r="T1940" s="102"/>
      <c r="U1940" s="107"/>
      <c r="V1940" s="5"/>
    </row>
    <row r="1941" spans="1:22" ht="15.6" hidden="1" x14ac:dyDescent="0.3">
      <c r="A1941" s="18"/>
      <c r="B1941" s="92" t="str">
        <f>+IFERROR(VLOOKUP(A1941,'Details local delivery'!B:C,2,0),"-")</f>
        <v>-</v>
      </c>
      <c r="C1941" s="93" t="str">
        <f t="shared" si="295"/>
        <v>-</v>
      </c>
      <c r="D1941" s="94" t="str">
        <f>+IFERROR(VLOOKUP(A1941,'Details local delivery'!B:E,4,0),"-")</f>
        <v>-</v>
      </c>
      <c r="E1941" s="94" t="e">
        <f>VLOOKUP(A1941,'Details local delivery'!B:L,11,0)</f>
        <v>#N/A</v>
      </c>
      <c r="F1941" s="94">
        <f>SUMIFS('Details local delivery'!M:M,'Details local delivery'!G:G,'RECAP Delivery Plan '!A1941)</f>
        <v>0</v>
      </c>
      <c r="G1941" s="94" t="e">
        <f>VLOOKUP(A1941,'Details local delivery'!B:J,9,0)</f>
        <v>#N/A</v>
      </c>
      <c r="H1941" s="95">
        <f>SUMIFS('Details local delivery'!K:K,'Details local delivery'!G:G,'RECAP Delivery Plan '!A1941)</f>
        <v>0</v>
      </c>
      <c r="I1941" s="96">
        <f>SUMIFS('Details local delivery'!Y:Y,'Details local delivery'!B:B,A:A)</f>
        <v>0</v>
      </c>
      <c r="J1941" s="97" t="e">
        <f>AVERAGEIFS('Details local delivery'!W:W,'Details local delivery'!B:B,A1941)</f>
        <v>#DIV/0!</v>
      </c>
      <c r="K1941" s="96">
        <f>_xlfn.MAXIFS('Details local delivery'!Z:Z,'Details local delivery'!B:B,A1941)</f>
        <v>0</v>
      </c>
      <c r="L1941" s="96">
        <f>_xlfn.MAXIFS('Details local delivery'!AA:AA,'Details local delivery'!B:B,A1941)</f>
        <v>0</v>
      </c>
      <c r="M1941" s="96">
        <f>_xlfn.MAXIFS('Details local delivery'!AB:AB,'Details local delivery'!B:B,A1941)</f>
        <v>0</v>
      </c>
      <c r="N1941" s="104" t="e">
        <f t="shared" si="296"/>
        <v>#N/A</v>
      </c>
      <c r="O1941" s="104" t="e">
        <f t="shared" si="297"/>
        <v>#N/A</v>
      </c>
      <c r="P1941" s="99">
        <f t="shared" si="298"/>
        <v>0</v>
      </c>
      <c r="Q1941" s="100">
        <f t="shared" si="299"/>
        <v>0</v>
      </c>
      <c r="R1941" s="105" t="e">
        <f t="shared" si="300"/>
        <v>#DIV/0!</v>
      </c>
      <c r="S1941" s="101" t="e">
        <f t="shared" si="301"/>
        <v>#N/A</v>
      </c>
      <c r="T1941" s="102"/>
      <c r="U1941" s="107"/>
      <c r="V1941" s="5"/>
    </row>
    <row r="1942" spans="1:22" ht="15.6" hidden="1" x14ac:dyDescent="0.3">
      <c r="A1942" s="18"/>
      <c r="B1942" s="92" t="str">
        <f>+IFERROR(VLOOKUP(A1942,'Details local delivery'!B:C,2,0),"-")</f>
        <v>-</v>
      </c>
      <c r="C1942" s="93" t="str">
        <f t="shared" si="295"/>
        <v>-</v>
      </c>
      <c r="D1942" s="94" t="str">
        <f>+IFERROR(VLOOKUP(A1942,'Details local delivery'!B:E,4,0),"-")</f>
        <v>-</v>
      </c>
      <c r="E1942" s="94" t="e">
        <f>VLOOKUP(A1942,'Details local delivery'!B:L,11,0)</f>
        <v>#N/A</v>
      </c>
      <c r="F1942" s="94">
        <f>SUMIFS('Details local delivery'!M:M,'Details local delivery'!G:G,'RECAP Delivery Plan '!A1942)</f>
        <v>0</v>
      </c>
      <c r="G1942" s="94" t="e">
        <f>VLOOKUP(A1942,'Details local delivery'!B:J,9,0)</f>
        <v>#N/A</v>
      </c>
      <c r="H1942" s="95">
        <f>SUMIFS('Details local delivery'!K:K,'Details local delivery'!G:G,'RECAP Delivery Plan '!A1942)</f>
        <v>0</v>
      </c>
      <c r="I1942" s="96">
        <f>SUMIFS('Details local delivery'!Y:Y,'Details local delivery'!B:B,A:A)</f>
        <v>0</v>
      </c>
      <c r="J1942" s="97" t="e">
        <f>AVERAGEIFS('Details local delivery'!W:W,'Details local delivery'!B:B,A1942)</f>
        <v>#DIV/0!</v>
      </c>
      <c r="K1942" s="96">
        <f>_xlfn.MAXIFS('Details local delivery'!Z:Z,'Details local delivery'!B:B,A1942)</f>
        <v>0</v>
      </c>
      <c r="L1942" s="96">
        <f>_xlfn.MAXIFS('Details local delivery'!AA:AA,'Details local delivery'!B:B,A1942)</f>
        <v>0</v>
      </c>
      <c r="M1942" s="96">
        <f>_xlfn.MAXIFS('Details local delivery'!AB:AB,'Details local delivery'!B:B,A1942)</f>
        <v>0</v>
      </c>
      <c r="N1942" s="104" t="e">
        <f t="shared" si="296"/>
        <v>#N/A</v>
      </c>
      <c r="O1942" s="104" t="e">
        <f t="shared" si="297"/>
        <v>#N/A</v>
      </c>
      <c r="P1942" s="99">
        <f t="shared" si="298"/>
        <v>0</v>
      </c>
      <c r="Q1942" s="100">
        <f t="shared" si="299"/>
        <v>0</v>
      </c>
      <c r="R1942" s="105" t="e">
        <f t="shared" si="300"/>
        <v>#DIV/0!</v>
      </c>
      <c r="S1942" s="101" t="e">
        <f t="shared" si="301"/>
        <v>#N/A</v>
      </c>
      <c r="T1942" s="102"/>
      <c r="U1942" s="107"/>
      <c r="V1942" s="5"/>
    </row>
    <row r="1943" spans="1:22" ht="15.6" hidden="1" x14ac:dyDescent="0.3">
      <c r="A1943" s="18"/>
      <c r="B1943" s="92" t="str">
        <f>+IFERROR(VLOOKUP(A1943,'Details local delivery'!B:C,2,0),"-")</f>
        <v>-</v>
      </c>
      <c r="C1943" s="93" t="str">
        <f t="shared" si="295"/>
        <v>-</v>
      </c>
      <c r="D1943" s="94" t="str">
        <f>+IFERROR(VLOOKUP(A1943,'Details local delivery'!B:E,4,0),"-")</f>
        <v>-</v>
      </c>
      <c r="E1943" s="94" t="e">
        <f>VLOOKUP(A1943,'Details local delivery'!B:L,11,0)</f>
        <v>#N/A</v>
      </c>
      <c r="F1943" s="94">
        <f>SUMIFS('Details local delivery'!M:M,'Details local delivery'!G:G,'RECAP Delivery Plan '!A1943)</f>
        <v>0</v>
      </c>
      <c r="G1943" s="94" t="e">
        <f>VLOOKUP(A1943,'Details local delivery'!B:J,9,0)</f>
        <v>#N/A</v>
      </c>
      <c r="H1943" s="95">
        <f>SUMIFS('Details local delivery'!K:K,'Details local delivery'!G:G,'RECAP Delivery Plan '!A1943)</f>
        <v>0</v>
      </c>
      <c r="I1943" s="96">
        <f>SUMIFS('Details local delivery'!Y:Y,'Details local delivery'!B:B,A:A)</f>
        <v>0</v>
      </c>
      <c r="J1943" s="97" t="e">
        <f>AVERAGEIFS('Details local delivery'!W:W,'Details local delivery'!B:B,A1943)</f>
        <v>#DIV/0!</v>
      </c>
      <c r="K1943" s="96">
        <f>_xlfn.MAXIFS('Details local delivery'!Z:Z,'Details local delivery'!B:B,A1943)</f>
        <v>0</v>
      </c>
      <c r="L1943" s="96">
        <f>_xlfn.MAXIFS('Details local delivery'!AA:AA,'Details local delivery'!B:B,A1943)</f>
        <v>0</v>
      </c>
      <c r="M1943" s="256">
        <f>IFERROR(_xlfn.MAXIFS('Details local delivery'!AB:AB,'Details local delivery'!B:B,A1943),"-")</f>
        <v>0</v>
      </c>
      <c r="N1943" s="104" t="e">
        <f t="shared" si="296"/>
        <v>#N/A</v>
      </c>
      <c r="O1943" s="104" t="e">
        <f t="shared" si="297"/>
        <v>#N/A</v>
      </c>
      <c r="P1943" s="99">
        <f t="shared" si="298"/>
        <v>0</v>
      </c>
      <c r="Q1943" s="100">
        <f t="shared" si="299"/>
        <v>0</v>
      </c>
      <c r="R1943" s="105" t="e">
        <f t="shared" si="300"/>
        <v>#DIV/0!</v>
      </c>
      <c r="S1943" s="101" t="e">
        <f t="shared" si="301"/>
        <v>#N/A</v>
      </c>
      <c r="T1943" s="102"/>
      <c r="U1943" s="107"/>
      <c r="V1943" s="5"/>
    </row>
    <row r="1944" spans="1:22" ht="15.6" hidden="1" x14ac:dyDescent="0.3">
      <c r="A1944" s="18"/>
      <c r="B1944" s="92" t="str">
        <f>+IFERROR(VLOOKUP(A1944,'Details local delivery'!B:C,2,0),"-")</f>
        <v>-</v>
      </c>
      <c r="C1944" s="93" t="str">
        <f t="shared" si="295"/>
        <v>-</v>
      </c>
      <c r="D1944" s="94" t="str">
        <f>+IFERROR(VLOOKUP(A1944,'Details local delivery'!B:E,4,0),"-")</f>
        <v>-</v>
      </c>
      <c r="E1944" s="94" t="e">
        <f>VLOOKUP(A1944,'Details local delivery'!B:L,11,0)</f>
        <v>#N/A</v>
      </c>
      <c r="F1944" s="94">
        <f>SUMIFS('Details local delivery'!M:M,'Details local delivery'!G:G,'RECAP Delivery Plan '!A1944)</f>
        <v>0</v>
      </c>
      <c r="G1944" s="94" t="e">
        <f>VLOOKUP(A1944,'Details local delivery'!B:J,9,0)</f>
        <v>#N/A</v>
      </c>
      <c r="H1944" s="95">
        <f>SUMIFS('Details local delivery'!K:K,'Details local delivery'!G:G,'RECAP Delivery Plan '!A1944)</f>
        <v>0</v>
      </c>
      <c r="I1944" s="96">
        <f>SUMIFS('Details local delivery'!Y:Y,'Details local delivery'!B:B,A:A)</f>
        <v>0</v>
      </c>
      <c r="J1944" s="97" t="e">
        <f>AVERAGEIFS('Details local delivery'!W:W,'Details local delivery'!B:B,A1944)</f>
        <v>#DIV/0!</v>
      </c>
      <c r="K1944" s="96">
        <f>_xlfn.MAXIFS('Details local delivery'!Z:Z,'Details local delivery'!B:B,A1944)</f>
        <v>0</v>
      </c>
      <c r="L1944" s="96">
        <f>_xlfn.MAXIFS('Details local delivery'!AA:AA,'Details local delivery'!B:B,A1944)</f>
        <v>0</v>
      </c>
      <c r="M1944" s="96">
        <f>_xlfn.MAXIFS('Details local delivery'!AB:AB,'Details local delivery'!B:B,A1944)</f>
        <v>0</v>
      </c>
      <c r="N1944" s="104" t="e">
        <f t="shared" si="296"/>
        <v>#N/A</v>
      </c>
      <c r="O1944" s="104" t="e">
        <f t="shared" si="297"/>
        <v>#N/A</v>
      </c>
      <c r="P1944" s="99">
        <f t="shared" si="298"/>
        <v>0</v>
      </c>
      <c r="Q1944" s="100">
        <f t="shared" si="299"/>
        <v>0</v>
      </c>
      <c r="R1944" s="105" t="e">
        <f t="shared" si="300"/>
        <v>#DIV/0!</v>
      </c>
      <c r="S1944" s="101" t="e">
        <f t="shared" si="301"/>
        <v>#N/A</v>
      </c>
      <c r="T1944" s="102"/>
      <c r="U1944" s="107"/>
      <c r="V1944" s="5"/>
    </row>
    <row r="1945" spans="1:22" ht="15.6" hidden="1" x14ac:dyDescent="0.3">
      <c r="A1945" s="18"/>
      <c r="B1945" s="92" t="str">
        <f>+IFERROR(VLOOKUP(A1945,'Details local delivery'!B:C,2,0),"-")</f>
        <v>-</v>
      </c>
      <c r="C1945" s="93" t="str">
        <f t="shared" si="295"/>
        <v>-</v>
      </c>
      <c r="D1945" s="94" t="str">
        <f>+IFERROR(VLOOKUP(A1945,'Details local delivery'!B:E,4,0),"-")</f>
        <v>-</v>
      </c>
      <c r="E1945" s="94" t="e">
        <f>VLOOKUP(A1945,'Details local delivery'!B:L,11,0)</f>
        <v>#N/A</v>
      </c>
      <c r="F1945" s="94">
        <f>SUMIFS('Details local delivery'!M:M,'Details local delivery'!G:G,'RECAP Delivery Plan '!A1945)</f>
        <v>0</v>
      </c>
      <c r="G1945" s="94" t="e">
        <f>VLOOKUP(A1945,'Details local delivery'!B:J,9,0)</f>
        <v>#N/A</v>
      </c>
      <c r="H1945" s="95">
        <f>SUMIFS('Details local delivery'!K:K,'Details local delivery'!G:G,'RECAP Delivery Plan '!A1945)</f>
        <v>0</v>
      </c>
      <c r="I1945" s="96">
        <f>SUMIFS('Details local delivery'!Y:Y,'Details local delivery'!B:B,A:A)</f>
        <v>0</v>
      </c>
      <c r="J1945" s="97" t="e">
        <f>AVERAGEIFS('Details local delivery'!W:W,'Details local delivery'!B:B,A1945)</f>
        <v>#DIV/0!</v>
      </c>
      <c r="K1945" s="96">
        <f>_xlfn.MAXIFS('Details local delivery'!Z:Z,'Details local delivery'!B:B,A1945)</f>
        <v>0</v>
      </c>
      <c r="L1945" s="96">
        <f>_xlfn.MAXIFS('Details local delivery'!AA:AA,'Details local delivery'!B:B,A1945)</f>
        <v>0</v>
      </c>
      <c r="M1945" s="96">
        <f>_xlfn.MAXIFS('Details local delivery'!AB:AB,'Details local delivery'!B:B,A1945)</f>
        <v>0</v>
      </c>
      <c r="N1945" s="104" t="e">
        <f t="shared" si="296"/>
        <v>#N/A</v>
      </c>
      <c r="O1945" s="104" t="e">
        <f t="shared" si="297"/>
        <v>#N/A</v>
      </c>
      <c r="P1945" s="99">
        <f t="shared" si="298"/>
        <v>0</v>
      </c>
      <c r="Q1945" s="100">
        <f t="shared" si="299"/>
        <v>0</v>
      </c>
      <c r="R1945" s="105" t="e">
        <f t="shared" si="300"/>
        <v>#DIV/0!</v>
      </c>
      <c r="S1945" s="101" t="e">
        <f t="shared" si="301"/>
        <v>#N/A</v>
      </c>
      <c r="T1945" s="102"/>
      <c r="U1945" s="107"/>
      <c r="V1945" s="5"/>
    </row>
    <row r="1946" spans="1:22" ht="15.6" hidden="1" x14ac:dyDescent="0.3">
      <c r="A1946" s="18"/>
      <c r="B1946" s="92" t="str">
        <f>+IFERROR(VLOOKUP(A1946,'Details local delivery'!B:C,2,0),"-")</f>
        <v>-</v>
      </c>
      <c r="C1946" s="93" t="str">
        <f t="shared" si="295"/>
        <v>-</v>
      </c>
      <c r="D1946" s="94" t="str">
        <f>+IFERROR(VLOOKUP(A1946,'Details local delivery'!B:E,4,0),"-")</f>
        <v>-</v>
      </c>
      <c r="E1946" s="94" t="e">
        <f>VLOOKUP(A1946,'Details local delivery'!B:L,11,0)</f>
        <v>#N/A</v>
      </c>
      <c r="F1946" s="94">
        <f>SUMIFS('Details local delivery'!M:M,'Details local delivery'!G:G,'RECAP Delivery Plan '!A1946)</f>
        <v>0</v>
      </c>
      <c r="G1946" s="94" t="e">
        <f>VLOOKUP(A1946,'Details local delivery'!B:J,9,0)</f>
        <v>#N/A</v>
      </c>
      <c r="H1946" s="95">
        <f>SUMIFS('Details local delivery'!K:K,'Details local delivery'!G:G,'RECAP Delivery Plan '!A1946)</f>
        <v>0</v>
      </c>
      <c r="I1946" s="96">
        <f>SUMIFS('Details local delivery'!Y:Y,'Details local delivery'!B:B,A:A)</f>
        <v>0</v>
      </c>
      <c r="J1946" s="97" t="e">
        <f>AVERAGEIFS('Details local delivery'!W:W,'Details local delivery'!B:B,A1946)</f>
        <v>#DIV/0!</v>
      </c>
      <c r="K1946" s="96">
        <f>_xlfn.MAXIFS('Details local delivery'!Z:Z,'Details local delivery'!B:B,A1946)</f>
        <v>0</v>
      </c>
      <c r="L1946" s="96">
        <f>_xlfn.MAXIFS('Details local delivery'!AA:AA,'Details local delivery'!B:B,A1946)</f>
        <v>0</v>
      </c>
      <c r="M1946" s="96">
        <f>_xlfn.MAXIFS('Details local delivery'!AB:AB,'Details local delivery'!B:B,A1946)</f>
        <v>0</v>
      </c>
      <c r="N1946" s="104" t="e">
        <f t="shared" si="296"/>
        <v>#N/A</v>
      </c>
      <c r="O1946" s="104" t="e">
        <f t="shared" si="297"/>
        <v>#N/A</v>
      </c>
      <c r="P1946" s="99">
        <f t="shared" si="298"/>
        <v>0</v>
      </c>
      <c r="Q1946" s="100">
        <f t="shared" si="299"/>
        <v>0</v>
      </c>
      <c r="R1946" s="105" t="e">
        <f t="shared" si="300"/>
        <v>#DIV/0!</v>
      </c>
      <c r="S1946" s="101" t="e">
        <f t="shared" si="301"/>
        <v>#N/A</v>
      </c>
      <c r="T1946" s="102"/>
      <c r="U1946" s="107"/>
      <c r="V1946" s="5"/>
    </row>
    <row r="1947" spans="1:22" ht="15.6" hidden="1" x14ac:dyDescent="0.3">
      <c r="A1947" s="18"/>
      <c r="B1947" s="92" t="str">
        <f>+IFERROR(VLOOKUP(A1947,'Details local delivery'!B:C,2,0),"-")</f>
        <v>-</v>
      </c>
      <c r="C1947" s="93" t="str">
        <f t="shared" si="295"/>
        <v>-</v>
      </c>
      <c r="D1947" s="94" t="str">
        <f>+IFERROR(VLOOKUP(A1947,'Details local delivery'!B:E,4,0),"-")</f>
        <v>-</v>
      </c>
      <c r="E1947" s="94" t="e">
        <f>VLOOKUP(A1947,'Details local delivery'!B:L,11,0)</f>
        <v>#N/A</v>
      </c>
      <c r="F1947" s="94">
        <f>SUMIFS('Details local delivery'!M:M,'Details local delivery'!G:G,'RECAP Delivery Plan '!A1947)</f>
        <v>0</v>
      </c>
      <c r="G1947" s="94" t="e">
        <f>VLOOKUP(A1947,'Details local delivery'!B:J,9,0)</f>
        <v>#N/A</v>
      </c>
      <c r="H1947" s="95">
        <f>SUMIFS('Details local delivery'!K:K,'Details local delivery'!G:G,'RECAP Delivery Plan '!A1947)</f>
        <v>0</v>
      </c>
      <c r="I1947" s="96">
        <f>SUMIFS('Details local delivery'!Y:Y,'Details local delivery'!B:B,A:A)</f>
        <v>0</v>
      </c>
      <c r="J1947" s="97" t="e">
        <f>AVERAGEIFS('Details local delivery'!W:W,'Details local delivery'!B:B,A1947)</f>
        <v>#DIV/0!</v>
      </c>
      <c r="K1947" s="96">
        <f>_xlfn.MAXIFS('Details local delivery'!Z:Z,'Details local delivery'!B:B,A1947)</f>
        <v>0</v>
      </c>
      <c r="L1947" s="96">
        <f>_xlfn.MAXIFS('Details local delivery'!AA:AA,'Details local delivery'!B:B,A1947)</f>
        <v>0</v>
      </c>
      <c r="M1947" s="96">
        <f>_xlfn.MAXIFS('Details local delivery'!AB:AB,'Details local delivery'!B:B,A1947)</f>
        <v>0</v>
      </c>
      <c r="N1947" s="104" t="e">
        <f t="shared" si="296"/>
        <v>#N/A</v>
      </c>
      <c r="O1947" s="104" t="e">
        <f t="shared" si="297"/>
        <v>#N/A</v>
      </c>
      <c r="P1947" s="99">
        <f t="shared" si="298"/>
        <v>0</v>
      </c>
      <c r="Q1947" s="100">
        <f t="shared" si="299"/>
        <v>0</v>
      </c>
      <c r="R1947" s="105" t="e">
        <f t="shared" si="300"/>
        <v>#DIV/0!</v>
      </c>
      <c r="S1947" s="101" t="e">
        <f t="shared" si="301"/>
        <v>#N/A</v>
      </c>
      <c r="T1947" s="102"/>
      <c r="U1947" s="107"/>
      <c r="V1947" s="5"/>
    </row>
    <row r="1948" spans="1:22" ht="15.6" hidden="1" x14ac:dyDescent="0.3">
      <c r="A1948" s="18"/>
      <c r="B1948" s="92" t="str">
        <f>+IFERROR(VLOOKUP(A1948,'Details local delivery'!B:C,2,0),"-")</f>
        <v>-</v>
      </c>
      <c r="C1948" s="93" t="str">
        <f t="shared" si="295"/>
        <v>-</v>
      </c>
      <c r="D1948" s="94" t="str">
        <f>+IFERROR(VLOOKUP(A1948,'Details local delivery'!B:E,4,0),"-")</f>
        <v>-</v>
      </c>
      <c r="E1948" s="94" t="e">
        <f>VLOOKUP(A1948,'Details local delivery'!B:L,11,0)</f>
        <v>#N/A</v>
      </c>
      <c r="F1948" s="94">
        <f>SUMIFS('Details local delivery'!M:M,'Details local delivery'!G:G,'RECAP Delivery Plan '!A1948)</f>
        <v>0</v>
      </c>
      <c r="G1948" s="94" t="e">
        <f>VLOOKUP(A1948,'Details local delivery'!B:J,9,0)</f>
        <v>#N/A</v>
      </c>
      <c r="H1948" s="95">
        <f>SUMIFS('Details local delivery'!K:K,'Details local delivery'!G:G,'RECAP Delivery Plan '!A1948)</f>
        <v>0</v>
      </c>
      <c r="I1948" s="96">
        <f>SUMIFS('Details local delivery'!Y:Y,'Details local delivery'!B:B,A:A)</f>
        <v>0</v>
      </c>
      <c r="J1948" s="97" t="e">
        <f>AVERAGEIFS('Details local delivery'!W:W,'Details local delivery'!B:B,A1948)</f>
        <v>#DIV/0!</v>
      </c>
      <c r="K1948" s="96">
        <f>_xlfn.MAXIFS('Details local delivery'!Z:Z,'Details local delivery'!B:B,A1948)</f>
        <v>0</v>
      </c>
      <c r="L1948" s="96">
        <f>_xlfn.MAXIFS('Details local delivery'!AA:AA,'Details local delivery'!B:B,A1948)</f>
        <v>0</v>
      </c>
      <c r="M1948" s="256">
        <f>IFERROR(_xlfn.MAXIFS('Details local delivery'!AB:AB,'Details local delivery'!B:B,A1948),"-")</f>
        <v>0</v>
      </c>
      <c r="N1948" s="104" t="e">
        <f t="shared" si="296"/>
        <v>#N/A</v>
      </c>
      <c r="O1948" s="104" t="e">
        <f t="shared" si="297"/>
        <v>#N/A</v>
      </c>
      <c r="P1948" s="99">
        <f t="shared" si="298"/>
        <v>0</v>
      </c>
      <c r="Q1948" s="100">
        <f t="shared" si="299"/>
        <v>0</v>
      </c>
      <c r="R1948" s="105" t="e">
        <f t="shared" si="300"/>
        <v>#DIV/0!</v>
      </c>
      <c r="S1948" s="101" t="e">
        <f t="shared" si="301"/>
        <v>#N/A</v>
      </c>
      <c r="T1948" s="102"/>
      <c r="U1948" s="107"/>
      <c r="V1948" s="5"/>
    </row>
    <row r="1949" spans="1:22" ht="15.6" hidden="1" x14ac:dyDescent="0.3">
      <c r="A1949" s="18"/>
      <c r="B1949" s="92" t="str">
        <f>+IFERROR(VLOOKUP(A1949,'Details local delivery'!B:C,2,0),"-")</f>
        <v>-</v>
      </c>
      <c r="C1949" s="93" t="str">
        <f t="shared" si="295"/>
        <v>-</v>
      </c>
      <c r="D1949" s="94" t="str">
        <f>+IFERROR(VLOOKUP(A1949,'Details local delivery'!B:E,4,0),"-")</f>
        <v>-</v>
      </c>
      <c r="E1949" s="94" t="e">
        <f>VLOOKUP(A1949,'Details local delivery'!B:L,11,0)</f>
        <v>#N/A</v>
      </c>
      <c r="F1949" s="94">
        <f>SUMIFS('Details local delivery'!M:M,'Details local delivery'!G:G,'RECAP Delivery Plan '!A1949)</f>
        <v>0</v>
      </c>
      <c r="G1949" s="94" t="e">
        <f>VLOOKUP(A1949,'Details local delivery'!B:J,9,0)</f>
        <v>#N/A</v>
      </c>
      <c r="H1949" s="95">
        <f>SUMIFS('Details local delivery'!K:K,'Details local delivery'!G:G,'RECAP Delivery Plan '!A1949)</f>
        <v>0</v>
      </c>
      <c r="I1949" s="96">
        <f>SUMIFS('Details local delivery'!Y:Y,'Details local delivery'!B:B,A:A)</f>
        <v>0</v>
      </c>
      <c r="J1949" s="97" t="e">
        <f>AVERAGEIFS('Details local delivery'!W:W,'Details local delivery'!B:B,A1949)</f>
        <v>#DIV/0!</v>
      </c>
      <c r="K1949" s="96">
        <f>_xlfn.MAXIFS('Details local delivery'!Z:Z,'Details local delivery'!B:B,A1949)</f>
        <v>0</v>
      </c>
      <c r="L1949" s="96">
        <f>_xlfn.MAXIFS('Details local delivery'!AA:AA,'Details local delivery'!B:B,A1949)</f>
        <v>0</v>
      </c>
      <c r="M1949" s="256">
        <f>IFERROR(_xlfn.MAXIFS('Details local delivery'!AB:AB,'Details local delivery'!B:B,A1949),"-")</f>
        <v>0</v>
      </c>
      <c r="N1949" s="104" t="e">
        <f t="shared" si="296"/>
        <v>#N/A</v>
      </c>
      <c r="O1949" s="104" t="e">
        <f t="shared" si="297"/>
        <v>#N/A</v>
      </c>
      <c r="P1949" s="99">
        <f t="shared" si="298"/>
        <v>0</v>
      </c>
      <c r="Q1949" s="100">
        <f t="shared" si="299"/>
        <v>0</v>
      </c>
      <c r="R1949" s="105" t="e">
        <f t="shared" si="300"/>
        <v>#DIV/0!</v>
      </c>
      <c r="S1949" s="101" t="e">
        <f t="shared" si="301"/>
        <v>#N/A</v>
      </c>
      <c r="T1949" s="102"/>
      <c r="U1949" s="107"/>
      <c r="V1949" s="5"/>
    </row>
    <row r="1950" spans="1:22" ht="15.6" hidden="1" x14ac:dyDescent="0.3">
      <c r="A1950" s="18"/>
      <c r="B1950" s="92" t="str">
        <f>+IFERROR(VLOOKUP(A1950,'Details local delivery'!B:C,2,0),"-")</f>
        <v>-</v>
      </c>
      <c r="C1950" s="93" t="str">
        <f t="shared" si="295"/>
        <v>-</v>
      </c>
      <c r="D1950" s="94" t="str">
        <f>+IFERROR(VLOOKUP(A1950,'Details local delivery'!B:E,4,0),"-")</f>
        <v>-</v>
      </c>
      <c r="E1950" s="94" t="e">
        <f>VLOOKUP(A1950,'Details local delivery'!B:L,11,0)</f>
        <v>#N/A</v>
      </c>
      <c r="F1950" s="94">
        <f>SUMIFS('Details local delivery'!M:M,'Details local delivery'!G:G,'RECAP Delivery Plan '!A1950)</f>
        <v>0</v>
      </c>
      <c r="G1950" s="94" t="e">
        <f>VLOOKUP(A1950,'Details local delivery'!B:J,9,0)</f>
        <v>#N/A</v>
      </c>
      <c r="H1950" s="95">
        <f>SUMIFS('Details local delivery'!K:K,'Details local delivery'!G:G,'RECAP Delivery Plan '!A1950)</f>
        <v>0</v>
      </c>
      <c r="I1950" s="96">
        <f>SUMIFS('Details local delivery'!Y:Y,'Details local delivery'!B:B,A:A)</f>
        <v>0</v>
      </c>
      <c r="J1950" s="97" t="e">
        <f>AVERAGEIFS('Details local delivery'!W:W,'Details local delivery'!B:B,A1950)</f>
        <v>#DIV/0!</v>
      </c>
      <c r="K1950" s="96">
        <f>_xlfn.MAXIFS('Details local delivery'!Z:Z,'Details local delivery'!B:B,A1950)</f>
        <v>0</v>
      </c>
      <c r="L1950" s="96">
        <f>_xlfn.MAXIFS('Details local delivery'!AA:AA,'Details local delivery'!B:B,A1950)</f>
        <v>0</v>
      </c>
      <c r="M1950" s="256">
        <f>IFERROR(_xlfn.MAXIFS('Details local delivery'!AB:AB,'Details local delivery'!B:B,A1950),"-")</f>
        <v>0</v>
      </c>
      <c r="N1950" s="104" t="e">
        <f t="shared" si="296"/>
        <v>#N/A</v>
      </c>
      <c r="O1950" s="104" t="e">
        <f t="shared" si="297"/>
        <v>#N/A</v>
      </c>
      <c r="P1950" s="99">
        <f t="shared" si="298"/>
        <v>0</v>
      </c>
      <c r="Q1950" s="100">
        <f t="shared" si="299"/>
        <v>0</v>
      </c>
      <c r="R1950" s="105" t="e">
        <f t="shared" si="300"/>
        <v>#DIV/0!</v>
      </c>
      <c r="S1950" s="101" t="e">
        <f t="shared" si="301"/>
        <v>#N/A</v>
      </c>
      <c r="T1950" s="102"/>
      <c r="U1950" s="107"/>
      <c r="V1950" s="5"/>
    </row>
    <row r="1951" spans="1:22" ht="15.6" hidden="1" x14ac:dyDescent="0.3">
      <c r="A1951" s="18"/>
      <c r="B1951" s="92" t="str">
        <f>+IFERROR(VLOOKUP(A1951,'Details local delivery'!B:C,2,0),"-")</f>
        <v>-</v>
      </c>
      <c r="C1951" s="93" t="str">
        <f t="shared" si="295"/>
        <v>-</v>
      </c>
      <c r="D1951" s="94" t="str">
        <f>+IFERROR(VLOOKUP(A1951,'Details local delivery'!B:E,4,0),"-")</f>
        <v>-</v>
      </c>
      <c r="E1951" s="94" t="e">
        <f>VLOOKUP(A1951,'Details local delivery'!B:L,11,0)</f>
        <v>#N/A</v>
      </c>
      <c r="F1951" s="94">
        <f>SUMIFS('Details local delivery'!M:M,'Details local delivery'!G:G,'RECAP Delivery Plan '!A1951)</f>
        <v>0</v>
      </c>
      <c r="G1951" s="94" t="e">
        <f>VLOOKUP(A1951,'Details local delivery'!B:J,9,0)</f>
        <v>#N/A</v>
      </c>
      <c r="H1951" s="95">
        <f>SUMIFS('Details local delivery'!K:K,'Details local delivery'!G:G,'RECAP Delivery Plan '!A1951)</f>
        <v>0</v>
      </c>
      <c r="I1951" s="96">
        <f>SUMIFS('Details local delivery'!Y:Y,'Details local delivery'!B:B,A:A)</f>
        <v>0</v>
      </c>
      <c r="J1951" s="97" t="e">
        <f>AVERAGEIFS('Details local delivery'!W:W,'Details local delivery'!B:B,A1951)</f>
        <v>#DIV/0!</v>
      </c>
      <c r="K1951" s="96">
        <f>_xlfn.MAXIFS('Details local delivery'!Z:Z,'Details local delivery'!B:B,A1951)</f>
        <v>0</v>
      </c>
      <c r="L1951" s="96">
        <f>_xlfn.MAXIFS('Details local delivery'!AA:AA,'Details local delivery'!B:B,A1951)</f>
        <v>0</v>
      </c>
      <c r="M1951" s="256">
        <f>IFERROR(_xlfn.MAXIFS('Details local delivery'!AB:AB,'Details local delivery'!B:B,A1951),"-")</f>
        <v>0</v>
      </c>
      <c r="N1951" s="104" t="e">
        <f t="shared" si="296"/>
        <v>#N/A</v>
      </c>
      <c r="O1951" s="104" t="e">
        <f t="shared" si="297"/>
        <v>#N/A</v>
      </c>
      <c r="P1951" s="99">
        <f t="shared" si="298"/>
        <v>0</v>
      </c>
      <c r="Q1951" s="100">
        <f t="shared" si="299"/>
        <v>0</v>
      </c>
      <c r="R1951" s="105" t="e">
        <f t="shared" si="300"/>
        <v>#DIV/0!</v>
      </c>
      <c r="S1951" s="101" t="e">
        <f t="shared" si="301"/>
        <v>#N/A</v>
      </c>
      <c r="T1951" s="102"/>
      <c r="U1951" s="107"/>
      <c r="V1951" s="5"/>
    </row>
    <row r="1952" spans="1:22" ht="15.6" hidden="1" x14ac:dyDescent="0.3">
      <c r="A1952" s="18"/>
      <c r="B1952" s="92" t="str">
        <f>+IFERROR(VLOOKUP(A1952,'Details local delivery'!B:C,2,0),"-")</f>
        <v>-</v>
      </c>
      <c r="C1952" s="93" t="str">
        <f t="shared" si="295"/>
        <v>-</v>
      </c>
      <c r="D1952" s="94" t="str">
        <f>+IFERROR(VLOOKUP(A1952,'Details local delivery'!B:E,4,0),"-")</f>
        <v>-</v>
      </c>
      <c r="E1952" s="94" t="e">
        <f>VLOOKUP(A1952,'Details local delivery'!B:L,11,0)</f>
        <v>#N/A</v>
      </c>
      <c r="F1952" s="94">
        <f>SUMIFS('Details local delivery'!M:M,'Details local delivery'!G:G,'RECAP Delivery Plan '!A1952)</f>
        <v>0</v>
      </c>
      <c r="G1952" s="94" t="e">
        <f>VLOOKUP(A1952,'Details local delivery'!B:J,9,0)</f>
        <v>#N/A</v>
      </c>
      <c r="H1952" s="95">
        <f>SUMIFS('Details local delivery'!K:K,'Details local delivery'!G:G,'RECAP Delivery Plan '!A1952)</f>
        <v>0</v>
      </c>
      <c r="I1952" s="96">
        <f>SUMIFS('Details local delivery'!Y:Y,'Details local delivery'!B:B,A:A)</f>
        <v>0</v>
      </c>
      <c r="J1952" s="97" t="e">
        <f>AVERAGEIFS('Details local delivery'!W:W,'Details local delivery'!B:B,A1952)</f>
        <v>#DIV/0!</v>
      </c>
      <c r="K1952" s="96">
        <f>_xlfn.MAXIFS('Details local delivery'!Z:Z,'Details local delivery'!B:B,A1952)</f>
        <v>0</v>
      </c>
      <c r="L1952" s="96">
        <f>_xlfn.MAXIFS('Details local delivery'!AA:AA,'Details local delivery'!B:B,A1952)</f>
        <v>0</v>
      </c>
      <c r="M1952" s="256">
        <f>IFERROR(_xlfn.MAXIFS('Details local delivery'!AB:AB,'Details local delivery'!B:B,A1952),"-")</f>
        <v>0</v>
      </c>
      <c r="N1952" s="104" t="e">
        <f t="shared" si="296"/>
        <v>#N/A</v>
      </c>
      <c r="O1952" s="104" t="e">
        <f t="shared" si="297"/>
        <v>#N/A</v>
      </c>
      <c r="P1952" s="99">
        <f t="shared" si="298"/>
        <v>0</v>
      </c>
      <c r="Q1952" s="100">
        <f t="shared" si="299"/>
        <v>0</v>
      </c>
      <c r="R1952" s="105" t="e">
        <f t="shared" si="300"/>
        <v>#DIV/0!</v>
      </c>
      <c r="S1952" s="101" t="e">
        <f t="shared" si="301"/>
        <v>#N/A</v>
      </c>
      <c r="T1952" s="102"/>
      <c r="U1952" s="107"/>
      <c r="V1952" s="5"/>
    </row>
    <row r="1953" spans="1:22" ht="15.6" hidden="1" x14ac:dyDescent="0.3">
      <c r="A1953" s="18"/>
      <c r="B1953" s="92" t="str">
        <f>+IFERROR(VLOOKUP(A1953,'Details local delivery'!B:C,2,0),"-")</f>
        <v>-</v>
      </c>
      <c r="C1953" s="93" t="str">
        <f t="shared" si="295"/>
        <v>-</v>
      </c>
      <c r="D1953" s="94" t="str">
        <f>+IFERROR(VLOOKUP(A1953,'Details local delivery'!B:E,4,0),"-")</f>
        <v>-</v>
      </c>
      <c r="E1953" s="94" t="e">
        <f>VLOOKUP(A1953,'Details local delivery'!B:L,11,0)</f>
        <v>#N/A</v>
      </c>
      <c r="F1953" s="94">
        <f>SUMIFS('Details local delivery'!M:M,'Details local delivery'!G:G,'RECAP Delivery Plan '!A1953)</f>
        <v>0</v>
      </c>
      <c r="G1953" s="94" t="e">
        <f>VLOOKUP(A1953,'Details local delivery'!B:J,9,0)</f>
        <v>#N/A</v>
      </c>
      <c r="H1953" s="95">
        <f>SUMIFS('Details local delivery'!K:K,'Details local delivery'!G:G,'RECAP Delivery Plan '!A1953)</f>
        <v>0</v>
      </c>
      <c r="I1953" s="96">
        <f>SUMIFS('Details local delivery'!Y:Y,'Details local delivery'!B:B,A:A)</f>
        <v>0</v>
      </c>
      <c r="J1953" s="97" t="e">
        <f>AVERAGEIFS('Details local delivery'!W:W,'Details local delivery'!B:B,A1953)</f>
        <v>#DIV/0!</v>
      </c>
      <c r="K1953" s="96">
        <f>_xlfn.MAXIFS('Details local delivery'!Z:Z,'Details local delivery'!B:B,A1953)</f>
        <v>0</v>
      </c>
      <c r="L1953" s="96">
        <f>_xlfn.MAXIFS('Details local delivery'!AA:AA,'Details local delivery'!B:B,A1953)</f>
        <v>0</v>
      </c>
      <c r="M1953" s="96">
        <f>_xlfn.MAXIFS('Details local delivery'!AB:AB,'Details local delivery'!B:B,A1953)</f>
        <v>0</v>
      </c>
      <c r="N1953" s="104" t="e">
        <f t="shared" si="296"/>
        <v>#N/A</v>
      </c>
      <c r="O1953" s="104" t="e">
        <f t="shared" si="297"/>
        <v>#N/A</v>
      </c>
      <c r="P1953" s="99">
        <f t="shared" si="298"/>
        <v>0</v>
      </c>
      <c r="Q1953" s="100">
        <f t="shared" si="299"/>
        <v>0</v>
      </c>
      <c r="R1953" s="105" t="e">
        <f t="shared" si="300"/>
        <v>#DIV/0!</v>
      </c>
      <c r="S1953" s="101" t="e">
        <f t="shared" si="301"/>
        <v>#N/A</v>
      </c>
      <c r="T1953" s="102"/>
      <c r="U1953" s="107"/>
      <c r="V1953" s="5"/>
    </row>
    <row r="1954" spans="1:22" ht="15.6" hidden="1" x14ac:dyDescent="0.3">
      <c r="A1954" s="18"/>
      <c r="B1954" s="92" t="str">
        <f>+IFERROR(VLOOKUP(A1954,'Details local delivery'!B:C,2,0),"-")</f>
        <v>-</v>
      </c>
      <c r="C1954" s="93" t="str">
        <f t="shared" si="295"/>
        <v>-</v>
      </c>
      <c r="D1954" s="94" t="str">
        <f>+IFERROR(VLOOKUP(A1954,'Details local delivery'!B:E,4,0),"-")</f>
        <v>-</v>
      </c>
      <c r="E1954" s="94" t="e">
        <f>VLOOKUP(A1954,'Details local delivery'!B:L,11,0)</f>
        <v>#N/A</v>
      </c>
      <c r="F1954" s="94">
        <f>SUMIFS('Details local delivery'!M:M,'Details local delivery'!G:G,'RECAP Delivery Plan '!A1954)</f>
        <v>0</v>
      </c>
      <c r="G1954" s="94" t="e">
        <f>VLOOKUP(A1954,'Details local delivery'!B:J,9,0)</f>
        <v>#N/A</v>
      </c>
      <c r="H1954" s="95">
        <f>SUMIFS('Details local delivery'!K:K,'Details local delivery'!G:G,'RECAP Delivery Plan '!A1954)</f>
        <v>0</v>
      </c>
      <c r="I1954" s="96">
        <f>SUMIFS('Details local delivery'!Y:Y,'Details local delivery'!B:B,A:A)</f>
        <v>0</v>
      </c>
      <c r="J1954" s="97" t="e">
        <f>AVERAGEIFS('Details local delivery'!W:W,'Details local delivery'!B:B,A1954)</f>
        <v>#DIV/0!</v>
      </c>
      <c r="K1954" s="96">
        <f>_xlfn.MAXIFS('Details local delivery'!Z:Z,'Details local delivery'!B:B,A1954)</f>
        <v>0</v>
      </c>
      <c r="L1954" s="96">
        <f>_xlfn.MAXIFS('Details local delivery'!AA:AA,'Details local delivery'!B:B,A1954)</f>
        <v>0</v>
      </c>
      <c r="M1954" s="256">
        <f>IFERROR(_xlfn.MAXIFS('Details local delivery'!AB:AB,'Details local delivery'!B:B,A1954),"-")</f>
        <v>0</v>
      </c>
      <c r="N1954" s="104" t="e">
        <f t="shared" si="296"/>
        <v>#N/A</v>
      </c>
      <c r="O1954" s="104" t="e">
        <f t="shared" si="297"/>
        <v>#N/A</v>
      </c>
      <c r="P1954" s="99">
        <f t="shared" si="298"/>
        <v>0</v>
      </c>
      <c r="Q1954" s="100">
        <f t="shared" si="299"/>
        <v>0</v>
      </c>
      <c r="R1954" s="105" t="e">
        <f t="shared" si="300"/>
        <v>#DIV/0!</v>
      </c>
      <c r="S1954" s="101" t="e">
        <f t="shared" si="301"/>
        <v>#N/A</v>
      </c>
      <c r="T1954" s="102"/>
      <c r="U1954" s="107"/>
      <c r="V1954" s="5"/>
    </row>
    <row r="1955" spans="1:22" ht="15.6" hidden="1" x14ac:dyDescent="0.3">
      <c r="A1955" s="18"/>
      <c r="B1955" s="92" t="str">
        <f>+IFERROR(VLOOKUP(A1955,'Details local delivery'!B:C,2,0),"-")</f>
        <v>-</v>
      </c>
      <c r="C1955" s="93" t="str">
        <f t="shared" si="295"/>
        <v>-</v>
      </c>
      <c r="D1955" s="94" t="str">
        <f>+IFERROR(VLOOKUP(A1955,'Details local delivery'!B:E,4,0),"-")</f>
        <v>-</v>
      </c>
      <c r="E1955" s="94" t="e">
        <f>VLOOKUP(A1955,'Details local delivery'!B:L,11,0)</f>
        <v>#N/A</v>
      </c>
      <c r="F1955" s="94">
        <f>SUMIFS('Details local delivery'!M:M,'Details local delivery'!G:G,'RECAP Delivery Plan '!A1955)</f>
        <v>0</v>
      </c>
      <c r="G1955" s="94" t="e">
        <f>VLOOKUP(A1955,'Details local delivery'!B:J,9,0)</f>
        <v>#N/A</v>
      </c>
      <c r="H1955" s="95">
        <f>SUMIFS('Details local delivery'!K:K,'Details local delivery'!G:G,'RECAP Delivery Plan '!A1955)</f>
        <v>0</v>
      </c>
      <c r="I1955" s="96">
        <f>SUMIFS('Details local delivery'!Y:Y,'Details local delivery'!B:B,A:A)</f>
        <v>0</v>
      </c>
      <c r="J1955" s="97" t="e">
        <f>AVERAGEIFS('Details local delivery'!W:W,'Details local delivery'!B:B,A1955)</f>
        <v>#DIV/0!</v>
      </c>
      <c r="K1955" s="96">
        <f>_xlfn.MAXIFS('Details local delivery'!Z:Z,'Details local delivery'!B:B,A1955)</f>
        <v>0</v>
      </c>
      <c r="L1955" s="96">
        <f>_xlfn.MAXIFS('Details local delivery'!AA:AA,'Details local delivery'!B:B,A1955)</f>
        <v>0</v>
      </c>
      <c r="M1955" s="256">
        <f>IFERROR(_xlfn.MAXIFS('Details local delivery'!AB:AB,'Details local delivery'!B:B,A1955),"-")</f>
        <v>0</v>
      </c>
      <c r="N1955" s="104" t="e">
        <f t="shared" si="296"/>
        <v>#N/A</v>
      </c>
      <c r="O1955" s="104" t="e">
        <f t="shared" si="297"/>
        <v>#N/A</v>
      </c>
      <c r="P1955" s="99">
        <f t="shared" si="298"/>
        <v>0</v>
      </c>
      <c r="Q1955" s="100">
        <f t="shared" si="299"/>
        <v>0</v>
      </c>
      <c r="R1955" s="105" t="e">
        <f t="shared" si="300"/>
        <v>#DIV/0!</v>
      </c>
      <c r="S1955" s="101" t="e">
        <f t="shared" si="301"/>
        <v>#N/A</v>
      </c>
      <c r="T1955" s="102"/>
      <c r="U1955" s="107"/>
      <c r="V1955" s="5"/>
    </row>
    <row r="1956" spans="1:22" ht="15.6" hidden="1" x14ac:dyDescent="0.3">
      <c r="A1956" s="18"/>
      <c r="B1956" s="92" t="str">
        <f>+IFERROR(VLOOKUP(A1956,'Details local delivery'!B:C,2,0),"-")</f>
        <v>-</v>
      </c>
      <c r="C1956" s="93" t="str">
        <f t="shared" si="295"/>
        <v>-</v>
      </c>
      <c r="D1956" s="94" t="str">
        <f>+IFERROR(VLOOKUP(A1956,'Details local delivery'!B:E,4,0),"-")</f>
        <v>-</v>
      </c>
      <c r="E1956" s="94" t="e">
        <f>VLOOKUP(A1956,'Details local delivery'!B:L,11,0)</f>
        <v>#N/A</v>
      </c>
      <c r="F1956" s="94">
        <f>SUMIFS('Details local delivery'!M:M,'Details local delivery'!G:G,'RECAP Delivery Plan '!A1956)</f>
        <v>0</v>
      </c>
      <c r="G1956" s="94" t="e">
        <f>VLOOKUP(A1956,'Details local delivery'!B:J,9,0)</f>
        <v>#N/A</v>
      </c>
      <c r="H1956" s="95">
        <f>SUMIFS('Details local delivery'!K:K,'Details local delivery'!G:G,'RECAP Delivery Plan '!A1956)</f>
        <v>0</v>
      </c>
      <c r="I1956" s="96">
        <f>SUMIFS('Details local delivery'!Y:Y,'Details local delivery'!B:B,A:A)</f>
        <v>0</v>
      </c>
      <c r="J1956" s="97" t="e">
        <f>AVERAGEIFS('Details local delivery'!W:W,'Details local delivery'!B:B,A1956)</f>
        <v>#DIV/0!</v>
      </c>
      <c r="K1956" s="96">
        <f>_xlfn.MAXIFS('Details local delivery'!Z:Z,'Details local delivery'!B:B,A1956)</f>
        <v>0</v>
      </c>
      <c r="L1956" s="96">
        <f>_xlfn.MAXIFS('Details local delivery'!AA:AA,'Details local delivery'!B:B,A1956)</f>
        <v>0</v>
      </c>
      <c r="M1956" s="256">
        <f>IFERROR(_xlfn.MAXIFS('Details local delivery'!AB:AB,'Details local delivery'!B:B,A1956),"-")</f>
        <v>0</v>
      </c>
      <c r="N1956" s="104" t="e">
        <f t="shared" si="296"/>
        <v>#N/A</v>
      </c>
      <c r="O1956" s="104" t="e">
        <f t="shared" si="297"/>
        <v>#N/A</v>
      </c>
      <c r="P1956" s="99">
        <f t="shared" si="298"/>
        <v>0</v>
      </c>
      <c r="Q1956" s="100">
        <f t="shared" si="299"/>
        <v>0</v>
      </c>
      <c r="R1956" s="105" t="e">
        <f t="shared" si="300"/>
        <v>#DIV/0!</v>
      </c>
      <c r="S1956" s="101" t="e">
        <f t="shared" si="301"/>
        <v>#N/A</v>
      </c>
      <c r="T1956" s="102"/>
      <c r="U1956" s="107"/>
      <c r="V1956" s="5"/>
    </row>
    <row r="1957" spans="1:22" ht="15.6" hidden="1" x14ac:dyDescent="0.3">
      <c r="A1957" s="18"/>
      <c r="B1957" s="92" t="str">
        <f>+IFERROR(VLOOKUP(A1957,'Details local delivery'!B:C,2,0),"-")</f>
        <v>-</v>
      </c>
      <c r="C1957" s="93" t="str">
        <f t="shared" si="295"/>
        <v>-</v>
      </c>
      <c r="D1957" s="94" t="str">
        <f>+IFERROR(VLOOKUP(A1957,'Details local delivery'!B:E,4,0),"-")</f>
        <v>-</v>
      </c>
      <c r="E1957" s="94" t="e">
        <f>VLOOKUP(A1957,'Details local delivery'!B:L,11,0)</f>
        <v>#N/A</v>
      </c>
      <c r="F1957" s="94">
        <f>SUMIFS('Details local delivery'!M:M,'Details local delivery'!G:G,'RECAP Delivery Plan '!A1957)</f>
        <v>0</v>
      </c>
      <c r="G1957" s="94" t="e">
        <f>VLOOKUP(A1957,'Details local delivery'!B:J,9,0)</f>
        <v>#N/A</v>
      </c>
      <c r="H1957" s="95">
        <f>SUMIFS('Details local delivery'!K:K,'Details local delivery'!G:G,'RECAP Delivery Plan '!A1957)</f>
        <v>0</v>
      </c>
      <c r="I1957" s="96">
        <f>SUMIFS('Details local delivery'!Y:Y,'Details local delivery'!B:B,A:A)</f>
        <v>0</v>
      </c>
      <c r="J1957" s="97" t="e">
        <f>AVERAGEIFS('Details local delivery'!W:W,'Details local delivery'!B:B,A1957)</f>
        <v>#DIV/0!</v>
      </c>
      <c r="K1957" s="96">
        <f>_xlfn.MAXIFS('Details local delivery'!Z:Z,'Details local delivery'!B:B,A1957)</f>
        <v>0</v>
      </c>
      <c r="L1957" s="96">
        <f>_xlfn.MAXIFS('Details local delivery'!AA:AA,'Details local delivery'!B:B,A1957)</f>
        <v>0</v>
      </c>
      <c r="M1957" s="256">
        <f>IFERROR(_xlfn.MAXIFS('Details local delivery'!AB:AB,'Details local delivery'!B:B,A1957),"-")</f>
        <v>0</v>
      </c>
      <c r="N1957" s="104" t="e">
        <f t="shared" si="296"/>
        <v>#N/A</v>
      </c>
      <c r="O1957" s="104" t="e">
        <f t="shared" si="297"/>
        <v>#N/A</v>
      </c>
      <c r="P1957" s="99">
        <f t="shared" si="298"/>
        <v>0</v>
      </c>
      <c r="Q1957" s="100">
        <f t="shared" si="299"/>
        <v>0</v>
      </c>
      <c r="R1957" s="105" t="e">
        <f t="shared" si="300"/>
        <v>#DIV/0!</v>
      </c>
      <c r="S1957" s="101" t="e">
        <f t="shared" si="301"/>
        <v>#N/A</v>
      </c>
      <c r="T1957" s="102"/>
      <c r="U1957" s="107"/>
      <c r="V1957" s="5"/>
    </row>
    <row r="1958" spans="1:22" ht="15.6" hidden="1" x14ac:dyDescent="0.3">
      <c r="A1958" s="18"/>
      <c r="B1958" s="92" t="str">
        <f>+IFERROR(VLOOKUP(A1958,'Details local delivery'!B:C,2,0),"-")</f>
        <v>-</v>
      </c>
      <c r="C1958" s="93" t="str">
        <f t="shared" si="295"/>
        <v>-</v>
      </c>
      <c r="D1958" s="94" t="str">
        <f>+IFERROR(VLOOKUP(A1958,'Details local delivery'!B:E,4,0),"-")</f>
        <v>-</v>
      </c>
      <c r="E1958" s="94" t="e">
        <f>VLOOKUP(A1958,'Details local delivery'!B:L,11,0)</f>
        <v>#N/A</v>
      </c>
      <c r="F1958" s="94">
        <f>SUMIFS('Details local delivery'!M:M,'Details local delivery'!G:G,'RECAP Delivery Plan '!A1958)</f>
        <v>0</v>
      </c>
      <c r="G1958" s="94" t="e">
        <f>VLOOKUP(A1958,'Details local delivery'!B:J,9,0)</f>
        <v>#N/A</v>
      </c>
      <c r="H1958" s="95">
        <f>SUMIFS('Details local delivery'!K:K,'Details local delivery'!G:G,'RECAP Delivery Plan '!A1958)</f>
        <v>0</v>
      </c>
      <c r="I1958" s="96">
        <f>SUMIFS('Details local delivery'!Y:Y,'Details local delivery'!B:B,A:A)</f>
        <v>0</v>
      </c>
      <c r="J1958" s="97" t="e">
        <f>AVERAGEIFS('Details local delivery'!W:W,'Details local delivery'!B:B,A1958)</f>
        <v>#DIV/0!</v>
      </c>
      <c r="K1958" s="96">
        <f>_xlfn.MAXIFS('Details local delivery'!Z:Z,'Details local delivery'!B:B,A1958)</f>
        <v>0</v>
      </c>
      <c r="L1958" s="96">
        <f>_xlfn.MAXIFS('Details local delivery'!AA:AA,'Details local delivery'!B:B,A1958)</f>
        <v>0</v>
      </c>
      <c r="M1958" s="256">
        <f>IFERROR(_xlfn.MAXIFS('Details local delivery'!AB:AB,'Details local delivery'!B:B,A1958),"-")</f>
        <v>0</v>
      </c>
      <c r="N1958" s="104" t="e">
        <f t="shared" si="296"/>
        <v>#N/A</v>
      </c>
      <c r="O1958" s="104" t="e">
        <f t="shared" si="297"/>
        <v>#N/A</v>
      </c>
      <c r="P1958" s="99">
        <f t="shared" si="298"/>
        <v>0</v>
      </c>
      <c r="Q1958" s="100">
        <f t="shared" si="299"/>
        <v>0</v>
      </c>
      <c r="R1958" s="105" t="e">
        <f t="shared" si="300"/>
        <v>#DIV/0!</v>
      </c>
      <c r="S1958" s="101" t="e">
        <f t="shared" si="301"/>
        <v>#N/A</v>
      </c>
      <c r="T1958" s="102"/>
      <c r="U1958" s="107"/>
      <c r="V1958" s="5"/>
    </row>
    <row r="1959" spans="1:22" ht="15.6" hidden="1" x14ac:dyDescent="0.3">
      <c r="A1959" s="18"/>
      <c r="B1959" s="92" t="str">
        <f>+IFERROR(VLOOKUP(A1959,'Details local delivery'!B:C,2,0),"-")</f>
        <v>-</v>
      </c>
      <c r="C1959" s="93" t="str">
        <f t="shared" si="295"/>
        <v>-</v>
      </c>
      <c r="D1959" s="94" t="str">
        <f>+IFERROR(VLOOKUP(A1959,'Details local delivery'!B:E,4,0),"-")</f>
        <v>-</v>
      </c>
      <c r="E1959" s="94" t="e">
        <f>VLOOKUP(A1959,'Details local delivery'!B:L,11,0)</f>
        <v>#N/A</v>
      </c>
      <c r="F1959" s="94">
        <f>SUMIFS('Details local delivery'!M:M,'Details local delivery'!G:G,'RECAP Delivery Plan '!A1959)</f>
        <v>0</v>
      </c>
      <c r="G1959" s="94" t="e">
        <f>VLOOKUP(A1959,'Details local delivery'!B:J,9,0)</f>
        <v>#N/A</v>
      </c>
      <c r="H1959" s="95">
        <f>SUMIFS('Details local delivery'!K:K,'Details local delivery'!G:G,'RECAP Delivery Plan '!A1959)</f>
        <v>0</v>
      </c>
      <c r="I1959" s="96">
        <f>SUMIFS('Details local delivery'!Y:Y,'Details local delivery'!B:B,A:A)</f>
        <v>0</v>
      </c>
      <c r="J1959" s="97" t="e">
        <f>AVERAGEIFS('Details local delivery'!W:W,'Details local delivery'!B:B,A1959)</f>
        <v>#DIV/0!</v>
      </c>
      <c r="K1959" s="96">
        <f>_xlfn.MAXIFS('Details local delivery'!Z:Z,'Details local delivery'!B:B,A1959)</f>
        <v>0</v>
      </c>
      <c r="L1959" s="96">
        <f>_xlfn.MAXIFS('Details local delivery'!AA:AA,'Details local delivery'!B:B,A1959)</f>
        <v>0</v>
      </c>
      <c r="M1959" s="96">
        <f>_xlfn.MAXIFS('Details local delivery'!AB:AB,'Details local delivery'!B:B,A1959)</f>
        <v>0</v>
      </c>
      <c r="N1959" s="104" t="e">
        <f t="shared" si="296"/>
        <v>#N/A</v>
      </c>
      <c r="O1959" s="104" t="e">
        <f t="shared" si="297"/>
        <v>#N/A</v>
      </c>
      <c r="P1959" s="99">
        <f t="shared" si="298"/>
        <v>0</v>
      </c>
      <c r="Q1959" s="100">
        <f t="shared" si="299"/>
        <v>0</v>
      </c>
      <c r="R1959" s="105" t="e">
        <f t="shared" si="300"/>
        <v>#DIV/0!</v>
      </c>
      <c r="S1959" s="101" t="e">
        <f t="shared" si="301"/>
        <v>#N/A</v>
      </c>
      <c r="T1959" s="102"/>
      <c r="U1959" s="107"/>
      <c r="V1959" s="5"/>
    </row>
    <row r="1960" spans="1:22" ht="15.6" hidden="1" x14ac:dyDescent="0.3">
      <c r="A1960" s="18"/>
      <c r="B1960" s="92" t="str">
        <f>+IFERROR(VLOOKUP(A1960,'Details local delivery'!B:C,2,0),"-")</f>
        <v>-</v>
      </c>
      <c r="C1960" s="93" t="str">
        <f t="shared" si="295"/>
        <v>-</v>
      </c>
      <c r="D1960" s="94" t="str">
        <f>+IFERROR(VLOOKUP(A1960,'Details local delivery'!B:E,4,0),"-")</f>
        <v>-</v>
      </c>
      <c r="E1960" s="94" t="e">
        <f>VLOOKUP(A1960,'Details local delivery'!B:L,11,0)</f>
        <v>#N/A</v>
      </c>
      <c r="F1960" s="94">
        <f>SUMIFS('Details local delivery'!M:M,'Details local delivery'!G:G,'RECAP Delivery Plan '!A1960)</f>
        <v>0</v>
      </c>
      <c r="G1960" s="94" t="e">
        <f>VLOOKUP(A1960,'Details local delivery'!B:J,9,0)</f>
        <v>#N/A</v>
      </c>
      <c r="H1960" s="95">
        <f>SUMIFS('Details local delivery'!K:K,'Details local delivery'!G:G,'RECAP Delivery Plan '!A1960)</f>
        <v>0</v>
      </c>
      <c r="I1960" s="96">
        <f>SUMIFS('Details local delivery'!Y:Y,'Details local delivery'!B:B,A:A)</f>
        <v>0</v>
      </c>
      <c r="J1960" s="97" t="e">
        <f>AVERAGEIFS('Details local delivery'!W:W,'Details local delivery'!B:B,A1960)</f>
        <v>#DIV/0!</v>
      </c>
      <c r="K1960" s="96">
        <f>_xlfn.MAXIFS('Details local delivery'!Z:Z,'Details local delivery'!B:B,A1960)</f>
        <v>0</v>
      </c>
      <c r="L1960" s="96">
        <f>_xlfn.MAXIFS('Details local delivery'!AA:AA,'Details local delivery'!B:B,A1960)</f>
        <v>0</v>
      </c>
      <c r="M1960" s="256">
        <f>IFERROR(_xlfn.MAXIFS('Details local delivery'!AB:AB,'Details local delivery'!B:B,A1960),"-")</f>
        <v>0</v>
      </c>
      <c r="N1960" s="104" t="e">
        <f t="shared" si="296"/>
        <v>#N/A</v>
      </c>
      <c r="O1960" s="104" t="e">
        <f t="shared" si="297"/>
        <v>#N/A</v>
      </c>
      <c r="P1960" s="99">
        <f t="shared" si="298"/>
        <v>0</v>
      </c>
      <c r="Q1960" s="100">
        <f t="shared" si="299"/>
        <v>0</v>
      </c>
      <c r="R1960" s="105" t="e">
        <f t="shared" si="300"/>
        <v>#DIV/0!</v>
      </c>
      <c r="S1960" s="101" t="e">
        <f t="shared" si="301"/>
        <v>#N/A</v>
      </c>
      <c r="T1960" s="102"/>
      <c r="U1960" s="107"/>
      <c r="V1960" s="5"/>
    </row>
    <row r="1961" spans="1:22" ht="15.6" hidden="1" x14ac:dyDescent="0.3">
      <c r="A1961" s="18"/>
      <c r="B1961" s="92" t="str">
        <f>+IFERROR(VLOOKUP(A1961,'Details local delivery'!B:C,2,0),"-")</f>
        <v>-</v>
      </c>
      <c r="C1961" s="93" t="str">
        <f t="shared" si="295"/>
        <v>-</v>
      </c>
      <c r="D1961" s="94" t="str">
        <f>+IFERROR(VLOOKUP(A1961,'Details local delivery'!B:E,4,0),"-")</f>
        <v>-</v>
      </c>
      <c r="E1961" s="94" t="e">
        <f>VLOOKUP(A1961,'Details local delivery'!B:L,11,0)</f>
        <v>#N/A</v>
      </c>
      <c r="F1961" s="94">
        <f>SUMIFS('Details local delivery'!M:M,'Details local delivery'!G:G,'RECAP Delivery Plan '!A1961)</f>
        <v>0</v>
      </c>
      <c r="G1961" s="94" t="e">
        <f>VLOOKUP(A1961,'Details local delivery'!B:J,9,0)</f>
        <v>#N/A</v>
      </c>
      <c r="H1961" s="95">
        <f>SUMIFS('Details local delivery'!K:K,'Details local delivery'!G:G,'RECAP Delivery Plan '!A1961)</f>
        <v>0</v>
      </c>
      <c r="I1961" s="96">
        <f>SUMIFS('Details local delivery'!Y:Y,'Details local delivery'!B:B,A:A)</f>
        <v>0</v>
      </c>
      <c r="J1961" s="97" t="e">
        <f>AVERAGEIFS('Details local delivery'!W:W,'Details local delivery'!B:B,A1961)</f>
        <v>#DIV/0!</v>
      </c>
      <c r="K1961" s="96">
        <f>_xlfn.MAXIFS('Details local delivery'!Z:Z,'Details local delivery'!B:B,A1961)</f>
        <v>0</v>
      </c>
      <c r="L1961" s="96">
        <f>_xlfn.MAXIFS('Details local delivery'!AA:AA,'Details local delivery'!B:B,A1961)</f>
        <v>0</v>
      </c>
      <c r="M1961" s="256">
        <f>IFERROR(_xlfn.MAXIFS('Details local delivery'!AB:AB,'Details local delivery'!B:B,A1961),"-")</f>
        <v>0</v>
      </c>
      <c r="N1961" s="104" t="e">
        <f t="shared" si="296"/>
        <v>#N/A</v>
      </c>
      <c r="O1961" s="104" t="e">
        <f t="shared" si="297"/>
        <v>#N/A</v>
      </c>
      <c r="P1961" s="99">
        <f t="shared" si="298"/>
        <v>0</v>
      </c>
      <c r="Q1961" s="100">
        <f t="shared" si="299"/>
        <v>0</v>
      </c>
      <c r="R1961" s="105" t="e">
        <f t="shared" si="300"/>
        <v>#DIV/0!</v>
      </c>
      <c r="S1961" s="101" t="e">
        <f t="shared" si="301"/>
        <v>#N/A</v>
      </c>
      <c r="T1961" s="102"/>
      <c r="U1961" s="107"/>
      <c r="V1961" s="5"/>
    </row>
    <row r="1962" spans="1:22" ht="15.6" hidden="1" x14ac:dyDescent="0.3">
      <c r="A1962" s="18"/>
      <c r="B1962" s="92" t="str">
        <f>+IFERROR(VLOOKUP(A1962,'Details local delivery'!B:C,2,0),"-")</f>
        <v>-</v>
      </c>
      <c r="C1962" s="93" t="str">
        <f t="shared" si="295"/>
        <v>-</v>
      </c>
      <c r="D1962" s="94" t="str">
        <f>+IFERROR(VLOOKUP(A1962,'Details local delivery'!B:E,4,0),"-")</f>
        <v>-</v>
      </c>
      <c r="E1962" s="94" t="e">
        <f>VLOOKUP(A1962,'Details local delivery'!B:L,11,0)</f>
        <v>#N/A</v>
      </c>
      <c r="F1962" s="94">
        <f>SUMIFS('Details local delivery'!M:M,'Details local delivery'!G:G,'RECAP Delivery Plan '!A1962)</f>
        <v>0</v>
      </c>
      <c r="G1962" s="94" t="e">
        <f>VLOOKUP(A1962,'Details local delivery'!B:J,9,0)</f>
        <v>#N/A</v>
      </c>
      <c r="H1962" s="95">
        <f>SUMIFS('Details local delivery'!K:K,'Details local delivery'!G:G,'RECAP Delivery Plan '!A1962)</f>
        <v>0</v>
      </c>
      <c r="I1962" s="96">
        <f>SUMIFS('Details local delivery'!Y:Y,'Details local delivery'!B:B,A:A)</f>
        <v>0</v>
      </c>
      <c r="J1962" s="97" t="e">
        <f>AVERAGEIFS('Details local delivery'!W:W,'Details local delivery'!B:B,A1962)</f>
        <v>#DIV/0!</v>
      </c>
      <c r="K1962" s="96">
        <f>_xlfn.MAXIFS('Details local delivery'!Z:Z,'Details local delivery'!B:B,A1962)</f>
        <v>0</v>
      </c>
      <c r="L1962" s="96">
        <f>_xlfn.MAXIFS('Details local delivery'!AA:AA,'Details local delivery'!B:B,A1962)</f>
        <v>0</v>
      </c>
      <c r="M1962" s="96">
        <f>_xlfn.MAXIFS('Details local delivery'!AB:AB,'Details local delivery'!B:B,A1962)</f>
        <v>0</v>
      </c>
      <c r="N1962" s="104" t="e">
        <f t="shared" si="296"/>
        <v>#N/A</v>
      </c>
      <c r="O1962" s="104" t="e">
        <f t="shared" si="297"/>
        <v>#N/A</v>
      </c>
      <c r="P1962" s="99">
        <f t="shared" si="298"/>
        <v>0</v>
      </c>
      <c r="Q1962" s="100">
        <f t="shared" si="299"/>
        <v>0</v>
      </c>
      <c r="R1962" s="105" t="e">
        <f t="shared" si="300"/>
        <v>#DIV/0!</v>
      </c>
      <c r="S1962" s="101" t="e">
        <f t="shared" si="301"/>
        <v>#N/A</v>
      </c>
      <c r="T1962" s="102"/>
      <c r="U1962" s="107"/>
      <c r="V1962" s="5"/>
    </row>
    <row r="1963" spans="1:22" ht="15.6" hidden="1" x14ac:dyDescent="0.3">
      <c r="A1963" s="18"/>
      <c r="B1963" s="92" t="str">
        <f>+IFERROR(VLOOKUP(A1963,'Details local delivery'!B:C,2,0),"-")</f>
        <v>-</v>
      </c>
      <c r="C1963" s="93" t="str">
        <f t="shared" si="295"/>
        <v>-</v>
      </c>
      <c r="D1963" s="94" t="str">
        <f>+IFERROR(VLOOKUP(A1963,'Details local delivery'!B:E,4,0),"-")</f>
        <v>-</v>
      </c>
      <c r="E1963" s="94" t="e">
        <f>VLOOKUP(A1963,'Details local delivery'!B:L,11,0)</f>
        <v>#N/A</v>
      </c>
      <c r="F1963" s="94">
        <f>SUMIFS('Details local delivery'!M:M,'Details local delivery'!G:G,'RECAP Delivery Plan '!A1963)</f>
        <v>0</v>
      </c>
      <c r="G1963" s="94" t="e">
        <f>VLOOKUP(A1963,'Details local delivery'!B:J,9,0)</f>
        <v>#N/A</v>
      </c>
      <c r="H1963" s="95">
        <f>SUMIFS('Details local delivery'!K:K,'Details local delivery'!G:G,'RECAP Delivery Plan '!A1963)</f>
        <v>0</v>
      </c>
      <c r="I1963" s="96">
        <f>SUMIFS('Details local delivery'!Y:Y,'Details local delivery'!B:B,A:A)</f>
        <v>0</v>
      </c>
      <c r="J1963" s="97" t="e">
        <f>AVERAGEIFS('Details local delivery'!W:W,'Details local delivery'!B:B,A1963)</f>
        <v>#DIV/0!</v>
      </c>
      <c r="K1963" s="96">
        <f>_xlfn.MAXIFS('Details local delivery'!Z:Z,'Details local delivery'!B:B,A1963)</f>
        <v>0</v>
      </c>
      <c r="L1963" s="96">
        <f>_xlfn.MAXIFS('Details local delivery'!AA:AA,'Details local delivery'!B:B,A1963)</f>
        <v>0</v>
      </c>
      <c r="M1963" s="96">
        <f>_xlfn.MAXIFS('Details local delivery'!AB:AB,'Details local delivery'!B:B,A1963)</f>
        <v>0</v>
      </c>
      <c r="N1963" s="104" t="e">
        <f t="shared" si="296"/>
        <v>#N/A</v>
      </c>
      <c r="O1963" s="104" t="e">
        <f t="shared" si="297"/>
        <v>#N/A</v>
      </c>
      <c r="P1963" s="99">
        <f t="shared" si="298"/>
        <v>0</v>
      </c>
      <c r="Q1963" s="100">
        <f t="shared" si="299"/>
        <v>0</v>
      </c>
      <c r="R1963" s="105" t="e">
        <f t="shared" si="300"/>
        <v>#DIV/0!</v>
      </c>
      <c r="S1963" s="101" t="e">
        <f t="shared" si="301"/>
        <v>#N/A</v>
      </c>
      <c r="T1963" s="102"/>
      <c r="U1963" s="107"/>
      <c r="V1963" s="5"/>
    </row>
    <row r="1964" spans="1:22" ht="15.6" hidden="1" x14ac:dyDescent="0.3">
      <c r="A1964" s="18"/>
      <c r="B1964" s="92" t="str">
        <f>+IFERROR(VLOOKUP(A1964,'Details local delivery'!B:C,2,0),"-")</f>
        <v>-</v>
      </c>
      <c r="C1964" s="93" t="str">
        <f t="shared" si="295"/>
        <v>-</v>
      </c>
      <c r="D1964" s="94" t="str">
        <f>+IFERROR(VLOOKUP(A1964,'Details local delivery'!B:E,4,0),"-")</f>
        <v>-</v>
      </c>
      <c r="E1964" s="94" t="e">
        <f>VLOOKUP(A1964,'Details local delivery'!B:L,11,0)</f>
        <v>#N/A</v>
      </c>
      <c r="F1964" s="94">
        <f>SUMIFS('Details local delivery'!M:M,'Details local delivery'!G:G,'RECAP Delivery Plan '!A1964)</f>
        <v>0</v>
      </c>
      <c r="G1964" s="94" t="e">
        <f>VLOOKUP(A1964,'Details local delivery'!B:J,9,0)</f>
        <v>#N/A</v>
      </c>
      <c r="H1964" s="95">
        <f>SUMIFS('Details local delivery'!K:K,'Details local delivery'!G:G,'RECAP Delivery Plan '!A1964)</f>
        <v>0</v>
      </c>
      <c r="I1964" s="96">
        <f>SUMIFS('Details local delivery'!Y:Y,'Details local delivery'!B:B,A:A)</f>
        <v>0</v>
      </c>
      <c r="J1964" s="97" t="e">
        <f>AVERAGEIFS('Details local delivery'!W:W,'Details local delivery'!B:B,A1964)</f>
        <v>#DIV/0!</v>
      </c>
      <c r="K1964" s="96">
        <f>_xlfn.MAXIFS('Details local delivery'!Z:Z,'Details local delivery'!B:B,A1964)</f>
        <v>0</v>
      </c>
      <c r="L1964" s="96">
        <f>_xlfn.MAXIFS('Details local delivery'!AA:AA,'Details local delivery'!B:B,A1964)</f>
        <v>0</v>
      </c>
      <c r="M1964" s="96">
        <f>_xlfn.MAXIFS('Details local delivery'!AB:AB,'Details local delivery'!B:B,A1964)</f>
        <v>0</v>
      </c>
      <c r="N1964" s="104" t="e">
        <f t="shared" si="296"/>
        <v>#N/A</v>
      </c>
      <c r="O1964" s="104" t="e">
        <f t="shared" si="297"/>
        <v>#N/A</v>
      </c>
      <c r="P1964" s="99">
        <f t="shared" si="298"/>
        <v>0</v>
      </c>
      <c r="Q1964" s="100">
        <f t="shared" si="299"/>
        <v>0</v>
      </c>
      <c r="R1964" s="105" t="e">
        <f t="shared" si="300"/>
        <v>#DIV/0!</v>
      </c>
      <c r="S1964" s="101" t="e">
        <f t="shared" si="301"/>
        <v>#N/A</v>
      </c>
      <c r="T1964" s="102"/>
      <c r="U1964" s="107"/>
      <c r="V1964" s="5"/>
    </row>
    <row r="1965" spans="1:22" ht="15.6" hidden="1" x14ac:dyDescent="0.3">
      <c r="A1965" s="18"/>
      <c r="B1965" s="92" t="str">
        <f>+IFERROR(VLOOKUP(A1965,'Details local delivery'!B:C,2,0),"-")</f>
        <v>-</v>
      </c>
      <c r="C1965" s="93" t="str">
        <f t="shared" si="295"/>
        <v>-</v>
      </c>
      <c r="D1965" s="94" t="str">
        <f>+IFERROR(VLOOKUP(A1965,'Details local delivery'!B:E,4,0),"-")</f>
        <v>-</v>
      </c>
      <c r="E1965" s="94" t="e">
        <f>VLOOKUP(A1965,'Details local delivery'!B:L,11,0)</f>
        <v>#N/A</v>
      </c>
      <c r="F1965" s="94">
        <f>SUMIFS('Details local delivery'!M:M,'Details local delivery'!G:G,'RECAP Delivery Plan '!A1965)</f>
        <v>0</v>
      </c>
      <c r="G1965" s="94" t="e">
        <f>VLOOKUP(A1965,'Details local delivery'!B:J,9,0)</f>
        <v>#N/A</v>
      </c>
      <c r="H1965" s="95">
        <f>SUMIFS('Details local delivery'!K:K,'Details local delivery'!G:G,'RECAP Delivery Plan '!A1965)</f>
        <v>0</v>
      </c>
      <c r="I1965" s="96">
        <f>SUMIFS('Details local delivery'!Y:Y,'Details local delivery'!B:B,A:A)</f>
        <v>0</v>
      </c>
      <c r="J1965" s="97" t="e">
        <f>AVERAGEIFS('Details local delivery'!W:W,'Details local delivery'!B:B,A1965)</f>
        <v>#DIV/0!</v>
      </c>
      <c r="K1965" s="96">
        <f>_xlfn.MAXIFS('Details local delivery'!Z:Z,'Details local delivery'!B:B,A1965)</f>
        <v>0</v>
      </c>
      <c r="L1965" s="96">
        <f>_xlfn.MAXIFS('Details local delivery'!AA:AA,'Details local delivery'!B:B,A1965)</f>
        <v>0</v>
      </c>
      <c r="M1965" s="256">
        <f>IFERROR(_xlfn.MAXIFS('Details local delivery'!AB:AB,'Details local delivery'!B:B,A1965),"-")</f>
        <v>0</v>
      </c>
      <c r="N1965" s="104" t="e">
        <f t="shared" si="296"/>
        <v>#N/A</v>
      </c>
      <c r="O1965" s="104" t="e">
        <f t="shared" si="297"/>
        <v>#N/A</v>
      </c>
      <c r="P1965" s="99">
        <f t="shared" si="298"/>
        <v>0</v>
      </c>
      <c r="Q1965" s="100">
        <f t="shared" si="299"/>
        <v>0</v>
      </c>
      <c r="R1965" s="105" t="e">
        <f t="shared" si="300"/>
        <v>#DIV/0!</v>
      </c>
      <c r="S1965" s="101" t="e">
        <f t="shared" si="301"/>
        <v>#N/A</v>
      </c>
      <c r="T1965" s="102"/>
      <c r="U1965" s="107"/>
      <c r="V1965" s="5"/>
    </row>
    <row r="1966" spans="1:22" ht="15.6" hidden="1" x14ac:dyDescent="0.3">
      <c r="A1966" s="18"/>
      <c r="B1966" s="92" t="str">
        <f>+IFERROR(VLOOKUP(A1966,'Details local delivery'!B:C,2,0),"-")</f>
        <v>-</v>
      </c>
      <c r="C1966" s="93" t="str">
        <f t="shared" si="295"/>
        <v>-</v>
      </c>
      <c r="D1966" s="94" t="str">
        <f>+IFERROR(VLOOKUP(A1966,'Details local delivery'!B:E,4,0),"-")</f>
        <v>-</v>
      </c>
      <c r="E1966" s="94" t="e">
        <f>VLOOKUP(A1966,'Details local delivery'!B:L,11,0)</f>
        <v>#N/A</v>
      </c>
      <c r="F1966" s="94">
        <f>SUMIFS('Details local delivery'!M:M,'Details local delivery'!G:G,'RECAP Delivery Plan '!A1966)</f>
        <v>0</v>
      </c>
      <c r="G1966" s="94" t="e">
        <f>VLOOKUP(A1966,'Details local delivery'!B:J,9,0)</f>
        <v>#N/A</v>
      </c>
      <c r="H1966" s="95">
        <f>SUMIFS('Details local delivery'!K:K,'Details local delivery'!G:G,'RECAP Delivery Plan '!A1966)</f>
        <v>0</v>
      </c>
      <c r="I1966" s="96">
        <f>SUMIFS('Details local delivery'!Y:Y,'Details local delivery'!B:B,A:A)</f>
        <v>0</v>
      </c>
      <c r="J1966" s="97" t="e">
        <f>AVERAGEIFS('Details local delivery'!W:W,'Details local delivery'!B:B,A1966)</f>
        <v>#DIV/0!</v>
      </c>
      <c r="K1966" s="96">
        <f>_xlfn.MAXIFS('Details local delivery'!Z:Z,'Details local delivery'!B:B,A1966)</f>
        <v>0</v>
      </c>
      <c r="L1966" s="96">
        <f>_xlfn.MAXIFS('Details local delivery'!AA:AA,'Details local delivery'!B:B,A1966)</f>
        <v>0</v>
      </c>
      <c r="M1966" s="256">
        <f>IFERROR(_xlfn.MAXIFS('Details local delivery'!AB:AB,'Details local delivery'!B:B,A1966),"-")</f>
        <v>0</v>
      </c>
      <c r="N1966" s="104" t="e">
        <f t="shared" si="296"/>
        <v>#N/A</v>
      </c>
      <c r="O1966" s="104" t="e">
        <f t="shared" si="297"/>
        <v>#N/A</v>
      </c>
      <c r="P1966" s="99">
        <f t="shared" si="298"/>
        <v>0</v>
      </c>
      <c r="Q1966" s="100">
        <f t="shared" si="299"/>
        <v>0</v>
      </c>
      <c r="R1966" s="105" t="e">
        <f t="shared" si="300"/>
        <v>#DIV/0!</v>
      </c>
      <c r="S1966" s="101" t="e">
        <f t="shared" si="301"/>
        <v>#N/A</v>
      </c>
      <c r="T1966" s="102"/>
      <c r="U1966" s="107"/>
      <c r="V1966" s="5"/>
    </row>
    <row r="1967" spans="1:22" ht="15.6" hidden="1" x14ac:dyDescent="0.3">
      <c r="A1967" s="18"/>
      <c r="B1967" s="92" t="str">
        <f>+IFERROR(VLOOKUP(A1967,'Details local delivery'!B:C,2,0),"-")</f>
        <v>-</v>
      </c>
      <c r="C1967" s="93" t="str">
        <f t="shared" ref="C1967:C2030" si="302">B1967</f>
        <v>-</v>
      </c>
      <c r="D1967" s="94" t="str">
        <f>+IFERROR(VLOOKUP(A1967,'Details local delivery'!B:E,4,0),"-")</f>
        <v>-</v>
      </c>
      <c r="E1967" s="94" t="e">
        <f>VLOOKUP(A1967,'Details local delivery'!B:L,11,0)</f>
        <v>#N/A</v>
      </c>
      <c r="F1967" s="94">
        <f>SUMIFS('Details local delivery'!M:M,'Details local delivery'!G:G,'RECAP Delivery Plan '!A1967)</f>
        <v>0</v>
      </c>
      <c r="G1967" s="94" t="e">
        <f>VLOOKUP(A1967,'Details local delivery'!B:J,9,0)</f>
        <v>#N/A</v>
      </c>
      <c r="H1967" s="95">
        <f>SUMIFS('Details local delivery'!K:K,'Details local delivery'!G:G,'RECAP Delivery Plan '!A1967)</f>
        <v>0</v>
      </c>
      <c r="I1967" s="96">
        <f>SUMIFS('Details local delivery'!Y:Y,'Details local delivery'!B:B,A:A)</f>
        <v>0</v>
      </c>
      <c r="J1967" s="97" t="e">
        <f>AVERAGEIFS('Details local delivery'!W:W,'Details local delivery'!B:B,A1967)</f>
        <v>#DIV/0!</v>
      </c>
      <c r="K1967" s="96">
        <f>_xlfn.MAXIFS('Details local delivery'!Z:Z,'Details local delivery'!B:B,A1967)</f>
        <v>0</v>
      </c>
      <c r="L1967" s="96">
        <f>_xlfn.MAXIFS('Details local delivery'!AA:AA,'Details local delivery'!B:B,A1967)</f>
        <v>0</v>
      </c>
      <c r="M1967" s="256">
        <f>IFERROR(_xlfn.MAXIFS('Details local delivery'!AB:AB,'Details local delivery'!B:B,A1967),"-")</f>
        <v>0</v>
      </c>
      <c r="N1967" s="104" t="e">
        <f t="shared" ref="N1967:N2030" si="303">+F1967/E1967</f>
        <v>#N/A</v>
      </c>
      <c r="O1967" s="104" t="e">
        <f t="shared" ref="O1967:O2030" si="304">+H1967/G1967</f>
        <v>#N/A</v>
      </c>
      <c r="P1967" s="99">
        <f t="shared" ref="P1967:P2030" si="305">K1967+L1967+M1967</f>
        <v>0</v>
      </c>
      <c r="Q1967" s="100">
        <f t="shared" ref="Q1967:Q2030" si="306">P1967+I1967</f>
        <v>0</v>
      </c>
      <c r="R1967" s="105" t="e">
        <f t="shared" ref="R1967:R2030" si="307">Q1967/P1967</f>
        <v>#DIV/0!</v>
      </c>
      <c r="S1967" s="101" t="e">
        <f t="shared" si="301"/>
        <v>#N/A</v>
      </c>
      <c r="T1967" s="102"/>
      <c r="U1967" s="107"/>
      <c r="V1967" s="5"/>
    </row>
    <row r="1968" spans="1:22" ht="15.6" hidden="1" x14ac:dyDescent="0.3">
      <c r="A1968" s="18"/>
      <c r="B1968" s="92" t="str">
        <f>+IFERROR(VLOOKUP(A1968,'Details local delivery'!B:C,2,0),"-")</f>
        <v>-</v>
      </c>
      <c r="C1968" s="93" t="str">
        <f t="shared" si="302"/>
        <v>-</v>
      </c>
      <c r="D1968" s="94" t="str">
        <f>+IFERROR(VLOOKUP(A1968,'Details local delivery'!B:E,4,0),"-")</f>
        <v>-</v>
      </c>
      <c r="E1968" s="94" t="e">
        <f>VLOOKUP(A1968,'Details local delivery'!B:L,11,0)</f>
        <v>#N/A</v>
      </c>
      <c r="F1968" s="94">
        <f>SUMIFS('Details local delivery'!M:M,'Details local delivery'!G:G,'RECAP Delivery Plan '!A1968)</f>
        <v>0</v>
      </c>
      <c r="G1968" s="94" t="e">
        <f>VLOOKUP(A1968,'Details local delivery'!B:J,9,0)</f>
        <v>#N/A</v>
      </c>
      <c r="H1968" s="95">
        <f>SUMIFS('Details local delivery'!K:K,'Details local delivery'!G:G,'RECAP Delivery Plan '!A1968)</f>
        <v>0</v>
      </c>
      <c r="I1968" s="96">
        <f>SUMIFS('Details local delivery'!Y:Y,'Details local delivery'!B:B,A:A)</f>
        <v>0</v>
      </c>
      <c r="J1968" s="97" t="e">
        <f>AVERAGEIFS('Details local delivery'!W:W,'Details local delivery'!B:B,A1968)</f>
        <v>#DIV/0!</v>
      </c>
      <c r="K1968" s="96">
        <f>_xlfn.MAXIFS('Details local delivery'!Z:Z,'Details local delivery'!B:B,A1968)</f>
        <v>0</v>
      </c>
      <c r="L1968" s="96">
        <f>_xlfn.MAXIFS('Details local delivery'!AA:AA,'Details local delivery'!B:B,A1968)</f>
        <v>0</v>
      </c>
      <c r="M1968" s="256">
        <f>IFERROR(_xlfn.MAXIFS('Details local delivery'!AB:AB,'Details local delivery'!B:B,A1968),"-")</f>
        <v>0</v>
      </c>
      <c r="N1968" s="104" t="e">
        <f t="shared" si="303"/>
        <v>#N/A</v>
      </c>
      <c r="O1968" s="104" t="e">
        <f t="shared" si="304"/>
        <v>#N/A</v>
      </c>
      <c r="P1968" s="99">
        <f t="shared" si="305"/>
        <v>0</v>
      </c>
      <c r="Q1968" s="100">
        <f t="shared" si="306"/>
        <v>0</v>
      </c>
      <c r="R1968" s="105" t="e">
        <f t="shared" si="307"/>
        <v>#DIV/0!</v>
      </c>
      <c r="S1968" s="101" t="e">
        <f t="shared" si="301"/>
        <v>#N/A</v>
      </c>
      <c r="T1968" s="102"/>
      <c r="U1968" s="107"/>
      <c r="V1968" s="5"/>
    </row>
    <row r="1969" spans="1:22" ht="15.6" hidden="1" x14ac:dyDescent="0.3">
      <c r="A1969" s="18"/>
      <c r="B1969" s="92" t="str">
        <f>+IFERROR(VLOOKUP(A1969,'Details local delivery'!B:C,2,0),"-")</f>
        <v>-</v>
      </c>
      <c r="C1969" s="93" t="str">
        <f t="shared" si="302"/>
        <v>-</v>
      </c>
      <c r="D1969" s="94" t="str">
        <f>+IFERROR(VLOOKUP(A1969,'Details local delivery'!B:E,4,0),"-")</f>
        <v>-</v>
      </c>
      <c r="E1969" s="94" t="e">
        <f>VLOOKUP(A1969,'Details local delivery'!B:L,11,0)</f>
        <v>#N/A</v>
      </c>
      <c r="F1969" s="94">
        <f>SUMIFS('Details local delivery'!M:M,'Details local delivery'!G:G,'RECAP Delivery Plan '!A1969)</f>
        <v>0</v>
      </c>
      <c r="G1969" s="94" t="e">
        <f>VLOOKUP(A1969,'Details local delivery'!B:J,9,0)</f>
        <v>#N/A</v>
      </c>
      <c r="H1969" s="95">
        <f>SUMIFS('Details local delivery'!K:K,'Details local delivery'!G:G,'RECAP Delivery Plan '!A1969)</f>
        <v>0</v>
      </c>
      <c r="I1969" s="96">
        <f>SUMIFS('Details local delivery'!Y:Y,'Details local delivery'!B:B,A:A)</f>
        <v>0</v>
      </c>
      <c r="J1969" s="97" t="e">
        <f>AVERAGEIFS('Details local delivery'!W:W,'Details local delivery'!B:B,A1969)</f>
        <v>#DIV/0!</v>
      </c>
      <c r="K1969" s="96">
        <f>_xlfn.MAXIFS('Details local delivery'!Z:Z,'Details local delivery'!B:B,A1969)</f>
        <v>0</v>
      </c>
      <c r="L1969" s="96">
        <f>_xlfn.MAXIFS('Details local delivery'!AA:AA,'Details local delivery'!B:B,A1969)</f>
        <v>0</v>
      </c>
      <c r="M1969" s="256">
        <f>IFERROR(_xlfn.MAXIFS('Details local delivery'!AB:AB,'Details local delivery'!B:B,A1969),"-")</f>
        <v>0</v>
      </c>
      <c r="N1969" s="104" t="e">
        <f t="shared" si="303"/>
        <v>#N/A</v>
      </c>
      <c r="O1969" s="104" t="e">
        <f t="shared" si="304"/>
        <v>#N/A</v>
      </c>
      <c r="P1969" s="99">
        <f t="shared" si="305"/>
        <v>0</v>
      </c>
      <c r="Q1969" s="100">
        <f t="shared" si="306"/>
        <v>0</v>
      </c>
      <c r="R1969" s="105" t="e">
        <f t="shared" si="307"/>
        <v>#DIV/0!</v>
      </c>
      <c r="S1969" s="101" t="e">
        <f t="shared" si="301"/>
        <v>#N/A</v>
      </c>
      <c r="T1969" s="102"/>
      <c r="U1969" s="107"/>
      <c r="V1969" s="5"/>
    </row>
    <row r="1970" spans="1:22" ht="15.6" hidden="1" x14ac:dyDescent="0.3">
      <c r="A1970" s="18"/>
      <c r="B1970" s="92" t="str">
        <f>+IFERROR(VLOOKUP(A1970,'Details local delivery'!B:C,2,0),"-")</f>
        <v>-</v>
      </c>
      <c r="C1970" s="93" t="str">
        <f t="shared" si="302"/>
        <v>-</v>
      </c>
      <c r="D1970" s="94" t="str">
        <f>+IFERROR(VLOOKUP(A1970,'Details local delivery'!B:E,4,0),"-")</f>
        <v>-</v>
      </c>
      <c r="E1970" s="94" t="e">
        <f>VLOOKUP(A1970,'Details local delivery'!B:L,11,0)</f>
        <v>#N/A</v>
      </c>
      <c r="F1970" s="94">
        <f>SUMIFS('Details local delivery'!M:M,'Details local delivery'!G:G,'RECAP Delivery Plan '!A1970)</f>
        <v>0</v>
      </c>
      <c r="G1970" s="94" t="e">
        <f>VLOOKUP(A1970,'Details local delivery'!B:J,9,0)</f>
        <v>#N/A</v>
      </c>
      <c r="H1970" s="95">
        <f>SUMIFS('Details local delivery'!K:K,'Details local delivery'!G:G,'RECAP Delivery Plan '!A1970)</f>
        <v>0</v>
      </c>
      <c r="I1970" s="96">
        <f>SUMIFS('Details local delivery'!Y:Y,'Details local delivery'!B:B,A:A)</f>
        <v>0</v>
      </c>
      <c r="J1970" s="97" t="e">
        <f>AVERAGEIFS('Details local delivery'!W:W,'Details local delivery'!B:B,A1970)</f>
        <v>#DIV/0!</v>
      </c>
      <c r="K1970" s="96">
        <f>_xlfn.MAXIFS('Details local delivery'!Z:Z,'Details local delivery'!B:B,A1970)</f>
        <v>0</v>
      </c>
      <c r="L1970" s="96">
        <f>_xlfn.MAXIFS('Details local delivery'!AA:AA,'Details local delivery'!B:B,A1970)</f>
        <v>0</v>
      </c>
      <c r="M1970" s="256">
        <f>IFERROR(_xlfn.MAXIFS('Details local delivery'!AB:AB,'Details local delivery'!B:B,A1970),"-")</f>
        <v>0</v>
      </c>
      <c r="N1970" s="104" t="e">
        <f t="shared" si="303"/>
        <v>#N/A</v>
      </c>
      <c r="O1970" s="104" t="e">
        <f t="shared" si="304"/>
        <v>#N/A</v>
      </c>
      <c r="P1970" s="99">
        <f t="shared" si="305"/>
        <v>0</v>
      </c>
      <c r="Q1970" s="100">
        <f t="shared" si="306"/>
        <v>0</v>
      </c>
      <c r="R1970" s="105" t="e">
        <f t="shared" si="307"/>
        <v>#DIV/0!</v>
      </c>
      <c r="S1970" s="101" t="e">
        <f t="shared" si="301"/>
        <v>#N/A</v>
      </c>
      <c r="T1970" s="102"/>
      <c r="U1970" s="107"/>
      <c r="V1970" s="5"/>
    </row>
    <row r="1971" spans="1:22" ht="15.6" hidden="1" x14ac:dyDescent="0.3">
      <c r="A1971" s="18"/>
      <c r="B1971" s="92" t="str">
        <f>+IFERROR(VLOOKUP(A1971,'Details local delivery'!B:C,2,0),"-")</f>
        <v>-</v>
      </c>
      <c r="C1971" s="93" t="str">
        <f t="shared" si="302"/>
        <v>-</v>
      </c>
      <c r="D1971" s="94" t="str">
        <f>+IFERROR(VLOOKUP(A1971,'Details local delivery'!B:E,4,0),"-")</f>
        <v>-</v>
      </c>
      <c r="E1971" s="94" t="e">
        <f>VLOOKUP(A1971,'Details local delivery'!B:L,11,0)</f>
        <v>#N/A</v>
      </c>
      <c r="F1971" s="94">
        <f>SUMIFS('Details local delivery'!M:M,'Details local delivery'!G:G,'RECAP Delivery Plan '!A1971)</f>
        <v>0</v>
      </c>
      <c r="G1971" s="94" t="e">
        <f>VLOOKUP(A1971,'Details local delivery'!B:J,9,0)</f>
        <v>#N/A</v>
      </c>
      <c r="H1971" s="95">
        <f>SUMIFS('Details local delivery'!K:K,'Details local delivery'!G:G,'RECAP Delivery Plan '!A1971)</f>
        <v>0</v>
      </c>
      <c r="I1971" s="96">
        <f>SUMIFS('Details local delivery'!Y:Y,'Details local delivery'!B:B,A:A)</f>
        <v>0</v>
      </c>
      <c r="J1971" s="97" t="e">
        <f>AVERAGEIFS('Details local delivery'!W:W,'Details local delivery'!B:B,A1971)</f>
        <v>#DIV/0!</v>
      </c>
      <c r="K1971" s="96">
        <f>_xlfn.MAXIFS('Details local delivery'!Z:Z,'Details local delivery'!B:B,A1971)</f>
        <v>0</v>
      </c>
      <c r="L1971" s="96">
        <f>_xlfn.MAXIFS('Details local delivery'!AA:AA,'Details local delivery'!B:B,A1971)</f>
        <v>0</v>
      </c>
      <c r="M1971" s="256">
        <f>IFERROR(_xlfn.MAXIFS('Details local delivery'!AB:AB,'Details local delivery'!B:B,A1971),"-")</f>
        <v>0</v>
      </c>
      <c r="N1971" s="104" t="e">
        <f t="shared" si="303"/>
        <v>#N/A</v>
      </c>
      <c r="O1971" s="104" t="e">
        <f t="shared" si="304"/>
        <v>#N/A</v>
      </c>
      <c r="P1971" s="99">
        <f t="shared" si="305"/>
        <v>0</v>
      </c>
      <c r="Q1971" s="100">
        <f t="shared" si="306"/>
        <v>0</v>
      </c>
      <c r="R1971" s="105" t="e">
        <f t="shared" si="307"/>
        <v>#DIV/0!</v>
      </c>
      <c r="S1971" s="101" t="e">
        <f t="shared" si="301"/>
        <v>#N/A</v>
      </c>
      <c r="T1971" s="102"/>
      <c r="U1971" s="107"/>
      <c r="V1971" s="5"/>
    </row>
    <row r="1972" spans="1:22" ht="15.6" hidden="1" x14ac:dyDescent="0.3">
      <c r="A1972" s="18"/>
      <c r="B1972" s="92" t="str">
        <f>+IFERROR(VLOOKUP(A1972,'Details local delivery'!B:C,2,0),"-")</f>
        <v>-</v>
      </c>
      <c r="C1972" s="93" t="str">
        <f t="shared" si="302"/>
        <v>-</v>
      </c>
      <c r="D1972" s="94" t="str">
        <f>+IFERROR(VLOOKUP(A1972,'Details local delivery'!B:E,4,0),"-")</f>
        <v>-</v>
      </c>
      <c r="E1972" s="94" t="e">
        <f>VLOOKUP(A1972,'Details local delivery'!B:L,11,0)</f>
        <v>#N/A</v>
      </c>
      <c r="F1972" s="94">
        <f>SUMIFS('Details local delivery'!M:M,'Details local delivery'!G:G,'RECAP Delivery Plan '!A1972)</f>
        <v>0</v>
      </c>
      <c r="G1972" s="94" t="e">
        <f>VLOOKUP(A1972,'Details local delivery'!B:J,9,0)</f>
        <v>#N/A</v>
      </c>
      <c r="H1972" s="95">
        <f>SUMIFS('Details local delivery'!K:K,'Details local delivery'!G:G,'RECAP Delivery Plan '!A1972)</f>
        <v>0</v>
      </c>
      <c r="I1972" s="96">
        <f>SUMIFS('Details local delivery'!Y:Y,'Details local delivery'!B:B,A:A)</f>
        <v>0</v>
      </c>
      <c r="J1972" s="97" t="e">
        <f>AVERAGEIFS('Details local delivery'!W:W,'Details local delivery'!B:B,A1972)</f>
        <v>#DIV/0!</v>
      </c>
      <c r="K1972" s="96">
        <f>_xlfn.MAXIFS('Details local delivery'!Z:Z,'Details local delivery'!B:B,A1972)</f>
        <v>0</v>
      </c>
      <c r="L1972" s="96">
        <f>_xlfn.MAXIFS('Details local delivery'!AA:AA,'Details local delivery'!B:B,A1972)</f>
        <v>0</v>
      </c>
      <c r="M1972" s="256">
        <f>IFERROR(_xlfn.MAXIFS('Details local delivery'!AB:AB,'Details local delivery'!B:B,A1972),"-")</f>
        <v>0</v>
      </c>
      <c r="N1972" s="104" t="e">
        <f t="shared" si="303"/>
        <v>#N/A</v>
      </c>
      <c r="O1972" s="104" t="e">
        <f t="shared" si="304"/>
        <v>#N/A</v>
      </c>
      <c r="P1972" s="99">
        <f t="shared" si="305"/>
        <v>0</v>
      </c>
      <c r="Q1972" s="100">
        <f t="shared" si="306"/>
        <v>0</v>
      </c>
      <c r="R1972" s="105" t="e">
        <f t="shared" si="307"/>
        <v>#DIV/0!</v>
      </c>
      <c r="S1972" s="101" t="e">
        <f t="shared" si="301"/>
        <v>#N/A</v>
      </c>
      <c r="T1972" s="102"/>
      <c r="U1972" s="107"/>
      <c r="V1972" s="5"/>
    </row>
    <row r="1973" spans="1:22" ht="15.6" hidden="1" x14ac:dyDescent="0.3">
      <c r="A1973" s="18"/>
      <c r="B1973" s="92" t="str">
        <f>+IFERROR(VLOOKUP(A1973,'Details local delivery'!B:C,2,0),"-")</f>
        <v>-</v>
      </c>
      <c r="C1973" s="93" t="str">
        <f t="shared" si="302"/>
        <v>-</v>
      </c>
      <c r="D1973" s="94" t="str">
        <f>+IFERROR(VLOOKUP(A1973,'Details local delivery'!B:E,4,0),"-")</f>
        <v>-</v>
      </c>
      <c r="E1973" s="94" t="e">
        <f>VLOOKUP(A1973,'Details local delivery'!B:L,11,0)</f>
        <v>#N/A</v>
      </c>
      <c r="F1973" s="94">
        <f>SUMIFS('Details local delivery'!M:M,'Details local delivery'!G:G,'RECAP Delivery Plan '!A1973)</f>
        <v>0</v>
      </c>
      <c r="G1973" s="94" t="e">
        <f>VLOOKUP(A1973,'Details local delivery'!B:J,9,0)</f>
        <v>#N/A</v>
      </c>
      <c r="H1973" s="95">
        <f>SUMIFS('Details local delivery'!K:K,'Details local delivery'!G:G,'RECAP Delivery Plan '!A1973)</f>
        <v>0</v>
      </c>
      <c r="I1973" s="96">
        <f>SUMIFS('Details local delivery'!Y:Y,'Details local delivery'!B:B,A:A)</f>
        <v>0</v>
      </c>
      <c r="J1973" s="97" t="e">
        <f>AVERAGEIFS('Details local delivery'!W:W,'Details local delivery'!B:B,A1973)</f>
        <v>#DIV/0!</v>
      </c>
      <c r="K1973" s="96">
        <f>_xlfn.MAXIFS('Details local delivery'!Z:Z,'Details local delivery'!B:B,A1973)</f>
        <v>0</v>
      </c>
      <c r="L1973" s="96">
        <f>_xlfn.MAXIFS('Details local delivery'!AA:AA,'Details local delivery'!B:B,A1973)</f>
        <v>0</v>
      </c>
      <c r="M1973" s="96">
        <f>_xlfn.MAXIFS('Details local delivery'!AB:AB,'Details local delivery'!B:B,A1973)</f>
        <v>0</v>
      </c>
      <c r="N1973" s="104" t="e">
        <f t="shared" si="303"/>
        <v>#N/A</v>
      </c>
      <c r="O1973" s="104" t="e">
        <f t="shared" si="304"/>
        <v>#N/A</v>
      </c>
      <c r="P1973" s="99">
        <f t="shared" si="305"/>
        <v>0</v>
      </c>
      <c r="Q1973" s="100">
        <f t="shared" si="306"/>
        <v>0</v>
      </c>
      <c r="R1973" s="105" t="e">
        <f t="shared" si="307"/>
        <v>#DIV/0!</v>
      </c>
      <c r="S1973" s="101" t="e">
        <f t="shared" si="301"/>
        <v>#N/A</v>
      </c>
      <c r="T1973" s="102"/>
      <c r="U1973" s="107"/>
      <c r="V1973" s="5"/>
    </row>
    <row r="1974" spans="1:22" ht="15.6" hidden="1" x14ac:dyDescent="0.3">
      <c r="A1974" s="18"/>
      <c r="B1974" s="92" t="str">
        <f>+IFERROR(VLOOKUP(A1974,'Details local delivery'!B:C,2,0),"-")</f>
        <v>-</v>
      </c>
      <c r="C1974" s="93" t="str">
        <f t="shared" si="302"/>
        <v>-</v>
      </c>
      <c r="D1974" s="94" t="str">
        <f>+IFERROR(VLOOKUP(A1974,'Details local delivery'!B:E,4,0),"-")</f>
        <v>-</v>
      </c>
      <c r="E1974" s="94" t="e">
        <f>VLOOKUP(A1974,'Details local delivery'!B:L,11,0)</f>
        <v>#N/A</v>
      </c>
      <c r="F1974" s="94">
        <f>SUMIFS('Details local delivery'!M:M,'Details local delivery'!G:G,'RECAP Delivery Plan '!A1974)</f>
        <v>0</v>
      </c>
      <c r="G1974" s="94" t="e">
        <f>VLOOKUP(A1974,'Details local delivery'!B:J,9,0)</f>
        <v>#N/A</v>
      </c>
      <c r="H1974" s="95">
        <f>SUMIFS('Details local delivery'!K:K,'Details local delivery'!G:G,'RECAP Delivery Plan '!A1974)</f>
        <v>0</v>
      </c>
      <c r="I1974" s="96">
        <f>SUMIFS('Details local delivery'!Y:Y,'Details local delivery'!B:B,A:A)</f>
        <v>0</v>
      </c>
      <c r="J1974" s="97" t="e">
        <f>AVERAGEIFS('Details local delivery'!W:W,'Details local delivery'!B:B,A1974)</f>
        <v>#DIV/0!</v>
      </c>
      <c r="K1974" s="96">
        <f>_xlfn.MAXIFS('Details local delivery'!Z:Z,'Details local delivery'!B:B,A1974)</f>
        <v>0</v>
      </c>
      <c r="L1974" s="96">
        <f>_xlfn.MAXIFS('Details local delivery'!AA:AA,'Details local delivery'!B:B,A1974)</f>
        <v>0</v>
      </c>
      <c r="M1974" s="96">
        <f>_xlfn.MAXIFS('Details local delivery'!AB:AB,'Details local delivery'!B:B,A1974)</f>
        <v>0</v>
      </c>
      <c r="N1974" s="104" t="e">
        <f t="shared" si="303"/>
        <v>#N/A</v>
      </c>
      <c r="O1974" s="104" t="e">
        <f t="shared" si="304"/>
        <v>#N/A</v>
      </c>
      <c r="P1974" s="99">
        <f t="shared" si="305"/>
        <v>0</v>
      </c>
      <c r="Q1974" s="100">
        <f t="shared" si="306"/>
        <v>0</v>
      </c>
      <c r="R1974" s="105" t="e">
        <f t="shared" si="307"/>
        <v>#DIV/0!</v>
      </c>
      <c r="S1974" s="101" t="e">
        <f t="shared" si="301"/>
        <v>#N/A</v>
      </c>
      <c r="T1974" s="102"/>
      <c r="U1974" s="107"/>
      <c r="V1974" s="5"/>
    </row>
    <row r="1975" spans="1:22" ht="15.6" hidden="1" x14ac:dyDescent="0.3">
      <c r="A1975" s="18"/>
      <c r="B1975" s="92" t="str">
        <f>+IFERROR(VLOOKUP(A1975,'Details local delivery'!B:C,2,0),"-")</f>
        <v>-</v>
      </c>
      <c r="C1975" s="93" t="str">
        <f t="shared" si="302"/>
        <v>-</v>
      </c>
      <c r="D1975" s="94" t="str">
        <f>+IFERROR(VLOOKUP(A1975,'Details local delivery'!B:E,4,0),"-")</f>
        <v>-</v>
      </c>
      <c r="E1975" s="94" t="e">
        <f>VLOOKUP(A1975,'Details local delivery'!B:L,11,0)</f>
        <v>#N/A</v>
      </c>
      <c r="F1975" s="94">
        <f>SUMIFS('Details local delivery'!M:M,'Details local delivery'!G:G,'RECAP Delivery Plan '!A1975)</f>
        <v>0</v>
      </c>
      <c r="G1975" s="94" t="e">
        <f>VLOOKUP(A1975,'Details local delivery'!B:J,9,0)</f>
        <v>#N/A</v>
      </c>
      <c r="H1975" s="95">
        <f>SUMIFS('Details local delivery'!K:K,'Details local delivery'!G:G,'RECAP Delivery Plan '!A1975)</f>
        <v>0</v>
      </c>
      <c r="I1975" s="96">
        <f>SUMIFS('Details local delivery'!Y:Y,'Details local delivery'!B:B,A:A)</f>
        <v>0</v>
      </c>
      <c r="J1975" s="97" t="e">
        <f>AVERAGEIFS('Details local delivery'!W:W,'Details local delivery'!B:B,A1975)</f>
        <v>#DIV/0!</v>
      </c>
      <c r="K1975" s="96">
        <f>_xlfn.MAXIFS('Details local delivery'!Z:Z,'Details local delivery'!B:B,A1975)</f>
        <v>0</v>
      </c>
      <c r="L1975" s="96">
        <f>_xlfn.MAXIFS('Details local delivery'!AA:AA,'Details local delivery'!B:B,A1975)</f>
        <v>0</v>
      </c>
      <c r="M1975" s="256">
        <f>IFERROR(_xlfn.MAXIFS('Details local delivery'!AB:AB,'Details local delivery'!B:B,A1975),"-")</f>
        <v>0</v>
      </c>
      <c r="N1975" s="104" t="e">
        <f t="shared" si="303"/>
        <v>#N/A</v>
      </c>
      <c r="O1975" s="104" t="e">
        <f t="shared" si="304"/>
        <v>#N/A</v>
      </c>
      <c r="P1975" s="99">
        <f t="shared" si="305"/>
        <v>0</v>
      </c>
      <c r="Q1975" s="100">
        <f t="shared" si="306"/>
        <v>0</v>
      </c>
      <c r="R1975" s="105" t="e">
        <f t="shared" si="307"/>
        <v>#DIV/0!</v>
      </c>
      <c r="S1975" s="101" t="e">
        <f t="shared" si="301"/>
        <v>#N/A</v>
      </c>
      <c r="T1975" s="102"/>
      <c r="U1975" s="107"/>
      <c r="V1975" s="5"/>
    </row>
    <row r="1976" spans="1:22" ht="15.6" hidden="1" x14ac:dyDescent="0.3">
      <c r="A1976" s="18"/>
      <c r="B1976" s="92" t="str">
        <f>+IFERROR(VLOOKUP(A1976,'Details local delivery'!B:C,2,0),"-")</f>
        <v>-</v>
      </c>
      <c r="C1976" s="93" t="str">
        <f t="shared" si="302"/>
        <v>-</v>
      </c>
      <c r="D1976" s="94" t="str">
        <f>+IFERROR(VLOOKUP(A1976,'Details local delivery'!B:E,4,0),"-")</f>
        <v>-</v>
      </c>
      <c r="E1976" s="94" t="e">
        <f>VLOOKUP(A1976,'Details local delivery'!B:L,11,0)</f>
        <v>#N/A</v>
      </c>
      <c r="F1976" s="94">
        <f>SUMIFS('Details local delivery'!M:M,'Details local delivery'!G:G,'RECAP Delivery Plan '!A1976)</f>
        <v>0</v>
      </c>
      <c r="G1976" s="94" t="e">
        <f>VLOOKUP(A1976,'Details local delivery'!B:J,9,0)</f>
        <v>#N/A</v>
      </c>
      <c r="H1976" s="95">
        <f>SUMIFS('Details local delivery'!K:K,'Details local delivery'!G:G,'RECAP Delivery Plan '!A1976)</f>
        <v>0</v>
      </c>
      <c r="I1976" s="96">
        <f>SUMIFS('Details local delivery'!Y:Y,'Details local delivery'!B:B,A:A)</f>
        <v>0</v>
      </c>
      <c r="J1976" s="97" t="e">
        <f>AVERAGEIFS('Details local delivery'!W:W,'Details local delivery'!B:B,A1976)</f>
        <v>#DIV/0!</v>
      </c>
      <c r="K1976" s="96">
        <f>_xlfn.MAXIFS('Details local delivery'!Z:Z,'Details local delivery'!B:B,A1976)</f>
        <v>0</v>
      </c>
      <c r="L1976" s="96">
        <f>_xlfn.MAXIFS('Details local delivery'!AA:AA,'Details local delivery'!B:B,A1976)</f>
        <v>0</v>
      </c>
      <c r="M1976" s="256">
        <f>IFERROR(_xlfn.MAXIFS('Details local delivery'!AB:AB,'Details local delivery'!B:B,A1976),"-")</f>
        <v>0</v>
      </c>
      <c r="N1976" s="104" t="e">
        <f t="shared" si="303"/>
        <v>#N/A</v>
      </c>
      <c r="O1976" s="104" t="e">
        <f t="shared" si="304"/>
        <v>#N/A</v>
      </c>
      <c r="P1976" s="99">
        <f t="shared" si="305"/>
        <v>0</v>
      </c>
      <c r="Q1976" s="100">
        <f t="shared" si="306"/>
        <v>0</v>
      </c>
      <c r="R1976" s="105" t="e">
        <f t="shared" si="307"/>
        <v>#DIV/0!</v>
      </c>
      <c r="S1976" s="101" t="e">
        <f t="shared" ref="S1976:S2039" si="308">MAX(N1976,O1976)</f>
        <v>#N/A</v>
      </c>
      <c r="T1976" s="102"/>
      <c r="U1976" s="107"/>
      <c r="V1976" s="5"/>
    </row>
    <row r="1977" spans="1:22" ht="15.6" hidden="1" x14ac:dyDescent="0.3">
      <c r="A1977" s="18"/>
      <c r="B1977" s="92" t="str">
        <f>+IFERROR(VLOOKUP(A1977,'Details local delivery'!B:C,2,0),"-")</f>
        <v>-</v>
      </c>
      <c r="C1977" s="93" t="str">
        <f t="shared" si="302"/>
        <v>-</v>
      </c>
      <c r="D1977" s="94" t="str">
        <f>+IFERROR(VLOOKUP(A1977,'Details local delivery'!B:E,4,0),"-")</f>
        <v>-</v>
      </c>
      <c r="E1977" s="94" t="e">
        <f>VLOOKUP(A1977,'Details local delivery'!B:L,11,0)</f>
        <v>#N/A</v>
      </c>
      <c r="F1977" s="94">
        <f>SUMIFS('Details local delivery'!M:M,'Details local delivery'!G:G,'RECAP Delivery Plan '!A1977)</f>
        <v>0</v>
      </c>
      <c r="G1977" s="94" t="e">
        <f>VLOOKUP(A1977,'Details local delivery'!B:J,9,0)</f>
        <v>#N/A</v>
      </c>
      <c r="H1977" s="95">
        <f>SUMIFS('Details local delivery'!K:K,'Details local delivery'!G:G,'RECAP Delivery Plan '!A1977)</f>
        <v>0</v>
      </c>
      <c r="I1977" s="96">
        <f>SUMIFS('Details local delivery'!Y:Y,'Details local delivery'!B:B,A:A)</f>
        <v>0</v>
      </c>
      <c r="J1977" s="97" t="e">
        <f>AVERAGEIFS('Details local delivery'!W:W,'Details local delivery'!B:B,A1977)</f>
        <v>#DIV/0!</v>
      </c>
      <c r="K1977" s="96">
        <f>_xlfn.MAXIFS('Details local delivery'!Z:Z,'Details local delivery'!B:B,A1977)</f>
        <v>0</v>
      </c>
      <c r="L1977" s="96">
        <f>_xlfn.MAXIFS('Details local delivery'!AA:AA,'Details local delivery'!B:B,A1977)</f>
        <v>0</v>
      </c>
      <c r="M1977" s="256">
        <f>IFERROR(_xlfn.MAXIFS('Details local delivery'!AB:AB,'Details local delivery'!B:B,A1977),"-")</f>
        <v>0</v>
      </c>
      <c r="N1977" s="104" t="e">
        <f t="shared" si="303"/>
        <v>#N/A</v>
      </c>
      <c r="O1977" s="104" t="e">
        <f t="shared" si="304"/>
        <v>#N/A</v>
      </c>
      <c r="P1977" s="99">
        <f t="shared" si="305"/>
        <v>0</v>
      </c>
      <c r="Q1977" s="100">
        <f t="shared" si="306"/>
        <v>0</v>
      </c>
      <c r="R1977" s="105" t="e">
        <f t="shared" si="307"/>
        <v>#DIV/0!</v>
      </c>
      <c r="S1977" s="101" t="e">
        <f t="shared" si="308"/>
        <v>#N/A</v>
      </c>
      <c r="T1977" s="102"/>
      <c r="U1977" s="107"/>
      <c r="V1977" s="5"/>
    </row>
    <row r="1978" spans="1:22" ht="15.6" hidden="1" x14ac:dyDescent="0.3">
      <c r="A1978" s="18"/>
      <c r="B1978" s="92" t="str">
        <f>+IFERROR(VLOOKUP(A1978,'Details local delivery'!B:C,2,0),"-")</f>
        <v>-</v>
      </c>
      <c r="C1978" s="93" t="str">
        <f t="shared" si="302"/>
        <v>-</v>
      </c>
      <c r="D1978" s="94" t="str">
        <f>+IFERROR(VLOOKUP(A1978,'Details local delivery'!B:E,4,0),"-")</f>
        <v>-</v>
      </c>
      <c r="E1978" s="94" t="e">
        <f>VLOOKUP(A1978,'Details local delivery'!B:L,11,0)</f>
        <v>#N/A</v>
      </c>
      <c r="F1978" s="94">
        <f>SUMIFS('Details local delivery'!M:M,'Details local delivery'!G:G,'RECAP Delivery Plan '!A1978)</f>
        <v>0</v>
      </c>
      <c r="G1978" s="94" t="e">
        <f>VLOOKUP(A1978,'Details local delivery'!B:J,9,0)</f>
        <v>#N/A</v>
      </c>
      <c r="H1978" s="95">
        <f>SUMIFS('Details local delivery'!K:K,'Details local delivery'!G:G,'RECAP Delivery Plan '!A1978)</f>
        <v>0</v>
      </c>
      <c r="I1978" s="96">
        <f>SUMIFS('Details local delivery'!Y:Y,'Details local delivery'!B:B,A:A)</f>
        <v>0</v>
      </c>
      <c r="J1978" s="97" t="e">
        <f>AVERAGEIFS('Details local delivery'!W:W,'Details local delivery'!B:B,A1978)</f>
        <v>#DIV/0!</v>
      </c>
      <c r="K1978" s="96">
        <f>_xlfn.MAXIFS('Details local delivery'!Z:Z,'Details local delivery'!B:B,A1978)</f>
        <v>0</v>
      </c>
      <c r="L1978" s="96">
        <f>_xlfn.MAXIFS('Details local delivery'!AA:AA,'Details local delivery'!B:B,A1978)</f>
        <v>0</v>
      </c>
      <c r="M1978" s="256">
        <f>IFERROR(_xlfn.MAXIFS('Details local delivery'!AB:AB,'Details local delivery'!B:B,A1978),"-")</f>
        <v>0</v>
      </c>
      <c r="N1978" s="104" t="e">
        <f t="shared" si="303"/>
        <v>#N/A</v>
      </c>
      <c r="O1978" s="104" t="e">
        <f t="shared" si="304"/>
        <v>#N/A</v>
      </c>
      <c r="P1978" s="99">
        <f t="shared" si="305"/>
        <v>0</v>
      </c>
      <c r="Q1978" s="100">
        <f t="shared" si="306"/>
        <v>0</v>
      </c>
      <c r="R1978" s="105" t="e">
        <f t="shared" si="307"/>
        <v>#DIV/0!</v>
      </c>
      <c r="S1978" s="101" t="e">
        <f t="shared" si="308"/>
        <v>#N/A</v>
      </c>
      <c r="T1978" s="102"/>
      <c r="U1978" s="107"/>
      <c r="V1978" s="5"/>
    </row>
    <row r="1979" spans="1:22" ht="15.6" hidden="1" x14ac:dyDescent="0.3">
      <c r="A1979" s="18"/>
      <c r="B1979" s="92" t="str">
        <f>+IFERROR(VLOOKUP(A1979,'Details local delivery'!B:C,2,0),"-")</f>
        <v>-</v>
      </c>
      <c r="C1979" s="93" t="str">
        <f t="shared" si="302"/>
        <v>-</v>
      </c>
      <c r="D1979" s="94" t="str">
        <f>+IFERROR(VLOOKUP(A1979,'Details local delivery'!B:E,4,0),"-")</f>
        <v>-</v>
      </c>
      <c r="E1979" s="94" t="e">
        <f>VLOOKUP(A1979,'Details local delivery'!B:L,11,0)</f>
        <v>#N/A</v>
      </c>
      <c r="F1979" s="94">
        <f>SUMIFS('Details local delivery'!M:M,'Details local delivery'!G:G,'RECAP Delivery Plan '!A1979)</f>
        <v>0</v>
      </c>
      <c r="G1979" s="94" t="e">
        <f>VLOOKUP(A1979,'Details local delivery'!B:J,9,0)</f>
        <v>#N/A</v>
      </c>
      <c r="H1979" s="95">
        <f>SUMIFS('Details local delivery'!K:K,'Details local delivery'!G:G,'RECAP Delivery Plan '!A1979)</f>
        <v>0</v>
      </c>
      <c r="I1979" s="96">
        <f>SUMIFS('Details local delivery'!Y:Y,'Details local delivery'!B:B,A:A)</f>
        <v>0</v>
      </c>
      <c r="J1979" s="97" t="e">
        <f>AVERAGEIFS('Details local delivery'!W:W,'Details local delivery'!B:B,A1979)</f>
        <v>#DIV/0!</v>
      </c>
      <c r="K1979" s="96">
        <f>_xlfn.MAXIFS('Details local delivery'!Z:Z,'Details local delivery'!B:B,A1979)</f>
        <v>0</v>
      </c>
      <c r="L1979" s="96">
        <f>_xlfn.MAXIFS('Details local delivery'!AA:AA,'Details local delivery'!B:B,A1979)</f>
        <v>0</v>
      </c>
      <c r="M1979" s="256">
        <f>IFERROR(_xlfn.MAXIFS('Details local delivery'!AB:AB,'Details local delivery'!B:B,A1979),"-")</f>
        <v>0</v>
      </c>
      <c r="N1979" s="104" t="e">
        <f t="shared" si="303"/>
        <v>#N/A</v>
      </c>
      <c r="O1979" s="104" t="e">
        <f t="shared" si="304"/>
        <v>#N/A</v>
      </c>
      <c r="P1979" s="99">
        <f t="shared" si="305"/>
        <v>0</v>
      </c>
      <c r="Q1979" s="100">
        <f t="shared" si="306"/>
        <v>0</v>
      </c>
      <c r="R1979" s="105" t="e">
        <f t="shared" si="307"/>
        <v>#DIV/0!</v>
      </c>
      <c r="S1979" s="101" t="e">
        <f t="shared" si="308"/>
        <v>#N/A</v>
      </c>
      <c r="T1979" s="102"/>
      <c r="U1979" s="107"/>
      <c r="V1979" s="5"/>
    </row>
    <row r="1980" spans="1:22" ht="15.6" hidden="1" x14ac:dyDescent="0.3">
      <c r="A1980" s="18"/>
      <c r="B1980" s="92" t="str">
        <f>+IFERROR(VLOOKUP(A1980,'Details local delivery'!B:C,2,0),"-")</f>
        <v>-</v>
      </c>
      <c r="C1980" s="93" t="str">
        <f t="shared" si="302"/>
        <v>-</v>
      </c>
      <c r="D1980" s="94" t="str">
        <f>+IFERROR(VLOOKUP(A1980,'Details local delivery'!B:E,4,0),"-")</f>
        <v>-</v>
      </c>
      <c r="E1980" s="94" t="e">
        <f>VLOOKUP(A1980,'Details local delivery'!B:L,11,0)</f>
        <v>#N/A</v>
      </c>
      <c r="F1980" s="94">
        <f>SUMIFS('Details local delivery'!M:M,'Details local delivery'!G:G,'RECAP Delivery Plan '!A1980)</f>
        <v>0</v>
      </c>
      <c r="G1980" s="94" t="e">
        <f>VLOOKUP(A1980,'Details local delivery'!B:J,9,0)</f>
        <v>#N/A</v>
      </c>
      <c r="H1980" s="95">
        <f>SUMIFS('Details local delivery'!K:K,'Details local delivery'!G:G,'RECAP Delivery Plan '!A1980)</f>
        <v>0</v>
      </c>
      <c r="I1980" s="96">
        <f>SUMIFS('Details local delivery'!Y:Y,'Details local delivery'!B:B,A:A)</f>
        <v>0</v>
      </c>
      <c r="J1980" s="97" t="e">
        <f>AVERAGEIFS('Details local delivery'!W:W,'Details local delivery'!B:B,A1980)</f>
        <v>#DIV/0!</v>
      </c>
      <c r="K1980" s="96">
        <f>_xlfn.MAXIFS('Details local delivery'!Z:Z,'Details local delivery'!B:B,A1980)</f>
        <v>0</v>
      </c>
      <c r="L1980" s="96">
        <f>_xlfn.MAXIFS('Details local delivery'!AA:AA,'Details local delivery'!B:B,A1980)</f>
        <v>0</v>
      </c>
      <c r="M1980" s="256">
        <f>IFERROR(_xlfn.MAXIFS('Details local delivery'!AB:AB,'Details local delivery'!B:B,A1980),"-")</f>
        <v>0</v>
      </c>
      <c r="N1980" s="104" t="e">
        <f t="shared" si="303"/>
        <v>#N/A</v>
      </c>
      <c r="O1980" s="104" t="e">
        <f t="shared" si="304"/>
        <v>#N/A</v>
      </c>
      <c r="P1980" s="99">
        <f t="shared" si="305"/>
        <v>0</v>
      </c>
      <c r="Q1980" s="100">
        <f t="shared" si="306"/>
        <v>0</v>
      </c>
      <c r="R1980" s="105" t="e">
        <f t="shared" si="307"/>
        <v>#DIV/0!</v>
      </c>
      <c r="S1980" s="101" t="e">
        <f t="shared" si="308"/>
        <v>#N/A</v>
      </c>
      <c r="T1980" s="102"/>
      <c r="U1980" s="107"/>
      <c r="V1980" s="5"/>
    </row>
    <row r="1981" spans="1:22" ht="15.6" hidden="1" x14ac:dyDescent="0.3">
      <c r="A1981" s="18"/>
      <c r="B1981" s="92" t="str">
        <f>+IFERROR(VLOOKUP(A1981,'Details local delivery'!B:C,2,0),"-")</f>
        <v>-</v>
      </c>
      <c r="C1981" s="93" t="str">
        <f t="shared" si="302"/>
        <v>-</v>
      </c>
      <c r="D1981" s="94" t="str">
        <f>+IFERROR(VLOOKUP(A1981,'Details local delivery'!B:E,4,0),"-")</f>
        <v>-</v>
      </c>
      <c r="E1981" s="94" t="e">
        <f>VLOOKUP(A1981,'Details local delivery'!B:L,11,0)</f>
        <v>#N/A</v>
      </c>
      <c r="F1981" s="94">
        <f>SUMIFS('Details local delivery'!M:M,'Details local delivery'!G:G,'RECAP Delivery Plan '!A1981)</f>
        <v>0</v>
      </c>
      <c r="G1981" s="94" t="e">
        <f>VLOOKUP(A1981,'Details local delivery'!B:J,9,0)</f>
        <v>#N/A</v>
      </c>
      <c r="H1981" s="95">
        <f>SUMIFS('Details local delivery'!K:K,'Details local delivery'!G:G,'RECAP Delivery Plan '!A1981)</f>
        <v>0</v>
      </c>
      <c r="I1981" s="96">
        <f>SUMIFS('Details local delivery'!Y:Y,'Details local delivery'!B:B,A:A)</f>
        <v>0</v>
      </c>
      <c r="J1981" s="97" t="e">
        <f>AVERAGEIFS('Details local delivery'!W:W,'Details local delivery'!B:B,A1981)</f>
        <v>#DIV/0!</v>
      </c>
      <c r="K1981" s="96">
        <f>_xlfn.MAXIFS('Details local delivery'!Z:Z,'Details local delivery'!B:B,A1981)</f>
        <v>0</v>
      </c>
      <c r="L1981" s="96">
        <f>_xlfn.MAXIFS('Details local delivery'!AA:AA,'Details local delivery'!B:B,A1981)</f>
        <v>0</v>
      </c>
      <c r="M1981" s="256">
        <f>IFERROR(_xlfn.MAXIFS('Details local delivery'!AB:AB,'Details local delivery'!B:B,A1981),"-")</f>
        <v>0</v>
      </c>
      <c r="N1981" s="104" t="e">
        <f t="shared" si="303"/>
        <v>#N/A</v>
      </c>
      <c r="O1981" s="104" t="e">
        <f t="shared" si="304"/>
        <v>#N/A</v>
      </c>
      <c r="P1981" s="99">
        <f t="shared" si="305"/>
        <v>0</v>
      </c>
      <c r="Q1981" s="100">
        <f t="shared" si="306"/>
        <v>0</v>
      </c>
      <c r="R1981" s="105" t="e">
        <f t="shared" si="307"/>
        <v>#DIV/0!</v>
      </c>
      <c r="S1981" s="101" t="e">
        <f t="shared" si="308"/>
        <v>#N/A</v>
      </c>
      <c r="T1981" s="102"/>
      <c r="U1981" s="107"/>
      <c r="V1981" s="5"/>
    </row>
    <row r="1982" spans="1:22" ht="15.6" hidden="1" x14ac:dyDescent="0.3">
      <c r="A1982" s="18"/>
      <c r="B1982" s="92" t="str">
        <f>+IFERROR(VLOOKUP(A1982,'Details local delivery'!B:C,2,0),"-")</f>
        <v>-</v>
      </c>
      <c r="C1982" s="93" t="str">
        <f t="shared" si="302"/>
        <v>-</v>
      </c>
      <c r="D1982" s="94" t="str">
        <f>+IFERROR(VLOOKUP(A1982,'Details local delivery'!B:E,4,0),"-")</f>
        <v>-</v>
      </c>
      <c r="E1982" s="94" t="e">
        <f>VLOOKUP(A1982,'Details local delivery'!B:L,11,0)</f>
        <v>#N/A</v>
      </c>
      <c r="F1982" s="94">
        <f>SUMIFS('Details local delivery'!M:M,'Details local delivery'!G:G,'RECAP Delivery Plan '!A1982)</f>
        <v>0</v>
      </c>
      <c r="G1982" s="94" t="e">
        <f>VLOOKUP(A1982,'Details local delivery'!B:J,9,0)</f>
        <v>#N/A</v>
      </c>
      <c r="H1982" s="95">
        <f>SUMIFS('Details local delivery'!K:K,'Details local delivery'!G:G,'RECAP Delivery Plan '!A1982)</f>
        <v>0</v>
      </c>
      <c r="I1982" s="96">
        <f>SUMIFS('Details local delivery'!Y:Y,'Details local delivery'!B:B,A:A)</f>
        <v>0</v>
      </c>
      <c r="J1982" s="97" t="e">
        <f>AVERAGEIFS('Details local delivery'!W:W,'Details local delivery'!B:B,A1982)</f>
        <v>#DIV/0!</v>
      </c>
      <c r="K1982" s="96">
        <f>_xlfn.MAXIFS('Details local delivery'!Z:Z,'Details local delivery'!B:B,A1982)</f>
        <v>0</v>
      </c>
      <c r="L1982" s="96">
        <f>_xlfn.MAXIFS('Details local delivery'!AA:AA,'Details local delivery'!B:B,A1982)</f>
        <v>0</v>
      </c>
      <c r="M1982" s="256">
        <f>IFERROR(_xlfn.MAXIFS('Details local delivery'!AB:AB,'Details local delivery'!B:B,A1982),"-")</f>
        <v>0</v>
      </c>
      <c r="N1982" s="104" t="e">
        <f t="shared" si="303"/>
        <v>#N/A</v>
      </c>
      <c r="O1982" s="104" t="e">
        <f t="shared" si="304"/>
        <v>#N/A</v>
      </c>
      <c r="P1982" s="99">
        <f t="shared" si="305"/>
        <v>0</v>
      </c>
      <c r="Q1982" s="100">
        <f t="shared" si="306"/>
        <v>0</v>
      </c>
      <c r="R1982" s="105" t="e">
        <f t="shared" si="307"/>
        <v>#DIV/0!</v>
      </c>
      <c r="S1982" s="101" t="e">
        <f t="shared" si="308"/>
        <v>#N/A</v>
      </c>
      <c r="T1982" s="102"/>
      <c r="U1982" s="107"/>
      <c r="V1982" s="5"/>
    </row>
    <row r="1983" spans="1:22" ht="15.6" hidden="1" x14ac:dyDescent="0.3">
      <c r="A1983" s="18"/>
      <c r="B1983" s="92" t="str">
        <f>+IFERROR(VLOOKUP(A1983,'Details local delivery'!B:C,2,0),"-")</f>
        <v>-</v>
      </c>
      <c r="C1983" s="93" t="str">
        <f t="shared" si="302"/>
        <v>-</v>
      </c>
      <c r="D1983" s="94" t="str">
        <f>+IFERROR(VLOOKUP(A1983,'Details local delivery'!B:E,4,0),"-")</f>
        <v>-</v>
      </c>
      <c r="E1983" s="94" t="e">
        <f>VLOOKUP(A1983,'Details local delivery'!B:L,11,0)</f>
        <v>#N/A</v>
      </c>
      <c r="F1983" s="94">
        <f>SUMIFS('Details local delivery'!M:M,'Details local delivery'!G:G,'RECAP Delivery Plan '!A1983)</f>
        <v>0</v>
      </c>
      <c r="G1983" s="94" t="e">
        <f>VLOOKUP(A1983,'Details local delivery'!B:J,9,0)</f>
        <v>#N/A</v>
      </c>
      <c r="H1983" s="95">
        <f>SUMIFS('Details local delivery'!K:K,'Details local delivery'!G:G,'RECAP Delivery Plan '!A1983)</f>
        <v>0</v>
      </c>
      <c r="I1983" s="96">
        <f>SUMIFS('Details local delivery'!Y:Y,'Details local delivery'!B:B,A:A)</f>
        <v>0</v>
      </c>
      <c r="J1983" s="97" t="e">
        <f>AVERAGEIFS('Details local delivery'!W:W,'Details local delivery'!B:B,A1983)</f>
        <v>#DIV/0!</v>
      </c>
      <c r="K1983" s="96">
        <f>_xlfn.MAXIFS('Details local delivery'!Z:Z,'Details local delivery'!B:B,A1983)</f>
        <v>0</v>
      </c>
      <c r="L1983" s="96">
        <f>_xlfn.MAXIFS('Details local delivery'!AA:AA,'Details local delivery'!B:B,A1983)</f>
        <v>0</v>
      </c>
      <c r="M1983" s="256">
        <f>IFERROR(_xlfn.MAXIFS('Details local delivery'!AB:AB,'Details local delivery'!B:B,A1983),"-")</f>
        <v>0</v>
      </c>
      <c r="N1983" s="104" t="e">
        <f t="shared" si="303"/>
        <v>#N/A</v>
      </c>
      <c r="O1983" s="104" t="e">
        <f t="shared" si="304"/>
        <v>#N/A</v>
      </c>
      <c r="P1983" s="99">
        <f t="shared" si="305"/>
        <v>0</v>
      </c>
      <c r="Q1983" s="100">
        <f t="shared" si="306"/>
        <v>0</v>
      </c>
      <c r="R1983" s="105" t="e">
        <f t="shared" si="307"/>
        <v>#DIV/0!</v>
      </c>
      <c r="S1983" s="101" t="e">
        <f t="shared" si="308"/>
        <v>#N/A</v>
      </c>
      <c r="T1983" s="102"/>
      <c r="U1983" s="107"/>
      <c r="V1983" s="5"/>
    </row>
    <row r="1984" spans="1:22" ht="15.6" hidden="1" x14ac:dyDescent="0.3">
      <c r="A1984" s="18"/>
      <c r="B1984" s="92" t="str">
        <f>+IFERROR(VLOOKUP(A1984,'Details local delivery'!B:C,2,0),"-")</f>
        <v>-</v>
      </c>
      <c r="C1984" s="93" t="str">
        <f t="shared" si="302"/>
        <v>-</v>
      </c>
      <c r="D1984" s="94" t="str">
        <f>+IFERROR(VLOOKUP(A1984,'Details local delivery'!B:E,4,0),"-")</f>
        <v>-</v>
      </c>
      <c r="E1984" s="94" t="e">
        <f>VLOOKUP(A1984,'Details local delivery'!B:L,11,0)</f>
        <v>#N/A</v>
      </c>
      <c r="F1984" s="94">
        <f>SUMIFS('Details local delivery'!M:M,'Details local delivery'!G:G,'RECAP Delivery Plan '!A1984)</f>
        <v>0</v>
      </c>
      <c r="G1984" s="94" t="e">
        <f>VLOOKUP(A1984,'Details local delivery'!B:J,9,0)</f>
        <v>#N/A</v>
      </c>
      <c r="H1984" s="95">
        <f>SUMIFS('Details local delivery'!K:K,'Details local delivery'!G:G,'RECAP Delivery Plan '!A1984)</f>
        <v>0</v>
      </c>
      <c r="I1984" s="96">
        <f>SUMIFS('Details local delivery'!Y:Y,'Details local delivery'!B:B,A:A)</f>
        <v>0</v>
      </c>
      <c r="J1984" s="97" t="e">
        <f>AVERAGEIFS('Details local delivery'!W:W,'Details local delivery'!B:B,A1984)</f>
        <v>#DIV/0!</v>
      </c>
      <c r="K1984" s="96">
        <f>_xlfn.MAXIFS('Details local delivery'!Z:Z,'Details local delivery'!B:B,A1984)</f>
        <v>0</v>
      </c>
      <c r="L1984" s="96">
        <f>_xlfn.MAXIFS('Details local delivery'!AA:AA,'Details local delivery'!B:B,A1984)</f>
        <v>0</v>
      </c>
      <c r="M1984" s="96">
        <f>_xlfn.MAXIFS('Details local delivery'!AB:AB,'Details local delivery'!B:B,A1984)</f>
        <v>0</v>
      </c>
      <c r="N1984" s="104" t="e">
        <f t="shared" si="303"/>
        <v>#N/A</v>
      </c>
      <c r="O1984" s="104" t="e">
        <f t="shared" si="304"/>
        <v>#N/A</v>
      </c>
      <c r="P1984" s="99">
        <f t="shared" si="305"/>
        <v>0</v>
      </c>
      <c r="Q1984" s="100">
        <f t="shared" si="306"/>
        <v>0</v>
      </c>
      <c r="R1984" s="105" t="e">
        <f t="shared" si="307"/>
        <v>#DIV/0!</v>
      </c>
      <c r="S1984" s="101" t="e">
        <f t="shared" si="308"/>
        <v>#N/A</v>
      </c>
      <c r="T1984" s="102"/>
      <c r="U1984" s="107"/>
      <c r="V1984" s="5"/>
    </row>
    <row r="1985" spans="1:22" ht="15.6" hidden="1" x14ac:dyDescent="0.3">
      <c r="A1985" s="18"/>
      <c r="B1985" s="92" t="str">
        <f>+IFERROR(VLOOKUP(A1985,'Details local delivery'!B:C,2,0),"-")</f>
        <v>-</v>
      </c>
      <c r="C1985" s="93" t="str">
        <f t="shared" si="302"/>
        <v>-</v>
      </c>
      <c r="D1985" s="94" t="str">
        <f>+IFERROR(VLOOKUP(A1985,'Details local delivery'!B:E,4,0),"-")</f>
        <v>-</v>
      </c>
      <c r="E1985" s="94" t="e">
        <f>VLOOKUP(A1985,'Details local delivery'!B:L,11,0)</f>
        <v>#N/A</v>
      </c>
      <c r="F1985" s="94">
        <f>SUMIFS('Details local delivery'!M:M,'Details local delivery'!G:G,'RECAP Delivery Plan '!A1985)</f>
        <v>0</v>
      </c>
      <c r="G1985" s="94" t="e">
        <f>VLOOKUP(A1985,'Details local delivery'!B:J,9,0)</f>
        <v>#N/A</v>
      </c>
      <c r="H1985" s="95">
        <f>SUMIFS('Details local delivery'!K:K,'Details local delivery'!G:G,'RECAP Delivery Plan '!A1985)</f>
        <v>0</v>
      </c>
      <c r="I1985" s="96">
        <f>SUMIFS('Details local delivery'!Y:Y,'Details local delivery'!B:B,A:A)</f>
        <v>0</v>
      </c>
      <c r="J1985" s="97" t="e">
        <f>AVERAGEIFS('Details local delivery'!W:W,'Details local delivery'!B:B,A1985)</f>
        <v>#DIV/0!</v>
      </c>
      <c r="K1985" s="96">
        <f>_xlfn.MAXIFS('Details local delivery'!Z:Z,'Details local delivery'!B:B,A1985)</f>
        <v>0</v>
      </c>
      <c r="L1985" s="96">
        <f>_xlfn.MAXIFS('Details local delivery'!AA:AA,'Details local delivery'!B:B,A1985)</f>
        <v>0</v>
      </c>
      <c r="M1985" s="96">
        <f>_xlfn.MAXIFS('Details local delivery'!AB:AB,'Details local delivery'!B:B,A1985)</f>
        <v>0</v>
      </c>
      <c r="N1985" s="104" t="e">
        <f t="shared" si="303"/>
        <v>#N/A</v>
      </c>
      <c r="O1985" s="104" t="e">
        <f t="shared" si="304"/>
        <v>#N/A</v>
      </c>
      <c r="P1985" s="99">
        <f t="shared" si="305"/>
        <v>0</v>
      </c>
      <c r="Q1985" s="100">
        <f t="shared" si="306"/>
        <v>0</v>
      </c>
      <c r="R1985" s="105" t="e">
        <f t="shared" si="307"/>
        <v>#DIV/0!</v>
      </c>
      <c r="S1985" s="101" t="e">
        <f t="shared" si="308"/>
        <v>#N/A</v>
      </c>
      <c r="T1985" s="102"/>
      <c r="U1985" s="107"/>
      <c r="V1985" s="5"/>
    </row>
    <row r="1986" spans="1:22" ht="15.6" hidden="1" x14ac:dyDescent="0.3">
      <c r="A1986" s="18"/>
      <c r="B1986" s="92" t="str">
        <f>+IFERROR(VLOOKUP(A1986,'Details local delivery'!B:C,2,0),"-")</f>
        <v>-</v>
      </c>
      <c r="C1986" s="93" t="str">
        <f t="shared" si="302"/>
        <v>-</v>
      </c>
      <c r="D1986" s="94" t="str">
        <f>+IFERROR(VLOOKUP(A1986,'Details local delivery'!B:E,4,0),"-")</f>
        <v>-</v>
      </c>
      <c r="E1986" s="94" t="e">
        <f>VLOOKUP(A1986,'Details local delivery'!B:L,11,0)</f>
        <v>#N/A</v>
      </c>
      <c r="F1986" s="94">
        <f>SUMIFS('Details local delivery'!M:M,'Details local delivery'!G:G,'RECAP Delivery Plan '!A1986)</f>
        <v>0</v>
      </c>
      <c r="G1986" s="94" t="e">
        <f>VLOOKUP(A1986,'Details local delivery'!B:J,9,0)</f>
        <v>#N/A</v>
      </c>
      <c r="H1986" s="95">
        <f>SUMIFS('Details local delivery'!K:K,'Details local delivery'!G:G,'RECAP Delivery Plan '!A1986)</f>
        <v>0</v>
      </c>
      <c r="I1986" s="96">
        <f>SUMIFS('Details local delivery'!Y:Y,'Details local delivery'!B:B,A:A)</f>
        <v>0</v>
      </c>
      <c r="J1986" s="97" t="e">
        <f>AVERAGEIFS('Details local delivery'!W:W,'Details local delivery'!B:B,A1986)</f>
        <v>#DIV/0!</v>
      </c>
      <c r="K1986" s="96">
        <f>_xlfn.MAXIFS('Details local delivery'!Z:Z,'Details local delivery'!B:B,A1986)</f>
        <v>0</v>
      </c>
      <c r="L1986" s="96">
        <f>_xlfn.MAXIFS('Details local delivery'!AA:AA,'Details local delivery'!B:B,A1986)</f>
        <v>0</v>
      </c>
      <c r="M1986" s="256">
        <f>IFERROR(_xlfn.MAXIFS('Details local delivery'!AB:AB,'Details local delivery'!B:B,A1986),"-")</f>
        <v>0</v>
      </c>
      <c r="N1986" s="104" t="e">
        <f t="shared" si="303"/>
        <v>#N/A</v>
      </c>
      <c r="O1986" s="104" t="e">
        <f t="shared" si="304"/>
        <v>#N/A</v>
      </c>
      <c r="P1986" s="99">
        <f t="shared" si="305"/>
        <v>0</v>
      </c>
      <c r="Q1986" s="100">
        <f t="shared" si="306"/>
        <v>0</v>
      </c>
      <c r="R1986" s="105" t="e">
        <f t="shared" si="307"/>
        <v>#DIV/0!</v>
      </c>
      <c r="S1986" s="101" t="e">
        <f t="shared" si="308"/>
        <v>#N/A</v>
      </c>
      <c r="T1986" s="102"/>
      <c r="U1986" s="107"/>
      <c r="V1986" s="5"/>
    </row>
    <row r="1987" spans="1:22" ht="15.6" hidden="1" x14ac:dyDescent="0.3">
      <c r="A1987" s="18"/>
      <c r="B1987" s="92" t="str">
        <f>+IFERROR(VLOOKUP(A1987,'Details local delivery'!B:C,2,0),"-")</f>
        <v>-</v>
      </c>
      <c r="C1987" s="93" t="str">
        <f t="shared" si="302"/>
        <v>-</v>
      </c>
      <c r="D1987" s="94" t="str">
        <f>+IFERROR(VLOOKUP(A1987,'Details local delivery'!B:E,4,0),"-")</f>
        <v>-</v>
      </c>
      <c r="E1987" s="94" t="e">
        <f>VLOOKUP(A1987,'Details local delivery'!B:L,11,0)</f>
        <v>#N/A</v>
      </c>
      <c r="F1987" s="94">
        <f>SUMIFS('Details local delivery'!M:M,'Details local delivery'!G:G,'RECAP Delivery Plan '!A1987)</f>
        <v>0</v>
      </c>
      <c r="G1987" s="94" t="e">
        <f>VLOOKUP(A1987,'Details local delivery'!B:J,9,0)</f>
        <v>#N/A</v>
      </c>
      <c r="H1987" s="95">
        <f>SUMIFS('Details local delivery'!K:K,'Details local delivery'!G:G,'RECAP Delivery Plan '!A1987)</f>
        <v>0</v>
      </c>
      <c r="I1987" s="96">
        <f>SUMIFS('Details local delivery'!Y:Y,'Details local delivery'!B:B,A:A)</f>
        <v>0</v>
      </c>
      <c r="J1987" s="97" t="e">
        <f>AVERAGEIFS('Details local delivery'!W:W,'Details local delivery'!B:B,A1987)</f>
        <v>#DIV/0!</v>
      </c>
      <c r="K1987" s="96">
        <f>_xlfn.MAXIFS('Details local delivery'!Z:Z,'Details local delivery'!B:B,A1987)</f>
        <v>0</v>
      </c>
      <c r="L1987" s="96">
        <f>_xlfn.MAXIFS('Details local delivery'!AA:AA,'Details local delivery'!B:B,A1987)</f>
        <v>0</v>
      </c>
      <c r="M1987" s="96">
        <f>_xlfn.MAXIFS('Details local delivery'!AB:AB,'Details local delivery'!B:B,A1987)</f>
        <v>0</v>
      </c>
      <c r="N1987" s="104" t="e">
        <f t="shared" si="303"/>
        <v>#N/A</v>
      </c>
      <c r="O1987" s="104" t="e">
        <f t="shared" si="304"/>
        <v>#N/A</v>
      </c>
      <c r="P1987" s="99">
        <f t="shared" si="305"/>
        <v>0</v>
      </c>
      <c r="Q1987" s="100">
        <f t="shared" si="306"/>
        <v>0</v>
      </c>
      <c r="R1987" s="105" t="e">
        <f t="shared" si="307"/>
        <v>#DIV/0!</v>
      </c>
      <c r="S1987" s="101" t="e">
        <f t="shared" si="308"/>
        <v>#N/A</v>
      </c>
      <c r="T1987" s="102"/>
      <c r="U1987" s="107"/>
      <c r="V1987" s="5"/>
    </row>
    <row r="1988" spans="1:22" ht="15.6" hidden="1" x14ac:dyDescent="0.3">
      <c r="A1988" s="18"/>
      <c r="B1988" s="92" t="str">
        <f>+IFERROR(VLOOKUP(A1988,'Details local delivery'!B:C,2,0),"-")</f>
        <v>-</v>
      </c>
      <c r="C1988" s="93" t="str">
        <f t="shared" si="302"/>
        <v>-</v>
      </c>
      <c r="D1988" s="94" t="str">
        <f>+IFERROR(VLOOKUP(A1988,'Details local delivery'!B:E,4,0),"-")</f>
        <v>-</v>
      </c>
      <c r="E1988" s="94" t="e">
        <f>VLOOKUP(A1988,'Details local delivery'!B:L,11,0)</f>
        <v>#N/A</v>
      </c>
      <c r="F1988" s="94">
        <f>SUMIFS('Details local delivery'!M:M,'Details local delivery'!G:G,'RECAP Delivery Plan '!A1988)</f>
        <v>0</v>
      </c>
      <c r="G1988" s="94" t="e">
        <f>VLOOKUP(A1988,'Details local delivery'!B:J,9,0)</f>
        <v>#N/A</v>
      </c>
      <c r="H1988" s="95">
        <f>SUMIFS('Details local delivery'!K:K,'Details local delivery'!G:G,'RECAP Delivery Plan '!A1988)</f>
        <v>0</v>
      </c>
      <c r="I1988" s="96">
        <f>SUMIFS('Details local delivery'!Y:Y,'Details local delivery'!B:B,A:A)</f>
        <v>0</v>
      </c>
      <c r="J1988" s="97" t="e">
        <f>AVERAGEIFS('Details local delivery'!W:W,'Details local delivery'!B:B,A1988)</f>
        <v>#DIV/0!</v>
      </c>
      <c r="K1988" s="96">
        <f>_xlfn.MAXIFS('Details local delivery'!Z:Z,'Details local delivery'!B:B,A1988)</f>
        <v>0</v>
      </c>
      <c r="L1988" s="96">
        <f>_xlfn.MAXIFS('Details local delivery'!AA:AA,'Details local delivery'!B:B,A1988)</f>
        <v>0</v>
      </c>
      <c r="M1988" s="256">
        <f>IFERROR(_xlfn.MAXIFS('Details local delivery'!AB:AB,'Details local delivery'!B:B,A1988),"-")</f>
        <v>0</v>
      </c>
      <c r="N1988" s="104" t="e">
        <f t="shared" si="303"/>
        <v>#N/A</v>
      </c>
      <c r="O1988" s="104" t="e">
        <f t="shared" si="304"/>
        <v>#N/A</v>
      </c>
      <c r="P1988" s="99">
        <f t="shared" si="305"/>
        <v>0</v>
      </c>
      <c r="Q1988" s="100">
        <f t="shared" si="306"/>
        <v>0</v>
      </c>
      <c r="R1988" s="105" t="e">
        <f t="shared" si="307"/>
        <v>#DIV/0!</v>
      </c>
      <c r="S1988" s="101" t="e">
        <f t="shared" si="308"/>
        <v>#N/A</v>
      </c>
      <c r="T1988" s="102"/>
      <c r="U1988" s="107"/>
      <c r="V1988" s="5"/>
    </row>
    <row r="1989" spans="1:22" ht="15.6" hidden="1" x14ac:dyDescent="0.3">
      <c r="A1989" s="18"/>
      <c r="B1989" s="92" t="str">
        <f>+IFERROR(VLOOKUP(A1989,'Details local delivery'!B:C,2,0),"-")</f>
        <v>-</v>
      </c>
      <c r="C1989" s="93" t="str">
        <f t="shared" si="302"/>
        <v>-</v>
      </c>
      <c r="D1989" s="94" t="str">
        <f>+IFERROR(VLOOKUP(A1989,'Details local delivery'!B:E,4,0),"-")</f>
        <v>-</v>
      </c>
      <c r="E1989" s="94" t="e">
        <f>VLOOKUP(A1989,'Details local delivery'!B:L,11,0)</f>
        <v>#N/A</v>
      </c>
      <c r="F1989" s="94">
        <f>SUMIFS('Details local delivery'!M:M,'Details local delivery'!G:G,'RECAP Delivery Plan '!A1989)</f>
        <v>0</v>
      </c>
      <c r="G1989" s="94" t="e">
        <f>VLOOKUP(A1989,'Details local delivery'!B:J,9,0)</f>
        <v>#N/A</v>
      </c>
      <c r="H1989" s="95">
        <f>SUMIFS('Details local delivery'!K:K,'Details local delivery'!G:G,'RECAP Delivery Plan '!A1989)</f>
        <v>0</v>
      </c>
      <c r="I1989" s="96">
        <f>SUMIFS('Details local delivery'!Y:Y,'Details local delivery'!B:B,A:A)</f>
        <v>0</v>
      </c>
      <c r="J1989" s="97" t="e">
        <f>AVERAGEIFS('Details local delivery'!W:W,'Details local delivery'!B:B,A1989)</f>
        <v>#DIV/0!</v>
      </c>
      <c r="K1989" s="96">
        <f>_xlfn.MAXIFS('Details local delivery'!Z:Z,'Details local delivery'!B:B,A1989)</f>
        <v>0</v>
      </c>
      <c r="L1989" s="96">
        <f>_xlfn.MAXIFS('Details local delivery'!AA:AA,'Details local delivery'!B:B,A1989)</f>
        <v>0</v>
      </c>
      <c r="M1989" s="256">
        <f>IFERROR(_xlfn.MAXIFS('Details local delivery'!AB:AB,'Details local delivery'!B:B,A1989),"-")</f>
        <v>0</v>
      </c>
      <c r="N1989" s="104" t="e">
        <f t="shared" si="303"/>
        <v>#N/A</v>
      </c>
      <c r="O1989" s="104" t="e">
        <f t="shared" si="304"/>
        <v>#N/A</v>
      </c>
      <c r="P1989" s="99">
        <f t="shared" si="305"/>
        <v>0</v>
      </c>
      <c r="Q1989" s="100">
        <f t="shared" si="306"/>
        <v>0</v>
      </c>
      <c r="R1989" s="105" t="e">
        <f t="shared" si="307"/>
        <v>#DIV/0!</v>
      </c>
      <c r="S1989" s="101" t="e">
        <f t="shared" si="308"/>
        <v>#N/A</v>
      </c>
      <c r="T1989" s="102"/>
      <c r="U1989" s="107"/>
      <c r="V1989" s="5"/>
    </row>
    <row r="1990" spans="1:22" ht="15.6" hidden="1" x14ac:dyDescent="0.3">
      <c r="A1990" s="18"/>
      <c r="B1990" s="92" t="str">
        <f>+IFERROR(VLOOKUP(A1990,'Details local delivery'!B:C,2,0),"-")</f>
        <v>-</v>
      </c>
      <c r="C1990" s="93" t="str">
        <f t="shared" si="302"/>
        <v>-</v>
      </c>
      <c r="D1990" s="94" t="str">
        <f>+IFERROR(VLOOKUP(A1990,'Details local delivery'!B:E,4,0),"-")</f>
        <v>-</v>
      </c>
      <c r="E1990" s="94" t="e">
        <f>VLOOKUP(A1990,'Details local delivery'!B:L,11,0)</f>
        <v>#N/A</v>
      </c>
      <c r="F1990" s="94">
        <f>SUMIFS('Details local delivery'!M:M,'Details local delivery'!G:G,'RECAP Delivery Plan '!A1990)</f>
        <v>0</v>
      </c>
      <c r="G1990" s="94" t="e">
        <f>VLOOKUP(A1990,'Details local delivery'!B:J,9,0)</f>
        <v>#N/A</v>
      </c>
      <c r="H1990" s="95">
        <f>SUMIFS('Details local delivery'!K:K,'Details local delivery'!G:G,'RECAP Delivery Plan '!A1990)</f>
        <v>0</v>
      </c>
      <c r="I1990" s="96">
        <f>SUMIFS('Details local delivery'!Y:Y,'Details local delivery'!B:B,A:A)</f>
        <v>0</v>
      </c>
      <c r="J1990" s="97" t="e">
        <f>AVERAGEIFS('Details local delivery'!W:W,'Details local delivery'!B:B,A1990)</f>
        <v>#DIV/0!</v>
      </c>
      <c r="K1990" s="96">
        <f>_xlfn.MAXIFS('Details local delivery'!Z:Z,'Details local delivery'!B:B,A1990)</f>
        <v>0</v>
      </c>
      <c r="L1990" s="96">
        <f>_xlfn.MAXIFS('Details local delivery'!AA:AA,'Details local delivery'!B:B,A1990)</f>
        <v>0</v>
      </c>
      <c r="M1990" s="96">
        <f>_xlfn.MAXIFS('Details local delivery'!AB:AB,'Details local delivery'!B:B,A1990)</f>
        <v>0</v>
      </c>
      <c r="N1990" s="104" t="e">
        <f t="shared" si="303"/>
        <v>#N/A</v>
      </c>
      <c r="O1990" s="104" t="e">
        <f t="shared" si="304"/>
        <v>#N/A</v>
      </c>
      <c r="P1990" s="99">
        <f t="shared" si="305"/>
        <v>0</v>
      </c>
      <c r="Q1990" s="100">
        <f t="shared" si="306"/>
        <v>0</v>
      </c>
      <c r="R1990" s="105" t="e">
        <f t="shared" si="307"/>
        <v>#DIV/0!</v>
      </c>
      <c r="S1990" s="101" t="e">
        <f t="shared" si="308"/>
        <v>#N/A</v>
      </c>
      <c r="T1990" s="102"/>
      <c r="U1990" s="107"/>
      <c r="V1990" s="5"/>
    </row>
    <row r="1991" spans="1:22" ht="15.6" hidden="1" x14ac:dyDescent="0.3">
      <c r="A1991" s="18"/>
      <c r="B1991" s="92" t="str">
        <f>+IFERROR(VLOOKUP(A1991,'Details local delivery'!B:C,2,0),"-")</f>
        <v>-</v>
      </c>
      <c r="C1991" s="93" t="str">
        <f t="shared" si="302"/>
        <v>-</v>
      </c>
      <c r="D1991" s="94" t="str">
        <f>+IFERROR(VLOOKUP(A1991,'Details local delivery'!B:E,4,0),"-")</f>
        <v>-</v>
      </c>
      <c r="E1991" s="94" t="e">
        <f>VLOOKUP(A1991,'Details local delivery'!B:L,11,0)</f>
        <v>#N/A</v>
      </c>
      <c r="F1991" s="94">
        <f>SUMIFS('Details local delivery'!M:M,'Details local delivery'!G:G,'RECAP Delivery Plan '!A1991)</f>
        <v>0</v>
      </c>
      <c r="G1991" s="94" t="e">
        <f>VLOOKUP(A1991,'Details local delivery'!B:J,9,0)</f>
        <v>#N/A</v>
      </c>
      <c r="H1991" s="95">
        <f>SUMIFS('Details local delivery'!K:K,'Details local delivery'!G:G,'RECAP Delivery Plan '!A1991)</f>
        <v>0</v>
      </c>
      <c r="I1991" s="96">
        <f>SUMIFS('Details local delivery'!Y:Y,'Details local delivery'!B:B,A:A)</f>
        <v>0</v>
      </c>
      <c r="J1991" s="97" t="e">
        <f>AVERAGEIFS('Details local delivery'!W:W,'Details local delivery'!B:B,A1991)</f>
        <v>#DIV/0!</v>
      </c>
      <c r="K1991" s="96">
        <f>_xlfn.MAXIFS('Details local delivery'!Z:Z,'Details local delivery'!B:B,A1991)</f>
        <v>0</v>
      </c>
      <c r="L1991" s="96">
        <f>_xlfn.MAXIFS('Details local delivery'!AA:AA,'Details local delivery'!B:B,A1991)</f>
        <v>0</v>
      </c>
      <c r="M1991" s="256">
        <f>IFERROR(_xlfn.MAXIFS('Details local delivery'!AB:AB,'Details local delivery'!B:B,A1991),"-")</f>
        <v>0</v>
      </c>
      <c r="N1991" s="104" t="e">
        <f t="shared" si="303"/>
        <v>#N/A</v>
      </c>
      <c r="O1991" s="104" t="e">
        <f t="shared" si="304"/>
        <v>#N/A</v>
      </c>
      <c r="P1991" s="99">
        <f t="shared" si="305"/>
        <v>0</v>
      </c>
      <c r="Q1991" s="100">
        <f t="shared" si="306"/>
        <v>0</v>
      </c>
      <c r="R1991" s="105" t="e">
        <f t="shared" si="307"/>
        <v>#DIV/0!</v>
      </c>
      <c r="S1991" s="101" t="e">
        <f t="shared" si="308"/>
        <v>#N/A</v>
      </c>
      <c r="T1991" s="102"/>
      <c r="U1991" s="107"/>
      <c r="V1991" s="5"/>
    </row>
    <row r="1992" spans="1:22" ht="15.6" hidden="1" x14ac:dyDescent="0.3">
      <c r="A1992" s="18"/>
      <c r="B1992" s="92" t="str">
        <f>+IFERROR(VLOOKUP(A1992,'Details local delivery'!B:C,2,0),"-")</f>
        <v>-</v>
      </c>
      <c r="C1992" s="93" t="str">
        <f t="shared" si="302"/>
        <v>-</v>
      </c>
      <c r="D1992" s="94" t="str">
        <f>+IFERROR(VLOOKUP(A1992,'Details local delivery'!B:E,4,0),"-")</f>
        <v>-</v>
      </c>
      <c r="E1992" s="94" t="e">
        <f>VLOOKUP(A1992,'Details local delivery'!B:L,11,0)</f>
        <v>#N/A</v>
      </c>
      <c r="F1992" s="94">
        <f>SUMIFS('Details local delivery'!M:M,'Details local delivery'!G:G,'RECAP Delivery Plan '!A1992)</f>
        <v>0</v>
      </c>
      <c r="G1992" s="94" t="e">
        <f>VLOOKUP(A1992,'Details local delivery'!B:J,9,0)</f>
        <v>#N/A</v>
      </c>
      <c r="H1992" s="95">
        <f>SUMIFS('Details local delivery'!K:K,'Details local delivery'!G:G,'RECAP Delivery Plan '!A1992)</f>
        <v>0</v>
      </c>
      <c r="I1992" s="96">
        <f>SUMIFS('Details local delivery'!Y:Y,'Details local delivery'!B:B,A:A)</f>
        <v>0</v>
      </c>
      <c r="J1992" s="97" t="e">
        <f>AVERAGEIFS('Details local delivery'!W:W,'Details local delivery'!B:B,A1992)</f>
        <v>#DIV/0!</v>
      </c>
      <c r="K1992" s="96">
        <f>_xlfn.MAXIFS('Details local delivery'!Z:Z,'Details local delivery'!B:B,A1992)</f>
        <v>0</v>
      </c>
      <c r="L1992" s="96">
        <f>_xlfn.MAXIFS('Details local delivery'!AA:AA,'Details local delivery'!B:B,A1992)</f>
        <v>0</v>
      </c>
      <c r="M1992" s="256">
        <f>IFERROR(_xlfn.MAXIFS('Details local delivery'!AB:AB,'Details local delivery'!B:B,A1992),"-")</f>
        <v>0</v>
      </c>
      <c r="N1992" s="104" t="e">
        <f t="shared" si="303"/>
        <v>#N/A</v>
      </c>
      <c r="O1992" s="104" t="e">
        <f t="shared" si="304"/>
        <v>#N/A</v>
      </c>
      <c r="P1992" s="99">
        <f t="shared" si="305"/>
        <v>0</v>
      </c>
      <c r="Q1992" s="100">
        <f t="shared" si="306"/>
        <v>0</v>
      </c>
      <c r="R1992" s="105" t="e">
        <f t="shared" si="307"/>
        <v>#DIV/0!</v>
      </c>
      <c r="S1992" s="101" t="e">
        <f t="shared" si="308"/>
        <v>#N/A</v>
      </c>
      <c r="T1992" s="102"/>
      <c r="U1992" s="107"/>
      <c r="V1992" s="5"/>
    </row>
    <row r="1993" spans="1:22" ht="15.6" hidden="1" x14ac:dyDescent="0.3">
      <c r="A1993" s="18"/>
      <c r="B1993" s="92" t="str">
        <f>+IFERROR(VLOOKUP(A1993,'Details local delivery'!B:C,2,0),"-")</f>
        <v>-</v>
      </c>
      <c r="C1993" s="93" t="str">
        <f t="shared" si="302"/>
        <v>-</v>
      </c>
      <c r="D1993" s="94" t="str">
        <f>+IFERROR(VLOOKUP(A1993,'Details local delivery'!B:E,4,0),"-")</f>
        <v>-</v>
      </c>
      <c r="E1993" s="94" t="e">
        <f>VLOOKUP(A1993,'Details local delivery'!B:L,11,0)</f>
        <v>#N/A</v>
      </c>
      <c r="F1993" s="94">
        <f>SUMIFS('Details local delivery'!M:M,'Details local delivery'!G:G,'RECAP Delivery Plan '!A1993)</f>
        <v>0</v>
      </c>
      <c r="G1993" s="94" t="e">
        <f>VLOOKUP(A1993,'Details local delivery'!B:J,9,0)</f>
        <v>#N/A</v>
      </c>
      <c r="H1993" s="95">
        <f>SUMIFS('Details local delivery'!K:K,'Details local delivery'!G:G,'RECAP Delivery Plan '!A1993)</f>
        <v>0</v>
      </c>
      <c r="I1993" s="96">
        <f>SUMIFS('Details local delivery'!Y:Y,'Details local delivery'!B:B,A:A)</f>
        <v>0</v>
      </c>
      <c r="J1993" s="97" t="e">
        <f>AVERAGEIFS('Details local delivery'!W:W,'Details local delivery'!B:B,A1993)</f>
        <v>#DIV/0!</v>
      </c>
      <c r="K1993" s="96">
        <f>_xlfn.MAXIFS('Details local delivery'!Z:Z,'Details local delivery'!B:B,A1993)</f>
        <v>0</v>
      </c>
      <c r="L1993" s="96">
        <f>_xlfn.MAXIFS('Details local delivery'!AA:AA,'Details local delivery'!B:B,A1993)</f>
        <v>0</v>
      </c>
      <c r="M1993" s="256">
        <f>IFERROR(_xlfn.MAXIFS('Details local delivery'!AB:AB,'Details local delivery'!B:B,A1993),"-")</f>
        <v>0</v>
      </c>
      <c r="N1993" s="104" t="e">
        <f t="shared" si="303"/>
        <v>#N/A</v>
      </c>
      <c r="O1993" s="104" t="e">
        <f t="shared" si="304"/>
        <v>#N/A</v>
      </c>
      <c r="P1993" s="99">
        <f t="shared" si="305"/>
        <v>0</v>
      </c>
      <c r="Q1993" s="100">
        <f t="shared" si="306"/>
        <v>0</v>
      </c>
      <c r="R1993" s="105" t="e">
        <f t="shared" si="307"/>
        <v>#DIV/0!</v>
      </c>
      <c r="S1993" s="101" t="e">
        <f t="shared" si="308"/>
        <v>#N/A</v>
      </c>
      <c r="T1993" s="102"/>
      <c r="U1993" s="107"/>
      <c r="V1993" s="5"/>
    </row>
    <row r="1994" spans="1:22" ht="15.6" hidden="1" x14ac:dyDescent="0.3">
      <c r="A1994" s="18"/>
      <c r="B1994" s="92" t="str">
        <f>+IFERROR(VLOOKUP(A1994,'Details local delivery'!B:C,2,0),"-")</f>
        <v>-</v>
      </c>
      <c r="C1994" s="93" t="str">
        <f t="shared" si="302"/>
        <v>-</v>
      </c>
      <c r="D1994" s="94" t="str">
        <f>+IFERROR(VLOOKUP(A1994,'Details local delivery'!B:E,4,0),"-")</f>
        <v>-</v>
      </c>
      <c r="E1994" s="94" t="e">
        <f>VLOOKUP(A1994,'Details local delivery'!B:L,11,0)</f>
        <v>#N/A</v>
      </c>
      <c r="F1994" s="94">
        <f>SUMIFS('Details local delivery'!M:M,'Details local delivery'!G:G,'RECAP Delivery Plan '!A1994)</f>
        <v>0</v>
      </c>
      <c r="G1994" s="94" t="e">
        <f>VLOOKUP(A1994,'Details local delivery'!B:J,9,0)</f>
        <v>#N/A</v>
      </c>
      <c r="H1994" s="95">
        <f>SUMIFS('Details local delivery'!K:K,'Details local delivery'!G:G,'RECAP Delivery Plan '!A1994)</f>
        <v>0</v>
      </c>
      <c r="I1994" s="96">
        <f>SUMIFS('Details local delivery'!Y:Y,'Details local delivery'!B:B,A:A)</f>
        <v>0</v>
      </c>
      <c r="J1994" s="97" t="e">
        <f>AVERAGEIFS('Details local delivery'!W:W,'Details local delivery'!B:B,A1994)</f>
        <v>#DIV/0!</v>
      </c>
      <c r="K1994" s="96">
        <f>_xlfn.MAXIFS('Details local delivery'!Z:Z,'Details local delivery'!B:B,A1994)</f>
        <v>0</v>
      </c>
      <c r="L1994" s="96">
        <f>_xlfn.MAXIFS('Details local delivery'!AA:AA,'Details local delivery'!B:B,A1994)</f>
        <v>0</v>
      </c>
      <c r="M1994" s="96">
        <f>_xlfn.MAXIFS('Details local delivery'!AB:AB,'Details local delivery'!B:B,A1994)</f>
        <v>0</v>
      </c>
      <c r="N1994" s="104" t="e">
        <f t="shared" si="303"/>
        <v>#N/A</v>
      </c>
      <c r="O1994" s="104" t="e">
        <f t="shared" si="304"/>
        <v>#N/A</v>
      </c>
      <c r="P1994" s="99">
        <f t="shared" si="305"/>
        <v>0</v>
      </c>
      <c r="Q1994" s="100">
        <f t="shared" si="306"/>
        <v>0</v>
      </c>
      <c r="R1994" s="105" t="e">
        <f t="shared" si="307"/>
        <v>#DIV/0!</v>
      </c>
      <c r="S1994" s="101" t="e">
        <f t="shared" si="308"/>
        <v>#N/A</v>
      </c>
      <c r="T1994" s="102"/>
      <c r="U1994" s="107"/>
      <c r="V1994" s="5"/>
    </row>
    <row r="1995" spans="1:22" ht="15.6" hidden="1" x14ac:dyDescent="0.3">
      <c r="A1995" s="18"/>
      <c r="B1995" s="92" t="str">
        <f>+IFERROR(VLOOKUP(A1995,'Details local delivery'!B:C,2,0),"-")</f>
        <v>-</v>
      </c>
      <c r="C1995" s="93" t="str">
        <f t="shared" si="302"/>
        <v>-</v>
      </c>
      <c r="D1995" s="94" t="str">
        <f>+IFERROR(VLOOKUP(A1995,'Details local delivery'!B:E,4,0),"-")</f>
        <v>-</v>
      </c>
      <c r="E1995" s="94" t="e">
        <f>VLOOKUP(A1995,'Details local delivery'!B:L,11,0)</f>
        <v>#N/A</v>
      </c>
      <c r="F1995" s="94">
        <f>SUMIFS('Details local delivery'!M:M,'Details local delivery'!G:G,'RECAP Delivery Plan '!A1995)</f>
        <v>0</v>
      </c>
      <c r="G1995" s="94" t="e">
        <f>VLOOKUP(A1995,'Details local delivery'!B:J,9,0)</f>
        <v>#N/A</v>
      </c>
      <c r="H1995" s="95">
        <f>SUMIFS('Details local delivery'!K:K,'Details local delivery'!G:G,'RECAP Delivery Plan '!A1995)</f>
        <v>0</v>
      </c>
      <c r="I1995" s="96">
        <f>SUMIFS('Details local delivery'!Y:Y,'Details local delivery'!B:B,A:A)</f>
        <v>0</v>
      </c>
      <c r="J1995" s="97" t="e">
        <f>AVERAGEIFS('Details local delivery'!W:W,'Details local delivery'!B:B,A1995)</f>
        <v>#DIV/0!</v>
      </c>
      <c r="K1995" s="96">
        <f>_xlfn.MAXIFS('Details local delivery'!Z:Z,'Details local delivery'!B:B,A1995)</f>
        <v>0</v>
      </c>
      <c r="L1995" s="96">
        <f>_xlfn.MAXIFS('Details local delivery'!AA:AA,'Details local delivery'!B:B,A1995)</f>
        <v>0</v>
      </c>
      <c r="M1995" s="96">
        <f>_xlfn.MAXIFS('Details local delivery'!AB:AB,'Details local delivery'!B:B,A1995)</f>
        <v>0</v>
      </c>
      <c r="N1995" s="104" t="e">
        <f t="shared" si="303"/>
        <v>#N/A</v>
      </c>
      <c r="O1995" s="104" t="e">
        <f t="shared" si="304"/>
        <v>#N/A</v>
      </c>
      <c r="P1995" s="99">
        <f t="shared" si="305"/>
        <v>0</v>
      </c>
      <c r="Q1995" s="100">
        <f t="shared" si="306"/>
        <v>0</v>
      </c>
      <c r="R1995" s="105" t="e">
        <f t="shared" si="307"/>
        <v>#DIV/0!</v>
      </c>
      <c r="S1995" s="101" t="e">
        <f t="shared" si="308"/>
        <v>#N/A</v>
      </c>
      <c r="T1995" s="102"/>
      <c r="U1995" s="107"/>
      <c r="V1995" s="5"/>
    </row>
    <row r="1996" spans="1:22" ht="15.6" hidden="1" x14ac:dyDescent="0.3">
      <c r="A1996" s="18"/>
      <c r="B1996" s="92" t="str">
        <f>+IFERROR(VLOOKUP(A1996,'Details local delivery'!B:C,2,0),"-")</f>
        <v>-</v>
      </c>
      <c r="C1996" s="93" t="str">
        <f t="shared" si="302"/>
        <v>-</v>
      </c>
      <c r="D1996" s="94" t="str">
        <f>+IFERROR(VLOOKUP(A1996,'Details local delivery'!B:E,4,0),"-")</f>
        <v>-</v>
      </c>
      <c r="E1996" s="94" t="e">
        <f>VLOOKUP(A1996,'Details local delivery'!B:L,11,0)</f>
        <v>#N/A</v>
      </c>
      <c r="F1996" s="94">
        <f>SUMIFS('Details local delivery'!M:M,'Details local delivery'!G:G,'RECAP Delivery Plan '!A1996)</f>
        <v>0</v>
      </c>
      <c r="G1996" s="94" t="e">
        <f>VLOOKUP(A1996,'Details local delivery'!B:J,9,0)</f>
        <v>#N/A</v>
      </c>
      <c r="H1996" s="95">
        <f>SUMIFS('Details local delivery'!K:K,'Details local delivery'!G:G,'RECAP Delivery Plan '!A1996)</f>
        <v>0</v>
      </c>
      <c r="I1996" s="96">
        <f>SUMIFS('Details local delivery'!Y:Y,'Details local delivery'!B:B,A:A)</f>
        <v>0</v>
      </c>
      <c r="J1996" s="97" t="e">
        <f>AVERAGEIFS('Details local delivery'!W:W,'Details local delivery'!B:B,A1996)</f>
        <v>#DIV/0!</v>
      </c>
      <c r="K1996" s="96">
        <f>_xlfn.MAXIFS('Details local delivery'!Z:Z,'Details local delivery'!B:B,A1996)</f>
        <v>0</v>
      </c>
      <c r="L1996" s="96">
        <f>_xlfn.MAXIFS('Details local delivery'!AA:AA,'Details local delivery'!B:B,A1996)</f>
        <v>0</v>
      </c>
      <c r="M1996" s="96">
        <f>_xlfn.MAXIFS('Details local delivery'!AB:AB,'Details local delivery'!B:B,A1996)</f>
        <v>0</v>
      </c>
      <c r="N1996" s="104" t="e">
        <f t="shared" si="303"/>
        <v>#N/A</v>
      </c>
      <c r="O1996" s="104" t="e">
        <f t="shared" si="304"/>
        <v>#N/A</v>
      </c>
      <c r="P1996" s="99">
        <f t="shared" si="305"/>
        <v>0</v>
      </c>
      <c r="Q1996" s="100">
        <f t="shared" si="306"/>
        <v>0</v>
      </c>
      <c r="R1996" s="105" t="e">
        <f t="shared" si="307"/>
        <v>#DIV/0!</v>
      </c>
      <c r="S1996" s="101" t="e">
        <f t="shared" si="308"/>
        <v>#N/A</v>
      </c>
      <c r="T1996" s="102"/>
      <c r="U1996" s="107"/>
      <c r="V1996" s="5"/>
    </row>
    <row r="1997" spans="1:22" ht="15.6" hidden="1" x14ac:dyDescent="0.3">
      <c r="A1997" s="18"/>
      <c r="B1997" s="92" t="str">
        <f>+IFERROR(VLOOKUP(A1997,'Details local delivery'!B:C,2,0),"-")</f>
        <v>-</v>
      </c>
      <c r="C1997" s="93" t="str">
        <f t="shared" si="302"/>
        <v>-</v>
      </c>
      <c r="D1997" s="94" t="str">
        <f>+IFERROR(VLOOKUP(A1997,'Details local delivery'!B:E,4,0),"-")</f>
        <v>-</v>
      </c>
      <c r="E1997" s="94" t="e">
        <f>VLOOKUP(A1997,'Details local delivery'!B:L,11,0)</f>
        <v>#N/A</v>
      </c>
      <c r="F1997" s="94">
        <f>SUMIFS('Details local delivery'!M:M,'Details local delivery'!G:G,'RECAP Delivery Plan '!A1997)</f>
        <v>0</v>
      </c>
      <c r="G1997" s="94" t="e">
        <f>VLOOKUP(A1997,'Details local delivery'!B:J,9,0)</f>
        <v>#N/A</v>
      </c>
      <c r="H1997" s="95">
        <f>SUMIFS('Details local delivery'!K:K,'Details local delivery'!G:G,'RECAP Delivery Plan '!A1997)</f>
        <v>0</v>
      </c>
      <c r="I1997" s="96">
        <f>SUMIFS('Details local delivery'!Y:Y,'Details local delivery'!B:B,A:A)</f>
        <v>0</v>
      </c>
      <c r="J1997" s="97" t="e">
        <f>AVERAGEIFS('Details local delivery'!W:W,'Details local delivery'!B:B,A1997)</f>
        <v>#DIV/0!</v>
      </c>
      <c r="K1997" s="96">
        <f>_xlfn.MAXIFS('Details local delivery'!Z:Z,'Details local delivery'!B:B,A1997)</f>
        <v>0</v>
      </c>
      <c r="L1997" s="96">
        <f>_xlfn.MAXIFS('Details local delivery'!AA:AA,'Details local delivery'!B:B,A1997)</f>
        <v>0</v>
      </c>
      <c r="M1997" s="256">
        <f>IFERROR(_xlfn.MAXIFS('Details local delivery'!AB:AB,'Details local delivery'!B:B,A1997),"-")</f>
        <v>0</v>
      </c>
      <c r="N1997" s="104" t="e">
        <f t="shared" si="303"/>
        <v>#N/A</v>
      </c>
      <c r="O1997" s="104" t="e">
        <f t="shared" si="304"/>
        <v>#N/A</v>
      </c>
      <c r="P1997" s="99">
        <f t="shared" si="305"/>
        <v>0</v>
      </c>
      <c r="Q1997" s="100">
        <f t="shared" si="306"/>
        <v>0</v>
      </c>
      <c r="R1997" s="105" t="e">
        <f t="shared" si="307"/>
        <v>#DIV/0!</v>
      </c>
      <c r="S1997" s="101" t="e">
        <f t="shared" si="308"/>
        <v>#N/A</v>
      </c>
      <c r="T1997" s="102"/>
      <c r="U1997" s="107"/>
      <c r="V1997" s="5"/>
    </row>
    <row r="1998" spans="1:22" ht="15.6" hidden="1" x14ac:dyDescent="0.3">
      <c r="A1998" s="18"/>
      <c r="B1998" s="92" t="str">
        <f>+IFERROR(VLOOKUP(A1998,'Details local delivery'!B:C,2,0),"-")</f>
        <v>-</v>
      </c>
      <c r="C1998" s="93" t="str">
        <f t="shared" si="302"/>
        <v>-</v>
      </c>
      <c r="D1998" s="94" t="str">
        <f>+IFERROR(VLOOKUP(A1998,'Details local delivery'!B:E,4,0),"-")</f>
        <v>-</v>
      </c>
      <c r="E1998" s="94" t="e">
        <f>VLOOKUP(A1998,'Details local delivery'!B:L,11,0)</f>
        <v>#N/A</v>
      </c>
      <c r="F1998" s="94">
        <f>SUMIFS('Details local delivery'!M:M,'Details local delivery'!G:G,'RECAP Delivery Plan '!A1998)</f>
        <v>0</v>
      </c>
      <c r="G1998" s="94" t="e">
        <f>VLOOKUP(A1998,'Details local delivery'!B:J,9,0)</f>
        <v>#N/A</v>
      </c>
      <c r="H1998" s="95">
        <f>SUMIFS('Details local delivery'!K:K,'Details local delivery'!G:G,'RECAP Delivery Plan '!A1998)</f>
        <v>0</v>
      </c>
      <c r="I1998" s="96">
        <f>SUMIFS('Details local delivery'!Y:Y,'Details local delivery'!B:B,A:A)</f>
        <v>0</v>
      </c>
      <c r="J1998" s="97" t="e">
        <f>AVERAGEIFS('Details local delivery'!W:W,'Details local delivery'!B:B,A1998)</f>
        <v>#DIV/0!</v>
      </c>
      <c r="K1998" s="96">
        <f>_xlfn.MAXIFS('Details local delivery'!Z:Z,'Details local delivery'!B:B,A1998)</f>
        <v>0</v>
      </c>
      <c r="L1998" s="96">
        <f>_xlfn.MAXIFS('Details local delivery'!AA:AA,'Details local delivery'!B:B,A1998)</f>
        <v>0</v>
      </c>
      <c r="M1998" s="256">
        <f>IFERROR(_xlfn.MAXIFS('Details local delivery'!AB:AB,'Details local delivery'!B:B,A1998),"-")</f>
        <v>0</v>
      </c>
      <c r="N1998" s="104" t="e">
        <f t="shared" si="303"/>
        <v>#N/A</v>
      </c>
      <c r="O1998" s="104" t="e">
        <f t="shared" si="304"/>
        <v>#N/A</v>
      </c>
      <c r="P1998" s="99">
        <f t="shared" si="305"/>
        <v>0</v>
      </c>
      <c r="Q1998" s="100">
        <f t="shared" si="306"/>
        <v>0</v>
      </c>
      <c r="R1998" s="105" t="e">
        <f t="shared" si="307"/>
        <v>#DIV/0!</v>
      </c>
      <c r="S1998" s="101" t="e">
        <f t="shared" si="308"/>
        <v>#N/A</v>
      </c>
      <c r="T1998" s="102"/>
      <c r="U1998" s="107"/>
      <c r="V1998" s="5"/>
    </row>
    <row r="1999" spans="1:22" ht="15.6" hidden="1" x14ac:dyDescent="0.3">
      <c r="A1999" s="18"/>
      <c r="B1999" s="92" t="str">
        <f>+IFERROR(VLOOKUP(A1999,'Details local delivery'!B:C,2,0),"-")</f>
        <v>-</v>
      </c>
      <c r="C1999" s="93" t="str">
        <f t="shared" si="302"/>
        <v>-</v>
      </c>
      <c r="D1999" s="94" t="str">
        <f>+IFERROR(VLOOKUP(A1999,'Details local delivery'!B:E,4,0),"-")</f>
        <v>-</v>
      </c>
      <c r="E1999" s="94" t="e">
        <f>VLOOKUP(A1999,'Details local delivery'!B:L,11,0)</f>
        <v>#N/A</v>
      </c>
      <c r="F1999" s="94">
        <f>SUMIFS('Details local delivery'!M:M,'Details local delivery'!G:G,'RECAP Delivery Plan '!A1999)</f>
        <v>0</v>
      </c>
      <c r="G1999" s="94" t="e">
        <f>VLOOKUP(A1999,'Details local delivery'!B:J,9,0)</f>
        <v>#N/A</v>
      </c>
      <c r="H1999" s="95">
        <f>SUMIFS('Details local delivery'!K:K,'Details local delivery'!G:G,'RECAP Delivery Plan '!A1999)</f>
        <v>0</v>
      </c>
      <c r="I1999" s="96">
        <f>SUMIFS('Details local delivery'!Y:Y,'Details local delivery'!B:B,A:A)</f>
        <v>0</v>
      </c>
      <c r="J1999" s="97" t="e">
        <f>AVERAGEIFS('Details local delivery'!W:W,'Details local delivery'!B:B,A1999)</f>
        <v>#DIV/0!</v>
      </c>
      <c r="K1999" s="96">
        <f>_xlfn.MAXIFS('Details local delivery'!Z:Z,'Details local delivery'!B:B,A1999)</f>
        <v>0</v>
      </c>
      <c r="L1999" s="96">
        <f>_xlfn.MAXIFS('Details local delivery'!AA:AA,'Details local delivery'!B:B,A1999)</f>
        <v>0</v>
      </c>
      <c r="M1999" s="96">
        <f>_xlfn.MAXIFS('Details local delivery'!AB:AB,'Details local delivery'!B:B,A1999)</f>
        <v>0</v>
      </c>
      <c r="N1999" s="104" t="e">
        <f t="shared" si="303"/>
        <v>#N/A</v>
      </c>
      <c r="O1999" s="104" t="e">
        <f t="shared" si="304"/>
        <v>#N/A</v>
      </c>
      <c r="P1999" s="99">
        <f t="shared" si="305"/>
        <v>0</v>
      </c>
      <c r="Q1999" s="100">
        <f t="shared" si="306"/>
        <v>0</v>
      </c>
      <c r="R1999" s="105" t="e">
        <f t="shared" si="307"/>
        <v>#DIV/0!</v>
      </c>
      <c r="S1999" s="101" t="e">
        <f t="shared" si="308"/>
        <v>#N/A</v>
      </c>
      <c r="T1999" s="102"/>
      <c r="U1999" s="107"/>
      <c r="V1999" s="5"/>
    </row>
    <row r="2000" spans="1:22" ht="15.6" hidden="1" x14ac:dyDescent="0.3">
      <c r="A2000" s="18"/>
      <c r="B2000" s="92" t="str">
        <f>+IFERROR(VLOOKUP(A2000,'Details local delivery'!B:C,2,0),"-")</f>
        <v>-</v>
      </c>
      <c r="C2000" s="93" t="str">
        <f t="shared" si="302"/>
        <v>-</v>
      </c>
      <c r="D2000" s="94" t="str">
        <f>+IFERROR(VLOOKUP(A2000,'Details local delivery'!B:E,4,0),"-")</f>
        <v>-</v>
      </c>
      <c r="E2000" s="94" t="e">
        <f>VLOOKUP(A2000,'Details local delivery'!B:L,11,0)</f>
        <v>#N/A</v>
      </c>
      <c r="F2000" s="94">
        <f>SUMIFS('Details local delivery'!M:M,'Details local delivery'!G:G,'RECAP Delivery Plan '!A2000)</f>
        <v>0</v>
      </c>
      <c r="G2000" s="94" t="e">
        <f>VLOOKUP(A2000,'Details local delivery'!B:J,9,0)</f>
        <v>#N/A</v>
      </c>
      <c r="H2000" s="95">
        <f>SUMIFS('Details local delivery'!K:K,'Details local delivery'!G:G,'RECAP Delivery Plan '!A2000)</f>
        <v>0</v>
      </c>
      <c r="I2000" s="96">
        <f>SUMIFS('Details local delivery'!Y:Y,'Details local delivery'!B:B,A:A)</f>
        <v>0</v>
      </c>
      <c r="J2000" s="97" t="e">
        <f>AVERAGEIFS('Details local delivery'!W:W,'Details local delivery'!B:B,A2000)</f>
        <v>#DIV/0!</v>
      </c>
      <c r="K2000" s="96">
        <f>_xlfn.MAXIFS('Details local delivery'!Z:Z,'Details local delivery'!B:B,A2000)</f>
        <v>0</v>
      </c>
      <c r="L2000" s="96">
        <f>_xlfn.MAXIFS('Details local delivery'!AA:AA,'Details local delivery'!B:B,A2000)</f>
        <v>0</v>
      </c>
      <c r="M2000" s="96">
        <f>_xlfn.MAXIFS('Details local delivery'!AB:AB,'Details local delivery'!B:B,A2000)</f>
        <v>0</v>
      </c>
      <c r="N2000" s="104" t="e">
        <f t="shared" si="303"/>
        <v>#N/A</v>
      </c>
      <c r="O2000" s="104" t="e">
        <f t="shared" si="304"/>
        <v>#N/A</v>
      </c>
      <c r="P2000" s="99">
        <f t="shared" si="305"/>
        <v>0</v>
      </c>
      <c r="Q2000" s="100">
        <f t="shared" si="306"/>
        <v>0</v>
      </c>
      <c r="R2000" s="105" t="e">
        <f t="shared" si="307"/>
        <v>#DIV/0!</v>
      </c>
      <c r="S2000" s="101" t="e">
        <f t="shared" si="308"/>
        <v>#N/A</v>
      </c>
      <c r="T2000" s="102"/>
      <c r="U2000" s="107"/>
      <c r="V2000" s="5"/>
    </row>
    <row r="2001" spans="1:22" ht="15.6" hidden="1" x14ac:dyDescent="0.3">
      <c r="A2001" s="18"/>
      <c r="B2001" s="92" t="str">
        <f>+IFERROR(VLOOKUP(A2001,'Details local delivery'!B:C,2,0),"-")</f>
        <v>-</v>
      </c>
      <c r="C2001" s="93" t="str">
        <f t="shared" si="302"/>
        <v>-</v>
      </c>
      <c r="D2001" s="94" t="str">
        <f>+IFERROR(VLOOKUP(A2001,'Details local delivery'!B:E,4,0),"-")</f>
        <v>-</v>
      </c>
      <c r="E2001" s="94" t="e">
        <f>VLOOKUP(A2001,'Details local delivery'!B:L,11,0)</f>
        <v>#N/A</v>
      </c>
      <c r="F2001" s="94">
        <f>SUMIFS('Details local delivery'!M:M,'Details local delivery'!G:G,'RECAP Delivery Plan '!A2001)</f>
        <v>0</v>
      </c>
      <c r="G2001" s="94" t="e">
        <f>VLOOKUP(A2001,'Details local delivery'!B:J,9,0)</f>
        <v>#N/A</v>
      </c>
      <c r="H2001" s="95">
        <f>SUMIFS('Details local delivery'!K:K,'Details local delivery'!G:G,'RECAP Delivery Plan '!A2001)</f>
        <v>0</v>
      </c>
      <c r="I2001" s="96">
        <f>SUMIFS('Details local delivery'!Y:Y,'Details local delivery'!B:B,A:A)</f>
        <v>0</v>
      </c>
      <c r="J2001" s="97" t="e">
        <f>AVERAGEIFS('Details local delivery'!W:W,'Details local delivery'!B:B,A2001)</f>
        <v>#DIV/0!</v>
      </c>
      <c r="K2001" s="96">
        <f>_xlfn.MAXIFS('Details local delivery'!Z:Z,'Details local delivery'!B:B,A2001)</f>
        <v>0</v>
      </c>
      <c r="L2001" s="96">
        <f>_xlfn.MAXIFS('Details local delivery'!AA:AA,'Details local delivery'!B:B,A2001)</f>
        <v>0</v>
      </c>
      <c r="M2001" s="256">
        <f>IFERROR(_xlfn.MAXIFS('Details local delivery'!AB:AB,'Details local delivery'!B:B,A2001),"-")</f>
        <v>0</v>
      </c>
      <c r="N2001" s="104" t="e">
        <f t="shared" si="303"/>
        <v>#N/A</v>
      </c>
      <c r="O2001" s="104" t="e">
        <f t="shared" si="304"/>
        <v>#N/A</v>
      </c>
      <c r="P2001" s="99">
        <f t="shared" si="305"/>
        <v>0</v>
      </c>
      <c r="Q2001" s="100">
        <f t="shared" si="306"/>
        <v>0</v>
      </c>
      <c r="R2001" s="105" t="e">
        <f t="shared" si="307"/>
        <v>#DIV/0!</v>
      </c>
      <c r="S2001" s="101" t="e">
        <f t="shared" si="308"/>
        <v>#N/A</v>
      </c>
      <c r="T2001" s="102"/>
      <c r="U2001" s="107"/>
      <c r="V2001" s="5"/>
    </row>
    <row r="2002" spans="1:22" ht="15.6" hidden="1" x14ac:dyDescent="0.3">
      <c r="A2002" s="18"/>
      <c r="B2002" s="92" t="str">
        <f>+IFERROR(VLOOKUP(A2002,'Details local delivery'!B:C,2,0),"-")</f>
        <v>-</v>
      </c>
      <c r="C2002" s="93" t="str">
        <f t="shared" si="302"/>
        <v>-</v>
      </c>
      <c r="D2002" s="94" t="str">
        <f>+IFERROR(VLOOKUP(A2002,'Details local delivery'!B:E,4,0),"-")</f>
        <v>-</v>
      </c>
      <c r="E2002" s="94" t="e">
        <f>VLOOKUP(A2002,'Details local delivery'!B:L,11,0)</f>
        <v>#N/A</v>
      </c>
      <c r="F2002" s="94">
        <f>SUMIFS('Details local delivery'!M:M,'Details local delivery'!G:G,'RECAP Delivery Plan '!A2002)</f>
        <v>0</v>
      </c>
      <c r="G2002" s="94" t="e">
        <f>VLOOKUP(A2002,'Details local delivery'!B:J,9,0)</f>
        <v>#N/A</v>
      </c>
      <c r="H2002" s="95">
        <f>SUMIFS('Details local delivery'!K:K,'Details local delivery'!G:G,'RECAP Delivery Plan '!A2002)</f>
        <v>0</v>
      </c>
      <c r="I2002" s="96">
        <f>SUMIFS('Details local delivery'!Y:Y,'Details local delivery'!B:B,A:A)</f>
        <v>0</v>
      </c>
      <c r="J2002" s="97" t="e">
        <f>AVERAGEIFS('Details local delivery'!W:W,'Details local delivery'!B:B,A2002)</f>
        <v>#DIV/0!</v>
      </c>
      <c r="K2002" s="96">
        <f>_xlfn.MAXIFS('Details local delivery'!Z:Z,'Details local delivery'!B:B,A2002)</f>
        <v>0</v>
      </c>
      <c r="L2002" s="96">
        <f>_xlfn.MAXIFS('Details local delivery'!AA:AA,'Details local delivery'!B:B,A2002)</f>
        <v>0</v>
      </c>
      <c r="M2002" s="256">
        <f>IFERROR(_xlfn.MAXIFS('Details local delivery'!AB:AB,'Details local delivery'!B:B,A2002),"-")</f>
        <v>0</v>
      </c>
      <c r="N2002" s="104" t="e">
        <f t="shared" si="303"/>
        <v>#N/A</v>
      </c>
      <c r="O2002" s="104" t="e">
        <f t="shared" si="304"/>
        <v>#N/A</v>
      </c>
      <c r="P2002" s="99">
        <f t="shared" si="305"/>
        <v>0</v>
      </c>
      <c r="Q2002" s="100">
        <f t="shared" si="306"/>
        <v>0</v>
      </c>
      <c r="R2002" s="105" t="e">
        <f t="shared" si="307"/>
        <v>#DIV/0!</v>
      </c>
      <c r="S2002" s="101" t="e">
        <f t="shared" si="308"/>
        <v>#N/A</v>
      </c>
      <c r="T2002" s="102"/>
      <c r="U2002" s="107"/>
      <c r="V2002" s="5"/>
    </row>
    <row r="2003" spans="1:22" ht="15.6" hidden="1" x14ac:dyDescent="0.3">
      <c r="A2003" s="18"/>
      <c r="B2003" s="92" t="str">
        <f>+IFERROR(VLOOKUP(A2003,'Details local delivery'!B:C,2,0),"-")</f>
        <v>-</v>
      </c>
      <c r="C2003" s="93" t="str">
        <f t="shared" si="302"/>
        <v>-</v>
      </c>
      <c r="D2003" s="94" t="str">
        <f>+IFERROR(VLOOKUP(A2003,'Details local delivery'!B:E,4,0),"-")</f>
        <v>-</v>
      </c>
      <c r="E2003" s="94" t="e">
        <f>VLOOKUP(A2003,'Details local delivery'!B:L,11,0)</f>
        <v>#N/A</v>
      </c>
      <c r="F2003" s="94">
        <f>SUMIFS('Details local delivery'!M:M,'Details local delivery'!G:G,'RECAP Delivery Plan '!A2003)</f>
        <v>0</v>
      </c>
      <c r="G2003" s="94" t="e">
        <f>VLOOKUP(A2003,'Details local delivery'!B:J,9,0)</f>
        <v>#N/A</v>
      </c>
      <c r="H2003" s="95">
        <f>SUMIFS('Details local delivery'!K:K,'Details local delivery'!G:G,'RECAP Delivery Plan '!A2003)</f>
        <v>0</v>
      </c>
      <c r="I2003" s="96">
        <f>SUMIFS('Details local delivery'!Y:Y,'Details local delivery'!B:B,A:A)</f>
        <v>0</v>
      </c>
      <c r="J2003" s="97" t="e">
        <f>AVERAGEIFS('Details local delivery'!W:W,'Details local delivery'!B:B,A2003)</f>
        <v>#DIV/0!</v>
      </c>
      <c r="K2003" s="96">
        <f>_xlfn.MAXIFS('Details local delivery'!Z:Z,'Details local delivery'!B:B,A2003)</f>
        <v>0</v>
      </c>
      <c r="L2003" s="96">
        <f>_xlfn.MAXIFS('Details local delivery'!AA:AA,'Details local delivery'!B:B,A2003)</f>
        <v>0</v>
      </c>
      <c r="M2003" s="256">
        <f>IFERROR(_xlfn.MAXIFS('Details local delivery'!AB:AB,'Details local delivery'!B:B,A2003),"-")</f>
        <v>0</v>
      </c>
      <c r="N2003" s="104" t="e">
        <f t="shared" si="303"/>
        <v>#N/A</v>
      </c>
      <c r="O2003" s="104" t="e">
        <f t="shared" si="304"/>
        <v>#N/A</v>
      </c>
      <c r="P2003" s="99">
        <f t="shared" si="305"/>
        <v>0</v>
      </c>
      <c r="Q2003" s="100">
        <f t="shared" si="306"/>
        <v>0</v>
      </c>
      <c r="R2003" s="105" t="e">
        <f t="shared" si="307"/>
        <v>#DIV/0!</v>
      </c>
      <c r="S2003" s="101" t="e">
        <f t="shared" si="308"/>
        <v>#N/A</v>
      </c>
      <c r="T2003" s="102"/>
      <c r="U2003" s="107"/>
      <c r="V2003" s="5"/>
    </row>
    <row r="2004" spans="1:22" ht="15.6" hidden="1" x14ac:dyDescent="0.3">
      <c r="A2004" s="18"/>
      <c r="B2004" s="92" t="str">
        <f>+IFERROR(VLOOKUP(A2004,'Details local delivery'!B:C,2,0),"-")</f>
        <v>-</v>
      </c>
      <c r="C2004" s="93" t="str">
        <f t="shared" si="302"/>
        <v>-</v>
      </c>
      <c r="D2004" s="94" t="str">
        <f>+IFERROR(VLOOKUP(A2004,'Details local delivery'!B:E,4,0),"-")</f>
        <v>-</v>
      </c>
      <c r="E2004" s="94" t="e">
        <f>VLOOKUP(A2004,'Details local delivery'!B:L,11,0)</f>
        <v>#N/A</v>
      </c>
      <c r="F2004" s="94">
        <f>SUMIFS('Details local delivery'!M:M,'Details local delivery'!G:G,'RECAP Delivery Plan '!A2004)</f>
        <v>0</v>
      </c>
      <c r="G2004" s="94" t="e">
        <f>VLOOKUP(A2004,'Details local delivery'!B:J,9,0)</f>
        <v>#N/A</v>
      </c>
      <c r="H2004" s="95">
        <f>SUMIFS('Details local delivery'!K:K,'Details local delivery'!G:G,'RECAP Delivery Plan '!A2004)</f>
        <v>0</v>
      </c>
      <c r="I2004" s="96">
        <f>SUMIFS('Details local delivery'!Y:Y,'Details local delivery'!B:B,A:A)</f>
        <v>0</v>
      </c>
      <c r="J2004" s="97" t="e">
        <f>AVERAGEIFS('Details local delivery'!W:W,'Details local delivery'!B:B,A2004)</f>
        <v>#DIV/0!</v>
      </c>
      <c r="K2004" s="96">
        <f>_xlfn.MAXIFS('Details local delivery'!Z:Z,'Details local delivery'!B:B,A2004)</f>
        <v>0</v>
      </c>
      <c r="L2004" s="96">
        <f>_xlfn.MAXIFS('Details local delivery'!AA:AA,'Details local delivery'!B:B,A2004)</f>
        <v>0</v>
      </c>
      <c r="M2004" s="256">
        <f>IFERROR(_xlfn.MAXIFS('Details local delivery'!AB:AB,'Details local delivery'!B:B,A2004),"-")</f>
        <v>0</v>
      </c>
      <c r="N2004" s="104" t="e">
        <f t="shared" si="303"/>
        <v>#N/A</v>
      </c>
      <c r="O2004" s="104" t="e">
        <f t="shared" si="304"/>
        <v>#N/A</v>
      </c>
      <c r="P2004" s="99">
        <f t="shared" si="305"/>
        <v>0</v>
      </c>
      <c r="Q2004" s="100">
        <f t="shared" si="306"/>
        <v>0</v>
      </c>
      <c r="R2004" s="105" t="e">
        <f t="shared" si="307"/>
        <v>#DIV/0!</v>
      </c>
      <c r="S2004" s="101" t="e">
        <f t="shared" si="308"/>
        <v>#N/A</v>
      </c>
      <c r="T2004" s="102"/>
      <c r="U2004" s="107"/>
      <c r="V2004" s="5"/>
    </row>
    <row r="2005" spans="1:22" ht="15.6" hidden="1" x14ac:dyDescent="0.3">
      <c r="A2005" s="18"/>
      <c r="B2005" s="92" t="str">
        <f>+IFERROR(VLOOKUP(A2005,'Details local delivery'!B:C,2,0),"-")</f>
        <v>-</v>
      </c>
      <c r="C2005" s="93" t="str">
        <f t="shared" si="302"/>
        <v>-</v>
      </c>
      <c r="D2005" s="94" t="str">
        <f>+IFERROR(VLOOKUP(A2005,'Details local delivery'!B:E,4,0),"-")</f>
        <v>-</v>
      </c>
      <c r="E2005" s="94" t="e">
        <f>VLOOKUP(A2005,'Details local delivery'!B:L,11,0)</f>
        <v>#N/A</v>
      </c>
      <c r="F2005" s="94">
        <f>SUMIFS('Details local delivery'!M:M,'Details local delivery'!G:G,'RECAP Delivery Plan '!A2005)</f>
        <v>0</v>
      </c>
      <c r="G2005" s="94" t="e">
        <f>VLOOKUP(A2005,'Details local delivery'!B:J,9,0)</f>
        <v>#N/A</v>
      </c>
      <c r="H2005" s="95">
        <f>SUMIFS('Details local delivery'!K:K,'Details local delivery'!G:G,'RECAP Delivery Plan '!A2005)</f>
        <v>0</v>
      </c>
      <c r="I2005" s="96">
        <f>SUMIFS('Details local delivery'!Y:Y,'Details local delivery'!B:B,A:A)</f>
        <v>0</v>
      </c>
      <c r="J2005" s="97" t="e">
        <f>AVERAGEIFS('Details local delivery'!W:W,'Details local delivery'!B:B,A2005)</f>
        <v>#DIV/0!</v>
      </c>
      <c r="K2005" s="96">
        <f>_xlfn.MAXIFS('Details local delivery'!Z:Z,'Details local delivery'!B:B,A2005)</f>
        <v>0</v>
      </c>
      <c r="L2005" s="96">
        <f>_xlfn.MAXIFS('Details local delivery'!AA:AA,'Details local delivery'!B:B,A2005)</f>
        <v>0</v>
      </c>
      <c r="M2005" s="96">
        <f>_xlfn.MAXIFS('Details local delivery'!AB:AB,'Details local delivery'!B:B,A2005)</f>
        <v>0</v>
      </c>
      <c r="N2005" s="104" t="e">
        <f t="shared" si="303"/>
        <v>#N/A</v>
      </c>
      <c r="O2005" s="104" t="e">
        <f t="shared" si="304"/>
        <v>#N/A</v>
      </c>
      <c r="P2005" s="99">
        <f t="shared" si="305"/>
        <v>0</v>
      </c>
      <c r="Q2005" s="100">
        <f t="shared" si="306"/>
        <v>0</v>
      </c>
      <c r="R2005" s="105" t="e">
        <f t="shared" si="307"/>
        <v>#DIV/0!</v>
      </c>
      <c r="S2005" s="101" t="e">
        <f t="shared" si="308"/>
        <v>#N/A</v>
      </c>
      <c r="T2005" s="102"/>
      <c r="U2005" s="107"/>
      <c r="V2005" s="5"/>
    </row>
    <row r="2006" spans="1:22" ht="15.6" hidden="1" x14ac:dyDescent="0.3">
      <c r="A2006" s="18"/>
      <c r="B2006" s="92" t="str">
        <f>+IFERROR(VLOOKUP(A2006,'Details local delivery'!B:C,2,0),"-")</f>
        <v>-</v>
      </c>
      <c r="C2006" s="93" t="str">
        <f t="shared" si="302"/>
        <v>-</v>
      </c>
      <c r="D2006" s="94" t="str">
        <f>+IFERROR(VLOOKUP(A2006,'Details local delivery'!B:E,4,0),"-")</f>
        <v>-</v>
      </c>
      <c r="E2006" s="94" t="e">
        <f>VLOOKUP(A2006,'Details local delivery'!B:L,11,0)</f>
        <v>#N/A</v>
      </c>
      <c r="F2006" s="94">
        <f>SUMIFS('Details local delivery'!M:M,'Details local delivery'!G:G,'RECAP Delivery Plan '!A2006)</f>
        <v>0</v>
      </c>
      <c r="G2006" s="94" t="e">
        <f>VLOOKUP(A2006,'Details local delivery'!B:J,9,0)</f>
        <v>#N/A</v>
      </c>
      <c r="H2006" s="95">
        <f>SUMIFS('Details local delivery'!K:K,'Details local delivery'!G:G,'RECAP Delivery Plan '!A2006)</f>
        <v>0</v>
      </c>
      <c r="I2006" s="96">
        <f>SUMIFS('Details local delivery'!Y:Y,'Details local delivery'!B:B,A:A)</f>
        <v>0</v>
      </c>
      <c r="J2006" s="97" t="e">
        <f>AVERAGEIFS('Details local delivery'!W:W,'Details local delivery'!B:B,A2006)</f>
        <v>#DIV/0!</v>
      </c>
      <c r="K2006" s="96">
        <f>_xlfn.MAXIFS('Details local delivery'!Z:Z,'Details local delivery'!B:B,A2006)</f>
        <v>0</v>
      </c>
      <c r="L2006" s="96">
        <f>_xlfn.MAXIFS('Details local delivery'!AA:AA,'Details local delivery'!B:B,A2006)</f>
        <v>0</v>
      </c>
      <c r="M2006" s="96">
        <f>_xlfn.MAXIFS('Details local delivery'!AB:AB,'Details local delivery'!B:B,A2006)</f>
        <v>0</v>
      </c>
      <c r="N2006" s="104" t="e">
        <f t="shared" si="303"/>
        <v>#N/A</v>
      </c>
      <c r="O2006" s="104" t="e">
        <f t="shared" si="304"/>
        <v>#N/A</v>
      </c>
      <c r="P2006" s="99">
        <f t="shared" si="305"/>
        <v>0</v>
      </c>
      <c r="Q2006" s="100">
        <f t="shared" si="306"/>
        <v>0</v>
      </c>
      <c r="R2006" s="105" t="e">
        <f t="shared" si="307"/>
        <v>#DIV/0!</v>
      </c>
      <c r="S2006" s="101" t="e">
        <f t="shared" si="308"/>
        <v>#N/A</v>
      </c>
      <c r="T2006" s="102"/>
      <c r="U2006" s="107"/>
      <c r="V2006" s="5"/>
    </row>
    <row r="2007" spans="1:22" ht="15.6" hidden="1" x14ac:dyDescent="0.3">
      <c r="A2007" s="18"/>
      <c r="B2007" s="92" t="str">
        <f>+IFERROR(VLOOKUP(A2007,'Details local delivery'!B:C,2,0),"-")</f>
        <v>-</v>
      </c>
      <c r="C2007" s="93" t="str">
        <f t="shared" si="302"/>
        <v>-</v>
      </c>
      <c r="D2007" s="94" t="str">
        <f>+IFERROR(VLOOKUP(A2007,'Details local delivery'!B:E,4,0),"-")</f>
        <v>-</v>
      </c>
      <c r="E2007" s="94" t="e">
        <f>VLOOKUP(A2007,'Details local delivery'!B:L,11,0)</f>
        <v>#N/A</v>
      </c>
      <c r="F2007" s="94">
        <f>SUMIFS('Details local delivery'!M:M,'Details local delivery'!G:G,'RECAP Delivery Plan '!A2007)</f>
        <v>0</v>
      </c>
      <c r="G2007" s="94" t="e">
        <f>VLOOKUP(A2007,'Details local delivery'!B:J,9,0)</f>
        <v>#N/A</v>
      </c>
      <c r="H2007" s="95">
        <f>SUMIFS('Details local delivery'!K:K,'Details local delivery'!G:G,'RECAP Delivery Plan '!A2007)</f>
        <v>0</v>
      </c>
      <c r="I2007" s="96">
        <f>SUMIFS('Details local delivery'!Y:Y,'Details local delivery'!B:B,A:A)</f>
        <v>0</v>
      </c>
      <c r="J2007" s="97" t="e">
        <f>AVERAGEIFS('Details local delivery'!W:W,'Details local delivery'!B:B,A2007)</f>
        <v>#DIV/0!</v>
      </c>
      <c r="K2007" s="96">
        <f>_xlfn.MAXIFS('Details local delivery'!Z:Z,'Details local delivery'!B:B,A2007)</f>
        <v>0</v>
      </c>
      <c r="L2007" s="96">
        <f>_xlfn.MAXIFS('Details local delivery'!AA:AA,'Details local delivery'!B:B,A2007)</f>
        <v>0</v>
      </c>
      <c r="M2007" s="96">
        <f>_xlfn.MAXIFS('Details local delivery'!AB:AB,'Details local delivery'!B:B,A2007)</f>
        <v>0</v>
      </c>
      <c r="N2007" s="104" t="e">
        <f t="shared" si="303"/>
        <v>#N/A</v>
      </c>
      <c r="O2007" s="104" t="e">
        <f t="shared" si="304"/>
        <v>#N/A</v>
      </c>
      <c r="P2007" s="99">
        <f t="shared" si="305"/>
        <v>0</v>
      </c>
      <c r="Q2007" s="100">
        <f t="shared" si="306"/>
        <v>0</v>
      </c>
      <c r="R2007" s="105" t="e">
        <f t="shared" si="307"/>
        <v>#DIV/0!</v>
      </c>
      <c r="S2007" s="101" t="e">
        <f t="shared" si="308"/>
        <v>#N/A</v>
      </c>
      <c r="T2007" s="102"/>
      <c r="U2007" s="107"/>
      <c r="V2007" s="5"/>
    </row>
    <row r="2008" spans="1:22" ht="15.6" hidden="1" x14ac:dyDescent="0.3">
      <c r="A2008" s="18"/>
      <c r="B2008" s="92" t="str">
        <f>+IFERROR(VLOOKUP(A2008,'Details local delivery'!B:C,2,0),"-")</f>
        <v>-</v>
      </c>
      <c r="C2008" s="93" t="str">
        <f t="shared" si="302"/>
        <v>-</v>
      </c>
      <c r="D2008" s="94" t="str">
        <f>+IFERROR(VLOOKUP(A2008,'Details local delivery'!B:E,4,0),"-")</f>
        <v>-</v>
      </c>
      <c r="E2008" s="94" t="e">
        <f>VLOOKUP(A2008,'Details local delivery'!B:L,11,0)</f>
        <v>#N/A</v>
      </c>
      <c r="F2008" s="94">
        <f>SUMIFS('Details local delivery'!M:M,'Details local delivery'!G:G,'RECAP Delivery Plan '!A2008)</f>
        <v>0</v>
      </c>
      <c r="G2008" s="94" t="e">
        <f>VLOOKUP(A2008,'Details local delivery'!B:J,9,0)</f>
        <v>#N/A</v>
      </c>
      <c r="H2008" s="95">
        <f>SUMIFS('Details local delivery'!K:K,'Details local delivery'!G:G,'RECAP Delivery Plan '!A2008)</f>
        <v>0</v>
      </c>
      <c r="I2008" s="96">
        <f>SUMIFS('Details local delivery'!Y:Y,'Details local delivery'!B:B,A:A)</f>
        <v>0</v>
      </c>
      <c r="J2008" s="97" t="e">
        <f>AVERAGEIFS('Details local delivery'!W:W,'Details local delivery'!B:B,A2008)</f>
        <v>#DIV/0!</v>
      </c>
      <c r="K2008" s="96">
        <f>_xlfn.MAXIFS('Details local delivery'!Z:Z,'Details local delivery'!B:B,A2008)</f>
        <v>0</v>
      </c>
      <c r="L2008" s="96">
        <f>_xlfn.MAXIFS('Details local delivery'!AA:AA,'Details local delivery'!B:B,A2008)</f>
        <v>0</v>
      </c>
      <c r="M2008" s="96">
        <f>_xlfn.MAXIFS('Details local delivery'!AB:AB,'Details local delivery'!B:B,A2008)</f>
        <v>0</v>
      </c>
      <c r="N2008" s="104" t="e">
        <f t="shared" si="303"/>
        <v>#N/A</v>
      </c>
      <c r="O2008" s="104" t="e">
        <f t="shared" si="304"/>
        <v>#N/A</v>
      </c>
      <c r="P2008" s="99">
        <f t="shared" si="305"/>
        <v>0</v>
      </c>
      <c r="Q2008" s="100">
        <f t="shared" si="306"/>
        <v>0</v>
      </c>
      <c r="R2008" s="105" t="e">
        <f t="shared" si="307"/>
        <v>#DIV/0!</v>
      </c>
      <c r="S2008" s="101" t="e">
        <f t="shared" si="308"/>
        <v>#N/A</v>
      </c>
      <c r="T2008" s="102"/>
      <c r="U2008" s="107"/>
      <c r="V2008" s="5"/>
    </row>
    <row r="2009" spans="1:22" ht="15.6" hidden="1" x14ac:dyDescent="0.3">
      <c r="A2009" s="18"/>
      <c r="B2009" s="92" t="str">
        <f>+IFERROR(VLOOKUP(A2009,'Details local delivery'!B:C,2,0),"-")</f>
        <v>-</v>
      </c>
      <c r="C2009" s="93" t="str">
        <f t="shared" si="302"/>
        <v>-</v>
      </c>
      <c r="D2009" s="94" t="str">
        <f>+IFERROR(VLOOKUP(A2009,'Details local delivery'!B:E,4,0),"-")</f>
        <v>-</v>
      </c>
      <c r="E2009" s="94" t="e">
        <f>VLOOKUP(A2009,'Details local delivery'!B:L,11,0)</f>
        <v>#N/A</v>
      </c>
      <c r="F2009" s="94">
        <f>SUMIFS('Details local delivery'!M:M,'Details local delivery'!G:G,'RECAP Delivery Plan '!A2009)</f>
        <v>0</v>
      </c>
      <c r="G2009" s="94" t="e">
        <f>VLOOKUP(A2009,'Details local delivery'!B:J,9,0)</f>
        <v>#N/A</v>
      </c>
      <c r="H2009" s="95">
        <f>SUMIFS('Details local delivery'!K:K,'Details local delivery'!G:G,'RECAP Delivery Plan '!A2009)</f>
        <v>0</v>
      </c>
      <c r="I2009" s="96">
        <f>SUMIFS('Details local delivery'!Y:Y,'Details local delivery'!B:B,A:A)</f>
        <v>0</v>
      </c>
      <c r="J2009" s="97" t="e">
        <f>AVERAGEIFS('Details local delivery'!W:W,'Details local delivery'!B:B,A2009)</f>
        <v>#DIV/0!</v>
      </c>
      <c r="K2009" s="96">
        <f>_xlfn.MAXIFS('Details local delivery'!Z:Z,'Details local delivery'!B:B,A2009)</f>
        <v>0</v>
      </c>
      <c r="L2009" s="96">
        <f>_xlfn.MAXIFS('Details local delivery'!AA:AA,'Details local delivery'!B:B,A2009)</f>
        <v>0</v>
      </c>
      <c r="M2009" s="96">
        <f>_xlfn.MAXIFS('Details local delivery'!AB:AB,'Details local delivery'!B:B,A2009)</f>
        <v>0</v>
      </c>
      <c r="N2009" s="104" t="e">
        <f t="shared" si="303"/>
        <v>#N/A</v>
      </c>
      <c r="O2009" s="104" t="e">
        <f t="shared" si="304"/>
        <v>#N/A</v>
      </c>
      <c r="P2009" s="99">
        <f t="shared" si="305"/>
        <v>0</v>
      </c>
      <c r="Q2009" s="100">
        <f t="shared" si="306"/>
        <v>0</v>
      </c>
      <c r="R2009" s="105" t="e">
        <f t="shared" si="307"/>
        <v>#DIV/0!</v>
      </c>
      <c r="S2009" s="101" t="e">
        <f t="shared" si="308"/>
        <v>#N/A</v>
      </c>
      <c r="T2009" s="102"/>
      <c r="U2009" s="107"/>
      <c r="V2009" s="5"/>
    </row>
    <row r="2010" spans="1:22" ht="15.6" hidden="1" x14ac:dyDescent="0.3">
      <c r="A2010" s="18"/>
      <c r="B2010" s="92" t="str">
        <f>+IFERROR(VLOOKUP(A2010,'Details local delivery'!B:C,2,0),"-")</f>
        <v>-</v>
      </c>
      <c r="C2010" s="93" t="str">
        <f t="shared" si="302"/>
        <v>-</v>
      </c>
      <c r="D2010" s="94" t="str">
        <f>+IFERROR(VLOOKUP(A2010,'Details local delivery'!B:E,4,0),"-")</f>
        <v>-</v>
      </c>
      <c r="E2010" s="94" t="e">
        <f>VLOOKUP(A2010,'Details local delivery'!B:L,11,0)</f>
        <v>#N/A</v>
      </c>
      <c r="F2010" s="94">
        <f>SUMIFS('Details local delivery'!M:M,'Details local delivery'!G:G,'RECAP Delivery Plan '!A2010)</f>
        <v>0</v>
      </c>
      <c r="G2010" s="94" t="e">
        <f>VLOOKUP(A2010,'Details local delivery'!B:J,9,0)</f>
        <v>#N/A</v>
      </c>
      <c r="H2010" s="95">
        <f>SUMIFS('Details local delivery'!K:K,'Details local delivery'!G:G,'RECAP Delivery Plan '!A2010)</f>
        <v>0</v>
      </c>
      <c r="I2010" s="96">
        <f>SUMIFS('Details local delivery'!Y:Y,'Details local delivery'!B:B,A:A)</f>
        <v>0</v>
      </c>
      <c r="J2010" s="97" t="e">
        <f>AVERAGEIFS('Details local delivery'!W:W,'Details local delivery'!B:B,A2010)</f>
        <v>#DIV/0!</v>
      </c>
      <c r="K2010" s="96">
        <f>_xlfn.MAXIFS('Details local delivery'!Z:Z,'Details local delivery'!B:B,A2010)</f>
        <v>0</v>
      </c>
      <c r="L2010" s="96">
        <f>_xlfn.MAXIFS('Details local delivery'!AA:AA,'Details local delivery'!B:B,A2010)</f>
        <v>0</v>
      </c>
      <c r="M2010" s="96">
        <f>_xlfn.MAXIFS('Details local delivery'!AB:AB,'Details local delivery'!B:B,A2010)</f>
        <v>0</v>
      </c>
      <c r="N2010" s="104" t="e">
        <f t="shared" si="303"/>
        <v>#N/A</v>
      </c>
      <c r="O2010" s="104" t="e">
        <f t="shared" si="304"/>
        <v>#N/A</v>
      </c>
      <c r="P2010" s="99">
        <f t="shared" si="305"/>
        <v>0</v>
      </c>
      <c r="Q2010" s="100">
        <f t="shared" si="306"/>
        <v>0</v>
      </c>
      <c r="R2010" s="105" t="e">
        <f t="shared" si="307"/>
        <v>#DIV/0!</v>
      </c>
      <c r="S2010" s="101" t="e">
        <f t="shared" si="308"/>
        <v>#N/A</v>
      </c>
      <c r="T2010" s="102"/>
      <c r="U2010" s="107"/>
      <c r="V2010" s="5"/>
    </row>
    <row r="2011" spans="1:22" ht="15.6" hidden="1" x14ac:dyDescent="0.3">
      <c r="A2011" s="18"/>
      <c r="B2011" s="92" t="str">
        <f>+IFERROR(VLOOKUP(A2011,'Details local delivery'!B:C,2,0),"-")</f>
        <v>-</v>
      </c>
      <c r="C2011" s="93" t="str">
        <f t="shared" si="302"/>
        <v>-</v>
      </c>
      <c r="D2011" s="94" t="str">
        <f>+IFERROR(VLOOKUP(A2011,'Details local delivery'!B:E,4,0),"-")</f>
        <v>-</v>
      </c>
      <c r="E2011" s="94" t="e">
        <f>VLOOKUP(A2011,'Details local delivery'!B:L,11,0)</f>
        <v>#N/A</v>
      </c>
      <c r="F2011" s="94">
        <f>SUMIFS('Details local delivery'!M:M,'Details local delivery'!G:G,'RECAP Delivery Plan '!A2011)</f>
        <v>0</v>
      </c>
      <c r="G2011" s="94" t="e">
        <f>VLOOKUP(A2011,'Details local delivery'!B:J,9,0)</f>
        <v>#N/A</v>
      </c>
      <c r="H2011" s="95">
        <f>SUMIFS('Details local delivery'!K:K,'Details local delivery'!G:G,'RECAP Delivery Plan '!A2011)</f>
        <v>0</v>
      </c>
      <c r="I2011" s="96">
        <f>SUMIFS('Details local delivery'!Y:Y,'Details local delivery'!B:B,A:A)</f>
        <v>0</v>
      </c>
      <c r="J2011" s="97" t="e">
        <f>AVERAGEIFS('Details local delivery'!W:W,'Details local delivery'!B:B,A2011)</f>
        <v>#DIV/0!</v>
      </c>
      <c r="K2011" s="96">
        <f>_xlfn.MAXIFS('Details local delivery'!Z:Z,'Details local delivery'!B:B,A2011)</f>
        <v>0</v>
      </c>
      <c r="L2011" s="96">
        <f>_xlfn.MAXIFS('Details local delivery'!AA:AA,'Details local delivery'!B:B,A2011)</f>
        <v>0</v>
      </c>
      <c r="M2011" s="96">
        <f>_xlfn.MAXIFS('Details local delivery'!AB:AB,'Details local delivery'!B:B,A2011)</f>
        <v>0</v>
      </c>
      <c r="N2011" s="104" t="e">
        <f t="shared" si="303"/>
        <v>#N/A</v>
      </c>
      <c r="O2011" s="104" t="e">
        <f t="shared" si="304"/>
        <v>#N/A</v>
      </c>
      <c r="P2011" s="99">
        <f t="shared" si="305"/>
        <v>0</v>
      </c>
      <c r="Q2011" s="100">
        <f t="shared" si="306"/>
        <v>0</v>
      </c>
      <c r="R2011" s="105" t="e">
        <f t="shared" si="307"/>
        <v>#DIV/0!</v>
      </c>
      <c r="S2011" s="101" t="e">
        <f t="shared" si="308"/>
        <v>#N/A</v>
      </c>
      <c r="T2011" s="102"/>
      <c r="U2011" s="107"/>
      <c r="V2011" s="5"/>
    </row>
    <row r="2012" spans="1:22" ht="15.6" hidden="1" x14ac:dyDescent="0.3">
      <c r="A2012" s="18"/>
      <c r="B2012" s="92" t="str">
        <f>+IFERROR(VLOOKUP(A2012,'Details local delivery'!B:C,2,0),"-")</f>
        <v>-</v>
      </c>
      <c r="C2012" s="93" t="str">
        <f t="shared" si="302"/>
        <v>-</v>
      </c>
      <c r="D2012" s="94" t="str">
        <f>+IFERROR(VLOOKUP(A2012,'Details local delivery'!B:E,4,0),"-")</f>
        <v>-</v>
      </c>
      <c r="E2012" s="94" t="e">
        <f>VLOOKUP(A2012,'Details local delivery'!B:L,11,0)</f>
        <v>#N/A</v>
      </c>
      <c r="F2012" s="94">
        <f>SUMIFS('Details local delivery'!M:M,'Details local delivery'!G:G,'RECAP Delivery Plan '!A2012)</f>
        <v>0</v>
      </c>
      <c r="G2012" s="94" t="e">
        <f>VLOOKUP(A2012,'Details local delivery'!B:J,9,0)</f>
        <v>#N/A</v>
      </c>
      <c r="H2012" s="95">
        <f>SUMIFS('Details local delivery'!K:K,'Details local delivery'!G:G,'RECAP Delivery Plan '!A2012)</f>
        <v>0</v>
      </c>
      <c r="I2012" s="96">
        <f>SUMIFS('Details local delivery'!Y:Y,'Details local delivery'!B:B,A:A)</f>
        <v>0</v>
      </c>
      <c r="J2012" s="97" t="e">
        <f>AVERAGEIFS('Details local delivery'!W:W,'Details local delivery'!B:B,A2012)</f>
        <v>#DIV/0!</v>
      </c>
      <c r="K2012" s="96">
        <f>_xlfn.MAXIFS('Details local delivery'!Z:Z,'Details local delivery'!B:B,A2012)</f>
        <v>0</v>
      </c>
      <c r="L2012" s="96">
        <f>_xlfn.MAXIFS('Details local delivery'!AA:AA,'Details local delivery'!B:B,A2012)</f>
        <v>0</v>
      </c>
      <c r="M2012" s="96">
        <f>_xlfn.MAXIFS('Details local delivery'!AB:AB,'Details local delivery'!B:B,A2012)</f>
        <v>0</v>
      </c>
      <c r="N2012" s="104" t="e">
        <f t="shared" si="303"/>
        <v>#N/A</v>
      </c>
      <c r="O2012" s="104" t="e">
        <f t="shared" si="304"/>
        <v>#N/A</v>
      </c>
      <c r="P2012" s="99">
        <f t="shared" si="305"/>
        <v>0</v>
      </c>
      <c r="Q2012" s="100">
        <f t="shared" si="306"/>
        <v>0</v>
      </c>
      <c r="R2012" s="105" t="e">
        <f t="shared" si="307"/>
        <v>#DIV/0!</v>
      </c>
      <c r="S2012" s="101" t="e">
        <f t="shared" si="308"/>
        <v>#N/A</v>
      </c>
      <c r="T2012" s="102"/>
      <c r="U2012" s="107"/>
      <c r="V2012" s="5"/>
    </row>
    <row r="2013" spans="1:22" ht="15.6" hidden="1" x14ac:dyDescent="0.3">
      <c r="A2013" s="18"/>
      <c r="B2013" s="92" t="str">
        <f>+IFERROR(VLOOKUP(A2013,'Details local delivery'!B:C,2,0),"-")</f>
        <v>-</v>
      </c>
      <c r="C2013" s="93" t="str">
        <f t="shared" si="302"/>
        <v>-</v>
      </c>
      <c r="D2013" s="94" t="str">
        <f>+IFERROR(VLOOKUP(A2013,'Details local delivery'!B:E,4,0),"-")</f>
        <v>-</v>
      </c>
      <c r="E2013" s="94" t="e">
        <f>VLOOKUP(A2013,'Details local delivery'!B:L,11,0)</f>
        <v>#N/A</v>
      </c>
      <c r="F2013" s="94">
        <f>SUMIFS('Details local delivery'!M:M,'Details local delivery'!G:G,'RECAP Delivery Plan '!A2013)</f>
        <v>0</v>
      </c>
      <c r="G2013" s="94" t="e">
        <f>VLOOKUP(A2013,'Details local delivery'!B:J,9,0)</f>
        <v>#N/A</v>
      </c>
      <c r="H2013" s="95">
        <f>SUMIFS('Details local delivery'!K:K,'Details local delivery'!G:G,'RECAP Delivery Plan '!A2013)</f>
        <v>0</v>
      </c>
      <c r="I2013" s="96">
        <f>SUMIFS('Details local delivery'!Y:Y,'Details local delivery'!B:B,A:A)</f>
        <v>0</v>
      </c>
      <c r="J2013" s="97" t="e">
        <f>AVERAGEIFS('Details local delivery'!W:W,'Details local delivery'!B:B,A2013)</f>
        <v>#DIV/0!</v>
      </c>
      <c r="K2013" s="96">
        <f>_xlfn.MAXIFS('Details local delivery'!Z:Z,'Details local delivery'!B:B,A2013)</f>
        <v>0</v>
      </c>
      <c r="L2013" s="96">
        <f>_xlfn.MAXIFS('Details local delivery'!AA:AA,'Details local delivery'!B:B,A2013)</f>
        <v>0</v>
      </c>
      <c r="M2013" s="256">
        <f>IFERROR(_xlfn.MAXIFS('Details local delivery'!AB:AB,'Details local delivery'!B:B,A2013),"-")</f>
        <v>0</v>
      </c>
      <c r="N2013" s="104" t="e">
        <f t="shared" si="303"/>
        <v>#N/A</v>
      </c>
      <c r="O2013" s="104" t="e">
        <f t="shared" si="304"/>
        <v>#N/A</v>
      </c>
      <c r="P2013" s="99">
        <f t="shared" si="305"/>
        <v>0</v>
      </c>
      <c r="Q2013" s="100">
        <f t="shared" si="306"/>
        <v>0</v>
      </c>
      <c r="R2013" s="105" t="e">
        <f t="shared" si="307"/>
        <v>#DIV/0!</v>
      </c>
      <c r="S2013" s="101" t="e">
        <f t="shared" si="308"/>
        <v>#N/A</v>
      </c>
      <c r="T2013" s="102"/>
      <c r="U2013" s="107"/>
      <c r="V2013" s="5"/>
    </row>
    <row r="2014" spans="1:22" ht="15.6" hidden="1" x14ac:dyDescent="0.3">
      <c r="A2014" s="18"/>
      <c r="B2014" s="92" t="str">
        <f>+IFERROR(VLOOKUP(A2014,'Details local delivery'!B:C,2,0),"-")</f>
        <v>-</v>
      </c>
      <c r="C2014" s="93" t="str">
        <f t="shared" si="302"/>
        <v>-</v>
      </c>
      <c r="D2014" s="94" t="str">
        <f>+IFERROR(VLOOKUP(A2014,'Details local delivery'!B:E,4,0),"-")</f>
        <v>-</v>
      </c>
      <c r="E2014" s="94" t="e">
        <f>VLOOKUP(A2014,'Details local delivery'!B:L,11,0)</f>
        <v>#N/A</v>
      </c>
      <c r="F2014" s="94">
        <f>SUMIFS('Details local delivery'!M:M,'Details local delivery'!G:G,'RECAP Delivery Plan '!A2014)</f>
        <v>0</v>
      </c>
      <c r="G2014" s="94" t="e">
        <f>VLOOKUP(A2014,'Details local delivery'!B:J,9,0)</f>
        <v>#N/A</v>
      </c>
      <c r="H2014" s="95">
        <f>SUMIFS('Details local delivery'!K:K,'Details local delivery'!G:G,'RECAP Delivery Plan '!A2014)</f>
        <v>0</v>
      </c>
      <c r="I2014" s="96">
        <f>SUMIFS('Details local delivery'!Y:Y,'Details local delivery'!B:B,A:A)</f>
        <v>0</v>
      </c>
      <c r="J2014" s="97" t="e">
        <f>AVERAGEIFS('Details local delivery'!W:W,'Details local delivery'!B:B,A2014)</f>
        <v>#DIV/0!</v>
      </c>
      <c r="K2014" s="96">
        <f>_xlfn.MAXIFS('Details local delivery'!Z:Z,'Details local delivery'!B:B,A2014)</f>
        <v>0</v>
      </c>
      <c r="L2014" s="96">
        <f>_xlfn.MAXIFS('Details local delivery'!AA:AA,'Details local delivery'!B:B,A2014)</f>
        <v>0</v>
      </c>
      <c r="M2014" s="256">
        <f>IFERROR(_xlfn.MAXIFS('Details local delivery'!AB:AB,'Details local delivery'!B:B,A2014),"-")</f>
        <v>0</v>
      </c>
      <c r="N2014" s="104" t="e">
        <f t="shared" si="303"/>
        <v>#N/A</v>
      </c>
      <c r="O2014" s="104" t="e">
        <f t="shared" si="304"/>
        <v>#N/A</v>
      </c>
      <c r="P2014" s="99">
        <f t="shared" si="305"/>
        <v>0</v>
      </c>
      <c r="Q2014" s="100">
        <f t="shared" si="306"/>
        <v>0</v>
      </c>
      <c r="R2014" s="105" t="e">
        <f t="shared" si="307"/>
        <v>#DIV/0!</v>
      </c>
      <c r="S2014" s="101" t="e">
        <f t="shared" si="308"/>
        <v>#N/A</v>
      </c>
      <c r="T2014" s="102"/>
      <c r="U2014" s="107"/>
      <c r="V2014" s="5"/>
    </row>
    <row r="2015" spans="1:22" ht="15.6" hidden="1" x14ac:dyDescent="0.3">
      <c r="A2015" s="18"/>
      <c r="B2015" s="92" t="str">
        <f>+IFERROR(VLOOKUP(A2015,'Details local delivery'!B:C,2,0),"-")</f>
        <v>-</v>
      </c>
      <c r="C2015" s="93" t="str">
        <f t="shared" si="302"/>
        <v>-</v>
      </c>
      <c r="D2015" s="94" t="str">
        <f>+IFERROR(VLOOKUP(A2015,'Details local delivery'!B:E,4,0),"-")</f>
        <v>-</v>
      </c>
      <c r="E2015" s="94" t="e">
        <f>VLOOKUP(A2015,'Details local delivery'!B:L,11,0)</f>
        <v>#N/A</v>
      </c>
      <c r="F2015" s="94">
        <f>SUMIFS('Details local delivery'!M:M,'Details local delivery'!G:G,'RECAP Delivery Plan '!A2015)</f>
        <v>0</v>
      </c>
      <c r="G2015" s="94" t="e">
        <f>VLOOKUP(A2015,'Details local delivery'!B:J,9,0)</f>
        <v>#N/A</v>
      </c>
      <c r="H2015" s="95">
        <f>SUMIFS('Details local delivery'!K:K,'Details local delivery'!G:G,'RECAP Delivery Plan '!A2015)</f>
        <v>0</v>
      </c>
      <c r="I2015" s="96">
        <f>SUMIFS('Details local delivery'!Y:Y,'Details local delivery'!B:B,A:A)</f>
        <v>0</v>
      </c>
      <c r="J2015" s="97" t="e">
        <f>AVERAGEIFS('Details local delivery'!W:W,'Details local delivery'!B:B,A2015)</f>
        <v>#DIV/0!</v>
      </c>
      <c r="K2015" s="96">
        <f>_xlfn.MAXIFS('Details local delivery'!Z:Z,'Details local delivery'!B:B,A2015)</f>
        <v>0</v>
      </c>
      <c r="L2015" s="96">
        <f>_xlfn.MAXIFS('Details local delivery'!AA:AA,'Details local delivery'!B:B,A2015)</f>
        <v>0</v>
      </c>
      <c r="M2015" s="256">
        <f>IFERROR(_xlfn.MAXIFS('Details local delivery'!AB:AB,'Details local delivery'!B:B,A2015),"-")</f>
        <v>0</v>
      </c>
      <c r="N2015" s="104" t="e">
        <f t="shared" si="303"/>
        <v>#N/A</v>
      </c>
      <c r="O2015" s="104" t="e">
        <f t="shared" si="304"/>
        <v>#N/A</v>
      </c>
      <c r="P2015" s="99">
        <f t="shared" si="305"/>
        <v>0</v>
      </c>
      <c r="Q2015" s="100">
        <f t="shared" si="306"/>
        <v>0</v>
      </c>
      <c r="R2015" s="105" t="e">
        <f t="shared" si="307"/>
        <v>#DIV/0!</v>
      </c>
      <c r="S2015" s="101" t="e">
        <f t="shared" si="308"/>
        <v>#N/A</v>
      </c>
      <c r="T2015" s="102"/>
      <c r="U2015" s="107"/>
      <c r="V2015" s="5"/>
    </row>
    <row r="2016" spans="1:22" ht="15.6" hidden="1" x14ac:dyDescent="0.3">
      <c r="A2016" s="18"/>
      <c r="B2016" s="92" t="str">
        <f>+IFERROR(VLOOKUP(A2016,'Details local delivery'!B:C,2,0),"-")</f>
        <v>-</v>
      </c>
      <c r="C2016" s="93" t="str">
        <f t="shared" si="302"/>
        <v>-</v>
      </c>
      <c r="D2016" s="94" t="str">
        <f>+IFERROR(VLOOKUP(A2016,'Details local delivery'!B:E,4,0),"-")</f>
        <v>-</v>
      </c>
      <c r="E2016" s="94" t="e">
        <f>VLOOKUP(A2016,'Details local delivery'!B:L,11,0)</f>
        <v>#N/A</v>
      </c>
      <c r="F2016" s="94">
        <f>SUMIFS('Details local delivery'!M:M,'Details local delivery'!G:G,'RECAP Delivery Plan '!A2016)</f>
        <v>0</v>
      </c>
      <c r="G2016" s="94" t="e">
        <f>VLOOKUP(A2016,'Details local delivery'!B:J,9,0)</f>
        <v>#N/A</v>
      </c>
      <c r="H2016" s="95">
        <f>SUMIFS('Details local delivery'!K:K,'Details local delivery'!G:G,'RECAP Delivery Plan '!A2016)</f>
        <v>0</v>
      </c>
      <c r="I2016" s="96">
        <f>SUMIFS('Details local delivery'!Y:Y,'Details local delivery'!B:B,A:A)</f>
        <v>0</v>
      </c>
      <c r="J2016" s="97" t="e">
        <f>AVERAGEIFS('Details local delivery'!W:W,'Details local delivery'!B:B,A2016)</f>
        <v>#DIV/0!</v>
      </c>
      <c r="K2016" s="96">
        <f>_xlfn.MAXIFS('Details local delivery'!Z:Z,'Details local delivery'!B:B,A2016)</f>
        <v>0</v>
      </c>
      <c r="L2016" s="96">
        <f>_xlfn.MAXIFS('Details local delivery'!AA:AA,'Details local delivery'!B:B,A2016)</f>
        <v>0</v>
      </c>
      <c r="M2016" s="96">
        <f>_xlfn.MAXIFS('Details local delivery'!AB:AB,'Details local delivery'!B:B,A2016)</f>
        <v>0</v>
      </c>
      <c r="N2016" s="104" t="e">
        <f t="shared" si="303"/>
        <v>#N/A</v>
      </c>
      <c r="O2016" s="104" t="e">
        <f t="shared" si="304"/>
        <v>#N/A</v>
      </c>
      <c r="P2016" s="99">
        <f t="shared" si="305"/>
        <v>0</v>
      </c>
      <c r="Q2016" s="100">
        <f t="shared" si="306"/>
        <v>0</v>
      </c>
      <c r="R2016" s="105" t="e">
        <f t="shared" si="307"/>
        <v>#DIV/0!</v>
      </c>
      <c r="S2016" s="101" t="e">
        <f t="shared" si="308"/>
        <v>#N/A</v>
      </c>
      <c r="T2016" s="102"/>
      <c r="U2016" s="107"/>
      <c r="V2016" s="5"/>
    </row>
    <row r="2017" spans="1:22" ht="15.6" hidden="1" x14ac:dyDescent="0.3">
      <c r="A2017" s="18"/>
      <c r="B2017" s="92" t="str">
        <f>+IFERROR(VLOOKUP(A2017,'Details local delivery'!B:C,2,0),"-")</f>
        <v>-</v>
      </c>
      <c r="C2017" s="93" t="str">
        <f t="shared" si="302"/>
        <v>-</v>
      </c>
      <c r="D2017" s="94" t="str">
        <f>+IFERROR(VLOOKUP(A2017,'Details local delivery'!B:E,4,0),"-")</f>
        <v>-</v>
      </c>
      <c r="E2017" s="94" t="e">
        <f>VLOOKUP(A2017,'Details local delivery'!B:L,11,0)</f>
        <v>#N/A</v>
      </c>
      <c r="F2017" s="94">
        <f>SUMIFS('Details local delivery'!M:M,'Details local delivery'!G:G,'RECAP Delivery Plan '!A2017)</f>
        <v>0</v>
      </c>
      <c r="G2017" s="94" t="e">
        <f>VLOOKUP(A2017,'Details local delivery'!B:J,9,0)</f>
        <v>#N/A</v>
      </c>
      <c r="H2017" s="95">
        <f>SUMIFS('Details local delivery'!K:K,'Details local delivery'!G:G,'RECAP Delivery Plan '!A2017)</f>
        <v>0</v>
      </c>
      <c r="I2017" s="96">
        <f>SUMIFS('Details local delivery'!Y:Y,'Details local delivery'!B:B,A:A)</f>
        <v>0</v>
      </c>
      <c r="J2017" s="97" t="e">
        <f>AVERAGEIFS('Details local delivery'!W:W,'Details local delivery'!B:B,A2017)</f>
        <v>#DIV/0!</v>
      </c>
      <c r="K2017" s="96">
        <f>_xlfn.MAXIFS('Details local delivery'!Z:Z,'Details local delivery'!B:B,A2017)</f>
        <v>0</v>
      </c>
      <c r="L2017" s="96">
        <f>_xlfn.MAXIFS('Details local delivery'!AA:AA,'Details local delivery'!B:B,A2017)</f>
        <v>0</v>
      </c>
      <c r="M2017" s="96">
        <f>_xlfn.MAXIFS('Details local delivery'!AB:AB,'Details local delivery'!B:B,A2017)</f>
        <v>0</v>
      </c>
      <c r="N2017" s="104" t="e">
        <f t="shared" si="303"/>
        <v>#N/A</v>
      </c>
      <c r="O2017" s="104" t="e">
        <f t="shared" si="304"/>
        <v>#N/A</v>
      </c>
      <c r="P2017" s="99">
        <f t="shared" si="305"/>
        <v>0</v>
      </c>
      <c r="Q2017" s="100">
        <f t="shared" si="306"/>
        <v>0</v>
      </c>
      <c r="R2017" s="105" t="e">
        <f t="shared" si="307"/>
        <v>#DIV/0!</v>
      </c>
      <c r="S2017" s="101" t="e">
        <f t="shared" si="308"/>
        <v>#N/A</v>
      </c>
      <c r="T2017" s="102"/>
      <c r="U2017" s="107"/>
      <c r="V2017" s="5"/>
    </row>
    <row r="2018" spans="1:22" ht="15.6" hidden="1" x14ac:dyDescent="0.3">
      <c r="A2018" s="18"/>
      <c r="B2018" s="92" t="str">
        <f>+IFERROR(VLOOKUP(A2018,'Details local delivery'!B:C,2,0),"-")</f>
        <v>-</v>
      </c>
      <c r="C2018" s="93" t="str">
        <f t="shared" si="302"/>
        <v>-</v>
      </c>
      <c r="D2018" s="94" t="str">
        <f>+IFERROR(VLOOKUP(A2018,'Details local delivery'!B:E,4,0),"-")</f>
        <v>-</v>
      </c>
      <c r="E2018" s="94" t="e">
        <f>VLOOKUP(A2018,'Details local delivery'!B:L,11,0)</f>
        <v>#N/A</v>
      </c>
      <c r="F2018" s="94">
        <f>SUMIFS('Details local delivery'!M:M,'Details local delivery'!G:G,'RECAP Delivery Plan '!A2018)</f>
        <v>0</v>
      </c>
      <c r="G2018" s="94" t="e">
        <f>VLOOKUP(A2018,'Details local delivery'!B:J,9,0)</f>
        <v>#N/A</v>
      </c>
      <c r="H2018" s="95">
        <f>SUMIFS('Details local delivery'!K:K,'Details local delivery'!G:G,'RECAP Delivery Plan '!A2018)</f>
        <v>0</v>
      </c>
      <c r="I2018" s="96">
        <f>SUMIFS('Details local delivery'!Y:Y,'Details local delivery'!B:B,A:A)</f>
        <v>0</v>
      </c>
      <c r="J2018" s="97" t="e">
        <f>AVERAGEIFS('Details local delivery'!W:W,'Details local delivery'!B:B,A2018)</f>
        <v>#DIV/0!</v>
      </c>
      <c r="K2018" s="96">
        <f>_xlfn.MAXIFS('Details local delivery'!Z:Z,'Details local delivery'!B:B,A2018)</f>
        <v>0</v>
      </c>
      <c r="L2018" s="96">
        <f>_xlfn.MAXIFS('Details local delivery'!AA:AA,'Details local delivery'!B:B,A2018)</f>
        <v>0</v>
      </c>
      <c r="M2018" s="256">
        <f>IFERROR(_xlfn.MAXIFS('Details local delivery'!AB:AB,'Details local delivery'!B:B,A2018),"-")</f>
        <v>0</v>
      </c>
      <c r="N2018" s="104" t="e">
        <f t="shared" si="303"/>
        <v>#N/A</v>
      </c>
      <c r="O2018" s="104" t="e">
        <f t="shared" si="304"/>
        <v>#N/A</v>
      </c>
      <c r="P2018" s="99">
        <f t="shared" si="305"/>
        <v>0</v>
      </c>
      <c r="Q2018" s="100">
        <f t="shared" si="306"/>
        <v>0</v>
      </c>
      <c r="R2018" s="105" t="e">
        <f t="shared" si="307"/>
        <v>#DIV/0!</v>
      </c>
      <c r="S2018" s="101" t="e">
        <f t="shared" si="308"/>
        <v>#N/A</v>
      </c>
      <c r="T2018" s="102"/>
      <c r="U2018" s="107"/>
      <c r="V2018" s="5"/>
    </row>
    <row r="2019" spans="1:22" ht="15.6" hidden="1" x14ac:dyDescent="0.3">
      <c r="A2019" s="18"/>
      <c r="B2019" s="92" t="str">
        <f>+IFERROR(VLOOKUP(A2019,'Details local delivery'!B:C,2,0),"-")</f>
        <v>-</v>
      </c>
      <c r="C2019" s="93" t="str">
        <f t="shared" si="302"/>
        <v>-</v>
      </c>
      <c r="D2019" s="94" t="str">
        <f>+IFERROR(VLOOKUP(A2019,'Details local delivery'!B:E,4,0),"-")</f>
        <v>-</v>
      </c>
      <c r="E2019" s="94" t="e">
        <f>VLOOKUP(A2019,'Details local delivery'!B:L,11,0)</f>
        <v>#N/A</v>
      </c>
      <c r="F2019" s="94">
        <f>SUMIFS('Details local delivery'!M:M,'Details local delivery'!G:G,'RECAP Delivery Plan '!A2019)</f>
        <v>0</v>
      </c>
      <c r="G2019" s="94" t="e">
        <f>VLOOKUP(A2019,'Details local delivery'!B:J,9,0)</f>
        <v>#N/A</v>
      </c>
      <c r="H2019" s="95">
        <f>SUMIFS('Details local delivery'!K:K,'Details local delivery'!G:G,'RECAP Delivery Plan '!A2019)</f>
        <v>0</v>
      </c>
      <c r="I2019" s="96">
        <f>SUMIFS('Details local delivery'!Y:Y,'Details local delivery'!B:B,A:A)</f>
        <v>0</v>
      </c>
      <c r="J2019" s="97" t="e">
        <f>AVERAGEIFS('Details local delivery'!W:W,'Details local delivery'!B:B,A2019)</f>
        <v>#DIV/0!</v>
      </c>
      <c r="K2019" s="96">
        <f>_xlfn.MAXIFS('Details local delivery'!Z:Z,'Details local delivery'!B:B,A2019)</f>
        <v>0</v>
      </c>
      <c r="L2019" s="96">
        <f>_xlfn.MAXIFS('Details local delivery'!AA:AA,'Details local delivery'!B:B,A2019)</f>
        <v>0</v>
      </c>
      <c r="M2019" s="256">
        <f>IFERROR(_xlfn.MAXIFS('Details local delivery'!AB:AB,'Details local delivery'!B:B,A2019),"-")</f>
        <v>0</v>
      </c>
      <c r="N2019" s="104" t="e">
        <f t="shared" si="303"/>
        <v>#N/A</v>
      </c>
      <c r="O2019" s="104" t="e">
        <f t="shared" si="304"/>
        <v>#N/A</v>
      </c>
      <c r="P2019" s="99">
        <f t="shared" si="305"/>
        <v>0</v>
      </c>
      <c r="Q2019" s="100">
        <f t="shared" si="306"/>
        <v>0</v>
      </c>
      <c r="R2019" s="105" t="e">
        <f t="shared" si="307"/>
        <v>#DIV/0!</v>
      </c>
      <c r="S2019" s="101" t="e">
        <f t="shared" si="308"/>
        <v>#N/A</v>
      </c>
      <c r="T2019" s="102"/>
      <c r="U2019" s="107"/>
      <c r="V2019" s="5"/>
    </row>
    <row r="2020" spans="1:22" ht="15.6" hidden="1" x14ac:dyDescent="0.3">
      <c r="A2020" s="18"/>
      <c r="B2020" s="92" t="str">
        <f>+IFERROR(VLOOKUP(A2020,'Details local delivery'!B:C,2,0),"-")</f>
        <v>-</v>
      </c>
      <c r="C2020" s="93" t="str">
        <f t="shared" si="302"/>
        <v>-</v>
      </c>
      <c r="D2020" s="94" t="str">
        <f>+IFERROR(VLOOKUP(A2020,'Details local delivery'!B:E,4,0),"-")</f>
        <v>-</v>
      </c>
      <c r="E2020" s="94" t="e">
        <f>VLOOKUP(A2020,'Details local delivery'!B:L,11,0)</f>
        <v>#N/A</v>
      </c>
      <c r="F2020" s="94">
        <f>SUMIFS('Details local delivery'!M:M,'Details local delivery'!G:G,'RECAP Delivery Plan '!A2020)</f>
        <v>0</v>
      </c>
      <c r="G2020" s="94" t="e">
        <f>VLOOKUP(A2020,'Details local delivery'!B:J,9,0)</f>
        <v>#N/A</v>
      </c>
      <c r="H2020" s="95">
        <f>SUMIFS('Details local delivery'!K:K,'Details local delivery'!G:G,'RECAP Delivery Plan '!A2020)</f>
        <v>0</v>
      </c>
      <c r="I2020" s="96">
        <f>SUMIFS('Details local delivery'!Y:Y,'Details local delivery'!B:B,A:A)</f>
        <v>0</v>
      </c>
      <c r="J2020" s="97" t="e">
        <f>AVERAGEIFS('Details local delivery'!W:W,'Details local delivery'!B:B,A2020)</f>
        <v>#DIV/0!</v>
      </c>
      <c r="K2020" s="96">
        <f>_xlfn.MAXIFS('Details local delivery'!Z:Z,'Details local delivery'!B:B,A2020)</f>
        <v>0</v>
      </c>
      <c r="L2020" s="96">
        <f>_xlfn.MAXIFS('Details local delivery'!AA:AA,'Details local delivery'!B:B,A2020)</f>
        <v>0</v>
      </c>
      <c r="M2020" s="96">
        <f>_xlfn.MAXIFS('Details local delivery'!AB:AB,'Details local delivery'!B:B,A2020)</f>
        <v>0</v>
      </c>
      <c r="N2020" s="104" t="e">
        <f t="shared" si="303"/>
        <v>#N/A</v>
      </c>
      <c r="O2020" s="104" t="e">
        <f t="shared" si="304"/>
        <v>#N/A</v>
      </c>
      <c r="P2020" s="99">
        <f t="shared" si="305"/>
        <v>0</v>
      </c>
      <c r="Q2020" s="100">
        <f t="shared" si="306"/>
        <v>0</v>
      </c>
      <c r="R2020" s="105" t="e">
        <f t="shared" si="307"/>
        <v>#DIV/0!</v>
      </c>
      <c r="S2020" s="101" t="e">
        <f t="shared" si="308"/>
        <v>#N/A</v>
      </c>
      <c r="T2020" s="102"/>
      <c r="U2020" s="107"/>
      <c r="V2020" s="5"/>
    </row>
    <row r="2021" spans="1:22" ht="15.6" hidden="1" x14ac:dyDescent="0.3">
      <c r="A2021" s="18"/>
      <c r="B2021" s="92" t="str">
        <f>+IFERROR(VLOOKUP(A2021,'Details local delivery'!B:C,2,0),"-")</f>
        <v>-</v>
      </c>
      <c r="C2021" s="93" t="str">
        <f t="shared" si="302"/>
        <v>-</v>
      </c>
      <c r="D2021" s="94" t="str">
        <f>+IFERROR(VLOOKUP(A2021,'Details local delivery'!B:E,4,0),"-")</f>
        <v>-</v>
      </c>
      <c r="E2021" s="94" t="e">
        <f>VLOOKUP(A2021,'Details local delivery'!B:L,11,0)</f>
        <v>#N/A</v>
      </c>
      <c r="F2021" s="94">
        <f>SUMIFS('Details local delivery'!M:M,'Details local delivery'!G:G,'RECAP Delivery Plan '!A2021)</f>
        <v>0</v>
      </c>
      <c r="G2021" s="94" t="e">
        <f>VLOOKUP(A2021,'Details local delivery'!B:J,9,0)</f>
        <v>#N/A</v>
      </c>
      <c r="H2021" s="95">
        <f>SUMIFS('Details local delivery'!K:K,'Details local delivery'!G:G,'RECAP Delivery Plan '!A2021)</f>
        <v>0</v>
      </c>
      <c r="I2021" s="96">
        <f>SUMIFS('Details local delivery'!Y:Y,'Details local delivery'!B:B,A:A)</f>
        <v>0</v>
      </c>
      <c r="J2021" s="97" t="e">
        <f>AVERAGEIFS('Details local delivery'!W:W,'Details local delivery'!B:B,A2021)</f>
        <v>#DIV/0!</v>
      </c>
      <c r="K2021" s="96">
        <f>_xlfn.MAXIFS('Details local delivery'!Z:Z,'Details local delivery'!B:B,A2021)</f>
        <v>0</v>
      </c>
      <c r="L2021" s="96">
        <f>_xlfn.MAXIFS('Details local delivery'!AA:AA,'Details local delivery'!B:B,A2021)</f>
        <v>0</v>
      </c>
      <c r="M2021" s="96">
        <f>_xlfn.MAXIFS('Details local delivery'!AB:AB,'Details local delivery'!B:B,A2021)</f>
        <v>0</v>
      </c>
      <c r="N2021" s="104" t="e">
        <f t="shared" si="303"/>
        <v>#N/A</v>
      </c>
      <c r="O2021" s="104" t="e">
        <f t="shared" si="304"/>
        <v>#N/A</v>
      </c>
      <c r="P2021" s="99">
        <f t="shared" si="305"/>
        <v>0</v>
      </c>
      <c r="Q2021" s="100">
        <f t="shared" si="306"/>
        <v>0</v>
      </c>
      <c r="R2021" s="105" t="e">
        <f t="shared" si="307"/>
        <v>#DIV/0!</v>
      </c>
      <c r="S2021" s="101" t="e">
        <f t="shared" si="308"/>
        <v>#N/A</v>
      </c>
      <c r="T2021" s="102"/>
      <c r="U2021" s="107"/>
      <c r="V2021" s="5"/>
    </row>
    <row r="2022" spans="1:22" ht="15.6" hidden="1" x14ac:dyDescent="0.3">
      <c r="A2022" s="18"/>
      <c r="B2022" s="92" t="str">
        <f>+IFERROR(VLOOKUP(A2022,'Details local delivery'!B:C,2,0),"-")</f>
        <v>-</v>
      </c>
      <c r="C2022" s="93" t="str">
        <f t="shared" si="302"/>
        <v>-</v>
      </c>
      <c r="D2022" s="94" t="str">
        <f>+IFERROR(VLOOKUP(A2022,'Details local delivery'!B:E,4,0),"-")</f>
        <v>-</v>
      </c>
      <c r="E2022" s="94" t="e">
        <f>VLOOKUP(A2022,'Details local delivery'!B:L,11,0)</f>
        <v>#N/A</v>
      </c>
      <c r="F2022" s="94">
        <f>SUMIFS('Details local delivery'!M:M,'Details local delivery'!G:G,'RECAP Delivery Plan '!A2022)</f>
        <v>0</v>
      </c>
      <c r="G2022" s="94" t="e">
        <f>VLOOKUP(A2022,'Details local delivery'!B:J,9,0)</f>
        <v>#N/A</v>
      </c>
      <c r="H2022" s="95">
        <f>SUMIFS('Details local delivery'!K:K,'Details local delivery'!G:G,'RECAP Delivery Plan '!A2022)</f>
        <v>0</v>
      </c>
      <c r="I2022" s="96">
        <f>SUMIFS('Details local delivery'!Y:Y,'Details local delivery'!B:B,A:A)</f>
        <v>0</v>
      </c>
      <c r="J2022" s="97" t="e">
        <f>AVERAGEIFS('Details local delivery'!W:W,'Details local delivery'!B:B,A2022)</f>
        <v>#DIV/0!</v>
      </c>
      <c r="K2022" s="96">
        <f>_xlfn.MAXIFS('Details local delivery'!Z:Z,'Details local delivery'!B:B,A2022)</f>
        <v>0</v>
      </c>
      <c r="L2022" s="96">
        <f>_xlfn.MAXIFS('Details local delivery'!AA:AA,'Details local delivery'!B:B,A2022)</f>
        <v>0</v>
      </c>
      <c r="M2022" s="96">
        <f>_xlfn.MAXIFS('Details local delivery'!AB:AB,'Details local delivery'!B:B,A2022)</f>
        <v>0</v>
      </c>
      <c r="N2022" s="104" t="e">
        <f t="shared" si="303"/>
        <v>#N/A</v>
      </c>
      <c r="O2022" s="104" t="e">
        <f t="shared" si="304"/>
        <v>#N/A</v>
      </c>
      <c r="P2022" s="99">
        <f t="shared" si="305"/>
        <v>0</v>
      </c>
      <c r="Q2022" s="100">
        <f t="shared" si="306"/>
        <v>0</v>
      </c>
      <c r="R2022" s="105" t="e">
        <f t="shared" si="307"/>
        <v>#DIV/0!</v>
      </c>
      <c r="S2022" s="101" t="e">
        <f t="shared" si="308"/>
        <v>#N/A</v>
      </c>
      <c r="T2022" s="102"/>
      <c r="U2022" s="107"/>
      <c r="V2022" s="5"/>
    </row>
    <row r="2023" spans="1:22" ht="15.6" hidden="1" x14ac:dyDescent="0.3">
      <c r="A2023" s="18"/>
      <c r="B2023" s="92" t="str">
        <f>+IFERROR(VLOOKUP(A2023,'Details local delivery'!B:C,2,0),"-")</f>
        <v>-</v>
      </c>
      <c r="C2023" s="93" t="str">
        <f t="shared" si="302"/>
        <v>-</v>
      </c>
      <c r="D2023" s="94" t="str">
        <f>+IFERROR(VLOOKUP(A2023,'Details local delivery'!B:E,4,0),"-")</f>
        <v>-</v>
      </c>
      <c r="E2023" s="94" t="e">
        <f>VLOOKUP(A2023,'Details local delivery'!B:L,11,0)</f>
        <v>#N/A</v>
      </c>
      <c r="F2023" s="94">
        <f>SUMIFS('Details local delivery'!M:M,'Details local delivery'!G:G,'RECAP Delivery Plan '!A2023)</f>
        <v>0</v>
      </c>
      <c r="G2023" s="94" t="e">
        <f>VLOOKUP(A2023,'Details local delivery'!B:J,9,0)</f>
        <v>#N/A</v>
      </c>
      <c r="H2023" s="95">
        <f>SUMIFS('Details local delivery'!K:K,'Details local delivery'!G:G,'RECAP Delivery Plan '!A2023)</f>
        <v>0</v>
      </c>
      <c r="I2023" s="96">
        <f>SUMIFS('Details local delivery'!Y:Y,'Details local delivery'!B:B,A:A)</f>
        <v>0</v>
      </c>
      <c r="J2023" s="97" t="e">
        <f>AVERAGEIFS('Details local delivery'!W:W,'Details local delivery'!B:B,A2023)</f>
        <v>#DIV/0!</v>
      </c>
      <c r="K2023" s="96">
        <f>_xlfn.MAXIFS('Details local delivery'!Z:Z,'Details local delivery'!B:B,A2023)</f>
        <v>0</v>
      </c>
      <c r="L2023" s="96">
        <f>_xlfn.MAXIFS('Details local delivery'!AA:AA,'Details local delivery'!B:B,A2023)</f>
        <v>0</v>
      </c>
      <c r="M2023" s="96">
        <f>_xlfn.MAXIFS('Details local delivery'!AB:AB,'Details local delivery'!B:B,A2023)</f>
        <v>0</v>
      </c>
      <c r="N2023" s="104" t="e">
        <f t="shared" si="303"/>
        <v>#N/A</v>
      </c>
      <c r="O2023" s="104" t="e">
        <f t="shared" si="304"/>
        <v>#N/A</v>
      </c>
      <c r="P2023" s="99">
        <f t="shared" si="305"/>
        <v>0</v>
      </c>
      <c r="Q2023" s="100">
        <f t="shared" si="306"/>
        <v>0</v>
      </c>
      <c r="R2023" s="105" t="e">
        <f t="shared" si="307"/>
        <v>#DIV/0!</v>
      </c>
      <c r="S2023" s="101" t="e">
        <f t="shared" si="308"/>
        <v>#N/A</v>
      </c>
      <c r="T2023" s="102"/>
      <c r="U2023" s="107"/>
      <c r="V2023" s="5"/>
    </row>
    <row r="2024" spans="1:22" ht="15.6" hidden="1" x14ac:dyDescent="0.3">
      <c r="A2024" s="18"/>
      <c r="B2024" s="92" t="str">
        <f>+IFERROR(VLOOKUP(A2024,'Details local delivery'!B:C,2,0),"-")</f>
        <v>-</v>
      </c>
      <c r="C2024" s="93" t="str">
        <f t="shared" si="302"/>
        <v>-</v>
      </c>
      <c r="D2024" s="94" t="str">
        <f>+IFERROR(VLOOKUP(A2024,'Details local delivery'!B:E,4,0),"-")</f>
        <v>-</v>
      </c>
      <c r="E2024" s="94" t="e">
        <f>VLOOKUP(A2024,'Details local delivery'!B:L,11,0)</f>
        <v>#N/A</v>
      </c>
      <c r="F2024" s="94">
        <f>SUMIFS('Details local delivery'!M:M,'Details local delivery'!G:G,'RECAP Delivery Plan '!A2024)</f>
        <v>0</v>
      </c>
      <c r="G2024" s="94" t="e">
        <f>VLOOKUP(A2024,'Details local delivery'!B:J,9,0)</f>
        <v>#N/A</v>
      </c>
      <c r="H2024" s="95">
        <f>SUMIFS('Details local delivery'!K:K,'Details local delivery'!G:G,'RECAP Delivery Plan '!A2024)</f>
        <v>0</v>
      </c>
      <c r="I2024" s="96">
        <f>SUMIFS('Details local delivery'!Y:Y,'Details local delivery'!B:B,A:A)</f>
        <v>0</v>
      </c>
      <c r="J2024" s="97" t="e">
        <f>AVERAGEIFS('Details local delivery'!W:W,'Details local delivery'!B:B,A2024)</f>
        <v>#DIV/0!</v>
      </c>
      <c r="K2024" s="96">
        <f>_xlfn.MAXIFS('Details local delivery'!Z:Z,'Details local delivery'!B:B,A2024)</f>
        <v>0</v>
      </c>
      <c r="L2024" s="96">
        <f>_xlfn.MAXIFS('Details local delivery'!AA:AA,'Details local delivery'!B:B,A2024)</f>
        <v>0</v>
      </c>
      <c r="M2024" s="96">
        <f>_xlfn.MAXIFS('Details local delivery'!AB:AB,'Details local delivery'!B:B,A2024)</f>
        <v>0</v>
      </c>
      <c r="N2024" s="104" t="e">
        <f t="shared" si="303"/>
        <v>#N/A</v>
      </c>
      <c r="O2024" s="104" t="e">
        <f t="shared" si="304"/>
        <v>#N/A</v>
      </c>
      <c r="P2024" s="99">
        <f t="shared" si="305"/>
        <v>0</v>
      </c>
      <c r="Q2024" s="100">
        <f t="shared" si="306"/>
        <v>0</v>
      </c>
      <c r="R2024" s="105" t="e">
        <f t="shared" si="307"/>
        <v>#DIV/0!</v>
      </c>
      <c r="S2024" s="101" t="e">
        <f t="shared" si="308"/>
        <v>#N/A</v>
      </c>
      <c r="T2024" s="102"/>
      <c r="U2024" s="107"/>
      <c r="V2024" s="5"/>
    </row>
    <row r="2025" spans="1:22" ht="15.6" hidden="1" x14ac:dyDescent="0.3">
      <c r="A2025" s="18"/>
      <c r="B2025" s="92" t="str">
        <f>+IFERROR(VLOOKUP(A2025,'Details local delivery'!B:C,2,0),"-")</f>
        <v>-</v>
      </c>
      <c r="C2025" s="93" t="str">
        <f t="shared" si="302"/>
        <v>-</v>
      </c>
      <c r="D2025" s="94" t="str">
        <f>+IFERROR(VLOOKUP(A2025,'Details local delivery'!B:E,4,0),"-")</f>
        <v>-</v>
      </c>
      <c r="E2025" s="94" t="e">
        <f>VLOOKUP(A2025,'Details local delivery'!B:L,11,0)</f>
        <v>#N/A</v>
      </c>
      <c r="F2025" s="94">
        <f>SUMIFS('Details local delivery'!M:M,'Details local delivery'!G:G,'RECAP Delivery Plan '!A2025)</f>
        <v>0</v>
      </c>
      <c r="G2025" s="94" t="e">
        <f>VLOOKUP(A2025,'Details local delivery'!B:J,9,0)</f>
        <v>#N/A</v>
      </c>
      <c r="H2025" s="95">
        <f>SUMIFS('Details local delivery'!K:K,'Details local delivery'!G:G,'RECAP Delivery Plan '!A2025)</f>
        <v>0</v>
      </c>
      <c r="I2025" s="96">
        <f>SUMIFS('Details local delivery'!Y:Y,'Details local delivery'!B:B,A:A)</f>
        <v>0</v>
      </c>
      <c r="J2025" s="97" t="e">
        <f>AVERAGEIFS('Details local delivery'!W:W,'Details local delivery'!B:B,A2025)</f>
        <v>#DIV/0!</v>
      </c>
      <c r="K2025" s="96">
        <f>_xlfn.MAXIFS('Details local delivery'!Z:Z,'Details local delivery'!B:B,A2025)</f>
        <v>0</v>
      </c>
      <c r="L2025" s="96">
        <f>_xlfn.MAXIFS('Details local delivery'!AA:AA,'Details local delivery'!B:B,A2025)</f>
        <v>0</v>
      </c>
      <c r="M2025" s="96">
        <f>_xlfn.MAXIFS('Details local delivery'!AB:AB,'Details local delivery'!B:B,A2025)</f>
        <v>0</v>
      </c>
      <c r="N2025" s="104" t="e">
        <f t="shared" si="303"/>
        <v>#N/A</v>
      </c>
      <c r="O2025" s="104" t="e">
        <f t="shared" si="304"/>
        <v>#N/A</v>
      </c>
      <c r="P2025" s="99">
        <f t="shared" si="305"/>
        <v>0</v>
      </c>
      <c r="Q2025" s="100">
        <f t="shared" si="306"/>
        <v>0</v>
      </c>
      <c r="R2025" s="105" t="e">
        <f t="shared" si="307"/>
        <v>#DIV/0!</v>
      </c>
      <c r="S2025" s="101" t="e">
        <f t="shared" si="308"/>
        <v>#N/A</v>
      </c>
      <c r="T2025" s="102"/>
      <c r="U2025" s="107"/>
      <c r="V2025" s="5"/>
    </row>
    <row r="2026" spans="1:22" ht="15.6" hidden="1" x14ac:dyDescent="0.3">
      <c r="A2026" s="18"/>
      <c r="B2026" s="92" t="str">
        <f>+IFERROR(VLOOKUP(A2026,'Details local delivery'!B:C,2,0),"-")</f>
        <v>-</v>
      </c>
      <c r="C2026" s="93" t="str">
        <f t="shared" si="302"/>
        <v>-</v>
      </c>
      <c r="D2026" s="94" t="str">
        <f>+IFERROR(VLOOKUP(A2026,'Details local delivery'!B:E,4,0),"-")</f>
        <v>-</v>
      </c>
      <c r="E2026" s="94" t="e">
        <f>VLOOKUP(A2026,'Details local delivery'!B:L,11,0)</f>
        <v>#N/A</v>
      </c>
      <c r="F2026" s="94">
        <f>SUMIFS('Details local delivery'!M:M,'Details local delivery'!G:G,'RECAP Delivery Plan '!A2026)</f>
        <v>0</v>
      </c>
      <c r="G2026" s="94" t="e">
        <f>VLOOKUP(A2026,'Details local delivery'!B:J,9,0)</f>
        <v>#N/A</v>
      </c>
      <c r="H2026" s="95">
        <f>SUMIFS('Details local delivery'!K:K,'Details local delivery'!G:G,'RECAP Delivery Plan '!A2026)</f>
        <v>0</v>
      </c>
      <c r="I2026" s="96">
        <f>SUMIFS('Details local delivery'!Y:Y,'Details local delivery'!B:B,A:A)</f>
        <v>0</v>
      </c>
      <c r="J2026" s="97" t="e">
        <f>AVERAGEIFS('Details local delivery'!W:W,'Details local delivery'!B:B,A2026)</f>
        <v>#DIV/0!</v>
      </c>
      <c r="K2026" s="96">
        <f>_xlfn.MAXIFS('Details local delivery'!Z:Z,'Details local delivery'!B:B,A2026)</f>
        <v>0</v>
      </c>
      <c r="L2026" s="96">
        <f>_xlfn.MAXIFS('Details local delivery'!AA:AA,'Details local delivery'!B:B,A2026)</f>
        <v>0</v>
      </c>
      <c r="M2026" s="256">
        <f>IFERROR(_xlfn.MAXIFS('Details local delivery'!AB:AB,'Details local delivery'!B:B,A2026),"-")</f>
        <v>0</v>
      </c>
      <c r="N2026" s="104" t="e">
        <f t="shared" si="303"/>
        <v>#N/A</v>
      </c>
      <c r="O2026" s="104" t="e">
        <f t="shared" si="304"/>
        <v>#N/A</v>
      </c>
      <c r="P2026" s="99">
        <f t="shared" si="305"/>
        <v>0</v>
      </c>
      <c r="Q2026" s="100">
        <f t="shared" si="306"/>
        <v>0</v>
      </c>
      <c r="R2026" s="105" t="e">
        <f t="shared" si="307"/>
        <v>#DIV/0!</v>
      </c>
      <c r="S2026" s="101" t="e">
        <f t="shared" si="308"/>
        <v>#N/A</v>
      </c>
      <c r="T2026" s="102"/>
      <c r="U2026" s="107"/>
      <c r="V2026" s="5"/>
    </row>
    <row r="2027" spans="1:22" ht="15.6" hidden="1" x14ac:dyDescent="0.3">
      <c r="A2027" s="18"/>
      <c r="B2027" s="92" t="str">
        <f>+IFERROR(VLOOKUP(A2027,'Details local delivery'!B:C,2,0),"-")</f>
        <v>-</v>
      </c>
      <c r="C2027" s="93" t="str">
        <f t="shared" si="302"/>
        <v>-</v>
      </c>
      <c r="D2027" s="94" t="str">
        <f>+IFERROR(VLOOKUP(A2027,'Details local delivery'!B:E,4,0),"-")</f>
        <v>-</v>
      </c>
      <c r="E2027" s="94" t="e">
        <f>VLOOKUP(A2027,'Details local delivery'!B:L,11,0)</f>
        <v>#N/A</v>
      </c>
      <c r="F2027" s="94">
        <f>SUMIFS('Details local delivery'!M:M,'Details local delivery'!G:G,'RECAP Delivery Plan '!A2027)</f>
        <v>0</v>
      </c>
      <c r="G2027" s="94" t="e">
        <f>VLOOKUP(A2027,'Details local delivery'!B:J,9,0)</f>
        <v>#N/A</v>
      </c>
      <c r="H2027" s="95">
        <f>SUMIFS('Details local delivery'!K:K,'Details local delivery'!G:G,'RECAP Delivery Plan '!A2027)</f>
        <v>0</v>
      </c>
      <c r="I2027" s="96">
        <f>SUMIFS('Details local delivery'!Y:Y,'Details local delivery'!B:B,A:A)</f>
        <v>0</v>
      </c>
      <c r="J2027" s="97" t="e">
        <f>AVERAGEIFS('Details local delivery'!W:W,'Details local delivery'!B:B,A2027)</f>
        <v>#DIV/0!</v>
      </c>
      <c r="K2027" s="96">
        <f>_xlfn.MAXIFS('Details local delivery'!Z:Z,'Details local delivery'!B:B,A2027)</f>
        <v>0</v>
      </c>
      <c r="L2027" s="96">
        <f>_xlfn.MAXIFS('Details local delivery'!AA:AA,'Details local delivery'!B:B,A2027)</f>
        <v>0</v>
      </c>
      <c r="M2027" s="256">
        <f>IFERROR(_xlfn.MAXIFS('Details local delivery'!AB:AB,'Details local delivery'!B:B,A2027),"-")</f>
        <v>0</v>
      </c>
      <c r="N2027" s="104" t="e">
        <f t="shared" si="303"/>
        <v>#N/A</v>
      </c>
      <c r="O2027" s="104" t="e">
        <f t="shared" si="304"/>
        <v>#N/A</v>
      </c>
      <c r="P2027" s="99">
        <f t="shared" si="305"/>
        <v>0</v>
      </c>
      <c r="Q2027" s="100">
        <f t="shared" si="306"/>
        <v>0</v>
      </c>
      <c r="R2027" s="105" t="e">
        <f t="shared" si="307"/>
        <v>#DIV/0!</v>
      </c>
      <c r="S2027" s="101" t="e">
        <f t="shared" si="308"/>
        <v>#N/A</v>
      </c>
      <c r="T2027" s="102"/>
      <c r="U2027" s="107"/>
      <c r="V2027" s="5"/>
    </row>
    <row r="2028" spans="1:22" ht="15.6" hidden="1" x14ac:dyDescent="0.3">
      <c r="A2028" s="18"/>
      <c r="B2028" s="92" t="str">
        <f>+IFERROR(VLOOKUP(A2028,'Details local delivery'!B:C,2,0),"-")</f>
        <v>-</v>
      </c>
      <c r="C2028" s="93" t="str">
        <f t="shared" si="302"/>
        <v>-</v>
      </c>
      <c r="D2028" s="94" t="str">
        <f>+IFERROR(VLOOKUP(A2028,'Details local delivery'!B:E,4,0),"-")</f>
        <v>-</v>
      </c>
      <c r="E2028" s="94" t="e">
        <f>VLOOKUP(A2028,'Details local delivery'!B:L,11,0)</f>
        <v>#N/A</v>
      </c>
      <c r="F2028" s="94">
        <f>SUMIFS('Details local delivery'!M:M,'Details local delivery'!G:G,'RECAP Delivery Plan '!A2028)</f>
        <v>0</v>
      </c>
      <c r="G2028" s="94" t="e">
        <f>VLOOKUP(A2028,'Details local delivery'!B:J,9,0)</f>
        <v>#N/A</v>
      </c>
      <c r="H2028" s="95">
        <f>SUMIFS('Details local delivery'!K:K,'Details local delivery'!G:G,'RECAP Delivery Plan '!A2028)</f>
        <v>0</v>
      </c>
      <c r="I2028" s="96">
        <f>SUMIFS('Details local delivery'!Y:Y,'Details local delivery'!B:B,A:A)</f>
        <v>0</v>
      </c>
      <c r="J2028" s="97" t="e">
        <f>AVERAGEIFS('Details local delivery'!W:W,'Details local delivery'!B:B,A2028)</f>
        <v>#DIV/0!</v>
      </c>
      <c r="K2028" s="96">
        <f>_xlfn.MAXIFS('Details local delivery'!Z:Z,'Details local delivery'!B:B,A2028)</f>
        <v>0</v>
      </c>
      <c r="L2028" s="96">
        <f>_xlfn.MAXIFS('Details local delivery'!AA:AA,'Details local delivery'!B:B,A2028)</f>
        <v>0</v>
      </c>
      <c r="M2028" s="256">
        <f>IFERROR(_xlfn.MAXIFS('Details local delivery'!AB:AB,'Details local delivery'!B:B,A2028),"-")</f>
        <v>0</v>
      </c>
      <c r="N2028" s="104" t="e">
        <f t="shared" si="303"/>
        <v>#N/A</v>
      </c>
      <c r="O2028" s="104" t="e">
        <f t="shared" si="304"/>
        <v>#N/A</v>
      </c>
      <c r="P2028" s="99">
        <f t="shared" si="305"/>
        <v>0</v>
      </c>
      <c r="Q2028" s="100">
        <f t="shared" si="306"/>
        <v>0</v>
      </c>
      <c r="R2028" s="105" t="e">
        <f t="shared" si="307"/>
        <v>#DIV/0!</v>
      </c>
      <c r="S2028" s="101" t="e">
        <f t="shared" si="308"/>
        <v>#N/A</v>
      </c>
      <c r="T2028" s="102"/>
      <c r="U2028" s="107"/>
      <c r="V2028" s="5"/>
    </row>
    <row r="2029" spans="1:22" ht="15.6" hidden="1" x14ac:dyDescent="0.3">
      <c r="A2029" s="18"/>
      <c r="B2029" s="92" t="str">
        <f>+IFERROR(VLOOKUP(A2029,'Details local delivery'!B:C,2,0),"-")</f>
        <v>-</v>
      </c>
      <c r="C2029" s="93" t="str">
        <f t="shared" si="302"/>
        <v>-</v>
      </c>
      <c r="D2029" s="94" t="str">
        <f>+IFERROR(VLOOKUP(A2029,'Details local delivery'!B:E,4,0),"-")</f>
        <v>-</v>
      </c>
      <c r="E2029" s="94" t="e">
        <f>VLOOKUP(A2029,'Details local delivery'!B:L,11,0)</f>
        <v>#N/A</v>
      </c>
      <c r="F2029" s="94">
        <f>SUMIFS('Details local delivery'!M:M,'Details local delivery'!G:G,'RECAP Delivery Plan '!A2029)</f>
        <v>0</v>
      </c>
      <c r="G2029" s="94" t="e">
        <f>VLOOKUP(A2029,'Details local delivery'!B:J,9,0)</f>
        <v>#N/A</v>
      </c>
      <c r="H2029" s="95">
        <f>SUMIFS('Details local delivery'!K:K,'Details local delivery'!G:G,'RECAP Delivery Plan '!A2029)</f>
        <v>0</v>
      </c>
      <c r="I2029" s="96">
        <f>SUMIFS('Details local delivery'!Y:Y,'Details local delivery'!B:B,A:A)</f>
        <v>0</v>
      </c>
      <c r="J2029" s="97" t="e">
        <f>AVERAGEIFS('Details local delivery'!W:W,'Details local delivery'!B:B,A2029)</f>
        <v>#DIV/0!</v>
      </c>
      <c r="K2029" s="96">
        <f>_xlfn.MAXIFS('Details local delivery'!Z:Z,'Details local delivery'!B:B,A2029)</f>
        <v>0</v>
      </c>
      <c r="L2029" s="96">
        <f>_xlfn.MAXIFS('Details local delivery'!AA:AA,'Details local delivery'!B:B,A2029)</f>
        <v>0</v>
      </c>
      <c r="M2029" s="256">
        <f>IFERROR(_xlfn.MAXIFS('Details local delivery'!AB:AB,'Details local delivery'!B:B,A2029),"-")</f>
        <v>0</v>
      </c>
      <c r="N2029" s="104" t="e">
        <f t="shared" si="303"/>
        <v>#N/A</v>
      </c>
      <c r="O2029" s="104" t="e">
        <f t="shared" si="304"/>
        <v>#N/A</v>
      </c>
      <c r="P2029" s="99">
        <f t="shared" si="305"/>
        <v>0</v>
      </c>
      <c r="Q2029" s="100">
        <f t="shared" si="306"/>
        <v>0</v>
      </c>
      <c r="R2029" s="105" t="e">
        <f t="shared" si="307"/>
        <v>#DIV/0!</v>
      </c>
      <c r="S2029" s="101" t="e">
        <f t="shared" si="308"/>
        <v>#N/A</v>
      </c>
      <c r="T2029" s="102"/>
      <c r="U2029" s="107"/>
      <c r="V2029" s="5"/>
    </row>
    <row r="2030" spans="1:22" ht="15.6" hidden="1" x14ac:dyDescent="0.3">
      <c r="A2030" s="18"/>
      <c r="B2030" s="92" t="str">
        <f>+IFERROR(VLOOKUP(A2030,'Details local delivery'!B:C,2,0),"-")</f>
        <v>-</v>
      </c>
      <c r="C2030" s="93" t="str">
        <f t="shared" si="302"/>
        <v>-</v>
      </c>
      <c r="D2030" s="94" t="str">
        <f>+IFERROR(VLOOKUP(A2030,'Details local delivery'!B:E,4,0),"-")</f>
        <v>-</v>
      </c>
      <c r="E2030" s="94" t="e">
        <f>VLOOKUP(A2030,'Details local delivery'!B:L,11,0)</f>
        <v>#N/A</v>
      </c>
      <c r="F2030" s="94">
        <f>SUMIFS('Details local delivery'!M:M,'Details local delivery'!G:G,'RECAP Delivery Plan '!A2030)</f>
        <v>0</v>
      </c>
      <c r="G2030" s="94" t="e">
        <f>VLOOKUP(A2030,'Details local delivery'!B:J,9,0)</f>
        <v>#N/A</v>
      </c>
      <c r="H2030" s="95">
        <f>SUMIFS('Details local delivery'!K:K,'Details local delivery'!G:G,'RECAP Delivery Plan '!A2030)</f>
        <v>0</v>
      </c>
      <c r="I2030" s="96">
        <f>SUMIFS('Details local delivery'!Y:Y,'Details local delivery'!B:B,A:A)</f>
        <v>0</v>
      </c>
      <c r="J2030" s="97" t="e">
        <f>AVERAGEIFS('Details local delivery'!W:W,'Details local delivery'!B:B,A2030)</f>
        <v>#DIV/0!</v>
      </c>
      <c r="K2030" s="96">
        <f>_xlfn.MAXIFS('Details local delivery'!Z:Z,'Details local delivery'!B:B,A2030)</f>
        <v>0</v>
      </c>
      <c r="L2030" s="96">
        <f>_xlfn.MAXIFS('Details local delivery'!AA:AA,'Details local delivery'!B:B,A2030)</f>
        <v>0</v>
      </c>
      <c r="M2030" s="256">
        <f>IFERROR(_xlfn.MAXIFS('Details local delivery'!AB:AB,'Details local delivery'!B:B,A2030),"-")</f>
        <v>0</v>
      </c>
      <c r="N2030" s="104" t="e">
        <f t="shared" si="303"/>
        <v>#N/A</v>
      </c>
      <c r="O2030" s="104" t="e">
        <f t="shared" si="304"/>
        <v>#N/A</v>
      </c>
      <c r="P2030" s="99">
        <f t="shared" si="305"/>
        <v>0</v>
      </c>
      <c r="Q2030" s="100">
        <f t="shared" si="306"/>
        <v>0</v>
      </c>
      <c r="R2030" s="105" t="e">
        <f t="shared" si="307"/>
        <v>#DIV/0!</v>
      </c>
      <c r="S2030" s="101" t="e">
        <f t="shared" si="308"/>
        <v>#N/A</v>
      </c>
      <c r="T2030" s="102"/>
      <c r="U2030" s="107"/>
      <c r="V2030" s="5"/>
    </row>
    <row r="2031" spans="1:22" ht="15.6" hidden="1" x14ac:dyDescent="0.3">
      <c r="A2031" s="18"/>
      <c r="B2031" s="92" t="str">
        <f>+IFERROR(VLOOKUP(A2031,'Details local delivery'!B:C,2,0),"-")</f>
        <v>-</v>
      </c>
      <c r="C2031" s="93" t="str">
        <f t="shared" ref="C2031:C2082" si="309">B2031</f>
        <v>-</v>
      </c>
      <c r="D2031" s="94" t="str">
        <f>+IFERROR(VLOOKUP(A2031,'Details local delivery'!B:E,4,0),"-")</f>
        <v>-</v>
      </c>
      <c r="E2031" s="94" t="e">
        <f>VLOOKUP(A2031,'Details local delivery'!B:L,11,0)</f>
        <v>#N/A</v>
      </c>
      <c r="F2031" s="94">
        <f>SUMIFS('Details local delivery'!M:M,'Details local delivery'!G:G,'RECAP Delivery Plan '!A2031)</f>
        <v>0</v>
      </c>
      <c r="G2031" s="94" t="e">
        <f>VLOOKUP(A2031,'Details local delivery'!B:J,9,0)</f>
        <v>#N/A</v>
      </c>
      <c r="H2031" s="95">
        <f>SUMIFS('Details local delivery'!K:K,'Details local delivery'!G:G,'RECAP Delivery Plan '!A2031)</f>
        <v>0</v>
      </c>
      <c r="I2031" s="96">
        <f>SUMIFS('Details local delivery'!Y:Y,'Details local delivery'!B:B,A:A)</f>
        <v>0</v>
      </c>
      <c r="J2031" s="97" t="e">
        <f>AVERAGEIFS('Details local delivery'!W:W,'Details local delivery'!B:B,A2031)</f>
        <v>#DIV/0!</v>
      </c>
      <c r="K2031" s="96">
        <f>_xlfn.MAXIFS('Details local delivery'!Z:Z,'Details local delivery'!B:B,A2031)</f>
        <v>0</v>
      </c>
      <c r="L2031" s="96">
        <f>_xlfn.MAXIFS('Details local delivery'!AA:AA,'Details local delivery'!B:B,A2031)</f>
        <v>0</v>
      </c>
      <c r="M2031" s="256">
        <f>IFERROR(_xlfn.MAXIFS('Details local delivery'!AB:AB,'Details local delivery'!B:B,A2031),"-")</f>
        <v>0</v>
      </c>
      <c r="N2031" s="104" t="e">
        <f t="shared" ref="N2031:N2082" si="310">+F2031/E2031</f>
        <v>#N/A</v>
      </c>
      <c r="O2031" s="104" t="e">
        <f t="shared" ref="O2031:O2082" si="311">+H2031/G2031</f>
        <v>#N/A</v>
      </c>
      <c r="P2031" s="99">
        <f t="shared" ref="P2031:P2082" si="312">K2031+L2031+M2031</f>
        <v>0</v>
      </c>
      <c r="Q2031" s="100">
        <f t="shared" ref="Q2031:Q2082" si="313">P2031+I2031</f>
        <v>0</v>
      </c>
      <c r="R2031" s="105" t="e">
        <f t="shared" ref="R2031:R2082" si="314">Q2031/P2031</f>
        <v>#DIV/0!</v>
      </c>
      <c r="S2031" s="101" t="e">
        <f t="shared" si="308"/>
        <v>#N/A</v>
      </c>
      <c r="T2031" s="102"/>
      <c r="U2031" s="107"/>
      <c r="V2031" s="5"/>
    </row>
    <row r="2032" spans="1:22" ht="15.6" hidden="1" x14ac:dyDescent="0.3">
      <c r="A2032" s="18"/>
      <c r="B2032" s="92" t="str">
        <f>+IFERROR(VLOOKUP(A2032,'Details local delivery'!B:C,2,0),"-")</f>
        <v>-</v>
      </c>
      <c r="C2032" s="93" t="str">
        <f t="shared" si="309"/>
        <v>-</v>
      </c>
      <c r="D2032" s="94" t="str">
        <f>+IFERROR(VLOOKUP(A2032,'Details local delivery'!B:E,4,0),"-")</f>
        <v>-</v>
      </c>
      <c r="E2032" s="94" t="e">
        <f>VLOOKUP(A2032,'Details local delivery'!B:L,11,0)</f>
        <v>#N/A</v>
      </c>
      <c r="F2032" s="94">
        <f>SUMIFS('Details local delivery'!M:M,'Details local delivery'!G:G,'RECAP Delivery Plan '!A2032)</f>
        <v>0</v>
      </c>
      <c r="G2032" s="94" t="e">
        <f>VLOOKUP(A2032,'Details local delivery'!B:J,9,0)</f>
        <v>#N/A</v>
      </c>
      <c r="H2032" s="95">
        <f>SUMIFS('Details local delivery'!K:K,'Details local delivery'!G:G,'RECAP Delivery Plan '!A2032)</f>
        <v>0</v>
      </c>
      <c r="I2032" s="96">
        <f>SUMIFS('Details local delivery'!Y:Y,'Details local delivery'!B:B,A:A)</f>
        <v>0</v>
      </c>
      <c r="J2032" s="97" t="e">
        <f>AVERAGEIFS('Details local delivery'!W:W,'Details local delivery'!B:B,A2032)</f>
        <v>#DIV/0!</v>
      </c>
      <c r="K2032" s="96">
        <f>_xlfn.MAXIFS('Details local delivery'!Z:Z,'Details local delivery'!B:B,A2032)</f>
        <v>0</v>
      </c>
      <c r="L2032" s="96">
        <f>_xlfn.MAXIFS('Details local delivery'!AA:AA,'Details local delivery'!B:B,A2032)</f>
        <v>0</v>
      </c>
      <c r="M2032" s="96">
        <f>_xlfn.MAXIFS('Details local delivery'!AB:AB,'Details local delivery'!B:B,A2032)</f>
        <v>0</v>
      </c>
      <c r="N2032" s="104" t="e">
        <f t="shared" si="310"/>
        <v>#N/A</v>
      </c>
      <c r="O2032" s="104" t="e">
        <f t="shared" si="311"/>
        <v>#N/A</v>
      </c>
      <c r="P2032" s="99">
        <f t="shared" si="312"/>
        <v>0</v>
      </c>
      <c r="Q2032" s="100">
        <f t="shared" si="313"/>
        <v>0</v>
      </c>
      <c r="R2032" s="105" t="e">
        <f t="shared" si="314"/>
        <v>#DIV/0!</v>
      </c>
      <c r="S2032" s="101" t="e">
        <f t="shared" si="308"/>
        <v>#N/A</v>
      </c>
      <c r="T2032" s="102"/>
      <c r="U2032" s="107"/>
      <c r="V2032" s="5"/>
    </row>
    <row r="2033" spans="1:22" ht="15.6" hidden="1" x14ac:dyDescent="0.3">
      <c r="A2033" s="18"/>
      <c r="B2033" s="92" t="str">
        <f>+IFERROR(VLOOKUP(A2033,'Details local delivery'!B:C,2,0),"-")</f>
        <v>-</v>
      </c>
      <c r="C2033" s="93" t="str">
        <f t="shared" si="309"/>
        <v>-</v>
      </c>
      <c r="D2033" s="94" t="str">
        <f>+IFERROR(VLOOKUP(A2033,'Details local delivery'!B:E,4,0),"-")</f>
        <v>-</v>
      </c>
      <c r="E2033" s="94" t="e">
        <f>VLOOKUP(A2033,'Details local delivery'!B:L,11,0)</f>
        <v>#N/A</v>
      </c>
      <c r="F2033" s="94">
        <f>SUMIFS('Details local delivery'!M:M,'Details local delivery'!G:G,'RECAP Delivery Plan '!A2033)</f>
        <v>0</v>
      </c>
      <c r="G2033" s="94" t="e">
        <f>VLOOKUP(A2033,'Details local delivery'!B:J,9,0)</f>
        <v>#N/A</v>
      </c>
      <c r="H2033" s="95">
        <f>SUMIFS('Details local delivery'!K:K,'Details local delivery'!G:G,'RECAP Delivery Plan '!A2033)</f>
        <v>0</v>
      </c>
      <c r="I2033" s="96">
        <f>SUMIFS('Details local delivery'!Y:Y,'Details local delivery'!B:B,A:A)</f>
        <v>0</v>
      </c>
      <c r="J2033" s="97" t="e">
        <f>AVERAGEIFS('Details local delivery'!W:W,'Details local delivery'!B:B,A2033)</f>
        <v>#DIV/0!</v>
      </c>
      <c r="K2033" s="96">
        <f>_xlfn.MAXIFS('Details local delivery'!Z:Z,'Details local delivery'!B:B,A2033)</f>
        <v>0</v>
      </c>
      <c r="L2033" s="96">
        <f>_xlfn.MAXIFS('Details local delivery'!AA:AA,'Details local delivery'!B:B,A2033)</f>
        <v>0</v>
      </c>
      <c r="M2033" s="96">
        <f>_xlfn.MAXIFS('Details local delivery'!AB:AB,'Details local delivery'!B:B,A2033)</f>
        <v>0</v>
      </c>
      <c r="N2033" s="104" t="e">
        <f t="shared" si="310"/>
        <v>#N/A</v>
      </c>
      <c r="O2033" s="104" t="e">
        <f t="shared" si="311"/>
        <v>#N/A</v>
      </c>
      <c r="P2033" s="99">
        <f t="shared" si="312"/>
        <v>0</v>
      </c>
      <c r="Q2033" s="100">
        <f t="shared" si="313"/>
        <v>0</v>
      </c>
      <c r="R2033" s="105" t="e">
        <f t="shared" si="314"/>
        <v>#DIV/0!</v>
      </c>
      <c r="S2033" s="101" t="e">
        <f t="shared" si="308"/>
        <v>#N/A</v>
      </c>
      <c r="T2033" s="102"/>
      <c r="U2033" s="107"/>
      <c r="V2033" s="5"/>
    </row>
    <row r="2034" spans="1:22" ht="15.6" hidden="1" x14ac:dyDescent="0.3">
      <c r="A2034" s="18"/>
      <c r="B2034" s="92" t="str">
        <f>+IFERROR(VLOOKUP(A2034,'Details local delivery'!B:C,2,0),"-")</f>
        <v>-</v>
      </c>
      <c r="C2034" s="93" t="str">
        <f t="shared" si="309"/>
        <v>-</v>
      </c>
      <c r="D2034" s="94" t="str">
        <f>+IFERROR(VLOOKUP(A2034,'Details local delivery'!B:E,4,0),"-")</f>
        <v>-</v>
      </c>
      <c r="E2034" s="94" t="e">
        <f>VLOOKUP(A2034,'Details local delivery'!B:L,11,0)</f>
        <v>#N/A</v>
      </c>
      <c r="F2034" s="94">
        <f>SUMIFS('Details local delivery'!M:M,'Details local delivery'!G:G,'RECAP Delivery Plan '!A2034)</f>
        <v>0</v>
      </c>
      <c r="G2034" s="94" t="e">
        <f>VLOOKUP(A2034,'Details local delivery'!B:J,9,0)</f>
        <v>#N/A</v>
      </c>
      <c r="H2034" s="95">
        <f>SUMIFS('Details local delivery'!K:K,'Details local delivery'!G:G,'RECAP Delivery Plan '!A2034)</f>
        <v>0</v>
      </c>
      <c r="I2034" s="96">
        <f>SUMIFS('Details local delivery'!Y:Y,'Details local delivery'!B:B,A:A)</f>
        <v>0</v>
      </c>
      <c r="J2034" s="97" t="e">
        <f>AVERAGEIFS('Details local delivery'!W:W,'Details local delivery'!B:B,A2034)</f>
        <v>#DIV/0!</v>
      </c>
      <c r="K2034" s="96">
        <f>_xlfn.MAXIFS('Details local delivery'!Z:Z,'Details local delivery'!B:B,A2034)</f>
        <v>0</v>
      </c>
      <c r="L2034" s="96">
        <f>_xlfn.MAXIFS('Details local delivery'!AA:AA,'Details local delivery'!B:B,A2034)</f>
        <v>0</v>
      </c>
      <c r="M2034" s="256">
        <f>IFERROR(_xlfn.MAXIFS('Details local delivery'!AB:AB,'Details local delivery'!B:B,A2034),"-")</f>
        <v>0</v>
      </c>
      <c r="N2034" s="104" t="e">
        <f t="shared" si="310"/>
        <v>#N/A</v>
      </c>
      <c r="O2034" s="104" t="e">
        <f t="shared" si="311"/>
        <v>#N/A</v>
      </c>
      <c r="P2034" s="99">
        <f t="shared" si="312"/>
        <v>0</v>
      </c>
      <c r="Q2034" s="100">
        <f t="shared" si="313"/>
        <v>0</v>
      </c>
      <c r="R2034" s="105" t="e">
        <f t="shared" si="314"/>
        <v>#DIV/0!</v>
      </c>
      <c r="S2034" s="101" t="e">
        <f t="shared" si="308"/>
        <v>#N/A</v>
      </c>
      <c r="T2034" s="102"/>
      <c r="U2034" s="107"/>
      <c r="V2034" s="5"/>
    </row>
    <row r="2035" spans="1:22" ht="15.6" hidden="1" x14ac:dyDescent="0.3">
      <c r="A2035" s="18"/>
      <c r="B2035" s="92" t="str">
        <f>+IFERROR(VLOOKUP(A2035,'Details local delivery'!B:C,2,0),"-")</f>
        <v>-</v>
      </c>
      <c r="C2035" s="93" t="str">
        <f t="shared" si="309"/>
        <v>-</v>
      </c>
      <c r="D2035" s="94" t="str">
        <f>+IFERROR(VLOOKUP(A2035,'Details local delivery'!B:E,4,0),"-")</f>
        <v>-</v>
      </c>
      <c r="E2035" s="94" t="e">
        <f>VLOOKUP(A2035,'Details local delivery'!B:L,11,0)</f>
        <v>#N/A</v>
      </c>
      <c r="F2035" s="94">
        <f>SUMIFS('Details local delivery'!M:M,'Details local delivery'!G:G,'RECAP Delivery Plan '!A2035)</f>
        <v>0</v>
      </c>
      <c r="G2035" s="94" t="e">
        <f>VLOOKUP(A2035,'Details local delivery'!B:J,9,0)</f>
        <v>#N/A</v>
      </c>
      <c r="H2035" s="95">
        <f>SUMIFS('Details local delivery'!K:K,'Details local delivery'!G:G,'RECAP Delivery Plan '!A2035)</f>
        <v>0</v>
      </c>
      <c r="I2035" s="96">
        <f>SUMIFS('Details local delivery'!Y:Y,'Details local delivery'!B:B,A:A)</f>
        <v>0</v>
      </c>
      <c r="J2035" s="97" t="e">
        <f>AVERAGEIFS('Details local delivery'!W:W,'Details local delivery'!B:B,A2035)</f>
        <v>#DIV/0!</v>
      </c>
      <c r="K2035" s="96">
        <f>_xlfn.MAXIFS('Details local delivery'!Z:Z,'Details local delivery'!B:B,A2035)</f>
        <v>0</v>
      </c>
      <c r="L2035" s="96">
        <f>_xlfn.MAXIFS('Details local delivery'!AA:AA,'Details local delivery'!B:B,A2035)</f>
        <v>0</v>
      </c>
      <c r="M2035" s="96">
        <f>_xlfn.MAXIFS('Details local delivery'!AB:AB,'Details local delivery'!B:B,A2035)</f>
        <v>0</v>
      </c>
      <c r="N2035" s="104" t="e">
        <f t="shared" si="310"/>
        <v>#N/A</v>
      </c>
      <c r="O2035" s="104" t="e">
        <f t="shared" si="311"/>
        <v>#N/A</v>
      </c>
      <c r="P2035" s="99">
        <f t="shared" si="312"/>
        <v>0</v>
      </c>
      <c r="Q2035" s="100">
        <f t="shared" si="313"/>
        <v>0</v>
      </c>
      <c r="R2035" s="105" t="e">
        <f t="shared" si="314"/>
        <v>#DIV/0!</v>
      </c>
      <c r="S2035" s="101" t="e">
        <f t="shared" si="308"/>
        <v>#N/A</v>
      </c>
      <c r="T2035" s="102"/>
      <c r="U2035" s="107"/>
      <c r="V2035" s="5"/>
    </row>
    <row r="2036" spans="1:22" ht="15.6" hidden="1" x14ac:dyDescent="0.3">
      <c r="A2036" s="18"/>
      <c r="B2036" s="92" t="str">
        <f>+IFERROR(VLOOKUP(A2036,'Details local delivery'!B:C,2,0),"-")</f>
        <v>-</v>
      </c>
      <c r="C2036" s="93" t="str">
        <f t="shared" si="309"/>
        <v>-</v>
      </c>
      <c r="D2036" s="94" t="str">
        <f>+IFERROR(VLOOKUP(A2036,'Details local delivery'!B:E,4,0),"-")</f>
        <v>-</v>
      </c>
      <c r="E2036" s="94" t="e">
        <f>VLOOKUP(A2036,'Details local delivery'!B:L,11,0)</f>
        <v>#N/A</v>
      </c>
      <c r="F2036" s="94">
        <f>SUMIFS('Details local delivery'!M:M,'Details local delivery'!G:G,'RECAP Delivery Plan '!A2036)</f>
        <v>0</v>
      </c>
      <c r="G2036" s="94" t="e">
        <f>VLOOKUP(A2036,'Details local delivery'!B:J,9,0)</f>
        <v>#N/A</v>
      </c>
      <c r="H2036" s="95">
        <f>SUMIFS('Details local delivery'!K:K,'Details local delivery'!G:G,'RECAP Delivery Plan '!A2036)</f>
        <v>0</v>
      </c>
      <c r="I2036" s="96">
        <f>SUMIFS('Details local delivery'!Y:Y,'Details local delivery'!B:B,A:A)</f>
        <v>0</v>
      </c>
      <c r="J2036" s="97" t="e">
        <f>AVERAGEIFS('Details local delivery'!W:W,'Details local delivery'!B:B,A2036)</f>
        <v>#DIV/0!</v>
      </c>
      <c r="K2036" s="96">
        <f>_xlfn.MAXIFS('Details local delivery'!Z:Z,'Details local delivery'!B:B,A2036)</f>
        <v>0</v>
      </c>
      <c r="L2036" s="96">
        <f>_xlfn.MAXIFS('Details local delivery'!AA:AA,'Details local delivery'!B:B,A2036)</f>
        <v>0</v>
      </c>
      <c r="M2036" s="96">
        <f>_xlfn.MAXIFS('Details local delivery'!AB:AB,'Details local delivery'!B:B,A2036)</f>
        <v>0</v>
      </c>
      <c r="N2036" s="104" t="e">
        <f t="shared" si="310"/>
        <v>#N/A</v>
      </c>
      <c r="O2036" s="104" t="e">
        <f t="shared" si="311"/>
        <v>#N/A</v>
      </c>
      <c r="P2036" s="99">
        <f t="shared" si="312"/>
        <v>0</v>
      </c>
      <c r="Q2036" s="100">
        <f t="shared" si="313"/>
        <v>0</v>
      </c>
      <c r="R2036" s="105" t="e">
        <f t="shared" si="314"/>
        <v>#DIV/0!</v>
      </c>
      <c r="S2036" s="101" t="e">
        <f t="shared" si="308"/>
        <v>#N/A</v>
      </c>
      <c r="T2036" s="102"/>
      <c r="U2036" s="107"/>
      <c r="V2036" s="5"/>
    </row>
    <row r="2037" spans="1:22" ht="15.6" hidden="1" x14ac:dyDescent="0.3">
      <c r="A2037" s="18"/>
      <c r="B2037" s="92" t="str">
        <f>+IFERROR(VLOOKUP(A2037,'Details local delivery'!B:C,2,0),"-")</f>
        <v>-</v>
      </c>
      <c r="C2037" s="93" t="str">
        <f t="shared" si="309"/>
        <v>-</v>
      </c>
      <c r="D2037" s="94" t="str">
        <f>+IFERROR(VLOOKUP(A2037,'Details local delivery'!B:E,4,0),"-")</f>
        <v>-</v>
      </c>
      <c r="E2037" s="94" t="e">
        <f>VLOOKUP(A2037,'Details local delivery'!B:L,11,0)</f>
        <v>#N/A</v>
      </c>
      <c r="F2037" s="94">
        <f>SUMIFS('Details local delivery'!M:M,'Details local delivery'!G:G,'RECAP Delivery Plan '!A2037)</f>
        <v>0</v>
      </c>
      <c r="G2037" s="94" t="e">
        <f>VLOOKUP(A2037,'Details local delivery'!B:J,9,0)</f>
        <v>#N/A</v>
      </c>
      <c r="H2037" s="95">
        <f>SUMIFS('Details local delivery'!K:K,'Details local delivery'!G:G,'RECAP Delivery Plan '!A2037)</f>
        <v>0</v>
      </c>
      <c r="I2037" s="96">
        <f>SUMIFS('Details local delivery'!Y:Y,'Details local delivery'!B:B,A:A)</f>
        <v>0</v>
      </c>
      <c r="J2037" s="97" t="e">
        <f>AVERAGEIFS('Details local delivery'!W:W,'Details local delivery'!B:B,A2037)</f>
        <v>#DIV/0!</v>
      </c>
      <c r="K2037" s="96">
        <f>_xlfn.MAXIFS('Details local delivery'!Z:Z,'Details local delivery'!B:B,A2037)</f>
        <v>0</v>
      </c>
      <c r="L2037" s="96">
        <f>_xlfn.MAXIFS('Details local delivery'!AA:AA,'Details local delivery'!B:B,A2037)</f>
        <v>0</v>
      </c>
      <c r="M2037" s="256">
        <f>IFERROR(_xlfn.MAXIFS('Details local delivery'!AB:AB,'Details local delivery'!B:B,A2037),"-")</f>
        <v>0</v>
      </c>
      <c r="N2037" s="104" t="e">
        <f t="shared" si="310"/>
        <v>#N/A</v>
      </c>
      <c r="O2037" s="104" t="e">
        <f t="shared" si="311"/>
        <v>#N/A</v>
      </c>
      <c r="P2037" s="99">
        <f t="shared" si="312"/>
        <v>0</v>
      </c>
      <c r="Q2037" s="100">
        <f t="shared" si="313"/>
        <v>0</v>
      </c>
      <c r="R2037" s="105" t="e">
        <f t="shared" si="314"/>
        <v>#DIV/0!</v>
      </c>
      <c r="S2037" s="101" t="e">
        <f t="shared" si="308"/>
        <v>#N/A</v>
      </c>
      <c r="T2037" s="102"/>
      <c r="U2037" s="107"/>
      <c r="V2037" s="5"/>
    </row>
    <row r="2038" spans="1:22" ht="15.6" hidden="1" x14ac:dyDescent="0.3">
      <c r="A2038" s="18"/>
      <c r="B2038" s="92" t="str">
        <f>+IFERROR(VLOOKUP(A2038,'Details local delivery'!B:C,2,0),"-")</f>
        <v>-</v>
      </c>
      <c r="C2038" s="93" t="str">
        <f t="shared" si="309"/>
        <v>-</v>
      </c>
      <c r="D2038" s="94" t="str">
        <f>+IFERROR(VLOOKUP(A2038,'Details local delivery'!B:E,4,0),"-")</f>
        <v>-</v>
      </c>
      <c r="E2038" s="94" t="e">
        <f>VLOOKUP(A2038,'Details local delivery'!B:L,11,0)</f>
        <v>#N/A</v>
      </c>
      <c r="F2038" s="94">
        <f>SUMIFS('Details local delivery'!M:M,'Details local delivery'!G:G,'RECAP Delivery Plan '!A2038)</f>
        <v>0</v>
      </c>
      <c r="G2038" s="94" t="e">
        <f>VLOOKUP(A2038,'Details local delivery'!B:J,9,0)</f>
        <v>#N/A</v>
      </c>
      <c r="H2038" s="95">
        <f>SUMIFS('Details local delivery'!K:K,'Details local delivery'!G:G,'RECAP Delivery Plan '!A2038)</f>
        <v>0</v>
      </c>
      <c r="I2038" s="96">
        <f>SUMIFS('Details local delivery'!Y:Y,'Details local delivery'!B:B,A:A)</f>
        <v>0</v>
      </c>
      <c r="J2038" s="97" t="e">
        <f>AVERAGEIFS('Details local delivery'!W:W,'Details local delivery'!B:B,A2038)</f>
        <v>#DIV/0!</v>
      </c>
      <c r="K2038" s="96">
        <f>_xlfn.MAXIFS('Details local delivery'!Z:Z,'Details local delivery'!B:B,A2038)</f>
        <v>0</v>
      </c>
      <c r="L2038" s="96">
        <f>_xlfn.MAXIFS('Details local delivery'!AA:AA,'Details local delivery'!B:B,A2038)</f>
        <v>0</v>
      </c>
      <c r="M2038" s="256">
        <f>IFERROR(_xlfn.MAXIFS('Details local delivery'!AB:AB,'Details local delivery'!B:B,A2038),"-")</f>
        <v>0</v>
      </c>
      <c r="N2038" s="104" t="e">
        <f t="shared" si="310"/>
        <v>#N/A</v>
      </c>
      <c r="O2038" s="104" t="e">
        <f t="shared" si="311"/>
        <v>#N/A</v>
      </c>
      <c r="P2038" s="99">
        <f t="shared" si="312"/>
        <v>0</v>
      </c>
      <c r="Q2038" s="100">
        <f t="shared" si="313"/>
        <v>0</v>
      </c>
      <c r="R2038" s="105" t="e">
        <f t="shared" si="314"/>
        <v>#DIV/0!</v>
      </c>
      <c r="S2038" s="101" t="e">
        <f t="shared" si="308"/>
        <v>#N/A</v>
      </c>
      <c r="T2038" s="102"/>
      <c r="U2038" s="107"/>
      <c r="V2038" s="5"/>
    </row>
    <row r="2039" spans="1:22" ht="15.6" hidden="1" x14ac:dyDescent="0.3">
      <c r="A2039" s="18"/>
      <c r="B2039" s="92" t="str">
        <f>+IFERROR(VLOOKUP(A2039,'Details local delivery'!B:C,2,0),"-")</f>
        <v>-</v>
      </c>
      <c r="C2039" s="93" t="str">
        <f t="shared" si="309"/>
        <v>-</v>
      </c>
      <c r="D2039" s="94" t="str">
        <f>+IFERROR(VLOOKUP(A2039,'Details local delivery'!B:E,4,0),"-")</f>
        <v>-</v>
      </c>
      <c r="E2039" s="94" t="e">
        <f>VLOOKUP(A2039,'Details local delivery'!B:L,11,0)</f>
        <v>#N/A</v>
      </c>
      <c r="F2039" s="94">
        <f>SUMIFS('Details local delivery'!M:M,'Details local delivery'!G:G,'RECAP Delivery Plan '!A2039)</f>
        <v>0</v>
      </c>
      <c r="G2039" s="94" t="e">
        <f>VLOOKUP(A2039,'Details local delivery'!B:J,9,0)</f>
        <v>#N/A</v>
      </c>
      <c r="H2039" s="95">
        <f>SUMIFS('Details local delivery'!K:K,'Details local delivery'!G:G,'RECAP Delivery Plan '!A2039)</f>
        <v>0</v>
      </c>
      <c r="I2039" s="96">
        <f>SUMIFS('Details local delivery'!Y:Y,'Details local delivery'!B:B,A:A)</f>
        <v>0</v>
      </c>
      <c r="J2039" s="97" t="e">
        <f>AVERAGEIFS('Details local delivery'!W:W,'Details local delivery'!B:B,A2039)</f>
        <v>#DIV/0!</v>
      </c>
      <c r="K2039" s="96">
        <f>_xlfn.MAXIFS('Details local delivery'!Z:Z,'Details local delivery'!B:B,A2039)</f>
        <v>0</v>
      </c>
      <c r="L2039" s="96">
        <f>_xlfn.MAXIFS('Details local delivery'!AA:AA,'Details local delivery'!B:B,A2039)</f>
        <v>0</v>
      </c>
      <c r="M2039" s="96">
        <f>_xlfn.MAXIFS('Details local delivery'!AB:AB,'Details local delivery'!B:B,A2039)</f>
        <v>0</v>
      </c>
      <c r="N2039" s="104" t="e">
        <f t="shared" si="310"/>
        <v>#N/A</v>
      </c>
      <c r="O2039" s="104" t="e">
        <f t="shared" si="311"/>
        <v>#N/A</v>
      </c>
      <c r="P2039" s="99">
        <f t="shared" si="312"/>
        <v>0</v>
      </c>
      <c r="Q2039" s="100">
        <f t="shared" si="313"/>
        <v>0</v>
      </c>
      <c r="R2039" s="105" t="e">
        <f t="shared" si="314"/>
        <v>#DIV/0!</v>
      </c>
      <c r="S2039" s="101" t="e">
        <f t="shared" si="308"/>
        <v>#N/A</v>
      </c>
      <c r="T2039" s="102"/>
      <c r="U2039" s="107"/>
      <c r="V2039" s="5"/>
    </row>
    <row r="2040" spans="1:22" ht="15.6" hidden="1" x14ac:dyDescent="0.3">
      <c r="A2040" s="18"/>
      <c r="B2040" s="92" t="str">
        <f>+IFERROR(VLOOKUP(A2040,'Details local delivery'!B:C,2,0),"-")</f>
        <v>-</v>
      </c>
      <c r="C2040" s="93" t="str">
        <f t="shared" si="309"/>
        <v>-</v>
      </c>
      <c r="D2040" s="94" t="str">
        <f>+IFERROR(VLOOKUP(A2040,'Details local delivery'!B:E,4,0),"-")</f>
        <v>-</v>
      </c>
      <c r="E2040" s="94" t="e">
        <f>VLOOKUP(A2040,'Details local delivery'!B:L,11,0)</f>
        <v>#N/A</v>
      </c>
      <c r="F2040" s="94">
        <f>SUMIFS('Details local delivery'!M:M,'Details local delivery'!G:G,'RECAP Delivery Plan '!A2040)</f>
        <v>0</v>
      </c>
      <c r="G2040" s="94" t="e">
        <f>VLOOKUP(A2040,'Details local delivery'!B:J,9,0)</f>
        <v>#N/A</v>
      </c>
      <c r="H2040" s="95">
        <f>SUMIFS('Details local delivery'!K:K,'Details local delivery'!G:G,'RECAP Delivery Plan '!A2040)</f>
        <v>0</v>
      </c>
      <c r="I2040" s="96">
        <f>SUMIFS('Details local delivery'!Y:Y,'Details local delivery'!B:B,A:A)</f>
        <v>0</v>
      </c>
      <c r="J2040" s="97" t="e">
        <f>AVERAGEIFS('Details local delivery'!W:W,'Details local delivery'!B:B,A2040)</f>
        <v>#DIV/0!</v>
      </c>
      <c r="K2040" s="96">
        <f>_xlfn.MAXIFS('Details local delivery'!Z:Z,'Details local delivery'!B:B,A2040)</f>
        <v>0</v>
      </c>
      <c r="L2040" s="96">
        <f>_xlfn.MAXIFS('Details local delivery'!AA:AA,'Details local delivery'!B:B,A2040)</f>
        <v>0</v>
      </c>
      <c r="M2040" s="96">
        <f>_xlfn.MAXIFS('Details local delivery'!AB:AB,'Details local delivery'!B:B,A2040)</f>
        <v>0</v>
      </c>
      <c r="N2040" s="104" t="e">
        <f t="shared" si="310"/>
        <v>#N/A</v>
      </c>
      <c r="O2040" s="104" t="e">
        <f t="shared" si="311"/>
        <v>#N/A</v>
      </c>
      <c r="P2040" s="99">
        <f t="shared" si="312"/>
        <v>0</v>
      </c>
      <c r="Q2040" s="100">
        <f t="shared" si="313"/>
        <v>0</v>
      </c>
      <c r="R2040" s="105" t="e">
        <f t="shared" si="314"/>
        <v>#DIV/0!</v>
      </c>
      <c r="S2040" s="101" t="e">
        <f t="shared" ref="S2040:S2103" si="315">MAX(N2040,O2040)</f>
        <v>#N/A</v>
      </c>
      <c r="T2040" s="102"/>
      <c r="U2040" s="107"/>
      <c r="V2040" s="5"/>
    </row>
    <row r="2041" spans="1:22" ht="15.6" hidden="1" x14ac:dyDescent="0.3">
      <c r="A2041" s="18"/>
      <c r="B2041" s="92" t="str">
        <f>+IFERROR(VLOOKUP(A2041,'Details local delivery'!B:C,2,0),"-")</f>
        <v>-</v>
      </c>
      <c r="C2041" s="93" t="str">
        <f t="shared" si="309"/>
        <v>-</v>
      </c>
      <c r="D2041" s="94" t="str">
        <f>+IFERROR(VLOOKUP(A2041,'Details local delivery'!B:E,4,0),"-")</f>
        <v>-</v>
      </c>
      <c r="E2041" s="94" t="e">
        <f>VLOOKUP(A2041,'Details local delivery'!B:L,11,0)</f>
        <v>#N/A</v>
      </c>
      <c r="F2041" s="94">
        <f>SUMIFS('Details local delivery'!M:M,'Details local delivery'!G:G,'RECAP Delivery Plan '!A2041)</f>
        <v>0</v>
      </c>
      <c r="G2041" s="94" t="e">
        <f>VLOOKUP(A2041,'Details local delivery'!B:J,9,0)</f>
        <v>#N/A</v>
      </c>
      <c r="H2041" s="95">
        <f>SUMIFS('Details local delivery'!K:K,'Details local delivery'!G:G,'RECAP Delivery Plan '!A2041)</f>
        <v>0</v>
      </c>
      <c r="I2041" s="96">
        <f>SUMIFS('Details local delivery'!Y:Y,'Details local delivery'!B:B,A:A)</f>
        <v>0</v>
      </c>
      <c r="J2041" s="97" t="e">
        <f>AVERAGEIFS('Details local delivery'!W:W,'Details local delivery'!B:B,A2041)</f>
        <v>#DIV/0!</v>
      </c>
      <c r="K2041" s="96">
        <f>_xlfn.MAXIFS('Details local delivery'!Z:Z,'Details local delivery'!B:B,A2041)</f>
        <v>0</v>
      </c>
      <c r="L2041" s="96">
        <f>_xlfn.MAXIFS('Details local delivery'!AA:AA,'Details local delivery'!B:B,A2041)</f>
        <v>0</v>
      </c>
      <c r="M2041" s="256">
        <f>IFERROR(_xlfn.MAXIFS('Details local delivery'!AB:AB,'Details local delivery'!B:B,A2041),"-")</f>
        <v>0</v>
      </c>
      <c r="N2041" s="104" t="e">
        <f t="shared" si="310"/>
        <v>#N/A</v>
      </c>
      <c r="O2041" s="104" t="e">
        <f t="shared" si="311"/>
        <v>#N/A</v>
      </c>
      <c r="P2041" s="99">
        <f t="shared" si="312"/>
        <v>0</v>
      </c>
      <c r="Q2041" s="100">
        <f t="shared" si="313"/>
        <v>0</v>
      </c>
      <c r="R2041" s="105" t="e">
        <f t="shared" si="314"/>
        <v>#DIV/0!</v>
      </c>
      <c r="S2041" s="101" t="e">
        <f t="shared" si="315"/>
        <v>#N/A</v>
      </c>
      <c r="T2041" s="102"/>
      <c r="U2041" s="107"/>
      <c r="V2041" s="5"/>
    </row>
    <row r="2042" spans="1:22" ht="15.6" hidden="1" x14ac:dyDescent="0.3">
      <c r="A2042" s="18"/>
      <c r="B2042" s="92" t="str">
        <f>+IFERROR(VLOOKUP(A2042,'Details local delivery'!B:C,2,0),"-")</f>
        <v>-</v>
      </c>
      <c r="C2042" s="93" t="str">
        <f t="shared" si="309"/>
        <v>-</v>
      </c>
      <c r="D2042" s="94" t="str">
        <f>+IFERROR(VLOOKUP(A2042,'Details local delivery'!B:E,4,0),"-")</f>
        <v>-</v>
      </c>
      <c r="E2042" s="94" t="e">
        <f>VLOOKUP(A2042,'Details local delivery'!B:L,11,0)</f>
        <v>#N/A</v>
      </c>
      <c r="F2042" s="94">
        <f>SUMIFS('Details local delivery'!M:M,'Details local delivery'!G:G,'RECAP Delivery Plan '!A2042)</f>
        <v>0</v>
      </c>
      <c r="G2042" s="94" t="e">
        <f>VLOOKUP(A2042,'Details local delivery'!B:J,9,0)</f>
        <v>#N/A</v>
      </c>
      <c r="H2042" s="95">
        <f>SUMIFS('Details local delivery'!K:K,'Details local delivery'!G:G,'RECAP Delivery Plan '!A2042)</f>
        <v>0</v>
      </c>
      <c r="I2042" s="96">
        <f>SUMIFS('Details local delivery'!Y:Y,'Details local delivery'!B:B,A:A)</f>
        <v>0</v>
      </c>
      <c r="J2042" s="97" t="e">
        <f>AVERAGEIFS('Details local delivery'!W:W,'Details local delivery'!B:B,A2042)</f>
        <v>#DIV/0!</v>
      </c>
      <c r="K2042" s="96">
        <f>_xlfn.MAXIFS('Details local delivery'!Z:Z,'Details local delivery'!B:B,A2042)</f>
        <v>0</v>
      </c>
      <c r="L2042" s="96">
        <f>_xlfn.MAXIFS('Details local delivery'!AA:AA,'Details local delivery'!B:B,A2042)</f>
        <v>0</v>
      </c>
      <c r="M2042" s="96">
        <f>_xlfn.MAXIFS('Details local delivery'!AB:AB,'Details local delivery'!B:B,A2042)</f>
        <v>0</v>
      </c>
      <c r="N2042" s="104" t="e">
        <f t="shared" si="310"/>
        <v>#N/A</v>
      </c>
      <c r="O2042" s="104" t="e">
        <f t="shared" si="311"/>
        <v>#N/A</v>
      </c>
      <c r="P2042" s="99">
        <f t="shared" si="312"/>
        <v>0</v>
      </c>
      <c r="Q2042" s="100">
        <f t="shared" si="313"/>
        <v>0</v>
      </c>
      <c r="R2042" s="105" t="e">
        <f t="shared" si="314"/>
        <v>#DIV/0!</v>
      </c>
      <c r="S2042" s="101" t="e">
        <f t="shared" si="315"/>
        <v>#N/A</v>
      </c>
      <c r="T2042" s="102"/>
      <c r="U2042" s="107"/>
      <c r="V2042" s="5"/>
    </row>
    <row r="2043" spans="1:22" ht="15.6" hidden="1" x14ac:dyDescent="0.3">
      <c r="A2043" s="18"/>
      <c r="B2043" s="92" t="str">
        <f>+IFERROR(VLOOKUP(A2043,'Details local delivery'!B:C,2,0),"-")</f>
        <v>-</v>
      </c>
      <c r="C2043" s="93" t="str">
        <f t="shared" si="309"/>
        <v>-</v>
      </c>
      <c r="D2043" s="94" t="str">
        <f>+IFERROR(VLOOKUP(A2043,'Details local delivery'!B:E,4,0),"-")</f>
        <v>-</v>
      </c>
      <c r="E2043" s="94" t="e">
        <f>VLOOKUP(A2043,'Details local delivery'!B:L,11,0)</f>
        <v>#N/A</v>
      </c>
      <c r="F2043" s="94">
        <f>SUMIFS('Details local delivery'!M:M,'Details local delivery'!G:G,'RECAP Delivery Plan '!A2043)</f>
        <v>0</v>
      </c>
      <c r="G2043" s="94" t="e">
        <f>VLOOKUP(A2043,'Details local delivery'!B:J,9,0)</f>
        <v>#N/A</v>
      </c>
      <c r="H2043" s="95">
        <f>SUMIFS('Details local delivery'!K:K,'Details local delivery'!G:G,'RECAP Delivery Plan '!A2043)</f>
        <v>0</v>
      </c>
      <c r="I2043" s="96">
        <f>SUMIFS('Details local delivery'!Y:Y,'Details local delivery'!B:B,A:A)</f>
        <v>0</v>
      </c>
      <c r="J2043" s="97" t="e">
        <f>AVERAGEIFS('Details local delivery'!W:W,'Details local delivery'!B:B,A2043)</f>
        <v>#DIV/0!</v>
      </c>
      <c r="K2043" s="96">
        <f>_xlfn.MAXIFS('Details local delivery'!Z:Z,'Details local delivery'!B:B,A2043)</f>
        <v>0</v>
      </c>
      <c r="L2043" s="96">
        <f>_xlfn.MAXIFS('Details local delivery'!AA:AA,'Details local delivery'!B:B,A2043)</f>
        <v>0</v>
      </c>
      <c r="M2043" s="96">
        <f>_xlfn.MAXIFS('Details local delivery'!AB:AB,'Details local delivery'!B:B,A2043)</f>
        <v>0</v>
      </c>
      <c r="N2043" s="104" t="e">
        <f t="shared" si="310"/>
        <v>#N/A</v>
      </c>
      <c r="O2043" s="104" t="e">
        <f t="shared" si="311"/>
        <v>#N/A</v>
      </c>
      <c r="P2043" s="99">
        <f t="shared" si="312"/>
        <v>0</v>
      </c>
      <c r="Q2043" s="100">
        <f t="shared" si="313"/>
        <v>0</v>
      </c>
      <c r="R2043" s="105" t="e">
        <f t="shared" si="314"/>
        <v>#DIV/0!</v>
      </c>
      <c r="S2043" s="101" t="e">
        <f t="shared" si="315"/>
        <v>#N/A</v>
      </c>
      <c r="T2043" s="102"/>
      <c r="U2043" s="107"/>
      <c r="V2043" s="5"/>
    </row>
    <row r="2044" spans="1:22" ht="15.6" hidden="1" x14ac:dyDescent="0.3">
      <c r="A2044" s="18"/>
      <c r="B2044" s="92" t="str">
        <f>+IFERROR(VLOOKUP(A2044,'Details local delivery'!B:C,2,0),"-")</f>
        <v>-</v>
      </c>
      <c r="C2044" s="93" t="str">
        <f t="shared" si="309"/>
        <v>-</v>
      </c>
      <c r="D2044" s="94" t="str">
        <f>+IFERROR(VLOOKUP(A2044,'Details local delivery'!B:E,4,0),"-")</f>
        <v>-</v>
      </c>
      <c r="E2044" s="94" t="e">
        <f>VLOOKUP(A2044,'Details local delivery'!B:L,11,0)</f>
        <v>#N/A</v>
      </c>
      <c r="F2044" s="94">
        <f>SUMIFS('Details local delivery'!M:M,'Details local delivery'!G:G,'RECAP Delivery Plan '!A2044)</f>
        <v>0</v>
      </c>
      <c r="G2044" s="94" t="e">
        <f>VLOOKUP(A2044,'Details local delivery'!B:J,9,0)</f>
        <v>#N/A</v>
      </c>
      <c r="H2044" s="95">
        <f>SUMIFS('Details local delivery'!K:K,'Details local delivery'!G:G,'RECAP Delivery Plan '!A2044)</f>
        <v>0</v>
      </c>
      <c r="I2044" s="96">
        <f>SUMIFS('Details local delivery'!Y:Y,'Details local delivery'!B:B,A:A)</f>
        <v>0</v>
      </c>
      <c r="J2044" s="97" t="e">
        <f>AVERAGEIFS('Details local delivery'!W:W,'Details local delivery'!B:B,A2044)</f>
        <v>#DIV/0!</v>
      </c>
      <c r="K2044" s="96">
        <f>_xlfn.MAXIFS('Details local delivery'!Z:Z,'Details local delivery'!B:B,A2044)</f>
        <v>0</v>
      </c>
      <c r="L2044" s="96">
        <f>_xlfn.MAXIFS('Details local delivery'!AA:AA,'Details local delivery'!B:B,A2044)</f>
        <v>0</v>
      </c>
      <c r="M2044" s="96">
        <f>_xlfn.MAXIFS('Details local delivery'!AB:AB,'Details local delivery'!B:B,A2044)</f>
        <v>0</v>
      </c>
      <c r="N2044" s="104" t="e">
        <f t="shared" si="310"/>
        <v>#N/A</v>
      </c>
      <c r="O2044" s="104" t="e">
        <f t="shared" si="311"/>
        <v>#N/A</v>
      </c>
      <c r="P2044" s="99">
        <f t="shared" si="312"/>
        <v>0</v>
      </c>
      <c r="Q2044" s="100">
        <f t="shared" si="313"/>
        <v>0</v>
      </c>
      <c r="R2044" s="105" t="e">
        <f t="shared" si="314"/>
        <v>#DIV/0!</v>
      </c>
      <c r="S2044" s="101" t="e">
        <f t="shared" si="315"/>
        <v>#N/A</v>
      </c>
      <c r="T2044" s="102"/>
      <c r="U2044" s="107"/>
      <c r="V2044" s="5"/>
    </row>
    <row r="2045" spans="1:22" ht="15.6" hidden="1" x14ac:dyDescent="0.3">
      <c r="A2045" s="18"/>
      <c r="B2045" s="92" t="str">
        <f>+IFERROR(VLOOKUP(A2045,'Details local delivery'!B:C,2,0),"-")</f>
        <v>-</v>
      </c>
      <c r="C2045" s="93" t="str">
        <f t="shared" si="309"/>
        <v>-</v>
      </c>
      <c r="D2045" s="94" t="str">
        <f>+IFERROR(VLOOKUP(A2045,'Details local delivery'!B:E,4,0),"-")</f>
        <v>-</v>
      </c>
      <c r="E2045" s="94" t="e">
        <f>VLOOKUP(A2045,'Details local delivery'!B:L,11,0)</f>
        <v>#N/A</v>
      </c>
      <c r="F2045" s="94">
        <f>SUMIFS('Details local delivery'!M:M,'Details local delivery'!G:G,'RECAP Delivery Plan '!A2045)</f>
        <v>0</v>
      </c>
      <c r="G2045" s="94" t="e">
        <f>VLOOKUP(A2045,'Details local delivery'!B:J,9,0)</f>
        <v>#N/A</v>
      </c>
      <c r="H2045" s="95">
        <f>SUMIFS('Details local delivery'!K:K,'Details local delivery'!G:G,'RECAP Delivery Plan '!A2045)</f>
        <v>0</v>
      </c>
      <c r="I2045" s="96">
        <f>SUMIFS('Details local delivery'!Y:Y,'Details local delivery'!B:B,A:A)</f>
        <v>0</v>
      </c>
      <c r="J2045" s="97" t="e">
        <f>AVERAGEIFS('Details local delivery'!W:W,'Details local delivery'!B:B,A2045)</f>
        <v>#DIV/0!</v>
      </c>
      <c r="K2045" s="96">
        <f>_xlfn.MAXIFS('Details local delivery'!Z:Z,'Details local delivery'!B:B,A2045)</f>
        <v>0</v>
      </c>
      <c r="L2045" s="96">
        <f>_xlfn.MAXIFS('Details local delivery'!AA:AA,'Details local delivery'!B:B,A2045)</f>
        <v>0</v>
      </c>
      <c r="M2045" s="96">
        <f>_xlfn.MAXIFS('Details local delivery'!AB:AB,'Details local delivery'!B:B,A2045)</f>
        <v>0</v>
      </c>
      <c r="N2045" s="104" t="e">
        <f t="shared" si="310"/>
        <v>#N/A</v>
      </c>
      <c r="O2045" s="104" t="e">
        <f t="shared" si="311"/>
        <v>#N/A</v>
      </c>
      <c r="P2045" s="99">
        <f t="shared" si="312"/>
        <v>0</v>
      </c>
      <c r="Q2045" s="100">
        <f t="shared" si="313"/>
        <v>0</v>
      </c>
      <c r="R2045" s="105" t="e">
        <f t="shared" si="314"/>
        <v>#DIV/0!</v>
      </c>
      <c r="S2045" s="101" t="e">
        <f t="shared" si="315"/>
        <v>#N/A</v>
      </c>
      <c r="T2045" s="102"/>
      <c r="U2045" s="107"/>
      <c r="V2045" s="5"/>
    </row>
    <row r="2046" spans="1:22" ht="15.6" hidden="1" x14ac:dyDescent="0.3">
      <c r="A2046" s="18"/>
      <c r="B2046" s="92" t="str">
        <f>+IFERROR(VLOOKUP(A2046,'Details local delivery'!B:C,2,0),"-")</f>
        <v>-</v>
      </c>
      <c r="C2046" s="93" t="str">
        <f t="shared" si="309"/>
        <v>-</v>
      </c>
      <c r="D2046" s="94" t="str">
        <f>+IFERROR(VLOOKUP(A2046,'Details local delivery'!B:E,4,0),"-")</f>
        <v>-</v>
      </c>
      <c r="E2046" s="94" t="e">
        <f>VLOOKUP(A2046,'Details local delivery'!B:L,11,0)</f>
        <v>#N/A</v>
      </c>
      <c r="F2046" s="94">
        <f>SUMIFS('Details local delivery'!M:M,'Details local delivery'!G:G,'RECAP Delivery Plan '!A2046)</f>
        <v>0</v>
      </c>
      <c r="G2046" s="94" t="e">
        <f>VLOOKUP(A2046,'Details local delivery'!B:J,9,0)</f>
        <v>#N/A</v>
      </c>
      <c r="H2046" s="95">
        <f>SUMIFS('Details local delivery'!K:K,'Details local delivery'!G:G,'RECAP Delivery Plan '!A2046)</f>
        <v>0</v>
      </c>
      <c r="I2046" s="96">
        <f>SUMIFS('Details local delivery'!Y:Y,'Details local delivery'!B:B,A:A)</f>
        <v>0</v>
      </c>
      <c r="J2046" s="97" t="e">
        <f>AVERAGEIFS('Details local delivery'!W:W,'Details local delivery'!B:B,A2046)</f>
        <v>#DIV/0!</v>
      </c>
      <c r="K2046" s="96">
        <f>_xlfn.MAXIFS('Details local delivery'!Z:Z,'Details local delivery'!B:B,A2046)</f>
        <v>0</v>
      </c>
      <c r="L2046" s="96">
        <f>_xlfn.MAXIFS('Details local delivery'!AA:AA,'Details local delivery'!B:B,A2046)</f>
        <v>0</v>
      </c>
      <c r="M2046" s="96">
        <f>_xlfn.MAXIFS('Details local delivery'!AB:AB,'Details local delivery'!B:B,A2046)</f>
        <v>0</v>
      </c>
      <c r="N2046" s="104" t="e">
        <f t="shared" si="310"/>
        <v>#N/A</v>
      </c>
      <c r="O2046" s="104" t="e">
        <f t="shared" si="311"/>
        <v>#N/A</v>
      </c>
      <c r="P2046" s="99">
        <f t="shared" si="312"/>
        <v>0</v>
      </c>
      <c r="Q2046" s="100">
        <f t="shared" si="313"/>
        <v>0</v>
      </c>
      <c r="R2046" s="105" t="e">
        <f t="shared" si="314"/>
        <v>#DIV/0!</v>
      </c>
      <c r="S2046" s="101" t="e">
        <f t="shared" si="315"/>
        <v>#N/A</v>
      </c>
      <c r="T2046" s="102"/>
      <c r="U2046" s="107"/>
      <c r="V2046" s="5"/>
    </row>
    <row r="2047" spans="1:22" ht="15.6" hidden="1" x14ac:dyDescent="0.3">
      <c r="A2047" s="18"/>
      <c r="B2047" s="92" t="str">
        <f>+IFERROR(VLOOKUP(A2047,'Details local delivery'!B:C,2,0),"-")</f>
        <v>-</v>
      </c>
      <c r="C2047" s="93" t="str">
        <f t="shared" si="309"/>
        <v>-</v>
      </c>
      <c r="D2047" s="94" t="str">
        <f>+IFERROR(VLOOKUP(A2047,'Details local delivery'!B:E,4,0),"-")</f>
        <v>-</v>
      </c>
      <c r="E2047" s="94" t="e">
        <f>VLOOKUP(A2047,'Details local delivery'!B:L,11,0)</f>
        <v>#N/A</v>
      </c>
      <c r="F2047" s="94">
        <f>SUMIFS('Details local delivery'!M:M,'Details local delivery'!G:G,'RECAP Delivery Plan '!A2047)</f>
        <v>0</v>
      </c>
      <c r="G2047" s="94" t="e">
        <f>VLOOKUP(A2047,'Details local delivery'!B:J,9,0)</f>
        <v>#N/A</v>
      </c>
      <c r="H2047" s="95">
        <f>SUMIFS('Details local delivery'!K:K,'Details local delivery'!G:G,'RECAP Delivery Plan '!A2047)</f>
        <v>0</v>
      </c>
      <c r="I2047" s="96">
        <f>SUMIFS('Details local delivery'!Y:Y,'Details local delivery'!B:B,A:A)</f>
        <v>0</v>
      </c>
      <c r="J2047" s="97" t="e">
        <f>AVERAGEIFS('Details local delivery'!W:W,'Details local delivery'!B:B,A2047)</f>
        <v>#DIV/0!</v>
      </c>
      <c r="K2047" s="96">
        <f>_xlfn.MAXIFS('Details local delivery'!Z:Z,'Details local delivery'!B:B,A2047)</f>
        <v>0</v>
      </c>
      <c r="L2047" s="96">
        <f>_xlfn.MAXIFS('Details local delivery'!AA:AA,'Details local delivery'!B:B,A2047)</f>
        <v>0</v>
      </c>
      <c r="M2047" s="96">
        <f>_xlfn.MAXIFS('Details local delivery'!AB:AB,'Details local delivery'!B:B,A2047)</f>
        <v>0</v>
      </c>
      <c r="N2047" s="104" t="e">
        <f t="shared" si="310"/>
        <v>#N/A</v>
      </c>
      <c r="O2047" s="104" t="e">
        <f t="shared" si="311"/>
        <v>#N/A</v>
      </c>
      <c r="P2047" s="99">
        <f t="shared" si="312"/>
        <v>0</v>
      </c>
      <c r="Q2047" s="100">
        <f t="shared" si="313"/>
        <v>0</v>
      </c>
      <c r="R2047" s="105" t="e">
        <f t="shared" si="314"/>
        <v>#DIV/0!</v>
      </c>
      <c r="S2047" s="101" t="e">
        <f t="shared" si="315"/>
        <v>#N/A</v>
      </c>
      <c r="T2047" s="102"/>
      <c r="U2047" s="107"/>
      <c r="V2047" s="5"/>
    </row>
    <row r="2048" spans="1:22" ht="15.6" hidden="1" x14ac:dyDescent="0.3">
      <c r="A2048" s="18"/>
      <c r="B2048" s="92" t="str">
        <f>+IFERROR(VLOOKUP(A2048,'Details local delivery'!B:C,2,0),"-")</f>
        <v>-</v>
      </c>
      <c r="C2048" s="93" t="str">
        <f t="shared" si="309"/>
        <v>-</v>
      </c>
      <c r="D2048" s="94" t="str">
        <f>+IFERROR(VLOOKUP(A2048,'Details local delivery'!B:E,4,0),"-")</f>
        <v>-</v>
      </c>
      <c r="E2048" s="94" t="e">
        <f>VLOOKUP(A2048,'Details local delivery'!B:L,11,0)</f>
        <v>#N/A</v>
      </c>
      <c r="F2048" s="94">
        <f>SUMIFS('Details local delivery'!M:M,'Details local delivery'!G:G,'RECAP Delivery Plan '!A2048)</f>
        <v>0</v>
      </c>
      <c r="G2048" s="94" t="e">
        <f>VLOOKUP(A2048,'Details local delivery'!B:J,9,0)</f>
        <v>#N/A</v>
      </c>
      <c r="H2048" s="95">
        <f>SUMIFS('Details local delivery'!K:K,'Details local delivery'!G:G,'RECAP Delivery Plan '!A2048)</f>
        <v>0</v>
      </c>
      <c r="I2048" s="96">
        <f>SUMIFS('Details local delivery'!Y:Y,'Details local delivery'!B:B,A:A)</f>
        <v>0</v>
      </c>
      <c r="J2048" s="97" t="e">
        <f>AVERAGEIFS('Details local delivery'!W:W,'Details local delivery'!B:B,A2048)</f>
        <v>#DIV/0!</v>
      </c>
      <c r="K2048" s="96">
        <f>_xlfn.MAXIFS('Details local delivery'!Z:Z,'Details local delivery'!B:B,A2048)</f>
        <v>0</v>
      </c>
      <c r="L2048" s="96">
        <f>_xlfn.MAXIFS('Details local delivery'!AA:AA,'Details local delivery'!B:B,A2048)</f>
        <v>0</v>
      </c>
      <c r="M2048" s="96">
        <f>_xlfn.MAXIFS('Details local delivery'!AB:AB,'Details local delivery'!B:B,A2048)</f>
        <v>0</v>
      </c>
      <c r="N2048" s="104" t="e">
        <f t="shared" si="310"/>
        <v>#N/A</v>
      </c>
      <c r="O2048" s="104" t="e">
        <f t="shared" si="311"/>
        <v>#N/A</v>
      </c>
      <c r="P2048" s="99">
        <f t="shared" si="312"/>
        <v>0</v>
      </c>
      <c r="Q2048" s="100">
        <f t="shared" si="313"/>
        <v>0</v>
      </c>
      <c r="R2048" s="105" t="e">
        <f t="shared" si="314"/>
        <v>#DIV/0!</v>
      </c>
      <c r="S2048" s="101" t="e">
        <f t="shared" si="315"/>
        <v>#N/A</v>
      </c>
      <c r="T2048" s="102"/>
      <c r="U2048" s="107"/>
      <c r="V2048" s="5"/>
    </row>
    <row r="2049" spans="1:22" ht="15.6" hidden="1" x14ac:dyDescent="0.3">
      <c r="A2049" s="18"/>
      <c r="B2049" s="92" t="str">
        <f>+IFERROR(VLOOKUP(A2049,'Details local delivery'!B:C,2,0),"-")</f>
        <v>-</v>
      </c>
      <c r="C2049" s="93" t="str">
        <f t="shared" si="309"/>
        <v>-</v>
      </c>
      <c r="D2049" s="94" t="str">
        <f>+IFERROR(VLOOKUP(A2049,'Details local delivery'!B:E,4,0),"-")</f>
        <v>-</v>
      </c>
      <c r="E2049" s="94" t="e">
        <f>VLOOKUP(A2049,'Details local delivery'!B:L,11,0)</f>
        <v>#N/A</v>
      </c>
      <c r="F2049" s="94">
        <f>SUMIFS('Details local delivery'!M:M,'Details local delivery'!G:G,'RECAP Delivery Plan '!A2049)</f>
        <v>0</v>
      </c>
      <c r="G2049" s="94" t="e">
        <f>VLOOKUP(A2049,'Details local delivery'!B:J,9,0)</f>
        <v>#N/A</v>
      </c>
      <c r="H2049" s="95">
        <f>SUMIFS('Details local delivery'!K:K,'Details local delivery'!G:G,'RECAP Delivery Plan '!A2049)</f>
        <v>0</v>
      </c>
      <c r="I2049" s="96">
        <f>SUMIFS('Details local delivery'!Y:Y,'Details local delivery'!B:B,A:A)</f>
        <v>0</v>
      </c>
      <c r="J2049" s="97" t="e">
        <f>AVERAGEIFS('Details local delivery'!W:W,'Details local delivery'!B:B,A2049)</f>
        <v>#DIV/0!</v>
      </c>
      <c r="K2049" s="96">
        <f>_xlfn.MAXIFS('Details local delivery'!Z:Z,'Details local delivery'!B:B,A2049)</f>
        <v>0</v>
      </c>
      <c r="L2049" s="96">
        <f>_xlfn.MAXIFS('Details local delivery'!AA:AA,'Details local delivery'!B:B,A2049)</f>
        <v>0</v>
      </c>
      <c r="M2049" s="96">
        <f>_xlfn.MAXIFS('Details local delivery'!AB:AB,'Details local delivery'!B:B,A2049)</f>
        <v>0</v>
      </c>
      <c r="N2049" s="104" t="e">
        <f t="shared" si="310"/>
        <v>#N/A</v>
      </c>
      <c r="O2049" s="104" t="e">
        <f t="shared" si="311"/>
        <v>#N/A</v>
      </c>
      <c r="P2049" s="99">
        <f t="shared" si="312"/>
        <v>0</v>
      </c>
      <c r="Q2049" s="100">
        <f t="shared" si="313"/>
        <v>0</v>
      </c>
      <c r="R2049" s="105" t="e">
        <f t="shared" si="314"/>
        <v>#DIV/0!</v>
      </c>
      <c r="S2049" s="101" t="e">
        <f t="shared" si="315"/>
        <v>#N/A</v>
      </c>
      <c r="T2049" s="102"/>
      <c r="U2049" s="107"/>
      <c r="V2049" s="5"/>
    </row>
    <row r="2050" spans="1:22" ht="15.6" hidden="1" x14ac:dyDescent="0.3">
      <c r="A2050" s="18"/>
      <c r="B2050" s="92" t="str">
        <f>+IFERROR(VLOOKUP(A2050,'Details local delivery'!B:C,2,0),"-")</f>
        <v>-</v>
      </c>
      <c r="C2050" s="93" t="str">
        <f t="shared" si="309"/>
        <v>-</v>
      </c>
      <c r="D2050" s="94" t="str">
        <f>+IFERROR(VLOOKUP(A2050,'Details local delivery'!B:E,4,0),"-")</f>
        <v>-</v>
      </c>
      <c r="E2050" s="94" t="e">
        <f>VLOOKUP(A2050,'Details local delivery'!B:L,11,0)</f>
        <v>#N/A</v>
      </c>
      <c r="F2050" s="94">
        <f>SUMIFS('Details local delivery'!M:M,'Details local delivery'!G:G,'RECAP Delivery Plan '!A2050)</f>
        <v>0</v>
      </c>
      <c r="G2050" s="94" t="e">
        <f>VLOOKUP(A2050,'Details local delivery'!B:J,9,0)</f>
        <v>#N/A</v>
      </c>
      <c r="H2050" s="95">
        <f>SUMIFS('Details local delivery'!K:K,'Details local delivery'!G:G,'RECAP Delivery Plan '!A2050)</f>
        <v>0</v>
      </c>
      <c r="I2050" s="96">
        <f>SUMIFS('Details local delivery'!Y:Y,'Details local delivery'!B:B,A:A)</f>
        <v>0</v>
      </c>
      <c r="J2050" s="97" t="e">
        <f>AVERAGEIFS('Details local delivery'!W:W,'Details local delivery'!B:B,A2050)</f>
        <v>#DIV/0!</v>
      </c>
      <c r="K2050" s="96">
        <f>_xlfn.MAXIFS('Details local delivery'!Z:Z,'Details local delivery'!B:B,A2050)</f>
        <v>0</v>
      </c>
      <c r="L2050" s="96">
        <f>_xlfn.MAXIFS('Details local delivery'!AA:AA,'Details local delivery'!B:B,A2050)</f>
        <v>0</v>
      </c>
      <c r="M2050" s="256">
        <f>IFERROR(_xlfn.MAXIFS('Details local delivery'!AB:AB,'Details local delivery'!B:B,A2050),"-")</f>
        <v>0</v>
      </c>
      <c r="N2050" s="104" t="e">
        <f t="shared" si="310"/>
        <v>#N/A</v>
      </c>
      <c r="O2050" s="104" t="e">
        <f t="shared" si="311"/>
        <v>#N/A</v>
      </c>
      <c r="P2050" s="99">
        <f t="shared" si="312"/>
        <v>0</v>
      </c>
      <c r="Q2050" s="100">
        <f t="shared" si="313"/>
        <v>0</v>
      </c>
      <c r="R2050" s="105" t="e">
        <f t="shared" si="314"/>
        <v>#DIV/0!</v>
      </c>
      <c r="S2050" s="101" t="e">
        <f t="shared" si="315"/>
        <v>#N/A</v>
      </c>
      <c r="T2050" s="102"/>
      <c r="U2050" s="107"/>
      <c r="V2050" s="5"/>
    </row>
    <row r="2051" spans="1:22" ht="15.6" hidden="1" x14ac:dyDescent="0.3">
      <c r="A2051" s="18"/>
      <c r="B2051" s="92" t="str">
        <f>+IFERROR(VLOOKUP(A2051,'Details local delivery'!B:C,2,0),"-")</f>
        <v>-</v>
      </c>
      <c r="C2051" s="93" t="str">
        <f t="shared" si="309"/>
        <v>-</v>
      </c>
      <c r="D2051" s="94" t="str">
        <f>+IFERROR(VLOOKUP(A2051,'Details local delivery'!B:E,4,0),"-")</f>
        <v>-</v>
      </c>
      <c r="E2051" s="94" t="e">
        <f>VLOOKUP(A2051,'Details local delivery'!B:L,11,0)</f>
        <v>#N/A</v>
      </c>
      <c r="F2051" s="94">
        <f>SUMIFS('Details local delivery'!M:M,'Details local delivery'!G:G,'RECAP Delivery Plan '!A2051)</f>
        <v>0</v>
      </c>
      <c r="G2051" s="94" t="e">
        <f>VLOOKUP(A2051,'Details local delivery'!B:J,9,0)</f>
        <v>#N/A</v>
      </c>
      <c r="H2051" s="95">
        <f>SUMIFS('Details local delivery'!K:K,'Details local delivery'!G:G,'RECAP Delivery Plan '!A2051)</f>
        <v>0</v>
      </c>
      <c r="I2051" s="96">
        <f>SUMIFS('Details local delivery'!Y:Y,'Details local delivery'!B:B,A:A)</f>
        <v>0</v>
      </c>
      <c r="J2051" s="97" t="e">
        <f>AVERAGEIFS('Details local delivery'!W:W,'Details local delivery'!B:B,A2051)</f>
        <v>#DIV/0!</v>
      </c>
      <c r="K2051" s="96">
        <f>_xlfn.MAXIFS('Details local delivery'!Z:Z,'Details local delivery'!B:B,A2051)</f>
        <v>0</v>
      </c>
      <c r="L2051" s="96">
        <f>_xlfn.MAXIFS('Details local delivery'!AA:AA,'Details local delivery'!B:B,A2051)</f>
        <v>0</v>
      </c>
      <c r="M2051" s="256">
        <f>IFERROR(_xlfn.MAXIFS('Details local delivery'!AB:AB,'Details local delivery'!B:B,A2051),"-")</f>
        <v>0</v>
      </c>
      <c r="N2051" s="104" t="e">
        <f t="shared" si="310"/>
        <v>#N/A</v>
      </c>
      <c r="O2051" s="104" t="e">
        <f t="shared" si="311"/>
        <v>#N/A</v>
      </c>
      <c r="P2051" s="99">
        <f t="shared" si="312"/>
        <v>0</v>
      </c>
      <c r="Q2051" s="100">
        <f t="shared" si="313"/>
        <v>0</v>
      </c>
      <c r="R2051" s="105" t="e">
        <f t="shared" si="314"/>
        <v>#DIV/0!</v>
      </c>
      <c r="S2051" s="101" t="e">
        <f t="shared" si="315"/>
        <v>#N/A</v>
      </c>
      <c r="T2051" s="102"/>
      <c r="U2051" s="107"/>
      <c r="V2051" s="5"/>
    </row>
    <row r="2052" spans="1:22" ht="15.6" hidden="1" x14ac:dyDescent="0.3">
      <c r="A2052" s="18"/>
      <c r="B2052" s="92" t="str">
        <f>+IFERROR(VLOOKUP(A2052,'Details local delivery'!B:C,2,0),"-")</f>
        <v>-</v>
      </c>
      <c r="C2052" s="93" t="str">
        <f t="shared" si="309"/>
        <v>-</v>
      </c>
      <c r="D2052" s="94" t="str">
        <f>+IFERROR(VLOOKUP(A2052,'Details local delivery'!B:E,4,0),"-")</f>
        <v>-</v>
      </c>
      <c r="E2052" s="94" t="e">
        <f>VLOOKUP(A2052,'Details local delivery'!B:L,11,0)</f>
        <v>#N/A</v>
      </c>
      <c r="F2052" s="94">
        <f>SUMIFS('Details local delivery'!M:M,'Details local delivery'!G:G,'RECAP Delivery Plan '!A2052)</f>
        <v>0</v>
      </c>
      <c r="G2052" s="94" t="e">
        <f>VLOOKUP(A2052,'Details local delivery'!B:J,9,0)</f>
        <v>#N/A</v>
      </c>
      <c r="H2052" s="95">
        <f>SUMIFS('Details local delivery'!K:K,'Details local delivery'!G:G,'RECAP Delivery Plan '!A2052)</f>
        <v>0</v>
      </c>
      <c r="I2052" s="96">
        <f>SUMIFS('Details local delivery'!Y:Y,'Details local delivery'!B:B,A:A)</f>
        <v>0</v>
      </c>
      <c r="J2052" s="97" t="e">
        <f>AVERAGEIFS('Details local delivery'!W:W,'Details local delivery'!B:B,A2052)</f>
        <v>#DIV/0!</v>
      </c>
      <c r="K2052" s="96">
        <f>_xlfn.MAXIFS('Details local delivery'!Z:Z,'Details local delivery'!B:B,A2052)</f>
        <v>0</v>
      </c>
      <c r="L2052" s="96">
        <f>_xlfn.MAXIFS('Details local delivery'!AA:AA,'Details local delivery'!B:B,A2052)</f>
        <v>0</v>
      </c>
      <c r="M2052" s="256">
        <f>IFERROR(_xlfn.MAXIFS('Details local delivery'!AB:AB,'Details local delivery'!B:B,A2052),"-")</f>
        <v>0</v>
      </c>
      <c r="N2052" s="104" t="e">
        <f t="shared" si="310"/>
        <v>#N/A</v>
      </c>
      <c r="O2052" s="104" t="e">
        <f t="shared" si="311"/>
        <v>#N/A</v>
      </c>
      <c r="P2052" s="99">
        <f t="shared" si="312"/>
        <v>0</v>
      </c>
      <c r="Q2052" s="100">
        <f t="shared" si="313"/>
        <v>0</v>
      </c>
      <c r="R2052" s="105" t="e">
        <f t="shared" si="314"/>
        <v>#DIV/0!</v>
      </c>
      <c r="S2052" s="101" t="e">
        <f t="shared" si="315"/>
        <v>#N/A</v>
      </c>
      <c r="T2052" s="102"/>
      <c r="U2052" s="107"/>
      <c r="V2052" s="5"/>
    </row>
    <row r="2053" spans="1:22" ht="15.6" hidden="1" x14ac:dyDescent="0.3">
      <c r="A2053" s="18"/>
      <c r="B2053" s="92" t="str">
        <f>+IFERROR(VLOOKUP(A2053,'Details local delivery'!B:C,2,0),"-")</f>
        <v>-</v>
      </c>
      <c r="C2053" s="93" t="str">
        <f t="shared" si="309"/>
        <v>-</v>
      </c>
      <c r="D2053" s="94" t="str">
        <f>+IFERROR(VLOOKUP(A2053,'Details local delivery'!B:E,4,0),"-")</f>
        <v>-</v>
      </c>
      <c r="E2053" s="94" t="e">
        <f>VLOOKUP(A2053,'Details local delivery'!B:L,11,0)</f>
        <v>#N/A</v>
      </c>
      <c r="F2053" s="94">
        <f>SUMIFS('Details local delivery'!M:M,'Details local delivery'!G:G,'RECAP Delivery Plan '!A2053)</f>
        <v>0</v>
      </c>
      <c r="G2053" s="94" t="e">
        <f>VLOOKUP(A2053,'Details local delivery'!B:J,9,0)</f>
        <v>#N/A</v>
      </c>
      <c r="H2053" s="95">
        <f>SUMIFS('Details local delivery'!K:K,'Details local delivery'!G:G,'RECAP Delivery Plan '!A2053)</f>
        <v>0</v>
      </c>
      <c r="I2053" s="96">
        <f>SUMIFS('Details local delivery'!Y:Y,'Details local delivery'!B:B,A:A)</f>
        <v>0</v>
      </c>
      <c r="J2053" s="97" t="e">
        <f>AVERAGEIFS('Details local delivery'!W:W,'Details local delivery'!B:B,A2053)</f>
        <v>#DIV/0!</v>
      </c>
      <c r="K2053" s="96">
        <f>_xlfn.MAXIFS('Details local delivery'!Z:Z,'Details local delivery'!B:B,A2053)</f>
        <v>0</v>
      </c>
      <c r="L2053" s="96">
        <f>_xlfn.MAXIFS('Details local delivery'!AA:AA,'Details local delivery'!B:B,A2053)</f>
        <v>0</v>
      </c>
      <c r="M2053" s="96">
        <f>_xlfn.MAXIFS('Details local delivery'!AB:AB,'Details local delivery'!B:B,A2053)</f>
        <v>0</v>
      </c>
      <c r="N2053" s="104" t="e">
        <f t="shared" si="310"/>
        <v>#N/A</v>
      </c>
      <c r="O2053" s="104" t="e">
        <f t="shared" si="311"/>
        <v>#N/A</v>
      </c>
      <c r="P2053" s="99">
        <f t="shared" si="312"/>
        <v>0</v>
      </c>
      <c r="Q2053" s="100">
        <f t="shared" si="313"/>
        <v>0</v>
      </c>
      <c r="R2053" s="105" t="e">
        <f t="shared" si="314"/>
        <v>#DIV/0!</v>
      </c>
      <c r="S2053" s="101" t="e">
        <f t="shared" si="315"/>
        <v>#N/A</v>
      </c>
      <c r="T2053" s="102"/>
      <c r="U2053" s="107"/>
      <c r="V2053" s="5"/>
    </row>
    <row r="2054" spans="1:22" ht="15.6" hidden="1" x14ac:dyDescent="0.3">
      <c r="A2054" s="18"/>
      <c r="B2054" s="92" t="str">
        <f>+IFERROR(VLOOKUP(A2054,'Details local delivery'!B:C,2,0),"-")</f>
        <v>-</v>
      </c>
      <c r="C2054" s="93" t="str">
        <f t="shared" si="309"/>
        <v>-</v>
      </c>
      <c r="D2054" s="94" t="str">
        <f>+IFERROR(VLOOKUP(A2054,'Details local delivery'!B:E,4,0),"-")</f>
        <v>-</v>
      </c>
      <c r="E2054" s="94" t="e">
        <f>VLOOKUP(A2054,'Details local delivery'!B:L,11,0)</f>
        <v>#N/A</v>
      </c>
      <c r="F2054" s="94">
        <f>SUMIFS('Details local delivery'!M:M,'Details local delivery'!G:G,'RECAP Delivery Plan '!A2054)</f>
        <v>0</v>
      </c>
      <c r="G2054" s="94" t="e">
        <f>VLOOKUP(A2054,'Details local delivery'!B:J,9,0)</f>
        <v>#N/A</v>
      </c>
      <c r="H2054" s="95">
        <f>SUMIFS('Details local delivery'!K:K,'Details local delivery'!G:G,'RECAP Delivery Plan '!A2054)</f>
        <v>0</v>
      </c>
      <c r="I2054" s="96">
        <f>SUMIFS('Details local delivery'!Y:Y,'Details local delivery'!B:B,A:A)</f>
        <v>0</v>
      </c>
      <c r="J2054" s="97" t="e">
        <f>AVERAGEIFS('Details local delivery'!W:W,'Details local delivery'!B:B,A2054)</f>
        <v>#DIV/0!</v>
      </c>
      <c r="K2054" s="96">
        <f>_xlfn.MAXIFS('Details local delivery'!Z:Z,'Details local delivery'!B:B,A2054)</f>
        <v>0</v>
      </c>
      <c r="L2054" s="96">
        <f>_xlfn.MAXIFS('Details local delivery'!AA:AA,'Details local delivery'!B:B,A2054)</f>
        <v>0</v>
      </c>
      <c r="M2054" s="96">
        <f>_xlfn.MAXIFS('Details local delivery'!AB:AB,'Details local delivery'!B:B,A2054)</f>
        <v>0</v>
      </c>
      <c r="N2054" s="104" t="e">
        <f t="shared" si="310"/>
        <v>#N/A</v>
      </c>
      <c r="O2054" s="104" t="e">
        <f t="shared" si="311"/>
        <v>#N/A</v>
      </c>
      <c r="P2054" s="99">
        <f t="shared" si="312"/>
        <v>0</v>
      </c>
      <c r="Q2054" s="100">
        <f t="shared" si="313"/>
        <v>0</v>
      </c>
      <c r="R2054" s="105" t="e">
        <f t="shared" si="314"/>
        <v>#DIV/0!</v>
      </c>
      <c r="S2054" s="101" t="e">
        <f t="shared" si="315"/>
        <v>#N/A</v>
      </c>
      <c r="T2054" s="102"/>
      <c r="U2054" s="107"/>
      <c r="V2054" s="5"/>
    </row>
    <row r="2055" spans="1:22" ht="15.6" hidden="1" x14ac:dyDescent="0.3">
      <c r="A2055" s="18"/>
      <c r="B2055" s="92" t="str">
        <f>+IFERROR(VLOOKUP(A2055,'Details local delivery'!B:C,2,0),"-")</f>
        <v>-</v>
      </c>
      <c r="C2055" s="93" t="str">
        <f t="shared" si="309"/>
        <v>-</v>
      </c>
      <c r="D2055" s="94" t="str">
        <f>+IFERROR(VLOOKUP(A2055,'Details local delivery'!B:E,4,0),"-")</f>
        <v>-</v>
      </c>
      <c r="E2055" s="94" t="e">
        <f>VLOOKUP(A2055,'Details local delivery'!B:L,11,0)</f>
        <v>#N/A</v>
      </c>
      <c r="F2055" s="94">
        <f>SUMIFS('Details local delivery'!M:M,'Details local delivery'!G:G,'RECAP Delivery Plan '!A2055)</f>
        <v>0</v>
      </c>
      <c r="G2055" s="94" t="e">
        <f>VLOOKUP(A2055,'Details local delivery'!B:J,9,0)</f>
        <v>#N/A</v>
      </c>
      <c r="H2055" s="95">
        <f>SUMIFS('Details local delivery'!K:K,'Details local delivery'!G:G,'RECAP Delivery Plan '!A2055)</f>
        <v>0</v>
      </c>
      <c r="I2055" s="96">
        <f>SUMIFS('Details local delivery'!Y:Y,'Details local delivery'!B:B,A:A)</f>
        <v>0</v>
      </c>
      <c r="J2055" s="97" t="e">
        <f>AVERAGEIFS('Details local delivery'!W:W,'Details local delivery'!B:B,A2055)</f>
        <v>#DIV/0!</v>
      </c>
      <c r="K2055" s="96">
        <f>_xlfn.MAXIFS('Details local delivery'!Z:Z,'Details local delivery'!B:B,A2055)</f>
        <v>0</v>
      </c>
      <c r="L2055" s="96">
        <f>_xlfn.MAXIFS('Details local delivery'!AA:AA,'Details local delivery'!B:B,A2055)</f>
        <v>0</v>
      </c>
      <c r="M2055" s="96">
        <f>_xlfn.MAXIFS('Details local delivery'!AB:AB,'Details local delivery'!B:B,A2055)</f>
        <v>0</v>
      </c>
      <c r="N2055" s="104" t="e">
        <f t="shared" si="310"/>
        <v>#N/A</v>
      </c>
      <c r="O2055" s="104" t="e">
        <f t="shared" si="311"/>
        <v>#N/A</v>
      </c>
      <c r="P2055" s="99">
        <f t="shared" si="312"/>
        <v>0</v>
      </c>
      <c r="Q2055" s="100">
        <f t="shared" si="313"/>
        <v>0</v>
      </c>
      <c r="R2055" s="105" t="e">
        <f t="shared" si="314"/>
        <v>#DIV/0!</v>
      </c>
      <c r="S2055" s="101" t="e">
        <f t="shared" si="315"/>
        <v>#N/A</v>
      </c>
      <c r="T2055" s="102"/>
      <c r="U2055" s="107"/>
      <c r="V2055" s="5"/>
    </row>
    <row r="2056" spans="1:22" ht="15.6" hidden="1" x14ac:dyDescent="0.3">
      <c r="A2056" s="18"/>
      <c r="B2056" s="92" t="str">
        <f>+IFERROR(VLOOKUP(A2056,'Details local delivery'!B:C,2,0),"-")</f>
        <v>-</v>
      </c>
      <c r="C2056" s="93" t="str">
        <f t="shared" si="309"/>
        <v>-</v>
      </c>
      <c r="D2056" s="94" t="str">
        <f>+IFERROR(VLOOKUP(A2056,'Details local delivery'!B:E,4,0),"-")</f>
        <v>-</v>
      </c>
      <c r="E2056" s="94" t="e">
        <f>VLOOKUP(A2056,'Details local delivery'!B:L,11,0)</f>
        <v>#N/A</v>
      </c>
      <c r="F2056" s="94">
        <f>SUMIFS('Details local delivery'!M:M,'Details local delivery'!G:G,'RECAP Delivery Plan '!A2056)</f>
        <v>0</v>
      </c>
      <c r="G2056" s="94" t="e">
        <f>VLOOKUP(A2056,'Details local delivery'!B:J,9,0)</f>
        <v>#N/A</v>
      </c>
      <c r="H2056" s="95">
        <f>SUMIFS('Details local delivery'!K:K,'Details local delivery'!G:G,'RECAP Delivery Plan '!A2056)</f>
        <v>0</v>
      </c>
      <c r="I2056" s="96">
        <f>SUMIFS('Details local delivery'!Y:Y,'Details local delivery'!B:B,A:A)</f>
        <v>0</v>
      </c>
      <c r="J2056" s="97" t="e">
        <f>AVERAGEIFS('Details local delivery'!W:W,'Details local delivery'!B:B,A2056)</f>
        <v>#DIV/0!</v>
      </c>
      <c r="K2056" s="96">
        <f>_xlfn.MAXIFS('Details local delivery'!Z:Z,'Details local delivery'!B:B,A2056)</f>
        <v>0</v>
      </c>
      <c r="L2056" s="96">
        <f>_xlfn.MAXIFS('Details local delivery'!AA:AA,'Details local delivery'!B:B,A2056)</f>
        <v>0</v>
      </c>
      <c r="M2056" s="96">
        <f>_xlfn.MAXIFS('Details local delivery'!AB:AB,'Details local delivery'!B:B,A2056)</f>
        <v>0</v>
      </c>
      <c r="N2056" s="104" t="e">
        <f t="shared" si="310"/>
        <v>#N/A</v>
      </c>
      <c r="O2056" s="104" t="e">
        <f t="shared" si="311"/>
        <v>#N/A</v>
      </c>
      <c r="P2056" s="99">
        <f t="shared" si="312"/>
        <v>0</v>
      </c>
      <c r="Q2056" s="100">
        <f t="shared" si="313"/>
        <v>0</v>
      </c>
      <c r="R2056" s="105" t="e">
        <f t="shared" si="314"/>
        <v>#DIV/0!</v>
      </c>
      <c r="S2056" s="101" t="e">
        <f t="shared" si="315"/>
        <v>#N/A</v>
      </c>
      <c r="T2056" s="102"/>
      <c r="U2056" s="107"/>
      <c r="V2056" s="5"/>
    </row>
    <row r="2057" spans="1:22" ht="15.6" hidden="1" x14ac:dyDescent="0.3">
      <c r="A2057" s="18"/>
      <c r="B2057" s="92" t="str">
        <f>+IFERROR(VLOOKUP(A2057,'Details local delivery'!B:C,2,0),"-")</f>
        <v>-</v>
      </c>
      <c r="C2057" s="93" t="str">
        <f t="shared" si="309"/>
        <v>-</v>
      </c>
      <c r="D2057" s="94" t="str">
        <f>+IFERROR(VLOOKUP(A2057,'Details local delivery'!B:E,4,0),"-")</f>
        <v>-</v>
      </c>
      <c r="E2057" s="94" t="e">
        <f>VLOOKUP(A2057,'Details local delivery'!B:L,11,0)</f>
        <v>#N/A</v>
      </c>
      <c r="F2057" s="94">
        <f>SUMIFS('Details local delivery'!M:M,'Details local delivery'!G:G,'RECAP Delivery Plan '!A2057)</f>
        <v>0</v>
      </c>
      <c r="G2057" s="94" t="e">
        <f>VLOOKUP(A2057,'Details local delivery'!B:J,9,0)</f>
        <v>#N/A</v>
      </c>
      <c r="H2057" s="95">
        <f>SUMIFS('Details local delivery'!K:K,'Details local delivery'!G:G,'RECAP Delivery Plan '!A2057)</f>
        <v>0</v>
      </c>
      <c r="I2057" s="96">
        <f>SUMIFS('Details local delivery'!Y:Y,'Details local delivery'!B:B,A:A)</f>
        <v>0</v>
      </c>
      <c r="J2057" s="97" t="e">
        <f>AVERAGEIFS('Details local delivery'!W:W,'Details local delivery'!B:B,A2057)</f>
        <v>#DIV/0!</v>
      </c>
      <c r="K2057" s="96">
        <f>_xlfn.MAXIFS('Details local delivery'!Z:Z,'Details local delivery'!B:B,A2057)</f>
        <v>0</v>
      </c>
      <c r="L2057" s="96">
        <f>_xlfn.MAXIFS('Details local delivery'!AA:AA,'Details local delivery'!B:B,A2057)</f>
        <v>0</v>
      </c>
      <c r="M2057" s="96">
        <f>_xlfn.MAXIFS('Details local delivery'!AB:AB,'Details local delivery'!B:B,A2057)</f>
        <v>0</v>
      </c>
      <c r="N2057" s="104" t="e">
        <f t="shared" si="310"/>
        <v>#N/A</v>
      </c>
      <c r="O2057" s="104" t="e">
        <f t="shared" si="311"/>
        <v>#N/A</v>
      </c>
      <c r="P2057" s="99">
        <f t="shared" si="312"/>
        <v>0</v>
      </c>
      <c r="Q2057" s="100">
        <f t="shared" si="313"/>
        <v>0</v>
      </c>
      <c r="R2057" s="105" t="e">
        <f t="shared" si="314"/>
        <v>#DIV/0!</v>
      </c>
      <c r="S2057" s="101" t="e">
        <f t="shared" si="315"/>
        <v>#N/A</v>
      </c>
      <c r="T2057" s="102"/>
      <c r="U2057" s="107"/>
      <c r="V2057" s="5"/>
    </row>
    <row r="2058" spans="1:22" ht="15.6" hidden="1" x14ac:dyDescent="0.3">
      <c r="A2058" s="18"/>
      <c r="B2058" s="92" t="str">
        <f>+IFERROR(VLOOKUP(A2058,'Details local delivery'!B:C,2,0),"-")</f>
        <v>-</v>
      </c>
      <c r="C2058" s="93" t="str">
        <f t="shared" si="309"/>
        <v>-</v>
      </c>
      <c r="D2058" s="94" t="str">
        <f>+IFERROR(VLOOKUP(A2058,'Details local delivery'!B:E,4,0),"-")</f>
        <v>-</v>
      </c>
      <c r="E2058" s="94" t="e">
        <f>VLOOKUP(A2058,'Details local delivery'!B:L,11,0)</f>
        <v>#N/A</v>
      </c>
      <c r="F2058" s="94">
        <f>SUMIFS('Details local delivery'!M:M,'Details local delivery'!G:G,'RECAP Delivery Plan '!A2058)</f>
        <v>0</v>
      </c>
      <c r="G2058" s="94" t="e">
        <f>VLOOKUP(A2058,'Details local delivery'!B:J,9,0)</f>
        <v>#N/A</v>
      </c>
      <c r="H2058" s="95">
        <f>SUMIFS('Details local delivery'!K:K,'Details local delivery'!G:G,'RECAP Delivery Plan '!A2058)</f>
        <v>0</v>
      </c>
      <c r="I2058" s="96">
        <f>SUMIFS('Details local delivery'!Y:Y,'Details local delivery'!B:B,A:A)</f>
        <v>0</v>
      </c>
      <c r="J2058" s="97" t="e">
        <f>AVERAGEIFS('Details local delivery'!W:W,'Details local delivery'!B:B,A2058)</f>
        <v>#DIV/0!</v>
      </c>
      <c r="K2058" s="96">
        <f>_xlfn.MAXIFS('Details local delivery'!Z:Z,'Details local delivery'!B:B,A2058)</f>
        <v>0</v>
      </c>
      <c r="L2058" s="96">
        <f>_xlfn.MAXIFS('Details local delivery'!AA:AA,'Details local delivery'!B:B,A2058)</f>
        <v>0</v>
      </c>
      <c r="M2058" s="96">
        <f>_xlfn.MAXIFS('Details local delivery'!AB:AB,'Details local delivery'!B:B,A2058)</f>
        <v>0</v>
      </c>
      <c r="N2058" s="104" t="e">
        <f t="shared" si="310"/>
        <v>#N/A</v>
      </c>
      <c r="O2058" s="104" t="e">
        <f t="shared" si="311"/>
        <v>#N/A</v>
      </c>
      <c r="P2058" s="99">
        <f t="shared" si="312"/>
        <v>0</v>
      </c>
      <c r="Q2058" s="100">
        <f t="shared" si="313"/>
        <v>0</v>
      </c>
      <c r="R2058" s="105" t="e">
        <f t="shared" si="314"/>
        <v>#DIV/0!</v>
      </c>
      <c r="S2058" s="101" t="e">
        <f t="shared" si="315"/>
        <v>#N/A</v>
      </c>
      <c r="T2058" s="102"/>
      <c r="U2058" s="107"/>
      <c r="V2058" s="5"/>
    </row>
    <row r="2059" spans="1:22" ht="15.6" hidden="1" x14ac:dyDescent="0.3">
      <c r="A2059" s="18"/>
      <c r="B2059" s="92" t="str">
        <f>+IFERROR(VLOOKUP(A2059,'Details local delivery'!B:C,2,0),"-")</f>
        <v>-</v>
      </c>
      <c r="C2059" s="93" t="str">
        <f t="shared" si="309"/>
        <v>-</v>
      </c>
      <c r="D2059" s="94" t="str">
        <f>+IFERROR(VLOOKUP(A2059,'Details local delivery'!B:E,4,0),"-")</f>
        <v>-</v>
      </c>
      <c r="E2059" s="94" t="e">
        <f>VLOOKUP(A2059,'Details local delivery'!B:L,11,0)</f>
        <v>#N/A</v>
      </c>
      <c r="F2059" s="94">
        <f>SUMIFS('Details local delivery'!M:M,'Details local delivery'!G:G,'RECAP Delivery Plan '!A2059)</f>
        <v>0</v>
      </c>
      <c r="G2059" s="94" t="e">
        <f>VLOOKUP(A2059,'Details local delivery'!B:J,9,0)</f>
        <v>#N/A</v>
      </c>
      <c r="H2059" s="95">
        <f>SUMIFS('Details local delivery'!K:K,'Details local delivery'!G:G,'RECAP Delivery Plan '!A2059)</f>
        <v>0</v>
      </c>
      <c r="I2059" s="96">
        <f>SUMIFS('Details local delivery'!Y:Y,'Details local delivery'!B:B,A:A)</f>
        <v>0</v>
      </c>
      <c r="J2059" s="97" t="e">
        <f>AVERAGEIFS('Details local delivery'!W:W,'Details local delivery'!B:B,A2059)</f>
        <v>#DIV/0!</v>
      </c>
      <c r="K2059" s="96">
        <f>_xlfn.MAXIFS('Details local delivery'!Z:Z,'Details local delivery'!B:B,A2059)</f>
        <v>0</v>
      </c>
      <c r="L2059" s="96">
        <f>_xlfn.MAXIFS('Details local delivery'!AA:AA,'Details local delivery'!B:B,A2059)</f>
        <v>0</v>
      </c>
      <c r="M2059" s="96">
        <f>_xlfn.MAXIFS('Details local delivery'!AB:AB,'Details local delivery'!B:B,A2059)</f>
        <v>0</v>
      </c>
      <c r="N2059" s="104" t="e">
        <f t="shared" si="310"/>
        <v>#N/A</v>
      </c>
      <c r="O2059" s="104" t="e">
        <f t="shared" si="311"/>
        <v>#N/A</v>
      </c>
      <c r="P2059" s="99">
        <f t="shared" si="312"/>
        <v>0</v>
      </c>
      <c r="Q2059" s="100">
        <f t="shared" si="313"/>
        <v>0</v>
      </c>
      <c r="R2059" s="105" t="e">
        <f t="shared" si="314"/>
        <v>#DIV/0!</v>
      </c>
      <c r="S2059" s="101" t="e">
        <f t="shared" si="315"/>
        <v>#N/A</v>
      </c>
      <c r="T2059" s="102"/>
      <c r="U2059" s="107"/>
      <c r="V2059" s="5"/>
    </row>
    <row r="2060" spans="1:22" ht="15.6" hidden="1" x14ac:dyDescent="0.3">
      <c r="A2060" s="18"/>
      <c r="B2060" s="92" t="str">
        <f>+IFERROR(VLOOKUP(A2060,'Details local delivery'!B:C,2,0),"-")</f>
        <v>-</v>
      </c>
      <c r="C2060" s="93" t="str">
        <f t="shared" si="309"/>
        <v>-</v>
      </c>
      <c r="D2060" s="94" t="str">
        <f>+IFERROR(VLOOKUP(A2060,'Details local delivery'!B:E,4,0),"-")</f>
        <v>-</v>
      </c>
      <c r="E2060" s="94" t="e">
        <f>VLOOKUP(A2060,'Details local delivery'!B:L,11,0)</f>
        <v>#N/A</v>
      </c>
      <c r="F2060" s="94">
        <f>SUMIFS('Details local delivery'!M:M,'Details local delivery'!G:G,'RECAP Delivery Plan '!A2060)</f>
        <v>0</v>
      </c>
      <c r="G2060" s="94" t="e">
        <f>VLOOKUP(A2060,'Details local delivery'!B:J,9,0)</f>
        <v>#N/A</v>
      </c>
      <c r="H2060" s="95">
        <f>SUMIFS('Details local delivery'!K:K,'Details local delivery'!G:G,'RECAP Delivery Plan '!A2060)</f>
        <v>0</v>
      </c>
      <c r="I2060" s="96">
        <f>SUMIFS('Details local delivery'!Y:Y,'Details local delivery'!B:B,A:A)</f>
        <v>0</v>
      </c>
      <c r="J2060" s="97" t="e">
        <f>AVERAGEIFS('Details local delivery'!W:W,'Details local delivery'!B:B,A2060)</f>
        <v>#DIV/0!</v>
      </c>
      <c r="K2060" s="96">
        <f>_xlfn.MAXIFS('Details local delivery'!Z:Z,'Details local delivery'!B:B,A2060)</f>
        <v>0</v>
      </c>
      <c r="L2060" s="96">
        <f>_xlfn.MAXIFS('Details local delivery'!AA:AA,'Details local delivery'!B:B,A2060)</f>
        <v>0</v>
      </c>
      <c r="M2060" s="256">
        <f>IFERROR(_xlfn.MAXIFS('Details local delivery'!AB:AB,'Details local delivery'!B:B,A2060),"-")</f>
        <v>0</v>
      </c>
      <c r="N2060" s="104" t="e">
        <f t="shared" si="310"/>
        <v>#N/A</v>
      </c>
      <c r="O2060" s="104" t="e">
        <f t="shared" si="311"/>
        <v>#N/A</v>
      </c>
      <c r="P2060" s="99">
        <f t="shared" si="312"/>
        <v>0</v>
      </c>
      <c r="Q2060" s="100">
        <f t="shared" si="313"/>
        <v>0</v>
      </c>
      <c r="R2060" s="105" t="e">
        <f t="shared" si="314"/>
        <v>#DIV/0!</v>
      </c>
      <c r="S2060" s="101" t="e">
        <f t="shared" si="315"/>
        <v>#N/A</v>
      </c>
      <c r="T2060" s="102"/>
      <c r="U2060" s="107"/>
      <c r="V2060" s="5"/>
    </row>
    <row r="2061" spans="1:22" ht="15.6" hidden="1" x14ac:dyDescent="0.3">
      <c r="A2061" s="18"/>
      <c r="B2061" s="92" t="str">
        <f>+IFERROR(VLOOKUP(A2061,'Details local delivery'!B:C,2,0),"-")</f>
        <v>-</v>
      </c>
      <c r="C2061" s="93" t="str">
        <f t="shared" si="309"/>
        <v>-</v>
      </c>
      <c r="D2061" s="94" t="str">
        <f>+IFERROR(VLOOKUP(A2061,'Details local delivery'!B:E,4,0),"-")</f>
        <v>-</v>
      </c>
      <c r="E2061" s="94" t="e">
        <f>VLOOKUP(A2061,'Details local delivery'!B:L,11,0)</f>
        <v>#N/A</v>
      </c>
      <c r="F2061" s="94">
        <f>SUMIFS('Details local delivery'!M:M,'Details local delivery'!G:G,'RECAP Delivery Plan '!A2061)</f>
        <v>0</v>
      </c>
      <c r="G2061" s="94" t="e">
        <f>VLOOKUP(A2061,'Details local delivery'!B:J,9,0)</f>
        <v>#N/A</v>
      </c>
      <c r="H2061" s="95">
        <f>SUMIFS('Details local delivery'!K:K,'Details local delivery'!G:G,'RECAP Delivery Plan '!A2061)</f>
        <v>0</v>
      </c>
      <c r="I2061" s="96">
        <f>SUMIFS('Details local delivery'!Y:Y,'Details local delivery'!B:B,A:A)</f>
        <v>0</v>
      </c>
      <c r="J2061" s="97" t="e">
        <f>AVERAGEIFS('Details local delivery'!W:W,'Details local delivery'!B:B,A2061)</f>
        <v>#DIV/0!</v>
      </c>
      <c r="K2061" s="96">
        <f>_xlfn.MAXIFS('Details local delivery'!Z:Z,'Details local delivery'!B:B,A2061)</f>
        <v>0</v>
      </c>
      <c r="L2061" s="96">
        <f>_xlfn.MAXIFS('Details local delivery'!AA:AA,'Details local delivery'!B:B,A2061)</f>
        <v>0</v>
      </c>
      <c r="M2061" s="96">
        <f>_xlfn.MAXIFS('Details local delivery'!AB:AB,'Details local delivery'!B:B,A2061)</f>
        <v>0</v>
      </c>
      <c r="N2061" s="104" t="e">
        <f t="shared" si="310"/>
        <v>#N/A</v>
      </c>
      <c r="O2061" s="104" t="e">
        <f t="shared" si="311"/>
        <v>#N/A</v>
      </c>
      <c r="P2061" s="99">
        <f t="shared" si="312"/>
        <v>0</v>
      </c>
      <c r="Q2061" s="100">
        <f t="shared" si="313"/>
        <v>0</v>
      </c>
      <c r="R2061" s="105" t="e">
        <f t="shared" si="314"/>
        <v>#DIV/0!</v>
      </c>
      <c r="S2061" s="101" t="e">
        <f t="shared" si="315"/>
        <v>#N/A</v>
      </c>
      <c r="T2061" s="102"/>
      <c r="U2061" s="107"/>
      <c r="V2061" s="5"/>
    </row>
    <row r="2062" spans="1:22" ht="15.6" hidden="1" x14ac:dyDescent="0.3">
      <c r="A2062" s="18"/>
      <c r="B2062" s="92" t="str">
        <f>+IFERROR(VLOOKUP(A2062,'Details local delivery'!B:C,2,0),"-")</f>
        <v>-</v>
      </c>
      <c r="C2062" s="93" t="str">
        <f t="shared" si="309"/>
        <v>-</v>
      </c>
      <c r="D2062" s="94" t="str">
        <f>+IFERROR(VLOOKUP(A2062,'Details local delivery'!B:E,4,0),"-")</f>
        <v>-</v>
      </c>
      <c r="E2062" s="94" t="e">
        <f>VLOOKUP(A2062,'Details local delivery'!B:L,11,0)</f>
        <v>#N/A</v>
      </c>
      <c r="F2062" s="94">
        <f>SUMIFS('Details local delivery'!M:M,'Details local delivery'!G:G,'RECAP Delivery Plan '!A2062)</f>
        <v>0</v>
      </c>
      <c r="G2062" s="94" t="e">
        <f>VLOOKUP(A2062,'Details local delivery'!B:J,9,0)</f>
        <v>#N/A</v>
      </c>
      <c r="H2062" s="95">
        <f>SUMIFS('Details local delivery'!K:K,'Details local delivery'!G:G,'RECAP Delivery Plan '!A2062)</f>
        <v>0</v>
      </c>
      <c r="I2062" s="96">
        <f>SUMIFS('Details local delivery'!Y:Y,'Details local delivery'!B:B,A:A)</f>
        <v>0</v>
      </c>
      <c r="J2062" s="97" t="e">
        <f>AVERAGEIFS('Details local delivery'!W:W,'Details local delivery'!B:B,A2062)</f>
        <v>#DIV/0!</v>
      </c>
      <c r="K2062" s="96">
        <f>_xlfn.MAXIFS('Details local delivery'!Z:Z,'Details local delivery'!B:B,A2062)</f>
        <v>0</v>
      </c>
      <c r="L2062" s="96">
        <f>_xlfn.MAXIFS('Details local delivery'!AA:AA,'Details local delivery'!B:B,A2062)</f>
        <v>0</v>
      </c>
      <c r="M2062" s="256">
        <f>IFERROR(_xlfn.MAXIFS('Details local delivery'!AB:AB,'Details local delivery'!B:B,A2062),"-")</f>
        <v>0</v>
      </c>
      <c r="N2062" s="104" t="e">
        <f t="shared" si="310"/>
        <v>#N/A</v>
      </c>
      <c r="O2062" s="104" t="e">
        <f t="shared" si="311"/>
        <v>#N/A</v>
      </c>
      <c r="P2062" s="99">
        <f t="shared" si="312"/>
        <v>0</v>
      </c>
      <c r="Q2062" s="100">
        <f t="shared" si="313"/>
        <v>0</v>
      </c>
      <c r="R2062" s="105" t="e">
        <f t="shared" si="314"/>
        <v>#DIV/0!</v>
      </c>
      <c r="S2062" s="101" t="e">
        <f t="shared" si="315"/>
        <v>#N/A</v>
      </c>
      <c r="T2062" s="102"/>
      <c r="U2062" s="107"/>
      <c r="V2062" s="5"/>
    </row>
    <row r="2063" spans="1:22" ht="15.6" hidden="1" x14ac:dyDescent="0.3">
      <c r="A2063" s="18"/>
      <c r="B2063" s="92" t="str">
        <f>+IFERROR(VLOOKUP(A2063,'Details local delivery'!B:C,2,0),"-")</f>
        <v>-</v>
      </c>
      <c r="C2063" s="93" t="str">
        <f t="shared" si="309"/>
        <v>-</v>
      </c>
      <c r="D2063" s="94" t="str">
        <f>+IFERROR(VLOOKUP(A2063,'Details local delivery'!B:E,4,0),"-")</f>
        <v>-</v>
      </c>
      <c r="E2063" s="94" t="e">
        <f>VLOOKUP(A2063,'Details local delivery'!B:L,11,0)</f>
        <v>#N/A</v>
      </c>
      <c r="F2063" s="94">
        <f>SUMIFS('Details local delivery'!M:M,'Details local delivery'!G:G,'RECAP Delivery Plan '!A2063)</f>
        <v>0</v>
      </c>
      <c r="G2063" s="94" t="e">
        <f>VLOOKUP(A2063,'Details local delivery'!B:J,9,0)</f>
        <v>#N/A</v>
      </c>
      <c r="H2063" s="95">
        <f>SUMIFS('Details local delivery'!K:K,'Details local delivery'!G:G,'RECAP Delivery Plan '!A2063)</f>
        <v>0</v>
      </c>
      <c r="I2063" s="96">
        <f>SUMIFS('Details local delivery'!Y:Y,'Details local delivery'!B:B,A:A)</f>
        <v>0</v>
      </c>
      <c r="J2063" s="97" t="e">
        <f>AVERAGEIFS('Details local delivery'!W:W,'Details local delivery'!B:B,A2063)</f>
        <v>#DIV/0!</v>
      </c>
      <c r="K2063" s="96">
        <f>_xlfn.MAXIFS('Details local delivery'!Z:Z,'Details local delivery'!B:B,A2063)</f>
        <v>0</v>
      </c>
      <c r="L2063" s="96">
        <f>_xlfn.MAXIFS('Details local delivery'!AA:AA,'Details local delivery'!B:B,A2063)</f>
        <v>0</v>
      </c>
      <c r="M2063" s="96">
        <f>_xlfn.MAXIFS('Details local delivery'!AB:AB,'Details local delivery'!B:B,A2063)</f>
        <v>0</v>
      </c>
      <c r="N2063" s="104" t="e">
        <f t="shared" si="310"/>
        <v>#N/A</v>
      </c>
      <c r="O2063" s="104" t="e">
        <f t="shared" si="311"/>
        <v>#N/A</v>
      </c>
      <c r="P2063" s="99">
        <f t="shared" si="312"/>
        <v>0</v>
      </c>
      <c r="Q2063" s="100">
        <f t="shared" si="313"/>
        <v>0</v>
      </c>
      <c r="R2063" s="105" t="e">
        <f t="shared" si="314"/>
        <v>#DIV/0!</v>
      </c>
      <c r="S2063" s="101" t="e">
        <f t="shared" si="315"/>
        <v>#N/A</v>
      </c>
      <c r="T2063" s="102"/>
      <c r="U2063" s="107"/>
      <c r="V2063" s="5"/>
    </row>
    <row r="2064" spans="1:22" ht="15.6" hidden="1" x14ac:dyDescent="0.3">
      <c r="A2064" s="18"/>
      <c r="B2064" s="92" t="str">
        <f>+IFERROR(VLOOKUP(A2064,'Details local delivery'!B:C,2,0),"-")</f>
        <v>-</v>
      </c>
      <c r="C2064" s="93" t="str">
        <f t="shared" si="309"/>
        <v>-</v>
      </c>
      <c r="D2064" s="94" t="str">
        <f>+IFERROR(VLOOKUP(A2064,'Details local delivery'!B:E,4,0),"-")</f>
        <v>-</v>
      </c>
      <c r="E2064" s="94" t="e">
        <f>VLOOKUP(A2064,'Details local delivery'!B:L,11,0)</f>
        <v>#N/A</v>
      </c>
      <c r="F2064" s="94">
        <f>SUMIFS('Details local delivery'!M:M,'Details local delivery'!G:G,'RECAP Delivery Plan '!A2064)</f>
        <v>0</v>
      </c>
      <c r="G2064" s="94" t="e">
        <f>VLOOKUP(A2064,'Details local delivery'!B:J,9,0)</f>
        <v>#N/A</v>
      </c>
      <c r="H2064" s="95">
        <f>SUMIFS('Details local delivery'!K:K,'Details local delivery'!G:G,'RECAP Delivery Plan '!A2064)</f>
        <v>0</v>
      </c>
      <c r="I2064" s="96">
        <f>SUMIFS('Details local delivery'!Y:Y,'Details local delivery'!B:B,A:A)</f>
        <v>0</v>
      </c>
      <c r="J2064" s="97" t="e">
        <f>AVERAGEIFS('Details local delivery'!W:W,'Details local delivery'!B:B,A2064)</f>
        <v>#DIV/0!</v>
      </c>
      <c r="K2064" s="96">
        <f>_xlfn.MAXIFS('Details local delivery'!Z:Z,'Details local delivery'!B:B,A2064)</f>
        <v>0</v>
      </c>
      <c r="L2064" s="96">
        <f>_xlfn.MAXIFS('Details local delivery'!AA:AA,'Details local delivery'!B:B,A2064)</f>
        <v>0</v>
      </c>
      <c r="M2064" s="96">
        <f>_xlfn.MAXIFS('Details local delivery'!AB:AB,'Details local delivery'!B:B,A2064)</f>
        <v>0</v>
      </c>
      <c r="N2064" s="104" t="e">
        <f t="shared" si="310"/>
        <v>#N/A</v>
      </c>
      <c r="O2064" s="104" t="e">
        <f t="shared" si="311"/>
        <v>#N/A</v>
      </c>
      <c r="P2064" s="99">
        <f t="shared" si="312"/>
        <v>0</v>
      </c>
      <c r="Q2064" s="100">
        <f t="shared" si="313"/>
        <v>0</v>
      </c>
      <c r="R2064" s="105" t="e">
        <f t="shared" si="314"/>
        <v>#DIV/0!</v>
      </c>
      <c r="S2064" s="101" t="e">
        <f t="shared" si="315"/>
        <v>#N/A</v>
      </c>
      <c r="T2064" s="102"/>
      <c r="U2064" s="107"/>
      <c r="V2064" s="5"/>
    </row>
    <row r="2065" spans="1:22" ht="15.6" hidden="1" x14ac:dyDescent="0.3">
      <c r="A2065" s="18"/>
      <c r="B2065" s="92" t="str">
        <f>+IFERROR(VLOOKUP(A2065,'Details local delivery'!B:C,2,0),"-")</f>
        <v>-</v>
      </c>
      <c r="C2065" s="93" t="str">
        <f t="shared" si="309"/>
        <v>-</v>
      </c>
      <c r="D2065" s="94" t="str">
        <f>+IFERROR(VLOOKUP(A2065,'Details local delivery'!B:E,4,0),"-")</f>
        <v>-</v>
      </c>
      <c r="E2065" s="94" t="e">
        <f>VLOOKUP(A2065,'Details local delivery'!B:L,11,0)</f>
        <v>#N/A</v>
      </c>
      <c r="F2065" s="94">
        <f>SUMIFS('Details local delivery'!M:M,'Details local delivery'!G:G,'RECAP Delivery Plan '!A2065)</f>
        <v>0</v>
      </c>
      <c r="G2065" s="94" t="e">
        <f>VLOOKUP(A2065,'Details local delivery'!B:J,9,0)</f>
        <v>#N/A</v>
      </c>
      <c r="H2065" s="95">
        <f>SUMIFS('Details local delivery'!K:K,'Details local delivery'!G:G,'RECAP Delivery Plan '!A2065)</f>
        <v>0</v>
      </c>
      <c r="I2065" s="96">
        <f>SUMIFS('Details local delivery'!Y:Y,'Details local delivery'!B:B,A:A)</f>
        <v>0</v>
      </c>
      <c r="J2065" s="97" t="e">
        <f>AVERAGEIFS('Details local delivery'!W:W,'Details local delivery'!B:B,A2065)</f>
        <v>#DIV/0!</v>
      </c>
      <c r="K2065" s="96">
        <f>_xlfn.MAXIFS('Details local delivery'!Z:Z,'Details local delivery'!B:B,A2065)</f>
        <v>0</v>
      </c>
      <c r="L2065" s="96">
        <f>_xlfn.MAXIFS('Details local delivery'!AA:AA,'Details local delivery'!B:B,A2065)</f>
        <v>0</v>
      </c>
      <c r="M2065" s="96">
        <f>_xlfn.MAXIFS('Details local delivery'!AB:AB,'Details local delivery'!B:B,A2065)</f>
        <v>0</v>
      </c>
      <c r="N2065" s="104" t="e">
        <f t="shared" si="310"/>
        <v>#N/A</v>
      </c>
      <c r="O2065" s="104" t="e">
        <f t="shared" si="311"/>
        <v>#N/A</v>
      </c>
      <c r="P2065" s="99">
        <f t="shared" si="312"/>
        <v>0</v>
      </c>
      <c r="Q2065" s="100">
        <f t="shared" si="313"/>
        <v>0</v>
      </c>
      <c r="R2065" s="105" t="e">
        <f t="shared" si="314"/>
        <v>#DIV/0!</v>
      </c>
      <c r="S2065" s="101" t="e">
        <f t="shared" si="315"/>
        <v>#N/A</v>
      </c>
      <c r="T2065" s="102"/>
      <c r="U2065" s="107"/>
      <c r="V2065" s="5"/>
    </row>
    <row r="2066" spans="1:22" ht="15.6" hidden="1" x14ac:dyDescent="0.3">
      <c r="A2066" s="18"/>
      <c r="B2066" s="92" t="str">
        <f>+IFERROR(VLOOKUP(A2066,'Details local delivery'!B:C,2,0),"-")</f>
        <v>-</v>
      </c>
      <c r="C2066" s="93" t="str">
        <f t="shared" si="309"/>
        <v>-</v>
      </c>
      <c r="D2066" s="94" t="str">
        <f>+IFERROR(VLOOKUP(A2066,'Details local delivery'!B:E,4,0),"-")</f>
        <v>-</v>
      </c>
      <c r="E2066" s="94" t="e">
        <f>VLOOKUP(A2066,'Details local delivery'!B:L,11,0)</f>
        <v>#N/A</v>
      </c>
      <c r="F2066" s="94">
        <f>SUMIFS('Details local delivery'!M:M,'Details local delivery'!G:G,'RECAP Delivery Plan '!A2066)</f>
        <v>0</v>
      </c>
      <c r="G2066" s="94" t="e">
        <f>VLOOKUP(A2066,'Details local delivery'!B:J,9,0)</f>
        <v>#N/A</v>
      </c>
      <c r="H2066" s="95">
        <f>SUMIFS('Details local delivery'!K:K,'Details local delivery'!G:G,'RECAP Delivery Plan '!A2066)</f>
        <v>0</v>
      </c>
      <c r="I2066" s="96">
        <f>SUMIFS('Details local delivery'!Y:Y,'Details local delivery'!B:B,A:A)</f>
        <v>0</v>
      </c>
      <c r="J2066" s="97" t="e">
        <f>AVERAGEIFS('Details local delivery'!W:W,'Details local delivery'!B:B,A2066)</f>
        <v>#DIV/0!</v>
      </c>
      <c r="K2066" s="96">
        <f>_xlfn.MAXIFS('Details local delivery'!Z:Z,'Details local delivery'!B:B,A2066)</f>
        <v>0</v>
      </c>
      <c r="L2066" s="96">
        <f>_xlfn.MAXIFS('Details local delivery'!AA:AA,'Details local delivery'!B:B,A2066)</f>
        <v>0</v>
      </c>
      <c r="M2066" s="256">
        <f>IFERROR(_xlfn.MAXIFS('Details local delivery'!AB:AB,'Details local delivery'!B:B,A2066),"-")</f>
        <v>0</v>
      </c>
      <c r="N2066" s="104" t="e">
        <f t="shared" si="310"/>
        <v>#N/A</v>
      </c>
      <c r="O2066" s="104" t="e">
        <f t="shared" si="311"/>
        <v>#N/A</v>
      </c>
      <c r="P2066" s="99">
        <f t="shared" si="312"/>
        <v>0</v>
      </c>
      <c r="Q2066" s="100">
        <f t="shared" si="313"/>
        <v>0</v>
      </c>
      <c r="R2066" s="105" t="e">
        <f t="shared" si="314"/>
        <v>#DIV/0!</v>
      </c>
      <c r="S2066" s="101" t="e">
        <f t="shared" si="315"/>
        <v>#N/A</v>
      </c>
      <c r="T2066" s="102"/>
      <c r="U2066" s="107"/>
      <c r="V2066" s="5"/>
    </row>
    <row r="2067" spans="1:22" ht="15.6" hidden="1" x14ac:dyDescent="0.3">
      <c r="A2067" s="18"/>
      <c r="B2067" s="92" t="str">
        <f>+IFERROR(VLOOKUP(A2067,'Details local delivery'!B:C,2,0),"-")</f>
        <v>-</v>
      </c>
      <c r="C2067" s="93" t="str">
        <f t="shared" si="309"/>
        <v>-</v>
      </c>
      <c r="D2067" s="94" t="str">
        <f>+IFERROR(VLOOKUP(A2067,'Details local delivery'!B:E,4,0),"-")</f>
        <v>-</v>
      </c>
      <c r="E2067" s="94" t="e">
        <f>VLOOKUP(A2067,'Details local delivery'!B:L,11,0)</f>
        <v>#N/A</v>
      </c>
      <c r="F2067" s="94">
        <f>SUMIFS('Details local delivery'!M:M,'Details local delivery'!G:G,'RECAP Delivery Plan '!A2067)</f>
        <v>0</v>
      </c>
      <c r="G2067" s="94" t="e">
        <f>VLOOKUP(A2067,'Details local delivery'!B:J,9,0)</f>
        <v>#N/A</v>
      </c>
      <c r="H2067" s="95">
        <f>SUMIFS('Details local delivery'!K:K,'Details local delivery'!G:G,'RECAP Delivery Plan '!A2067)</f>
        <v>0</v>
      </c>
      <c r="I2067" s="96">
        <f>SUMIFS('Details local delivery'!Y:Y,'Details local delivery'!B:B,A:A)</f>
        <v>0</v>
      </c>
      <c r="J2067" s="97" t="e">
        <f>AVERAGEIFS('Details local delivery'!W:W,'Details local delivery'!B:B,A2067)</f>
        <v>#DIV/0!</v>
      </c>
      <c r="K2067" s="96">
        <f>_xlfn.MAXIFS('Details local delivery'!Z:Z,'Details local delivery'!B:B,A2067)</f>
        <v>0</v>
      </c>
      <c r="L2067" s="96">
        <f>_xlfn.MAXIFS('Details local delivery'!AA:AA,'Details local delivery'!B:B,A2067)</f>
        <v>0</v>
      </c>
      <c r="M2067" s="256">
        <f>IFERROR(_xlfn.MAXIFS('Details local delivery'!AB:AB,'Details local delivery'!B:B,A2067),"-")</f>
        <v>0</v>
      </c>
      <c r="N2067" s="104" t="e">
        <f t="shared" si="310"/>
        <v>#N/A</v>
      </c>
      <c r="O2067" s="104" t="e">
        <f t="shared" si="311"/>
        <v>#N/A</v>
      </c>
      <c r="P2067" s="99">
        <f t="shared" si="312"/>
        <v>0</v>
      </c>
      <c r="Q2067" s="100">
        <f t="shared" si="313"/>
        <v>0</v>
      </c>
      <c r="R2067" s="105" t="e">
        <f t="shared" si="314"/>
        <v>#DIV/0!</v>
      </c>
      <c r="S2067" s="101" t="e">
        <f t="shared" si="315"/>
        <v>#N/A</v>
      </c>
      <c r="T2067" s="102"/>
      <c r="U2067" s="107"/>
      <c r="V2067" s="5"/>
    </row>
    <row r="2068" spans="1:22" ht="15.6" hidden="1" x14ac:dyDescent="0.3">
      <c r="A2068" s="18"/>
      <c r="B2068" s="92" t="str">
        <f>+IFERROR(VLOOKUP(A2068,'Details local delivery'!B:C,2,0),"-")</f>
        <v>-</v>
      </c>
      <c r="C2068" s="93" t="str">
        <f t="shared" si="309"/>
        <v>-</v>
      </c>
      <c r="D2068" s="94" t="str">
        <f>+IFERROR(VLOOKUP(A2068,'Details local delivery'!B:E,4,0),"-")</f>
        <v>-</v>
      </c>
      <c r="E2068" s="94" t="e">
        <f>VLOOKUP(A2068,'Details local delivery'!B:L,11,0)</f>
        <v>#N/A</v>
      </c>
      <c r="F2068" s="94">
        <f>SUMIFS('Details local delivery'!M:M,'Details local delivery'!G:G,'RECAP Delivery Plan '!A2068)</f>
        <v>0</v>
      </c>
      <c r="G2068" s="94" t="e">
        <f>VLOOKUP(A2068,'Details local delivery'!B:J,9,0)</f>
        <v>#N/A</v>
      </c>
      <c r="H2068" s="95">
        <f>SUMIFS('Details local delivery'!K:K,'Details local delivery'!G:G,'RECAP Delivery Plan '!A2068)</f>
        <v>0</v>
      </c>
      <c r="I2068" s="96">
        <f>SUMIFS('Details local delivery'!Y:Y,'Details local delivery'!B:B,A:A)</f>
        <v>0</v>
      </c>
      <c r="J2068" s="97" t="e">
        <f>AVERAGEIFS('Details local delivery'!W:W,'Details local delivery'!B:B,A2068)</f>
        <v>#DIV/0!</v>
      </c>
      <c r="K2068" s="96">
        <f>_xlfn.MAXIFS('Details local delivery'!Z:Z,'Details local delivery'!B:B,A2068)</f>
        <v>0</v>
      </c>
      <c r="L2068" s="96">
        <f>_xlfn.MAXIFS('Details local delivery'!AA:AA,'Details local delivery'!B:B,A2068)</f>
        <v>0</v>
      </c>
      <c r="M2068" s="96">
        <f>_xlfn.MAXIFS('Details local delivery'!AB:AB,'Details local delivery'!B:B,A2068)</f>
        <v>0</v>
      </c>
      <c r="N2068" s="104" t="e">
        <f t="shared" si="310"/>
        <v>#N/A</v>
      </c>
      <c r="O2068" s="104" t="e">
        <f t="shared" si="311"/>
        <v>#N/A</v>
      </c>
      <c r="P2068" s="99">
        <f t="shared" si="312"/>
        <v>0</v>
      </c>
      <c r="Q2068" s="100">
        <f t="shared" si="313"/>
        <v>0</v>
      </c>
      <c r="R2068" s="105" t="e">
        <f t="shared" si="314"/>
        <v>#DIV/0!</v>
      </c>
      <c r="S2068" s="101" t="e">
        <f t="shared" si="315"/>
        <v>#N/A</v>
      </c>
      <c r="T2068" s="102"/>
      <c r="U2068" s="107"/>
      <c r="V2068" s="5"/>
    </row>
    <row r="2069" spans="1:22" ht="15.6" hidden="1" x14ac:dyDescent="0.3">
      <c r="A2069" s="18"/>
      <c r="B2069" s="92" t="str">
        <f>+IFERROR(VLOOKUP(A2069,'Details local delivery'!B:C,2,0),"-")</f>
        <v>-</v>
      </c>
      <c r="C2069" s="93" t="str">
        <f t="shared" si="309"/>
        <v>-</v>
      </c>
      <c r="D2069" s="94" t="str">
        <f>+IFERROR(VLOOKUP(A2069,'Details local delivery'!B:E,4,0),"-")</f>
        <v>-</v>
      </c>
      <c r="E2069" s="94" t="e">
        <f>VLOOKUP(A2069,'Details local delivery'!B:L,11,0)</f>
        <v>#N/A</v>
      </c>
      <c r="F2069" s="94">
        <f>SUMIFS('Details local delivery'!M:M,'Details local delivery'!G:G,'RECAP Delivery Plan '!A2069)</f>
        <v>0</v>
      </c>
      <c r="G2069" s="94" t="e">
        <f>VLOOKUP(A2069,'Details local delivery'!B:J,9,0)</f>
        <v>#N/A</v>
      </c>
      <c r="H2069" s="95">
        <f>SUMIFS('Details local delivery'!K:K,'Details local delivery'!G:G,'RECAP Delivery Plan '!A2069)</f>
        <v>0</v>
      </c>
      <c r="I2069" s="96">
        <f>SUMIFS('Details local delivery'!Y:Y,'Details local delivery'!B:B,A:A)</f>
        <v>0</v>
      </c>
      <c r="J2069" s="97" t="e">
        <f>AVERAGEIFS('Details local delivery'!W:W,'Details local delivery'!B:B,A2069)</f>
        <v>#DIV/0!</v>
      </c>
      <c r="K2069" s="96">
        <f>_xlfn.MAXIFS('Details local delivery'!Z:Z,'Details local delivery'!B:B,A2069)</f>
        <v>0</v>
      </c>
      <c r="L2069" s="96">
        <f>_xlfn.MAXIFS('Details local delivery'!AA:AA,'Details local delivery'!B:B,A2069)</f>
        <v>0</v>
      </c>
      <c r="M2069" s="256">
        <f>IFERROR(_xlfn.MAXIFS('Details local delivery'!AB:AB,'Details local delivery'!B:B,A2069),"-")</f>
        <v>0</v>
      </c>
      <c r="N2069" s="104" t="e">
        <f t="shared" si="310"/>
        <v>#N/A</v>
      </c>
      <c r="O2069" s="104" t="e">
        <f t="shared" si="311"/>
        <v>#N/A</v>
      </c>
      <c r="P2069" s="99">
        <f t="shared" si="312"/>
        <v>0</v>
      </c>
      <c r="Q2069" s="100">
        <f t="shared" si="313"/>
        <v>0</v>
      </c>
      <c r="R2069" s="105" t="e">
        <f t="shared" si="314"/>
        <v>#DIV/0!</v>
      </c>
      <c r="S2069" s="101" t="e">
        <f t="shared" si="315"/>
        <v>#N/A</v>
      </c>
      <c r="T2069" s="102"/>
      <c r="U2069" s="107"/>
      <c r="V2069" s="5"/>
    </row>
    <row r="2070" spans="1:22" ht="15.6" hidden="1" x14ac:dyDescent="0.3">
      <c r="A2070" s="18"/>
      <c r="B2070" s="92" t="str">
        <f>+IFERROR(VLOOKUP(A2070,'Details local delivery'!B:C,2,0),"-")</f>
        <v>-</v>
      </c>
      <c r="C2070" s="93" t="str">
        <f t="shared" si="309"/>
        <v>-</v>
      </c>
      <c r="D2070" s="94" t="str">
        <f>+IFERROR(VLOOKUP(A2070,'Details local delivery'!B:E,4,0),"-")</f>
        <v>-</v>
      </c>
      <c r="E2070" s="94" t="e">
        <f>VLOOKUP(A2070,'Details local delivery'!B:L,11,0)</f>
        <v>#N/A</v>
      </c>
      <c r="F2070" s="94">
        <f>SUMIFS('Details local delivery'!M:M,'Details local delivery'!G:G,'RECAP Delivery Plan '!A2070)</f>
        <v>0</v>
      </c>
      <c r="G2070" s="94" t="e">
        <f>VLOOKUP(A2070,'Details local delivery'!B:J,9,0)</f>
        <v>#N/A</v>
      </c>
      <c r="H2070" s="95">
        <f>SUMIFS('Details local delivery'!K:K,'Details local delivery'!G:G,'RECAP Delivery Plan '!A2070)</f>
        <v>0</v>
      </c>
      <c r="I2070" s="96">
        <f>SUMIFS('Details local delivery'!Y:Y,'Details local delivery'!B:B,A:A)</f>
        <v>0</v>
      </c>
      <c r="J2070" s="97" t="e">
        <f>AVERAGEIFS('Details local delivery'!W:W,'Details local delivery'!B:B,A2070)</f>
        <v>#DIV/0!</v>
      </c>
      <c r="K2070" s="96">
        <f>_xlfn.MAXIFS('Details local delivery'!Z:Z,'Details local delivery'!B:B,A2070)</f>
        <v>0</v>
      </c>
      <c r="L2070" s="96">
        <f>_xlfn.MAXIFS('Details local delivery'!AA:AA,'Details local delivery'!B:B,A2070)</f>
        <v>0</v>
      </c>
      <c r="M2070" s="256">
        <f>IFERROR(_xlfn.MAXIFS('Details local delivery'!AB:AB,'Details local delivery'!B:B,A2070),"-")</f>
        <v>0</v>
      </c>
      <c r="N2070" s="104" t="e">
        <f t="shared" si="310"/>
        <v>#N/A</v>
      </c>
      <c r="O2070" s="104" t="e">
        <f t="shared" si="311"/>
        <v>#N/A</v>
      </c>
      <c r="P2070" s="99">
        <f t="shared" si="312"/>
        <v>0</v>
      </c>
      <c r="Q2070" s="100">
        <f t="shared" si="313"/>
        <v>0</v>
      </c>
      <c r="R2070" s="105" t="e">
        <f t="shared" si="314"/>
        <v>#DIV/0!</v>
      </c>
      <c r="S2070" s="101" t="e">
        <f t="shared" si="315"/>
        <v>#N/A</v>
      </c>
      <c r="T2070" s="102"/>
      <c r="U2070" s="107"/>
      <c r="V2070" s="5"/>
    </row>
    <row r="2071" spans="1:22" ht="15.6" hidden="1" x14ac:dyDescent="0.3">
      <c r="A2071" s="18"/>
      <c r="B2071" s="92" t="str">
        <f>+IFERROR(VLOOKUP(A2071,'Details local delivery'!B:C,2,0),"-")</f>
        <v>-</v>
      </c>
      <c r="C2071" s="93" t="str">
        <f t="shared" si="309"/>
        <v>-</v>
      </c>
      <c r="D2071" s="94" t="str">
        <f>+IFERROR(VLOOKUP(A2071,'Details local delivery'!B:E,4,0),"-")</f>
        <v>-</v>
      </c>
      <c r="E2071" s="94" t="e">
        <f>VLOOKUP(A2071,'Details local delivery'!B:L,11,0)</f>
        <v>#N/A</v>
      </c>
      <c r="F2071" s="94">
        <f>SUMIFS('Details local delivery'!M:M,'Details local delivery'!G:G,'RECAP Delivery Plan '!A2071)</f>
        <v>0</v>
      </c>
      <c r="G2071" s="94" t="e">
        <f>VLOOKUP(A2071,'Details local delivery'!B:J,9,0)</f>
        <v>#N/A</v>
      </c>
      <c r="H2071" s="95">
        <f>SUMIFS('Details local delivery'!K:K,'Details local delivery'!G:G,'RECAP Delivery Plan '!A2071)</f>
        <v>0</v>
      </c>
      <c r="I2071" s="96">
        <f>SUMIFS('Details local delivery'!Y:Y,'Details local delivery'!B:B,A:A)</f>
        <v>0</v>
      </c>
      <c r="J2071" s="97" t="e">
        <f>AVERAGEIFS('Details local delivery'!W:W,'Details local delivery'!B:B,A2071)</f>
        <v>#DIV/0!</v>
      </c>
      <c r="K2071" s="96">
        <f>_xlfn.MAXIFS('Details local delivery'!Z:Z,'Details local delivery'!B:B,A2071)</f>
        <v>0</v>
      </c>
      <c r="L2071" s="96">
        <f>_xlfn.MAXIFS('Details local delivery'!AA:AA,'Details local delivery'!B:B,A2071)</f>
        <v>0</v>
      </c>
      <c r="M2071" s="256">
        <f>IFERROR(_xlfn.MAXIFS('Details local delivery'!AB:AB,'Details local delivery'!B:B,A2071),"-")</f>
        <v>0</v>
      </c>
      <c r="N2071" s="104" t="e">
        <f t="shared" si="310"/>
        <v>#N/A</v>
      </c>
      <c r="O2071" s="104" t="e">
        <f t="shared" si="311"/>
        <v>#N/A</v>
      </c>
      <c r="P2071" s="99">
        <f t="shared" si="312"/>
        <v>0</v>
      </c>
      <c r="Q2071" s="100">
        <f t="shared" si="313"/>
        <v>0</v>
      </c>
      <c r="R2071" s="105" t="e">
        <f t="shared" si="314"/>
        <v>#DIV/0!</v>
      </c>
      <c r="S2071" s="101" t="e">
        <f t="shared" si="315"/>
        <v>#N/A</v>
      </c>
      <c r="T2071" s="102"/>
      <c r="U2071" s="107"/>
      <c r="V2071" s="5"/>
    </row>
    <row r="2072" spans="1:22" ht="15.6" hidden="1" x14ac:dyDescent="0.3">
      <c r="A2072" s="18"/>
      <c r="B2072" s="92" t="str">
        <f>+IFERROR(VLOOKUP(A2072,'Details local delivery'!B:C,2,0),"-")</f>
        <v>-</v>
      </c>
      <c r="C2072" s="93" t="str">
        <f t="shared" si="309"/>
        <v>-</v>
      </c>
      <c r="D2072" s="94" t="str">
        <f>+IFERROR(VLOOKUP(A2072,'Details local delivery'!B:E,4,0),"-")</f>
        <v>-</v>
      </c>
      <c r="E2072" s="94" t="e">
        <f>VLOOKUP(A2072,'Details local delivery'!B:L,11,0)</f>
        <v>#N/A</v>
      </c>
      <c r="F2072" s="94">
        <f>SUMIFS('Details local delivery'!M:M,'Details local delivery'!G:G,'RECAP Delivery Plan '!A2072)</f>
        <v>0</v>
      </c>
      <c r="G2072" s="94" t="e">
        <f>VLOOKUP(A2072,'Details local delivery'!B:J,9,0)</f>
        <v>#N/A</v>
      </c>
      <c r="H2072" s="95">
        <f>SUMIFS('Details local delivery'!K:K,'Details local delivery'!G:G,'RECAP Delivery Plan '!A2072)</f>
        <v>0</v>
      </c>
      <c r="I2072" s="96">
        <f>SUMIFS('Details local delivery'!Y:Y,'Details local delivery'!B:B,A:A)</f>
        <v>0</v>
      </c>
      <c r="J2072" s="97" t="e">
        <f>AVERAGEIFS('Details local delivery'!W:W,'Details local delivery'!B:B,A2072)</f>
        <v>#DIV/0!</v>
      </c>
      <c r="K2072" s="96">
        <f>_xlfn.MAXIFS('Details local delivery'!Z:Z,'Details local delivery'!B:B,A2072)</f>
        <v>0</v>
      </c>
      <c r="L2072" s="96">
        <f>_xlfn.MAXIFS('Details local delivery'!AA:AA,'Details local delivery'!B:B,A2072)</f>
        <v>0</v>
      </c>
      <c r="M2072" s="96">
        <f>_xlfn.MAXIFS('Details local delivery'!AB:AB,'Details local delivery'!B:B,A2072)</f>
        <v>0</v>
      </c>
      <c r="N2072" s="104" t="e">
        <f t="shared" si="310"/>
        <v>#N/A</v>
      </c>
      <c r="O2072" s="104" t="e">
        <f t="shared" si="311"/>
        <v>#N/A</v>
      </c>
      <c r="P2072" s="99">
        <f t="shared" si="312"/>
        <v>0</v>
      </c>
      <c r="Q2072" s="100">
        <f t="shared" si="313"/>
        <v>0</v>
      </c>
      <c r="R2072" s="105" t="e">
        <f t="shared" si="314"/>
        <v>#DIV/0!</v>
      </c>
      <c r="S2072" s="101" t="e">
        <f t="shared" si="315"/>
        <v>#N/A</v>
      </c>
      <c r="T2072" s="102"/>
      <c r="U2072" s="107"/>
      <c r="V2072" s="5"/>
    </row>
    <row r="2073" spans="1:22" ht="15.6" hidden="1" x14ac:dyDescent="0.3">
      <c r="A2073" s="18"/>
      <c r="B2073" s="92" t="str">
        <f>+IFERROR(VLOOKUP(A2073,'Details local delivery'!B:C,2,0),"-")</f>
        <v>-</v>
      </c>
      <c r="C2073" s="93" t="str">
        <f t="shared" si="309"/>
        <v>-</v>
      </c>
      <c r="D2073" s="94" t="str">
        <f>+IFERROR(VLOOKUP(A2073,'Details local delivery'!B:E,4,0),"-")</f>
        <v>-</v>
      </c>
      <c r="E2073" s="94" t="e">
        <f>VLOOKUP(A2073,'Details local delivery'!B:L,11,0)</f>
        <v>#N/A</v>
      </c>
      <c r="F2073" s="94">
        <f>SUMIFS('Details local delivery'!M:M,'Details local delivery'!G:G,'RECAP Delivery Plan '!A2073)</f>
        <v>0</v>
      </c>
      <c r="G2073" s="94" t="e">
        <f>VLOOKUP(A2073,'Details local delivery'!B:J,9,0)</f>
        <v>#N/A</v>
      </c>
      <c r="H2073" s="95">
        <f>SUMIFS('Details local delivery'!K:K,'Details local delivery'!G:G,'RECAP Delivery Plan '!A2073)</f>
        <v>0</v>
      </c>
      <c r="I2073" s="96">
        <f>SUMIFS('Details local delivery'!Y:Y,'Details local delivery'!B:B,A:A)</f>
        <v>0</v>
      </c>
      <c r="J2073" s="97" t="e">
        <f>AVERAGEIFS('Details local delivery'!W:W,'Details local delivery'!B:B,A2073)</f>
        <v>#DIV/0!</v>
      </c>
      <c r="K2073" s="96">
        <f>_xlfn.MAXIFS('Details local delivery'!Z:Z,'Details local delivery'!B:B,A2073)</f>
        <v>0</v>
      </c>
      <c r="L2073" s="96">
        <f>_xlfn.MAXIFS('Details local delivery'!AA:AA,'Details local delivery'!B:B,A2073)</f>
        <v>0</v>
      </c>
      <c r="M2073" s="256">
        <f>IFERROR(_xlfn.MAXIFS('Details local delivery'!AB:AB,'Details local delivery'!B:B,A2073),"-")</f>
        <v>0</v>
      </c>
      <c r="N2073" s="104" t="e">
        <f t="shared" si="310"/>
        <v>#N/A</v>
      </c>
      <c r="O2073" s="104" t="e">
        <f t="shared" si="311"/>
        <v>#N/A</v>
      </c>
      <c r="P2073" s="99">
        <f t="shared" si="312"/>
        <v>0</v>
      </c>
      <c r="Q2073" s="100">
        <f t="shared" si="313"/>
        <v>0</v>
      </c>
      <c r="R2073" s="105" t="e">
        <f t="shared" si="314"/>
        <v>#DIV/0!</v>
      </c>
      <c r="S2073" s="101" t="e">
        <f t="shared" si="315"/>
        <v>#N/A</v>
      </c>
      <c r="T2073" s="102"/>
      <c r="U2073" s="107"/>
      <c r="V2073" s="5"/>
    </row>
    <row r="2074" spans="1:22" ht="15.6" hidden="1" x14ac:dyDescent="0.3">
      <c r="A2074" s="18"/>
      <c r="B2074" s="92" t="str">
        <f>+IFERROR(VLOOKUP(A2074,'Details local delivery'!B:C,2,0),"-")</f>
        <v>-</v>
      </c>
      <c r="C2074" s="93" t="str">
        <f t="shared" si="309"/>
        <v>-</v>
      </c>
      <c r="D2074" s="94" t="str">
        <f>+IFERROR(VLOOKUP(A2074,'Details local delivery'!B:E,4,0),"-")</f>
        <v>-</v>
      </c>
      <c r="E2074" s="94" t="e">
        <f>VLOOKUP(A2074,'Details local delivery'!B:L,11,0)</f>
        <v>#N/A</v>
      </c>
      <c r="F2074" s="94">
        <f>SUMIFS('Details local delivery'!M:M,'Details local delivery'!G:G,'RECAP Delivery Plan '!A2074)</f>
        <v>0</v>
      </c>
      <c r="G2074" s="94" t="e">
        <f>VLOOKUP(A2074,'Details local delivery'!B:J,9,0)</f>
        <v>#N/A</v>
      </c>
      <c r="H2074" s="95">
        <f>SUMIFS('Details local delivery'!K:K,'Details local delivery'!G:G,'RECAP Delivery Plan '!A2074)</f>
        <v>0</v>
      </c>
      <c r="I2074" s="96">
        <f>SUMIFS('Details local delivery'!Y:Y,'Details local delivery'!B:B,A:A)</f>
        <v>0</v>
      </c>
      <c r="J2074" s="97" t="e">
        <f>AVERAGEIFS('Details local delivery'!W:W,'Details local delivery'!B:B,A2074)</f>
        <v>#DIV/0!</v>
      </c>
      <c r="K2074" s="96">
        <f>_xlfn.MAXIFS('Details local delivery'!Z:Z,'Details local delivery'!B:B,A2074)</f>
        <v>0</v>
      </c>
      <c r="L2074" s="96">
        <f>_xlfn.MAXIFS('Details local delivery'!AA:AA,'Details local delivery'!B:B,A2074)</f>
        <v>0</v>
      </c>
      <c r="M2074" s="96">
        <f>_xlfn.MAXIFS('Details local delivery'!AB:AB,'Details local delivery'!B:B,A2074)</f>
        <v>0</v>
      </c>
      <c r="N2074" s="104" t="e">
        <f t="shared" si="310"/>
        <v>#N/A</v>
      </c>
      <c r="O2074" s="104" t="e">
        <f t="shared" si="311"/>
        <v>#N/A</v>
      </c>
      <c r="P2074" s="99">
        <f t="shared" si="312"/>
        <v>0</v>
      </c>
      <c r="Q2074" s="100">
        <f t="shared" si="313"/>
        <v>0</v>
      </c>
      <c r="R2074" s="105" t="e">
        <f t="shared" si="314"/>
        <v>#DIV/0!</v>
      </c>
      <c r="S2074" s="101" t="e">
        <f t="shared" si="315"/>
        <v>#N/A</v>
      </c>
      <c r="T2074" s="102"/>
      <c r="U2074" s="107"/>
      <c r="V2074" s="5"/>
    </row>
    <row r="2075" spans="1:22" ht="15.6" hidden="1" x14ac:dyDescent="0.3">
      <c r="A2075" s="18"/>
      <c r="B2075" s="92" t="str">
        <f>+IFERROR(VLOOKUP(A2075,'Details local delivery'!B:C,2,0),"-")</f>
        <v>-</v>
      </c>
      <c r="C2075" s="93" t="str">
        <f t="shared" si="309"/>
        <v>-</v>
      </c>
      <c r="D2075" s="94" t="str">
        <f>+IFERROR(VLOOKUP(A2075,'Details local delivery'!B:E,4,0),"-")</f>
        <v>-</v>
      </c>
      <c r="E2075" s="94" t="e">
        <f>VLOOKUP(A2075,'Details local delivery'!B:L,11,0)</f>
        <v>#N/A</v>
      </c>
      <c r="F2075" s="94">
        <f>SUMIFS('Details local delivery'!M:M,'Details local delivery'!G:G,'RECAP Delivery Plan '!A2075)</f>
        <v>0</v>
      </c>
      <c r="G2075" s="94" t="e">
        <f>VLOOKUP(A2075,'Details local delivery'!B:J,9,0)</f>
        <v>#N/A</v>
      </c>
      <c r="H2075" s="95">
        <f>SUMIFS('Details local delivery'!K:K,'Details local delivery'!G:G,'RECAP Delivery Plan '!A2075)</f>
        <v>0</v>
      </c>
      <c r="I2075" s="96">
        <f>SUMIFS('Details local delivery'!Y:Y,'Details local delivery'!B:B,A:A)</f>
        <v>0</v>
      </c>
      <c r="J2075" s="97" t="e">
        <f>AVERAGEIFS('Details local delivery'!W:W,'Details local delivery'!B:B,A2075)</f>
        <v>#DIV/0!</v>
      </c>
      <c r="K2075" s="96">
        <f>_xlfn.MAXIFS('Details local delivery'!Z:Z,'Details local delivery'!B:B,A2075)</f>
        <v>0</v>
      </c>
      <c r="L2075" s="96">
        <f>_xlfn.MAXIFS('Details local delivery'!AA:AA,'Details local delivery'!B:B,A2075)</f>
        <v>0</v>
      </c>
      <c r="M2075" s="256">
        <f>IFERROR(_xlfn.MAXIFS('Details local delivery'!AB:AB,'Details local delivery'!B:B,A2075),"-")</f>
        <v>0</v>
      </c>
      <c r="N2075" s="104" t="e">
        <f t="shared" si="310"/>
        <v>#N/A</v>
      </c>
      <c r="O2075" s="104" t="e">
        <f t="shared" si="311"/>
        <v>#N/A</v>
      </c>
      <c r="P2075" s="99">
        <f t="shared" si="312"/>
        <v>0</v>
      </c>
      <c r="Q2075" s="100">
        <f t="shared" si="313"/>
        <v>0</v>
      </c>
      <c r="R2075" s="105" t="e">
        <f t="shared" si="314"/>
        <v>#DIV/0!</v>
      </c>
      <c r="S2075" s="101" t="e">
        <f t="shared" si="315"/>
        <v>#N/A</v>
      </c>
      <c r="T2075" s="102"/>
      <c r="U2075" s="107"/>
      <c r="V2075" s="5"/>
    </row>
    <row r="2076" spans="1:22" ht="15.6" hidden="1" x14ac:dyDescent="0.3">
      <c r="A2076" s="18"/>
      <c r="B2076" s="92" t="str">
        <f>+IFERROR(VLOOKUP(A2076,'Details local delivery'!B:C,2,0),"-")</f>
        <v>-</v>
      </c>
      <c r="C2076" s="93" t="str">
        <f t="shared" si="309"/>
        <v>-</v>
      </c>
      <c r="D2076" s="94" t="str">
        <f>+IFERROR(VLOOKUP(A2076,'Details local delivery'!B:E,4,0),"-")</f>
        <v>-</v>
      </c>
      <c r="E2076" s="94" t="e">
        <f>VLOOKUP(A2076,'Details local delivery'!B:L,11,0)</f>
        <v>#N/A</v>
      </c>
      <c r="F2076" s="94">
        <f>SUMIFS('Details local delivery'!M:M,'Details local delivery'!G:G,'RECAP Delivery Plan '!A2076)</f>
        <v>0</v>
      </c>
      <c r="G2076" s="94" t="e">
        <f>VLOOKUP(A2076,'Details local delivery'!B:J,9,0)</f>
        <v>#N/A</v>
      </c>
      <c r="H2076" s="95">
        <f>SUMIFS('Details local delivery'!K:K,'Details local delivery'!G:G,'RECAP Delivery Plan '!A2076)</f>
        <v>0</v>
      </c>
      <c r="I2076" s="96">
        <f>SUMIFS('Details local delivery'!Y:Y,'Details local delivery'!B:B,A:A)</f>
        <v>0</v>
      </c>
      <c r="J2076" s="97" t="e">
        <f>AVERAGEIFS('Details local delivery'!W:W,'Details local delivery'!B:B,A2076)</f>
        <v>#DIV/0!</v>
      </c>
      <c r="K2076" s="96">
        <f>_xlfn.MAXIFS('Details local delivery'!Z:Z,'Details local delivery'!B:B,A2076)</f>
        <v>0</v>
      </c>
      <c r="L2076" s="96">
        <f>_xlfn.MAXIFS('Details local delivery'!AA:AA,'Details local delivery'!B:B,A2076)</f>
        <v>0</v>
      </c>
      <c r="M2076" s="256">
        <f>IFERROR(_xlfn.MAXIFS('Details local delivery'!AB:AB,'Details local delivery'!B:B,A2076),"-")</f>
        <v>0</v>
      </c>
      <c r="N2076" s="104" t="e">
        <f t="shared" si="310"/>
        <v>#N/A</v>
      </c>
      <c r="O2076" s="104" t="e">
        <f t="shared" si="311"/>
        <v>#N/A</v>
      </c>
      <c r="P2076" s="99">
        <f t="shared" si="312"/>
        <v>0</v>
      </c>
      <c r="Q2076" s="100">
        <f t="shared" si="313"/>
        <v>0</v>
      </c>
      <c r="R2076" s="105" t="e">
        <f t="shared" si="314"/>
        <v>#DIV/0!</v>
      </c>
      <c r="S2076" s="101" t="e">
        <f t="shared" si="315"/>
        <v>#N/A</v>
      </c>
      <c r="T2076" s="102"/>
      <c r="U2076" s="107"/>
      <c r="V2076" s="5"/>
    </row>
    <row r="2077" spans="1:22" ht="15.6" hidden="1" x14ac:dyDescent="0.3">
      <c r="A2077" s="18"/>
      <c r="B2077" s="92" t="str">
        <f>+IFERROR(VLOOKUP(A2077,'Details local delivery'!B:C,2,0),"-")</f>
        <v>-</v>
      </c>
      <c r="C2077" s="93" t="str">
        <f t="shared" si="309"/>
        <v>-</v>
      </c>
      <c r="D2077" s="94" t="str">
        <f>+IFERROR(VLOOKUP(A2077,'Details local delivery'!B:E,4,0),"-")</f>
        <v>-</v>
      </c>
      <c r="E2077" s="94" t="e">
        <f>VLOOKUP(A2077,'Details local delivery'!B:L,11,0)</f>
        <v>#N/A</v>
      </c>
      <c r="F2077" s="94">
        <f>SUMIFS('Details local delivery'!M:M,'Details local delivery'!G:G,'RECAP Delivery Plan '!A2077)</f>
        <v>0</v>
      </c>
      <c r="G2077" s="94" t="e">
        <f>VLOOKUP(A2077,'Details local delivery'!B:J,9,0)</f>
        <v>#N/A</v>
      </c>
      <c r="H2077" s="95">
        <f>SUMIFS('Details local delivery'!K:K,'Details local delivery'!G:G,'RECAP Delivery Plan '!A2077)</f>
        <v>0</v>
      </c>
      <c r="I2077" s="96">
        <f>SUMIFS('Details local delivery'!Y:Y,'Details local delivery'!B:B,A:A)</f>
        <v>0</v>
      </c>
      <c r="J2077" s="97" t="e">
        <f>AVERAGEIFS('Details local delivery'!W:W,'Details local delivery'!B:B,A2077)</f>
        <v>#DIV/0!</v>
      </c>
      <c r="K2077" s="96">
        <f>_xlfn.MAXIFS('Details local delivery'!Z:Z,'Details local delivery'!B:B,A2077)</f>
        <v>0</v>
      </c>
      <c r="L2077" s="96">
        <f>_xlfn.MAXIFS('Details local delivery'!AA:AA,'Details local delivery'!B:B,A2077)</f>
        <v>0</v>
      </c>
      <c r="M2077" s="256">
        <f>IFERROR(_xlfn.MAXIFS('Details local delivery'!AB:AB,'Details local delivery'!B:B,A2077),"-")</f>
        <v>0</v>
      </c>
      <c r="N2077" s="104" t="e">
        <f t="shared" si="310"/>
        <v>#N/A</v>
      </c>
      <c r="O2077" s="104" t="e">
        <f t="shared" si="311"/>
        <v>#N/A</v>
      </c>
      <c r="P2077" s="99">
        <f t="shared" si="312"/>
        <v>0</v>
      </c>
      <c r="Q2077" s="100">
        <f t="shared" si="313"/>
        <v>0</v>
      </c>
      <c r="R2077" s="105" t="e">
        <f t="shared" si="314"/>
        <v>#DIV/0!</v>
      </c>
      <c r="S2077" s="101" t="e">
        <f t="shared" si="315"/>
        <v>#N/A</v>
      </c>
      <c r="T2077" s="102"/>
      <c r="U2077" s="107"/>
      <c r="V2077" s="5"/>
    </row>
    <row r="2078" spans="1:22" ht="15.6" hidden="1" x14ac:dyDescent="0.3">
      <c r="A2078" s="18"/>
      <c r="B2078" s="92" t="str">
        <f>+IFERROR(VLOOKUP(A2078,'Details local delivery'!B:C,2,0),"-")</f>
        <v>-</v>
      </c>
      <c r="C2078" s="93" t="str">
        <f t="shared" si="309"/>
        <v>-</v>
      </c>
      <c r="D2078" s="94" t="str">
        <f>+IFERROR(VLOOKUP(A2078,'Details local delivery'!B:E,4,0),"-")</f>
        <v>-</v>
      </c>
      <c r="E2078" s="94" t="e">
        <f>VLOOKUP(A2078,'Details local delivery'!B:L,11,0)</f>
        <v>#N/A</v>
      </c>
      <c r="F2078" s="94">
        <f>SUMIFS('Details local delivery'!M:M,'Details local delivery'!G:G,'RECAP Delivery Plan '!A2078)</f>
        <v>0</v>
      </c>
      <c r="G2078" s="94" t="e">
        <f>VLOOKUP(A2078,'Details local delivery'!B:J,9,0)</f>
        <v>#N/A</v>
      </c>
      <c r="H2078" s="95">
        <f>SUMIFS('Details local delivery'!K:K,'Details local delivery'!G:G,'RECAP Delivery Plan '!A2078)</f>
        <v>0</v>
      </c>
      <c r="I2078" s="96">
        <f>SUMIFS('Details local delivery'!Y:Y,'Details local delivery'!B:B,A:A)</f>
        <v>0</v>
      </c>
      <c r="J2078" s="97" t="e">
        <f>AVERAGEIFS('Details local delivery'!W:W,'Details local delivery'!B:B,A2078)</f>
        <v>#DIV/0!</v>
      </c>
      <c r="K2078" s="96">
        <f>_xlfn.MAXIFS('Details local delivery'!Z:Z,'Details local delivery'!B:B,A2078)</f>
        <v>0</v>
      </c>
      <c r="L2078" s="96">
        <f>_xlfn.MAXIFS('Details local delivery'!AA:AA,'Details local delivery'!B:B,A2078)</f>
        <v>0</v>
      </c>
      <c r="M2078" s="96">
        <f>_xlfn.MAXIFS('Details local delivery'!AB:AB,'Details local delivery'!B:B,A2078)</f>
        <v>0</v>
      </c>
      <c r="N2078" s="104" t="e">
        <f t="shared" si="310"/>
        <v>#N/A</v>
      </c>
      <c r="O2078" s="104" t="e">
        <f t="shared" si="311"/>
        <v>#N/A</v>
      </c>
      <c r="P2078" s="99">
        <f t="shared" si="312"/>
        <v>0</v>
      </c>
      <c r="Q2078" s="100">
        <f t="shared" si="313"/>
        <v>0</v>
      </c>
      <c r="R2078" s="105" t="e">
        <f t="shared" si="314"/>
        <v>#DIV/0!</v>
      </c>
      <c r="S2078" s="101" t="e">
        <f t="shared" si="315"/>
        <v>#N/A</v>
      </c>
      <c r="T2078" s="102"/>
      <c r="U2078" s="107"/>
      <c r="V2078" s="5"/>
    </row>
    <row r="2079" spans="1:22" ht="15.6" hidden="1" x14ac:dyDescent="0.3">
      <c r="A2079" s="18"/>
      <c r="B2079" s="92" t="str">
        <f>+IFERROR(VLOOKUP(A2079,'Details local delivery'!B:C,2,0),"-")</f>
        <v>-</v>
      </c>
      <c r="C2079" s="93" t="str">
        <f t="shared" si="309"/>
        <v>-</v>
      </c>
      <c r="D2079" s="94" t="str">
        <f>+IFERROR(VLOOKUP(A2079,'Details local delivery'!B:E,4,0),"-")</f>
        <v>-</v>
      </c>
      <c r="E2079" s="94" t="e">
        <f>VLOOKUP(A2079,'Details local delivery'!B:L,11,0)</f>
        <v>#N/A</v>
      </c>
      <c r="F2079" s="94">
        <f>SUMIFS('Details local delivery'!M:M,'Details local delivery'!G:G,'RECAP Delivery Plan '!A2079)</f>
        <v>0</v>
      </c>
      <c r="G2079" s="94" t="e">
        <f>VLOOKUP(A2079,'Details local delivery'!B:J,9,0)</f>
        <v>#N/A</v>
      </c>
      <c r="H2079" s="95">
        <f>SUMIFS('Details local delivery'!K:K,'Details local delivery'!G:G,'RECAP Delivery Plan '!A2079)</f>
        <v>0</v>
      </c>
      <c r="I2079" s="96">
        <f>SUMIFS('Details local delivery'!Y:Y,'Details local delivery'!B:B,A:A)</f>
        <v>0</v>
      </c>
      <c r="J2079" s="97" t="e">
        <f>AVERAGEIFS('Details local delivery'!W:W,'Details local delivery'!B:B,A2079)</f>
        <v>#DIV/0!</v>
      </c>
      <c r="K2079" s="96">
        <f>_xlfn.MAXIFS('Details local delivery'!Z:Z,'Details local delivery'!B:B,A2079)</f>
        <v>0</v>
      </c>
      <c r="L2079" s="96">
        <f>_xlfn.MAXIFS('Details local delivery'!AA:AA,'Details local delivery'!B:B,A2079)</f>
        <v>0</v>
      </c>
      <c r="M2079" s="96">
        <f>_xlfn.MAXIFS('Details local delivery'!AB:AB,'Details local delivery'!B:B,A2079)</f>
        <v>0</v>
      </c>
      <c r="N2079" s="104" t="e">
        <f t="shared" si="310"/>
        <v>#N/A</v>
      </c>
      <c r="O2079" s="104" t="e">
        <f t="shared" si="311"/>
        <v>#N/A</v>
      </c>
      <c r="P2079" s="99">
        <f t="shared" si="312"/>
        <v>0</v>
      </c>
      <c r="Q2079" s="100">
        <f t="shared" si="313"/>
        <v>0</v>
      </c>
      <c r="R2079" s="105" t="e">
        <f t="shared" si="314"/>
        <v>#DIV/0!</v>
      </c>
      <c r="S2079" s="101" t="e">
        <f t="shared" si="315"/>
        <v>#N/A</v>
      </c>
      <c r="T2079" s="102"/>
      <c r="U2079" s="107"/>
      <c r="V2079" s="5"/>
    </row>
    <row r="2080" spans="1:22" ht="15.6" hidden="1" x14ac:dyDescent="0.3">
      <c r="A2080" s="18"/>
      <c r="B2080" s="92" t="str">
        <f>+IFERROR(VLOOKUP(A2080,'Details local delivery'!B:C,2,0),"-")</f>
        <v>-</v>
      </c>
      <c r="C2080" s="93" t="str">
        <f t="shared" si="309"/>
        <v>-</v>
      </c>
      <c r="D2080" s="94" t="str">
        <f>+IFERROR(VLOOKUP(A2080,'Details local delivery'!B:E,4,0),"-")</f>
        <v>-</v>
      </c>
      <c r="E2080" s="94" t="e">
        <f>VLOOKUP(A2080,'Details local delivery'!B:L,11,0)</f>
        <v>#N/A</v>
      </c>
      <c r="F2080" s="94">
        <f>SUMIFS('Details local delivery'!M:M,'Details local delivery'!G:G,'RECAP Delivery Plan '!A2080)</f>
        <v>0</v>
      </c>
      <c r="G2080" s="94" t="e">
        <f>VLOOKUP(A2080,'Details local delivery'!B:J,9,0)</f>
        <v>#N/A</v>
      </c>
      <c r="H2080" s="95">
        <f>SUMIFS('Details local delivery'!K:K,'Details local delivery'!G:G,'RECAP Delivery Plan '!A2080)</f>
        <v>0</v>
      </c>
      <c r="I2080" s="96">
        <f>SUMIFS('Details local delivery'!Y:Y,'Details local delivery'!B:B,A:A)</f>
        <v>0</v>
      </c>
      <c r="J2080" s="97" t="e">
        <f>AVERAGEIFS('Details local delivery'!W:W,'Details local delivery'!B:B,A2080)</f>
        <v>#DIV/0!</v>
      </c>
      <c r="K2080" s="96">
        <f>_xlfn.MAXIFS('Details local delivery'!Z:Z,'Details local delivery'!B:B,A2080)</f>
        <v>0</v>
      </c>
      <c r="L2080" s="96">
        <f>_xlfn.MAXIFS('Details local delivery'!AA:AA,'Details local delivery'!B:B,A2080)</f>
        <v>0</v>
      </c>
      <c r="M2080" s="256">
        <f>IFERROR(_xlfn.MAXIFS('Details local delivery'!AB:AB,'Details local delivery'!B:B,A2080),"-")</f>
        <v>0</v>
      </c>
      <c r="N2080" s="104" t="e">
        <f t="shared" si="310"/>
        <v>#N/A</v>
      </c>
      <c r="O2080" s="104" t="e">
        <f t="shared" si="311"/>
        <v>#N/A</v>
      </c>
      <c r="P2080" s="99">
        <f t="shared" si="312"/>
        <v>0</v>
      </c>
      <c r="Q2080" s="100">
        <f t="shared" si="313"/>
        <v>0</v>
      </c>
      <c r="R2080" s="105" t="e">
        <f t="shared" si="314"/>
        <v>#DIV/0!</v>
      </c>
      <c r="S2080" s="101" t="e">
        <f t="shared" si="315"/>
        <v>#N/A</v>
      </c>
      <c r="T2080" s="102"/>
      <c r="U2080" s="107"/>
      <c r="V2080" s="5"/>
    </row>
    <row r="2081" spans="1:22" ht="15.6" hidden="1" x14ac:dyDescent="0.3">
      <c r="A2081" s="18"/>
      <c r="B2081" s="92" t="str">
        <f>+IFERROR(VLOOKUP(A2081,'Details local delivery'!B:C,2,0),"-")</f>
        <v>-</v>
      </c>
      <c r="C2081" s="93" t="str">
        <f t="shared" si="309"/>
        <v>-</v>
      </c>
      <c r="D2081" s="94" t="str">
        <f>+IFERROR(VLOOKUP(A2081,'Details local delivery'!B:E,4,0),"-")</f>
        <v>-</v>
      </c>
      <c r="E2081" s="94" t="e">
        <f>VLOOKUP(A2081,'Details local delivery'!B:L,11,0)</f>
        <v>#N/A</v>
      </c>
      <c r="F2081" s="94">
        <f>SUMIFS('Details local delivery'!M:M,'Details local delivery'!G:G,'RECAP Delivery Plan '!A2081)</f>
        <v>0</v>
      </c>
      <c r="G2081" s="94" t="e">
        <f>VLOOKUP(A2081,'Details local delivery'!B:J,9,0)</f>
        <v>#N/A</v>
      </c>
      <c r="H2081" s="95">
        <f>SUMIFS('Details local delivery'!K:K,'Details local delivery'!G:G,'RECAP Delivery Plan '!A2081)</f>
        <v>0</v>
      </c>
      <c r="I2081" s="96">
        <f>SUMIFS('Details local delivery'!Y:Y,'Details local delivery'!B:B,A:A)</f>
        <v>0</v>
      </c>
      <c r="J2081" s="97" t="e">
        <f>AVERAGEIFS('Details local delivery'!W:W,'Details local delivery'!B:B,A2081)</f>
        <v>#DIV/0!</v>
      </c>
      <c r="K2081" s="96">
        <f>_xlfn.MAXIFS('Details local delivery'!Z:Z,'Details local delivery'!B:B,A2081)</f>
        <v>0</v>
      </c>
      <c r="L2081" s="96">
        <f>_xlfn.MAXIFS('Details local delivery'!AA:AA,'Details local delivery'!B:B,A2081)</f>
        <v>0</v>
      </c>
      <c r="M2081" s="256">
        <f>IFERROR(_xlfn.MAXIFS('Details local delivery'!AB:AB,'Details local delivery'!B:B,A2081),"-")</f>
        <v>0</v>
      </c>
      <c r="N2081" s="104" t="e">
        <f t="shared" si="310"/>
        <v>#N/A</v>
      </c>
      <c r="O2081" s="104" t="e">
        <f t="shared" si="311"/>
        <v>#N/A</v>
      </c>
      <c r="P2081" s="99">
        <f t="shared" si="312"/>
        <v>0</v>
      </c>
      <c r="Q2081" s="100">
        <f t="shared" si="313"/>
        <v>0</v>
      </c>
      <c r="R2081" s="105" t="e">
        <f t="shared" si="314"/>
        <v>#DIV/0!</v>
      </c>
      <c r="S2081" s="101" t="e">
        <f t="shared" si="315"/>
        <v>#N/A</v>
      </c>
      <c r="T2081" s="102"/>
      <c r="U2081" s="107"/>
      <c r="V2081" s="5"/>
    </row>
    <row r="2082" spans="1:22" ht="15.6" hidden="1" x14ac:dyDescent="0.3">
      <c r="A2082" s="18"/>
      <c r="B2082" s="92" t="str">
        <f>+IFERROR(VLOOKUP(A2082,'Details local delivery'!B:C,2,0),"-")</f>
        <v>-</v>
      </c>
      <c r="C2082" s="93" t="str">
        <f t="shared" si="309"/>
        <v>-</v>
      </c>
      <c r="D2082" s="94" t="str">
        <f>+IFERROR(VLOOKUP(A2082,'Details local delivery'!B:E,4,0),"-")</f>
        <v>-</v>
      </c>
      <c r="E2082" s="94" t="e">
        <f>VLOOKUP(A2082,'Details local delivery'!B:L,11,0)</f>
        <v>#N/A</v>
      </c>
      <c r="F2082" s="94">
        <f>SUMIFS('Details local delivery'!M:M,'Details local delivery'!G:G,'RECAP Delivery Plan '!A2082)</f>
        <v>0</v>
      </c>
      <c r="G2082" s="94" t="e">
        <f>VLOOKUP(A2082,'Details local delivery'!B:J,9,0)</f>
        <v>#N/A</v>
      </c>
      <c r="H2082" s="95">
        <f>SUMIFS('Details local delivery'!K:K,'Details local delivery'!G:G,'RECAP Delivery Plan '!A2082)</f>
        <v>0</v>
      </c>
      <c r="I2082" s="96">
        <f>SUMIFS('Details local delivery'!Y:Y,'Details local delivery'!B:B,A:A)</f>
        <v>0</v>
      </c>
      <c r="J2082" s="97" t="e">
        <f>AVERAGEIFS('Details local delivery'!W:W,'Details local delivery'!B:B,A2082)</f>
        <v>#DIV/0!</v>
      </c>
      <c r="K2082" s="96">
        <f>_xlfn.MAXIFS('Details local delivery'!Z:Z,'Details local delivery'!B:B,A2082)</f>
        <v>0</v>
      </c>
      <c r="L2082" s="96">
        <f>_xlfn.MAXIFS('Details local delivery'!AA:AA,'Details local delivery'!B:B,A2082)</f>
        <v>0</v>
      </c>
      <c r="M2082" s="256">
        <f>IFERROR(_xlfn.MAXIFS('Details local delivery'!AB:AB,'Details local delivery'!B:B,A2082),"-")</f>
        <v>0</v>
      </c>
      <c r="N2082" s="104" t="e">
        <f t="shared" si="310"/>
        <v>#N/A</v>
      </c>
      <c r="O2082" s="104" t="e">
        <f t="shared" si="311"/>
        <v>#N/A</v>
      </c>
      <c r="P2082" s="99">
        <f t="shared" si="312"/>
        <v>0</v>
      </c>
      <c r="Q2082" s="100">
        <f t="shared" si="313"/>
        <v>0</v>
      </c>
      <c r="R2082" s="105" t="e">
        <f t="shared" si="314"/>
        <v>#DIV/0!</v>
      </c>
      <c r="S2082" s="101" t="e">
        <f t="shared" si="315"/>
        <v>#N/A</v>
      </c>
      <c r="T2082" s="102"/>
      <c r="U2082" s="107"/>
      <c r="V2082" s="5"/>
    </row>
    <row r="2083" spans="1:22" ht="15.6" hidden="1" x14ac:dyDescent="0.3">
      <c r="A2083" s="18"/>
      <c r="B2083" s="92" t="str">
        <f>+IFERROR(VLOOKUP(A2083,'Details local delivery'!B:C,2,0),"-")</f>
        <v>-</v>
      </c>
      <c r="C2083" s="93" t="str">
        <f t="shared" ref="C2083:C2146" si="316">B2083</f>
        <v>-</v>
      </c>
      <c r="D2083" s="94" t="str">
        <f>+IFERROR(VLOOKUP(A2083,'Details local delivery'!B:E,4,0),"-")</f>
        <v>-</v>
      </c>
      <c r="E2083" s="94" t="e">
        <f>VLOOKUP(A2083,'Details local delivery'!B:L,11,0)</f>
        <v>#N/A</v>
      </c>
      <c r="F2083" s="94">
        <f>SUMIFS('Details local delivery'!M:M,'Details local delivery'!G:G,'RECAP Delivery Plan '!A2083)</f>
        <v>0</v>
      </c>
      <c r="G2083" s="94" t="e">
        <f>VLOOKUP(A2083,'Details local delivery'!B:J,9,0)</f>
        <v>#N/A</v>
      </c>
      <c r="H2083" s="95">
        <f>SUMIFS('Details local delivery'!K:K,'Details local delivery'!G:G,'RECAP Delivery Plan '!A2083)</f>
        <v>0</v>
      </c>
      <c r="I2083" s="96">
        <f>SUMIFS('Details local delivery'!Y:Y,'Details local delivery'!B:B,A:A)</f>
        <v>0</v>
      </c>
      <c r="J2083" s="97" t="e">
        <f>AVERAGEIFS('Details local delivery'!W:W,'Details local delivery'!B:B,A2083)</f>
        <v>#DIV/0!</v>
      </c>
      <c r="K2083" s="96">
        <f>_xlfn.MAXIFS('Details local delivery'!Z:Z,'Details local delivery'!B:B,A2083)</f>
        <v>0</v>
      </c>
      <c r="L2083" s="96">
        <f>_xlfn.MAXIFS('Details local delivery'!AA:AA,'Details local delivery'!B:B,A2083)</f>
        <v>0</v>
      </c>
      <c r="M2083" s="96">
        <f>_xlfn.MAXIFS('Details local delivery'!AB:AB,'Details local delivery'!B:B,A2083)</f>
        <v>0</v>
      </c>
      <c r="N2083" s="104" t="e">
        <f t="shared" ref="N2083:N2146" si="317">+F2083/E2083</f>
        <v>#N/A</v>
      </c>
      <c r="O2083" s="104" t="e">
        <f t="shared" ref="O2083:O2146" si="318">+H2083/G2083</f>
        <v>#N/A</v>
      </c>
      <c r="P2083" s="99">
        <f t="shared" ref="P2083:P2146" si="319">K2083+L2083+M2083</f>
        <v>0</v>
      </c>
      <c r="Q2083" s="100">
        <f t="shared" ref="Q2083:Q2146" si="320">P2083+I2083</f>
        <v>0</v>
      </c>
      <c r="R2083" s="105" t="e">
        <f t="shared" ref="R2083:R2146" si="321">Q2083/P2083</f>
        <v>#DIV/0!</v>
      </c>
      <c r="S2083" s="101" t="e">
        <f t="shared" si="315"/>
        <v>#N/A</v>
      </c>
      <c r="T2083" s="102"/>
      <c r="U2083" s="107"/>
      <c r="V2083" s="5"/>
    </row>
    <row r="2084" spans="1:22" ht="15.6" hidden="1" x14ac:dyDescent="0.3">
      <c r="A2084" s="18"/>
      <c r="B2084" s="92" t="str">
        <f>+IFERROR(VLOOKUP(A2084,'Details local delivery'!B:C,2,0),"-")</f>
        <v>-</v>
      </c>
      <c r="C2084" s="93" t="str">
        <f t="shared" si="316"/>
        <v>-</v>
      </c>
      <c r="D2084" s="94" t="str">
        <f>+IFERROR(VLOOKUP(A2084,'Details local delivery'!B:E,4,0),"-")</f>
        <v>-</v>
      </c>
      <c r="E2084" s="94" t="e">
        <f>VLOOKUP(A2084,'Details local delivery'!B:L,11,0)</f>
        <v>#N/A</v>
      </c>
      <c r="F2084" s="94">
        <f>SUMIFS('Details local delivery'!M:M,'Details local delivery'!G:G,'RECAP Delivery Plan '!A2084)</f>
        <v>0</v>
      </c>
      <c r="G2084" s="94" t="e">
        <f>VLOOKUP(A2084,'Details local delivery'!B:J,9,0)</f>
        <v>#N/A</v>
      </c>
      <c r="H2084" s="95">
        <f>SUMIFS('Details local delivery'!K:K,'Details local delivery'!G:G,'RECAP Delivery Plan '!A2084)</f>
        <v>0</v>
      </c>
      <c r="I2084" s="96">
        <f>SUMIFS('Details local delivery'!Y:Y,'Details local delivery'!B:B,A:A)</f>
        <v>0</v>
      </c>
      <c r="J2084" s="97" t="e">
        <f>AVERAGEIFS('Details local delivery'!W:W,'Details local delivery'!B:B,A2084)</f>
        <v>#DIV/0!</v>
      </c>
      <c r="K2084" s="96">
        <f>_xlfn.MAXIFS('Details local delivery'!Z:Z,'Details local delivery'!B:B,A2084)</f>
        <v>0</v>
      </c>
      <c r="L2084" s="96">
        <f>_xlfn.MAXIFS('Details local delivery'!AA:AA,'Details local delivery'!B:B,A2084)</f>
        <v>0</v>
      </c>
      <c r="M2084" s="256">
        <f>IFERROR(_xlfn.MAXIFS('Details local delivery'!AB:AB,'Details local delivery'!B:B,A2084),"-")</f>
        <v>0</v>
      </c>
      <c r="N2084" s="104" t="e">
        <f t="shared" si="317"/>
        <v>#N/A</v>
      </c>
      <c r="O2084" s="104" t="e">
        <f t="shared" si="318"/>
        <v>#N/A</v>
      </c>
      <c r="P2084" s="99">
        <f t="shared" si="319"/>
        <v>0</v>
      </c>
      <c r="Q2084" s="100">
        <f t="shared" si="320"/>
        <v>0</v>
      </c>
      <c r="R2084" s="105" t="e">
        <f t="shared" si="321"/>
        <v>#DIV/0!</v>
      </c>
      <c r="S2084" s="101" t="e">
        <f t="shared" si="315"/>
        <v>#N/A</v>
      </c>
      <c r="T2084" s="102"/>
      <c r="U2084" s="107"/>
      <c r="V2084" s="5"/>
    </row>
    <row r="2085" spans="1:22" ht="15.6" hidden="1" x14ac:dyDescent="0.3">
      <c r="A2085" s="18"/>
      <c r="B2085" s="92" t="str">
        <f>+IFERROR(VLOOKUP(A2085,'Details local delivery'!B:C,2,0),"-")</f>
        <v>-</v>
      </c>
      <c r="C2085" s="93" t="str">
        <f t="shared" si="316"/>
        <v>-</v>
      </c>
      <c r="D2085" s="94" t="str">
        <f>+IFERROR(VLOOKUP(A2085,'Details local delivery'!B:E,4,0),"-")</f>
        <v>-</v>
      </c>
      <c r="E2085" s="94" t="e">
        <f>VLOOKUP(A2085,'Details local delivery'!B:L,11,0)</f>
        <v>#N/A</v>
      </c>
      <c r="F2085" s="94">
        <f>SUMIFS('Details local delivery'!M:M,'Details local delivery'!G:G,'RECAP Delivery Plan '!A2085)</f>
        <v>0</v>
      </c>
      <c r="G2085" s="94" t="e">
        <f>VLOOKUP(A2085,'Details local delivery'!B:J,9,0)</f>
        <v>#N/A</v>
      </c>
      <c r="H2085" s="95">
        <f>SUMIFS('Details local delivery'!K:K,'Details local delivery'!G:G,'RECAP Delivery Plan '!A2085)</f>
        <v>0</v>
      </c>
      <c r="I2085" s="96">
        <f>SUMIFS('Details local delivery'!Y:Y,'Details local delivery'!B:B,A:A)</f>
        <v>0</v>
      </c>
      <c r="J2085" s="97" t="e">
        <f>AVERAGEIFS('Details local delivery'!W:W,'Details local delivery'!B:B,A2085)</f>
        <v>#DIV/0!</v>
      </c>
      <c r="K2085" s="96">
        <f>_xlfn.MAXIFS('Details local delivery'!Z:Z,'Details local delivery'!B:B,A2085)</f>
        <v>0</v>
      </c>
      <c r="L2085" s="96">
        <f>_xlfn.MAXIFS('Details local delivery'!AA:AA,'Details local delivery'!B:B,A2085)</f>
        <v>0</v>
      </c>
      <c r="M2085" s="256">
        <f>IFERROR(_xlfn.MAXIFS('Details local delivery'!AB:AB,'Details local delivery'!B:B,A2085),"-")</f>
        <v>0</v>
      </c>
      <c r="N2085" s="104" t="e">
        <f t="shared" si="317"/>
        <v>#N/A</v>
      </c>
      <c r="O2085" s="104" t="e">
        <f t="shared" si="318"/>
        <v>#N/A</v>
      </c>
      <c r="P2085" s="99">
        <f t="shared" si="319"/>
        <v>0</v>
      </c>
      <c r="Q2085" s="100">
        <f t="shared" si="320"/>
        <v>0</v>
      </c>
      <c r="R2085" s="105" t="e">
        <f t="shared" si="321"/>
        <v>#DIV/0!</v>
      </c>
      <c r="S2085" s="101" t="e">
        <f t="shared" si="315"/>
        <v>#N/A</v>
      </c>
      <c r="T2085" s="102"/>
      <c r="U2085" s="107"/>
      <c r="V2085" s="5"/>
    </row>
    <row r="2086" spans="1:22" ht="15.6" hidden="1" x14ac:dyDescent="0.3">
      <c r="A2086" s="18"/>
      <c r="B2086" s="92" t="str">
        <f>+IFERROR(VLOOKUP(A2086,'Details local delivery'!B:C,2,0),"-")</f>
        <v>-</v>
      </c>
      <c r="C2086" s="93" t="str">
        <f t="shared" si="316"/>
        <v>-</v>
      </c>
      <c r="D2086" s="94" t="str">
        <f>+IFERROR(VLOOKUP(A2086,'Details local delivery'!B:E,4,0),"-")</f>
        <v>-</v>
      </c>
      <c r="E2086" s="94" t="e">
        <f>VLOOKUP(A2086,'Details local delivery'!B:L,11,0)</f>
        <v>#N/A</v>
      </c>
      <c r="F2086" s="94">
        <f>SUMIFS('Details local delivery'!M:M,'Details local delivery'!G:G,'RECAP Delivery Plan '!A2086)</f>
        <v>0</v>
      </c>
      <c r="G2086" s="94" t="e">
        <f>VLOOKUP(A2086,'Details local delivery'!B:J,9,0)</f>
        <v>#N/A</v>
      </c>
      <c r="H2086" s="95">
        <f>SUMIFS('Details local delivery'!K:K,'Details local delivery'!G:G,'RECAP Delivery Plan '!A2086)</f>
        <v>0</v>
      </c>
      <c r="I2086" s="96">
        <f>SUMIFS('Details local delivery'!Y:Y,'Details local delivery'!B:B,A:A)</f>
        <v>0</v>
      </c>
      <c r="J2086" s="97" t="e">
        <f>AVERAGEIFS('Details local delivery'!W:W,'Details local delivery'!B:B,A2086)</f>
        <v>#DIV/0!</v>
      </c>
      <c r="K2086" s="96">
        <f>_xlfn.MAXIFS('Details local delivery'!Z:Z,'Details local delivery'!B:B,A2086)</f>
        <v>0</v>
      </c>
      <c r="L2086" s="96">
        <f>_xlfn.MAXIFS('Details local delivery'!AA:AA,'Details local delivery'!B:B,A2086)</f>
        <v>0</v>
      </c>
      <c r="M2086" s="256">
        <f>IFERROR(_xlfn.MAXIFS('Details local delivery'!AB:AB,'Details local delivery'!B:B,A2086),"-")</f>
        <v>0</v>
      </c>
      <c r="N2086" s="104" t="e">
        <f t="shared" si="317"/>
        <v>#N/A</v>
      </c>
      <c r="O2086" s="104" t="e">
        <f t="shared" si="318"/>
        <v>#N/A</v>
      </c>
      <c r="P2086" s="99">
        <f t="shared" si="319"/>
        <v>0</v>
      </c>
      <c r="Q2086" s="100">
        <f t="shared" si="320"/>
        <v>0</v>
      </c>
      <c r="R2086" s="105" t="e">
        <f t="shared" si="321"/>
        <v>#DIV/0!</v>
      </c>
      <c r="S2086" s="101" t="e">
        <f t="shared" si="315"/>
        <v>#N/A</v>
      </c>
      <c r="T2086" s="102"/>
      <c r="U2086" s="107"/>
      <c r="V2086" s="5"/>
    </row>
    <row r="2087" spans="1:22" ht="15.6" hidden="1" x14ac:dyDescent="0.3">
      <c r="A2087" s="18"/>
      <c r="B2087" s="92" t="str">
        <f>+IFERROR(VLOOKUP(A2087,'Details local delivery'!B:C,2,0),"-")</f>
        <v>-</v>
      </c>
      <c r="C2087" s="93" t="str">
        <f t="shared" si="316"/>
        <v>-</v>
      </c>
      <c r="D2087" s="94" t="str">
        <f>+IFERROR(VLOOKUP(A2087,'Details local delivery'!B:E,4,0),"-")</f>
        <v>-</v>
      </c>
      <c r="E2087" s="94" t="e">
        <f>VLOOKUP(A2087,'Details local delivery'!B:L,11,0)</f>
        <v>#N/A</v>
      </c>
      <c r="F2087" s="94">
        <f>SUMIFS('Details local delivery'!M:M,'Details local delivery'!G:G,'RECAP Delivery Plan '!A2087)</f>
        <v>0</v>
      </c>
      <c r="G2087" s="94" t="e">
        <f>VLOOKUP(A2087,'Details local delivery'!B:J,9,0)</f>
        <v>#N/A</v>
      </c>
      <c r="H2087" s="95">
        <f>SUMIFS('Details local delivery'!K:K,'Details local delivery'!G:G,'RECAP Delivery Plan '!A2087)</f>
        <v>0</v>
      </c>
      <c r="I2087" s="96">
        <f>SUMIFS('Details local delivery'!Y:Y,'Details local delivery'!B:B,A:A)</f>
        <v>0</v>
      </c>
      <c r="J2087" s="97" t="e">
        <f>AVERAGEIFS('Details local delivery'!W:W,'Details local delivery'!B:B,A2087)</f>
        <v>#DIV/0!</v>
      </c>
      <c r="K2087" s="96">
        <f>_xlfn.MAXIFS('Details local delivery'!Z:Z,'Details local delivery'!B:B,A2087)</f>
        <v>0</v>
      </c>
      <c r="L2087" s="96">
        <f>_xlfn.MAXIFS('Details local delivery'!AA:AA,'Details local delivery'!B:B,A2087)</f>
        <v>0</v>
      </c>
      <c r="M2087" s="256">
        <f>IFERROR(_xlfn.MAXIFS('Details local delivery'!AB:AB,'Details local delivery'!B:B,A2087),"-")</f>
        <v>0</v>
      </c>
      <c r="N2087" s="104" t="e">
        <f t="shared" si="317"/>
        <v>#N/A</v>
      </c>
      <c r="O2087" s="104" t="e">
        <f t="shared" si="318"/>
        <v>#N/A</v>
      </c>
      <c r="P2087" s="99">
        <f t="shared" si="319"/>
        <v>0</v>
      </c>
      <c r="Q2087" s="100">
        <f t="shared" si="320"/>
        <v>0</v>
      </c>
      <c r="R2087" s="105" t="e">
        <f t="shared" si="321"/>
        <v>#DIV/0!</v>
      </c>
      <c r="S2087" s="101" t="e">
        <f t="shared" si="315"/>
        <v>#N/A</v>
      </c>
      <c r="T2087" s="102"/>
      <c r="U2087" s="107"/>
      <c r="V2087" s="5"/>
    </row>
    <row r="2088" spans="1:22" ht="15.6" hidden="1" x14ac:dyDescent="0.3">
      <c r="A2088" s="18"/>
      <c r="B2088" s="92" t="str">
        <f>+IFERROR(VLOOKUP(A2088,'Details local delivery'!B:C,2,0),"-")</f>
        <v>-</v>
      </c>
      <c r="C2088" s="93" t="str">
        <f t="shared" si="316"/>
        <v>-</v>
      </c>
      <c r="D2088" s="94" t="str">
        <f>+IFERROR(VLOOKUP(A2088,'Details local delivery'!B:E,4,0),"-")</f>
        <v>-</v>
      </c>
      <c r="E2088" s="94" t="e">
        <f>VLOOKUP(A2088,'Details local delivery'!B:L,11,0)</f>
        <v>#N/A</v>
      </c>
      <c r="F2088" s="94">
        <f>SUMIFS('Details local delivery'!M:M,'Details local delivery'!G:G,'RECAP Delivery Plan '!A2088)</f>
        <v>0</v>
      </c>
      <c r="G2088" s="94" t="e">
        <f>VLOOKUP(A2088,'Details local delivery'!B:J,9,0)</f>
        <v>#N/A</v>
      </c>
      <c r="H2088" s="95">
        <f>SUMIFS('Details local delivery'!K:K,'Details local delivery'!G:G,'RECAP Delivery Plan '!A2088)</f>
        <v>0</v>
      </c>
      <c r="I2088" s="96">
        <f>SUMIFS('Details local delivery'!Y:Y,'Details local delivery'!B:B,A:A)</f>
        <v>0</v>
      </c>
      <c r="J2088" s="97" t="e">
        <f>AVERAGEIFS('Details local delivery'!W:W,'Details local delivery'!B:B,A2088)</f>
        <v>#DIV/0!</v>
      </c>
      <c r="K2088" s="96">
        <f>_xlfn.MAXIFS('Details local delivery'!Z:Z,'Details local delivery'!B:B,A2088)</f>
        <v>0</v>
      </c>
      <c r="L2088" s="96">
        <f>_xlfn.MAXIFS('Details local delivery'!AA:AA,'Details local delivery'!B:B,A2088)</f>
        <v>0</v>
      </c>
      <c r="M2088" s="256">
        <f>IFERROR(_xlfn.MAXIFS('Details local delivery'!AB:AB,'Details local delivery'!B:B,A2088),"-")</f>
        <v>0</v>
      </c>
      <c r="N2088" s="104" t="e">
        <f t="shared" si="317"/>
        <v>#N/A</v>
      </c>
      <c r="O2088" s="104" t="e">
        <f t="shared" si="318"/>
        <v>#N/A</v>
      </c>
      <c r="P2088" s="99">
        <f t="shared" si="319"/>
        <v>0</v>
      </c>
      <c r="Q2088" s="100">
        <f t="shared" si="320"/>
        <v>0</v>
      </c>
      <c r="R2088" s="105" t="e">
        <f t="shared" si="321"/>
        <v>#DIV/0!</v>
      </c>
      <c r="S2088" s="101" t="e">
        <f t="shared" si="315"/>
        <v>#N/A</v>
      </c>
      <c r="T2088" s="102"/>
      <c r="U2088" s="107"/>
      <c r="V2088" s="5"/>
    </row>
    <row r="2089" spans="1:22" ht="15.6" hidden="1" x14ac:dyDescent="0.3">
      <c r="A2089" s="18"/>
      <c r="B2089" s="92" t="str">
        <f>+IFERROR(VLOOKUP(A2089,'Details local delivery'!B:C,2,0),"-")</f>
        <v>-</v>
      </c>
      <c r="C2089" s="93" t="str">
        <f t="shared" si="316"/>
        <v>-</v>
      </c>
      <c r="D2089" s="94" t="str">
        <f>+IFERROR(VLOOKUP(A2089,'Details local delivery'!B:E,4,0),"-")</f>
        <v>-</v>
      </c>
      <c r="E2089" s="94" t="e">
        <f>VLOOKUP(A2089,'Details local delivery'!B:L,11,0)</f>
        <v>#N/A</v>
      </c>
      <c r="F2089" s="94">
        <f>SUMIFS('Details local delivery'!M:M,'Details local delivery'!G:G,'RECAP Delivery Plan '!A2089)</f>
        <v>0</v>
      </c>
      <c r="G2089" s="94" t="e">
        <f>VLOOKUP(A2089,'Details local delivery'!B:J,9,0)</f>
        <v>#N/A</v>
      </c>
      <c r="H2089" s="95">
        <f>SUMIFS('Details local delivery'!K:K,'Details local delivery'!G:G,'RECAP Delivery Plan '!A2089)</f>
        <v>0</v>
      </c>
      <c r="I2089" s="96">
        <f>SUMIFS('Details local delivery'!Y:Y,'Details local delivery'!B:B,A:A)</f>
        <v>0</v>
      </c>
      <c r="J2089" s="97" t="e">
        <f>AVERAGEIFS('Details local delivery'!W:W,'Details local delivery'!B:B,A2089)</f>
        <v>#DIV/0!</v>
      </c>
      <c r="K2089" s="96">
        <f>_xlfn.MAXIFS('Details local delivery'!Z:Z,'Details local delivery'!B:B,A2089)</f>
        <v>0</v>
      </c>
      <c r="L2089" s="96">
        <f>_xlfn.MAXIFS('Details local delivery'!AA:AA,'Details local delivery'!B:B,A2089)</f>
        <v>0</v>
      </c>
      <c r="M2089" s="96">
        <f>_xlfn.MAXIFS('Details local delivery'!AB:AB,'Details local delivery'!B:B,A2089)</f>
        <v>0</v>
      </c>
      <c r="N2089" s="104" t="e">
        <f t="shared" si="317"/>
        <v>#N/A</v>
      </c>
      <c r="O2089" s="104" t="e">
        <f t="shared" si="318"/>
        <v>#N/A</v>
      </c>
      <c r="P2089" s="99">
        <f t="shared" si="319"/>
        <v>0</v>
      </c>
      <c r="Q2089" s="100">
        <f t="shared" si="320"/>
        <v>0</v>
      </c>
      <c r="R2089" s="105" t="e">
        <f t="shared" si="321"/>
        <v>#DIV/0!</v>
      </c>
      <c r="S2089" s="101" t="e">
        <f t="shared" si="315"/>
        <v>#N/A</v>
      </c>
      <c r="T2089" s="102"/>
      <c r="U2089" s="107"/>
      <c r="V2089" s="5"/>
    </row>
    <row r="2090" spans="1:22" ht="15.6" hidden="1" x14ac:dyDescent="0.3">
      <c r="A2090" s="18"/>
      <c r="B2090" s="92" t="str">
        <f>+IFERROR(VLOOKUP(A2090,'Details local delivery'!B:C,2,0),"-")</f>
        <v>-</v>
      </c>
      <c r="C2090" s="93" t="str">
        <f t="shared" si="316"/>
        <v>-</v>
      </c>
      <c r="D2090" s="94" t="str">
        <f>+IFERROR(VLOOKUP(A2090,'Details local delivery'!B:E,4,0),"-")</f>
        <v>-</v>
      </c>
      <c r="E2090" s="94" t="e">
        <f>VLOOKUP(A2090,'Details local delivery'!B:L,11,0)</f>
        <v>#N/A</v>
      </c>
      <c r="F2090" s="94">
        <f>SUMIFS('Details local delivery'!M:M,'Details local delivery'!G:G,'RECAP Delivery Plan '!A2090)</f>
        <v>0</v>
      </c>
      <c r="G2090" s="94" t="e">
        <f>VLOOKUP(A2090,'Details local delivery'!B:J,9,0)</f>
        <v>#N/A</v>
      </c>
      <c r="H2090" s="95">
        <f>SUMIFS('Details local delivery'!K:K,'Details local delivery'!G:G,'RECAP Delivery Plan '!A2090)</f>
        <v>0</v>
      </c>
      <c r="I2090" s="96">
        <f>SUMIFS('Details local delivery'!Y:Y,'Details local delivery'!B:B,A:A)</f>
        <v>0</v>
      </c>
      <c r="J2090" s="97" t="e">
        <f>AVERAGEIFS('Details local delivery'!W:W,'Details local delivery'!B:B,A2090)</f>
        <v>#DIV/0!</v>
      </c>
      <c r="K2090" s="96">
        <f>_xlfn.MAXIFS('Details local delivery'!Z:Z,'Details local delivery'!B:B,A2090)</f>
        <v>0</v>
      </c>
      <c r="L2090" s="96">
        <f>_xlfn.MAXIFS('Details local delivery'!AA:AA,'Details local delivery'!B:B,A2090)</f>
        <v>0</v>
      </c>
      <c r="M2090" s="96">
        <f>_xlfn.MAXIFS('Details local delivery'!AB:AB,'Details local delivery'!B:B,A2090)</f>
        <v>0</v>
      </c>
      <c r="N2090" s="104" t="e">
        <f t="shared" si="317"/>
        <v>#N/A</v>
      </c>
      <c r="O2090" s="104" t="e">
        <f t="shared" si="318"/>
        <v>#N/A</v>
      </c>
      <c r="P2090" s="99">
        <f t="shared" si="319"/>
        <v>0</v>
      </c>
      <c r="Q2090" s="100">
        <f t="shared" si="320"/>
        <v>0</v>
      </c>
      <c r="R2090" s="105" t="e">
        <f t="shared" si="321"/>
        <v>#DIV/0!</v>
      </c>
      <c r="S2090" s="101" t="e">
        <f t="shared" si="315"/>
        <v>#N/A</v>
      </c>
      <c r="T2090" s="102"/>
      <c r="U2090" s="107"/>
      <c r="V2090" s="5"/>
    </row>
    <row r="2091" spans="1:22" ht="15.6" hidden="1" x14ac:dyDescent="0.3">
      <c r="A2091" s="18"/>
      <c r="B2091" s="92" t="str">
        <f>+IFERROR(VLOOKUP(A2091,'Details local delivery'!B:C,2,0),"-")</f>
        <v>-</v>
      </c>
      <c r="C2091" s="93" t="str">
        <f t="shared" si="316"/>
        <v>-</v>
      </c>
      <c r="D2091" s="94" t="str">
        <f>+IFERROR(VLOOKUP(A2091,'Details local delivery'!B:E,4,0),"-")</f>
        <v>-</v>
      </c>
      <c r="E2091" s="94" t="e">
        <f>VLOOKUP(A2091,'Details local delivery'!B:L,11,0)</f>
        <v>#N/A</v>
      </c>
      <c r="F2091" s="94">
        <f>SUMIFS('Details local delivery'!M:M,'Details local delivery'!G:G,'RECAP Delivery Plan '!A2091)</f>
        <v>0</v>
      </c>
      <c r="G2091" s="94" t="e">
        <f>VLOOKUP(A2091,'Details local delivery'!B:J,9,0)</f>
        <v>#N/A</v>
      </c>
      <c r="H2091" s="95">
        <f>SUMIFS('Details local delivery'!K:K,'Details local delivery'!G:G,'RECAP Delivery Plan '!A2091)</f>
        <v>0</v>
      </c>
      <c r="I2091" s="96">
        <f>SUMIFS('Details local delivery'!Y:Y,'Details local delivery'!B:B,A:A)</f>
        <v>0</v>
      </c>
      <c r="J2091" s="97" t="e">
        <f>AVERAGEIFS('Details local delivery'!W:W,'Details local delivery'!B:B,A2091)</f>
        <v>#DIV/0!</v>
      </c>
      <c r="K2091" s="96">
        <f>_xlfn.MAXIFS('Details local delivery'!Z:Z,'Details local delivery'!B:B,A2091)</f>
        <v>0</v>
      </c>
      <c r="L2091" s="96">
        <f>_xlfn.MAXIFS('Details local delivery'!AA:AA,'Details local delivery'!B:B,A2091)</f>
        <v>0</v>
      </c>
      <c r="M2091" s="256">
        <f>IFERROR(_xlfn.MAXIFS('Details local delivery'!AB:AB,'Details local delivery'!B:B,A2091),"-")</f>
        <v>0</v>
      </c>
      <c r="N2091" s="104" t="e">
        <f t="shared" si="317"/>
        <v>#N/A</v>
      </c>
      <c r="O2091" s="104" t="e">
        <f t="shared" si="318"/>
        <v>#N/A</v>
      </c>
      <c r="P2091" s="99">
        <f t="shared" si="319"/>
        <v>0</v>
      </c>
      <c r="Q2091" s="100">
        <f t="shared" si="320"/>
        <v>0</v>
      </c>
      <c r="R2091" s="105" t="e">
        <f t="shared" si="321"/>
        <v>#DIV/0!</v>
      </c>
      <c r="S2091" s="101" t="e">
        <f t="shared" si="315"/>
        <v>#N/A</v>
      </c>
      <c r="T2091" s="102"/>
      <c r="U2091" s="107"/>
      <c r="V2091" s="5"/>
    </row>
    <row r="2092" spans="1:22" ht="15.6" hidden="1" x14ac:dyDescent="0.3">
      <c r="A2092" s="18"/>
      <c r="B2092" s="92" t="str">
        <f>+IFERROR(VLOOKUP(A2092,'Details local delivery'!B:C,2,0),"-")</f>
        <v>-</v>
      </c>
      <c r="C2092" s="93" t="str">
        <f t="shared" si="316"/>
        <v>-</v>
      </c>
      <c r="D2092" s="94" t="str">
        <f>+IFERROR(VLOOKUP(A2092,'Details local delivery'!B:E,4,0),"-")</f>
        <v>-</v>
      </c>
      <c r="E2092" s="94" t="e">
        <f>VLOOKUP(A2092,'Details local delivery'!B:L,11,0)</f>
        <v>#N/A</v>
      </c>
      <c r="F2092" s="94">
        <f>SUMIFS('Details local delivery'!M:M,'Details local delivery'!G:G,'RECAP Delivery Plan '!A2092)</f>
        <v>0</v>
      </c>
      <c r="G2092" s="94" t="e">
        <f>VLOOKUP(A2092,'Details local delivery'!B:J,9,0)</f>
        <v>#N/A</v>
      </c>
      <c r="H2092" s="95">
        <f>SUMIFS('Details local delivery'!K:K,'Details local delivery'!G:G,'RECAP Delivery Plan '!A2092)</f>
        <v>0</v>
      </c>
      <c r="I2092" s="96">
        <f>SUMIFS('Details local delivery'!Y:Y,'Details local delivery'!B:B,A:A)</f>
        <v>0</v>
      </c>
      <c r="J2092" s="97" t="e">
        <f>AVERAGEIFS('Details local delivery'!W:W,'Details local delivery'!B:B,A2092)</f>
        <v>#DIV/0!</v>
      </c>
      <c r="K2092" s="96">
        <f>_xlfn.MAXIFS('Details local delivery'!Z:Z,'Details local delivery'!B:B,A2092)</f>
        <v>0</v>
      </c>
      <c r="L2092" s="96">
        <f>_xlfn.MAXIFS('Details local delivery'!AA:AA,'Details local delivery'!B:B,A2092)</f>
        <v>0</v>
      </c>
      <c r="M2092" s="256">
        <f>IFERROR(_xlfn.MAXIFS('Details local delivery'!AB:AB,'Details local delivery'!B:B,A2092),"-")</f>
        <v>0</v>
      </c>
      <c r="N2092" s="104" t="e">
        <f t="shared" si="317"/>
        <v>#N/A</v>
      </c>
      <c r="O2092" s="104" t="e">
        <f t="shared" si="318"/>
        <v>#N/A</v>
      </c>
      <c r="P2092" s="99">
        <f t="shared" si="319"/>
        <v>0</v>
      </c>
      <c r="Q2092" s="100">
        <f t="shared" si="320"/>
        <v>0</v>
      </c>
      <c r="R2092" s="105" t="e">
        <f t="shared" si="321"/>
        <v>#DIV/0!</v>
      </c>
      <c r="S2092" s="101" t="e">
        <f t="shared" si="315"/>
        <v>#N/A</v>
      </c>
      <c r="T2092" s="102"/>
      <c r="U2092" s="107"/>
      <c r="V2092" s="5"/>
    </row>
    <row r="2093" spans="1:22" ht="15.6" hidden="1" x14ac:dyDescent="0.3">
      <c r="A2093" s="18"/>
      <c r="B2093" s="92" t="str">
        <f>+IFERROR(VLOOKUP(A2093,'Details local delivery'!B:C,2,0),"-")</f>
        <v>-</v>
      </c>
      <c r="C2093" s="93" t="str">
        <f t="shared" si="316"/>
        <v>-</v>
      </c>
      <c r="D2093" s="94" t="str">
        <f>+IFERROR(VLOOKUP(A2093,'Details local delivery'!B:E,4,0),"-")</f>
        <v>-</v>
      </c>
      <c r="E2093" s="94" t="e">
        <f>VLOOKUP(A2093,'Details local delivery'!B:L,11,0)</f>
        <v>#N/A</v>
      </c>
      <c r="F2093" s="94">
        <f>SUMIFS('Details local delivery'!M:M,'Details local delivery'!G:G,'RECAP Delivery Plan '!A2093)</f>
        <v>0</v>
      </c>
      <c r="G2093" s="94" t="e">
        <f>VLOOKUP(A2093,'Details local delivery'!B:J,9,0)</f>
        <v>#N/A</v>
      </c>
      <c r="H2093" s="95">
        <f>SUMIFS('Details local delivery'!K:K,'Details local delivery'!G:G,'RECAP Delivery Plan '!A2093)</f>
        <v>0</v>
      </c>
      <c r="I2093" s="96">
        <f>SUMIFS('Details local delivery'!Y:Y,'Details local delivery'!B:B,A:A)</f>
        <v>0</v>
      </c>
      <c r="J2093" s="97" t="e">
        <f>AVERAGEIFS('Details local delivery'!W:W,'Details local delivery'!B:B,A2093)</f>
        <v>#DIV/0!</v>
      </c>
      <c r="K2093" s="96">
        <f>_xlfn.MAXIFS('Details local delivery'!Z:Z,'Details local delivery'!B:B,A2093)</f>
        <v>0</v>
      </c>
      <c r="L2093" s="96">
        <f>_xlfn.MAXIFS('Details local delivery'!AA:AA,'Details local delivery'!B:B,A2093)</f>
        <v>0</v>
      </c>
      <c r="M2093" s="256">
        <f>IFERROR(_xlfn.MAXIFS('Details local delivery'!AB:AB,'Details local delivery'!B:B,A2093),"-")</f>
        <v>0</v>
      </c>
      <c r="N2093" s="104" t="e">
        <f t="shared" si="317"/>
        <v>#N/A</v>
      </c>
      <c r="O2093" s="104" t="e">
        <f t="shared" si="318"/>
        <v>#N/A</v>
      </c>
      <c r="P2093" s="99">
        <f t="shared" si="319"/>
        <v>0</v>
      </c>
      <c r="Q2093" s="100">
        <f t="shared" si="320"/>
        <v>0</v>
      </c>
      <c r="R2093" s="105" t="e">
        <f t="shared" si="321"/>
        <v>#DIV/0!</v>
      </c>
      <c r="S2093" s="101" t="e">
        <f t="shared" si="315"/>
        <v>#N/A</v>
      </c>
      <c r="T2093" s="102"/>
      <c r="U2093" s="107"/>
      <c r="V2093" s="5"/>
    </row>
    <row r="2094" spans="1:22" ht="15.6" hidden="1" x14ac:dyDescent="0.3">
      <c r="A2094" s="18"/>
      <c r="B2094" s="92" t="str">
        <f>+IFERROR(VLOOKUP(A2094,'Details local delivery'!B:C,2,0),"-")</f>
        <v>-</v>
      </c>
      <c r="C2094" s="93" t="str">
        <f t="shared" si="316"/>
        <v>-</v>
      </c>
      <c r="D2094" s="94" t="str">
        <f>+IFERROR(VLOOKUP(A2094,'Details local delivery'!B:E,4,0),"-")</f>
        <v>-</v>
      </c>
      <c r="E2094" s="94" t="e">
        <f>VLOOKUP(A2094,'Details local delivery'!B:L,11,0)</f>
        <v>#N/A</v>
      </c>
      <c r="F2094" s="94">
        <f>SUMIFS('Details local delivery'!M:M,'Details local delivery'!G:G,'RECAP Delivery Plan '!A2094)</f>
        <v>0</v>
      </c>
      <c r="G2094" s="94" t="e">
        <f>VLOOKUP(A2094,'Details local delivery'!B:J,9,0)</f>
        <v>#N/A</v>
      </c>
      <c r="H2094" s="95">
        <f>SUMIFS('Details local delivery'!K:K,'Details local delivery'!G:G,'RECAP Delivery Plan '!A2094)</f>
        <v>0</v>
      </c>
      <c r="I2094" s="96">
        <f>SUMIFS('Details local delivery'!Y:Y,'Details local delivery'!B:B,A:A)</f>
        <v>0</v>
      </c>
      <c r="J2094" s="97" t="e">
        <f>AVERAGEIFS('Details local delivery'!W:W,'Details local delivery'!B:B,A2094)</f>
        <v>#DIV/0!</v>
      </c>
      <c r="K2094" s="96">
        <f>_xlfn.MAXIFS('Details local delivery'!Z:Z,'Details local delivery'!B:B,A2094)</f>
        <v>0</v>
      </c>
      <c r="L2094" s="96">
        <f>_xlfn.MAXIFS('Details local delivery'!AA:AA,'Details local delivery'!B:B,A2094)</f>
        <v>0</v>
      </c>
      <c r="M2094" s="96">
        <f>_xlfn.MAXIFS('Details local delivery'!AB:AB,'Details local delivery'!B:B,A2094)</f>
        <v>0</v>
      </c>
      <c r="N2094" s="104" t="e">
        <f t="shared" si="317"/>
        <v>#N/A</v>
      </c>
      <c r="O2094" s="104" t="e">
        <f t="shared" si="318"/>
        <v>#N/A</v>
      </c>
      <c r="P2094" s="99">
        <f t="shared" si="319"/>
        <v>0</v>
      </c>
      <c r="Q2094" s="100">
        <f t="shared" si="320"/>
        <v>0</v>
      </c>
      <c r="R2094" s="105" t="e">
        <f t="shared" si="321"/>
        <v>#DIV/0!</v>
      </c>
      <c r="S2094" s="101" t="e">
        <f t="shared" si="315"/>
        <v>#N/A</v>
      </c>
      <c r="T2094" s="102"/>
      <c r="U2094" s="107"/>
      <c r="V2094" s="5"/>
    </row>
    <row r="2095" spans="1:22" ht="15.6" hidden="1" x14ac:dyDescent="0.3">
      <c r="A2095" s="18"/>
      <c r="B2095" s="92" t="str">
        <f>+IFERROR(VLOOKUP(A2095,'Details local delivery'!B:C,2,0),"-")</f>
        <v>-</v>
      </c>
      <c r="C2095" s="93" t="str">
        <f t="shared" si="316"/>
        <v>-</v>
      </c>
      <c r="D2095" s="94" t="str">
        <f>+IFERROR(VLOOKUP(A2095,'Details local delivery'!B:E,4,0),"-")</f>
        <v>-</v>
      </c>
      <c r="E2095" s="94" t="e">
        <f>VLOOKUP(A2095,'Details local delivery'!B:L,11,0)</f>
        <v>#N/A</v>
      </c>
      <c r="F2095" s="94">
        <f>SUMIFS('Details local delivery'!M:M,'Details local delivery'!G:G,'RECAP Delivery Plan '!A2095)</f>
        <v>0</v>
      </c>
      <c r="G2095" s="94" t="e">
        <f>VLOOKUP(A2095,'Details local delivery'!B:J,9,0)</f>
        <v>#N/A</v>
      </c>
      <c r="H2095" s="95">
        <f>SUMIFS('Details local delivery'!K:K,'Details local delivery'!G:G,'RECAP Delivery Plan '!A2095)</f>
        <v>0</v>
      </c>
      <c r="I2095" s="96">
        <f>SUMIFS('Details local delivery'!Y:Y,'Details local delivery'!B:B,A:A)</f>
        <v>0</v>
      </c>
      <c r="J2095" s="97" t="e">
        <f>AVERAGEIFS('Details local delivery'!W:W,'Details local delivery'!B:B,A2095)</f>
        <v>#DIV/0!</v>
      </c>
      <c r="K2095" s="96">
        <f>_xlfn.MAXIFS('Details local delivery'!Z:Z,'Details local delivery'!B:B,A2095)</f>
        <v>0</v>
      </c>
      <c r="L2095" s="96">
        <f>_xlfn.MAXIFS('Details local delivery'!AA:AA,'Details local delivery'!B:B,A2095)</f>
        <v>0</v>
      </c>
      <c r="M2095" s="96">
        <f>_xlfn.MAXIFS('Details local delivery'!AB:AB,'Details local delivery'!B:B,A2095)</f>
        <v>0</v>
      </c>
      <c r="N2095" s="104" t="e">
        <f t="shared" si="317"/>
        <v>#N/A</v>
      </c>
      <c r="O2095" s="104" t="e">
        <f t="shared" si="318"/>
        <v>#N/A</v>
      </c>
      <c r="P2095" s="99">
        <f t="shared" si="319"/>
        <v>0</v>
      </c>
      <c r="Q2095" s="100">
        <f t="shared" si="320"/>
        <v>0</v>
      </c>
      <c r="R2095" s="105" t="e">
        <f t="shared" si="321"/>
        <v>#DIV/0!</v>
      </c>
      <c r="S2095" s="101" t="e">
        <f t="shared" si="315"/>
        <v>#N/A</v>
      </c>
      <c r="T2095" s="102"/>
      <c r="U2095" s="107"/>
      <c r="V2095" s="5"/>
    </row>
    <row r="2096" spans="1:22" ht="15.6" hidden="1" x14ac:dyDescent="0.3">
      <c r="A2096" s="18"/>
      <c r="B2096" s="92" t="str">
        <f>+IFERROR(VLOOKUP(A2096,'Details local delivery'!B:C,2,0),"-")</f>
        <v>-</v>
      </c>
      <c r="C2096" s="93" t="str">
        <f t="shared" si="316"/>
        <v>-</v>
      </c>
      <c r="D2096" s="94" t="str">
        <f>+IFERROR(VLOOKUP(A2096,'Details local delivery'!B:E,4,0),"-")</f>
        <v>-</v>
      </c>
      <c r="E2096" s="94" t="e">
        <f>VLOOKUP(A2096,'Details local delivery'!B:L,11,0)</f>
        <v>#N/A</v>
      </c>
      <c r="F2096" s="94">
        <f>SUMIFS('Details local delivery'!M:M,'Details local delivery'!G:G,'RECAP Delivery Plan '!A2096)</f>
        <v>0</v>
      </c>
      <c r="G2096" s="94" t="e">
        <f>VLOOKUP(A2096,'Details local delivery'!B:J,9,0)</f>
        <v>#N/A</v>
      </c>
      <c r="H2096" s="95">
        <f>SUMIFS('Details local delivery'!K:K,'Details local delivery'!G:G,'RECAP Delivery Plan '!A2096)</f>
        <v>0</v>
      </c>
      <c r="I2096" s="96">
        <f>SUMIFS('Details local delivery'!Y:Y,'Details local delivery'!B:B,A:A)</f>
        <v>0</v>
      </c>
      <c r="J2096" s="97" t="e">
        <f>AVERAGEIFS('Details local delivery'!W:W,'Details local delivery'!B:B,A2096)</f>
        <v>#DIV/0!</v>
      </c>
      <c r="K2096" s="96">
        <f>_xlfn.MAXIFS('Details local delivery'!Z:Z,'Details local delivery'!B:B,A2096)</f>
        <v>0</v>
      </c>
      <c r="L2096" s="96">
        <f>_xlfn.MAXIFS('Details local delivery'!AA:AA,'Details local delivery'!B:B,A2096)</f>
        <v>0</v>
      </c>
      <c r="M2096" s="256">
        <f>IFERROR(_xlfn.MAXIFS('Details local delivery'!AB:AB,'Details local delivery'!B:B,A2096),"-")</f>
        <v>0</v>
      </c>
      <c r="N2096" s="104" t="e">
        <f t="shared" si="317"/>
        <v>#N/A</v>
      </c>
      <c r="O2096" s="104" t="e">
        <f t="shared" si="318"/>
        <v>#N/A</v>
      </c>
      <c r="P2096" s="99">
        <f t="shared" si="319"/>
        <v>0</v>
      </c>
      <c r="Q2096" s="100">
        <f t="shared" si="320"/>
        <v>0</v>
      </c>
      <c r="R2096" s="105" t="e">
        <f t="shared" si="321"/>
        <v>#DIV/0!</v>
      </c>
      <c r="S2096" s="101" t="e">
        <f t="shared" si="315"/>
        <v>#N/A</v>
      </c>
      <c r="T2096" s="102"/>
      <c r="U2096" s="107"/>
      <c r="V2096" s="5"/>
    </row>
    <row r="2097" spans="1:22" ht="15.6" hidden="1" x14ac:dyDescent="0.3">
      <c r="A2097" s="18"/>
      <c r="B2097" s="92" t="str">
        <f>+IFERROR(VLOOKUP(A2097,'Details local delivery'!B:C,2,0),"-")</f>
        <v>-</v>
      </c>
      <c r="C2097" s="93" t="str">
        <f t="shared" si="316"/>
        <v>-</v>
      </c>
      <c r="D2097" s="94" t="str">
        <f>+IFERROR(VLOOKUP(A2097,'Details local delivery'!B:E,4,0),"-")</f>
        <v>-</v>
      </c>
      <c r="E2097" s="94" t="e">
        <f>VLOOKUP(A2097,'Details local delivery'!B:L,11,0)</f>
        <v>#N/A</v>
      </c>
      <c r="F2097" s="94">
        <f>SUMIFS('Details local delivery'!M:M,'Details local delivery'!G:G,'RECAP Delivery Plan '!A2097)</f>
        <v>0</v>
      </c>
      <c r="G2097" s="94" t="e">
        <f>VLOOKUP(A2097,'Details local delivery'!B:J,9,0)</f>
        <v>#N/A</v>
      </c>
      <c r="H2097" s="95">
        <f>SUMIFS('Details local delivery'!K:K,'Details local delivery'!G:G,'RECAP Delivery Plan '!A2097)</f>
        <v>0</v>
      </c>
      <c r="I2097" s="96">
        <f>SUMIFS('Details local delivery'!Y:Y,'Details local delivery'!B:B,A:A)</f>
        <v>0</v>
      </c>
      <c r="J2097" s="97" t="e">
        <f>AVERAGEIFS('Details local delivery'!W:W,'Details local delivery'!B:B,A2097)</f>
        <v>#DIV/0!</v>
      </c>
      <c r="K2097" s="96">
        <f>_xlfn.MAXIFS('Details local delivery'!Z:Z,'Details local delivery'!B:B,A2097)</f>
        <v>0</v>
      </c>
      <c r="L2097" s="96">
        <f>_xlfn.MAXIFS('Details local delivery'!AA:AA,'Details local delivery'!B:B,A2097)</f>
        <v>0</v>
      </c>
      <c r="M2097" s="256">
        <f>IFERROR(_xlfn.MAXIFS('Details local delivery'!AB:AB,'Details local delivery'!B:B,A2097),"-")</f>
        <v>0</v>
      </c>
      <c r="N2097" s="104" t="e">
        <f t="shared" si="317"/>
        <v>#N/A</v>
      </c>
      <c r="O2097" s="104" t="e">
        <f t="shared" si="318"/>
        <v>#N/A</v>
      </c>
      <c r="P2097" s="99">
        <f t="shared" si="319"/>
        <v>0</v>
      </c>
      <c r="Q2097" s="100">
        <f t="shared" si="320"/>
        <v>0</v>
      </c>
      <c r="R2097" s="105" t="e">
        <f t="shared" si="321"/>
        <v>#DIV/0!</v>
      </c>
      <c r="S2097" s="101" t="e">
        <f t="shared" si="315"/>
        <v>#N/A</v>
      </c>
      <c r="T2097" s="102"/>
      <c r="U2097" s="107"/>
      <c r="V2097" s="5"/>
    </row>
    <row r="2098" spans="1:22" ht="15.6" hidden="1" x14ac:dyDescent="0.3">
      <c r="A2098" s="18"/>
      <c r="B2098" s="92" t="str">
        <f>+IFERROR(VLOOKUP(A2098,'Details local delivery'!B:C,2,0),"-")</f>
        <v>-</v>
      </c>
      <c r="C2098" s="93" t="str">
        <f t="shared" si="316"/>
        <v>-</v>
      </c>
      <c r="D2098" s="94" t="str">
        <f>+IFERROR(VLOOKUP(A2098,'Details local delivery'!B:E,4,0),"-")</f>
        <v>-</v>
      </c>
      <c r="E2098" s="94" t="e">
        <f>VLOOKUP(A2098,'Details local delivery'!B:L,11,0)</f>
        <v>#N/A</v>
      </c>
      <c r="F2098" s="94">
        <f>SUMIFS('Details local delivery'!M:M,'Details local delivery'!G:G,'RECAP Delivery Plan '!A2098)</f>
        <v>0</v>
      </c>
      <c r="G2098" s="94" t="e">
        <f>VLOOKUP(A2098,'Details local delivery'!B:J,9,0)</f>
        <v>#N/A</v>
      </c>
      <c r="H2098" s="95">
        <f>SUMIFS('Details local delivery'!K:K,'Details local delivery'!G:G,'RECAP Delivery Plan '!A2098)</f>
        <v>0</v>
      </c>
      <c r="I2098" s="96">
        <f>SUMIFS('Details local delivery'!Y:Y,'Details local delivery'!B:B,A:A)</f>
        <v>0</v>
      </c>
      <c r="J2098" s="97" t="e">
        <f>AVERAGEIFS('Details local delivery'!W:W,'Details local delivery'!B:B,A2098)</f>
        <v>#DIV/0!</v>
      </c>
      <c r="K2098" s="96">
        <f>_xlfn.MAXIFS('Details local delivery'!Z:Z,'Details local delivery'!B:B,A2098)</f>
        <v>0</v>
      </c>
      <c r="L2098" s="96">
        <f>_xlfn.MAXIFS('Details local delivery'!AA:AA,'Details local delivery'!B:B,A2098)</f>
        <v>0</v>
      </c>
      <c r="M2098" s="256">
        <f>IFERROR(_xlfn.MAXIFS('Details local delivery'!AB:AB,'Details local delivery'!B:B,A2098),"-")</f>
        <v>0</v>
      </c>
      <c r="N2098" s="104" t="e">
        <f t="shared" si="317"/>
        <v>#N/A</v>
      </c>
      <c r="O2098" s="104" t="e">
        <f t="shared" si="318"/>
        <v>#N/A</v>
      </c>
      <c r="P2098" s="99">
        <f t="shared" si="319"/>
        <v>0</v>
      </c>
      <c r="Q2098" s="100">
        <f t="shared" si="320"/>
        <v>0</v>
      </c>
      <c r="R2098" s="105" t="e">
        <f t="shared" si="321"/>
        <v>#DIV/0!</v>
      </c>
      <c r="S2098" s="101" t="e">
        <f t="shared" si="315"/>
        <v>#N/A</v>
      </c>
      <c r="T2098" s="102"/>
      <c r="U2098" s="107"/>
      <c r="V2098" s="5"/>
    </row>
    <row r="2099" spans="1:22" ht="15.6" hidden="1" x14ac:dyDescent="0.3">
      <c r="A2099" s="18"/>
      <c r="B2099" s="92" t="str">
        <f>+IFERROR(VLOOKUP(A2099,'Details local delivery'!B:C,2,0),"-")</f>
        <v>-</v>
      </c>
      <c r="C2099" s="93" t="str">
        <f t="shared" si="316"/>
        <v>-</v>
      </c>
      <c r="D2099" s="94" t="str">
        <f>+IFERROR(VLOOKUP(A2099,'Details local delivery'!B:E,4,0),"-")</f>
        <v>-</v>
      </c>
      <c r="E2099" s="94" t="e">
        <f>VLOOKUP(A2099,'Details local delivery'!B:L,11,0)</f>
        <v>#N/A</v>
      </c>
      <c r="F2099" s="94">
        <f>SUMIFS('Details local delivery'!M:M,'Details local delivery'!G:G,'RECAP Delivery Plan '!A2099)</f>
        <v>0</v>
      </c>
      <c r="G2099" s="94" t="e">
        <f>VLOOKUP(A2099,'Details local delivery'!B:J,9,0)</f>
        <v>#N/A</v>
      </c>
      <c r="H2099" s="95">
        <f>SUMIFS('Details local delivery'!K:K,'Details local delivery'!G:G,'RECAP Delivery Plan '!A2099)</f>
        <v>0</v>
      </c>
      <c r="I2099" s="96">
        <f>SUMIFS('Details local delivery'!Y:Y,'Details local delivery'!B:B,A:A)</f>
        <v>0</v>
      </c>
      <c r="J2099" s="97" t="e">
        <f>AVERAGEIFS('Details local delivery'!W:W,'Details local delivery'!B:B,A2099)</f>
        <v>#DIV/0!</v>
      </c>
      <c r="K2099" s="96">
        <f>_xlfn.MAXIFS('Details local delivery'!Z:Z,'Details local delivery'!B:B,A2099)</f>
        <v>0</v>
      </c>
      <c r="L2099" s="96">
        <f>_xlfn.MAXIFS('Details local delivery'!AA:AA,'Details local delivery'!B:B,A2099)</f>
        <v>0</v>
      </c>
      <c r="M2099" s="256">
        <f>IFERROR(_xlfn.MAXIFS('Details local delivery'!AB:AB,'Details local delivery'!B:B,A2099),"-")</f>
        <v>0</v>
      </c>
      <c r="N2099" s="104" t="e">
        <f t="shared" si="317"/>
        <v>#N/A</v>
      </c>
      <c r="O2099" s="104" t="e">
        <f t="shared" si="318"/>
        <v>#N/A</v>
      </c>
      <c r="P2099" s="99">
        <f t="shared" si="319"/>
        <v>0</v>
      </c>
      <c r="Q2099" s="100">
        <f t="shared" si="320"/>
        <v>0</v>
      </c>
      <c r="R2099" s="105" t="e">
        <f t="shared" si="321"/>
        <v>#DIV/0!</v>
      </c>
      <c r="S2099" s="101" t="e">
        <f t="shared" si="315"/>
        <v>#N/A</v>
      </c>
      <c r="T2099" s="102"/>
      <c r="U2099" s="107"/>
      <c r="V2099" s="5"/>
    </row>
    <row r="2100" spans="1:22" ht="15.6" hidden="1" x14ac:dyDescent="0.3">
      <c r="A2100" s="18"/>
      <c r="B2100" s="92" t="str">
        <f>+IFERROR(VLOOKUP(A2100,'Details local delivery'!B:C,2,0),"-")</f>
        <v>-</v>
      </c>
      <c r="C2100" s="93" t="str">
        <f t="shared" si="316"/>
        <v>-</v>
      </c>
      <c r="D2100" s="94" t="str">
        <f>+IFERROR(VLOOKUP(A2100,'Details local delivery'!B:E,4,0),"-")</f>
        <v>-</v>
      </c>
      <c r="E2100" s="94" t="e">
        <f>VLOOKUP(A2100,'Details local delivery'!B:L,11,0)</f>
        <v>#N/A</v>
      </c>
      <c r="F2100" s="94">
        <f>SUMIFS('Details local delivery'!M:M,'Details local delivery'!G:G,'RECAP Delivery Plan '!A2100)</f>
        <v>0</v>
      </c>
      <c r="G2100" s="94" t="e">
        <f>VLOOKUP(A2100,'Details local delivery'!B:J,9,0)</f>
        <v>#N/A</v>
      </c>
      <c r="H2100" s="95">
        <f>SUMIFS('Details local delivery'!K:K,'Details local delivery'!G:G,'RECAP Delivery Plan '!A2100)</f>
        <v>0</v>
      </c>
      <c r="I2100" s="96">
        <f>SUMIFS('Details local delivery'!Y:Y,'Details local delivery'!B:B,A:A)</f>
        <v>0</v>
      </c>
      <c r="J2100" s="97" t="e">
        <f>AVERAGEIFS('Details local delivery'!W:W,'Details local delivery'!B:B,A2100)</f>
        <v>#DIV/0!</v>
      </c>
      <c r="K2100" s="96">
        <f>_xlfn.MAXIFS('Details local delivery'!Z:Z,'Details local delivery'!B:B,A2100)</f>
        <v>0</v>
      </c>
      <c r="L2100" s="96">
        <f>_xlfn.MAXIFS('Details local delivery'!AA:AA,'Details local delivery'!B:B,A2100)</f>
        <v>0</v>
      </c>
      <c r="M2100" s="256">
        <f>IFERROR(_xlfn.MAXIFS('Details local delivery'!AB:AB,'Details local delivery'!B:B,A2100),"-")</f>
        <v>0</v>
      </c>
      <c r="N2100" s="104" t="e">
        <f t="shared" si="317"/>
        <v>#N/A</v>
      </c>
      <c r="O2100" s="104" t="e">
        <f t="shared" si="318"/>
        <v>#N/A</v>
      </c>
      <c r="P2100" s="99">
        <f t="shared" si="319"/>
        <v>0</v>
      </c>
      <c r="Q2100" s="100">
        <f t="shared" si="320"/>
        <v>0</v>
      </c>
      <c r="R2100" s="105" t="e">
        <f t="shared" si="321"/>
        <v>#DIV/0!</v>
      </c>
      <c r="S2100" s="101" t="e">
        <f t="shared" si="315"/>
        <v>#N/A</v>
      </c>
      <c r="T2100" s="102"/>
      <c r="U2100" s="107"/>
      <c r="V2100" s="5"/>
    </row>
    <row r="2101" spans="1:22" ht="15.6" hidden="1" x14ac:dyDescent="0.3">
      <c r="A2101" s="18"/>
      <c r="B2101" s="92" t="str">
        <f>+IFERROR(VLOOKUP(A2101,'Details local delivery'!B:C,2,0),"-")</f>
        <v>-</v>
      </c>
      <c r="C2101" s="93" t="str">
        <f t="shared" si="316"/>
        <v>-</v>
      </c>
      <c r="D2101" s="94" t="str">
        <f>+IFERROR(VLOOKUP(A2101,'Details local delivery'!B:E,4,0),"-")</f>
        <v>-</v>
      </c>
      <c r="E2101" s="94" t="e">
        <f>VLOOKUP(A2101,'Details local delivery'!B:L,11,0)</f>
        <v>#N/A</v>
      </c>
      <c r="F2101" s="94">
        <f>SUMIFS('Details local delivery'!M:M,'Details local delivery'!G:G,'RECAP Delivery Plan '!A2101)</f>
        <v>0</v>
      </c>
      <c r="G2101" s="94" t="e">
        <f>VLOOKUP(A2101,'Details local delivery'!B:J,9,0)</f>
        <v>#N/A</v>
      </c>
      <c r="H2101" s="95">
        <f>SUMIFS('Details local delivery'!K:K,'Details local delivery'!G:G,'RECAP Delivery Plan '!A2101)</f>
        <v>0</v>
      </c>
      <c r="I2101" s="96">
        <f>SUMIFS('Details local delivery'!Y:Y,'Details local delivery'!B:B,A:A)</f>
        <v>0</v>
      </c>
      <c r="J2101" s="97" t="e">
        <f>AVERAGEIFS('Details local delivery'!W:W,'Details local delivery'!B:B,A2101)</f>
        <v>#DIV/0!</v>
      </c>
      <c r="K2101" s="96">
        <f>_xlfn.MAXIFS('Details local delivery'!Z:Z,'Details local delivery'!B:B,A2101)</f>
        <v>0</v>
      </c>
      <c r="L2101" s="96">
        <f>_xlfn.MAXIFS('Details local delivery'!AA:AA,'Details local delivery'!B:B,A2101)</f>
        <v>0</v>
      </c>
      <c r="M2101" s="256">
        <f>IFERROR(_xlfn.MAXIFS('Details local delivery'!AB:AB,'Details local delivery'!B:B,A2101),"-")</f>
        <v>0</v>
      </c>
      <c r="N2101" s="104" t="e">
        <f t="shared" si="317"/>
        <v>#N/A</v>
      </c>
      <c r="O2101" s="104" t="e">
        <f t="shared" si="318"/>
        <v>#N/A</v>
      </c>
      <c r="P2101" s="99">
        <f t="shared" si="319"/>
        <v>0</v>
      </c>
      <c r="Q2101" s="100">
        <f t="shared" si="320"/>
        <v>0</v>
      </c>
      <c r="R2101" s="105" t="e">
        <f t="shared" si="321"/>
        <v>#DIV/0!</v>
      </c>
      <c r="S2101" s="101" t="e">
        <f t="shared" si="315"/>
        <v>#N/A</v>
      </c>
      <c r="T2101" s="102"/>
      <c r="U2101" s="107"/>
      <c r="V2101" s="5"/>
    </row>
    <row r="2102" spans="1:22" ht="15.6" hidden="1" x14ac:dyDescent="0.3">
      <c r="A2102" s="18"/>
      <c r="B2102" s="92" t="str">
        <f>+IFERROR(VLOOKUP(A2102,'Details local delivery'!B:C,2,0),"-")</f>
        <v>-</v>
      </c>
      <c r="C2102" s="93" t="str">
        <f t="shared" si="316"/>
        <v>-</v>
      </c>
      <c r="D2102" s="94" t="str">
        <f>+IFERROR(VLOOKUP(A2102,'Details local delivery'!B:E,4,0),"-")</f>
        <v>-</v>
      </c>
      <c r="E2102" s="94" t="e">
        <f>VLOOKUP(A2102,'Details local delivery'!B:L,11,0)</f>
        <v>#N/A</v>
      </c>
      <c r="F2102" s="94">
        <f>SUMIFS('Details local delivery'!M:M,'Details local delivery'!G:G,'RECAP Delivery Plan '!A2102)</f>
        <v>0</v>
      </c>
      <c r="G2102" s="94" t="e">
        <f>VLOOKUP(A2102,'Details local delivery'!B:J,9,0)</f>
        <v>#N/A</v>
      </c>
      <c r="H2102" s="95">
        <f>SUMIFS('Details local delivery'!K:K,'Details local delivery'!G:G,'RECAP Delivery Plan '!A2102)</f>
        <v>0</v>
      </c>
      <c r="I2102" s="96">
        <f>SUMIFS('Details local delivery'!Y:Y,'Details local delivery'!B:B,A:A)</f>
        <v>0</v>
      </c>
      <c r="J2102" s="97" t="e">
        <f>AVERAGEIFS('Details local delivery'!W:W,'Details local delivery'!B:B,A2102)</f>
        <v>#DIV/0!</v>
      </c>
      <c r="K2102" s="96">
        <f>_xlfn.MAXIFS('Details local delivery'!Z:Z,'Details local delivery'!B:B,A2102)</f>
        <v>0</v>
      </c>
      <c r="L2102" s="96">
        <f>_xlfn.MAXIFS('Details local delivery'!AA:AA,'Details local delivery'!B:B,A2102)</f>
        <v>0</v>
      </c>
      <c r="M2102" s="256">
        <f>IFERROR(_xlfn.MAXIFS('Details local delivery'!AB:AB,'Details local delivery'!B:B,A2102),"-")</f>
        <v>0</v>
      </c>
      <c r="N2102" s="104" t="e">
        <f t="shared" si="317"/>
        <v>#N/A</v>
      </c>
      <c r="O2102" s="104" t="e">
        <f t="shared" si="318"/>
        <v>#N/A</v>
      </c>
      <c r="P2102" s="99">
        <f t="shared" si="319"/>
        <v>0</v>
      </c>
      <c r="Q2102" s="100">
        <f t="shared" si="320"/>
        <v>0</v>
      </c>
      <c r="R2102" s="105" t="e">
        <f t="shared" si="321"/>
        <v>#DIV/0!</v>
      </c>
      <c r="S2102" s="101" t="e">
        <f t="shared" si="315"/>
        <v>#N/A</v>
      </c>
      <c r="T2102" s="102"/>
      <c r="U2102" s="107"/>
      <c r="V2102" s="5"/>
    </row>
    <row r="2103" spans="1:22" ht="15.6" hidden="1" x14ac:dyDescent="0.3">
      <c r="A2103" s="18"/>
      <c r="B2103" s="92" t="str">
        <f>+IFERROR(VLOOKUP(A2103,'Details local delivery'!B:C,2,0),"-")</f>
        <v>-</v>
      </c>
      <c r="C2103" s="93" t="str">
        <f t="shared" si="316"/>
        <v>-</v>
      </c>
      <c r="D2103" s="94" t="str">
        <f>+IFERROR(VLOOKUP(A2103,'Details local delivery'!B:E,4,0),"-")</f>
        <v>-</v>
      </c>
      <c r="E2103" s="94" t="e">
        <f>VLOOKUP(A2103,'Details local delivery'!B:L,11,0)</f>
        <v>#N/A</v>
      </c>
      <c r="F2103" s="94">
        <v>14</v>
      </c>
      <c r="G2103" s="94" t="e">
        <f>VLOOKUP(A2103,'Details local delivery'!B:J,9,0)</f>
        <v>#N/A</v>
      </c>
      <c r="H2103" s="95">
        <v>8500</v>
      </c>
      <c r="I2103" s="96">
        <f>SUMIFS('Details local delivery'!Y:Y,'Details local delivery'!B:B,A:A)</f>
        <v>0</v>
      </c>
      <c r="J2103" s="97" t="e">
        <f>AVERAGEIFS('Details local delivery'!W:W,'Details local delivery'!B:B,A2103)</f>
        <v>#DIV/0!</v>
      </c>
      <c r="K2103" s="96">
        <f>_xlfn.MAXIFS('Details local delivery'!Z:Z,'Details local delivery'!B:B,A2103)</f>
        <v>0</v>
      </c>
      <c r="L2103" s="96">
        <f>_xlfn.MAXIFS('Details local delivery'!AA:AA,'Details local delivery'!B:B,A2103)</f>
        <v>0</v>
      </c>
      <c r="M2103" s="256">
        <f>IFERROR(_xlfn.MAXIFS('Details local delivery'!AB:AB,'Details local delivery'!B:B,A2103),"-")</f>
        <v>0</v>
      </c>
      <c r="N2103" s="104" t="e">
        <f t="shared" si="317"/>
        <v>#N/A</v>
      </c>
      <c r="O2103" s="104" t="e">
        <f t="shared" si="318"/>
        <v>#N/A</v>
      </c>
      <c r="P2103" s="99">
        <f t="shared" si="319"/>
        <v>0</v>
      </c>
      <c r="Q2103" s="100">
        <f t="shared" si="320"/>
        <v>0</v>
      </c>
      <c r="R2103" s="105" t="e">
        <f t="shared" si="321"/>
        <v>#DIV/0!</v>
      </c>
      <c r="S2103" s="101" t="e">
        <f t="shared" si="315"/>
        <v>#N/A</v>
      </c>
      <c r="T2103" s="102"/>
      <c r="U2103" s="107"/>
      <c r="V2103" s="5"/>
    </row>
    <row r="2104" spans="1:22" ht="15.6" hidden="1" x14ac:dyDescent="0.3">
      <c r="A2104" s="18"/>
      <c r="B2104" s="92" t="str">
        <f>+IFERROR(VLOOKUP(A2104,'Details local delivery'!B:C,2,0),"-")</f>
        <v>-</v>
      </c>
      <c r="C2104" s="93" t="str">
        <f t="shared" si="316"/>
        <v>-</v>
      </c>
      <c r="D2104" s="94" t="str">
        <f>+IFERROR(VLOOKUP(A2104,'Details local delivery'!B:E,4,0),"-")</f>
        <v>-</v>
      </c>
      <c r="E2104" s="94" t="e">
        <f>VLOOKUP(A2104,'Details local delivery'!B:L,11,0)</f>
        <v>#N/A</v>
      </c>
      <c r="F2104" s="94">
        <f>SUMIFS('Details local delivery'!M:M,'Details local delivery'!G:G,'RECAP Delivery Plan '!A2104)</f>
        <v>0</v>
      </c>
      <c r="G2104" s="94" t="e">
        <f>VLOOKUP(A2104,'Details local delivery'!B:J,9,0)</f>
        <v>#N/A</v>
      </c>
      <c r="H2104" s="95">
        <f>SUMIFS('Details local delivery'!K:K,'Details local delivery'!G:G,'RECAP Delivery Plan '!A2104)</f>
        <v>0</v>
      </c>
      <c r="I2104" s="96">
        <f>SUMIFS('Details local delivery'!Y:Y,'Details local delivery'!B:B,A:A)</f>
        <v>0</v>
      </c>
      <c r="J2104" s="97" t="e">
        <f>AVERAGEIFS('Details local delivery'!W:W,'Details local delivery'!B:B,A2104)</f>
        <v>#DIV/0!</v>
      </c>
      <c r="K2104" s="96">
        <f>_xlfn.MAXIFS('Details local delivery'!Z:Z,'Details local delivery'!B:B,A2104)</f>
        <v>0</v>
      </c>
      <c r="L2104" s="96">
        <f>_xlfn.MAXIFS('Details local delivery'!AA:AA,'Details local delivery'!B:B,A2104)</f>
        <v>0</v>
      </c>
      <c r="M2104" s="256">
        <f>IFERROR(_xlfn.MAXIFS('Details local delivery'!AB:AB,'Details local delivery'!B:B,A2104),"-")</f>
        <v>0</v>
      </c>
      <c r="N2104" s="104" t="e">
        <f t="shared" si="317"/>
        <v>#N/A</v>
      </c>
      <c r="O2104" s="104" t="e">
        <f t="shared" si="318"/>
        <v>#N/A</v>
      </c>
      <c r="P2104" s="99">
        <f t="shared" si="319"/>
        <v>0</v>
      </c>
      <c r="Q2104" s="100">
        <f t="shared" si="320"/>
        <v>0</v>
      </c>
      <c r="R2104" s="105" t="e">
        <f t="shared" si="321"/>
        <v>#DIV/0!</v>
      </c>
      <c r="S2104" s="101" t="e">
        <f t="shared" ref="S2104:S2152" si="322">MAX(N2104,O2104)</f>
        <v>#N/A</v>
      </c>
      <c r="T2104" s="102"/>
      <c r="U2104" s="107"/>
      <c r="V2104" s="5"/>
    </row>
    <row r="2105" spans="1:22" ht="15.6" hidden="1" x14ac:dyDescent="0.3">
      <c r="A2105" s="18"/>
      <c r="B2105" s="92" t="str">
        <f>+IFERROR(VLOOKUP(A2105,'Details local delivery'!B:C,2,0),"-")</f>
        <v>-</v>
      </c>
      <c r="C2105" s="93" t="str">
        <f t="shared" si="316"/>
        <v>-</v>
      </c>
      <c r="D2105" s="94" t="str">
        <f>+IFERROR(VLOOKUP(A2105,'Details local delivery'!B:E,4,0),"-")</f>
        <v>-</v>
      </c>
      <c r="E2105" s="94" t="e">
        <f>VLOOKUP(A2105,'Details local delivery'!B:L,11,0)</f>
        <v>#N/A</v>
      </c>
      <c r="F2105" s="94">
        <f>SUMIFS('Details local delivery'!M:M,'Details local delivery'!G:G,'RECAP Delivery Plan '!A2105)</f>
        <v>0</v>
      </c>
      <c r="G2105" s="94" t="e">
        <f>VLOOKUP(A2105,'Details local delivery'!B:J,9,0)</f>
        <v>#N/A</v>
      </c>
      <c r="H2105" s="95">
        <f>SUMIFS('Details local delivery'!K:K,'Details local delivery'!G:G,'RECAP Delivery Plan '!A2105)</f>
        <v>0</v>
      </c>
      <c r="I2105" s="96">
        <f>SUMIFS('Details local delivery'!Y:Y,'Details local delivery'!B:B,A:A)</f>
        <v>0</v>
      </c>
      <c r="J2105" s="97" t="e">
        <f>AVERAGEIFS('Details local delivery'!W:W,'Details local delivery'!B:B,A2105)</f>
        <v>#DIV/0!</v>
      </c>
      <c r="K2105" s="96">
        <f>_xlfn.MAXIFS('Details local delivery'!Z:Z,'Details local delivery'!B:B,A2105)</f>
        <v>0</v>
      </c>
      <c r="L2105" s="96">
        <f>_xlfn.MAXIFS('Details local delivery'!AA:AA,'Details local delivery'!B:B,A2105)</f>
        <v>0</v>
      </c>
      <c r="M2105" s="256">
        <f>IFERROR(_xlfn.MAXIFS('Details local delivery'!AB:AB,'Details local delivery'!B:B,A2105),"-")</f>
        <v>0</v>
      </c>
      <c r="N2105" s="104" t="e">
        <f t="shared" si="317"/>
        <v>#N/A</v>
      </c>
      <c r="O2105" s="104" t="e">
        <f t="shared" si="318"/>
        <v>#N/A</v>
      </c>
      <c r="P2105" s="99">
        <f t="shared" si="319"/>
        <v>0</v>
      </c>
      <c r="Q2105" s="100">
        <f t="shared" si="320"/>
        <v>0</v>
      </c>
      <c r="R2105" s="105" t="e">
        <f t="shared" si="321"/>
        <v>#DIV/0!</v>
      </c>
      <c r="S2105" s="101" t="e">
        <f t="shared" si="322"/>
        <v>#N/A</v>
      </c>
      <c r="T2105" s="102"/>
      <c r="U2105" s="107"/>
      <c r="V2105" s="5"/>
    </row>
    <row r="2106" spans="1:22" ht="15.6" hidden="1" x14ac:dyDescent="0.3">
      <c r="A2106" s="18"/>
      <c r="B2106" s="92" t="str">
        <f>+IFERROR(VLOOKUP(A2106,'Details local delivery'!B:C,2,0),"-")</f>
        <v>-</v>
      </c>
      <c r="C2106" s="93" t="str">
        <f t="shared" si="316"/>
        <v>-</v>
      </c>
      <c r="D2106" s="94" t="str">
        <f>+IFERROR(VLOOKUP(A2106,'Details local delivery'!B:E,4,0),"-")</f>
        <v>-</v>
      </c>
      <c r="E2106" s="94" t="e">
        <f>VLOOKUP(A2106,'Details local delivery'!B:L,11,0)</f>
        <v>#N/A</v>
      </c>
      <c r="F2106" s="94">
        <f>SUMIFS('Details local delivery'!M:M,'Details local delivery'!G:G,'RECAP Delivery Plan '!A2106)</f>
        <v>0</v>
      </c>
      <c r="G2106" s="94" t="e">
        <f>VLOOKUP(A2106,'Details local delivery'!B:J,9,0)</f>
        <v>#N/A</v>
      </c>
      <c r="H2106" s="95">
        <f>SUMIFS('Details local delivery'!K:K,'Details local delivery'!G:G,'RECAP Delivery Plan '!A2106)</f>
        <v>0</v>
      </c>
      <c r="I2106" s="96">
        <f>SUMIFS('Details local delivery'!Y:Y,'Details local delivery'!B:B,A:A)</f>
        <v>0</v>
      </c>
      <c r="J2106" s="97" t="e">
        <f>AVERAGEIFS('Details local delivery'!W:W,'Details local delivery'!B:B,A2106)</f>
        <v>#DIV/0!</v>
      </c>
      <c r="K2106" s="96">
        <f>_xlfn.MAXIFS('Details local delivery'!Z:Z,'Details local delivery'!B:B,A2106)</f>
        <v>0</v>
      </c>
      <c r="L2106" s="96">
        <f>_xlfn.MAXIFS('Details local delivery'!AA:AA,'Details local delivery'!B:B,A2106)</f>
        <v>0</v>
      </c>
      <c r="M2106" s="256">
        <f>IFERROR(_xlfn.MAXIFS('Details local delivery'!AB:AB,'Details local delivery'!B:B,A2106),"-")</f>
        <v>0</v>
      </c>
      <c r="N2106" s="104" t="e">
        <f t="shared" si="317"/>
        <v>#N/A</v>
      </c>
      <c r="O2106" s="104" t="e">
        <f t="shared" si="318"/>
        <v>#N/A</v>
      </c>
      <c r="P2106" s="99">
        <f t="shared" si="319"/>
        <v>0</v>
      </c>
      <c r="Q2106" s="100">
        <f t="shared" si="320"/>
        <v>0</v>
      </c>
      <c r="R2106" s="105" t="e">
        <f t="shared" si="321"/>
        <v>#DIV/0!</v>
      </c>
      <c r="S2106" s="101" t="e">
        <f t="shared" si="322"/>
        <v>#N/A</v>
      </c>
      <c r="T2106" s="102"/>
      <c r="U2106" s="107"/>
      <c r="V2106" s="5"/>
    </row>
    <row r="2107" spans="1:22" ht="15.6" hidden="1" x14ac:dyDescent="0.3">
      <c r="A2107" s="18"/>
      <c r="B2107" s="92" t="str">
        <f>+IFERROR(VLOOKUP(A2107,'Details local delivery'!B:C,2,0),"-")</f>
        <v>-</v>
      </c>
      <c r="C2107" s="93" t="str">
        <f t="shared" si="316"/>
        <v>-</v>
      </c>
      <c r="D2107" s="94" t="str">
        <f>+IFERROR(VLOOKUP(A2107,'Details local delivery'!B:E,4,0),"-")</f>
        <v>-</v>
      </c>
      <c r="E2107" s="94" t="e">
        <f>VLOOKUP(A2107,'Details local delivery'!B:L,11,0)</f>
        <v>#N/A</v>
      </c>
      <c r="F2107" s="94">
        <f>SUMIFS('Details local delivery'!M:M,'Details local delivery'!G:G,'RECAP Delivery Plan '!A2107)</f>
        <v>0</v>
      </c>
      <c r="G2107" s="94" t="e">
        <f>VLOOKUP(A2107,'Details local delivery'!B:J,9,0)</f>
        <v>#N/A</v>
      </c>
      <c r="H2107" s="95">
        <f>SUMIFS('Details local delivery'!K:K,'Details local delivery'!G:G,'RECAP Delivery Plan '!A2107)</f>
        <v>0</v>
      </c>
      <c r="I2107" s="96">
        <f>SUMIFS('Details local delivery'!Y:Y,'Details local delivery'!B:B,A:A)</f>
        <v>0</v>
      </c>
      <c r="J2107" s="97" t="e">
        <f>AVERAGEIFS('Details local delivery'!W:W,'Details local delivery'!B:B,A2107)</f>
        <v>#DIV/0!</v>
      </c>
      <c r="K2107" s="96">
        <f>_xlfn.MAXIFS('Details local delivery'!Z:Z,'Details local delivery'!B:B,A2107)</f>
        <v>0</v>
      </c>
      <c r="L2107" s="96">
        <f>_xlfn.MAXIFS('Details local delivery'!AA:AA,'Details local delivery'!B:B,A2107)</f>
        <v>0</v>
      </c>
      <c r="M2107" s="96">
        <f>_xlfn.MAXIFS('Details local delivery'!AB:AB,'Details local delivery'!B:B,A2107)</f>
        <v>0</v>
      </c>
      <c r="N2107" s="104" t="e">
        <f t="shared" si="317"/>
        <v>#N/A</v>
      </c>
      <c r="O2107" s="104" t="e">
        <f t="shared" si="318"/>
        <v>#N/A</v>
      </c>
      <c r="P2107" s="99">
        <f t="shared" si="319"/>
        <v>0</v>
      </c>
      <c r="Q2107" s="100">
        <f t="shared" si="320"/>
        <v>0</v>
      </c>
      <c r="R2107" s="105" t="e">
        <f t="shared" si="321"/>
        <v>#DIV/0!</v>
      </c>
      <c r="S2107" s="101" t="e">
        <f t="shared" si="322"/>
        <v>#N/A</v>
      </c>
      <c r="T2107" s="102"/>
      <c r="U2107" s="107"/>
      <c r="V2107" s="5"/>
    </row>
    <row r="2108" spans="1:22" ht="15.6" hidden="1" x14ac:dyDescent="0.3">
      <c r="A2108" s="18"/>
      <c r="B2108" s="92" t="str">
        <f>+IFERROR(VLOOKUP(A2108,'Details local delivery'!B:C,2,0),"-")</f>
        <v>-</v>
      </c>
      <c r="C2108" s="93" t="str">
        <f t="shared" si="316"/>
        <v>-</v>
      </c>
      <c r="D2108" s="94" t="str">
        <f>+IFERROR(VLOOKUP(A2108,'Details local delivery'!B:E,4,0),"-")</f>
        <v>-</v>
      </c>
      <c r="E2108" s="94" t="e">
        <f>VLOOKUP(A2108,'Details local delivery'!B:L,11,0)</f>
        <v>#N/A</v>
      </c>
      <c r="F2108" s="94">
        <f>SUMIFS('Details local delivery'!M:M,'Details local delivery'!G:G,'RECAP Delivery Plan '!A2108)</f>
        <v>0</v>
      </c>
      <c r="G2108" s="94" t="e">
        <f>VLOOKUP(A2108,'Details local delivery'!B:J,9,0)</f>
        <v>#N/A</v>
      </c>
      <c r="H2108" s="95">
        <f>SUMIFS('Details local delivery'!K:K,'Details local delivery'!G:G,'RECAP Delivery Plan '!A2108)</f>
        <v>0</v>
      </c>
      <c r="I2108" s="96">
        <f>SUMIFS('Details local delivery'!Y:Y,'Details local delivery'!B:B,A:A)</f>
        <v>0</v>
      </c>
      <c r="J2108" s="97" t="e">
        <f>AVERAGEIFS('Details local delivery'!W:W,'Details local delivery'!B:B,A2108)</f>
        <v>#DIV/0!</v>
      </c>
      <c r="K2108" s="96">
        <f>_xlfn.MAXIFS('Details local delivery'!Z:Z,'Details local delivery'!B:B,A2108)</f>
        <v>0</v>
      </c>
      <c r="L2108" s="96">
        <f>_xlfn.MAXIFS('Details local delivery'!AA:AA,'Details local delivery'!B:B,A2108)</f>
        <v>0</v>
      </c>
      <c r="M2108" s="256">
        <f>IFERROR(_xlfn.MAXIFS('Details local delivery'!AB:AB,'Details local delivery'!B:B,A2108),"-")</f>
        <v>0</v>
      </c>
      <c r="N2108" s="104" t="e">
        <f t="shared" si="317"/>
        <v>#N/A</v>
      </c>
      <c r="O2108" s="104" t="e">
        <f t="shared" si="318"/>
        <v>#N/A</v>
      </c>
      <c r="P2108" s="99">
        <f t="shared" si="319"/>
        <v>0</v>
      </c>
      <c r="Q2108" s="100">
        <f t="shared" si="320"/>
        <v>0</v>
      </c>
      <c r="R2108" s="105" t="e">
        <f t="shared" si="321"/>
        <v>#DIV/0!</v>
      </c>
      <c r="S2108" s="101" t="e">
        <f t="shared" si="322"/>
        <v>#N/A</v>
      </c>
      <c r="T2108" s="102"/>
      <c r="U2108" s="107"/>
      <c r="V2108" s="5"/>
    </row>
    <row r="2109" spans="1:22" ht="15.6" hidden="1" x14ac:dyDescent="0.3">
      <c r="A2109" s="18"/>
      <c r="B2109" s="92" t="str">
        <f>+IFERROR(VLOOKUP(A2109,'Details local delivery'!B:C,2,0),"-")</f>
        <v>-</v>
      </c>
      <c r="C2109" s="93" t="str">
        <f t="shared" si="316"/>
        <v>-</v>
      </c>
      <c r="D2109" s="94" t="str">
        <f>+IFERROR(VLOOKUP(A2109,'Details local delivery'!B:E,4,0),"-")</f>
        <v>-</v>
      </c>
      <c r="E2109" s="94" t="e">
        <f>VLOOKUP(A2109,'Details local delivery'!B:L,11,0)</f>
        <v>#N/A</v>
      </c>
      <c r="F2109" s="94">
        <f>SUMIFS('Details local delivery'!M:M,'Details local delivery'!G:G,'RECAP Delivery Plan '!A2109)</f>
        <v>0</v>
      </c>
      <c r="G2109" s="94" t="e">
        <f>VLOOKUP(A2109,'Details local delivery'!B:J,9,0)</f>
        <v>#N/A</v>
      </c>
      <c r="H2109" s="95">
        <f>SUMIFS('Details local delivery'!K:K,'Details local delivery'!G:G,'RECAP Delivery Plan '!A2109)</f>
        <v>0</v>
      </c>
      <c r="I2109" s="96">
        <f>SUMIFS('Details local delivery'!Y:Y,'Details local delivery'!B:B,A:A)</f>
        <v>0</v>
      </c>
      <c r="J2109" s="97" t="e">
        <f>AVERAGEIFS('Details local delivery'!W:W,'Details local delivery'!B:B,A2109)</f>
        <v>#DIV/0!</v>
      </c>
      <c r="K2109" s="96">
        <f>_xlfn.MAXIFS('Details local delivery'!Z:Z,'Details local delivery'!B:B,A2109)</f>
        <v>0</v>
      </c>
      <c r="L2109" s="96">
        <f>_xlfn.MAXIFS('Details local delivery'!AA:AA,'Details local delivery'!B:B,A2109)</f>
        <v>0</v>
      </c>
      <c r="M2109" s="256">
        <f>IFERROR(_xlfn.MAXIFS('Details local delivery'!AB:AB,'Details local delivery'!B:B,A2109),"-")</f>
        <v>0</v>
      </c>
      <c r="N2109" s="104" t="e">
        <f t="shared" si="317"/>
        <v>#N/A</v>
      </c>
      <c r="O2109" s="104" t="e">
        <f t="shared" si="318"/>
        <v>#N/A</v>
      </c>
      <c r="P2109" s="99">
        <f t="shared" si="319"/>
        <v>0</v>
      </c>
      <c r="Q2109" s="100">
        <f t="shared" si="320"/>
        <v>0</v>
      </c>
      <c r="R2109" s="105" t="e">
        <f t="shared" si="321"/>
        <v>#DIV/0!</v>
      </c>
      <c r="S2109" s="101" t="e">
        <f t="shared" si="322"/>
        <v>#N/A</v>
      </c>
      <c r="T2109" s="102"/>
      <c r="U2109" s="107"/>
      <c r="V2109" s="5"/>
    </row>
    <row r="2110" spans="1:22" ht="15.6" hidden="1" x14ac:dyDescent="0.3">
      <c r="A2110" s="18"/>
      <c r="B2110" s="92" t="str">
        <f>+IFERROR(VLOOKUP(A2110,'Details local delivery'!B:C,2,0),"-")</f>
        <v>-</v>
      </c>
      <c r="C2110" s="93" t="str">
        <f t="shared" si="316"/>
        <v>-</v>
      </c>
      <c r="D2110" s="94" t="str">
        <f>+IFERROR(VLOOKUP(A2110,'Details local delivery'!B:E,4,0),"-")</f>
        <v>-</v>
      </c>
      <c r="E2110" s="94" t="e">
        <f>VLOOKUP(A2110,'Details local delivery'!B:L,11,0)</f>
        <v>#N/A</v>
      </c>
      <c r="F2110" s="94">
        <f>SUMIFS('Details local delivery'!M:M,'Details local delivery'!G:G,'RECAP Delivery Plan '!A2110)</f>
        <v>0</v>
      </c>
      <c r="G2110" s="94" t="e">
        <f>VLOOKUP(A2110,'Details local delivery'!B:J,9,0)</f>
        <v>#N/A</v>
      </c>
      <c r="H2110" s="95">
        <f>SUMIFS('Details local delivery'!K:K,'Details local delivery'!G:G,'RECAP Delivery Plan '!A2110)</f>
        <v>0</v>
      </c>
      <c r="I2110" s="96">
        <f>SUMIFS('Details local delivery'!Y:Y,'Details local delivery'!B:B,A:A)</f>
        <v>0</v>
      </c>
      <c r="J2110" s="97" t="e">
        <f>AVERAGEIFS('Details local delivery'!W:W,'Details local delivery'!B:B,A2110)</f>
        <v>#DIV/0!</v>
      </c>
      <c r="K2110" s="96">
        <f>_xlfn.MAXIFS('Details local delivery'!Z:Z,'Details local delivery'!B:B,A2110)</f>
        <v>0</v>
      </c>
      <c r="L2110" s="96">
        <f>_xlfn.MAXIFS('Details local delivery'!AA:AA,'Details local delivery'!B:B,A2110)</f>
        <v>0</v>
      </c>
      <c r="M2110" s="256">
        <f>IFERROR(_xlfn.MAXIFS('Details local delivery'!AB:AB,'Details local delivery'!B:B,A2110),"-")</f>
        <v>0</v>
      </c>
      <c r="N2110" s="104" t="e">
        <f t="shared" si="317"/>
        <v>#N/A</v>
      </c>
      <c r="O2110" s="104" t="e">
        <f t="shared" si="318"/>
        <v>#N/A</v>
      </c>
      <c r="P2110" s="99">
        <f t="shared" si="319"/>
        <v>0</v>
      </c>
      <c r="Q2110" s="100">
        <f t="shared" si="320"/>
        <v>0</v>
      </c>
      <c r="R2110" s="105" t="e">
        <f t="shared" si="321"/>
        <v>#DIV/0!</v>
      </c>
      <c r="S2110" s="101" t="e">
        <f t="shared" si="322"/>
        <v>#N/A</v>
      </c>
      <c r="T2110" s="102"/>
      <c r="U2110" s="107"/>
      <c r="V2110" s="5"/>
    </row>
    <row r="2111" spans="1:22" ht="15.6" hidden="1" x14ac:dyDescent="0.3">
      <c r="A2111" s="18"/>
      <c r="B2111" s="92" t="str">
        <f>+IFERROR(VLOOKUP(A2111,'Details local delivery'!B:C,2,0),"-")</f>
        <v>-</v>
      </c>
      <c r="C2111" s="93" t="str">
        <f t="shared" si="316"/>
        <v>-</v>
      </c>
      <c r="D2111" s="94" t="str">
        <f>+IFERROR(VLOOKUP(A2111,'Details local delivery'!B:E,4,0),"-")</f>
        <v>-</v>
      </c>
      <c r="E2111" s="94" t="e">
        <f>VLOOKUP(A2111,'Details local delivery'!B:L,11,0)</f>
        <v>#N/A</v>
      </c>
      <c r="F2111" s="94">
        <f>SUMIFS('Details local delivery'!M:M,'Details local delivery'!G:G,'RECAP Delivery Plan '!A2111)</f>
        <v>0</v>
      </c>
      <c r="G2111" s="94" t="e">
        <f>VLOOKUP(A2111,'Details local delivery'!B:J,9,0)</f>
        <v>#N/A</v>
      </c>
      <c r="H2111" s="95">
        <f>SUMIFS('Details local delivery'!K:K,'Details local delivery'!G:G,'RECAP Delivery Plan '!A2111)</f>
        <v>0</v>
      </c>
      <c r="I2111" s="96">
        <f>SUMIFS('Details local delivery'!Y:Y,'Details local delivery'!B:B,A:A)</f>
        <v>0</v>
      </c>
      <c r="J2111" s="97" t="e">
        <f>AVERAGEIFS('Details local delivery'!W:W,'Details local delivery'!B:B,A2111)</f>
        <v>#DIV/0!</v>
      </c>
      <c r="K2111" s="96">
        <f>_xlfn.MAXIFS('Details local delivery'!Z:Z,'Details local delivery'!B:B,A2111)</f>
        <v>0</v>
      </c>
      <c r="L2111" s="96">
        <f>_xlfn.MAXIFS('Details local delivery'!AA:AA,'Details local delivery'!B:B,A2111)</f>
        <v>0</v>
      </c>
      <c r="M2111" s="256">
        <f>IFERROR(_xlfn.MAXIFS('Details local delivery'!AB:AB,'Details local delivery'!B:B,A2111),"-")</f>
        <v>0</v>
      </c>
      <c r="N2111" s="104" t="e">
        <f t="shared" si="317"/>
        <v>#N/A</v>
      </c>
      <c r="O2111" s="104" t="e">
        <f t="shared" si="318"/>
        <v>#N/A</v>
      </c>
      <c r="P2111" s="99">
        <f t="shared" si="319"/>
        <v>0</v>
      </c>
      <c r="Q2111" s="100">
        <f t="shared" si="320"/>
        <v>0</v>
      </c>
      <c r="R2111" s="105" t="e">
        <f t="shared" si="321"/>
        <v>#DIV/0!</v>
      </c>
      <c r="S2111" s="101" t="e">
        <f t="shared" si="322"/>
        <v>#N/A</v>
      </c>
      <c r="T2111" s="102"/>
      <c r="U2111" s="107"/>
      <c r="V2111" s="5"/>
    </row>
    <row r="2112" spans="1:22" ht="15.6" hidden="1" x14ac:dyDescent="0.3">
      <c r="A2112" s="18"/>
      <c r="B2112" s="92" t="str">
        <f>+IFERROR(VLOOKUP(A2112,'Details local delivery'!B:C,2,0),"-")</f>
        <v>-</v>
      </c>
      <c r="C2112" s="93" t="str">
        <f t="shared" si="316"/>
        <v>-</v>
      </c>
      <c r="D2112" s="94" t="str">
        <f>+IFERROR(VLOOKUP(A2112,'Details local delivery'!B:E,4,0),"-")</f>
        <v>-</v>
      </c>
      <c r="E2112" s="94" t="e">
        <f>VLOOKUP(A2112,'Details local delivery'!B:L,11,0)</f>
        <v>#N/A</v>
      </c>
      <c r="F2112" s="94">
        <f>SUMIFS('Details local delivery'!M:M,'Details local delivery'!G:G,'RECAP Delivery Plan '!A2112)</f>
        <v>0</v>
      </c>
      <c r="G2112" s="94" t="e">
        <f>VLOOKUP(A2112,'Details local delivery'!B:J,9,0)</f>
        <v>#N/A</v>
      </c>
      <c r="H2112" s="95">
        <f>SUMIFS('Details local delivery'!K:K,'Details local delivery'!G:G,'RECAP Delivery Plan '!A2112)</f>
        <v>0</v>
      </c>
      <c r="I2112" s="96">
        <f>SUMIFS('Details local delivery'!Y:Y,'Details local delivery'!B:B,A:A)</f>
        <v>0</v>
      </c>
      <c r="J2112" s="97" t="e">
        <f>AVERAGEIFS('Details local delivery'!W:W,'Details local delivery'!B:B,A2112)</f>
        <v>#DIV/0!</v>
      </c>
      <c r="K2112" s="96">
        <f>_xlfn.MAXIFS('Details local delivery'!Z:Z,'Details local delivery'!B:B,A2112)</f>
        <v>0</v>
      </c>
      <c r="L2112" s="96">
        <f>_xlfn.MAXIFS('Details local delivery'!AA:AA,'Details local delivery'!B:B,A2112)</f>
        <v>0</v>
      </c>
      <c r="M2112" s="256">
        <f>IFERROR(_xlfn.MAXIFS('Details local delivery'!AB:AB,'Details local delivery'!B:B,A2112),"-")</f>
        <v>0</v>
      </c>
      <c r="N2112" s="104" t="e">
        <f t="shared" si="317"/>
        <v>#N/A</v>
      </c>
      <c r="O2112" s="104" t="e">
        <f t="shared" si="318"/>
        <v>#N/A</v>
      </c>
      <c r="P2112" s="99">
        <f t="shared" si="319"/>
        <v>0</v>
      </c>
      <c r="Q2112" s="100">
        <f t="shared" si="320"/>
        <v>0</v>
      </c>
      <c r="R2112" s="105" t="e">
        <f t="shared" si="321"/>
        <v>#DIV/0!</v>
      </c>
      <c r="S2112" s="101" t="e">
        <f t="shared" si="322"/>
        <v>#N/A</v>
      </c>
      <c r="T2112" s="102"/>
      <c r="U2112" s="107"/>
      <c r="V2112" s="5"/>
    </row>
    <row r="2113" spans="1:22" ht="15.6" hidden="1" x14ac:dyDescent="0.3">
      <c r="A2113" s="18"/>
      <c r="B2113" s="92" t="str">
        <f>+IFERROR(VLOOKUP(A2113,'Details local delivery'!B:C,2,0),"-")</f>
        <v>-</v>
      </c>
      <c r="C2113" s="93" t="str">
        <f t="shared" si="316"/>
        <v>-</v>
      </c>
      <c r="D2113" s="94" t="str">
        <f>+IFERROR(VLOOKUP(A2113,'Details local delivery'!B:E,4,0),"-")</f>
        <v>-</v>
      </c>
      <c r="E2113" s="94" t="e">
        <f>VLOOKUP(A2113,'Details local delivery'!B:L,11,0)</f>
        <v>#N/A</v>
      </c>
      <c r="F2113" s="94">
        <f>SUMIFS('Details local delivery'!M:M,'Details local delivery'!G:G,'RECAP Delivery Plan '!A2113)</f>
        <v>0</v>
      </c>
      <c r="G2113" s="94" t="e">
        <f>VLOOKUP(A2113,'Details local delivery'!B:J,9,0)</f>
        <v>#N/A</v>
      </c>
      <c r="H2113" s="95">
        <f>SUMIFS('Details local delivery'!K:K,'Details local delivery'!G:G,'RECAP Delivery Plan '!A2113)</f>
        <v>0</v>
      </c>
      <c r="I2113" s="96">
        <f>SUMIFS('Details local delivery'!Y:Y,'Details local delivery'!B:B,A:A)</f>
        <v>0</v>
      </c>
      <c r="J2113" s="97" t="e">
        <f>AVERAGEIFS('Details local delivery'!W:W,'Details local delivery'!B:B,A2113)</f>
        <v>#DIV/0!</v>
      </c>
      <c r="K2113" s="96">
        <f>_xlfn.MAXIFS('Details local delivery'!Z:Z,'Details local delivery'!B:B,A2113)</f>
        <v>0</v>
      </c>
      <c r="L2113" s="96">
        <f>_xlfn.MAXIFS('Details local delivery'!AA:AA,'Details local delivery'!B:B,A2113)</f>
        <v>0</v>
      </c>
      <c r="M2113" s="256">
        <f>IFERROR(_xlfn.MAXIFS('Details local delivery'!AB:AB,'Details local delivery'!B:B,A2113),"-")</f>
        <v>0</v>
      </c>
      <c r="N2113" s="104" t="e">
        <f t="shared" si="317"/>
        <v>#N/A</v>
      </c>
      <c r="O2113" s="104" t="e">
        <f t="shared" si="318"/>
        <v>#N/A</v>
      </c>
      <c r="P2113" s="99">
        <f t="shared" si="319"/>
        <v>0</v>
      </c>
      <c r="Q2113" s="100">
        <f t="shared" si="320"/>
        <v>0</v>
      </c>
      <c r="R2113" s="105" t="e">
        <f t="shared" si="321"/>
        <v>#DIV/0!</v>
      </c>
      <c r="S2113" s="101" t="e">
        <f t="shared" si="322"/>
        <v>#N/A</v>
      </c>
      <c r="T2113" s="102"/>
      <c r="U2113" s="107"/>
      <c r="V2113" s="5"/>
    </row>
    <row r="2114" spans="1:22" ht="15.6" hidden="1" x14ac:dyDescent="0.3">
      <c r="A2114" s="18"/>
      <c r="B2114" s="92" t="str">
        <f>+IFERROR(VLOOKUP(A2114,'Details local delivery'!B:C,2,0),"-")</f>
        <v>-</v>
      </c>
      <c r="C2114" s="93" t="str">
        <f t="shared" si="316"/>
        <v>-</v>
      </c>
      <c r="D2114" s="94" t="str">
        <f>+IFERROR(VLOOKUP(A2114,'Details local delivery'!B:E,4,0),"-")</f>
        <v>-</v>
      </c>
      <c r="E2114" s="94" t="e">
        <f>VLOOKUP(A2114,'Details local delivery'!B:L,11,0)</f>
        <v>#N/A</v>
      </c>
      <c r="F2114" s="94">
        <f>SUMIFS('Details local delivery'!M:M,'Details local delivery'!G:G,'RECAP Delivery Plan '!A2114)</f>
        <v>0</v>
      </c>
      <c r="G2114" s="94" t="e">
        <f>VLOOKUP(A2114,'Details local delivery'!B:J,9,0)</f>
        <v>#N/A</v>
      </c>
      <c r="H2114" s="95">
        <f>SUMIFS('Details local delivery'!K:K,'Details local delivery'!G:G,'RECAP Delivery Plan '!A2114)</f>
        <v>0</v>
      </c>
      <c r="I2114" s="96">
        <f>SUMIFS('Details local delivery'!Y:Y,'Details local delivery'!B:B,A:A)</f>
        <v>0</v>
      </c>
      <c r="J2114" s="97" t="e">
        <f>AVERAGEIFS('Details local delivery'!W:W,'Details local delivery'!B:B,A2114)</f>
        <v>#DIV/0!</v>
      </c>
      <c r="K2114" s="96">
        <f>_xlfn.MAXIFS('Details local delivery'!Z:Z,'Details local delivery'!B:B,A2114)</f>
        <v>0</v>
      </c>
      <c r="L2114" s="96">
        <f>_xlfn.MAXIFS('Details local delivery'!AA:AA,'Details local delivery'!B:B,A2114)</f>
        <v>0</v>
      </c>
      <c r="M2114" s="256">
        <f>IFERROR(_xlfn.MAXIFS('Details local delivery'!AB:AB,'Details local delivery'!B:B,A2114),"-")</f>
        <v>0</v>
      </c>
      <c r="N2114" s="104" t="e">
        <f t="shared" si="317"/>
        <v>#N/A</v>
      </c>
      <c r="O2114" s="104" t="e">
        <f t="shared" si="318"/>
        <v>#N/A</v>
      </c>
      <c r="P2114" s="99">
        <f t="shared" si="319"/>
        <v>0</v>
      </c>
      <c r="Q2114" s="100">
        <f t="shared" si="320"/>
        <v>0</v>
      </c>
      <c r="R2114" s="105" t="e">
        <f t="shared" si="321"/>
        <v>#DIV/0!</v>
      </c>
      <c r="S2114" s="101" t="e">
        <f t="shared" si="322"/>
        <v>#N/A</v>
      </c>
      <c r="T2114" s="102"/>
      <c r="U2114" s="107"/>
      <c r="V2114" s="5"/>
    </row>
    <row r="2115" spans="1:22" ht="15.6" hidden="1" x14ac:dyDescent="0.3">
      <c r="A2115" s="18"/>
      <c r="B2115" s="92" t="str">
        <f>+IFERROR(VLOOKUP(A2115,'Details local delivery'!B:C,2,0),"-")</f>
        <v>-</v>
      </c>
      <c r="C2115" s="93" t="str">
        <f t="shared" si="316"/>
        <v>-</v>
      </c>
      <c r="D2115" s="94" t="str">
        <f>+IFERROR(VLOOKUP(A2115,'Details local delivery'!B:E,4,0),"-")</f>
        <v>-</v>
      </c>
      <c r="E2115" s="94" t="e">
        <f>VLOOKUP(A2115,'Details local delivery'!B:L,11,0)</f>
        <v>#N/A</v>
      </c>
      <c r="F2115" s="94">
        <f>SUMIFS('Details local delivery'!M:M,'Details local delivery'!G:G,'RECAP Delivery Plan '!A2115)</f>
        <v>0</v>
      </c>
      <c r="G2115" s="94" t="e">
        <f>VLOOKUP(A2115,'Details local delivery'!B:J,9,0)</f>
        <v>#N/A</v>
      </c>
      <c r="H2115" s="95">
        <f>SUMIFS('Details local delivery'!K:K,'Details local delivery'!G:G,'RECAP Delivery Plan '!A2115)</f>
        <v>0</v>
      </c>
      <c r="I2115" s="96">
        <f>SUMIFS('Details local delivery'!Y:Y,'Details local delivery'!B:B,A:A)</f>
        <v>0</v>
      </c>
      <c r="J2115" s="97" t="e">
        <f>AVERAGEIFS('Details local delivery'!W:W,'Details local delivery'!B:B,A2115)</f>
        <v>#DIV/0!</v>
      </c>
      <c r="K2115" s="96">
        <f>_xlfn.MAXIFS('Details local delivery'!Z:Z,'Details local delivery'!B:B,A2115)</f>
        <v>0</v>
      </c>
      <c r="L2115" s="96">
        <f>_xlfn.MAXIFS('Details local delivery'!AA:AA,'Details local delivery'!B:B,A2115)</f>
        <v>0</v>
      </c>
      <c r="M2115" s="256">
        <f>IFERROR(_xlfn.MAXIFS('Details local delivery'!AB:AB,'Details local delivery'!B:B,A2115),"-")</f>
        <v>0</v>
      </c>
      <c r="N2115" s="104" t="e">
        <f t="shared" si="317"/>
        <v>#N/A</v>
      </c>
      <c r="O2115" s="104" t="e">
        <f t="shared" si="318"/>
        <v>#N/A</v>
      </c>
      <c r="P2115" s="99">
        <f t="shared" si="319"/>
        <v>0</v>
      </c>
      <c r="Q2115" s="100">
        <f t="shared" si="320"/>
        <v>0</v>
      </c>
      <c r="R2115" s="105" t="e">
        <f t="shared" si="321"/>
        <v>#DIV/0!</v>
      </c>
      <c r="S2115" s="101" t="e">
        <f t="shared" si="322"/>
        <v>#N/A</v>
      </c>
      <c r="T2115" s="102"/>
      <c r="U2115" s="107"/>
      <c r="V2115" s="5"/>
    </row>
    <row r="2116" spans="1:22" ht="15.6" hidden="1" x14ac:dyDescent="0.3">
      <c r="A2116" s="18"/>
      <c r="B2116" s="92" t="str">
        <f>+IFERROR(VLOOKUP(A2116,'Details local delivery'!B:C,2,0),"-")</f>
        <v>-</v>
      </c>
      <c r="C2116" s="93" t="str">
        <f t="shared" si="316"/>
        <v>-</v>
      </c>
      <c r="D2116" s="94" t="str">
        <f>+IFERROR(VLOOKUP(A2116,'Details local delivery'!B:E,4,0),"-")</f>
        <v>-</v>
      </c>
      <c r="E2116" s="94" t="e">
        <f>VLOOKUP(A2116,'Details local delivery'!B:L,11,0)</f>
        <v>#N/A</v>
      </c>
      <c r="F2116" s="94">
        <f>SUMIFS('Details local delivery'!M:M,'Details local delivery'!G:G,'RECAP Delivery Plan '!A2116)</f>
        <v>0</v>
      </c>
      <c r="G2116" s="94" t="e">
        <f>VLOOKUP(A2116,'Details local delivery'!B:J,9,0)</f>
        <v>#N/A</v>
      </c>
      <c r="H2116" s="95">
        <f>SUMIFS('Details local delivery'!K:K,'Details local delivery'!G:G,'RECAP Delivery Plan '!A2116)</f>
        <v>0</v>
      </c>
      <c r="I2116" s="96">
        <f>SUMIFS('Details local delivery'!Y:Y,'Details local delivery'!B:B,A:A)</f>
        <v>0</v>
      </c>
      <c r="J2116" s="97" t="e">
        <f>AVERAGEIFS('Details local delivery'!W:W,'Details local delivery'!B:B,A2116)</f>
        <v>#DIV/0!</v>
      </c>
      <c r="K2116" s="96">
        <f>_xlfn.MAXIFS('Details local delivery'!Z:Z,'Details local delivery'!B:B,A2116)</f>
        <v>0</v>
      </c>
      <c r="L2116" s="96">
        <f>_xlfn.MAXIFS('Details local delivery'!AA:AA,'Details local delivery'!B:B,A2116)</f>
        <v>0</v>
      </c>
      <c r="M2116" s="256">
        <f>IFERROR(_xlfn.MAXIFS('Details local delivery'!AB:AB,'Details local delivery'!B:B,A2116),"-")</f>
        <v>0</v>
      </c>
      <c r="N2116" s="104" t="e">
        <f t="shared" si="317"/>
        <v>#N/A</v>
      </c>
      <c r="O2116" s="104" t="e">
        <f t="shared" si="318"/>
        <v>#N/A</v>
      </c>
      <c r="P2116" s="99">
        <f t="shared" si="319"/>
        <v>0</v>
      </c>
      <c r="Q2116" s="100">
        <f t="shared" si="320"/>
        <v>0</v>
      </c>
      <c r="R2116" s="105" t="e">
        <f t="shared" si="321"/>
        <v>#DIV/0!</v>
      </c>
      <c r="S2116" s="101" t="e">
        <f t="shared" si="322"/>
        <v>#N/A</v>
      </c>
      <c r="T2116" s="102"/>
      <c r="U2116" s="107"/>
      <c r="V2116" s="5"/>
    </row>
    <row r="2117" spans="1:22" ht="15.6" hidden="1" x14ac:dyDescent="0.3">
      <c r="A2117" s="18"/>
      <c r="B2117" s="92" t="str">
        <f>+IFERROR(VLOOKUP(A2117,'Details local delivery'!B:C,2,0),"-")</f>
        <v>-</v>
      </c>
      <c r="C2117" s="93" t="str">
        <f t="shared" si="316"/>
        <v>-</v>
      </c>
      <c r="D2117" s="94" t="str">
        <f>+IFERROR(VLOOKUP(A2117,'Details local delivery'!B:E,4,0),"-")</f>
        <v>-</v>
      </c>
      <c r="E2117" s="94" t="e">
        <f>VLOOKUP(A2117,'Details local delivery'!B:L,11,0)</f>
        <v>#N/A</v>
      </c>
      <c r="F2117" s="94">
        <f>SUMIFS('Details local delivery'!M:M,'Details local delivery'!G:G,'RECAP Delivery Plan '!A2117)</f>
        <v>0</v>
      </c>
      <c r="G2117" s="94" t="e">
        <f>VLOOKUP(A2117,'Details local delivery'!B:J,9,0)</f>
        <v>#N/A</v>
      </c>
      <c r="H2117" s="95">
        <f>SUMIFS('Details local delivery'!K:K,'Details local delivery'!G:G,'RECAP Delivery Plan '!A2117)</f>
        <v>0</v>
      </c>
      <c r="I2117" s="96">
        <f>SUMIFS('Details local delivery'!Y:Y,'Details local delivery'!B:B,A:A)</f>
        <v>0</v>
      </c>
      <c r="J2117" s="97" t="e">
        <f>AVERAGEIFS('Details local delivery'!W:W,'Details local delivery'!B:B,A2117)</f>
        <v>#DIV/0!</v>
      </c>
      <c r="K2117" s="96">
        <f>_xlfn.MAXIFS('Details local delivery'!Z:Z,'Details local delivery'!B:B,A2117)</f>
        <v>0</v>
      </c>
      <c r="L2117" s="96">
        <f>_xlfn.MAXIFS('Details local delivery'!AA:AA,'Details local delivery'!B:B,A2117)</f>
        <v>0</v>
      </c>
      <c r="M2117" s="256">
        <f>IFERROR(_xlfn.MAXIFS('Details local delivery'!AB:AB,'Details local delivery'!B:B,A2117),"-")</f>
        <v>0</v>
      </c>
      <c r="N2117" s="104" t="e">
        <f t="shared" si="317"/>
        <v>#N/A</v>
      </c>
      <c r="O2117" s="104" t="e">
        <f t="shared" si="318"/>
        <v>#N/A</v>
      </c>
      <c r="P2117" s="99">
        <f t="shared" si="319"/>
        <v>0</v>
      </c>
      <c r="Q2117" s="100">
        <f t="shared" si="320"/>
        <v>0</v>
      </c>
      <c r="R2117" s="105" t="e">
        <f t="shared" si="321"/>
        <v>#DIV/0!</v>
      </c>
      <c r="S2117" s="101" t="e">
        <f t="shared" si="322"/>
        <v>#N/A</v>
      </c>
      <c r="T2117" s="102"/>
      <c r="U2117" s="107"/>
      <c r="V2117" s="5"/>
    </row>
    <row r="2118" spans="1:22" ht="15.6" hidden="1" x14ac:dyDescent="0.3">
      <c r="A2118" s="18"/>
      <c r="B2118" s="92" t="str">
        <f>+IFERROR(VLOOKUP(A2118,'Details local delivery'!B:C,2,0),"-")</f>
        <v>-</v>
      </c>
      <c r="C2118" s="93" t="str">
        <f t="shared" si="316"/>
        <v>-</v>
      </c>
      <c r="D2118" s="94" t="str">
        <f>+IFERROR(VLOOKUP(A2118,'Details local delivery'!B:E,4,0),"-")</f>
        <v>-</v>
      </c>
      <c r="E2118" s="94" t="e">
        <f>VLOOKUP(A2118,'Details local delivery'!B:L,11,0)</f>
        <v>#N/A</v>
      </c>
      <c r="F2118" s="94">
        <f>SUMIFS('Details local delivery'!M:M,'Details local delivery'!G:G,'RECAP Delivery Plan '!A2118)</f>
        <v>0</v>
      </c>
      <c r="G2118" s="94" t="e">
        <f>VLOOKUP(A2118,'Details local delivery'!B:J,9,0)</f>
        <v>#N/A</v>
      </c>
      <c r="H2118" s="95">
        <f>SUMIFS('Details local delivery'!K:K,'Details local delivery'!G:G,'RECAP Delivery Plan '!A2118)</f>
        <v>0</v>
      </c>
      <c r="I2118" s="96">
        <f>SUMIFS('Details local delivery'!Y:Y,'Details local delivery'!B:B,A:A)</f>
        <v>0</v>
      </c>
      <c r="J2118" s="97" t="e">
        <f>AVERAGEIFS('Details local delivery'!W:W,'Details local delivery'!B:B,A2118)</f>
        <v>#DIV/0!</v>
      </c>
      <c r="K2118" s="96">
        <f>_xlfn.MAXIFS('Details local delivery'!Z:Z,'Details local delivery'!B:B,A2118)</f>
        <v>0</v>
      </c>
      <c r="L2118" s="96">
        <f>_xlfn.MAXIFS('Details local delivery'!AA:AA,'Details local delivery'!B:B,A2118)</f>
        <v>0</v>
      </c>
      <c r="M2118" s="96">
        <f>_xlfn.MAXIFS('Details local delivery'!AB:AB,'Details local delivery'!B:B,A2118)</f>
        <v>0</v>
      </c>
      <c r="N2118" s="104" t="e">
        <f t="shared" si="317"/>
        <v>#N/A</v>
      </c>
      <c r="O2118" s="104" t="e">
        <f t="shared" si="318"/>
        <v>#N/A</v>
      </c>
      <c r="P2118" s="99">
        <f t="shared" si="319"/>
        <v>0</v>
      </c>
      <c r="Q2118" s="100">
        <f t="shared" si="320"/>
        <v>0</v>
      </c>
      <c r="R2118" s="105" t="e">
        <f t="shared" si="321"/>
        <v>#DIV/0!</v>
      </c>
      <c r="S2118" s="101" t="e">
        <f t="shared" si="322"/>
        <v>#N/A</v>
      </c>
      <c r="T2118" s="102"/>
      <c r="U2118" s="107"/>
      <c r="V2118" s="5"/>
    </row>
    <row r="2119" spans="1:22" ht="15.6" hidden="1" x14ac:dyDescent="0.3">
      <c r="A2119" s="18"/>
      <c r="B2119" s="92" t="str">
        <f>+IFERROR(VLOOKUP(A2119,'Details local delivery'!B:C,2,0),"-")</f>
        <v>-</v>
      </c>
      <c r="C2119" s="93" t="str">
        <f t="shared" si="316"/>
        <v>-</v>
      </c>
      <c r="D2119" s="94" t="str">
        <f>+IFERROR(VLOOKUP(A2119,'Details local delivery'!B:E,4,0),"-")</f>
        <v>-</v>
      </c>
      <c r="E2119" s="94" t="e">
        <f>VLOOKUP(A2119,'Details local delivery'!B:L,11,0)</f>
        <v>#N/A</v>
      </c>
      <c r="F2119" s="94">
        <f>SUMIFS('Details local delivery'!M:M,'Details local delivery'!G:G,'RECAP Delivery Plan '!A2119)</f>
        <v>0</v>
      </c>
      <c r="G2119" s="94" t="e">
        <f>VLOOKUP(A2119,'Details local delivery'!B:J,9,0)</f>
        <v>#N/A</v>
      </c>
      <c r="H2119" s="95">
        <f>SUMIFS('Details local delivery'!K:K,'Details local delivery'!G:G,'RECAP Delivery Plan '!A2119)</f>
        <v>0</v>
      </c>
      <c r="I2119" s="96">
        <f>SUMIFS('Details local delivery'!Y:Y,'Details local delivery'!B:B,A:A)</f>
        <v>0</v>
      </c>
      <c r="J2119" s="97" t="e">
        <f>AVERAGEIFS('Details local delivery'!W:W,'Details local delivery'!B:B,A2119)</f>
        <v>#DIV/0!</v>
      </c>
      <c r="K2119" s="96">
        <f>_xlfn.MAXIFS('Details local delivery'!Z:Z,'Details local delivery'!B:B,A2119)</f>
        <v>0</v>
      </c>
      <c r="L2119" s="96">
        <f>_xlfn.MAXIFS('Details local delivery'!AA:AA,'Details local delivery'!B:B,A2119)</f>
        <v>0</v>
      </c>
      <c r="M2119" s="96">
        <f>_xlfn.MAXIFS('Details local delivery'!AB:AB,'Details local delivery'!B:B,A2119)</f>
        <v>0</v>
      </c>
      <c r="N2119" s="104" t="e">
        <f t="shared" si="317"/>
        <v>#N/A</v>
      </c>
      <c r="O2119" s="104" t="e">
        <f t="shared" si="318"/>
        <v>#N/A</v>
      </c>
      <c r="P2119" s="99">
        <f t="shared" si="319"/>
        <v>0</v>
      </c>
      <c r="Q2119" s="100">
        <f t="shared" si="320"/>
        <v>0</v>
      </c>
      <c r="R2119" s="105" t="e">
        <f t="shared" si="321"/>
        <v>#DIV/0!</v>
      </c>
      <c r="S2119" s="101" t="e">
        <f t="shared" si="322"/>
        <v>#N/A</v>
      </c>
      <c r="T2119" s="102"/>
      <c r="U2119" s="107"/>
      <c r="V2119" s="5"/>
    </row>
    <row r="2120" spans="1:22" ht="15.6" hidden="1" x14ac:dyDescent="0.3">
      <c r="A2120" s="18"/>
      <c r="B2120" s="92" t="str">
        <f>+IFERROR(VLOOKUP(A2120,'Details local delivery'!B:C,2,0),"-")</f>
        <v>-</v>
      </c>
      <c r="C2120" s="93" t="str">
        <f t="shared" si="316"/>
        <v>-</v>
      </c>
      <c r="D2120" s="94" t="str">
        <f>+IFERROR(VLOOKUP(A2120,'Details local delivery'!B:E,4,0),"-")</f>
        <v>-</v>
      </c>
      <c r="E2120" s="94" t="e">
        <f>VLOOKUP(A2120,'Details local delivery'!B:L,11,0)</f>
        <v>#N/A</v>
      </c>
      <c r="F2120" s="94">
        <f>SUMIFS('Details local delivery'!M:M,'Details local delivery'!G:G,'RECAP Delivery Plan '!A2120)</f>
        <v>0</v>
      </c>
      <c r="G2120" s="94" t="e">
        <f>VLOOKUP(A2120,'Details local delivery'!B:J,9,0)</f>
        <v>#N/A</v>
      </c>
      <c r="H2120" s="95">
        <f>SUMIFS('Details local delivery'!K:K,'Details local delivery'!G:G,'RECAP Delivery Plan '!A2120)</f>
        <v>0</v>
      </c>
      <c r="I2120" s="96">
        <f>SUMIFS('Details local delivery'!Y:Y,'Details local delivery'!B:B,A:A)</f>
        <v>0</v>
      </c>
      <c r="J2120" s="97" t="e">
        <f>AVERAGEIFS('Details local delivery'!W:W,'Details local delivery'!B:B,A2120)</f>
        <v>#DIV/0!</v>
      </c>
      <c r="K2120" s="96">
        <f>_xlfn.MAXIFS('Details local delivery'!Z:Z,'Details local delivery'!B:B,A2120)</f>
        <v>0</v>
      </c>
      <c r="L2120" s="96">
        <f>_xlfn.MAXIFS('Details local delivery'!AA:AA,'Details local delivery'!B:B,A2120)</f>
        <v>0</v>
      </c>
      <c r="M2120" s="96">
        <f>_xlfn.MAXIFS('Details local delivery'!AB:AB,'Details local delivery'!B:B,A2120)</f>
        <v>0</v>
      </c>
      <c r="N2120" s="104" t="e">
        <f t="shared" si="317"/>
        <v>#N/A</v>
      </c>
      <c r="O2120" s="104" t="e">
        <f t="shared" si="318"/>
        <v>#N/A</v>
      </c>
      <c r="P2120" s="99">
        <f t="shared" si="319"/>
        <v>0</v>
      </c>
      <c r="Q2120" s="100">
        <f t="shared" si="320"/>
        <v>0</v>
      </c>
      <c r="R2120" s="105" t="e">
        <f t="shared" si="321"/>
        <v>#DIV/0!</v>
      </c>
      <c r="S2120" s="101" t="e">
        <f t="shared" si="322"/>
        <v>#N/A</v>
      </c>
      <c r="T2120" s="102"/>
      <c r="U2120" s="107"/>
      <c r="V2120" s="5"/>
    </row>
    <row r="2121" spans="1:22" ht="15.6" hidden="1" x14ac:dyDescent="0.3">
      <c r="A2121" s="18"/>
      <c r="B2121" s="92" t="str">
        <f>+IFERROR(VLOOKUP(A2121,'Details local delivery'!B:C,2,0),"-")</f>
        <v>-</v>
      </c>
      <c r="C2121" s="93" t="str">
        <f t="shared" si="316"/>
        <v>-</v>
      </c>
      <c r="D2121" s="94" t="str">
        <f>+IFERROR(VLOOKUP(A2121,'Details local delivery'!B:E,4,0),"-")</f>
        <v>-</v>
      </c>
      <c r="E2121" s="94" t="e">
        <f>VLOOKUP(A2121,'Details local delivery'!B:L,11,0)</f>
        <v>#N/A</v>
      </c>
      <c r="F2121" s="94">
        <f>SUMIFS('Details local delivery'!M:M,'Details local delivery'!G:G,'RECAP Delivery Plan '!A2121)</f>
        <v>0</v>
      </c>
      <c r="G2121" s="94" t="e">
        <f>VLOOKUP(A2121,'Details local delivery'!B:J,9,0)</f>
        <v>#N/A</v>
      </c>
      <c r="H2121" s="95">
        <f>SUMIFS('Details local delivery'!K:K,'Details local delivery'!G:G,'RECAP Delivery Plan '!A2121)</f>
        <v>0</v>
      </c>
      <c r="I2121" s="96">
        <f>SUMIFS('Details local delivery'!Y:Y,'Details local delivery'!B:B,A:A)</f>
        <v>0</v>
      </c>
      <c r="J2121" s="97" t="e">
        <f>AVERAGEIFS('Details local delivery'!W:W,'Details local delivery'!B:B,A2121)</f>
        <v>#DIV/0!</v>
      </c>
      <c r="K2121" s="96">
        <f>_xlfn.MAXIFS('Details local delivery'!Z:Z,'Details local delivery'!B:B,A2121)</f>
        <v>0</v>
      </c>
      <c r="L2121" s="96">
        <f>_xlfn.MAXIFS('Details local delivery'!AA:AA,'Details local delivery'!B:B,A2121)</f>
        <v>0</v>
      </c>
      <c r="M2121" s="96">
        <f>_xlfn.MAXIFS('Details local delivery'!AB:AB,'Details local delivery'!B:B,A2121)</f>
        <v>0</v>
      </c>
      <c r="N2121" s="104" t="e">
        <f t="shared" si="317"/>
        <v>#N/A</v>
      </c>
      <c r="O2121" s="104" t="e">
        <f t="shared" si="318"/>
        <v>#N/A</v>
      </c>
      <c r="P2121" s="99">
        <f t="shared" si="319"/>
        <v>0</v>
      </c>
      <c r="Q2121" s="100">
        <f t="shared" si="320"/>
        <v>0</v>
      </c>
      <c r="R2121" s="105" t="e">
        <f t="shared" si="321"/>
        <v>#DIV/0!</v>
      </c>
      <c r="S2121" s="101" t="e">
        <f t="shared" si="322"/>
        <v>#N/A</v>
      </c>
      <c r="T2121" s="102"/>
      <c r="U2121" s="107"/>
      <c r="V2121" s="5"/>
    </row>
    <row r="2122" spans="1:22" ht="15.6" hidden="1" x14ac:dyDescent="0.3">
      <c r="A2122" s="18"/>
      <c r="B2122" s="92" t="str">
        <f>+IFERROR(VLOOKUP(A2122,'Details local delivery'!B:C,2,0),"-")</f>
        <v>-</v>
      </c>
      <c r="C2122" s="93" t="str">
        <f t="shared" si="316"/>
        <v>-</v>
      </c>
      <c r="D2122" s="94" t="str">
        <f>+IFERROR(VLOOKUP(A2122,'Details local delivery'!B:E,4,0),"-")</f>
        <v>-</v>
      </c>
      <c r="E2122" s="94" t="e">
        <f>VLOOKUP(A2122,'Details local delivery'!B:L,11,0)</f>
        <v>#N/A</v>
      </c>
      <c r="F2122" s="94">
        <f>SUMIFS('Details local delivery'!M:M,'Details local delivery'!G:G,'RECAP Delivery Plan '!A2122)</f>
        <v>0</v>
      </c>
      <c r="G2122" s="94" t="e">
        <f>VLOOKUP(A2122,'Details local delivery'!B:J,9,0)</f>
        <v>#N/A</v>
      </c>
      <c r="H2122" s="95">
        <f>SUMIFS('Details local delivery'!K:K,'Details local delivery'!G:G,'RECAP Delivery Plan '!A2122)</f>
        <v>0</v>
      </c>
      <c r="I2122" s="96">
        <f>SUMIFS('Details local delivery'!Y:Y,'Details local delivery'!B:B,A:A)</f>
        <v>0</v>
      </c>
      <c r="J2122" s="97" t="e">
        <f>AVERAGEIFS('Details local delivery'!W:W,'Details local delivery'!B:B,A2122)</f>
        <v>#DIV/0!</v>
      </c>
      <c r="K2122" s="96">
        <f>_xlfn.MAXIFS('Details local delivery'!Z:Z,'Details local delivery'!B:B,A2122)</f>
        <v>0</v>
      </c>
      <c r="L2122" s="96">
        <f>_xlfn.MAXIFS('Details local delivery'!AA:AA,'Details local delivery'!B:B,A2122)</f>
        <v>0</v>
      </c>
      <c r="M2122" s="96">
        <f>_xlfn.MAXIFS('Details local delivery'!AB:AB,'Details local delivery'!B:B,A2122)</f>
        <v>0</v>
      </c>
      <c r="N2122" s="104" t="e">
        <f t="shared" si="317"/>
        <v>#N/A</v>
      </c>
      <c r="O2122" s="104" t="e">
        <f t="shared" si="318"/>
        <v>#N/A</v>
      </c>
      <c r="P2122" s="99">
        <f t="shared" si="319"/>
        <v>0</v>
      </c>
      <c r="Q2122" s="100">
        <f t="shared" si="320"/>
        <v>0</v>
      </c>
      <c r="R2122" s="105" t="e">
        <f t="shared" si="321"/>
        <v>#DIV/0!</v>
      </c>
      <c r="S2122" s="101" t="e">
        <f t="shared" si="322"/>
        <v>#N/A</v>
      </c>
      <c r="T2122" s="102"/>
      <c r="U2122" s="107"/>
      <c r="V2122" s="5"/>
    </row>
    <row r="2123" spans="1:22" ht="15.6" hidden="1" x14ac:dyDescent="0.3">
      <c r="A2123" s="18"/>
      <c r="B2123" s="92" t="str">
        <f>+IFERROR(VLOOKUP(A2123,'Details local delivery'!B:C,2,0),"-")</f>
        <v>-</v>
      </c>
      <c r="C2123" s="93" t="str">
        <f t="shared" si="316"/>
        <v>-</v>
      </c>
      <c r="D2123" s="94" t="str">
        <f>+IFERROR(VLOOKUP(A2123,'Details local delivery'!B:E,4,0),"-")</f>
        <v>-</v>
      </c>
      <c r="E2123" s="94" t="e">
        <f>VLOOKUP(A2123,'Details local delivery'!B:L,11,0)</f>
        <v>#N/A</v>
      </c>
      <c r="F2123" s="94">
        <f>SUMIFS('Details local delivery'!M:M,'Details local delivery'!G:G,'RECAP Delivery Plan '!A2123)</f>
        <v>0</v>
      </c>
      <c r="G2123" s="94" t="e">
        <f>VLOOKUP(A2123,'Details local delivery'!B:J,9,0)</f>
        <v>#N/A</v>
      </c>
      <c r="H2123" s="95">
        <f>SUMIFS('Details local delivery'!K:K,'Details local delivery'!G:G,'RECAP Delivery Plan '!A2123)</f>
        <v>0</v>
      </c>
      <c r="I2123" s="96">
        <f>SUMIFS('Details local delivery'!Y:Y,'Details local delivery'!B:B,A:A)</f>
        <v>0</v>
      </c>
      <c r="J2123" s="97" t="e">
        <f>AVERAGEIFS('Details local delivery'!W:W,'Details local delivery'!B:B,A2123)</f>
        <v>#DIV/0!</v>
      </c>
      <c r="K2123" s="96">
        <f>_xlfn.MAXIFS('Details local delivery'!Z:Z,'Details local delivery'!B:B,A2123)</f>
        <v>0</v>
      </c>
      <c r="L2123" s="96">
        <f>_xlfn.MAXIFS('Details local delivery'!AA:AA,'Details local delivery'!B:B,A2123)</f>
        <v>0</v>
      </c>
      <c r="M2123" s="96">
        <f>_xlfn.MAXIFS('Details local delivery'!AB:AB,'Details local delivery'!B:B,A2123)</f>
        <v>0</v>
      </c>
      <c r="N2123" s="104" t="e">
        <f t="shared" si="317"/>
        <v>#N/A</v>
      </c>
      <c r="O2123" s="104" t="e">
        <f t="shared" si="318"/>
        <v>#N/A</v>
      </c>
      <c r="P2123" s="99">
        <f t="shared" si="319"/>
        <v>0</v>
      </c>
      <c r="Q2123" s="100">
        <f t="shared" si="320"/>
        <v>0</v>
      </c>
      <c r="R2123" s="105" t="e">
        <f t="shared" si="321"/>
        <v>#DIV/0!</v>
      </c>
      <c r="S2123" s="101" t="e">
        <f t="shared" si="322"/>
        <v>#N/A</v>
      </c>
      <c r="T2123" s="102"/>
      <c r="U2123" s="107"/>
      <c r="V2123" s="5"/>
    </row>
    <row r="2124" spans="1:22" ht="15.6" hidden="1" x14ac:dyDescent="0.3">
      <c r="A2124" s="18"/>
      <c r="B2124" s="92" t="str">
        <f>+IFERROR(VLOOKUP(A2124,'Details local delivery'!B:C,2,0),"-")</f>
        <v>-</v>
      </c>
      <c r="C2124" s="93" t="str">
        <f t="shared" si="316"/>
        <v>-</v>
      </c>
      <c r="D2124" s="94" t="str">
        <f>+IFERROR(VLOOKUP(A2124,'Details local delivery'!B:E,4,0),"-")</f>
        <v>-</v>
      </c>
      <c r="E2124" s="94" t="e">
        <f>VLOOKUP(A2124,'Details local delivery'!B:L,11,0)</f>
        <v>#N/A</v>
      </c>
      <c r="F2124" s="94">
        <f>SUMIFS('Details local delivery'!M:M,'Details local delivery'!G:G,'RECAP Delivery Plan '!A2124)</f>
        <v>0</v>
      </c>
      <c r="G2124" s="94" t="e">
        <f>VLOOKUP(A2124,'Details local delivery'!B:J,9,0)</f>
        <v>#N/A</v>
      </c>
      <c r="H2124" s="95">
        <f>SUMIFS('Details local delivery'!K:K,'Details local delivery'!G:G,'RECAP Delivery Plan '!A2124)</f>
        <v>0</v>
      </c>
      <c r="I2124" s="96">
        <f>SUMIFS('Details local delivery'!Y:Y,'Details local delivery'!B:B,A:A)</f>
        <v>0</v>
      </c>
      <c r="J2124" s="97" t="e">
        <f>AVERAGEIFS('Details local delivery'!W:W,'Details local delivery'!B:B,A2124)</f>
        <v>#DIV/0!</v>
      </c>
      <c r="K2124" s="96">
        <f>_xlfn.MAXIFS('Details local delivery'!Z:Z,'Details local delivery'!B:B,A2124)</f>
        <v>0</v>
      </c>
      <c r="L2124" s="96">
        <f>_xlfn.MAXIFS('Details local delivery'!AA:AA,'Details local delivery'!B:B,A2124)</f>
        <v>0</v>
      </c>
      <c r="M2124" s="96">
        <f>_xlfn.MAXIFS('Details local delivery'!AB:AB,'Details local delivery'!B:B,A2124)</f>
        <v>0</v>
      </c>
      <c r="N2124" s="104" t="e">
        <f t="shared" si="317"/>
        <v>#N/A</v>
      </c>
      <c r="O2124" s="104" t="e">
        <f t="shared" si="318"/>
        <v>#N/A</v>
      </c>
      <c r="P2124" s="99">
        <f t="shared" si="319"/>
        <v>0</v>
      </c>
      <c r="Q2124" s="100">
        <f t="shared" si="320"/>
        <v>0</v>
      </c>
      <c r="R2124" s="105" t="e">
        <f t="shared" si="321"/>
        <v>#DIV/0!</v>
      </c>
      <c r="S2124" s="101" t="e">
        <f t="shared" si="322"/>
        <v>#N/A</v>
      </c>
      <c r="T2124" s="102"/>
      <c r="U2124" s="107"/>
      <c r="V2124" s="5"/>
    </row>
    <row r="2125" spans="1:22" ht="15.6" hidden="1" x14ac:dyDescent="0.3">
      <c r="A2125" s="18"/>
      <c r="B2125" s="92" t="str">
        <f>+IFERROR(VLOOKUP(A2125,'Details local delivery'!B:C,2,0),"-")</f>
        <v>-</v>
      </c>
      <c r="C2125" s="93" t="str">
        <f t="shared" si="316"/>
        <v>-</v>
      </c>
      <c r="D2125" s="94" t="str">
        <f>+IFERROR(VLOOKUP(A2125,'Details local delivery'!B:E,4,0),"-")</f>
        <v>-</v>
      </c>
      <c r="E2125" s="94" t="e">
        <f>VLOOKUP(A2125,'Details local delivery'!B:L,11,0)</f>
        <v>#N/A</v>
      </c>
      <c r="F2125" s="94">
        <f>SUMIFS('Details local delivery'!M:M,'Details local delivery'!G:G,'RECAP Delivery Plan '!A2125)</f>
        <v>0</v>
      </c>
      <c r="G2125" s="94" t="e">
        <f>VLOOKUP(A2125,'Details local delivery'!B:J,9,0)</f>
        <v>#N/A</v>
      </c>
      <c r="H2125" s="95">
        <f>SUMIFS('Details local delivery'!K:K,'Details local delivery'!G:G,'RECAP Delivery Plan '!A2125)</f>
        <v>0</v>
      </c>
      <c r="I2125" s="96">
        <f>SUMIFS('Details local delivery'!Y:Y,'Details local delivery'!B:B,A:A)</f>
        <v>0</v>
      </c>
      <c r="J2125" s="97" t="e">
        <f>AVERAGEIFS('Details local delivery'!W:W,'Details local delivery'!B:B,A2125)</f>
        <v>#DIV/0!</v>
      </c>
      <c r="K2125" s="96">
        <f>_xlfn.MAXIFS('Details local delivery'!Z:Z,'Details local delivery'!B:B,A2125)</f>
        <v>0</v>
      </c>
      <c r="L2125" s="96">
        <f>_xlfn.MAXIFS('Details local delivery'!AA:AA,'Details local delivery'!B:B,A2125)</f>
        <v>0</v>
      </c>
      <c r="M2125" s="96">
        <f>_xlfn.MAXIFS('Details local delivery'!AB:AB,'Details local delivery'!B:B,A2125)</f>
        <v>0</v>
      </c>
      <c r="N2125" s="104" t="e">
        <f t="shared" si="317"/>
        <v>#N/A</v>
      </c>
      <c r="O2125" s="104" t="e">
        <f t="shared" si="318"/>
        <v>#N/A</v>
      </c>
      <c r="P2125" s="99">
        <f t="shared" si="319"/>
        <v>0</v>
      </c>
      <c r="Q2125" s="100">
        <f t="shared" si="320"/>
        <v>0</v>
      </c>
      <c r="R2125" s="105" t="e">
        <f t="shared" si="321"/>
        <v>#DIV/0!</v>
      </c>
      <c r="S2125" s="101" t="e">
        <f t="shared" si="322"/>
        <v>#N/A</v>
      </c>
      <c r="T2125" s="102"/>
      <c r="U2125" s="107"/>
      <c r="V2125" s="5"/>
    </row>
    <row r="2126" spans="1:22" ht="15.6" hidden="1" x14ac:dyDescent="0.3">
      <c r="A2126" s="18"/>
      <c r="B2126" s="92" t="str">
        <f>+IFERROR(VLOOKUP(A2126,'Details local delivery'!B:C,2,0),"-")</f>
        <v>-</v>
      </c>
      <c r="C2126" s="93" t="str">
        <f t="shared" si="316"/>
        <v>-</v>
      </c>
      <c r="D2126" s="94" t="str">
        <f>+IFERROR(VLOOKUP(A2126,'Details local delivery'!B:E,4,0),"-")</f>
        <v>-</v>
      </c>
      <c r="E2126" s="94" t="e">
        <f>VLOOKUP(A2126,'Details local delivery'!B:L,11,0)</f>
        <v>#N/A</v>
      </c>
      <c r="F2126" s="94">
        <f>SUMIFS('Details local delivery'!M:M,'Details local delivery'!G:G,'RECAP Delivery Plan '!A2126)</f>
        <v>0</v>
      </c>
      <c r="G2126" s="94" t="e">
        <f>VLOOKUP(A2126,'Details local delivery'!B:J,9,0)</f>
        <v>#N/A</v>
      </c>
      <c r="H2126" s="95">
        <f>SUMIFS('Details local delivery'!K:K,'Details local delivery'!G:G,'RECAP Delivery Plan '!A2126)</f>
        <v>0</v>
      </c>
      <c r="I2126" s="96">
        <f>SUMIFS('Details local delivery'!Y:Y,'Details local delivery'!B:B,A:A)</f>
        <v>0</v>
      </c>
      <c r="J2126" s="97" t="e">
        <f>AVERAGEIFS('Details local delivery'!W:W,'Details local delivery'!B:B,A2126)</f>
        <v>#DIV/0!</v>
      </c>
      <c r="K2126" s="96">
        <f>_xlfn.MAXIFS('Details local delivery'!Z:Z,'Details local delivery'!B:B,A2126)</f>
        <v>0</v>
      </c>
      <c r="L2126" s="96">
        <f>_xlfn.MAXIFS('Details local delivery'!AA:AA,'Details local delivery'!B:B,A2126)</f>
        <v>0</v>
      </c>
      <c r="M2126" s="96">
        <f>_xlfn.MAXIFS('Details local delivery'!AB:AB,'Details local delivery'!B:B,A2126)</f>
        <v>0</v>
      </c>
      <c r="N2126" s="104" t="e">
        <f t="shared" si="317"/>
        <v>#N/A</v>
      </c>
      <c r="O2126" s="104" t="e">
        <f t="shared" si="318"/>
        <v>#N/A</v>
      </c>
      <c r="P2126" s="99">
        <f t="shared" si="319"/>
        <v>0</v>
      </c>
      <c r="Q2126" s="100">
        <f t="shared" si="320"/>
        <v>0</v>
      </c>
      <c r="R2126" s="105" t="e">
        <f t="shared" si="321"/>
        <v>#DIV/0!</v>
      </c>
      <c r="S2126" s="101" t="e">
        <f t="shared" si="322"/>
        <v>#N/A</v>
      </c>
      <c r="T2126" s="102"/>
      <c r="U2126" s="107"/>
      <c r="V2126" s="5"/>
    </row>
    <row r="2127" spans="1:22" ht="15.6" hidden="1" x14ac:dyDescent="0.3">
      <c r="A2127" s="18"/>
      <c r="B2127" s="92" t="str">
        <f>+IFERROR(VLOOKUP(A2127,'Details local delivery'!B:C,2,0),"-")</f>
        <v>-</v>
      </c>
      <c r="C2127" s="93" t="str">
        <f t="shared" si="316"/>
        <v>-</v>
      </c>
      <c r="D2127" s="94" t="str">
        <f>+IFERROR(VLOOKUP(A2127,'Details local delivery'!B:E,4,0),"-")</f>
        <v>-</v>
      </c>
      <c r="E2127" s="94" t="e">
        <f>VLOOKUP(A2127,'Details local delivery'!B:L,11,0)</f>
        <v>#N/A</v>
      </c>
      <c r="F2127" s="94">
        <f>SUMIFS('Details local delivery'!M:M,'Details local delivery'!G:G,'RECAP Delivery Plan '!A2127)</f>
        <v>0</v>
      </c>
      <c r="G2127" s="94" t="e">
        <f>VLOOKUP(A2127,'Details local delivery'!B:J,9,0)</f>
        <v>#N/A</v>
      </c>
      <c r="H2127" s="95">
        <f>SUMIFS('Details local delivery'!K:K,'Details local delivery'!G:G,'RECAP Delivery Plan '!A2127)</f>
        <v>0</v>
      </c>
      <c r="I2127" s="96">
        <f>SUMIFS('Details local delivery'!Y:Y,'Details local delivery'!B:B,A:A)</f>
        <v>0</v>
      </c>
      <c r="J2127" s="97" t="e">
        <f>AVERAGEIFS('Details local delivery'!W:W,'Details local delivery'!B:B,A2127)</f>
        <v>#DIV/0!</v>
      </c>
      <c r="K2127" s="96">
        <f>_xlfn.MAXIFS('Details local delivery'!Z:Z,'Details local delivery'!B:B,A2127)</f>
        <v>0</v>
      </c>
      <c r="L2127" s="96">
        <f>_xlfn.MAXIFS('Details local delivery'!AA:AA,'Details local delivery'!B:B,A2127)</f>
        <v>0</v>
      </c>
      <c r="M2127" s="96">
        <f>_xlfn.MAXIFS('Details local delivery'!AB:AB,'Details local delivery'!B:B,A2127)</f>
        <v>0</v>
      </c>
      <c r="N2127" s="104" t="e">
        <f t="shared" si="317"/>
        <v>#N/A</v>
      </c>
      <c r="O2127" s="104" t="e">
        <f t="shared" si="318"/>
        <v>#N/A</v>
      </c>
      <c r="P2127" s="99">
        <f t="shared" si="319"/>
        <v>0</v>
      </c>
      <c r="Q2127" s="100">
        <f t="shared" si="320"/>
        <v>0</v>
      </c>
      <c r="R2127" s="105" t="e">
        <f t="shared" si="321"/>
        <v>#DIV/0!</v>
      </c>
      <c r="S2127" s="101" t="e">
        <f t="shared" si="322"/>
        <v>#N/A</v>
      </c>
      <c r="T2127" s="102"/>
      <c r="U2127" s="107"/>
      <c r="V2127" s="5"/>
    </row>
    <row r="2128" spans="1:22" ht="15.6" hidden="1" x14ac:dyDescent="0.3">
      <c r="A2128" s="18"/>
      <c r="B2128" s="92" t="str">
        <f>+IFERROR(VLOOKUP(A2128,'Details local delivery'!B:C,2,0),"-")</f>
        <v>-</v>
      </c>
      <c r="C2128" s="93" t="str">
        <f t="shared" si="316"/>
        <v>-</v>
      </c>
      <c r="D2128" s="94" t="str">
        <f>+IFERROR(VLOOKUP(A2128,'Details local delivery'!B:E,4,0),"-")</f>
        <v>-</v>
      </c>
      <c r="E2128" s="94" t="e">
        <f>VLOOKUP(A2128,'Details local delivery'!B:L,11,0)</f>
        <v>#N/A</v>
      </c>
      <c r="F2128" s="94">
        <f>SUMIFS('Details local delivery'!M:M,'Details local delivery'!G:G,'RECAP Delivery Plan '!A2128)</f>
        <v>0</v>
      </c>
      <c r="G2128" s="94" t="e">
        <f>VLOOKUP(A2128,'Details local delivery'!B:J,9,0)</f>
        <v>#N/A</v>
      </c>
      <c r="H2128" s="95">
        <f>SUMIFS('Details local delivery'!K:K,'Details local delivery'!G:G,'RECAP Delivery Plan '!A2128)</f>
        <v>0</v>
      </c>
      <c r="I2128" s="96">
        <f>SUMIFS('Details local delivery'!Y:Y,'Details local delivery'!B:B,A:A)</f>
        <v>0</v>
      </c>
      <c r="J2128" s="97" t="e">
        <f>AVERAGEIFS('Details local delivery'!W:W,'Details local delivery'!B:B,A2128)</f>
        <v>#DIV/0!</v>
      </c>
      <c r="K2128" s="96">
        <f>_xlfn.MAXIFS('Details local delivery'!Z:Z,'Details local delivery'!B:B,A2128)</f>
        <v>0</v>
      </c>
      <c r="L2128" s="96">
        <f>_xlfn.MAXIFS('Details local delivery'!AA:AA,'Details local delivery'!B:B,A2128)</f>
        <v>0</v>
      </c>
      <c r="M2128" s="96">
        <f>_xlfn.MAXIFS('Details local delivery'!AB:AB,'Details local delivery'!B:B,A2128)</f>
        <v>0</v>
      </c>
      <c r="N2128" s="104" t="e">
        <f t="shared" si="317"/>
        <v>#N/A</v>
      </c>
      <c r="O2128" s="104" t="e">
        <f t="shared" si="318"/>
        <v>#N/A</v>
      </c>
      <c r="P2128" s="99">
        <f t="shared" si="319"/>
        <v>0</v>
      </c>
      <c r="Q2128" s="100">
        <f t="shared" si="320"/>
        <v>0</v>
      </c>
      <c r="R2128" s="105" t="e">
        <f t="shared" si="321"/>
        <v>#DIV/0!</v>
      </c>
      <c r="S2128" s="101" t="e">
        <f t="shared" si="322"/>
        <v>#N/A</v>
      </c>
      <c r="T2128" s="102"/>
      <c r="U2128" s="107"/>
      <c r="V2128" s="5"/>
    </row>
    <row r="2129" spans="1:22" ht="15.6" hidden="1" x14ac:dyDescent="0.3">
      <c r="A2129" s="18"/>
      <c r="B2129" s="92" t="str">
        <f>+IFERROR(VLOOKUP(A2129,'Details local delivery'!B:C,2,0),"-")</f>
        <v>-</v>
      </c>
      <c r="C2129" s="93" t="str">
        <f t="shared" si="316"/>
        <v>-</v>
      </c>
      <c r="D2129" s="94" t="str">
        <f>+IFERROR(VLOOKUP(A2129,'Details local delivery'!B:E,4,0),"-")</f>
        <v>-</v>
      </c>
      <c r="E2129" s="94" t="e">
        <f>VLOOKUP(A2129,'Details local delivery'!B:L,11,0)</f>
        <v>#N/A</v>
      </c>
      <c r="F2129" s="94">
        <f>SUMIFS('Details local delivery'!M:M,'Details local delivery'!G:G,'RECAP Delivery Plan '!A2129)</f>
        <v>0</v>
      </c>
      <c r="G2129" s="94" t="e">
        <f>VLOOKUP(A2129,'Details local delivery'!B:J,9,0)</f>
        <v>#N/A</v>
      </c>
      <c r="H2129" s="95">
        <f>SUMIFS('Details local delivery'!K:K,'Details local delivery'!G:G,'RECAP Delivery Plan '!A2129)</f>
        <v>0</v>
      </c>
      <c r="I2129" s="96">
        <f>SUMIFS('Details local delivery'!Y:Y,'Details local delivery'!B:B,A:A)</f>
        <v>0</v>
      </c>
      <c r="J2129" s="97" t="e">
        <f>AVERAGEIFS('Details local delivery'!W:W,'Details local delivery'!B:B,A2129)</f>
        <v>#DIV/0!</v>
      </c>
      <c r="K2129" s="96">
        <f>_xlfn.MAXIFS('Details local delivery'!Z:Z,'Details local delivery'!B:B,A2129)</f>
        <v>0</v>
      </c>
      <c r="L2129" s="96">
        <f>_xlfn.MAXIFS('Details local delivery'!AA:AA,'Details local delivery'!B:B,A2129)</f>
        <v>0</v>
      </c>
      <c r="M2129" s="96">
        <f>_xlfn.MAXIFS('Details local delivery'!AB:AB,'Details local delivery'!B:B,A2129)</f>
        <v>0</v>
      </c>
      <c r="N2129" s="104" t="e">
        <f t="shared" si="317"/>
        <v>#N/A</v>
      </c>
      <c r="O2129" s="104" t="e">
        <f t="shared" si="318"/>
        <v>#N/A</v>
      </c>
      <c r="P2129" s="99">
        <f t="shared" si="319"/>
        <v>0</v>
      </c>
      <c r="Q2129" s="100">
        <f t="shared" si="320"/>
        <v>0</v>
      </c>
      <c r="R2129" s="105" t="e">
        <f t="shared" si="321"/>
        <v>#DIV/0!</v>
      </c>
      <c r="S2129" s="101" t="e">
        <f t="shared" si="322"/>
        <v>#N/A</v>
      </c>
      <c r="T2129" s="102"/>
      <c r="U2129" s="107"/>
      <c r="V2129" s="5"/>
    </row>
    <row r="2130" spans="1:22" ht="15.6" hidden="1" x14ac:dyDescent="0.3">
      <c r="A2130" s="18"/>
      <c r="B2130" s="92" t="str">
        <f>+IFERROR(VLOOKUP(A2130,'Details local delivery'!B:C,2,0),"-")</f>
        <v>-</v>
      </c>
      <c r="C2130" s="93" t="str">
        <f t="shared" si="316"/>
        <v>-</v>
      </c>
      <c r="D2130" s="94" t="str">
        <f>+IFERROR(VLOOKUP(A2130,'Details local delivery'!B:E,4,0),"-")</f>
        <v>-</v>
      </c>
      <c r="E2130" s="94" t="e">
        <f>VLOOKUP(A2130,'Details local delivery'!B:L,11,0)</f>
        <v>#N/A</v>
      </c>
      <c r="F2130" s="94">
        <f>SUMIFS('Details local delivery'!M:M,'Details local delivery'!G:G,'RECAP Delivery Plan '!A2130)</f>
        <v>0</v>
      </c>
      <c r="G2130" s="94" t="e">
        <f>VLOOKUP(A2130,'Details local delivery'!B:J,9,0)</f>
        <v>#N/A</v>
      </c>
      <c r="H2130" s="95">
        <f>SUMIFS('Details local delivery'!K:K,'Details local delivery'!G:G,'RECAP Delivery Plan '!A2130)</f>
        <v>0</v>
      </c>
      <c r="I2130" s="96">
        <f>SUMIFS('Details local delivery'!Y:Y,'Details local delivery'!B:B,A:A)</f>
        <v>0</v>
      </c>
      <c r="J2130" s="97" t="e">
        <f>AVERAGEIFS('Details local delivery'!W:W,'Details local delivery'!B:B,A2130)</f>
        <v>#DIV/0!</v>
      </c>
      <c r="K2130" s="96">
        <f>_xlfn.MAXIFS('Details local delivery'!Z:Z,'Details local delivery'!B:B,A2130)</f>
        <v>0</v>
      </c>
      <c r="L2130" s="96">
        <f>_xlfn.MAXIFS('Details local delivery'!AA:AA,'Details local delivery'!B:B,A2130)</f>
        <v>0</v>
      </c>
      <c r="M2130" s="96">
        <f>_xlfn.MAXIFS('Details local delivery'!AB:AB,'Details local delivery'!B:B,A2130)</f>
        <v>0</v>
      </c>
      <c r="N2130" s="104" t="e">
        <f t="shared" si="317"/>
        <v>#N/A</v>
      </c>
      <c r="O2130" s="104" t="e">
        <f t="shared" si="318"/>
        <v>#N/A</v>
      </c>
      <c r="P2130" s="99">
        <f t="shared" si="319"/>
        <v>0</v>
      </c>
      <c r="Q2130" s="100">
        <f t="shared" si="320"/>
        <v>0</v>
      </c>
      <c r="R2130" s="105" t="e">
        <f t="shared" si="321"/>
        <v>#DIV/0!</v>
      </c>
      <c r="S2130" s="101" t="e">
        <f t="shared" si="322"/>
        <v>#N/A</v>
      </c>
      <c r="T2130" s="102"/>
      <c r="U2130" s="107"/>
      <c r="V2130" s="5"/>
    </row>
    <row r="2131" spans="1:22" ht="15.6" hidden="1" x14ac:dyDescent="0.3">
      <c r="A2131" s="18"/>
      <c r="B2131" s="92" t="str">
        <f>+IFERROR(VLOOKUP(A2131,'Details local delivery'!B:C,2,0),"-")</f>
        <v>-</v>
      </c>
      <c r="C2131" s="93" t="str">
        <f t="shared" si="316"/>
        <v>-</v>
      </c>
      <c r="D2131" s="94" t="str">
        <f>+IFERROR(VLOOKUP(A2131,'Details local delivery'!B:E,4,0),"-")</f>
        <v>-</v>
      </c>
      <c r="E2131" s="94" t="e">
        <f>VLOOKUP(A2131,'Details local delivery'!B:L,11,0)</f>
        <v>#N/A</v>
      </c>
      <c r="F2131" s="94">
        <v>3</v>
      </c>
      <c r="G2131" s="94" t="e">
        <f>VLOOKUP(A2131,'Details local delivery'!B:J,9,0)</f>
        <v>#N/A</v>
      </c>
      <c r="H2131" s="95">
        <f>SUMIFS('Details local delivery'!K:K,'Details local delivery'!G:G,'RECAP Delivery Plan '!A2131)</f>
        <v>0</v>
      </c>
      <c r="I2131" s="96">
        <f>SUMIFS('Details local delivery'!Y:Y,'Details local delivery'!B:B,A:A)</f>
        <v>0</v>
      </c>
      <c r="J2131" s="97" t="e">
        <f>AVERAGEIFS('Details local delivery'!W:W,'Details local delivery'!B:B,A2131)</f>
        <v>#DIV/0!</v>
      </c>
      <c r="K2131" s="96">
        <f>_xlfn.MAXIFS('Details local delivery'!Z:Z,'Details local delivery'!B:B,A2131)</f>
        <v>0</v>
      </c>
      <c r="L2131" s="96">
        <f>_xlfn.MAXIFS('Details local delivery'!AA:AA,'Details local delivery'!B:B,A2131)</f>
        <v>0</v>
      </c>
      <c r="M2131" s="96">
        <f>_xlfn.MAXIFS('Details local delivery'!AB:AB,'Details local delivery'!B:B,A2131)</f>
        <v>0</v>
      </c>
      <c r="N2131" s="104" t="e">
        <f t="shared" si="317"/>
        <v>#N/A</v>
      </c>
      <c r="O2131" s="104" t="e">
        <f t="shared" si="318"/>
        <v>#N/A</v>
      </c>
      <c r="P2131" s="99">
        <f t="shared" si="319"/>
        <v>0</v>
      </c>
      <c r="Q2131" s="100">
        <f t="shared" si="320"/>
        <v>0</v>
      </c>
      <c r="R2131" s="105" t="e">
        <f t="shared" si="321"/>
        <v>#DIV/0!</v>
      </c>
      <c r="S2131" s="101" t="e">
        <f t="shared" si="322"/>
        <v>#N/A</v>
      </c>
      <c r="T2131" s="102"/>
      <c r="U2131" s="107"/>
      <c r="V2131" s="5"/>
    </row>
    <row r="2132" spans="1:22" ht="15.6" hidden="1" x14ac:dyDescent="0.3">
      <c r="A2132" s="18"/>
      <c r="B2132" s="92" t="str">
        <f>+IFERROR(VLOOKUP(A2132,'Details local delivery'!B:C,2,0),"-")</f>
        <v>-</v>
      </c>
      <c r="C2132" s="93" t="str">
        <f t="shared" si="316"/>
        <v>-</v>
      </c>
      <c r="D2132" s="94" t="str">
        <f>+IFERROR(VLOOKUP(A2132,'Details local delivery'!B:E,4,0),"-")</f>
        <v>-</v>
      </c>
      <c r="E2132" s="94" t="e">
        <f>VLOOKUP(A2132,'Details local delivery'!B:L,11,0)</f>
        <v>#N/A</v>
      </c>
      <c r="F2132" s="94">
        <f>SUMIFS('Details local delivery'!M:M,'Details local delivery'!G:G,'RECAP Delivery Plan '!A2132)</f>
        <v>0</v>
      </c>
      <c r="G2132" s="94" t="e">
        <f>VLOOKUP(A2132,'Details local delivery'!B:J,9,0)</f>
        <v>#N/A</v>
      </c>
      <c r="H2132" s="95">
        <f>SUMIFS('Details local delivery'!K:K,'Details local delivery'!G:G,'RECAP Delivery Plan '!A2132)</f>
        <v>0</v>
      </c>
      <c r="I2132" s="96">
        <f>SUMIFS('Details local delivery'!Y:Y,'Details local delivery'!B:B,A:A)</f>
        <v>0</v>
      </c>
      <c r="J2132" s="97" t="e">
        <f>AVERAGEIFS('Details local delivery'!W:W,'Details local delivery'!B:B,A2132)</f>
        <v>#DIV/0!</v>
      </c>
      <c r="K2132" s="96">
        <f>_xlfn.MAXIFS('Details local delivery'!Z:Z,'Details local delivery'!B:B,A2132)</f>
        <v>0</v>
      </c>
      <c r="L2132" s="96">
        <f>_xlfn.MAXIFS('Details local delivery'!AA:AA,'Details local delivery'!B:B,A2132)</f>
        <v>0</v>
      </c>
      <c r="M2132" s="96">
        <f>_xlfn.MAXIFS('Details local delivery'!AB:AB,'Details local delivery'!B:B,A2132)</f>
        <v>0</v>
      </c>
      <c r="N2132" s="104" t="e">
        <f t="shared" si="317"/>
        <v>#N/A</v>
      </c>
      <c r="O2132" s="104" t="e">
        <f t="shared" si="318"/>
        <v>#N/A</v>
      </c>
      <c r="P2132" s="99">
        <f t="shared" si="319"/>
        <v>0</v>
      </c>
      <c r="Q2132" s="100">
        <f t="shared" si="320"/>
        <v>0</v>
      </c>
      <c r="R2132" s="105" t="e">
        <f t="shared" si="321"/>
        <v>#DIV/0!</v>
      </c>
      <c r="S2132" s="101" t="e">
        <f t="shared" si="322"/>
        <v>#N/A</v>
      </c>
      <c r="T2132" s="102"/>
      <c r="U2132" s="107"/>
      <c r="V2132" s="5"/>
    </row>
    <row r="2133" spans="1:22" ht="15.6" hidden="1" x14ac:dyDescent="0.3">
      <c r="A2133" s="18"/>
      <c r="B2133" s="92" t="str">
        <f>+IFERROR(VLOOKUP(A2133,'Details local delivery'!B:C,2,0),"-")</f>
        <v>-</v>
      </c>
      <c r="C2133" s="93" t="str">
        <f t="shared" si="316"/>
        <v>-</v>
      </c>
      <c r="D2133" s="94" t="str">
        <f>+IFERROR(VLOOKUP(A2133,'Details local delivery'!B:E,4,0),"-")</f>
        <v>-</v>
      </c>
      <c r="E2133" s="94" t="e">
        <f>VLOOKUP(A2133,'Details local delivery'!B:L,11,0)</f>
        <v>#N/A</v>
      </c>
      <c r="F2133" s="94">
        <f>SUMIFS('Details local delivery'!M:M,'Details local delivery'!G:G,'RECAP Delivery Plan '!A2133)</f>
        <v>0</v>
      </c>
      <c r="G2133" s="94" t="e">
        <f>VLOOKUP(A2133,'Details local delivery'!B:J,9,0)</f>
        <v>#N/A</v>
      </c>
      <c r="H2133" s="95">
        <f>SUMIFS('Details local delivery'!K:K,'Details local delivery'!G:G,'RECAP Delivery Plan '!A2133)</f>
        <v>0</v>
      </c>
      <c r="I2133" s="96">
        <f>SUMIFS('Details local delivery'!Y:Y,'Details local delivery'!B:B,A:A)</f>
        <v>0</v>
      </c>
      <c r="J2133" s="97" t="e">
        <f>AVERAGEIFS('Details local delivery'!W:W,'Details local delivery'!B:B,A2133)</f>
        <v>#DIV/0!</v>
      </c>
      <c r="K2133" s="96">
        <f>_xlfn.MAXIFS('Details local delivery'!Z:Z,'Details local delivery'!B:B,A2133)</f>
        <v>0</v>
      </c>
      <c r="L2133" s="96">
        <f>_xlfn.MAXIFS('Details local delivery'!AA:AA,'Details local delivery'!B:B,A2133)</f>
        <v>0</v>
      </c>
      <c r="M2133" s="96">
        <f>_xlfn.MAXIFS('Details local delivery'!AB:AB,'Details local delivery'!B:B,A2133)</f>
        <v>0</v>
      </c>
      <c r="N2133" s="104" t="e">
        <f t="shared" si="317"/>
        <v>#N/A</v>
      </c>
      <c r="O2133" s="104" t="e">
        <f t="shared" si="318"/>
        <v>#N/A</v>
      </c>
      <c r="P2133" s="99">
        <f t="shared" si="319"/>
        <v>0</v>
      </c>
      <c r="Q2133" s="100">
        <f t="shared" si="320"/>
        <v>0</v>
      </c>
      <c r="R2133" s="105" t="e">
        <f t="shared" si="321"/>
        <v>#DIV/0!</v>
      </c>
      <c r="S2133" s="101" t="e">
        <f t="shared" si="322"/>
        <v>#N/A</v>
      </c>
      <c r="T2133" s="102"/>
      <c r="U2133" s="107"/>
      <c r="V2133" s="5"/>
    </row>
    <row r="2134" spans="1:22" ht="15.6" hidden="1" x14ac:dyDescent="0.3">
      <c r="A2134" s="18"/>
      <c r="B2134" s="92" t="str">
        <f>+IFERROR(VLOOKUP(A2134,'Details local delivery'!B:C,2,0),"-")</f>
        <v>-</v>
      </c>
      <c r="C2134" s="93" t="str">
        <f t="shared" si="316"/>
        <v>-</v>
      </c>
      <c r="D2134" s="94" t="str">
        <f>+IFERROR(VLOOKUP(A2134,'Details local delivery'!B:E,4,0),"-")</f>
        <v>-</v>
      </c>
      <c r="E2134" s="94" t="e">
        <f>VLOOKUP(A2134,'Details local delivery'!B:L,11,0)</f>
        <v>#N/A</v>
      </c>
      <c r="F2134" s="94">
        <f>SUMIFS('Details local delivery'!M:M,'Details local delivery'!G:G,'RECAP Delivery Plan '!A2134)</f>
        <v>0</v>
      </c>
      <c r="G2134" s="94" t="e">
        <f>VLOOKUP(A2134,'Details local delivery'!B:J,9,0)</f>
        <v>#N/A</v>
      </c>
      <c r="H2134" s="95">
        <f>SUMIFS('Details local delivery'!K:K,'Details local delivery'!G:G,'RECAP Delivery Plan '!A2134)</f>
        <v>0</v>
      </c>
      <c r="I2134" s="96">
        <f>SUMIFS('Details local delivery'!Y:Y,'Details local delivery'!B:B,A:A)</f>
        <v>0</v>
      </c>
      <c r="J2134" s="97" t="e">
        <f>AVERAGEIFS('Details local delivery'!W:W,'Details local delivery'!B:B,A2134)</f>
        <v>#DIV/0!</v>
      </c>
      <c r="K2134" s="96">
        <f>_xlfn.MAXIFS('Details local delivery'!Z:Z,'Details local delivery'!B:B,A2134)</f>
        <v>0</v>
      </c>
      <c r="L2134" s="96">
        <f>_xlfn.MAXIFS('Details local delivery'!AA:AA,'Details local delivery'!B:B,A2134)</f>
        <v>0</v>
      </c>
      <c r="M2134" s="96">
        <f>_xlfn.MAXIFS('Details local delivery'!AB:AB,'Details local delivery'!B:B,A2134)</f>
        <v>0</v>
      </c>
      <c r="N2134" s="104" t="e">
        <f t="shared" si="317"/>
        <v>#N/A</v>
      </c>
      <c r="O2134" s="104" t="e">
        <f t="shared" si="318"/>
        <v>#N/A</v>
      </c>
      <c r="P2134" s="99">
        <f t="shared" si="319"/>
        <v>0</v>
      </c>
      <c r="Q2134" s="100">
        <f t="shared" si="320"/>
        <v>0</v>
      </c>
      <c r="R2134" s="105" t="e">
        <f t="shared" si="321"/>
        <v>#DIV/0!</v>
      </c>
      <c r="S2134" s="101" t="e">
        <f t="shared" si="322"/>
        <v>#N/A</v>
      </c>
      <c r="T2134" s="102"/>
      <c r="U2134" s="107"/>
      <c r="V2134" s="5"/>
    </row>
    <row r="2135" spans="1:22" ht="15.6" hidden="1" x14ac:dyDescent="0.3">
      <c r="A2135" s="18"/>
      <c r="B2135" s="92" t="str">
        <f>+IFERROR(VLOOKUP(A2135,'Details local delivery'!B:C,2,0),"-")</f>
        <v>-</v>
      </c>
      <c r="C2135" s="93" t="str">
        <f t="shared" si="316"/>
        <v>-</v>
      </c>
      <c r="D2135" s="94" t="str">
        <f>+IFERROR(VLOOKUP(A2135,'Details local delivery'!B:E,4,0),"-")</f>
        <v>-</v>
      </c>
      <c r="E2135" s="94" t="e">
        <f>VLOOKUP(A2135,'Details local delivery'!B:L,11,0)</f>
        <v>#N/A</v>
      </c>
      <c r="F2135" s="94">
        <f>SUMIFS('Details local delivery'!M:M,'Details local delivery'!G:G,'RECAP Delivery Plan '!A2135)</f>
        <v>0</v>
      </c>
      <c r="G2135" s="94" t="e">
        <f>VLOOKUP(A2135,'Details local delivery'!B:J,9,0)</f>
        <v>#N/A</v>
      </c>
      <c r="H2135" s="95">
        <f>SUMIFS('Details local delivery'!K:K,'Details local delivery'!G:G,'RECAP Delivery Plan '!A2135)</f>
        <v>0</v>
      </c>
      <c r="I2135" s="96">
        <f>SUMIFS('Details local delivery'!Y:Y,'Details local delivery'!B:B,A:A)</f>
        <v>0</v>
      </c>
      <c r="J2135" s="97" t="e">
        <f>AVERAGEIFS('Details local delivery'!W:W,'Details local delivery'!B:B,A2135)</f>
        <v>#DIV/0!</v>
      </c>
      <c r="K2135" s="96">
        <f>_xlfn.MAXIFS('Details local delivery'!Z:Z,'Details local delivery'!B:B,A2135)</f>
        <v>0</v>
      </c>
      <c r="L2135" s="96">
        <f>_xlfn.MAXIFS('Details local delivery'!AA:AA,'Details local delivery'!B:B,A2135)</f>
        <v>0</v>
      </c>
      <c r="M2135" s="96">
        <f>_xlfn.MAXIFS('Details local delivery'!AB:AB,'Details local delivery'!B:B,A2135)</f>
        <v>0</v>
      </c>
      <c r="N2135" s="104" t="e">
        <f t="shared" si="317"/>
        <v>#N/A</v>
      </c>
      <c r="O2135" s="104" t="e">
        <f t="shared" si="318"/>
        <v>#N/A</v>
      </c>
      <c r="P2135" s="99">
        <f t="shared" si="319"/>
        <v>0</v>
      </c>
      <c r="Q2135" s="100">
        <f t="shared" si="320"/>
        <v>0</v>
      </c>
      <c r="R2135" s="105" t="e">
        <f t="shared" si="321"/>
        <v>#DIV/0!</v>
      </c>
      <c r="S2135" s="101" t="e">
        <f t="shared" si="322"/>
        <v>#N/A</v>
      </c>
      <c r="T2135" s="102"/>
      <c r="U2135" s="107"/>
      <c r="V2135" s="5"/>
    </row>
    <row r="2136" spans="1:22" ht="15.6" hidden="1" x14ac:dyDescent="0.3">
      <c r="A2136" s="18"/>
      <c r="B2136" s="92" t="str">
        <f>+IFERROR(VLOOKUP(A2136,'Details local delivery'!B:C,2,0),"-")</f>
        <v>-</v>
      </c>
      <c r="C2136" s="93" t="str">
        <f t="shared" si="316"/>
        <v>-</v>
      </c>
      <c r="D2136" s="94" t="str">
        <f>+IFERROR(VLOOKUP(A2136,'Details local delivery'!B:E,4,0),"-")</f>
        <v>-</v>
      </c>
      <c r="E2136" s="94" t="e">
        <f>VLOOKUP(A2136,'Details local delivery'!B:L,11,0)</f>
        <v>#N/A</v>
      </c>
      <c r="F2136" s="94">
        <f>SUMIFS('Details local delivery'!M:M,'Details local delivery'!G:G,'RECAP Delivery Plan '!A2136)</f>
        <v>0</v>
      </c>
      <c r="G2136" s="94" t="e">
        <f>VLOOKUP(A2136,'Details local delivery'!B:J,9,0)</f>
        <v>#N/A</v>
      </c>
      <c r="H2136" s="95">
        <f>SUMIFS('Details local delivery'!K:K,'Details local delivery'!G:G,'RECAP Delivery Plan '!A2136)</f>
        <v>0</v>
      </c>
      <c r="I2136" s="96">
        <f>SUMIFS('Details local delivery'!Y:Y,'Details local delivery'!B:B,A:A)</f>
        <v>0</v>
      </c>
      <c r="J2136" s="97" t="e">
        <f>AVERAGEIFS('Details local delivery'!W:W,'Details local delivery'!B:B,A2136)</f>
        <v>#DIV/0!</v>
      </c>
      <c r="K2136" s="96">
        <f>_xlfn.MAXIFS('Details local delivery'!Z:Z,'Details local delivery'!B:B,A2136)</f>
        <v>0</v>
      </c>
      <c r="L2136" s="96">
        <f>_xlfn.MAXIFS('Details local delivery'!AA:AA,'Details local delivery'!B:B,A2136)</f>
        <v>0</v>
      </c>
      <c r="M2136" s="96">
        <f>_xlfn.MAXIFS('Details local delivery'!AB:AB,'Details local delivery'!B:B,A2136)</f>
        <v>0</v>
      </c>
      <c r="N2136" s="104" t="e">
        <f t="shared" si="317"/>
        <v>#N/A</v>
      </c>
      <c r="O2136" s="104" t="e">
        <f t="shared" si="318"/>
        <v>#N/A</v>
      </c>
      <c r="P2136" s="99">
        <f t="shared" si="319"/>
        <v>0</v>
      </c>
      <c r="Q2136" s="100">
        <f t="shared" si="320"/>
        <v>0</v>
      </c>
      <c r="R2136" s="105" t="e">
        <f t="shared" si="321"/>
        <v>#DIV/0!</v>
      </c>
      <c r="S2136" s="101" t="e">
        <f t="shared" si="322"/>
        <v>#N/A</v>
      </c>
      <c r="T2136" s="102"/>
      <c r="U2136" s="107"/>
      <c r="V2136" s="5"/>
    </row>
    <row r="2137" spans="1:22" ht="15.6" hidden="1" x14ac:dyDescent="0.3">
      <c r="A2137" s="18"/>
      <c r="B2137" s="92" t="str">
        <f>+IFERROR(VLOOKUP(A2137,'Details local delivery'!B:C,2,0),"-")</f>
        <v>-</v>
      </c>
      <c r="C2137" s="93" t="str">
        <f t="shared" si="316"/>
        <v>-</v>
      </c>
      <c r="D2137" s="94" t="str">
        <f>+IFERROR(VLOOKUP(A2137,'Details local delivery'!B:E,4,0),"-")</f>
        <v>-</v>
      </c>
      <c r="E2137" s="94" t="e">
        <f>VLOOKUP(A2137,'Details local delivery'!B:L,11,0)</f>
        <v>#N/A</v>
      </c>
      <c r="F2137" s="94">
        <v>14</v>
      </c>
      <c r="G2137" s="94" t="e">
        <f>VLOOKUP(A2137,'Details local delivery'!B:J,9,0)</f>
        <v>#N/A</v>
      </c>
      <c r="H2137" s="95">
        <f>SUMIFS('Details local delivery'!K:K,'Details local delivery'!G:G,'RECAP Delivery Plan '!A2137)</f>
        <v>0</v>
      </c>
      <c r="I2137" s="96">
        <f>SUMIFS('Details local delivery'!Y:Y,'Details local delivery'!B:B,A:A)</f>
        <v>0</v>
      </c>
      <c r="J2137" s="97" t="e">
        <f>AVERAGEIFS('Details local delivery'!W:W,'Details local delivery'!B:B,A2137)</f>
        <v>#DIV/0!</v>
      </c>
      <c r="K2137" s="96">
        <f>_xlfn.MAXIFS('Details local delivery'!Z:Z,'Details local delivery'!B:B,A2137)</f>
        <v>0</v>
      </c>
      <c r="L2137" s="96">
        <f>_xlfn.MAXIFS('Details local delivery'!AA:AA,'Details local delivery'!B:B,A2137)</f>
        <v>0</v>
      </c>
      <c r="M2137" s="96">
        <f>_xlfn.MAXIFS('Details local delivery'!AB:AB,'Details local delivery'!B:B,A2137)</f>
        <v>0</v>
      </c>
      <c r="N2137" s="104" t="e">
        <f t="shared" si="317"/>
        <v>#N/A</v>
      </c>
      <c r="O2137" s="104" t="e">
        <f t="shared" si="318"/>
        <v>#N/A</v>
      </c>
      <c r="P2137" s="99">
        <f t="shared" si="319"/>
        <v>0</v>
      </c>
      <c r="Q2137" s="100">
        <f t="shared" si="320"/>
        <v>0</v>
      </c>
      <c r="R2137" s="105" t="e">
        <f t="shared" si="321"/>
        <v>#DIV/0!</v>
      </c>
      <c r="S2137" s="101" t="e">
        <f t="shared" si="322"/>
        <v>#N/A</v>
      </c>
      <c r="T2137" s="102"/>
      <c r="U2137" s="107"/>
      <c r="V2137" s="5"/>
    </row>
    <row r="2138" spans="1:22" ht="15.6" hidden="1" x14ac:dyDescent="0.3">
      <c r="A2138" s="18"/>
      <c r="B2138" s="92" t="str">
        <f>+IFERROR(VLOOKUP(A2138,'Details local delivery'!B:C,2,0),"-")</f>
        <v>-</v>
      </c>
      <c r="C2138" s="93" t="str">
        <f t="shared" si="316"/>
        <v>-</v>
      </c>
      <c r="D2138" s="94" t="str">
        <f>+IFERROR(VLOOKUP(A2138,'Details local delivery'!B:E,4,0),"-")</f>
        <v>-</v>
      </c>
      <c r="E2138" s="94" t="e">
        <f>VLOOKUP(A2138,'Details local delivery'!B:L,11,0)</f>
        <v>#N/A</v>
      </c>
      <c r="F2138" s="94">
        <f>SUMIFS('Details local delivery'!M:M,'Details local delivery'!G:G,'RECAP Delivery Plan '!A2138)</f>
        <v>0</v>
      </c>
      <c r="G2138" s="94" t="e">
        <f>VLOOKUP(A2138,'Details local delivery'!B:J,9,0)</f>
        <v>#N/A</v>
      </c>
      <c r="H2138" s="95">
        <f>SUMIFS('Details local delivery'!K:K,'Details local delivery'!G:G,'RECAP Delivery Plan '!A2138)</f>
        <v>0</v>
      </c>
      <c r="I2138" s="96">
        <f>SUMIFS('Details local delivery'!Y:Y,'Details local delivery'!B:B,A:A)</f>
        <v>0</v>
      </c>
      <c r="J2138" s="97" t="e">
        <f>AVERAGEIFS('Details local delivery'!W:W,'Details local delivery'!B:B,A2138)</f>
        <v>#DIV/0!</v>
      </c>
      <c r="K2138" s="96">
        <f>_xlfn.MAXIFS('Details local delivery'!Z:Z,'Details local delivery'!B:B,A2138)</f>
        <v>0</v>
      </c>
      <c r="L2138" s="96">
        <f>_xlfn.MAXIFS('Details local delivery'!AA:AA,'Details local delivery'!B:B,A2138)</f>
        <v>0</v>
      </c>
      <c r="M2138" s="96">
        <f>_xlfn.MAXIFS('Details local delivery'!AB:AB,'Details local delivery'!B:B,A2138)</f>
        <v>0</v>
      </c>
      <c r="N2138" s="104" t="e">
        <f t="shared" si="317"/>
        <v>#N/A</v>
      </c>
      <c r="O2138" s="104" t="e">
        <f t="shared" si="318"/>
        <v>#N/A</v>
      </c>
      <c r="P2138" s="99">
        <f t="shared" si="319"/>
        <v>0</v>
      </c>
      <c r="Q2138" s="100">
        <f t="shared" si="320"/>
        <v>0</v>
      </c>
      <c r="R2138" s="105" t="e">
        <f t="shared" si="321"/>
        <v>#DIV/0!</v>
      </c>
      <c r="S2138" s="101" t="e">
        <f t="shared" si="322"/>
        <v>#N/A</v>
      </c>
      <c r="T2138" s="102"/>
      <c r="U2138" s="107"/>
      <c r="V2138" s="5"/>
    </row>
    <row r="2139" spans="1:22" ht="15.6" hidden="1" x14ac:dyDescent="0.3">
      <c r="A2139" s="18"/>
      <c r="B2139" s="92" t="str">
        <f>+IFERROR(VLOOKUP(A2139,'Details local delivery'!B:C,2,0),"-")</f>
        <v>-</v>
      </c>
      <c r="C2139" s="93" t="str">
        <f t="shared" si="316"/>
        <v>-</v>
      </c>
      <c r="D2139" s="94" t="str">
        <f>+IFERROR(VLOOKUP(A2139,'Details local delivery'!B:E,4,0),"-")</f>
        <v>-</v>
      </c>
      <c r="E2139" s="94" t="e">
        <f>VLOOKUP(A2139,'Details local delivery'!B:L,11,0)</f>
        <v>#N/A</v>
      </c>
      <c r="F2139" s="94">
        <f>SUMIFS('Details local delivery'!M:M,'Details local delivery'!G:G,'RECAP Delivery Plan '!A2139)</f>
        <v>0</v>
      </c>
      <c r="G2139" s="94" t="e">
        <f>VLOOKUP(A2139,'Details local delivery'!B:J,9,0)</f>
        <v>#N/A</v>
      </c>
      <c r="H2139" s="95">
        <f>SUMIFS('Details local delivery'!K:K,'Details local delivery'!G:G,'RECAP Delivery Plan '!A2139)</f>
        <v>0</v>
      </c>
      <c r="I2139" s="96">
        <f>SUMIFS('Details local delivery'!Y:Y,'Details local delivery'!B:B,A:A)</f>
        <v>0</v>
      </c>
      <c r="J2139" s="97" t="e">
        <f>AVERAGEIFS('Details local delivery'!W:W,'Details local delivery'!B:B,A2139)</f>
        <v>#DIV/0!</v>
      </c>
      <c r="K2139" s="96">
        <f>_xlfn.MAXIFS('Details local delivery'!Z:Z,'Details local delivery'!B:B,A2139)</f>
        <v>0</v>
      </c>
      <c r="L2139" s="96">
        <f>_xlfn.MAXIFS('Details local delivery'!AA:AA,'Details local delivery'!B:B,A2139)</f>
        <v>0</v>
      </c>
      <c r="M2139" s="96">
        <f>_xlfn.MAXIFS('Details local delivery'!AB:AB,'Details local delivery'!B:B,A2139)</f>
        <v>0</v>
      </c>
      <c r="N2139" s="104" t="e">
        <f t="shared" si="317"/>
        <v>#N/A</v>
      </c>
      <c r="O2139" s="104" t="e">
        <f t="shared" si="318"/>
        <v>#N/A</v>
      </c>
      <c r="P2139" s="99">
        <f t="shared" si="319"/>
        <v>0</v>
      </c>
      <c r="Q2139" s="100">
        <f t="shared" si="320"/>
        <v>0</v>
      </c>
      <c r="R2139" s="105" t="e">
        <f t="shared" si="321"/>
        <v>#DIV/0!</v>
      </c>
      <c r="S2139" s="101" t="e">
        <f t="shared" si="322"/>
        <v>#N/A</v>
      </c>
      <c r="T2139" s="102"/>
      <c r="U2139" s="107"/>
      <c r="V2139" s="5"/>
    </row>
    <row r="2140" spans="1:22" ht="15.6" hidden="1" x14ac:dyDescent="0.3">
      <c r="A2140" s="18"/>
      <c r="B2140" s="92" t="str">
        <f>+IFERROR(VLOOKUP(A2140,'Details local delivery'!B:C,2,0),"-")</f>
        <v>-</v>
      </c>
      <c r="C2140" s="93" t="str">
        <f t="shared" si="316"/>
        <v>-</v>
      </c>
      <c r="D2140" s="94" t="str">
        <f>+IFERROR(VLOOKUP(A2140,'Details local delivery'!B:E,4,0),"-")</f>
        <v>-</v>
      </c>
      <c r="E2140" s="94" t="e">
        <f>VLOOKUP(A2140,'Details local delivery'!B:L,11,0)</f>
        <v>#N/A</v>
      </c>
      <c r="F2140" s="94">
        <f>SUMIFS('Details local delivery'!M:M,'Details local delivery'!G:G,'RECAP Delivery Plan '!A2140)</f>
        <v>0</v>
      </c>
      <c r="G2140" s="94" t="e">
        <f>VLOOKUP(A2140,'Details local delivery'!B:J,9,0)</f>
        <v>#N/A</v>
      </c>
      <c r="H2140" s="95">
        <f>SUMIFS('Details local delivery'!K:K,'Details local delivery'!G:G,'RECAP Delivery Plan '!A2140)</f>
        <v>0</v>
      </c>
      <c r="I2140" s="96">
        <f>SUMIFS('Details local delivery'!Y:Y,'Details local delivery'!B:B,A:A)</f>
        <v>0</v>
      </c>
      <c r="J2140" s="97" t="e">
        <f>AVERAGEIFS('Details local delivery'!W:W,'Details local delivery'!B:B,A2140)</f>
        <v>#DIV/0!</v>
      </c>
      <c r="K2140" s="96">
        <f>_xlfn.MAXIFS('Details local delivery'!Z:Z,'Details local delivery'!B:B,A2140)</f>
        <v>0</v>
      </c>
      <c r="L2140" s="96">
        <f>_xlfn.MAXIFS('Details local delivery'!AA:AA,'Details local delivery'!B:B,A2140)</f>
        <v>0</v>
      </c>
      <c r="M2140" s="96">
        <f>_xlfn.MAXIFS('Details local delivery'!AB:AB,'Details local delivery'!B:B,A2140)</f>
        <v>0</v>
      </c>
      <c r="N2140" s="104" t="e">
        <f t="shared" si="317"/>
        <v>#N/A</v>
      </c>
      <c r="O2140" s="104" t="e">
        <f t="shared" si="318"/>
        <v>#N/A</v>
      </c>
      <c r="P2140" s="99">
        <f t="shared" si="319"/>
        <v>0</v>
      </c>
      <c r="Q2140" s="100">
        <f t="shared" si="320"/>
        <v>0</v>
      </c>
      <c r="R2140" s="105" t="e">
        <f t="shared" si="321"/>
        <v>#DIV/0!</v>
      </c>
      <c r="S2140" s="101" t="e">
        <f t="shared" si="322"/>
        <v>#N/A</v>
      </c>
      <c r="T2140" s="102"/>
      <c r="U2140" s="107"/>
      <c r="V2140" s="5"/>
    </row>
    <row r="2141" spans="1:22" ht="15.6" hidden="1" x14ac:dyDescent="0.3">
      <c r="A2141" s="18"/>
      <c r="B2141" s="92" t="str">
        <f>+IFERROR(VLOOKUP(A2141,'Details local delivery'!B:C,2,0),"-")</f>
        <v>-</v>
      </c>
      <c r="C2141" s="93" t="str">
        <f t="shared" si="316"/>
        <v>-</v>
      </c>
      <c r="D2141" s="94" t="str">
        <f>+IFERROR(VLOOKUP(A2141,'Details local delivery'!B:E,4,0),"-")</f>
        <v>-</v>
      </c>
      <c r="E2141" s="94" t="e">
        <f>VLOOKUP(A2141,'Details local delivery'!B:L,11,0)</f>
        <v>#N/A</v>
      </c>
      <c r="F2141" s="94">
        <f>SUMIFS('Details local delivery'!M:M,'Details local delivery'!G:G,'RECAP Delivery Plan '!A2141)</f>
        <v>0</v>
      </c>
      <c r="G2141" s="94" t="e">
        <f>VLOOKUP(A2141,'Details local delivery'!B:J,9,0)</f>
        <v>#N/A</v>
      </c>
      <c r="H2141" s="95">
        <f>SUMIFS('Details local delivery'!K:K,'Details local delivery'!G:G,'RECAP Delivery Plan '!A2141)</f>
        <v>0</v>
      </c>
      <c r="I2141" s="96">
        <f>SUMIFS('Details local delivery'!Y:Y,'Details local delivery'!B:B,A:A)</f>
        <v>0</v>
      </c>
      <c r="J2141" s="97" t="e">
        <f>AVERAGEIFS('Details local delivery'!W:W,'Details local delivery'!B:B,A2141)</f>
        <v>#DIV/0!</v>
      </c>
      <c r="K2141" s="96">
        <f>_xlfn.MAXIFS('Details local delivery'!Z:Z,'Details local delivery'!B:B,A2141)</f>
        <v>0</v>
      </c>
      <c r="L2141" s="96">
        <f>_xlfn.MAXIFS('Details local delivery'!AA:AA,'Details local delivery'!B:B,A2141)</f>
        <v>0</v>
      </c>
      <c r="M2141" s="96">
        <f>_xlfn.MAXIFS('Details local delivery'!AB:AB,'Details local delivery'!B:B,A2141)</f>
        <v>0</v>
      </c>
      <c r="N2141" s="104" t="e">
        <f t="shared" si="317"/>
        <v>#N/A</v>
      </c>
      <c r="O2141" s="104" t="e">
        <f t="shared" si="318"/>
        <v>#N/A</v>
      </c>
      <c r="P2141" s="99">
        <f t="shared" si="319"/>
        <v>0</v>
      </c>
      <c r="Q2141" s="100">
        <f t="shared" si="320"/>
        <v>0</v>
      </c>
      <c r="R2141" s="105" t="e">
        <f t="shared" si="321"/>
        <v>#DIV/0!</v>
      </c>
      <c r="S2141" s="101" t="e">
        <f t="shared" si="322"/>
        <v>#N/A</v>
      </c>
      <c r="T2141" s="102"/>
      <c r="U2141" s="107"/>
      <c r="V2141" s="5"/>
    </row>
    <row r="2142" spans="1:22" ht="15.6" hidden="1" x14ac:dyDescent="0.3">
      <c r="A2142" s="18"/>
      <c r="B2142" s="92" t="str">
        <f>+IFERROR(VLOOKUP(A2142,'Details local delivery'!B:C,2,0),"-")</f>
        <v>-</v>
      </c>
      <c r="C2142" s="93" t="str">
        <f t="shared" si="316"/>
        <v>-</v>
      </c>
      <c r="D2142" s="94" t="str">
        <f>+IFERROR(VLOOKUP(A2142,'Details local delivery'!B:E,4,0),"-")</f>
        <v>-</v>
      </c>
      <c r="E2142" s="94" t="e">
        <f>VLOOKUP(A2142,'Details local delivery'!B:L,11,0)</f>
        <v>#N/A</v>
      </c>
      <c r="F2142" s="94">
        <f>SUMIFS('Details local delivery'!M:M,'Details local delivery'!G:G,'RECAP Delivery Plan '!A2142)</f>
        <v>0</v>
      </c>
      <c r="G2142" s="94" t="e">
        <f>VLOOKUP(A2142,'Details local delivery'!B:J,9,0)</f>
        <v>#N/A</v>
      </c>
      <c r="H2142" s="95">
        <f>SUMIFS('Details local delivery'!K:K,'Details local delivery'!G:G,'RECAP Delivery Plan '!A2142)</f>
        <v>0</v>
      </c>
      <c r="I2142" s="96">
        <f>SUMIFS('Details local delivery'!Y:Y,'Details local delivery'!B:B,A:A)</f>
        <v>0</v>
      </c>
      <c r="J2142" s="97" t="e">
        <f>AVERAGEIFS('Details local delivery'!W:W,'Details local delivery'!B:B,A2142)</f>
        <v>#DIV/0!</v>
      </c>
      <c r="K2142" s="96">
        <f>_xlfn.MAXIFS('Details local delivery'!Z:Z,'Details local delivery'!B:B,A2142)</f>
        <v>0</v>
      </c>
      <c r="L2142" s="96">
        <f>_xlfn.MAXIFS('Details local delivery'!AA:AA,'Details local delivery'!B:B,A2142)</f>
        <v>0</v>
      </c>
      <c r="M2142" s="96">
        <f>_xlfn.MAXIFS('Details local delivery'!AB:AB,'Details local delivery'!B:B,A2142)</f>
        <v>0</v>
      </c>
      <c r="N2142" s="104" t="e">
        <f t="shared" si="317"/>
        <v>#N/A</v>
      </c>
      <c r="O2142" s="104" t="e">
        <f t="shared" si="318"/>
        <v>#N/A</v>
      </c>
      <c r="P2142" s="99">
        <f t="shared" si="319"/>
        <v>0</v>
      </c>
      <c r="Q2142" s="100">
        <f t="shared" si="320"/>
        <v>0</v>
      </c>
      <c r="R2142" s="105" t="e">
        <f t="shared" si="321"/>
        <v>#DIV/0!</v>
      </c>
      <c r="S2142" s="101" t="e">
        <f t="shared" si="322"/>
        <v>#N/A</v>
      </c>
      <c r="T2142" s="102"/>
      <c r="U2142" s="107"/>
      <c r="V2142" s="5"/>
    </row>
    <row r="2143" spans="1:22" ht="15.6" hidden="1" x14ac:dyDescent="0.3">
      <c r="A2143" s="18"/>
      <c r="B2143" s="92" t="str">
        <f>+IFERROR(VLOOKUP(A2143,'Details local delivery'!B:C,2,0),"-")</f>
        <v>-</v>
      </c>
      <c r="C2143" s="93" t="str">
        <f t="shared" si="316"/>
        <v>-</v>
      </c>
      <c r="D2143" s="94" t="str">
        <f>+IFERROR(VLOOKUP(A2143,'Details local delivery'!B:E,4,0),"-")</f>
        <v>-</v>
      </c>
      <c r="E2143" s="94" t="e">
        <f>VLOOKUP(A2143,'Details local delivery'!B:L,11,0)</f>
        <v>#N/A</v>
      </c>
      <c r="F2143" s="94">
        <f>SUMIFS('Details local delivery'!M:M,'Details local delivery'!G:G,'RECAP Delivery Plan '!A2143)</f>
        <v>0</v>
      </c>
      <c r="G2143" s="94" t="e">
        <f>VLOOKUP(A2143,'Details local delivery'!B:J,9,0)</f>
        <v>#N/A</v>
      </c>
      <c r="H2143" s="95">
        <f>SUMIFS('Details local delivery'!K:K,'Details local delivery'!G:G,'RECAP Delivery Plan '!A2143)</f>
        <v>0</v>
      </c>
      <c r="I2143" s="96">
        <f>SUMIFS('Details local delivery'!Y:Y,'Details local delivery'!B:B,A:A)</f>
        <v>0</v>
      </c>
      <c r="J2143" s="97" t="e">
        <f>AVERAGEIFS('Details local delivery'!W:W,'Details local delivery'!B:B,A2143)</f>
        <v>#DIV/0!</v>
      </c>
      <c r="K2143" s="96">
        <f>_xlfn.MAXIFS('Details local delivery'!Z:Z,'Details local delivery'!B:B,A2143)</f>
        <v>0</v>
      </c>
      <c r="L2143" s="96">
        <f>_xlfn.MAXIFS('Details local delivery'!AA:AA,'Details local delivery'!B:B,A2143)</f>
        <v>0</v>
      </c>
      <c r="M2143" s="96">
        <f>_xlfn.MAXIFS('Details local delivery'!AB:AB,'Details local delivery'!B:B,A2143)</f>
        <v>0</v>
      </c>
      <c r="N2143" s="104" t="e">
        <f t="shared" si="317"/>
        <v>#N/A</v>
      </c>
      <c r="O2143" s="104" t="e">
        <f t="shared" si="318"/>
        <v>#N/A</v>
      </c>
      <c r="P2143" s="99">
        <f t="shared" si="319"/>
        <v>0</v>
      </c>
      <c r="Q2143" s="100">
        <f t="shared" si="320"/>
        <v>0</v>
      </c>
      <c r="R2143" s="105" t="e">
        <f t="shared" si="321"/>
        <v>#DIV/0!</v>
      </c>
      <c r="S2143" s="101" t="e">
        <f t="shared" si="322"/>
        <v>#N/A</v>
      </c>
      <c r="T2143" s="102"/>
      <c r="U2143" s="107"/>
      <c r="V2143" s="5"/>
    </row>
    <row r="2144" spans="1:22" ht="15.6" hidden="1" x14ac:dyDescent="0.3">
      <c r="A2144" s="18"/>
      <c r="B2144" s="92" t="str">
        <f>+IFERROR(VLOOKUP(A2144,'Details local delivery'!B:C,2,0),"-")</f>
        <v>-</v>
      </c>
      <c r="C2144" s="93" t="str">
        <f t="shared" si="316"/>
        <v>-</v>
      </c>
      <c r="D2144" s="94" t="str">
        <f>+IFERROR(VLOOKUP(A2144,'Details local delivery'!B:E,4,0),"-")</f>
        <v>-</v>
      </c>
      <c r="E2144" s="94" t="e">
        <f>VLOOKUP(A2144,'Details local delivery'!B:L,11,0)</f>
        <v>#N/A</v>
      </c>
      <c r="F2144" s="94">
        <f>SUMIFS('Details local delivery'!M:M,'Details local delivery'!G:G,'RECAP Delivery Plan '!A2144)</f>
        <v>0</v>
      </c>
      <c r="G2144" s="94" t="e">
        <f>VLOOKUP(A2144,'Details local delivery'!B:J,9,0)</f>
        <v>#N/A</v>
      </c>
      <c r="H2144" s="95">
        <f>SUMIFS('Details local delivery'!K:K,'Details local delivery'!G:G,'RECAP Delivery Plan '!A2144)</f>
        <v>0</v>
      </c>
      <c r="I2144" s="96">
        <f>SUMIFS('Details local delivery'!Y:Y,'Details local delivery'!B:B,A:A)</f>
        <v>0</v>
      </c>
      <c r="J2144" s="97" t="e">
        <f>AVERAGEIFS('Details local delivery'!W:W,'Details local delivery'!B:B,A2144)</f>
        <v>#DIV/0!</v>
      </c>
      <c r="K2144" s="96">
        <f>_xlfn.MAXIFS('Details local delivery'!Z:Z,'Details local delivery'!B:B,A2144)</f>
        <v>0</v>
      </c>
      <c r="L2144" s="96">
        <f>_xlfn.MAXIFS('Details local delivery'!AA:AA,'Details local delivery'!B:B,A2144)</f>
        <v>0</v>
      </c>
      <c r="M2144" s="96">
        <f>_xlfn.MAXIFS('Details local delivery'!AB:AB,'Details local delivery'!B:B,A2144)</f>
        <v>0</v>
      </c>
      <c r="N2144" s="104" t="e">
        <f t="shared" si="317"/>
        <v>#N/A</v>
      </c>
      <c r="O2144" s="104" t="e">
        <f t="shared" si="318"/>
        <v>#N/A</v>
      </c>
      <c r="P2144" s="99">
        <f t="shared" si="319"/>
        <v>0</v>
      </c>
      <c r="Q2144" s="100">
        <f t="shared" si="320"/>
        <v>0</v>
      </c>
      <c r="R2144" s="105" t="e">
        <f t="shared" si="321"/>
        <v>#DIV/0!</v>
      </c>
      <c r="S2144" s="101" t="e">
        <f t="shared" si="322"/>
        <v>#N/A</v>
      </c>
      <c r="T2144" s="102"/>
      <c r="U2144" s="107"/>
      <c r="V2144" s="5"/>
    </row>
    <row r="2145" spans="1:22" ht="15.6" hidden="1" x14ac:dyDescent="0.3">
      <c r="A2145" s="18"/>
      <c r="B2145" s="92" t="str">
        <f>+IFERROR(VLOOKUP(A2145,'Details local delivery'!B:C,2,0),"-")</f>
        <v>-</v>
      </c>
      <c r="C2145" s="93" t="str">
        <f t="shared" si="316"/>
        <v>-</v>
      </c>
      <c r="D2145" s="94" t="str">
        <f>+IFERROR(VLOOKUP(A2145,'Details local delivery'!B:E,4,0),"-")</f>
        <v>-</v>
      </c>
      <c r="E2145" s="94" t="e">
        <f>VLOOKUP(A2145,'Details local delivery'!B:L,11,0)</f>
        <v>#N/A</v>
      </c>
      <c r="F2145" s="94">
        <f>SUMIFS('Details local delivery'!M:M,'Details local delivery'!G:G,'RECAP Delivery Plan '!A2145)</f>
        <v>0</v>
      </c>
      <c r="G2145" s="94" t="e">
        <f>VLOOKUP(A2145,'Details local delivery'!B:J,9,0)</f>
        <v>#N/A</v>
      </c>
      <c r="H2145" s="95">
        <f>SUMIFS('Details local delivery'!K:K,'Details local delivery'!G:G,'RECAP Delivery Plan '!A2145)</f>
        <v>0</v>
      </c>
      <c r="I2145" s="96">
        <f>SUMIFS('Details local delivery'!Y:Y,'Details local delivery'!B:B,A:A)</f>
        <v>0</v>
      </c>
      <c r="J2145" s="97" t="e">
        <f>AVERAGEIFS('Details local delivery'!W:W,'Details local delivery'!B:B,A2145)</f>
        <v>#DIV/0!</v>
      </c>
      <c r="K2145" s="96">
        <f>_xlfn.MAXIFS('Details local delivery'!Z:Z,'Details local delivery'!B:B,A2145)</f>
        <v>0</v>
      </c>
      <c r="L2145" s="96">
        <f>_xlfn.MAXIFS('Details local delivery'!AA:AA,'Details local delivery'!B:B,A2145)</f>
        <v>0</v>
      </c>
      <c r="M2145" s="96">
        <f>_xlfn.MAXIFS('Details local delivery'!AB:AB,'Details local delivery'!B:B,A2145)</f>
        <v>0</v>
      </c>
      <c r="N2145" s="104" t="e">
        <f t="shared" si="317"/>
        <v>#N/A</v>
      </c>
      <c r="O2145" s="104" t="e">
        <f t="shared" si="318"/>
        <v>#N/A</v>
      </c>
      <c r="P2145" s="99">
        <f t="shared" si="319"/>
        <v>0</v>
      </c>
      <c r="Q2145" s="100">
        <f t="shared" si="320"/>
        <v>0</v>
      </c>
      <c r="R2145" s="105" t="e">
        <f t="shared" si="321"/>
        <v>#DIV/0!</v>
      </c>
      <c r="S2145" s="101" t="e">
        <f t="shared" si="322"/>
        <v>#N/A</v>
      </c>
      <c r="T2145" s="102"/>
      <c r="U2145" s="107"/>
      <c r="V2145" s="5"/>
    </row>
    <row r="2146" spans="1:22" ht="15.6" hidden="1" x14ac:dyDescent="0.3">
      <c r="A2146" s="18"/>
      <c r="B2146" s="92" t="str">
        <f>+IFERROR(VLOOKUP(A2146,'Details local delivery'!B:C,2,0),"-")</f>
        <v>-</v>
      </c>
      <c r="C2146" s="93" t="str">
        <f t="shared" si="316"/>
        <v>-</v>
      </c>
      <c r="D2146" s="94" t="str">
        <f>+IFERROR(VLOOKUP(A2146,'Details local delivery'!B:E,4,0),"-")</f>
        <v>-</v>
      </c>
      <c r="E2146" s="94" t="e">
        <f>VLOOKUP(A2146,'Details local delivery'!B:L,11,0)</f>
        <v>#N/A</v>
      </c>
      <c r="F2146" s="94">
        <f>SUMIFS('Details local delivery'!M:M,'Details local delivery'!G:G,'RECAP Delivery Plan '!A2146)</f>
        <v>0</v>
      </c>
      <c r="G2146" s="94" t="e">
        <f>VLOOKUP(A2146,'Details local delivery'!B:J,9,0)</f>
        <v>#N/A</v>
      </c>
      <c r="H2146" s="95">
        <f>SUMIFS('Details local delivery'!K:K,'Details local delivery'!G:G,'RECAP Delivery Plan '!A2146)</f>
        <v>0</v>
      </c>
      <c r="I2146" s="96">
        <f>SUMIFS('Details local delivery'!Y:Y,'Details local delivery'!B:B,A:A)</f>
        <v>0</v>
      </c>
      <c r="J2146" s="97" t="e">
        <f>AVERAGEIFS('Details local delivery'!W:W,'Details local delivery'!B:B,A2146)</f>
        <v>#DIV/0!</v>
      </c>
      <c r="K2146" s="96">
        <f>_xlfn.MAXIFS('Details local delivery'!Z:Z,'Details local delivery'!B:B,A2146)</f>
        <v>0</v>
      </c>
      <c r="L2146" s="96">
        <f>_xlfn.MAXIFS('Details local delivery'!AA:AA,'Details local delivery'!B:B,A2146)</f>
        <v>0</v>
      </c>
      <c r="M2146" s="96">
        <f>_xlfn.MAXIFS('Details local delivery'!AB:AB,'Details local delivery'!B:B,A2146)</f>
        <v>0</v>
      </c>
      <c r="N2146" s="104" t="e">
        <f t="shared" si="317"/>
        <v>#N/A</v>
      </c>
      <c r="O2146" s="104" t="e">
        <f t="shared" si="318"/>
        <v>#N/A</v>
      </c>
      <c r="P2146" s="99">
        <f t="shared" si="319"/>
        <v>0</v>
      </c>
      <c r="Q2146" s="100">
        <f t="shared" si="320"/>
        <v>0</v>
      </c>
      <c r="R2146" s="105" t="e">
        <f t="shared" si="321"/>
        <v>#DIV/0!</v>
      </c>
      <c r="S2146" s="101" t="e">
        <f t="shared" si="322"/>
        <v>#N/A</v>
      </c>
      <c r="T2146" s="102"/>
      <c r="U2146" s="107"/>
      <c r="V2146" s="5"/>
    </row>
    <row r="2147" spans="1:22" ht="15.6" hidden="1" x14ac:dyDescent="0.3">
      <c r="A2147" s="18"/>
      <c r="B2147" s="92" t="str">
        <f>+IFERROR(VLOOKUP(A2147,'Details local delivery'!B:C,2,0),"-")</f>
        <v>-</v>
      </c>
      <c r="C2147" s="93" t="str">
        <f>B2147</f>
        <v>-</v>
      </c>
      <c r="D2147" s="94" t="str">
        <f>+IFERROR(VLOOKUP(A2147,'Details local delivery'!B:E,4,0),"-")</f>
        <v>-</v>
      </c>
      <c r="E2147" s="94" t="e">
        <f>VLOOKUP(A2147,'Details local delivery'!B:L,11,0)</f>
        <v>#N/A</v>
      </c>
      <c r="F2147" s="94">
        <f>SUMIFS('Details local delivery'!M:M,'Details local delivery'!G:G,'RECAP Delivery Plan '!A2147)</f>
        <v>0</v>
      </c>
      <c r="G2147" s="94" t="e">
        <f>VLOOKUP(A2147,'Details local delivery'!B:J,9,0)</f>
        <v>#N/A</v>
      </c>
      <c r="H2147" s="95">
        <f>SUMIFS('Details local delivery'!K:K,'Details local delivery'!G:G,'RECAP Delivery Plan '!A2147)</f>
        <v>0</v>
      </c>
      <c r="I2147" s="96">
        <f>SUMIFS('Details local delivery'!Y:Y,'Details local delivery'!B:B,A:A)</f>
        <v>0</v>
      </c>
      <c r="J2147" s="97" t="e">
        <f>AVERAGEIFS('Details local delivery'!W:W,'Details local delivery'!B:B,A2147)</f>
        <v>#DIV/0!</v>
      </c>
      <c r="K2147" s="96">
        <f>_xlfn.MAXIFS('Details local delivery'!Z:Z,'Details local delivery'!B:B,A2147)</f>
        <v>0</v>
      </c>
      <c r="L2147" s="96">
        <f>_xlfn.MAXIFS('Details local delivery'!AA:AA,'Details local delivery'!B:B,A2147)</f>
        <v>0</v>
      </c>
      <c r="M2147" s="96">
        <f>_xlfn.MAXIFS('Details local delivery'!AB:AB,'Details local delivery'!B:B,A2147)</f>
        <v>0</v>
      </c>
      <c r="N2147" s="104" t="e">
        <f t="shared" ref="N2147:N2152" si="323">+F2147/E2147</f>
        <v>#N/A</v>
      </c>
      <c r="O2147" s="104" t="e">
        <f t="shared" ref="O2147:O2152" si="324">+H2147/G2147</f>
        <v>#N/A</v>
      </c>
      <c r="P2147" s="99">
        <f t="shared" ref="P2147:P2152" si="325">K2147+L2147+M2147</f>
        <v>0</v>
      </c>
      <c r="Q2147" s="100">
        <f t="shared" ref="Q2147:Q2152" si="326">P2147+I2147</f>
        <v>0</v>
      </c>
      <c r="R2147" s="105" t="e">
        <f t="shared" ref="R2147:R2152" si="327">Q2147/P2147</f>
        <v>#DIV/0!</v>
      </c>
      <c r="S2147" s="101" t="e">
        <f t="shared" si="322"/>
        <v>#N/A</v>
      </c>
      <c r="T2147" s="102"/>
      <c r="U2147" s="107"/>
      <c r="V2147" s="5"/>
    </row>
    <row r="2148" spans="1:22" ht="15.6" hidden="1" x14ac:dyDescent="0.3">
      <c r="A2148" s="18"/>
      <c r="B2148" s="92" t="str">
        <f>+IFERROR(VLOOKUP(A2148,'Details local delivery'!B:C,2,0),"-")</f>
        <v>-</v>
      </c>
      <c r="C2148" s="93" t="str">
        <f>B2148</f>
        <v>-</v>
      </c>
      <c r="D2148" s="94" t="str">
        <f>+IFERROR(VLOOKUP(A2148,'Details local delivery'!B:E,4,0),"-")</f>
        <v>-</v>
      </c>
      <c r="E2148" s="94" t="e">
        <f>VLOOKUP(A2148,'Details local delivery'!B:L,11,0)</f>
        <v>#N/A</v>
      </c>
      <c r="F2148" s="94">
        <f>SUMIFS('Details local delivery'!M:M,'Details local delivery'!G:G,'RECAP Delivery Plan '!A2148)</f>
        <v>0</v>
      </c>
      <c r="G2148" s="94" t="e">
        <f>VLOOKUP(A2148,'Details local delivery'!B:J,9,0)</f>
        <v>#N/A</v>
      </c>
      <c r="H2148" s="95">
        <f>SUMIFS('Details local delivery'!K:K,'Details local delivery'!G:G,'RECAP Delivery Plan '!A2148)</f>
        <v>0</v>
      </c>
      <c r="I2148" s="96">
        <f>SUMIFS('Details local delivery'!Y:Y,'Details local delivery'!B:B,A:A)</f>
        <v>0</v>
      </c>
      <c r="J2148" s="97" t="e">
        <f>AVERAGEIFS('Details local delivery'!W:W,'Details local delivery'!B:B,A2148)</f>
        <v>#DIV/0!</v>
      </c>
      <c r="K2148" s="96">
        <f>_xlfn.MAXIFS('Details local delivery'!Z:Z,'Details local delivery'!B:B,A2148)</f>
        <v>0</v>
      </c>
      <c r="L2148" s="96">
        <f>_xlfn.MAXIFS('Details local delivery'!AA:AA,'Details local delivery'!B:B,A2148)</f>
        <v>0</v>
      </c>
      <c r="M2148" s="96">
        <f>_xlfn.MAXIFS('Details local delivery'!AB:AB,'Details local delivery'!B:B,A2148)</f>
        <v>0</v>
      </c>
      <c r="N2148" s="104" t="e">
        <f t="shared" si="323"/>
        <v>#N/A</v>
      </c>
      <c r="O2148" s="104" t="e">
        <f t="shared" si="324"/>
        <v>#N/A</v>
      </c>
      <c r="P2148" s="99">
        <f t="shared" si="325"/>
        <v>0</v>
      </c>
      <c r="Q2148" s="100">
        <f t="shared" si="326"/>
        <v>0</v>
      </c>
      <c r="R2148" s="105" t="e">
        <f t="shared" si="327"/>
        <v>#DIV/0!</v>
      </c>
      <c r="S2148" s="101" t="e">
        <f t="shared" si="322"/>
        <v>#N/A</v>
      </c>
      <c r="T2148" s="102"/>
      <c r="U2148" s="107"/>
      <c r="V2148" s="5"/>
    </row>
    <row r="2149" spans="1:22" ht="15.6" hidden="1" x14ac:dyDescent="0.3">
      <c r="A2149" s="18"/>
      <c r="B2149" s="92" t="str">
        <f>+IFERROR(VLOOKUP(A2149,'Details local delivery'!B:C,2,0),"-")</f>
        <v>-</v>
      </c>
      <c r="C2149" s="93" t="str">
        <f>B2149</f>
        <v>-</v>
      </c>
      <c r="D2149" s="94" t="str">
        <f>+IFERROR(VLOOKUP(A2149,'Details local delivery'!B:E,4,0),"-")</f>
        <v>-</v>
      </c>
      <c r="E2149" s="94" t="e">
        <f>VLOOKUP(A2149,'Details local delivery'!B:L,11,0)</f>
        <v>#N/A</v>
      </c>
      <c r="F2149" s="94">
        <f>SUMIFS('Details local delivery'!M:M,'Details local delivery'!G:G,'RECAP Delivery Plan '!A2149)</f>
        <v>0</v>
      </c>
      <c r="G2149" s="94" t="e">
        <f>VLOOKUP(A2149,'Details local delivery'!B:J,9,0)</f>
        <v>#N/A</v>
      </c>
      <c r="H2149" s="95">
        <f>SUMIFS('Details local delivery'!K:K,'Details local delivery'!G:G,'RECAP Delivery Plan '!A2149)</f>
        <v>0</v>
      </c>
      <c r="I2149" s="96">
        <f>SUMIFS('Details local delivery'!Y:Y,'Details local delivery'!B:B,A:A)</f>
        <v>0</v>
      </c>
      <c r="J2149" s="97" t="e">
        <f>AVERAGEIFS('Details local delivery'!W:W,'Details local delivery'!B:B,A2149)</f>
        <v>#DIV/0!</v>
      </c>
      <c r="K2149" s="96">
        <f>_xlfn.MAXIFS('Details local delivery'!Z:Z,'Details local delivery'!B:B,A2149)</f>
        <v>0</v>
      </c>
      <c r="L2149" s="96">
        <f>_xlfn.MAXIFS('Details local delivery'!AA:AA,'Details local delivery'!B:B,A2149)</f>
        <v>0</v>
      </c>
      <c r="M2149" s="96">
        <f>_xlfn.MAXIFS('Details local delivery'!AB:AB,'Details local delivery'!B:B,A2149)</f>
        <v>0</v>
      </c>
      <c r="N2149" s="104" t="e">
        <f t="shared" si="323"/>
        <v>#N/A</v>
      </c>
      <c r="O2149" s="104" t="e">
        <f t="shared" si="324"/>
        <v>#N/A</v>
      </c>
      <c r="P2149" s="99">
        <f t="shared" si="325"/>
        <v>0</v>
      </c>
      <c r="Q2149" s="100">
        <f t="shared" si="326"/>
        <v>0</v>
      </c>
      <c r="R2149" s="105" t="e">
        <f t="shared" si="327"/>
        <v>#DIV/0!</v>
      </c>
      <c r="S2149" s="101" t="e">
        <f t="shared" si="322"/>
        <v>#N/A</v>
      </c>
      <c r="T2149" s="102"/>
      <c r="U2149" s="107"/>
      <c r="V2149" s="5"/>
    </row>
    <row r="2150" spans="1:22" ht="15.6" hidden="1" x14ac:dyDescent="0.3">
      <c r="A2150" s="18"/>
      <c r="B2150" s="92" t="str">
        <f>+IFERROR(VLOOKUP(A2150,'Details local delivery'!B:C,2,0),"-")</f>
        <v>-</v>
      </c>
      <c r="C2150" s="93" t="str">
        <f t="shared" ref="C2150:C2158" si="328">B2150</f>
        <v>-</v>
      </c>
      <c r="D2150" s="94" t="str">
        <f>+IFERROR(VLOOKUP(A2150,'Details local delivery'!B:E,4,0),"-")</f>
        <v>-</v>
      </c>
      <c r="E2150" s="94" t="e">
        <f>VLOOKUP(A2150,'Details local delivery'!B:L,11,0)</f>
        <v>#N/A</v>
      </c>
      <c r="F2150" s="94">
        <f>SUMIFS('Details local delivery'!M:M,'Details local delivery'!G:G,'RECAP Delivery Plan '!A2150)</f>
        <v>0</v>
      </c>
      <c r="G2150" s="94" t="e">
        <f>VLOOKUP(A2150,'Details local delivery'!B:J,9,0)</f>
        <v>#N/A</v>
      </c>
      <c r="H2150" s="95">
        <f>SUMIFS('Details local delivery'!K:K,'Details local delivery'!G:G,'RECAP Delivery Plan '!A2150)</f>
        <v>0</v>
      </c>
      <c r="I2150" s="96">
        <f>SUMIFS('Details local delivery'!Y:Y,'Details local delivery'!B:B,A:A)</f>
        <v>0</v>
      </c>
      <c r="J2150" s="97" t="e">
        <f>AVERAGEIFS('Details local delivery'!W:W,'Details local delivery'!B:B,A2150)</f>
        <v>#DIV/0!</v>
      </c>
      <c r="K2150" s="96">
        <f>_xlfn.MAXIFS('Details local delivery'!Z:Z,'Details local delivery'!B:B,A2150)</f>
        <v>0</v>
      </c>
      <c r="L2150" s="96">
        <f>_xlfn.MAXIFS('Details local delivery'!AA:AA,'Details local delivery'!B:B,A2150)</f>
        <v>0</v>
      </c>
      <c r="M2150" s="96">
        <f>_xlfn.MAXIFS('Details local delivery'!AB:AB,'Details local delivery'!B:B,A2150)</f>
        <v>0</v>
      </c>
      <c r="N2150" s="104" t="e">
        <f t="shared" si="323"/>
        <v>#N/A</v>
      </c>
      <c r="O2150" s="104" t="e">
        <f t="shared" si="324"/>
        <v>#N/A</v>
      </c>
      <c r="P2150" s="99">
        <f t="shared" si="325"/>
        <v>0</v>
      </c>
      <c r="Q2150" s="100">
        <f t="shared" si="326"/>
        <v>0</v>
      </c>
      <c r="R2150" s="105" t="e">
        <f t="shared" si="327"/>
        <v>#DIV/0!</v>
      </c>
      <c r="S2150" s="101" t="e">
        <f t="shared" si="322"/>
        <v>#N/A</v>
      </c>
      <c r="T2150" s="102"/>
      <c r="U2150" s="107"/>
      <c r="V2150" s="5"/>
    </row>
    <row r="2151" spans="1:22" ht="15.6" hidden="1" x14ac:dyDescent="0.3">
      <c r="A2151" s="18"/>
      <c r="B2151" s="92" t="str">
        <f>+IFERROR(VLOOKUP(A2151,'Details local delivery'!B:C,2,0),"-")</f>
        <v>-</v>
      </c>
      <c r="C2151" s="93" t="str">
        <f t="shared" si="328"/>
        <v>-</v>
      </c>
      <c r="D2151" s="94" t="str">
        <f>+IFERROR(VLOOKUP(A2151,'Details local delivery'!B:E,4,0),"-")</f>
        <v>-</v>
      </c>
      <c r="E2151" s="94" t="e">
        <f>VLOOKUP(A2151,'Details local delivery'!B:L,11,0)</f>
        <v>#N/A</v>
      </c>
      <c r="F2151" s="94">
        <f>SUMIFS('Details local delivery'!M:M,'Details local delivery'!G:G,'RECAP Delivery Plan '!A2151)</f>
        <v>0</v>
      </c>
      <c r="G2151" s="94" t="e">
        <f>VLOOKUP(A2151,'Details local delivery'!B:J,9,0)</f>
        <v>#N/A</v>
      </c>
      <c r="H2151" s="95">
        <f>SUMIFS('Details local delivery'!K:K,'Details local delivery'!G:G,'RECAP Delivery Plan '!A2151)</f>
        <v>0</v>
      </c>
      <c r="I2151" s="96">
        <f>SUMIFS('Details local delivery'!Y:Y,'Details local delivery'!B:B,A:A)</f>
        <v>0</v>
      </c>
      <c r="J2151" s="97" t="e">
        <f>AVERAGEIFS('Details local delivery'!W:W,'Details local delivery'!B:B,A2151)</f>
        <v>#DIV/0!</v>
      </c>
      <c r="K2151" s="96">
        <f>_xlfn.MAXIFS('Details local delivery'!Z:Z,'Details local delivery'!B:B,A2151)</f>
        <v>0</v>
      </c>
      <c r="L2151" s="96">
        <f>_xlfn.MAXIFS('Details local delivery'!AA:AA,'Details local delivery'!B:B,A2151)</f>
        <v>0</v>
      </c>
      <c r="M2151" s="96">
        <f>_xlfn.MAXIFS('Details local delivery'!AB:AB,'Details local delivery'!B:B,A2151)</f>
        <v>0</v>
      </c>
      <c r="N2151" s="104" t="e">
        <f t="shared" si="323"/>
        <v>#N/A</v>
      </c>
      <c r="O2151" s="104" t="e">
        <f t="shared" si="324"/>
        <v>#N/A</v>
      </c>
      <c r="P2151" s="99">
        <f t="shared" si="325"/>
        <v>0</v>
      </c>
      <c r="Q2151" s="100">
        <f t="shared" si="326"/>
        <v>0</v>
      </c>
      <c r="R2151" s="105" t="e">
        <f t="shared" si="327"/>
        <v>#DIV/0!</v>
      </c>
      <c r="S2151" s="101" t="e">
        <f t="shared" si="322"/>
        <v>#N/A</v>
      </c>
      <c r="T2151" s="102"/>
      <c r="U2151" s="107"/>
      <c r="V2151" s="5"/>
    </row>
    <row r="2152" spans="1:22" ht="15.6" hidden="1" x14ac:dyDescent="0.3">
      <c r="A2152" s="18"/>
      <c r="B2152" s="92" t="str">
        <f>+IFERROR(VLOOKUP(A2152,'Details local delivery'!B:C,2,0),"-")</f>
        <v>-</v>
      </c>
      <c r="C2152" s="93" t="str">
        <f t="shared" si="328"/>
        <v>-</v>
      </c>
      <c r="D2152" s="94" t="str">
        <f>+IFERROR(VLOOKUP(A2152,'Details local delivery'!B:E,4,0),"-")</f>
        <v>-</v>
      </c>
      <c r="E2152" s="94" t="e">
        <f>VLOOKUP(A2152,'Details local delivery'!B:L,11,0)</f>
        <v>#N/A</v>
      </c>
      <c r="F2152" s="94">
        <f>SUMIFS('Details local delivery'!M:M,'Details local delivery'!G:G,'RECAP Delivery Plan '!A2152)</f>
        <v>0</v>
      </c>
      <c r="G2152" s="94" t="e">
        <f>VLOOKUP(A2152,'Details local delivery'!B:J,9,0)</f>
        <v>#N/A</v>
      </c>
      <c r="H2152" s="95">
        <f>SUMIFS('Details local delivery'!K:K,'Details local delivery'!G:G,'RECAP Delivery Plan '!A2152)</f>
        <v>0</v>
      </c>
      <c r="I2152" s="96">
        <f>SUMIFS('Details local delivery'!Y:Y,'Details local delivery'!B:B,A:A)</f>
        <v>0</v>
      </c>
      <c r="J2152" s="97" t="e">
        <f>AVERAGEIFS('Details local delivery'!W:W,'Details local delivery'!B:B,A2152)</f>
        <v>#DIV/0!</v>
      </c>
      <c r="K2152" s="96">
        <f>_xlfn.MAXIFS('Details local delivery'!Z:Z,'Details local delivery'!B:B,A2152)</f>
        <v>0</v>
      </c>
      <c r="L2152" s="96">
        <f>_xlfn.MAXIFS('Details local delivery'!AA:AA,'Details local delivery'!B:B,A2152)</f>
        <v>0</v>
      </c>
      <c r="M2152" s="96">
        <f>_xlfn.MAXIFS('Details local delivery'!AB:AB,'Details local delivery'!B:B,A2152)</f>
        <v>0</v>
      </c>
      <c r="N2152" s="104" t="e">
        <f t="shared" si="323"/>
        <v>#N/A</v>
      </c>
      <c r="O2152" s="104" t="e">
        <f t="shared" si="324"/>
        <v>#N/A</v>
      </c>
      <c r="P2152" s="99">
        <f t="shared" si="325"/>
        <v>0</v>
      </c>
      <c r="Q2152" s="100">
        <f t="shared" si="326"/>
        <v>0</v>
      </c>
      <c r="R2152" s="105" t="e">
        <f t="shared" si="327"/>
        <v>#DIV/0!</v>
      </c>
      <c r="S2152" s="101" t="e">
        <f t="shared" si="322"/>
        <v>#N/A</v>
      </c>
      <c r="T2152" s="102"/>
      <c r="U2152" s="107"/>
      <c r="V2152" s="5"/>
    </row>
    <row r="2153" spans="1:22" ht="15.6" hidden="1" x14ac:dyDescent="0.3">
      <c r="A2153" s="18"/>
      <c r="B2153" s="92" t="str">
        <f>+IFERROR(VLOOKUP(A2153,'Details local delivery'!B:C,2,0),"-")</f>
        <v>-</v>
      </c>
      <c r="C2153" s="93" t="str">
        <f t="shared" si="328"/>
        <v>-</v>
      </c>
      <c r="D2153" s="94" t="str">
        <f>+IFERROR(VLOOKUP(A2153,'Details local delivery'!B:E,4,0),"-")</f>
        <v>-</v>
      </c>
      <c r="E2153" s="94" t="e">
        <f>VLOOKUP(A2153,'Details local delivery'!B:L,11,0)</f>
        <v>#N/A</v>
      </c>
      <c r="F2153" s="94">
        <f>SUMIFS('Details local delivery'!M:M,'Details local delivery'!G:G,'RECAP Delivery Plan '!A2153)</f>
        <v>0</v>
      </c>
      <c r="G2153" s="94" t="e">
        <f>VLOOKUP(A2153,'Details local delivery'!B:J,9,0)</f>
        <v>#N/A</v>
      </c>
      <c r="H2153" s="95">
        <f>SUMIFS('Details local delivery'!K:K,'Details local delivery'!G:G,'RECAP Delivery Plan '!A2153)</f>
        <v>0</v>
      </c>
      <c r="I2153" s="96">
        <f>SUMIFS('Details local delivery'!Y:Y,'Details local delivery'!B:B,A:A)</f>
        <v>0</v>
      </c>
      <c r="J2153" s="97" t="e">
        <f>AVERAGEIFS('Details local delivery'!W:W,'Details local delivery'!B:B,A2153)</f>
        <v>#DIV/0!</v>
      </c>
      <c r="K2153" s="96">
        <f>_xlfn.MAXIFS('Details local delivery'!Z:Z,'Details local delivery'!B:B,A2153)</f>
        <v>0</v>
      </c>
      <c r="L2153" s="96">
        <f>_xlfn.MAXIFS('Details local delivery'!AA:AA,'Details local delivery'!B:B,A2153)</f>
        <v>0</v>
      </c>
      <c r="M2153" s="96">
        <f>_xlfn.MAXIFS('Details local delivery'!AB:AB,'Details local delivery'!B:B,A2153)</f>
        <v>0</v>
      </c>
      <c r="N2153" s="104" t="e">
        <f t="shared" ref="N2153:N2168" si="329">+F2153/E2153</f>
        <v>#N/A</v>
      </c>
      <c r="O2153" s="104" t="e">
        <f t="shared" ref="O2153:O2168" si="330">+H2153/G2153</f>
        <v>#N/A</v>
      </c>
      <c r="P2153" s="99">
        <f t="shared" ref="P2153:P2168" si="331">K2153+L2153+M2153</f>
        <v>0</v>
      </c>
      <c r="Q2153" s="100">
        <f t="shared" ref="Q2153:Q2168" si="332">P2153+I2153</f>
        <v>0</v>
      </c>
      <c r="R2153" s="105" t="e">
        <f t="shared" ref="R2153:R2168" si="333">Q2153/P2153</f>
        <v>#DIV/0!</v>
      </c>
      <c r="S2153" s="101" t="e">
        <f t="shared" ref="S2153:S2168" si="334">MAX(N2153,O2153)</f>
        <v>#N/A</v>
      </c>
      <c r="T2153" s="102"/>
      <c r="U2153" s="107"/>
      <c r="V2153" s="5"/>
    </row>
    <row r="2154" spans="1:22" ht="15.6" hidden="1" x14ac:dyDescent="0.3">
      <c r="A2154" s="18"/>
      <c r="B2154" s="92" t="str">
        <f>+IFERROR(VLOOKUP(A2154,'Details local delivery'!B:C,2,0),"-")</f>
        <v>-</v>
      </c>
      <c r="C2154" s="93" t="str">
        <f t="shared" si="328"/>
        <v>-</v>
      </c>
      <c r="D2154" s="94" t="str">
        <f>+IFERROR(VLOOKUP(A2154,'Details local delivery'!B:E,4,0),"-")</f>
        <v>-</v>
      </c>
      <c r="E2154" s="94" t="e">
        <f>VLOOKUP(A2154,'Details local delivery'!B:L,11,0)</f>
        <v>#N/A</v>
      </c>
      <c r="F2154" s="94">
        <f>SUMIFS('Details local delivery'!M:M,'Details local delivery'!G:G,'RECAP Delivery Plan '!A2154)</f>
        <v>0</v>
      </c>
      <c r="G2154" s="94" t="e">
        <f>VLOOKUP(A2154,'Details local delivery'!B:J,9,0)</f>
        <v>#N/A</v>
      </c>
      <c r="H2154" s="95">
        <f>SUMIFS('Details local delivery'!K:K,'Details local delivery'!G:G,'RECAP Delivery Plan '!A2154)</f>
        <v>0</v>
      </c>
      <c r="I2154" s="96">
        <f>SUMIFS('Details local delivery'!Y:Y,'Details local delivery'!B:B,A:A)</f>
        <v>0</v>
      </c>
      <c r="J2154" s="97" t="e">
        <f>AVERAGEIFS('Details local delivery'!W:W,'Details local delivery'!B:B,A2154)</f>
        <v>#DIV/0!</v>
      </c>
      <c r="K2154" s="96">
        <f>_xlfn.MAXIFS('Details local delivery'!Z:Z,'Details local delivery'!B:B,A2154)</f>
        <v>0</v>
      </c>
      <c r="L2154" s="96">
        <f>_xlfn.MAXIFS('Details local delivery'!AA:AA,'Details local delivery'!B:B,A2154)</f>
        <v>0</v>
      </c>
      <c r="M2154" s="96">
        <f>_xlfn.MAXIFS('Details local delivery'!AB:AB,'Details local delivery'!B:B,A2154)</f>
        <v>0</v>
      </c>
      <c r="N2154" s="104" t="e">
        <f t="shared" si="329"/>
        <v>#N/A</v>
      </c>
      <c r="O2154" s="104" t="e">
        <f t="shared" si="330"/>
        <v>#N/A</v>
      </c>
      <c r="P2154" s="99">
        <f t="shared" si="331"/>
        <v>0</v>
      </c>
      <c r="Q2154" s="100">
        <f t="shared" si="332"/>
        <v>0</v>
      </c>
      <c r="R2154" s="105" t="e">
        <f t="shared" si="333"/>
        <v>#DIV/0!</v>
      </c>
      <c r="S2154" s="101" t="e">
        <f t="shared" si="334"/>
        <v>#N/A</v>
      </c>
      <c r="T2154" s="102"/>
      <c r="U2154" s="107"/>
      <c r="V2154" s="5"/>
    </row>
    <row r="2155" spans="1:22" ht="15.6" hidden="1" x14ac:dyDescent="0.3">
      <c r="A2155" s="18"/>
      <c r="B2155" s="92" t="str">
        <f>+IFERROR(VLOOKUP(A2155,'Details local delivery'!B:C,2,0),"-")</f>
        <v>-</v>
      </c>
      <c r="C2155" s="93" t="str">
        <f t="shared" si="328"/>
        <v>-</v>
      </c>
      <c r="D2155" s="94" t="str">
        <f>+IFERROR(VLOOKUP(A2155,'Details local delivery'!B:E,4,0),"-")</f>
        <v>-</v>
      </c>
      <c r="E2155" s="94" t="e">
        <f>VLOOKUP(A2155,'Details local delivery'!B:L,11,0)</f>
        <v>#N/A</v>
      </c>
      <c r="F2155" s="94">
        <f>SUMIFS('Details local delivery'!M:M,'Details local delivery'!G:G,'RECAP Delivery Plan '!A2155)</f>
        <v>0</v>
      </c>
      <c r="G2155" s="94" t="e">
        <f>VLOOKUP(A2155,'Details local delivery'!B:J,9,0)</f>
        <v>#N/A</v>
      </c>
      <c r="H2155" s="95">
        <f>SUMIFS('Details local delivery'!K:K,'Details local delivery'!G:G,'RECAP Delivery Plan '!A2155)</f>
        <v>0</v>
      </c>
      <c r="I2155" s="96">
        <f>SUMIFS('Details local delivery'!Y:Y,'Details local delivery'!B:B,A:A)</f>
        <v>0</v>
      </c>
      <c r="J2155" s="97" t="e">
        <f>AVERAGEIFS('Details local delivery'!W:W,'Details local delivery'!B:B,A2155)</f>
        <v>#DIV/0!</v>
      </c>
      <c r="K2155" s="96">
        <f>_xlfn.MAXIFS('Details local delivery'!Z:Z,'Details local delivery'!B:B,A2155)</f>
        <v>0</v>
      </c>
      <c r="L2155" s="96">
        <f>_xlfn.MAXIFS('Details local delivery'!AA:AA,'Details local delivery'!B:B,A2155)</f>
        <v>0</v>
      </c>
      <c r="M2155" s="96">
        <f>_xlfn.MAXIFS('Details local delivery'!AB:AB,'Details local delivery'!B:B,A2155)</f>
        <v>0</v>
      </c>
      <c r="N2155" s="104" t="e">
        <f t="shared" si="329"/>
        <v>#N/A</v>
      </c>
      <c r="O2155" s="104" t="e">
        <f t="shared" si="330"/>
        <v>#N/A</v>
      </c>
      <c r="P2155" s="99">
        <f t="shared" si="331"/>
        <v>0</v>
      </c>
      <c r="Q2155" s="100">
        <f t="shared" si="332"/>
        <v>0</v>
      </c>
      <c r="R2155" s="105" t="e">
        <f t="shared" si="333"/>
        <v>#DIV/0!</v>
      </c>
      <c r="S2155" s="101" t="e">
        <f t="shared" si="334"/>
        <v>#N/A</v>
      </c>
      <c r="T2155" s="102"/>
      <c r="U2155" s="107"/>
      <c r="V2155" s="5"/>
    </row>
    <row r="2156" spans="1:22" ht="15.6" hidden="1" x14ac:dyDescent="0.3">
      <c r="A2156" s="18"/>
      <c r="B2156" s="92" t="str">
        <f>+IFERROR(VLOOKUP(A2156,'Details local delivery'!B:C,2,0),"-")</f>
        <v>-</v>
      </c>
      <c r="C2156" s="93" t="str">
        <f t="shared" si="328"/>
        <v>-</v>
      </c>
      <c r="D2156" s="94" t="str">
        <f>+IFERROR(VLOOKUP(A2156,'Details local delivery'!B:E,4,0),"-")</f>
        <v>-</v>
      </c>
      <c r="E2156" s="94" t="e">
        <f>VLOOKUP(A2156,'Details local delivery'!B:L,11,0)</f>
        <v>#N/A</v>
      </c>
      <c r="F2156" s="94">
        <f>SUMIFS('Details local delivery'!M:M,'Details local delivery'!G:G,'RECAP Delivery Plan '!A2156)</f>
        <v>0</v>
      </c>
      <c r="G2156" s="94" t="e">
        <f>VLOOKUP(A2156,'Details local delivery'!B:J,9,0)</f>
        <v>#N/A</v>
      </c>
      <c r="H2156" s="95">
        <f>SUMIFS('Details local delivery'!K:K,'Details local delivery'!G:G,'RECAP Delivery Plan '!A2156)</f>
        <v>0</v>
      </c>
      <c r="I2156" s="96">
        <f>SUMIFS('Details local delivery'!Y:Y,'Details local delivery'!B:B,A:A)</f>
        <v>0</v>
      </c>
      <c r="J2156" s="97" t="e">
        <f>AVERAGEIFS('Details local delivery'!W:W,'Details local delivery'!B:B,A2156)</f>
        <v>#DIV/0!</v>
      </c>
      <c r="K2156" s="96">
        <f>_xlfn.MAXIFS('Details local delivery'!Z:Z,'Details local delivery'!B:B,A2156)</f>
        <v>0</v>
      </c>
      <c r="L2156" s="96">
        <f>_xlfn.MAXIFS('Details local delivery'!AA:AA,'Details local delivery'!B:B,A2156)</f>
        <v>0</v>
      </c>
      <c r="M2156" s="96">
        <f>_xlfn.MAXIFS('Details local delivery'!AB:AB,'Details local delivery'!B:B,A2156)</f>
        <v>0</v>
      </c>
      <c r="N2156" s="104" t="e">
        <f t="shared" si="329"/>
        <v>#N/A</v>
      </c>
      <c r="O2156" s="104" t="e">
        <f t="shared" si="330"/>
        <v>#N/A</v>
      </c>
      <c r="P2156" s="99">
        <f t="shared" si="331"/>
        <v>0</v>
      </c>
      <c r="Q2156" s="100">
        <f t="shared" si="332"/>
        <v>0</v>
      </c>
      <c r="R2156" s="105" t="e">
        <f t="shared" si="333"/>
        <v>#DIV/0!</v>
      </c>
      <c r="S2156" s="101" t="e">
        <f t="shared" si="334"/>
        <v>#N/A</v>
      </c>
      <c r="T2156" s="102"/>
      <c r="U2156" s="107"/>
      <c r="V2156" s="5"/>
    </row>
    <row r="2157" spans="1:22" ht="15.6" hidden="1" x14ac:dyDescent="0.3">
      <c r="A2157" s="18"/>
      <c r="B2157" s="92" t="str">
        <f>+IFERROR(VLOOKUP(A2157,'Details local delivery'!B:C,2,0),"-")</f>
        <v>-</v>
      </c>
      <c r="C2157" s="93" t="str">
        <f t="shared" si="328"/>
        <v>-</v>
      </c>
      <c r="D2157" s="94" t="str">
        <f>+IFERROR(VLOOKUP(A2157,'Details local delivery'!B:E,4,0),"-")</f>
        <v>-</v>
      </c>
      <c r="E2157" s="94" t="e">
        <f>VLOOKUP(A2157,'Details local delivery'!B:L,11,0)</f>
        <v>#N/A</v>
      </c>
      <c r="F2157" s="94">
        <f>SUMIFS('Details local delivery'!M:M,'Details local delivery'!G:G,'RECAP Delivery Plan '!A2157)</f>
        <v>0</v>
      </c>
      <c r="G2157" s="94" t="e">
        <f>VLOOKUP(A2157,'Details local delivery'!B:J,9,0)</f>
        <v>#N/A</v>
      </c>
      <c r="H2157" s="95">
        <f>SUMIFS('Details local delivery'!K:K,'Details local delivery'!G:G,'RECAP Delivery Plan '!A2157)</f>
        <v>0</v>
      </c>
      <c r="I2157" s="96">
        <f>SUMIFS('Details local delivery'!Y:Y,'Details local delivery'!B:B,A:A)</f>
        <v>0</v>
      </c>
      <c r="J2157" s="97" t="e">
        <f>AVERAGEIFS('Details local delivery'!W:W,'Details local delivery'!B:B,A2157)</f>
        <v>#DIV/0!</v>
      </c>
      <c r="K2157" s="96">
        <f>_xlfn.MAXIFS('Details local delivery'!Z:Z,'Details local delivery'!B:B,A2157)</f>
        <v>0</v>
      </c>
      <c r="L2157" s="96">
        <f>_xlfn.MAXIFS('Details local delivery'!AA:AA,'Details local delivery'!B:B,A2157)</f>
        <v>0</v>
      </c>
      <c r="M2157" s="96">
        <f>_xlfn.MAXIFS('Details local delivery'!AB:AB,'Details local delivery'!B:B,A2157)</f>
        <v>0</v>
      </c>
      <c r="N2157" s="104" t="e">
        <f t="shared" si="329"/>
        <v>#N/A</v>
      </c>
      <c r="O2157" s="104" t="e">
        <f t="shared" si="330"/>
        <v>#N/A</v>
      </c>
      <c r="P2157" s="99">
        <f t="shared" si="331"/>
        <v>0</v>
      </c>
      <c r="Q2157" s="100">
        <f t="shared" si="332"/>
        <v>0</v>
      </c>
      <c r="R2157" s="105" t="e">
        <f t="shared" si="333"/>
        <v>#DIV/0!</v>
      </c>
      <c r="S2157" s="101" t="e">
        <f t="shared" si="334"/>
        <v>#N/A</v>
      </c>
      <c r="T2157" s="102"/>
      <c r="U2157" s="107"/>
      <c r="V2157" s="5"/>
    </row>
    <row r="2158" spans="1:22" ht="15.6" hidden="1" x14ac:dyDescent="0.3">
      <c r="A2158" s="18"/>
      <c r="B2158" s="92" t="str">
        <f>+IFERROR(VLOOKUP(A2158,'Details local delivery'!B:C,2,0),"-")</f>
        <v>-</v>
      </c>
      <c r="C2158" s="93" t="str">
        <f t="shared" si="328"/>
        <v>-</v>
      </c>
      <c r="D2158" s="94" t="str">
        <f>+IFERROR(VLOOKUP(A2158,'Details local delivery'!B:E,4,0),"-")</f>
        <v>-</v>
      </c>
      <c r="E2158" s="94" t="e">
        <f>VLOOKUP(A2158,'Details local delivery'!B:L,11,0)</f>
        <v>#N/A</v>
      </c>
      <c r="F2158" s="94">
        <f>SUMIFS('Details local delivery'!M:M,'Details local delivery'!G:G,'RECAP Delivery Plan '!A2158)</f>
        <v>0</v>
      </c>
      <c r="G2158" s="94" t="e">
        <f>VLOOKUP(A2158,'Details local delivery'!B:J,9,0)</f>
        <v>#N/A</v>
      </c>
      <c r="H2158" s="95">
        <f>SUMIFS('Details local delivery'!K:K,'Details local delivery'!G:G,'RECAP Delivery Plan '!A2158)</f>
        <v>0</v>
      </c>
      <c r="I2158" s="96">
        <f>SUMIFS('Details local delivery'!Y:Y,'Details local delivery'!B:B,A:A)</f>
        <v>0</v>
      </c>
      <c r="J2158" s="97" t="e">
        <f>AVERAGEIFS('Details local delivery'!W:W,'Details local delivery'!B:B,A2158)</f>
        <v>#DIV/0!</v>
      </c>
      <c r="K2158" s="96">
        <f>_xlfn.MAXIFS('Details local delivery'!Z:Z,'Details local delivery'!B:B,A2158)</f>
        <v>0</v>
      </c>
      <c r="L2158" s="96">
        <f>_xlfn.MAXIFS('Details local delivery'!AA:AA,'Details local delivery'!B:B,A2158)</f>
        <v>0</v>
      </c>
      <c r="M2158" s="96">
        <f>_xlfn.MAXIFS('Details local delivery'!AB:AB,'Details local delivery'!B:B,A2158)</f>
        <v>0</v>
      </c>
      <c r="N2158" s="104" t="e">
        <f t="shared" si="329"/>
        <v>#N/A</v>
      </c>
      <c r="O2158" s="104" t="e">
        <f t="shared" si="330"/>
        <v>#N/A</v>
      </c>
      <c r="P2158" s="99">
        <f t="shared" si="331"/>
        <v>0</v>
      </c>
      <c r="Q2158" s="100">
        <f t="shared" si="332"/>
        <v>0</v>
      </c>
      <c r="R2158" s="105" t="e">
        <f t="shared" si="333"/>
        <v>#DIV/0!</v>
      </c>
      <c r="S2158" s="101" t="e">
        <f t="shared" si="334"/>
        <v>#N/A</v>
      </c>
      <c r="T2158" s="102"/>
      <c r="U2158" s="107"/>
      <c r="V2158" s="5"/>
    </row>
    <row r="2159" spans="1:22" ht="15.6" hidden="1" x14ac:dyDescent="0.3">
      <c r="A2159" s="18"/>
      <c r="B2159" s="92" t="str">
        <f>+IFERROR(VLOOKUP(A2159,'Details local delivery'!B:C,2,0),"-")</f>
        <v>-</v>
      </c>
      <c r="C2159" s="93" t="str">
        <f t="shared" ref="C2159:C2168" si="335">B2159</f>
        <v>-</v>
      </c>
      <c r="D2159" s="94" t="str">
        <f>+IFERROR(VLOOKUP(A2159,'Details local delivery'!B:E,4,0),"-")</f>
        <v>-</v>
      </c>
      <c r="E2159" s="94" t="e">
        <f>VLOOKUP(A2159,'Details local delivery'!B:L,11,0)</f>
        <v>#N/A</v>
      </c>
      <c r="F2159" s="94">
        <f>SUMIFS('Details local delivery'!M:M,'Details local delivery'!G:G,'RECAP Delivery Plan '!A2159)</f>
        <v>0</v>
      </c>
      <c r="G2159" s="94" t="e">
        <f>VLOOKUP(A2159,'Details local delivery'!B:J,9,0)</f>
        <v>#N/A</v>
      </c>
      <c r="H2159" s="95">
        <f>SUMIFS('Details local delivery'!K:K,'Details local delivery'!G:G,'RECAP Delivery Plan '!A2159)</f>
        <v>0</v>
      </c>
      <c r="I2159" s="96">
        <f>SUMIFS('Details local delivery'!Y:Y,'Details local delivery'!B:B,A:A)</f>
        <v>0</v>
      </c>
      <c r="J2159" s="97" t="e">
        <f>AVERAGEIFS('Details local delivery'!W:W,'Details local delivery'!B:B,A2159)</f>
        <v>#DIV/0!</v>
      </c>
      <c r="K2159" s="96">
        <f>_xlfn.MAXIFS('Details local delivery'!Z:Z,'Details local delivery'!B:B,A2159)</f>
        <v>0</v>
      </c>
      <c r="L2159" s="96">
        <f>_xlfn.MAXIFS('Details local delivery'!AA:AA,'Details local delivery'!B:B,A2159)</f>
        <v>0</v>
      </c>
      <c r="M2159" s="96">
        <f>_xlfn.MAXIFS('Details local delivery'!AB:AB,'Details local delivery'!B:B,A2159)</f>
        <v>0</v>
      </c>
      <c r="N2159" s="104" t="e">
        <f t="shared" si="329"/>
        <v>#N/A</v>
      </c>
      <c r="O2159" s="104" t="e">
        <f t="shared" si="330"/>
        <v>#N/A</v>
      </c>
      <c r="P2159" s="99">
        <f t="shared" si="331"/>
        <v>0</v>
      </c>
      <c r="Q2159" s="100">
        <f t="shared" si="332"/>
        <v>0</v>
      </c>
      <c r="R2159" s="105" t="e">
        <f t="shared" si="333"/>
        <v>#DIV/0!</v>
      </c>
      <c r="S2159" s="101" t="e">
        <f t="shared" si="334"/>
        <v>#N/A</v>
      </c>
      <c r="T2159" s="102"/>
      <c r="U2159" s="107"/>
      <c r="V2159" s="5"/>
    </row>
    <row r="2160" spans="1:22" ht="15.6" hidden="1" x14ac:dyDescent="0.3">
      <c r="A2160" s="18"/>
      <c r="B2160" s="92" t="str">
        <f>+IFERROR(VLOOKUP(A2160,'Details local delivery'!B:C,2,0),"-")</f>
        <v>-</v>
      </c>
      <c r="C2160" s="93" t="str">
        <f t="shared" si="335"/>
        <v>-</v>
      </c>
      <c r="D2160" s="94" t="str">
        <f>+IFERROR(VLOOKUP(A2160,'Details local delivery'!B:E,4,0),"-")</f>
        <v>-</v>
      </c>
      <c r="E2160" s="94" t="e">
        <f>VLOOKUP(A2160,'Details local delivery'!B:L,11,0)</f>
        <v>#N/A</v>
      </c>
      <c r="F2160" s="94">
        <f>SUMIFS('Details local delivery'!M:M,'Details local delivery'!G:G,'RECAP Delivery Plan '!A2160)</f>
        <v>0</v>
      </c>
      <c r="G2160" s="94" t="e">
        <f>VLOOKUP(A2160,'Details local delivery'!B:J,9,0)</f>
        <v>#N/A</v>
      </c>
      <c r="H2160" s="95">
        <f>SUMIFS('Details local delivery'!K:K,'Details local delivery'!G:G,'RECAP Delivery Plan '!A2160)</f>
        <v>0</v>
      </c>
      <c r="I2160" s="96">
        <f>SUMIFS('Details local delivery'!Y:Y,'Details local delivery'!B:B,A:A)</f>
        <v>0</v>
      </c>
      <c r="J2160" s="97" t="e">
        <f>AVERAGEIFS('Details local delivery'!W:W,'Details local delivery'!B:B,A2160)</f>
        <v>#DIV/0!</v>
      </c>
      <c r="K2160" s="96">
        <f>_xlfn.MAXIFS('Details local delivery'!Z:Z,'Details local delivery'!B:B,A2160)</f>
        <v>0</v>
      </c>
      <c r="L2160" s="96">
        <f>_xlfn.MAXIFS('Details local delivery'!AA:AA,'Details local delivery'!B:B,A2160)</f>
        <v>0</v>
      </c>
      <c r="M2160" s="96">
        <f>_xlfn.MAXIFS('Details local delivery'!AB:AB,'Details local delivery'!B:B,A2160)</f>
        <v>0</v>
      </c>
      <c r="N2160" s="104" t="e">
        <f t="shared" si="329"/>
        <v>#N/A</v>
      </c>
      <c r="O2160" s="104" t="e">
        <f t="shared" si="330"/>
        <v>#N/A</v>
      </c>
      <c r="P2160" s="99">
        <f t="shared" si="331"/>
        <v>0</v>
      </c>
      <c r="Q2160" s="100">
        <f t="shared" si="332"/>
        <v>0</v>
      </c>
      <c r="R2160" s="105" t="e">
        <f t="shared" si="333"/>
        <v>#DIV/0!</v>
      </c>
      <c r="S2160" s="101" t="e">
        <f t="shared" si="334"/>
        <v>#N/A</v>
      </c>
      <c r="T2160" s="102"/>
      <c r="U2160" s="107"/>
      <c r="V2160" s="5"/>
    </row>
    <row r="2161" spans="1:22" ht="15.6" hidden="1" x14ac:dyDescent="0.3">
      <c r="A2161" s="18"/>
      <c r="B2161" s="92" t="str">
        <f>+IFERROR(VLOOKUP(A2161,'Details local delivery'!B:C,2,0),"-")</f>
        <v>-</v>
      </c>
      <c r="C2161" s="93" t="str">
        <f t="shared" si="335"/>
        <v>-</v>
      </c>
      <c r="D2161" s="94" t="str">
        <f>+IFERROR(VLOOKUP(A2161,'Details local delivery'!B:E,4,0),"-")</f>
        <v>-</v>
      </c>
      <c r="E2161" s="94" t="e">
        <f>VLOOKUP(A2161,'Details local delivery'!B:L,11,0)</f>
        <v>#N/A</v>
      </c>
      <c r="F2161" s="94">
        <f>SUMIFS('Details local delivery'!M:M,'Details local delivery'!G:G,'RECAP Delivery Plan '!A2161)</f>
        <v>0</v>
      </c>
      <c r="G2161" s="94" t="e">
        <f>VLOOKUP(A2161,'Details local delivery'!B:J,9,0)</f>
        <v>#N/A</v>
      </c>
      <c r="H2161" s="95">
        <f>SUMIFS('Details local delivery'!K:K,'Details local delivery'!G:G,'RECAP Delivery Plan '!A2161)</f>
        <v>0</v>
      </c>
      <c r="I2161" s="96">
        <f>SUMIFS('Details local delivery'!Y:Y,'Details local delivery'!B:B,A:A)</f>
        <v>0</v>
      </c>
      <c r="J2161" s="97" t="e">
        <f>AVERAGEIFS('Details local delivery'!W:W,'Details local delivery'!B:B,A2161)</f>
        <v>#DIV/0!</v>
      </c>
      <c r="K2161" s="96">
        <f>_xlfn.MAXIFS('Details local delivery'!Z:Z,'Details local delivery'!B:B,A2161)</f>
        <v>0</v>
      </c>
      <c r="L2161" s="96">
        <f>_xlfn.MAXIFS('Details local delivery'!AA:AA,'Details local delivery'!B:B,A2161)</f>
        <v>0</v>
      </c>
      <c r="M2161" s="96">
        <f>_xlfn.MAXIFS('Details local delivery'!AB:AB,'Details local delivery'!B:B,A2161)</f>
        <v>0</v>
      </c>
      <c r="N2161" s="104" t="e">
        <f t="shared" si="329"/>
        <v>#N/A</v>
      </c>
      <c r="O2161" s="104" t="e">
        <f t="shared" si="330"/>
        <v>#N/A</v>
      </c>
      <c r="P2161" s="99">
        <f t="shared" si="331"/>
        <v>0</v>
      </c>
      <c r="Q2161" s="100">
        <f t="shared" si="332"/>
        <v>0</v>
      </c>
      <c r="R2161" s="105" t="e">
        <f t="shared" si="333"/>
        <v>#DIV/0!</v>
      </c>
      <c r="S2161" s="101" t="e">
        <f t="shared" si="334"/>
        <v>#N/A</v>
      </c>
      <c r="T2161" s="102"/>
      <c r="U2161" s="107"/>
      <c r="V2161" s="5"/>
    </row>
    <row r="2162" spans="1:22" ht="15.6" hidden="1" x14ac:dyDescent="0.3">
      <c r="A2162" s="18"/>
      <c r="B2162" s="92" t="str">
        <f>+IFERROR(VLOOKUP(A2162,'Details local delivery'!B:C,2,0),"-")</f>
        <v>-</v>
      </c>
      <c r="C2162" s="93" t="str">
        <f t="shared" si="335"/>
        <v>-</v>
      </c>
      <c r="D2162" s="94" t="str">
        <f>+IFERROR(VLOOKUP(A2162,'Details local delivery'!B:E,4,0),"-")</f>
        <v>-</v>
      </c>
      <c r="E2162" s="94" t="e">
        <f>VLOOKUP(A2162,'Details local delivery'!B:L,11,0)</f>
        <v>#N/A</v>
      </c>
      <c r="F2162" s="94">
        <f>SUMIFS('Details local delivery'!M:M,'Details local delivery'!G:G,'RECAP Delivery Plan '!A2162)</f>
        <v>0</v>
      </c>
      <c r="G2162" s="94" t="e">
        <f>VLOOKUP(A2162,'Details local delivery'!B:J,9,0)</f>
        <v>#N/A</v>
      </c>
      <c r="H2162" s="95">
        <f>SUMIFS('Details local delivery'!K:K,'Details local delivery'!G:G,'RECAP Delivery Plan '!A2162)</f>
        <v>0</v>
      </c>
      <c r="I2162" s="96">
        <f>SUMIFS('Details local delivery'!Y:Y,'Details local delivery'!B:B,A:A)</f>
        <v>0</v>
      </c>
      <c r="J2162" s="97" t="e">
        <f>AVERAGEIFS('Details local delivery'!W:W,'Details local delivery'!B:B,A2162)</f>
        <v>#DIV/0!</v>
      </c>
      <c r="K2162" s="96">
        <f>_xlfn.MAXIFS('Details local delivery'!Z:Z,'Details local delivery'!B:B,A2162)</f>
        <v>0</v>
      </c>
      <c r="L2162" s="96">
        <f>_xlfn.MAXIFS('Details local delivery'!AA:AA,'Details local delivery'!B:B,A2162)</f>
        <v>0</v>
      </c>
      <c r="M2162" s="96">
        <f>_xlfn.MAXIFS('Details local delivery'!AB:AB,'Details local delivery'!B:B,A2162)</f>
        <v>0</v>
      </c>
      <c r="N2162" s="104" t="e">
        <f t="shared" si="329"/>
        <v>#N/A</v>
      </c>
      <c r="O2162" s="104" t="e">
        <f t="shared" si="330"/>
        <v>#N/A</v>
      </c>
      <c r="P2162" s="99">
        <f t="shared" si="331"/>
        <v>0</v>
      </c>
      <c r="Q2162" s="100">
        <f t="shared" si="332"/>
        <v>0</v>
      </c>
      <c r="R2162" s="105" t="e">
        <f t="shared" si="333"/>
        <v>#DIV/0!</v>
      </c>
      <c r="S2162" s="101" t="e">
        <f t="shared" si="334"/>
        <v>#N/A</v>
      </c>
      <c r="T2162" s="102"/>
      <c r="U2162" s="107"/>
      <c r="V2162" s="5"/>
    </row>
    <row r="2163" spans="1:22" ht="15.6" hidden="1" x14ac:dyDescent="0.3">
      <c r="A2163" s="18"/>
      <c r="B2163" s="92" t="str">
        <f>+IFERROR(VLOOKUP(A2163,'Details local delivery'!B:C,2,0),"-")</f>
        <v>-</v>
      </c>
      <c r="C2163" s="93" t="str">
        <f t="shared" si="335"/>
        <v>-</v>
      </c>
      <c r="D2163" s="94" t="str">
        <f>+IFERROR(VLOOKUP(A2163,'Details local delivery'!B:E,4,0),"-")</f>
        <v>-</v>
      </c>
      <c r="E2163" s="94" t="e">
        <f>VLOOKUP(A2163,'Details local delivery'!B:L,11,0)</f>
        <v>#N/A</v>
      </c>
      <c r="F2163" s="94">
        <f>SUMIFS('Details local delivery'!M:M,'Details local delivery'!G:G,'RECAP Delivery Plan '!A2163)</f>
        <v>0</v>
      </c>
      <c r="G2163" s="94" t="e">
        <f>VLOOKUP(A2163,'Details local delivery'!B:J,9,0)</f>
        <v>#N/A</v>
      </c>
      <c r="H2163" s="95">
        <f>SUMIFS('Details local delivery'!K:K,'Details local delivery'!G:G,'RECAP Delivery Plan '!A2163)</f>
        <v>0</v>
      </c>
      <c r="I2163" s="96">
        <f>SUMIFS('Details local delivery'!Y:Y,'Details local delivery'!B:B,A:A)</f>
        <v>0</v>
      </c>
      <c r="J2163" s="97" t="e">
        <f>AVERAGEIFS('Details local delivery'!W:W,'Details local delivery'!B:B,A2163)</f>
        <v>#DIV/0!</v>
      </c>
      <c r="K2163" s="96">
        <f>_xlfn.MAXIFS('Details local delivery'!Z:Z,'Details local delivery'!B:B,A2163)</f>
        <v>0</v>
      </c>
      <c r="L2163" s="96">
        <f>_xlfn.MAXIFS('Details local delivery'!AA:AA,'Details local delivery'!B:B,A2163)</f>
        <v>0</v>
      </c>
      <c r="M2163" s="96">
        <f>_xlfn.MAXIFS('Details local delivery'!AB:AB,'Details local delivery'!B:B,A2163)</f>
        <v>0</v>
      </c>
      <c r="N2163" s="104" t="e">
        <f t="shared" si="329"/>
        <v>#N/A</v>
      </c>
      <c r="O2163" s="104" t="e">
        <f t="shared" si="330"/>
        <v>#N/A</v>
      </c>
      <c r="P2163" s="99">
        <f t="shared" si="331"/>
        <v>0</v>
      </c>
      <c r="Q2163" s="100">
        <f t="shared" si="332"/>
        <v>0</v>
      </c>
      <c r="R2163" s="105" t="e">
        <f t="shared" si="333"/>
        <v>#DIV/0!</v>
      </c>
      <c r="S2163" s="101" t="e">
        <f t="shared" si="334"/>
        <v>#N/A</v>
      </c>
      <c r="T2163" s="102"/>
      <c r="U2163" s="107"/>
      <c r="V2163" s="5"/>
    </row>
    <row r="2164" spans="1:22" ht="15.6" hidden="1" x14ac:dyDescent="0.3">
      <c r="A2164" s="18"/>
      <c r="B2164" s="92" t="str">
        <f>+IFERROR(VLOOKUP(A2164,'Details local delivery'!B:C,2,0),"-")</f>
        <v>-</v>
      </c>
      <c r="C2164" s="93" t="str">
        <f t="shared" si="335"/>
        <v>-</v>
      </c>
      <c r="D2164" s="94" t="str">
        <f>+IFERROR(VLOOKUP(A2164,'Details local delivery'!B:E,4,0),"-")</f>
        <v>-</v>
      </c>
      <c r="E2164" s="94" t="e">
        <f>VLOOKUP(A2164,'Details local delivery'!B:L,11,0)</f>
        <v>#N/A</v>
      </c>
      <c r="F2164" s="94">
        <f>SUMIFS('Details local delivery'!M:M,'Details local delivery'!G:G,'RECAP Delivery Plan '!A2164)</f>
        <v>0</v>
      </c>
      <c r="G2164" s="94" t="e">
        <f>VLOOKUP(A2164,'Details local delivery'!B:J,9,0)</f>
        <v>#N/A</v>
      </c>
      <c r="H2164" s="95">
        <f>SUMIFS('Details local delivery'!K:K,'Details local delivery'!G:G,'RECAP Delivery Plan '!A2164)</f>
        <v>0</v>
      </c>
      <c r="I2164" s="96">
        <f>SUMIFS('Details local delivery'!Y:Y,'Details local delivery'!B:B,A:A)</f>
        <v>0</v>
      </c>
      <c r="J2164" s="97" t="e">
        <f>AVERAGEIFS('Details local delivery'!W:W,'Details local delivery'!B:B,A2164)</f>
        <v>#DIV/0!</v>
      </c>
      <c r="K2164" s="96">
        <f>_xlfn.MAXIFS('Details local delivery'!Z:Z,'Details local delivery'!B:B,A2164)</f>
        <v>0</v>
      </c>
      <c r="L2164" s="96">
        <f>_xlfn.MAXIFS('Details local delivery'!AA:AA,'Details local delivery'!B:B,A2164)</f>
        <v>0</v>
      </c>
      <c r="M2164" s="96">
        <f>_xlfn.MAXIFS('Details local delivery'!AB:AB,'Details local delivery'!B:B,A2164)</f>
        <v>0</v>
      </c>
      <c r="N2164" s="104" t="e">
        <f t="shared" si="329"/>
        <v>#N/A</v>
      </c>
      <c r="O2164" s="104" t="e">
        <f t="shared" si="330"/>
        <v>#N/A</v>
      </c>
      <c r="P2164" s="99">
        <f t="shared" si="331"/>
        <v>0</v>
      </c>
      <c r="Q2164" s="100">
        <f t="shared" si="332"/>
        <v>0</v>
      </c>
      <c r="R2164" s="105" t="e">
        <f t="shared" si="333"/>
        <v>#DIV/0!</v>
      </c>
      <c r="S2164" s="101" t="e">
        <f t="shared" si="334"/>
        <v>#N/A</v>
      </c>
      <c r="T2164" s="102"/>
      <c r="U2164" s="107"/>
      <c r="V2164" s="5"/>
    </row>
    <row r="2165" spans="1:22" ht="15.6" hidden="1" x14ac:dyDescent="0.3">
      <c r="A2165" s="18"/>
      <c r="B2165" s="92" t="str">
        <f>+IFERROR(VLOOKUP(A2165,'Details local delivery'!B:C,2,0),"-")</f>
        <v>-</v>
      </c>
      <c r="C2165" s="93" t="str">
        <f t="shared" si="335"/>
        <v>-</v>
      </c>
      <c r="D2165" s="94" t="str">
        <f>+IFERROR(VLOOKUP(A2165,'Details local delivery'!B:E,4,0),"-")</f>
        <v>-</v>
      </c>
      <c r="E2165" s="94" t="e">
        <f>VLOOKUP(A2165,'Details local delivery'!B:L,11,0)</f>
        <v>#N/A</v>
      </c>
      <c r="F2165" s="94">
        <f>SUMIFS('Details local delivery'!M:M,'Details local delivery'!G:G,'RECAP Delivery Plan '!A2165)</f>
        <v>0</v>
      </c>
      <c r="G2165" s="94" t="e">
        <f>VLOOKUP(A2165,'Details local delivery'!B:J,9,0)</f>
        <v>#N/A</v>
      </c>
      <c r="H2165" s="95">
        <f>SUMIFS('Details local delivery'!K:K,'Details local delivery'!G:G,'RECAP Delivery Plan '!A2165)</f>
        <v>0</v>
      </c>
      <c r="I2165" s="96">
        <f>SUMIFS('Details local delivery'!Y:Y,'Details local delivery'!B:B,A:A)</f>
        <v>0</v>
      </c>
      <c r="J2165" s="97" t="e">
        <f>AVERAGEIFS('Details local delivery'!W:W,'Details local delivery'!B:B,A2165)</f>
        <v>#DIV/0!</v>
      </c>
      <c r="K2165" s="96">
        <f>_xlfn.MAXIFS('Details local delivery'!Z:Z,'Details local delivery'!B:B,A2165)</f>
        <v>0</v>
      </c>
      <c r="L2165" s="96">
        <f>_xlfn.MAXIFS('Details local delivery'!AA:AA,'Details local delivery'!B:B,A2165)</f>
        <v>0</v>
      </c>
      <c r="M2165" s="96">
        <f>_xlfn.MAXIFS('Details local delivery'!AB:AB,'Details local delivery'!B:B,A2165)</f>
        <v>0</v>
      </c>
      <c r="N2165" s="104" t="e">
        <f t="shared" si="329"/>
        <v>#N/A</v>
      </c>
      <c r="O2165" s="104" t="e">
        <f t="shared" si="330"/>
        <v>#N/A</v>
      </c>
      <c r="P2165" s="99">
        <f t="shared" si="331"/>
        <v>0</v>
      </c>
      <c r="Q2165" s="100">
        <f t="shared" si="332"/>
        <v>0</v>
      </c>
      <c r="R2165" s="105" t="e">
        <f t="shared" si="333"/>
        <v>#DIV/0!</v>
      </c>
      <c r="S2165" s="101" t="e">
        <f t="shared" si="334"/>
        <v>#N/A</v>
      </c>
      <c r="T2165" s="102"/>
      <c r="U2165" s="107"/>
      <c r="V2165" s="5"/>
    </row>
    <row r="2166" spans="1:22" ht="15.6" hidden="1" x14ac:dyDescent="0.3">
      <c r="A2166" s="18"/>
      <c r="B2166" s="92" t="str">
        <f>+IFERROR(VLOOKUP(A2166,'Details local delivery'!B:C,2,0),"-")</f>
        <v>-</v>
      </c>
      <c r="C2166" s="93" t="str">
        <f t="shared" si="335"/>
        <v>-</v>
      </c>
      <c r="D2166" s="94" t="str">
        <f>+IFERROR(VLOOKUP(A2166,'Details local delivery'!B:E,4,0),"-")</f>
        <v>-</v>
      </c>
      <c r="E2166" s="94" t="e">
        <f>VLOOKUP(A2166,'Details local delivery'!B:L,11,0)</f>
        <v>#N/A</v>
      </c>
      <c r="F2166" s="94">
        <f>SUMIFS('Details local delivery'!M:M,'Details local delivery'!G:G,'RECAP Delivery Plan '!A2166)</f>
        <v>0</v>
      </c>
      <c r="G2166" s="94" t="e">
        <f>VLOOKUP(A2166,'Details local delivery'!B:J,9,0)</f>
        <v>#N/A</v>
      </c>
      <c r="H2166" s="95">
        <f>SUMIFS('Details local delivery'!K:K,'Details local delivery'!G:G,'RECAP Delivery Plan '!A2166)</f>
        <v>0</v>
      </c>
      <c r="I2166" s="96">
        <f>SUMIFS('Details local delivery'!Y:Y,'Details local delivery'!B:B,A:A)</f>
        <v>0</v>
      </c>
      <c r="J2166" s="97" t="e">
        <f>AVERAGEIFS('Details local delivery'!W:W,'Details local delivery'!B:B,A2166)</f>
        <v>#DIV/0!</v>
      </c>
      <c r="K2166" s="96">
        <f>_xlfn.MAXIFS('Details local delivery'!Z:Z,'Details local delivery'!B:B,A2166)</f>
        <v>0</v>
      </c>
      <c r="L2166" s="96">
        <f>_xlfn.MAXIFS('Details local delivery'!AA:AA,'Details local delivery'!B:B,A2166)</f>
        <v>0</v>
      </c>
      <c r="M2166" s="96">
        <f>_xlfn.MAXIFS('Details local delivery'!AB:AB,'Details local delivery'!B:B,A2166)</f>
        <v>0</v>
      </c>
      <c r="N2166" s="104" t="e">
        <f t="shared" si="329"/>
        <v>#N/A</v>
      </c>
      <c r="O2166" s="104" t="e">
        <f t="shared" si="330"/>
        <v>#N/A</v>
      </c>
      <c r="P2166" s="99">
        <f t="shared" si="331"/>
        <v>0</v>
      </c>
      <c r="Q2166" s="100">
        <f t="shared" si="332"/>
        <v>0</v>
      </c>
      <c r="R2166" s="105" t="e">
        <f t="shared" si="333"/>
        <v>#DIV/0!</v>
      </c>
      <c r="S2166" s="101" t="e">
        <f t="shared" si="334"/>
        <v>#N/A</v>
      </c>
      <c r="T2166" s="102"/>
      <c r="U2166" s="107"/>
      <c r="V2166" s="5"/>
    </row>
    <row r="2167" spans="1:22" ht="15.6" hidden="1" x14ac:dyDescent="0.3">
      <c r="A2167" s="18"/>
      <c r="B2167" s="92" t="str">
        <f>+IFERROR(VLOOKUP(A2167,'Details local delivery'!B:C,2,0),"-")</f>
        <v>-</v>
      </c>
      <c r="C2167" s="93" t="str">
        <f t="shared" si="335"/>
        <v>-</v>
      </c>
      <c r="D2167" s="94" t="str">
        <f>+IFERROR(VLOOKUP(A2167,'Details local delivery'!B:E,4,0),"-")</f>
        <v>-</v>
      </c>
      <c r="E2167" s="94" t="e">
        <f>VLOOKUP(A2167,'Details local delivery'!B:L,11,0)</f>
        <v>#N/A</v>
      </c>
      <c r="F2167" s="94">
        <f>SUMIFS('Details local delivery'!M:M,'Details local delivery'!G:G,'RECAP Delivery Plan '!A2167)</f>
        <v>0</v>
      </c>
      <c r="G2167" s="94" t="e">
        <f>VLOOKUP(A2167,'Details local delivery'!B:J,9,0)</f>
        <v>#N/A</v>
      </c>
      <c r="H2167" s="95">
        <f>SUMIFS('Details local delivery'!K:K,'Details local delivery'!G:G,'RECAP Delivery Plan '!A2167)</f>
        <v>0</v>
      </c>
      <c r="I2167" s="96">
        <f>SUMIFS('Details local delivery'!Y:Y,'Details local delivery'!B:B,A:A)</f>
        <v>0</v>
      </c>
      <c r="J2167" s="97" t="e">
        <f>AVERAGEIFS('Details local delivery'!W:W,'Details local delivery'!B:B,A2167)</f>
        <v>#DIV/0!</v>
      </c>
      <c r="K2167" s="96">
        <f>_xlfn.MAXIFS('Details local delivery'!Z:Z,'Details local delivery'!B:B,A2167)</f>
        <v>0</v>
      </c>
      <c r="L2167" s="96">
        <f>_xlfn.MAXIFS('Details local delivery'!AA:AA,'Details local delivery'!B:B,A2167)</f>
        <v>0</v>
      </c>
      <c r="M2167" s="96">
        <f>_xlfn.MAXIFS('Details local delivery'!AB:AB,'Details local delivery'!B:B,A2167)</f>
        <v>0</v>
      </c>
      <c r="N2167" s="104" t="e">
        <f t="shared" si="329"/>
        <v>#N/A</v>
      </c>
      <c r="O2167" s="104" t="e">
        <f t="shared" si="330"/>
        <v>#N/A</v>
      </c>
      <c r="P2167" s="99">
        <f t="shared" si="331"/>
        <v>0</v>
      </c>
      <c r="Q2167" s="100">
        <f t="shared" si="332"/>
        <v>0</v>
      </c>
      <c r="R2167" s="105" t="e">
        <f t="shared" si="333"/>
        <v>#DIV/0!</v>
      </c>
      <c r="S2167" s="101" t="e">
        <f t="shared" si="334"/>
        <v>#N/A</v>
      </c>
      <c r="T2167" s="102"/>
      <c r="U2167" s="107"/>
      <c r="V2167" s="5"/>
    </row>
    <row r="2168" spans="1:22" ht="15.6" hidden="1" x14ac:dyDescent="0.3">
      <c r="A2168" s="18"/>
      <c r="B2168" s="92" t="str">
        <f>+IFERROR(VLOOKUP(A2168,'Details local delivery'!B:C,2,0),"-")</f>
        <v>-</v>
      </c>
      <c r="C2168" s="93" t="str">
        <f t="shared" si="335"/>
        <v>-</v>
      </c>
      <c r="D2168" s="94" t="str">
        <f>+IFERROR(VLOOKUP(A2168,'Details local delivery'!B:E,4,0),"-")</f>
        <v>-</v>
      </c>
      <c r="E2168" s="94" t="e">
        <f>VLOOKUP(A2168,'Details local delivery'!B:L,11,0)</f>
        <v>#N/A</v>
      </c>
      <c r="F2168" s="94">
        <f>SUMIFS('Details local delivery'!M:M,'Details local delivery'!G:G,'RECAP Delivery Plan '!A2168)</f>
        <v>0</v>
      </c>
      <c r="G2168" s="94" t="e">
        <f>VLOOKUP(A2168,'Details local delivery'!B:J,9,0)</f>
        <v>#N/A</v>
      </c>
      <c r="H2168" s="95">
        <f>SUMIFS('Details local delivery'!K:K,'Details local delivery'!G:G,'RECAP Delivery Plan '!A2168)</f>
        <v>0</v>
      </c>
      <c r="I2168" s="96">
        <f>SUMIFS('Details local delivery'!Y:Y,'Details local delivery'!B:B,A:A)</f>
        <v>0</v>
      </c>
      <c r="J2168" s="97" t="e">
        <f>AVERAGEIFS('Details local delivery'!W:W,'Details local delivery'!B:B,A2168)</f>
        <v>#DIV/0!</v>
      </c>
      <c r="K2168" s="96">
        <f>_xlfn.MAXIFS('Details local delivery'!Z:Z,'Details local delivery'!B:B,A2168)</f>
        <v>0</v>
      </c>
      <c r="L2168" s="96">
        <f>_xlfn.MAXIFS('Details local delivery'!AA:AA,'Details local delivery'!B:B,A2168)</f>
        <v>0</v>
      </c>
      <c r="M2168" s="96">
        <f>_xlfn.MAXIFS('Details local delivery'!AB:AB,'Details local delivery'!B:B,A2168)</f>
        <v>0</v>
      </c>
      <c r="N2168" s="104" t="e">
        <f t="shared" si="329"/>
        <v>#N/A</v>
      </c>
      <c r="O2168" s="104" t="e">
        <f t="shared" si="330"/>
        <v>#N/A</v>
      </c>
      <c r="P2168" s="99">
        <f t="shared" si="331"/>
        <v>0</v>
      </c>
      <c r="Q2168" s="100">
        <f t="shared" si="332"/>
        <v>0</v>
      </c>
      <c r="R2168" s="105" t="e">
        <f t="shared" si="333"/>
        <v>#DIV/0!</v>
      </c>
      <c r="S2168" s="101" t="e">
        <f t="shared" si="334"/>
        <v>#N/A</v>
      </c>
      <c r="T2168" s="102"/>
      <c r="U2168" s="107"/>
      <c r="V2168" s="5"/>
    </row>
    <row r="2169" spans="1:22" ht="15.6" hidden="1" x14ac:dyDescent="0.3">
      <c r="A2169" s="18"/>
      <c r="B2169" s="92" t="str">
        <f>+IFERROR(VLOOKUP(A2169,'Details local delivery'!B:C,2,0),"-")</f>
        <v>-</v>
      </c>
      <c r="C2169" s="93" t="str">
        <f t="shared" ref="C2169:C2232" si="336">B2169</f>
        <v>-</v>
      </c>
      <c r="D2169" s="94" t="str">
        <f>+IFERROR(VLOOKUP(A2169,'Details local delivery'!B:E,4,0),"-")</f>
        <v>-</v>
      </c>
      <c r="E2169" s="94" t="e">
        <f>VLOOKUP(A2169,'Details local delivery'!B:L,11,0)</f>
        <v>#N/A</v>
      </c>
      <c r="F2169" s="94">
        <f>SUMIFS('Details local delivery'!M:M,'Details local delivery'!G:G,'RECAP Delivery Plan '!A2525)</f>
        <v>0</v>
      </c>
      <c r="G2169" s="94" t="e">
        <f>VLOOKUP(A2169,'Details local delivery'!B:J,9,0)</f>
        <v>#N/A</v>
      </c>
      <c r="H2169" s="95">
        <f>SUMIFS('Details local delivery'!K:K,'Details local delivery'!G:G,'RECAP Delivery Plan '!A2525)</f>
        <v>0</v>
      </c>
      <c r="I2169" s="96">
        <f>SUMIFS('Details local delivery'!Y:Y,'Details local delivery'!B:B,A:A)</f>
        <v>0</v>
      </c>
      <c r="J2169" s="97" t="e">
        <f>AVERAGEIFS('Details local delivery'!W:W,'Details local delivery'!B:B,A2169)</f>
        <v>#DIV/0!</v>
      </c>
      <c r="K2169" s="96">
        <f>_xlfn.MAXIFS('Details local delivery'!Z:Z,'Details local delivery'!B:B,A2169)</f>
        <v>0</v>
      </c>
      <c r="L2169" s="96">
        <f>_xlfn.MAXIFS('Details local delivery'!AA:AA,'Details local delivery'!B:B,A2169)</f>
        <v>0</v>
      </c>
      <c r="M2169" s="96">
        <f>_xlfn.MAXIFS('Details local delivery'!AB:AB,'Details local delivery'!B:B,A2169)</f>
        <v>0</v>
      </c>
      <c r="N2169" s="104" t="e">
        <f t="shared" ref="N2169:N2232" si="337">+F2169/E2169</f>
        <v>#N/A</v>
      </c>
      <c r="O2169" s="104" t="e">
        <f t="shared" ref="O2169:O2232" si="338">+H2169/G2169</f>
        <v>#N/A</v>
      </c>
      <c r="P2169" s="99">
        <f t="shared" ref="P2169:P2232" si="339">K2169+L2169+M2169</f>
        <v>0</v>
      </c>
      <c r="Q2169" s="100">
        <f t="shared" ref="Q2169:Q2232" si="340">P2169+I2169</f>
        <v>0</v>
      </c>
      <c r="R2169" s="105" t="e">
        <f t="shared" ref="R2169:R2232" si="341">Q2169/P2169</f>
        <v>#DIV/0!</v>
      </c>
      <c r="S2169" s="101" t="e">
        <f t="shared" ref="S2169:S2232" si="342">MAX(N2169,O2169)</f>
        <v>#N/A</v>
      </c>
      <c r="T2169" s="102"/>
      <c r="U2169" s="107"/>
      <c r="V2169" s="5"/>
    </row>
    <row r="2170" spans="1:22" ht="15.6" hidden="1" x14ac:dyDescent="0.3">
      <c r="A2170" s="18"/>
      <c r="B2170" s="92" t="str">
        <f>+IFERROR(VLOOKUP(A2170,'Details local delivery'!B:C,2,0),"-")</f>
        <v>-</v>
      </c>
      <c r="C2170" s="93" t="str">
        <f t="shared" si="336"/>
        <v>-</v>
      </c>
      <c r="D2170" s="94" t="str">
        <f>+IFERROR(VLOOKUP(A2170,'Details local delivery'!B:E,4,0),"-")</f>
        <v>-</v>
      </c>
      <c r="E2170" s="94" t="e">
        <f>VLOOKUP(A2170,'Details local delivery'!B:L,11,0)</f>
        <v>#N/A</v>
      </c>
      <c r="F2170" s="94">
        <f>SUMIFS('Details local delivery'!M:M,'Details local delivery'!G:G,'RECAP Delivery Plan '!A2170)</f>
        <v>0</v>
      </c>
      <c r="G2170" s="94" t="e">
        <f>VLOOKUP(A2170,'Details local delivery'!B:J,9,0)</f>
        <v>#N/A</v>
      </c>
      <c r="H2170" s="95">
        <f>SUMIFS('Details local delivery'!K:K,'Details local delivery'!G:G,'RECAP Delivery Plan '!A2170)</f>
        <v>0</v>
      </c>
      <c r="I2170" s="96">
        <f>SUMIFS('Details local delivery'!Y:Y,'Details local delivery'!B:B,A:A)</f>
        <v>0</v>
      </c>
      <c r="J2170" s="97" t="e">
        <f>AVERAGEIFS('Details local delivery'!W:W,'Details local delivery'!B:B,A2170)</f>
        <v>#DIV/0!</v>
      </c>
      <c r="K2170" s="96">
        <f>_xlfn.MAXIFS('Details local delivery'!Z:Z,'Details local delivery'!B:B,A2170)</f>
        <v>0</v>
      </c>
      <c r="L2170" s="96">
        <f>_xlfn.MAXIFS('Details local delivery'!AA:AA,'Details local delivery'!B:B,A2170)</f>
        <v>0</v>
      </c>
      <c r="M2170" s="96">
        <f>_xlfn.MAXIFS('Details local delivery'!AB:AB,'Details local delivery'!B:B,A2170)</f>
        <v>0</v>
      </c>
      <c r="N2170" s="104" t="e">
        <f t="shared" si="337"/>
        <v>#N/A</v>
      </c>
      <c r="O2170" s="104" t="e">
        <f t="shared" si="338"/>
        <v>#N/A</v>
      </c>
      <c r="P2170" s="99">
        <f t="shared" si="339"/>
        <v>0</v>
      </c>
      <c r="Q2170" s="100">
        <f t="shared" si="340"/>
        <v>0</v>
      </c>
      <c r="R2170" s="105" t="e">
        <f t="shared" si="341"/>
        <v>#DIV/0!</v>
      </c>
      <c r="S2170" s="101" t="e">
        <f t="shared" si="342"/>
        <v>#N/A</v>
      </c>
      <c r="T2170" s="102"/>
      <c r="U2170" s="107"/>
      <c r="V2170" s="5"/>
    </row>
    <row r="2171" spans="1:22" ht="15.6" hidden="1" x14ac:dyDescent="0.3">
      <c r="A2171" s="18"/>
      <c r="B2171" s="92" t="str">
        <f>+IFERROR(VLOOKUP(A2171,'Details local delivery'!B:C,2,0),"-")</f>
        <v>-</v>
      </c>
      <c r="C2171" s="93" t="str">
        <f t="shared" si="336"/>
        <v>-</v>
      </c>
      <c r="D2171" s="94" t="str">
        <f>+IFERROR(VLOOKUP(A2171,'Details local delivery'!B:E,4,0),"-")</f>
        <v>-</v>
      </c>
      <c r="E2171" s="94" t="e">
        <f>VLOOKUP(A2171,'Details local delivery'!B:L,11,0)</f>
        <v>#N/A</v>
      </c>
      <c r="F2171" s="94">
        <f>SUMIFS('Details local delivery'!M:M,'Details local delivery'!G:G,'RECAP Delivery Plan '!A2171)</f>
        <v>0</v>
      </c>
      <c r="G2171" s="94" t="e">
        <f>VLOOKUP(A2171,'Details local delivery'!B:J,9,0)</f>
        <v>#N/A</v>
      </c>
      <c r="H2171" s="95">
        <f>SUMIFS('Details local delivery'!K:K,'Details local delivery'!G:G,'RECAP Delivery Plan '!A2171)</f>
        <v>0</v>
      </c>
      <c r="I2171" s="96">
        <f>SUMIFS('Details local delivery'!Y:Y,'Details local delivery'!B:B,A:A)</f>
        <v>0</v>
      </c>
      <c r="J2171" s="97" t="e">
        <f>AVERAGEIFS('Details local delivery'!W:W,'Details local delivery'!B:B,A2171)</f>
        <v>#DIV/0!</v>
      </c>
      <c r="K2171" s="96">
        <f>_xlfn.MAXIFS('Details local delivery'!Z:Z,'Details local delivery'!B:B,A2171)</f>
        <v>0</v>
      </c>
      <c r="L2171" s="96">
        <f>_xlfn.MAXIFS('Details local delivery'!AA:AA,'Details local delivery'!B:B,A2171)</f>
        <v>0</v>
      </c>
      <c r="M2171" s="96">
        <f>_xlfn.MAXIFS('Details local delivery'!AB:AB,'Details local delivery'!B:B,A2171)</f>
        <v>0</v>
      </c>
      <c r="N2171" s="104" t="e">
        <f t="shared" si="337"/>
        <v>#N/A</v>
      </c>
      <c r="O2171" s="104" t="e">
        <f t="shared" si="338"/>
        <v>#N/A</v>
      </c>
      <c r="P2171" s="99">
        <f t="shared" si="339"/>
        <v>0</v>
      </c>
      <c r="Q2171" s="100">
        <f t="shared" si="340"/>
        <v>0</v>
      </c>
      <c r="R2171" s="105" t="e">
        <f t="shared" si="341"/>
        <v>#DIV/0!</v>
      </c>
      <c r="S2171" s="101" t="e">
        <f t="shared" si="342"/>
        <v>#N/A</v>
      </c>
      <c r="T2171" s="102"/>
      <c r="U2171" s="107"/>
      <c r="V2171" s="5"/>
    </row>
    <row r="2172" spans="1:22" ht="15.6" hidden="1" x14ac:dyDescent="0.3">
      <c r="A2172" s="18"/>
      <c r="B2172" s="92" t="str">
        <f>+IFERROR(VLOOKUP(A2172,'Details local delivery'!B:C,2,0),"-")</f>
        <v>-</v>
      </c>
      <c r="C2172" s="93" t="str">
        <f t="shared" si="336"/>
        <v>-</v>
      </c>
      <c r="D2172" s="94" t="str">
        <f>+IFERROR(VLOOKUP(A2172,'Details local delivery'!B:E,4,0),"-")</f>
        <v>-</v>
      </c>
      <c r="E2172" s="94" t="e">
        <f>VLOOKUP(A2172,'Details local delivery'!B:L,11,0)</f>
        <v>#N/A</v>
      </c>
      <c r="F2172" s="94">
        <f>SUMIFS('Details local delivery'!M:M,'Details local delivery'!G:G,'RECAP Delivery Plan '!A2172)</f>
        <v>0</v>
      </c>
      <c r="G2172" s="94" t="e">
        <f>VLOOKUP(A2172,'Details local delivery'!B:J,9,0)</f>
        <v>#N/A</v>
      </c>
      <c r="H2172" s="95">
        <f>SUMIFS('Details local delivery'!K:K,'Details local delivery'!G:G,'RECAP Delivery Plan '!A2172)</f>
        <v>0</v>
      </c>
      <c r="I2172" s="96">
        <f>SUMIFS('Details local delivery'!Y:Y,'Details local delivery'!B:B,A:A)</f>
        <v>0</v>
      </c>
      <c r="J2172" s="97" t="e">
        <f>AVERAGEIFS('Details local delivery'!W:W,'Details local delivery'!B:B,A2172)</f>
        <v>#DIV/0!</v>
      </c>
      <c r="K2172" s="96">
        <f>_xlfn.MAXIFS('Details local delivery'!Z:Z,'Details local delivery'!B:B,A2172)</f>
        <v>0</v>
      </c>
      <c r="L2172" s="96">
        <f>_xlfn.MAXIFS('Details local delivery'!AA:AA,'Details local delivery'!B:B,A2172)</f>
        <v>0</v>
      </c>
      <c r="M2172" s="96">
        <f>_xlfn.MAXIFS('Details local delivery'!AB:AB,'Details local delivery'!B:B,A2172)</f>
        <v>0</v>
      </c>
      <c r="N2172" s="104" t="e">
        <f t="shared" si="337"/>
        <v>#N/A</v>
      </c>
      <c r="O2172" s="104" t="e">
        <f t="shared" si="338"/>
        <v>#N/A</v>
      </c>
      <c r="P2172" s="99">
        <f t="shared" si="339"/>
        <v>0</v>
      </c>
      <c r="Q2172" s="100">
        <f t="shared" si="340"/>
        <v>0</v>
      </c>
      <c r="R2172" s="105" t="e">
        <f t="shared" si="341"/>
        <v>#DIV/0!</v>
      </c>
      <c r="S2172" s="101" t="e">
        <f t="shared" si="342"/>
        <v>#N/A</v>
      </c>
      <c r="T2172" s="102"/>
      <c r="U2172" s="107"/>
      <c r="V2172" s="5"/>
    </row>
    <row r="2173" spans="1:22" ht="15.6" hidden="1" x14ac:dyDescent="0.3">
      <c r="A2173" s="18"/>
      <c r="B2173" s="92" t="str">
        <f>+IFERROR(VLOOKUP(A2173,'Details local delivery'!B:C,2,0),"-")</f>
        <v>-</v>
      </c>
      <c r="C2173" s="93" t="str">
        <f t="shared" si="336"/>
        <v>-</v>
      </c>
      <c r="D2173" s="94" t="str">
        <f>+IFERROR(VLOOKUP(A2173,'Details local delivery'!B:E,4,0),"-")</f>
        <v>-</v>
      </c>
      <c r="E2173" s="94" t="e">
        <f>VLOOKUP(A2173,'Details local delivery'!B:L,11,0)</f>
        <v>#N/A</v>
      </c>
      <c r="F2173" s="94">
        <f>SUMIFS('Details local delivery'!M:M,'Details local delivery'!G:G,'RECAP Delivery Plan '!A2173)</f>
        <v>0</v>
      </c>
      <c r="G2173" s="94" t="e">
        <f>VLOOKUP(A2173,'Details local delivery'!B:J,9,0)</f>
        <v>#N/A</v>
      </c>
      <c r="H2173" s="95">
        <f>SUMIFS('Details local delivery'!K:K,'Details local delivery'!G:G,'RECAP Delivery Plan '!A2173)</f>
        <v>0</v>
      </c>
      <c r="I2173" s="96">
        <f>SUMIFS('Details local delivery'!Y:Y,'Details local delivery'!B:B,A:A)</f>
        <v>0</v>
      </c>
      <c r="J2173" s="97" t="e">
        <f>AVERAGEIFS('Details local delivery'!W:W,'Details local delivery'!B:B,A2173)</f>
        <v>#DIV/0!</v>
      </c>
      <c r="K2173" s="96">
        <f>_xlfn.MAXIFS('Details local delivery'!Z:Z,'Details local delivery'!B:B,A2173)</f>
        <v>0</v>
      </c>
      <c r="L2173" s="96">
        <f>_xlfn.MAXIFS('Details local delivery'!AA:AA,'Details local delivery'!B:B,A2173)</f>
        <v>0</v>
      </c>
      <c r="M2173" s="96">
        <f>_xlfn.MAXIFS('Details local delivery'!AB:AB,'Details local delivery'!B:B,A2173)</f>
        <v>0</v>
      </c>
      <c r="N2173" s="104" t="e">
        <f t="shared" si="337"/>
        <v>#N/A</v>
      </c>
      <c r="O2173" s="104" t="e">
        <f t="shared" si="338"/>
        <v>#N/A</v>
      </c>
      <c r="P2173" s="99">
        <f t="shared" si="339"/>
        <v>0</v>
      </c>
      <c r="Q2173" s="100">
        <f t="shared" si="340"/>
        <v>0</v>
      </c>
      <c r="R2173" s="105" t="e">
        <f t="shared" si="341"/>
        <v>#DIV/0!</v>
      </c>
      <c r="S2173" s="101" t="e">
        <f t="shared" si="342"/>
        <v>#N/A</v>
      </c>
      <c r="T2173" s="102"/>
      <c r="U2173" s="107"/>
      <c r="V2173" s="5"/>
    </row>
    <row r="2174" spans="1:22" ht="15.6" hidden="1" x14ac:dyDescent="0.3">
      <c r="A2174" s="18"/>
      <c r="B2174" s="92" t="str">
        <f>+IFERROR(VLOOKUP(A2174,'Details local delivery'!B:C,2,0),"-")</f>
        <v>-</v>
      </c>
      <c r="C2174" s="93" t="str">
        <f t="shared" si="336"/>
        <v>-</v>
      </c>
      <c r="D2174" s="94" t="str">
        <f>+IFERROR(VLOOKUP(A2174,'Details local delivery'!B:E,4,0),"-")</f>
        <v>-</v>
      </c>
      <c r="E2174" s="94" t="e">
        <f>VLOOKUP(A2174,'Details local delivery'!B:L,11,0)</f>
        <v>#N/A</v>
      </c>
      <c r="F2174" s="94">
        <f>SUMIFS('Details local delivery'!M:M,'Details local delivery'!G:G,'RECAP Delivery Plan '!A2174)</f>
        <v>0</v>
      </c>
      <c r="G2174" s="94" t="e">
        <f>VLOOKUP(A2174,'Details local delivery'!B:J,9,0)</f>
        <v>#N/A</v>
      </c>
      <c r="H2174" s="95">
        <f>SUMIFS('Details local delivery'!K:K,'Details local delivery'!G:G,'RECAP Delivery Plan '!A2174)</f>
        <v>0</v>
      </c>
      <c r="I2174" s="96">
        <f>SUMIFS('Details local delivery'!Y:Y,'Details local delivery'!B:B,A:A)</f>
        <v>0</v>
      </c>
      <c r="J2174" s="97" t="e">
        <f>AVERAGEIFS('Details local delivery'!W:W,'Details local delivery'!B:B,A2174)</f>
        <v>#DIV/0!</v>
      </c>
      <c r="K2174" s="96">
        <f>_xlfn.MAXIFS('Details local delivery'!Z:Z,'Details local delivery'!B:B,A2174)</f>
        <v>0</v>
      </c>
      <c r="L2174" s="96">
        <f>_xlfn.MAXIFS('Details local delivery'!AA:AA,'Details local delivery'!B:B,A2174)</f>
        <v>0</v>
      </c>
      <c r="M2174" s="96">
        <f>_xlfn.MAXIFS('Details local delivery'!AB:AB,'Details local delivery'!B:B,A2174)</f>
        <v>0</v>
      </c>
      <c r="N2174" s="104" t="e">
        <f t="shared" si="337"/>
        <v>#N/A</v>
      </c>
      <c r="O2174" s="104" t="e">
        <f t="shared" si="338"/>
        <v>#N/A</v>
      </c>
      <c r="P2174" s="99">
        <f t="shared" si="339"/>
        <v>0</v>
      </c>
      <c r="Q2174" s="100">
        <f t="shared" si="340"/>
        <v>0</v>
      </c>
      <c r="R2174" s="105" t="e">
        <f t="shared" si="341"/>
        <v>#DIV/0!</v>
      </c>
      <c r="S2174" s="101" t="e">
        <f t="shared" si="342"/>
        <v>#N/A</v>
      </c>
      <c r="T2174" s="102"/>
      <c r="U2174" s="107"/>
      <c r="V2174" s="5"/>
    </row>
    <row r="2175" spans="1:22" ht="15.6" hidden="1" x14ac:dyDescent="0.3">
      <c r="A2175" s="18"/>
      <c r="B2175" s="92" t="str">
        <f>+IFERROR(VLOOKUP(A2175,'Details local delivery'!B:C,2,0),"-")</f>
        <v>-</v>
      </c>
      <c r="C2175" s="93" t="str">
        <f t="shared" si="336"/>
        <v>-</v>
      </c>
      <c r="D2175" s="94" t="str">
        <f>+IFERROR(VLOOKUP(A2175,'Details local delivery'!B:E,4,0),"-")</f>
        <v>-</v>
      </c>
      <c r="E2175" s="94" t="e">
        <f>VLOOKUP(A2175,'Details local delivery'!B:L,11,0)</f>
        <v>#N/A</v>
      </c>
      <c r="F2175" s="94">
        <f>SUMIFS('Details local delivery'!M:M,'Details local delivery'!G:G,'RECAP Delivery Plan '!A2175)</f>
        <v>0</v>
      </c>
      <c r="G2175" s="94" t="e">
        <f>VLOOKUP(A2175,'Details local delivery'!B:J,9,0)</f>
        <v>#N/A</v>
      </c>
      <c r="H2175" s="95">
        <f>SUMIFS('Details local delivery'!K:K,'Details local delivery'!G:G,'RECAP Delivery Plan '!A2175)</f>
        <v>0</v>
      </c>
      <c r="I2175" s="96">
        <f>SUMIFS('Details local delivery'!Y:Y,'Details local delivery'!B:B,A:A)</f>
        <v>0</v>
      </c>
      <c r="J2175" s="97" t="e">
        <f>AVERAGEIFS('Details local delivery'!W:W,'Details local delivery'!B:B,A2175)</f>
        <v>#DIV/0!</v>
      </c>
      <c r="K2175" s="96">
        <f>_xlfn.MAXIFS('Details local delivery'!Z:Z,'Details local delivery'!B:B,A2175)</f>
        <v>0</v>
      </c>
      <c r="L2175" s="96">
        <f>_xlfn.MAXIFS('Details local delivery'!AA:AA,'Details local delivery'!B:B,A2175)</f>
        <v>0</v>
      </c>
      <c r="M2175" s="96">
        <f>_xlfn.MAXIFS('Details local delivery'!AB:AB,'Details local delivery'!B:B,A2175)</f>
        <v>0</v>
      </c>
      <c r="N2175" s="104" t="e">
        <f t="shared" si="337"/>
        <v>#N/A</v>
      </c>
      <c r="O2175" s="104" t="e">
        <f t="shared" si="338"/>
        <v>#N/A</v>
      </c>
      <c r="P2175" s="99">
        <f t="shared" si="339"/>
        <v>0</v>
      </c>
      <c r="Q2175" s="100">
        <f t="shared" si="340"/>
        <v>0</v>
      </c>
      <c r="R2175" s="105" t="e">
        <f t="shared" si="341"/>
        <v>#DIV/0!</v>
      </c>
      <c r="S2175" s="101" t="e">
        <f t="shared" si="342"/>
        <v>#N/A</v>
      </c>
      <c r="T2175" s="102"/>
      <c r="U2175" s="107"/>
      <c r="V2175" s="5"/>
    </row>
    <row r="2176" spans="1:22" ht="15.6" hidden="1" x14ac:dyDescent="0.3">
      <c r="A2176" s="18"/>
      <c r="B2176" s="92" t="str">
        <f>+IFERROR(VLOOKUP(A2176,'Details local delivery'!B:C,2,0),"-")</f>
        <v>-</v>
      </c>
      <c r="C2176" s="93" t="str">
        <f t="shared" si="336"/>
        <v>-</v>
      </c>
      <c r="D2176" s="94" t="str">
        <f>+IFERROR(VLOOKUP(A2176,'Details local delivery'!B:E,4,0),"-")</f>
        <v>-</v>
      </c>
      <c r="E2176" s="94" t="e">
        <f>VLOOKUP(A2176,'Details local delivery'!B:L,11,0)</f>
        <v>#N/A</v>
      </c>
      <c r="F2176" s="94">
        <f>SUMIFS('Details local delivery'!M:M,'Details local delivery'!G:G,'RECAP Delivery Plan '!A2176)</f>
        <v>0</v>
      </c>
      <c r="G2176" s="94" t="e">
        <f>VLOOKUP(A2176,'Details local delivery'!B:J,9,0)</f>
        <v>#N/A</v>
      </c>
      <c r="H2176" s="95">
        <f>SUMIFS('Details local delivery'!K:K,'Details local delivery'!G:G,'RECAP Delivery Plan '!A2176)</f>
        <v>0</v>
      </c>
      <c r="I2176" s="96">
        <f>SUMIFS('Details local delivery'!Y:Y,'Details local delivery'!B:B,A:A)</f>
        <v>0</v>
      </c>
      <c r="J2176" s="97" t="e">
        <f>AVERAGEIFS('Details local delivery'!W:W,'Details local delivery'!B:B,A2176)</f>
        <v>#DIV/0!</v>
      </c>
      <c r="K2176" s="96">
        <f>_xlfn.MAXIFS('Details local delivery'!Z:Z,'Details local delivery'!B:B,A2176)</f>
        <v>0</v>
      </c>
      <c r="L2176" s="96">
        <f>_xlfn.MAXIFS('Details local delivery'!AA:AA,'Details local delivery'!B:B,A2176)</f>
        <v>0</v>
      </c>
      <c r="M2176" s="96">
        <f>_xlfn.MAXIFS('Details local delivery'!AB:AB,'Details local delivery'!B:B,A2176)</f>
        <v>0</v>
      </c>
      <c r="N2176" s="104" t="e">
        <f t="shared" si="337"/>
        <v>#N/A</v>
      </c>
      <c r="O2176" s="104" t="e">
        <f t="shared" si="338"/>
        <v>#N/A</v>
      </c>
      <c r="P2176" s="99">
        <f t="shared" si="339"/>
        <v>0</v>
      </c>
      <c r="Q2176" s="100">
        <f t="shared" si="340"/>
        <v>0</v>
      </c>
      <c r="R2176" s="105" t="e">
        <f t="shared" si="341"/>
        <v>#DIV/0!</v>
      </c>
      <c r="S2176" s="101" t="e">
        <f t="shared" si="342"/>
        <v>#N/A</v>
      </c>
      <c r="T2176" s="102"/>
      <c r="U2176" s="107"/>
      <c r="V2176" s="5"/>
    </row>
    <row r="2177" spans="1:22" ht="15.6" hidden="1" x14ac:dyDescent="0.3">
      <c r="A2177" s="18"/>
      <c r="B2177" s="92" t="str">
        <f>+IFERROR(VLOOKUP(A2177,'Details local delivery'!B:C,2,0),"-")</f>
        <v>-</v>
      </c>
      <c r="C2177" s="93" t="str">
        <f t="shared" si="336"/>
        <v>-</v>
      </c>
      <c r="D2177" s="94" t="str">
        <f>+IFERROR(VLOOKUP(A2177,'Details local delivery'!B:E,4,0),"-")</f>
        <v>-</v>
      </c>
      <c r="E2177" s="94" t="e">
        <f>VLOOKUP(A2177,'Details local delivery'!B:L,11,0)</f>
        <v>#N/A</v>
      </c>
      <c r="F2177" s="94">
        <f>SUMIFS('Details local delivery'!M:M,'Details local delivery'!G:G,'RECAP Delivery Plan '!A2177)</f>
        <v>0</v>
      </c>
      <c r="G2177" s="94" t="e">
        <f>VLOOKUP(A2177,'Details local delivery'!B:J,9,0)</f>
        <v>#N/A</v>
      </c>
      <c r="H2177" s="95">
        <f>SUMIFS('Details local delivery'!K:K,'Details local delivery'!G:G,'RECAP Delivery Plan '!A2177)</f>
        <v>0</v>
      </c>
      <c r="I2177" s="96">
        <f>SUMIFS('Details local delivery'!Y:Y,'Details local delivery'!B:B,A:A)</f>
        <v>0</v>
      </c>
      <c r="J2177" s="97" t="e">
        <f>AVERAGEIFS('Details local delivery'!W:W,'Details local delivery'!B:B,A2177)</f>
        <v>#DIV/0!</v>
      </c>
      <c r="K2177" s="96">
        <f>_xlfn.MAXIFS('Details local delivery'!Z:Z,'Details local delivery'!B:B,A2177)</f>
        <v>0</v>
      </c>
      <c r="L2177" s="96">
        <f>_xlfn.MAXIFS('Details local delivery'!AA:AA,'Details local delivery'!B:B,A2177)</f>
        <v>0</v>
      </c>
      <c r="M2177" s="96">
        <f>_xlfn.MAXIFS('Details local delivery'!AB:AB,'Details local delivery'!B:B,A2177)</f>
        <v>0</v>
      </c>
      <c r="N2177" s="104" t="e">
        <f t="shared" si="337"/>
        <v>#N/A</v>
      </c>
      <c r="O2177" s="104" t="e">
        <f t="shared" si="338"/>
        <v>#N/A</v>
      </c>
      <c r="P2177" s="99">
        <f t="shared" si="339"/>
        <v>0</v>
      </c>
      <c r="Q2177" s="100">
        <f t="shared" si="340"/>
        <v>0</v>
      </c>
      <c r="R2177" s="105" t="e">
        <f t="shared" si="341"/>
        <v>#DIV/0!</v>
      </c>
      <c r="S2177" s="101" t="e">
        <f t="shared" si="342"/>
        <v>#N/A</v>
      </c>
      <c r="T2177" s="102"/>
      <c r="U2177" s="107"/>
      <c r="V2177" s="5"/>
    </row>
    <row r="2178" spans="1:22" ht="15.6" hidden="1" x14ac:dyDescent="0.3">
      <c r="A2178" s="18"/>
      <c r="B2178" s="92" t="str">
        <f>+IFERROR(VLOOKUP(A2178,'Details local delivery'!B:C,2,0),"-")</f>
        <v>-</v>
      </c>
      <c r="C2178" s="93" t="str">
        <f t="shared" si="336"/>
        <v>-</v>
      </c>
      <c r="D2178" s="94" t="str">
        <f>+IFERROR(VLOOKUP(A2178,'Details local delivery'!B:E,4,0),"-")</f>
        <v>-</v>
      </c>
      <c r="E2178" s="94" t="e">
        <f>VLOOKUP(A2178,'Details local delivery'!B:L,11,0)</f>
        <v>#N/A</v>
      </c>
      <c r="F2178" s="94">
        <f>SUMIFS('Details local delivery'!M:M,'Details local delivery'!G:G,'RECAP Delivery Plan '!A2178)</f>
        <v>0</v>
      </c>
      <c r="G2178" s="94" t="e">
        <f>VLOOKUP(A2178,'Details local delivery'!B:J,9,0)</f>
        <v>#N/A</v>
      </c>
      <c r="H2178" s="95">
        <f>SUMIFS('Details local delivery'!K:K,'Details local delivery'!G:G,'RECAP Delivery Plan '!A2178)</f>
        <v>0</v>
      </c>
      <c r="I2178" s="96">
        <f>SUMIFS('Details local delivery'!Y:Y,'Details local delivery'!B:B,A:A)</f>
        <v>0</v>
      </c>
      <c r="J2178" s="97" t="e">
        <f>AVERAGEIFS('Details local delivery'!W:W,'Details local delivery'!B:B,A2178)</f>
        <v>#DIV/0!</v>
      </c>
      <c r="K2178" s="96">
        <f>_xlfn.MAXIFS('Details local delivery'!Z:Z,'Details local delivery'!B:B,A2178)</f>
        <v>0</v>
      </c>
      <c r="L2178" s="96">
        <f>_xlfn.MAXIFS('Details local delivery'!AA:AA,'Details local delivery'!B:B,A2178)</f>
        <v>0</v>
      </c>
      <c r="M2178" s="96">
        <f>_xlfn.MAXIFS('Details local delivery'!AB:AB,'Details local delivery'!B:B,A2178)</f>
        <v>0</v>
      </c>
      <c r="N2178" s="104" t="e">
        <f t="shared" si="337"/>
        <v>#N/A</v>
      </c>
      <c r="O2178" s="104" t="e">
        <f t="shared" si="338"/>
        <v>#N/A</v>
      </c>
      <c r="P2178" s="99">
        <f t="shared" si="339"/>
        <v>0</v>
      </c>
      <c r="Q2178" s="100">
        <f t="shared" si="340"/>
        <v>0</v>
      </c>
      <c r="R2178" s="105" t="e">
        <f t="shared" si="341"/>
        <v>#DIV/0!</v>
      </c>
      <c r="S2178" s="101" t="e">
        <f t="shared" si="342"/>
        <v>#N/A</v>
      </c>
      <c r="T2178" s="102"/>
      <c r="U2178" s="107"/>
      <c r="V2178" s="5"/>
    </row>
    <row r="2179" spans="1:22" ht="15.6" hidden="1" x14ac:dyDescent="0.3">
      <c r="A2179" s="18"/>
      <c r="B2179" s="92" t="str">
        <f>+IFERROR(VLOOKUP(A2179,'Details local delivery'!B:C,2,0),"-")</f>
        <v>-</v>
      </c>
      <c r="C2179" s="93" t="str">
        <f t="shared" si="336"/>
        <v>-</v>
      </c>
      <c r="D2179" s="94" t="str">
        <f>+IFERROR(VLOOKUP(A2179,'Details local delivery'!B:E,4,0),"-")</f>
        <v>-</v>
      </c>
      <c r="E2179" s="94" t="e">
        <f>VLOOKUP(A2179,'Details local delivery'!B:L,11,0)</f>
        <v>#N/A</v>
      </c>
      <c r="F2179" s="94">
        <f>SUMIFS('Details local delivery'!M:M,'Details local delivery'!G:G,'RECAP Delivery Plan '!A2179)</f>
        <v>0</v>
      </c>
      <c r="G2179" s="94" t="e">
        <f>VLOOKUP(A2179,'Details local delivery'!B:J,9,0)</f>
        <v>#N/A</v>
      </c>
      <c r="H2179" s="95">
        <f>SUMIFS('Details local delivery'!K:K,'Details local delivery'!G:G,'RECAP Delivery Plan '!A2179)</f>
        <v>0</v>
      </c>
      <c r="I2179" s="96">
        <f>SUMIFS('Details local delivery'!Y:Y,'Details local delivery'!B:B,A:A)</f>
        <v>0</v>
      </c>
      <c r="J2179" s="97" t="e">
        <f>AVERAGEIFS('Details local delivery'!W:W,'Details local delivery'!B:B,A2179)</f>
        <v>#DIV/0!</v>
      </c>
      <c r="K2179" s="96">
        <f>_xlfn.MAXIFS('Details local delivery'!Z:Z,'Details local delivery'!B:B,A2179)</f>
        <v>0</v>
      </c>
      <c r="L2179" s="96">
        <f>_xlfn.MAXIFS('Details local delivery'!AA:AA,'Details local delivery'!B:B,A2179)</f>
        <v>0</v>
      </c>
      <c r="M2179" s="96">
        <f>_xlfn.MAXIFS('Details local delivery'!AB:AB,'Details local delivery'!B:B,A2179)</f>
        <v>0</v>
      </c>
      <c r="N2179" s="104" t="e">
        <f t="shared" si="337"/>
        <v>#N/A</v>
      </c>
      <c r="O2179" s="104" t="e">
        <f t="shared" si="338"/>
        <v>#N/A</v>
      </c>
      <c r="P2179" s="99">
        <f t="shared" si="339"/>
        <v>0</v>
      </c>
      <c r="Q2179" s="100">
        <f t="shared" si="340"/>
        <v>0</v>
      </c>
      <c r="R2179" s="105" t="e">
        <f t="shared" si="341"/>
        <v>#DIV/0!</v>
      </c>
      <c r="S2179" s="101" t="e">
        <f t="shared" si="342"/>
        <v>#N/A</v>
      </c>
      <c r="T2179" s="102"/>
      <c r="U2179" s="107"/>
      <c r="V2179" s="5"/>
    </row>
    <row r="2180" spans="1:22" ht="15.6" hidden="1" x14ac:dyDescent="0.3">
      <c r="A2180" s="18"/>
      <c r="B2180" s="92" t="str">
        <f>+IFERROR(VLOOKUP(A2180,'Details local delivery'!B:C,2,0),"-")</f>
        <v>-</v>
      </c>
      <c r="C2180" s="93" t="str">
        <f t="shared" si="336"/>
        <v>-</v>
      </c>
      <c r="D2180" s="94" t="str">
        <f>+IFERROR(VLOOKUP(A2180,'Details local delivery'!B:E,4,0),"-")</f>
        <v>-</v>
      </c>
      <c r="E2180" s="94" t="e">
        <f>VLOOKUP(A2180,'Details local delivery'!B:L,11,0)</f>
        <v>#N/A</v>
      </c>
      <c r="F2180" s="94">
        <f>SUMIFS('Details local delivery'!M:M,'Details local delivery'!G:G,'RECAP Delivery Plan '!A2180)</f>
        <v>0</v>
      </c>
      <c r="G2180" s="94" t="e">
        <f>VLOOKUP(A2180,'Details local delivery'!B:J,9,0)</f>
        <v>#N/A</v>
      </c>
      <c r="H2180" s="95">
        <f>SUMIFS('Details local delivery'!K:K,'Details local delivery'!G:G,'RECAP Delivery Plan '!A2180)</f>
        <v>0</v>
      </c>
      <c r="I2180" s="96">
        <f>SUMIFS('Details local delivery'!Y:Y,'Details local delivery'!B:B,A:A)</f>
        <v>0</v>
      </c>
      <c r="J2180" s="97" t="e">
        <f>AVERAGEIFS('Details local delivery'!W:W,'Details local delivery'!B:B,A2180)</f>
        <v>#DIV/0!</v>
      </c>
      <c r="K2180" s="96">
        <f>_xlfn.MAXIFS('Details local delivery'!Z:Z,'Details local delivery'!B:B,A2180)</f>
        <v>0</v>
      </c>
      <c r="L2180" s="96">
        <f>_xlfn.MAXIFS('Details local delivery'!AA:AA,'Details local delivery'!B:B,A2180)</f>
        <v>0</v>
      </c>
      <c r="M2180" s="96">
        <f>_xlfn.MAXIFS('Details local delivery'!AB:AB,'Details local delivery'!B:B,A2180)</f>
        <v>0</v>
      </c>
      <c r="N2180" s="104" t="e">
        <f t="shared" si="337"/>
        <v>#N/A</v>
      </c>
      <c r="O2180" s="104" t="e">
        <f t="shared" si="338"/>
        <v>#N/A</v>
      </c>
      <c r="P2180" s="99">
        <f t="shared" si="339"/>
        <v>0</v>
      </c>
      <c r="Q2180" s="100">
        <f t="shared" si="340"/>
        <v>0</v>
      </c>
      <c r="R2180" s="105" t="e">
        <f t="shared" si="341"/>
        <v>#DIV/0!</v>
      </c>
      <c r="S2180" s="101" t="e">
        <f t="shared" si="342"/>
        <v>#N/A</v>
      </c>
      <c r="T2180" s="102"/>
      <c r="U2180" s="107"/>
      <c r="V2180" s="5"/>
    </row>
    <row r="2181" spans="1:22" ht="15.6" hidden="1" x14ac:dyDescent="0.3">
      <c r="A2181" s="18"/>
      <c r="B2181" s="92" t="str">
        <f>+IFERROR(VLOOKUP(A2181,'Details local delivery'!B:C,2,0),"-")</f>
        <v>-</v>
      </c>
      <c r="C2181" s="93" t="str">
        <f t="shared" si="336"/>
        <v>-</v>
      </c>
      <c r="D2181" s="94" t="str">
        <f>+IFERROR(VLOOKUP(A2181,'Details local delivery'!B:E,4,0),"-")</f>
        <v>-</v>
      </c>
      <c r="E2181" s="94" t="e">
        <f>VLOOKUP(A2181,'Details local delivery'!B:L,11,0)</f>
        <v>#N/A</v>
      </c>
      <c r="F2181" s="94">
        <f>SUMIFS('Details local delivery'!M:M,'Details local delivery'!G:G,'RECAP Delivery Plan '!A2181)</f>
        <v>0</v>
      </c>
      <c r="G2181" s="94" t="e">
        <f>VLOOKUP(A2181,'Details local delivery'!B:J,9,0)</f>
        <v>#N/A</v>
      </c>
      <c r="H2181" s="95">
        <f>SUMIFS('Details local delivery'!K:K,'Details local delivery'!G:G,'RECAP Delivery Plan '!A2181)</f>
        <v>0</v>
      </c>
      <c r="I2181" s="96">
        <f>SUMIFS('Details local delivery'!Y:Y,'Details local delivery'!B:B,A:A)</f>
        <v>0</v>
      </c>
      <c r="J2181" s="97" t="e">
        <f>AVERAGEIFS('Details local delivery'!W:W,'Details local delivery'!B:B,A2181)</f>
        <v>#DIV/0!</v>
      </c>
      <c r="K2181" s="96">
        <f>_xlfn.MAXIFS('Details local delivery'!Z:Z,'Details local delivery'!B:B,A2181)</f>
        <v>0</v>
      </c>
      <c r="L2181" s="96">
        <f>_xlfn.MAXIFS('Details local delivery'!AA:AA,'Details local delivery'!B:B,A2181)</f>
        <v>0</v>
      </c>
      <c r="M2181" s="96">
        <f>_xlfn.MAXIFS('Details local delivery'!AB:AB,'Details local delivery'!B:B,A2181)</f>
        <v>0</v>
      </c>
      <c r="N2181" s="104" t="e">
        <f t="shared" si="337"/>
        <v>#N/A</v>
      </c>
      <c r="O2181" s="104" t="e">
        <f t="shared" si="338"/>
        <v>#N/A</v>
      </c>
      <c r="P2181" s="99">
        <f t="shared" si="339"/>
        <v>0</v>
      </c>
      <c r="Q2181" s="100">
        <f t="shared" si="340"/>
        <v>0</v>
      </c>
      <c r="R2181" s="105" t="e">
        <f t="shared" si="341"/>
        <v>#DIV/0!</v>
      </c>
      <c r="S2181" s="101" t="e">
        <f t="shared" si="342"/>
        <v>#N/A</v>
      </c>
      <c r="T2181" s="102"/>
      <c r="U2181" s="107"/>
      <c r="V2181" s="5"/>
    </row>
    <row r="2182" spans="1:22" ht="15.6" hidden="1" x14ac:dyDescent="0.3">
      <c r="A2182" s="18"/>
      <c r="B2182" s="92" t="str">
        <f>+IFERROR(VLOOKUP(A2182,'Details local delivery'!B:C,2,0),"-")</f>
        <v>-</v>
      </c>
      <c r="C2182" s="93" t="str">
        <f t="shared" si="336"/>
        <v>-</v>
      </c>
      <c r="D2182" s="94" t="str">
        <f>+IFERROR(VLOOKUP(A2182,'Details local delivery'!B:E,4,0),"-")</f>
        <v>-</v>
      </c>
      <c r="E2182" s="94" t="e">
        <f>VLOOKUP(A2182,'Details local delivery'!B:L,11,0)</f>
        <v>#N/A</v>
      </c>
      <c r="F2182" s="94">
        <f>SUMIFS('Details local delivery'!M:M,'Details local delivery'!G:G,'RECAP Delivery Plan '!A2182)</f>
        <v>0</v>
      </c>
      <c r="G2182" s="94" t="e">
        <f>VLOOKUP(A2182,'Details local delivery'!B:J,9,0)</f>
        <v>#N/A</v>
      </c>
      <c r="H2182" s="95">
        <f>SUMIFS('Details local delivery'!K:K,'Details local delivery'!G:G,'RECAP Delivery Plan '!A2182)</f>
        <v>0</v>
      </c>
      <c r="I2182" s="96">
        <f>SUMIFS('Details local delivery'!Y:Y,'Details local delivery'!B:B,A:A)</f>
        <v>0</v>
      </c>
      <c r="J2182" s="97" t="e">
        <f>AVERAGEIFS('Details local delivery'!W:W,'Details local delivery'!B:B,A2182)</f>
        <v>#DIV/0!</v>
      </c>
      <c r="K2182" s="96">
        <f>_xlfn.MAXIFS('Details local delivery'!Z:Z,'Details local delivery'!B:B,A2182)</f>
        <v>0</v>
      </c>
      <c r="L2182" s="96">
        <f>_xlfn.MAXIFS('Details local delivery'!AA:AA,'Details local delivery'!B:B,A2182)</f>
        <v>0</v>
      </c>
      <c r="M2182" s="96">
        <f>_xlfn.MAXIFS('Details local delivery'!AB:AB,'Details local delivery'!B:B,A2182)</f>
        <v>0</v>
      </c>
      <c r="N2182" s="104" t="e">
        <f t="shared" si="337"/>
        <v>#N/A</v>
      </c>
      <c r="O2182" s="104" t="e">
        <f t="shared" si="338"/>
        <v>#N/A</v>
      </c>
      <c r="P2182" s="99">
        <f t="shared" si="339"/>
        <v>0</v>
      </c>
      <c r="Q2182" s="100">
        <f t="shared" si="340"/>
        <v>0</v>
      </c>
      <c r="R2182" s="105" t="e">
        <f t="shared" si="341"/>
        <v>#DIV/0!</v>
      </c>
      <c r="S2182" s="101" t="e">
        <f t="shared" si="342"/>
        <v>#N/A</v>
      </c>
      <c r="T2182" s="102"/>
      <c r="U2182" s="107"/>
      <c r="V2182" s="5"/>
    </row>
    <row r="2183" spans="1:22" ht="15.6" hidden="1" x14ac:dyDescent="0.3">
      <c r="A2183" s="18"/>
      <c r="B2183" s="92" t="str">
        <f>+IFERROR(VLOOKUP(A2183,'Details local delivery'!B:C,2,0),"-")</f>
        <v>-</v>
      </c>
      <c r="C2183" s="93" t="str">
        <f t="shared" si="336"/>
        <v>-</v>
      </c>
      <c r="D2183" s="94" t="str">
        <f>+IFERROR(VLOOKUP(A2183,'Details local delivery'!B:E,4,0),"-")</f>
        <v>-</v>
      </c>
      <c r="E2183" s="94" t="e">
        <f>VLOOKUP(A2183,'Details local delivery'!B:L,11,0)</f>
        <v>#N/A</v>
      </c>
      <c r="F2183" s="94">
        <f>SUMIFS('Details local delivery'!M:M,'Details local delivery'!G:G,'RECAP Delivery Plan '!A2183)</f>
        <v>0</v>
      </c>
      <c r="G2183" s="94" t="e">
        <f>VLOOKUP(A2183,'Details local delivery'!B:J,9,0)</f>
        <v>#N/A</v>
      </c>
      <c r="H2183" s="95">
        <f>SUMIFS('Details local delivery'!K:K,'Details local delivery'!G:G,'RECAP Delivery Plan '!A2183)</f>
        <v>0</v>
      </c>
      <c r="I2183" s="96">
        <f>SUMIFS('Details local delivery'!Y:Y,'Details local delivery'!B:B,A:A)</f>
        <v>0</v>
      </c>
      <c r="J2183" s="97" t="e">
        <f>AVERAGEIFS('Details local delivery'!W:W,'Details local delivery'!B:B,A2183)</f>
        <v>#DIV/0!</v>
      </c>
      <c r="K2183" s="96">
        <f>_xlfn.MAXIFS('Details local delivery'!Z:Z,'Details local delivery'!B:B,A2183)</f>
        <v>0</v>
      </c>
      <c r="L2183" s="96">
        <f>_xlfn.MAXIFS('Details local delivery'!AA:AA,'Details local delivery'!B:B,A2183)</f>
        <v>0</v>
      </c>
      <c r="M2183" s="96">
        <f>_xlfn.MAXIFS('Details local delivery'!AB:AB,'Details local delivery'!B:B,A2183)</f>
        <v>0</v>
      </c>
      <c r="N2183" s="104" t="e">
        <f t="shared" si="337"/>
        <v>#N/A</v>
      </c>
      <c r="O2183" s="104" t="e">
        <f t="shared" si="338"/>
        <v>#N/A</v>
      </c>
      <c r="P2183" s="99">
        <f t="shared" si="339"/>
        <v>0</v>
      </c>
      <c r="Q2183" s="100">
        <f t="shared" si="340"/>
        <v>0</v>
      </c>
      <c r="R2183" s="105" t="e">
        <f t="shared" si="341"/>
        <v>#DIV/0!</v>
      </c>
      <c r="S2183" s="101" t="e">
        <f t="shared" si="342"/>
        <v>#N/A</v>
      </c>
      <c r="T2183" s="102"/>
      <c r="U2183" s="107"/>
      <c r="V2183" s="5"/>
    </row>
    <row r="2184" spans="1:22" ht="15.6" hidden="1" x14ac:dyDescent="0.3">
      <c r="A2184" s="18"/>
      <c r="B2184" s="92" t="str">
        <f>+IFERROR(VLOOKUP(A2184,'Details local delivery'!B:C,2,0),"-")</f>
        <v>-</v>
      </c>
      <c r="C2184" s="93" t="str">
        <f t="shared" si="336"/>
        <v>-</v>
      </c>
      <c r="D2184" s="94" t="str">
        <f>+IFERROR(VLOOKUP(A2184,'Details local delivery'!B:E,4,0),"-")</f>
        <v>-</v>
      </c>
      <c r="E2184" s="94" t="e">
        <f>VLOOKUP(A2184,'Details local delivery'!B:L,11,0)</f>
        <v>#N/A</v>
      </c>
      <c r="F2184" s="94">
        <f>SUMIFS('Details local delivery'!M:M,'Details local delivery'!G:G,'RECAP Delivery Plan '!A2184)</f>
        <v>0</v>
      </c>
      <c r="G2184" s="94" t="e">
        <f>VLOOKUP(A2184,'Details local delivery'!B:J,9,0)</f>
        <v>#N/A</v>
      </c>
      <c r="H2184" s="95">
        <f>SUMIFS('Details local delivery'!K:K,'Details local delivery'!G:G,'RECAP Delivery Plan '!A2184)</f>
        <v>0</v>
      </c>
      <c r="I2184" s="96">
        <f>SUMIFS('Details local delivery'!Y:Y,'Details local delivery'!B:B,A:A)</f>
        <v>0</v>
      </c>
      <c r="J2184" s="97" t="e">
        <f>AVERAGEIFS('Details local delivery'!W:W,'Details local delivery'!B:B,A2184)</f>
        <v>#DIV/0!</v>
      </c>
      <c r="K2184" s="96">
        <f>_xlfn.MAXIFS('Details local delivery'!Z:Z,'Details local delivery'!B:B,A2184)</f>
        <v>0</v>
      </c>
      <c r="L2184" s="96">
        <f>_xlfn.MAXIFS('Details local delivery'!AA:AA,'Details local delivery'!B:B,A2184)</f>
        <v>0</v>
      </c>
      <c r="M2184" s="96">
        <f>_xlfn.MAXIFS('Details local delivery'!AB:AB,'Details local delivery'!B:B,A2184)</f>
        <v>0</v>
      </c>
      <c r="N2184" s="104" t="e">
        <f t="shared" si="337"/>
        <v>#N/A</v>
      </c>
      <c r="O2184" s="104" t="e">
        <f t="shared" si="338"/>
        <v>#N/A</v>
      </c>
      <c r="P2184" s="99">
        <f t="shared" si="339"/>
        <v>0</v>
      </c>
      <c r="Q2184" s="100">
        <f t="shared" si="340"/>
        <v>0</v>
      </c>
      <c r="R2184" s="105" t="e">
        <f t="shared" si="341"/>
        <v>#DIV/0!</v>
      </c>
      <c r="S2184" s="101" t="e">
        <f t="shared" si="342"/>
        <v>#N/A</v>
      </c>
      <c r="T2184" s="102"/>
      <c r="U2184" s="107"/>
      <c r="V2184" s="5"/>
    </row>
    <row r="2185" spans="1:22" ht="15.6" hidden="1" x14ac:dyDescent="0.3">
      <c r="A2185" s="18"/>
      <c r="B2185" s="92" t="str">
        <f>+IFERROR(VLOOKUP(A2185,'Details local delivery'!B:C,2,0),"-")</f>
        <v>-</v>
      </c>
      <c r="C2185" s="93" t="str">
        <f t="shared" si="336"/>
        <v>-</v>
      </c>
      <c r="D2185" s="94" t="str">
        <f>+IFERROR(VLOOKUP(A2185,'Details local delivery'!B:E,4,0),"-")</f>
        <v>-</v>
      </c>
      <c r="E2185" s="94" t="e">
        <f>VLOOKUP(A2185,'Details local delivery'!B:L,11,0)</f>
        <v>#N/A</v>
      </c>
      <c r="F2185" s="94">
        <f>SUMIFS('Details local delivery'!M:M,'Details local delivery'!G:G,'RECAP Delivery Plan '!A2185)</f>
        <v>0</v>
      </c>
      <c r="G2185" s="94" t="e">
        <f>VLOOKUP(A2185,'Details local delivery'!B:J,9,0)</f>
        <v>#N/A</v>
      </c>
      <c r="H2185" s="95">
        <f>SUMIFS('Details local delivery'!K:K,'Details local delivery'!G:G,'RECAP Delivery Plan '!A2185)</f>
        <v>0</v>
      </c>
      <c r="I2185" s="96">
        <f>SUMIFS('Details local delivery'!Y:Y,'Details local delivery'!B:B,A:A)</f>
        <v>0</v>
      </c>
      <c r="J2185" s="97" t="e">
        <f>AVERAGEIFS('Details local delivery'!W:W,'Details local delivery'!B:B,A2185)</f>
        <v>#DIV/0!</v>
      </c>
      <c r="K2185" s="96">
        <f>_xlfn.MAXIFS('Details local delivery'!Z:Z,'Details local delivery'!B:B,A2185)</f>
        <v>0</v>
      </c>
      <c r="L2185" s="96">
        <f>_xlfn.MAXIFS('Details local delivery'!AA:AA,'Details local delivery'!B:B,A2185)</f>
        <v>0</v>
      </c>
      <c r="M2185" s="96">
        <f>_xlfn.MAXIFS('Details local delivery'!AB:AB,'Details local delivery'!B:B,A2185)</f>
        <v>0</v>
      </c>
      <c r="N2185" s="104" t="e">
        <f t="shared" si="337"/>
        <v>#N/A</v>
      </c>
      <c r="O2185" s="104" t="e">
        <f t="shared" si="338"/>
        <v>#N/A</v>
      </c>
      <c r="P2185" s="99">
        <f t="shared" si="339"/>
        <v>0</v>
      </c>
      <c r="Q2185" s="100">
        <f t="shared" si="340"/>
        <v>0</v>
      </c>
      <c r="R2185" s="105" t="e">
        <f t="shared" si="341"/>
        <v>#DIV/0!</v>
      </c>
      <c r="S2185" s="101" t="e">
        <f t="shared" si="342"/>
        <v>#N/A</v>
      </c>
      <c r="T2185" s="102"/>
      <c r="U2185" s="107"/>
      <c r="V2185" s="5"/>
    </row>
    <row r="2186" spans="1:22" ht="15.6" hidden="1" x14ac:dyDescent="0.3">
      <c r="A2186" s="18"/>
      <c r="B2186" s="92" t="str">
        <f>+IFERROR(VLOOKUP(A2186,'Details local delivery'!B:C,2,0),"-")</f>
        <v>-</v>
      </c>
      <c r="C2186" s="93" t="str">
        <f t="shared" si="336"/>
        <v>-</v>
      </c>
      <c r="D2186" s="94" t="str">
        <f>+IFERROR(VLOOKUP(A2186,'Details local delivery'!B:E,4,0),"-")</f>
        <v>-</v>
      </c>
      <c r="E2186" s="94" t="e">
        <f>VLOOKUP(A2186,'Details local delivery'!B:L,11,0)</f>
        <v>#N/A</v>
      </c>
      <c r="F2186" s="94">
        <f>SUMIFS('Details local delivery'!M:M,'Details local delivery'!G:G,'RECAP Delivery Plan '!A2186)</f>
        <v>0</v>
      </c>
      <c r="G2186" s="94" t="e">
        <f>VLOOKUP(A2186,'Details local delivery'!B:J,9,0)</f>
        <v>#N/A</v>
      </c>
      <c r="H2186" s="95">
        <f>SUMIFS('Details local delivery'!K:K,'Details local delivery'!G:G,'RECAP Delivery Plan '!A2186)</f>
        <v>0</v>
      </c>
      <c r="I2186" s="96">
        <f>SUMIFS('Details local delivery'!Y:Y,'Details local delivery'!B:B,A:A)</f>
        <v>0</v>
      </c>
      <c r="J2186" s="97" t="e">
        <f>AVERAGEIFS('Details local delivery'!W:W,'Details local delivery'!B:B,A2186)</f>
        <v>#DIV/0!</v>
      </c>
      <c r="K2186" s="96">
        <f>_xlfn.MAXIFS('Details local delivery'!Z:Z,'Details local delivery'!B:B,A2186)</f>
        <v>0</v>
      </c>
      <c r="L2186" s="96">
        <f>_xlfn.MAXIFS('Details local delivery'!AA:AA,'Details local delivery'!B:B,A2186)</f>
        <v>0</v>
      </c>
      <c r="M2186" s="96">
        <f>_xlfn.MAXIFS('Details local delivery'!AB:AB,'Details local delivery'!B:B,A2186)</f>
        <v>0</v>
      </c>
      <c r="N2186" s="104" t="e">
        <f t="shared" si="337"/>
        <v>#N/A</v>
      </c>
      <c r="O2186" s="104" t="e">
        <f t="shared" si="338"/>
        <v>#N/A</v>
      </c>
      <c r="P2186" s="99">
        <f t="shared" si="339"/>
        <v>0</v>
      </c>
      <c r="Q2186" s="100">
        <f t="shared" si="340"/>
        <v>0</v>
      </c>
      <c r="R2186" s="105" t="e">
        <f t="shared" si="341"/>
        <v>#DIV/0!</v>
      </c>
      <c r="S2186" s="101" t="e">
        <f t="shared" si="342"/>
        <v>#N/A</v>
      </c>
      <c r="T2186" s="102"/>
      <c r="U2186" s="107"/>
      <c r="V2186" s="5"/>
    </row>
    <row r="2187" spans="1:22" ht="15.6" hidden="1" x14ac:dyDescent="0.3">
      <c r="A2187" s="18"/>
      <c r="B2187" s="92" t="str">
        <f>+IFERROR(VLOOKUP(A2187,'Details local delivery'!B:C,2,0),"-")</f>
        <v>-</v>
      </c>
      <c r="C2187" s="93" t="str">
        <f t="shared" si="336"/>
        <v>-</v>
      </c>
      <c r="D2187" s="94" t="str">
        <f>+IFERROR(VLOOKUP(A2187,'Details local delivery'!B:E,4,0),"-")</f>
        <v>-</v>
      </c>
      <c r="E2187" s="94" t="e">
        <f>VLOOKUP(A2187,'Details local delivery'!B:L,11,0)</f>
        <v>#N/A</v>
      </c>
      <c r="F2187" s="94">
        <f>SUMIFS('Details local delivery'!M:M,'Details local delivery'!G:G,'RECAP Delivery Plan '!A2187)</f>
        <v>0</v>
      </c>
      <c r="G2187" s="94" t="e">
        <f>VLOOKUP(A2187,'Details local delivery'!B:J,9,0)</f>
        <v>#N/A</v>
      </c>
      <c r="H2187" s="95">
        <f>SUMIFS('Details local delivery'!K:K,'Details local delivery'!G:G,'RECAP Delivery Plan '!A2187)</f>
        <v>0</v>
      </c>
      <c r="I2187" s="96">
        <f>SUMIFS('Details local delivery'!Y:Y,'Details local delivery'!B:B,A:A)</f>
        <v>0</v>
      </c>
      <c r="J2187" s="97" t="e">
        <f>AVERAGEIFS('Details local delivery'!W:W,'Details local delivery'!B:B,A2187)</f>
        <v>#DIV/0!</v>
      </c>
      <c r="K2187" s="96">
        <f>_xlfn.MAXIFS('Details local delivery'!Z:Z,'Details local delivery'!B:B,A2187)</f>
        <v>0</v>
      </c>
      <c r="L2187" s="96">
        <f>_xlfn.MAXIFS('Details local delivery'!AA:AA,'Details local delivery'!B:B,A2187)</f>
        <v>0</v>
      </c>
      <c r="M2187" s="96">
        <f>_xlfn.MAXIFS('Details local delivery'!AB:AB,'Details local delivery'!B:B,A2187)</f>
        <v>0</v>
      </c>
      <c r="N2187" s="104" t="e">
        <f t="shared" si="337"/>
        <v>#N/A</v>
      </c>
      <c r="O2187" s="104" t="e">
        <f t="shared" si="338"/>
        <v>#N/A</v>
      </c>
      <c r="P2187" s="99">
        <f t="shared" si="339"/>
        <v>0</v>
      </c>
      <c r="Q2187" s="100">
        <f t="shared" si="340"/>
        <v>0</v>
      </c>
      <c r="R2187" s="105" t="e">
        <f t="shared" si="341"/>
        <v>#DIV/0!</v>
      </c>
      <c r="S2187" s="101" t="e">
        <f t="shared" si="342"/>
        <v>#N/A</v>
      </c>
      <c r="T2187" s="102"/>
      <c r="U2187" s="107"/>
      <c r="V2187" s="5"/>
    </row>
    <row r="2188" spans="1:22" ht="15.6" hidden="1" x14ac:dyDescent="0.3">
      <c r="A2188" s="18"/>
      <c r="B2188" s="92" t="str">
        <f>+IFERROR(VLOOKUP(A2188,'Details local delivery'!B:C,2,0),"-")</f>
        <v>-</v>
      </c>
      <c r="C2188" s="93" t="str">
        <f t="shared" si="336"/>
        <v>-</v>
      </c>
      <c r="D2188" s="94" t="str">
        <f>+IFERROR(VLOOKUP(A2188,'Details local delivery'!B:E,4,0),"-")</f>
        <v>-</v>
      </c>
      <c r="E2188" s="94" t="e">
        <f>VLOOKUP(A2188,'Details local delivery'!B:L,11,0)</f>
        <v>#N/A</v>
      </c>
      <c r="F2188" s="94">
        <f>SUMIFS('Details local delivery'!M:M,'Details local delivery'!G:G,'RECAP Delivery Plan '!A2188)</f>
        <v>0</v>
      </c>
      <c r="G2188" s="94" t="e">
        <f>VLOOKUP(A2188,'Details local delivery'!B:J,9,0)</f>
        <v>#N/A</v>
      </c>
      <c r="H2188" s="95">
        <f>SUMIFS('Details local delivery'!K:K,'Details local delivery'!G:G,'RECAP Delivery Plan '!A2188)</f>
        <v>0</v>
      </c>
      <c r="I2188" s="96">
        <f>SUMIFS('Details local delivery'!Y:Y,'Details local delivery'!B:B,A:A)</f>
        <v>0</v>
      </c>
      <c r="J2188" s="97" t="e">
        <f>AVERAGEIFS('Details local delivery'!W:W,'Details local delivery'!B:B,A2188)</f>
        <v>#DIV/0!</v>
      </c>
      <c r="K2188" s="96">
        <f>_xlfn.MAXIFS('Details local delivery'!Z:Z,'Details local delivery'!B:B,A2188)</f>
        <v>0</v>
      </c>
      <c r="L2188" s="96">
        <f>_xlfn.MAXIFS('Details local delivery'!AA:AA,'Details local delivery'!B:B,A2188)</f>
        <v>0</v>
      </c>
      <c r="M2188" s="96">
        <f>_xlfn.MAXIFS('Details local delivery'!AB:AB,'Details local delivery'!B:B,A2188)</f>
        <v>0</v>
      </c>
      <c r="N2188" s="104" t="e">
        <f t="shared" si="337"/>
        <v>#N/A</v>
      </c>
      <c r="O2188" s="104" t="e">
        <f t="shared" si="338"/>
        <v>#N/A</v>
      </c>
      <c r="P2188" s="99">
        <f t="shared" si="339"/>
        <v>0</v>
      </c>
      <c r="Q2188" s="100">
        <f t="shared" si="340"/>
        <v>0</v>
      </c>
      <c r="R2188" s="105" t="e">
        <f t="shared" si="341"/>
        <v>#DIV/0!</v>
      </c>
      <c r="S2188" s="101" t="e">
        <f t="shared" si="342"/>
        <v>#N/A</v>
      </c>
      <c r="T2188" s="102"/>
      <c r="U2188" s="107"/>
      <c r="V2188" s="5"/>
    </row>
    <row r="2189" spans="1:22" ht="15.6" hidden="1" x14ac:dyDescent="0.3">
      <c r="A2189" s="18"/>
      <c r="B2189" s="92" t="str">
        <f>+IFERROR(VLOOKUP(A2189,'Details local delivery'!B:C,2,0),"-")</f>
        <v>-</v>
      </c>
      <c r="C2189" s="93" t="str">
        <f t="shared" si="336"/>
        <v>-</v>
      </c>
      <c r="D2189" s="94" t="str">
        <f>+IFERROR(VLOOKUP(A2189,'Details local delivery'!B:E,4,0),"-")</f>
        <v>-</v>
      </c>
      <c r="E2189" s="94" t="e">
        <f>VLOOKUP(A2189,'Details local delivery'!B:L,11,0)</f>
        <v>#N/A</v>
      </c>
      <c r="F2189" s="94">
        <f>SUMIFS('Details local delivery'!M:M,'Details local delivery'!G:G,'RECAP Delivery Plan '!A2189)</f>
        <v>0</v>
      </c>
      <c r="G2189" s="94" t="e">
        <f>VLOOKUP(A2189,'Details local delivery'!B:J,9,0)</f>
        <v>#N/A</v>
      </c>
      <c r="H2189" s="95">
        <f>SUMIFS('Details local delivery'!K:K,'Details local delivery'!G:G,'RECAP Delivery Plan '!A2189)</f>
        <v>0</v>
      </c>
      <c r="I2189" s="96">
        <f>SUMIFS('Details local delivery'!Y:Y,'Details local delivery'!B:B,A:A)</f>
        <v>0</v>
      </c>
      <c r="J2189" s="97" t="e">
        <f>AVERAGEIFS('Details local delivery'!W:W,'Details local delivery'!B:B,A2189)</f>
        <v>#DIV/0!</v>
      </c>
      <c r="K2189" s="96">
        <f>_xlfn.MAXIFS('Details local delivery'!Z:Z,'Details local delivery'!B:B,A2189)</f>
        <v>0</v>
      </c>
      <c r="L2189" s="96">
        <f>_xlfn.MAXIFS('Details local delivery'!AA:AA,'Details local delivery'!B:B,A2189)</f>
        <v>0</v>
      </c>
      <c r="M2189" s="96">
        <f>_xlfn.MAXIFS('Details local delivery'!AB:AB,'Details local delivery'!B:B,A2189)</f>
        <v>0</v>
      </c>
      <c r="N2189" s="104" t="e">
        <f t="shared" si="337"/>
        <v>#N/A</v>
      </c>
      <c r="O2189" s="104" t="e">
        <f t="shared" si="338"/>
        <v>#N/A</v>
      </c>
      <c r="P2189" s="99">
        <f t="shared" si="339"/>
        <v>0</v>
      </c>
      <c r="Q2189" s="100">
        <f t="shared" si="340"/>
        <v>0</v>
      </c>
      <c r="R2189" s="105" t="e">
        <f t="shared" si="341"/>
        <v>#DIV/0!</v>
      </c>
      <c r="S2189" s="101" t="e">
        <f t="shared" si="342"/>
        <v>#N/A</v>
      </c>
      <c r="T2189" s="102"/>
      <c r="U2189" s="107"/>
      <c r="V2189" s="5"/>
    </row>
    <row r="2190" spans="1:22" ht="15.6" hidden="1" x14ac:dyDescent="0.3">
      <c r="A2190" s="18"/>
      <c r="B2190" s="92" t="str">
        <f>+IFERROR(VLOOKUP(A2190,'Details local delivery'!B:C,2,0),"-")</f>
        <v>-</v>
      </c>
      <c r="C2190" s="93" t="str">
        <f t="shared" si="336"/>
        <v>-</v>
      </c>
      <c r="D2190" s="94" t="str">
        <f>+IFERROR(VLOOKUP(A2190,'Details local delivery'!B:E,4,0),"-")</f>
        <v>-</v>
      </c>
      <c r="E2190" s="94" t="e">
        <f>VLOOKUP(A2190,'Details local delivery'!B:L,11,0)</f>
        <v>#N/A</v>
      </c>
      <c r="F2190" s="94">
        <f>SUMIFS('Details local delivery'!M:M,'Details local delivery'!G:G,'RECAP Delivery Plan '!A2190)</f>
        <v>0</v>
      </c>
      <c r="G2190" s="94" t="e">
        <f>VLOOKUP(A2190,'Details local delivery'!B:J,9,0)</f>
        <v>#N/A</v>
      </c>
      <c r="H2190" s="95">
        <f>SUMIFS('Details local delivery'!K:K,'Details local delivery'!G:G,'RECAP Delivery Plan '!A2190)</f>
        <v>0</v>
      </c>
      <c r="I2190" s="96">
        <f>SUMIFS('Details local delivery'!Y:Y,'Details local delivery'!B:B,A:A)</f>
        <v>0</v>
      </c>
      <c r="J2190" s="97" t="e">
        <f>AVERAGEIFS('Details local delivery'!W:W,'Details local delivery'!B:B,A2190)</f>
        <v>#DIV/0!</v>
      </c>
      <c r="K2190" s="96">
        <f>_xlfn.MAXIFS('Details local delivery'!Z:Z,'Details local delivery'!B:B,A2190)</f>
        <v>0</v>
      </c>
      <c r="L2190" s="96">
        <f>_xlfn.MAXIFS('Details local delivery'!AA:AA,'Details local delivery'!B:B,A2190)</f>
        <v>0</v>
      </c>
      <c r="M2190" s="96">
        <f>_xlfn.MAXIFS('Details local delivery'!AB:AB,'Details local delivery'!B:B,A2190)</f>
        <v>0</v>
      </c>
      <c r="N2190" s="104" t="e">
        <f t="shared" si="337"/>
        <v>#N/A</v>
      </c>
      <c r="O2190" s="104" t="e">
        <f t="shared" si="338"/>
        <v>#N/A</v>
      </c>
      <c r="P2190" s="99">
        <f t="shared" si="339"/>
        <v>0</v>
      </c>
      <c r="Q2190" s="100">
        <f t="shared" si="340"/>
        <v>0</v>
      </c>
      <c r="R2190" s="105" t="e">
        <f t="shared" si="341"/>
        <v>#DIV/0!</v>
      </c>
      <c r="S2190" s="101" t="e">
        <f t="shared" si="342"/>
        <v>#N/A</v>
      </c>
      <c r="T2190" s="102"/>
      <c r="U2190" s="107"/>
      <c r="V2190" s="5"/>
    </row>
    <row r="2191" spans="1:22" ht="15.6" hidden="1" x14ac:dyDescent="0.3">
      <c r="A2191" s="18"/>
      <c r="B2191" s="92" t="str">
        <f>+IFERROR(VLOOKUP(A2191,'Details local delivery'!B:C,2,0),"-")</f>
        <v>-</v>
      </c>
      <c r="C2191" s="93" t="str">
        <f t="shared" si="336"/>
        <v>-</v>
      </c>
      <c r="D2191" s="94" t="str">
        <f>+IFERROR(VLOOKUP(A2191,'Details local delivery'!B:E,4,0),"-")</f>
        <v>-</v>
      </c>
      <c r="E2191" s="94" t="e">
        <f>VLOOKUP(A2191,'Details local delivery'!B:L,11,0)</f>
        <v>#N/A</v>
      </c>
      <c r="F2191" s="94">
        <f>SUMIFS('Details local delivery'!M:M,'Details local delivery'!G:G,'RECAP Delivery Plan '!A2191)</f>
        <v>0</v>
      </c>
      <c r="G2191" s="94" t="e">
        <f>VLOOKUP(A2191,'Details local delivery'!B:J,9,0)</f>
        <v>#N/A</v>
      </c>
      <c r="H2191" s="95">
        <f>SUMIFS('Details local delivery'!K:K,'Details local delivery'!G:G,'RECAP Delivery Plan '!A2191)</f>
        <v>0</v>
      </c>
      <c r="I2191" s="96">
        <f>SUMIFS('Details local delivery'!Y:Y,'Details local delivery'!B:B,A:A)</f>
        <v>0</v>
      </c>
      <c r="J2191" s="97" t="e">
        <f>AVERAGEIFS('Details local delivery'!W:W,'Details local delivery'!B:B,A2191)</f>
        <v>#DIV/0!</v>
      </c>
      <c r="K2191" s="96">
        <f>_xlfn.MAXIFS('Details local delivery'!Z:Z,'Details local delivery'!B:B,A2191)</f>
        <v>0</v>
      </c>
      <c r="L2191" s="96">
        <f>_xlfn.MAXIFS('Details local delivery'!AA:AA,'Details local delivery'!B:B,A2191)</f>
        <v>0</v>
      </c>
      <c r="M2191" s="96">
        <f>_xlfn.MAXIFS('Details local delivery'!AB:AB,'Details local delivery'!B:B,A2191)</f>
        <v>0</v>
      </c>
      <c r="N2191" s="104" t="e">
        <f t="shared" si="337"/>
        <v>#N/A</v>
      </c>
      <c r="O2191" s="104" t="e">
        <f t="shared" si="338"/>
        <v>#N/A</v>
      </c>
      <c r="P2191" s="99">
        <f t="shared" si="339"/>
        <v>0</v>
      </c>
      <c r="Q2191" s="100">
        <f t="shared" si="340"/>
        <v>0</v>
      </c>
      <c r="R2191" s="105" t="e">
        <f t="shared" si="341"/>
        <v>#DIV/0!</v>
      </c>
      <c r="S2191" s="101" t="e">
        <f t="shared" si="342"/>
        <v>#N/A</v>
      </c>
      <c r="T2191" s="102"/>
      <c r="U2191" s="107"/>
      <c r="V2191" s="5"/>
    </row>
    <row r="2192" spans="1:22" ht="15.6" hidden="1" x14ac:dyDescent="0.3">
      <c r="A2192" s="18"/>
      <c r="B2192" s="92" t="str">
        <f>+IFERROR(VLOOKUP(A2192,'Details local delivery'!B:C,2,0),"-")</f>
        <v>-</v>
      </c>
      <c r="C2192" s="93" t="str">
        <f t="shared" si="336"/>
        <v>-</v>
      </c>
      <c r="D2192" s="94" t="str">
        <f>+IFERROR(VLOOKUP(A2192,'Details local delivery'!B:E,4,0),"-")</f>
        <v>-</v>
      </c>
      <c r="E2192" s="94" t="e">
        <f>VLOOKUP(A2192,'Details local delivery'!B:L,11,0)</f>
        <v>#N/A</v>
      </c>
      <c r="F2192" s="94">
        <f>SUMIFS('Details local delivery'!M:M,'Details local delivery'!G:G,'RECAP Delivery Plan '!A2192)</f>
        <v>0</v>
      </c>
      <c r="G2192" s="94" t="e">
        <f>VLOOKUP(A2192,'Details local delivery'!B:J,9,0)</f>
        <v>#N/A</v>
      </c>
      <c r="H2192" s="95">
        <f>SUMIFS('Details local delivery'!K:K,'Details local delivery'!G:G,'RECAP Delivery Plan '!A2192)</f>
        <v>0</v>
      </c>
      <c r="I2192" s="96">
        <f>SUMIFS('Details local delivery'!Y:Y,'Details local delivery'!B:B,A:A)</f>
        <v>0</v>
      </c>
      <c r="J2192" s="97" t="e">
        <f>AVERAGEIFS('Details local delivery'!W:W,'Details local delivery'!B:B,A2192)</f>
        <v>#DIV/0!</v>
      </c>
      <c r="K2192" s="96">
        <f>_xlfn.MAXIFS('Details local delivery'!Z:Z,'Details local delivery'!B:B,A2192)</f>
        <v>0</v>
      </c>
      <c r="L2192" s="96">
        <f>_xlfn.MAXIFS('Details local delivery'!AA:AA,'Details local delivery'!B:B,A2192)</f>
        <v>0</v>
      </c>
      <c r="M2192" s="96">
        <f>_xlfn.MAXIFS('Details local delivery'!AB:AB,'Details local delivery'!B:B,A2192)</f>
        <v>0</v>
      </c>
      <c r="N2192" s="104" t="e">
        <f t="shared" si="337"/>
        <v>#N/A</v>
      </c>
      <c r="O2192" s="104" t="e">
        <f t="shared" si="338"/>
        <v>#N/A</v>
      </c>
      <c r="P2192" s="99">
        <f t="shared" si="339"/>
        <v>0</v>
      </c>
      <c r="Q2192" s="100">
        <f t="shared" si="340"/>
        <v>0</v>
      </c>
      <c r="R2192" s="105" t="e">
        <f t="shared" si="341"/>
        <v>#DIV/0!</v>
      </c>
      <c r="S2192" s="101" t="e">
        <f t="shared" si="342"/>
        <v>#N/A</v>
      </c>
      <c r="T2192" s="102"/>
      <c r="U2192" s="107"/>
      <c r="V2192" s="5"/>
    </row>
    <row r="2193" spans="1:22" ht="15.6" hidden="1" x14ac:dyDescent="0.3">
      <c r="A2193" s="18"/>
      <c r="B2193" s="92" t="str">
        <f>+IFERROR(VLOOKUP(A2193,'Details local delivery'!B:C,2,0),"-")</f>
        <v>-</v>
      </c>
      <c r="C2193" s="93" t="str">
        <f t="shared" si="336"/>
        <v>-</v>
      </c>
      <c r="D2193" s="94" t="str">
        <f>+IFERROR(VLOOKUP(A2193,'Details local delivery'!B:E,4,0),"-")</f>
        <v>-</v>
      </c>
      <c r="E2193" s="94" t="e">
        <f>VLOOKUP(A2193,'Details local delivery'!B:L,11,0)</f>
        <v>#N/A</v>
      </c>
      <c r="F2193" s="94">
        <f>SUMIFS('Details local delivery'!M:M,'Details local delivery'!G:G,'RECAP Delivery Plan '!A2193)</f>
        <v>0</v>
      </c>
      <c r="G2193" s="94" t="e">
        <f>VLOOKUP(A2193,'Details local delivery'!B:J,9,0)</f>
        <v>#N/A</v>
      </c>
      <c r="H2193" s="95">
        <f>SUMIFS('Details local delivery'!K:K,'Details local delivery'!G:G,'RECAP Delivery Plan '!A2193)</f>
        <v>0</v>
      </c>
      <c r="I2193" s="96">
        <f>SUMIFS('Details local delivery'!Y:Y,'Details local delivery'!B:B,A:A)</f>
        <v>0</v>
      </c>
      <c r="J2193" s="97" t="e">
        <f>AVERAGEIFS('Details local delivery'!W:W,'Details local delivery'!B:B,A2193)</f>
        <v>#DIV/0!</v>
      </c>
      <c r="K2193" s="96">
        <f>_xlfn.MAXIFS('Details local delivery'!Z:Z,'Details local delivery'!B:B,A2193)</f>
        <v>0</v>
      </c>
      <c r="L2193" s="96">
        <f>_xlfn.MAXIFS('Details local delivery'!AA:AA,'Details local delivery'!B:B,A2193)</f>
        <v>0</v>
      </c>
      <c r="M2193" s="96">
        <f>_xlfn.MAXIFS('Details local delivery'!AB:AB,'Details local delivery'!B:B,A2193)</f>
        <v>0</v>
      </c>
      <c r="N2193" s="104" t="e">
        <f t="shared" si="337"/>
        <v>#N/A</v>
      </c>
      <c r="O2193" s="104" t="e">
        <f t="shared" si="338"/>
        <v>#N/A</v>
      </c>
      <c r="P2193" s="99">
        <f t="shared" si="339"/>
        <v>0</v>
      </c>
      <c r="Q2193" s="100">
        <f t="shared" si="340"/>
        <v>0</v>
      </c>
      <c r="R2193" s="105" t="e">
        <f t="shared" si="341"/>
        <v>#DIV/0!</v>
      </c>
      <c r="S2193" s="101" t="e">
        <f t="shared" si="342"/>
        <v>#N/A</v>
      </c>
      <c r="T2193" s="102"/>
      <c r="U2193" s="107"/>
      <c r="V2193" s="5"/>
    </row>
    <row r="2194" spans="1:22" ht="15.6" hidden="1" x14ac:dyDescent="0.3">
      <c r="A2194" s="18"/>
      <c r="B2194" s="92" t="str">
        <f>+IFERROR(VLOOKUP(A2194,'Details local delivery'!B:C,2,0),"-")</f>
        <v>-</v>
      </c>
      <c r="C2194" s="93" t="str">
        <f t="shared" si="336"/>
        <v>-</v>
      </c>
      <c r="D2194" s="94" t="str">
        <f>+IFERROR(VLOOKUP(A2194,'Details local delivery'!B:E,4,0),"-")</f>
        <v>-</v>
      </c>
      <c r="E2194" s="94" t="e">
        <f>VLOOKUP(A2194,'Details local delivery'!B:L,11,0)</f>
        <v>#N/A</v>
      </c>
      <c r="F2194" s="94">
        <f>SUMIFS('Details local delivery'!M:M,'Details local delivery'!G:G,'RECAP Delivery Plan '!A2194)</f>
        <v>0</v>
      </c>
      <c r="G2194" s="94" t="e">
        <f>VLOOKUP(A2194,'Details local delivery'!B:J,9,0)</f>
        <v>#N/A</v>
      </c>
      <c r="H2194" s="95">
        <f>SUMIFS('Details local delivery'!K:K,'Details local delivery'!G:G,'RECAP Delivery Plan '!A2194)</f>
        <v>0</v>
      </c>
      <c r="I2194" s="96">
        <f>SUMIFS('Details local delivery'!Y:Y,'Details local delivery'!B:B,A:A)</f>
        <v>0</v>
      </c>
      <c r="J2194" s="97" t="e">
        <f>AVERAGEIFS('Details local delivery'!W:W,'Details local delivery'!B:B,A2194)</f>
        <v>#DIV/0!</v>
      </c>
      <c r="K2194" s="96">
        <f>_xlfn.MAXIFS('Details local delivery'!Z:Z,'Details local delivery'!B:B,A2194)</f>
        <v>0</v>
      </c>
      <c r="L2194" s="96">
        <f>_xlfn.MAXIFS('Details local delivery'!AA:AA,'Details local delivery'!B:B,A2194)</f>
        <v>0</v>
      </c>
      <c r="M2194" s="96">
        <f>_xlfn.MAXIFS('Details local delivery'!AB:AB,'Details local delivery'!B:B,A2194)</f>
        <v>0</v>
      </c>
      <c r="N2194" s="104" t="e">
        <f t="shared" si="337"/>
        <v>#N/A</v>
      </c>
      <c r="O2194" s="104" t="e">
        <f t="shared" si="338"/>
        <v>#N/A</v>
      </c>
      <c r="P2194" s="99">
        <f t="shared" si="339"/>
        <v>0</v>
      </c>
      <c r="Q2194" s="100">
        <f t="shared" si="340"/>
        <v>0</v>
      </c>
      <c r="R2194" s="105" t="e">
        <f t="shared" si="341"/>
        <v>#DIV/0!</v>
      </c>
      <c r="S2194" s="101" t="e">
        <f t="shared" si="342"/>
        <v>#N/A</v>
      </c>
      <c r="T2194" s="102"/>
      <c r="U2194" s="107"/>
      <c r="V2194" s="5"/>
    </row>
    <row r="2195" spans="1:22" ht="15.6" hidden="1" x14ac:dyDescent="0.3">
      <c r="A2195" s="18"/>
      <c r="B2195" s="92" t="str">
        <f>+IFERROR(VLOOKUP(A2195,'Details local delivery'!B:C,2,0),"-")</f>
        <v>-</v>
      </c>
      <c r="C2195" s="93" t="str">
        <f t="shared" si="336"/>
        <v>-</v>
      </c>
      <c r="D2195" s="94" t="str">
        <f>+IFERROR(VLOOKUP(A2195,'Details local delivery'!B:E,4,0),"-")</f>
        <v>-</v>
      </c>
      <c r="E2195" s="94" t="e">
        <f>VLOOKUP(A2195,'Details local delivery'!B:L,11,0)</f>
        <v>#N/A</v>
      </c>
      <c r="F2195" s="94">
        <f>SUMIFS('Details local delivery'!M:M,'Details local delivery'!G:G,'RECAP Delivery Plan '!A2195)</f>
        <v>0</v>
      </c>
      <c r="G2195" s="94" t="e">
        <f>VLOOKUP(A2195,'Details local delivery'!B:J,9,0)</f>
        <v>#N/A</v>
      </c>
      <c r="H2195" s="95">
        <f>SUMIFS('Details local delivery'!K:K,'Details local delivery'!G:G,'RECAP Delivery Plan '!A2195)</f>
        <v>0</v>
      </c>
      <c r="I2195" s="96">
        <f>SUMIFS('Details local delivery'!Y:Y,'Details local delivery'!B:B,A:A)</f>
        <v>0</v>
      </c>
      <c r="J2195" s="97" t="e">
        <f>AVERAGEIFS('Details local delivery'!W:W,'Details local delivery'!B:B,A2195)</f>
        <v>#DIV/0!</v>
      </c>
      <c r="K2195" s="96">
        <f>_xlfn.MAXIFS('Details local delivery'!Z:Z,'Details local delivery'!B:B,A2195)</f>
        <v>0</v>
      </c>
      <c r="L2195" s="96">
        <f>_xlfn.MAXIFS('Details local delivery'!AA:AA,'Details local delivery'!B:B,A2195)</f>
        <v>0</v>
      </c>
      <c r="M2195" s="96">
        <f>_xlfn.MAXIFS('Details local delivery'!AB:AB,'Details local delivery'!B:B,A2195)</f>
        <v>0</v>
      </c>
      <c r="N2195" s="104" t="e">
        <f t="shared" si="337"/>
        <v>#N/A</v>
      </c>
      <c r="O2195" s="104" t="e">
        <f t="shared" si="338"/>
        <v>#N/A</v>
      </c>
      <c r="P2195" s="99">
        <f t="shared" si="339"/>
        <v>0</v>
      </c>
      <c r="Q2195" s="100">
        <f t="shared" si="340"/>
        <v>0</v>
      </c>
      <c r="R2195" s="105" t="e">
        <f t="shared" si="341"/>
        <v>#DIV/0!</v>
      </c>
      <c r="S2195" s="101" t="e">
        <f t="shared" si="342"/>
        <v>#N/A</v>
      </c>
      <c r="T2195" s="102"/>
      <c r="U2195" s="107"/>
      <c r="V2195" s="5"/>
    </row>
    <row r="2196" spans="1:22" ht="15.6" hidden="1" x14ac:dyDescent="0.3">
      <c r="A2196" s="18"/>
      <c r="B2196" s="92" t="str">
        <f>+IFERROR(VLOOKUP(A2196,'Details local delivery'!B:C,2,0),"-")</f>
        <v>-</v>
      </c>
      <c r="C2196" s="93" t="str">
        <f t="shared" si="336"/>
        <v>-</v>
      </c>
      <c r="D2196" s="94" t="str">
        <f>+IFERROR(VLOOKUP(A2196,'Details local delivery'!B:E,4,0),"-")</f>
        <v>-</v>
      </c>
      <c r="E2196" s="94" t="e">
        <f>VLOOKUP(A2196,'Details local delivery'!B:L,11,0)</f>
        <v>#N/A</v>
      </c>
      <c r="F2196" s="94">
        <f>SUMIFS('Details local delivery'!M:M,'Details local delivery'!G:G,'RECAP Delivery Plan '!A2196)</f>
        <v>0</v>
      </c>
      <c r="G2196" s="94" t="e">
        <f>VLOOKUP(A2196,'Details local delivery'!B:J,9,0)</f>
        <v>#N/A</v>
      </c>
      <c r="H2196" s="95">
        <f>SUMIFS('Details local delivery'!K:K,'Details local delivery'!G:G,'RECAP Delivery Plan '!A2196)</f>
        <v>0</v>
      </c>
      <c r="I2196" s="96">
        <f>SUMIFS('Details local delivery'!Y:Y,'Details local delivery'!B:B,A:A)</f>
        <v>0</v>
      </c>
      <c r="J2196" s="97" t="e">
        <f>AVERAGEIFS('Details local delivery'!W:W,'Details local delivery'!B:B,A2196)</f>
        <v>#DIV/0!</v>
      </c>
      <c r="K2196" s="96">
        <f>_xlfn.MAXIFS('Details local delivery'!Z:Z,'Details local delivery'!B:B,A2196)</f>
        <v>0</v>
      </c>
      <c r="L2196" s="96">
        <f>_xlfn.MAXIFS('Details local delivery'!AA:AA,'Details local delivery'!B:B,A2196)</f>
        <v>0</v>
      </c>
      <c r="M2196" s="96">
        <f>_xlfn.MAXIFS('Details local delivery'!AB:AB,'Details local delivery'!B:B,A2196)</f>
        <v>0</v>
      </c>
      <c r="N2196" s="104" t="e">
        <f t="shared" si="337"/>
        <v>#N/A</v>
      </c>
      <c r="O2196" s="104" t="e">
        <f t="shared" si="338"/>
        <v>#N/A</v>
      </c>
      <c r="P2196" s="99">
        <f t="shared" si="339"/>
        <v>0</v>
      </c>
      <c r="Q2196" s="100">
        <f t="shared" si="340"/>
        <v>0</v>
      </c>
      <c r="R2196" s="105" t="e">
        <f t="shared" si="341"/>
        <v>#DIV/0!</v>
      </c>
      <c r="S2196" s="101" t="e">
        <f t="shared" si="342"/>
        <v>#N/A</v>
      </c>
      <c r="T2196" s="102"/>
      <c r="U2196" s="107"/>
      <c r="V2196" s="5"/>
    </row>
    <row r="2197" spans="1:22" ht="15.6" hidden="1" x14ac:dyDescent="0.3">
      <c r="A2197" s="18"/>
      <c r="B2197" s="92" t="str">
        <f>+IFERROR(VLOOKUP(A2197,'Details local delivery'!B:C,2,0),"-")</f>
        <v>-</v>
      </c>
      <c r="C2197" s="93" t="str">
        <f t="shared" si="336"/>
        <v>-</v>
      </c>
      <c r="D2197" s="94" t="str">
        <f>+IFERROR(VLOOKUP(A2197,'Details local delivery'!B:E,4,0),"-")</f>
        <v>-</v>
      </c>
      <c r="E2197" s="94" t="e">
        <f>VLOOKUP(A2197,'Details local delivery'!B:L,11,0)</f>
        <v>#N/A</v>
      </c>
      <c r="F2197" s="94">
        <f>SUMIFS('Details local delivery'!M:M,'Details local delivery'!G:G,'RECAP Delivery Plan '!A2197)</f>
        <v>0</v>
      </c>
      <c r="G2197" s="94" t="e">
        <f>VLOOKUP(A2197,'Details local delivery'!B:J,9,0)</f>
        <v>#N/A</v>
      </c>
      <c r="H2197" s="95">
        <f>SUMIFS('Details local delivery'!K:K,'Details local delivery'!G:G,'RECAP Delivery Plan '!A2197)</f>
        <v>0</v>
      </c>
      <c r="I2197" s="96">
        <f>SUMIFS('Details local delivery'!Y:Y,'Details local delivery'!B:B,A:A)</f>
        <v>0</v>
      </c>
      <c r="J2197" s="97" t="e">
        <f>AVERAGEIFS('Details local delivery'!W:W,'Details local delivery'!B:B,A2197)</f>
        <v>#DIV/0!</v>
      </c>
      <c r="K2197" s="96">
        <f>_xlfn.MAXIFS('Details local delivery'!Z:Z,'Details local delivery'!B:B,A2197)</f>
        <v>0</v>
      </c>
      <c r="L2197" s="96">
        <f>_xlfn.MAXIFS('Details local delivery'!AA:AA,'Details local delivery'!B:B,A2197)</f>
        <v>0</v>
      </c>
      <c r="M2197" s="96">
        <f>_xlfn.MAXIFS('Details local delivery'!AB:AB,'Details local delivery'!B:B,A2197)</f>
        <v>0</v>
      </c>
      <c r="N2197" s="104" t="e">
        <f t="shared" si="337"/>
        <v>#N/A</v>
      </c>
      <c r="O2197" s="104" t="e">
        <f t="shared" si="338"/>
        <v>#N/A</v>
      </c>
      <c r="P2197" s="99">
        <f t="shared" si="339"/>
        <v>0</v>
      </c>
      <c r="Q2197" s="100">
        <f t="shared" si="340"/>
        <v>0</v>
      </c>
      <c r="R2197" s="105" t="e">
        <f t="shared" si="341"/>
        <v>#DIV/0!</v>
      </c>
      <c r="S2197" s="101" t="e">
        <f t="shared" si="342"/>
        <v>#N/A</v>
      </c>
      <c r="T2197" s="102"/>
      <c r="U2197" s="107"/>
      <c r="V2197" s="5"/>
    </row>
    <row r="2198" spans="1:22" ht="15.6" hidden="1" x14ac:dyDescent="0.3">
      <c r="A2198" s="18"/>
      <c r="B2198" s="92" t="str">
        <f>+IFERROR(VLOOKUP(A2198,'Details local delivery'!B:C,2,0),"-")</f>
        <v>-</v>
      </c>
      <c r="C2198" s="93" t="str">
        <f t="shared" si="336"/>
        <v>-</v>
      </c>
      <c r="D2198" s="94" t="str">
        <f>+IFERROR(VLOOKUP(A2198,'Details local delivery'!B:E,4,0),"-")</f>
        <v>-</v>
      </c>
      <c r="E2198" s="94" t="e">
        <f>VLOOKUP(A2198,'Details local delivery'!B:L,11,0)</f>
        <v>#N/A</v>
      </c>
      <c r="F2198" s="94">
        <f>SUMIFS('Details local delivery'!M:M,'Details local delivery'!G:G,'RECAP Delivery Plan '!A2198)</f>
        <v>0</v>
      </c>
      <c r="G2198" s="94" t="e">
        <f>VLOOKUP(A2198,'Details local delivery'!B:J,9,0)</f>
        <v>#N/A</v>
      </c>
      <c r="H2198" s="95">
        <f>SUMIFS('Details local delivery'!K:K,'Details local delivery'!G:G,'RECAP Delivery Plan '!A2198)</f>
        <v>0</v>
      </c>
      <c r="I2198" s="96">
        <f>SUMIFS('Details local delivery'!Y:Y,'Details local delivery'!B:B,A:A)</f>
        <v>0</v>
      </c>
      <c r="J2198" s="97" t="e">
        <f>AVERAGEIFS('Details local delivery'!W:W,'Details local delivery'!B:B,A2198)</f>
        <v>#DIV/0!</v>
      </c>
      <c r="K2198" s="96">
        <f>_xlfn.MAXIFS('Details local delivery'!Z:Z,'Details local delivery'!B:B,A2198)</f>
        <v>0</v>
      </c>
      <c r="L2198" s="96">
        <f>_xlfn.MAXIFS('Details local delivery'!AA:AA,'Details local delivery'!B:B,A2198)</f>
        <v>0</v>
      </c>
      <c r="M2198" s="96">
        <f>_xlfn.MAXIFS('Details local delivery'!AB:AB,'Details local delivery'!B:B,A2198)</f>
        <v>0</v>
      </c>
      <c r="N2198" s="104" t="e">
        <f t="shared" si="337"/>
        <v>#N/A</v>
      </c>
      <c r="O2198" s="104" t="e">
        <f t="shared" si="338"/>
        <v>#N/A</v>
      </c>
      <c r="P2198" s="99">
        <f t="shared" si="339"/>
        <v>0</v>
      </c>
      <c r="Q2198" s="100">
        <f t="shared" si="340"/>
        <v>0</v>
      </c>
      <c r="R2198" s="105" t="e">
        <f t="shared" si="341"/>
        <v>#DIV/0!</v>
      </c>
      <c r="S2198" s="101" t="e">
        <f t="shared" si="342"/>
        <v>#N/A</v>
      </c>
      <c r="T2198" s="102"/>
      <c r="U2198" s="107"/>
      <c r="V2198" s="5"/>
    </row>
    <row r="2199" spans="1:22" ht="15.6" hidden="1" x14ac:dyDescent="0.3">
      <c r="A2199" s="18"/>
      <c r="B2199" s="92" t="str">
        <f>+IFERROR(VLOOKUP(A2199,'Details local delivery'!B:C,2,0),"-")</f>
        <v>-</v>
      </c>
      <c r="C2199" s="93" t="str">
        <f t="shared" si="336"/>
        <v>-</v>
      </c>
      <c r="D2199" s="94" t="str">
        <f>+IFERROR(VLOOKUP(A2199,'Details local delivery'!B:E,4,0),"-")</f>
        <v>-</v>
      </c>
      <c r="E2199" s="94" t="e">
        <f>VLOOKUP(A2199,'Details local delivery'!B:L,11,0)</f>
        <v>#N/A</v>
      </c>
      <c r="F2199" s="94">
        <f>SUMIFS('Details local delivery'!M:M,'Details local delivery'!G:G,'RECAP Delivery Plan '!A2199)</f>
        <v>0</v>
      </c>
      <c r="G2199" s="94" t="e">
        <f>VLOOKUP(A2199,'Details local delivery'!B:J,9,0)</f>
        <v>#N/A</v>
      </c>
      <c r="H2199" s="95">
        <f>SUMIFS('Details local delivery'!K:K,'Details local delivery'!G:G,'RECAP Delivery Plan '!A2199)</f>
        <v>0</v>
      </c>
      <c r="I2199" s="96">
        <f>SUMIFS('Details local delivery'!Y:Y,'Details local delivery'!B:B,A:A)</f>
        <v>0</v>
      </c>
      <c r="J2199" s="97" t="e">
        <f>AVERAGEIFS('Details local delivery'!W:W,'Details local delivery'!B:B,A2199)</f>
        <v>#DIV/0!</v>
      </c>
      <c r="K2199" s="96">
        <f>_xlfn.MAXIFS('Details local delivery'!Z:Z,'Details local delivery'!B:B,A2199)</f>
        <v>0</v>
      </c>
      <c r="L2199" s="96">
        <f>_xlfn.MAXIFS('Details local delivery'!AA:AA,'Details local delivery'!B:B,A2199)</f>
        <v>0</v>
      </c>
      <c r="M2199" s="96">
        <f>_xlfn.MAXIFS('Details local delivery'!AB:AB,'Details local delivery'!B:B,A2199)</f>
        <v>0</v>
      </c>
      <c r="N2199" s="104" t="e">
        <f t="shared" si="337"/>
        <v>#N/A</v>
      </c>
      <c r="O2199" s="104" t="e">
        <f t="shared" si="338"/>
        <v>#N/A</v>
      </c>
      <c r="P2199" s="99">
        <f t="shared" si="339"/>
        <v>0</v>
      </c>
      <c r="Q2199" s="100">
        <f t="shared" si="340"/>
        <v>0</v>
      </c>
      <c r="R2199" s="105" t="e">
        <f t="shared" si="341"/>
        <v>#DIV/0!</v>
      </c>
      <c r="S2199" s="101" t="e">
        <f t="shared" si="342"/>
        <v>#N/A</v>
      </c>
      <c r="T2199" s="102"/>
      <c r="U2199" s="107"/>
      <c r="V2199" s="5"/>
    </row>
    <row r="2200" spans="1:22" ht="15.6" hidden="1" x14ac:dyDescent="0.3">
      <c r="A2200" s="18"/>
      <c r="B2200" s="92" t="str">
        <f>+IFERROR(VLOOKUP(A2200,'Details local delivery'!B:C,2,0),"-")</f>
        <v>-</v>
      </c>
      <c r="C2200" s="93" t="str">
        <f t="shared" si="336"/>
        <v>-</v>
      </c>
      <c r="D2200" s="94" t="str">
        <f>+IFERROR(VLOOKUP(A2200,'Details local delivery'!B:E,4,0),"-")</f>
        <v>-</v>
      </c>
      <c r="E2200" s="94" t="e">
        <f>VLOOKUP(A2200,'Details local delivery'!B:L,11,0)</f>
        <v>#N/A</v>
      </c>
      <c r="F2200" s="94">
        <f>SUMIFS('Details local delivery'!M:M,'Details local delivery'!G:G,'RECAP Delivery Plan '!A2200)</f>
        <v>0</v>
      </c>
      <c r="G2200" s="94" t="e">
        <f>VLOOKUP(A2200,'Details local delivery'!B:J,9,0)</f>
        <v>#N/A</v>
      </c>
      <c r="H2200" s="95">
        <f>SUMIFS('Details local delivery'!K:K,'Details local delivery'!G:G,'RECAP Delivery Plan '!A2200)</f>
        <v>0</v>
      </c>
      <c r="I2200" s="96">
        <f>SUMIFS('Details local delivery'!Y:Y,'Details local delivery'!B:B,A:A)</f>
        <v>0</v>
      </c>
      <c r="J2200" s="97" t="e">
        <f>AVERAGEIFS('Details local delivery'!W:W,'Details local delivery'!B:B,A2200)</f>
        <v>#DIV/0!</v>
      </c>
      <c r="K2200" s="96">
        <f>_xlfn.MAXIFS('Details local delivery'!Z:Z,'Details local delivery'!B:B,A2200)</f>
        <v>0</v>
      </c>
      <c r="L2200" s="96">
        <f>_xlfn.MAXIFS('Details local delivery'!AA:AA,'Details local delivery'!B:B,A2200)</f>
        <v>0</v>
      </c>
      <c r="M2200" s="96">
        <f>_xlfn.MAXIFS('Details local delivery'!AB:AB,'Details local delivery'!B:B,A2200)</f>
        <v>0</v>
      </c>
      <c r="N2200" s="104" t="e">
        <f t="shared" si="337"/>
        <v>#N/A</v>
      </c>
      <c r="O2200" s="104" t="e">
        <f t="shared" si="338"/>
        <v>#N/A</v>
      </c>
      <c r="P2200" s="99">
        <f t="shared" si="339"/>
        <v>0</v>
      </c>
      <c r="Q2200" s="100">
        <f t="shared" si="340"/>
        <v>0</v>
      </c>
      <c r="R2200" s="105" t="e">
        <f t="shared" si="341"/>
        <v>#DIV/0!</v>
      </c>
      <c r="S2200" s="101" t="e">
        <f t="shared" si="342"/>
        <v>#N/A</v>
      </c>
      <c r="T2200" s="102"/>
      <c r="U2200" s="107"/>
      <c r="V2200" s="5"/>
    </row>
    <row r="2201" spans="1:22" ht="15.6" hidden="1" x14ac:dyDescent="0.3">
      <c r="A2201" s="18"/>
      <c r="B2201" s="92" t="str">
        <f>+IFERROR(VLOOKUP(A2201,'Details local delivery'!B:C,2,0),"-")</f>
        <v>-</v>
      </c>
      <c r="C2201" s="93" t="str">
        <f t="shared" si="336"/>
        <v>-</v>
      </c>
      <c r="D2201" s="94" t="str">
        <f>+IFERROR(VLOOKUP(A2201,'Details local delivery'!B:E,4,0),"-")</f>
        <v>-</v>
      </c>
      <c r="E2201" s="94" t="e">
        <f>VLOOKUP(A2201,'Details local delivery'!B:L,11,0)</f>
        <v>#N/A</v>
      </c>
      <c r="F2201" s="94">
        <f>SUMIFS('Details local delivery'!M:M,'Details local delivery'!G:G,'RECAP Delivery Plan '!A2201)</f>
        <v>0</v>
      </c>
      <c r="G2201" s="94" t="e">
        <f>VLOOKUP(A2201,'Details local delivery'!B:J,9,0)</f>
        <v>#N/A</v>
      </c>
      <c r="H2201" s="95">
        <f>SUMIFS('Details local delivery'!K:K,'Details local delivery'!G:G,'RECAP Delivery Plan '!A2201)</f>
        <v>0</v>
      </c>
      <c r="I2201" s="96">
        <f>SUMIFS('Details local delivery'!Y:Y,'Details local delivery'!B:B,A:A)</f>
        <v>0</v>
      </c>
      <c r="J2201" s="97" t="e">
        <f>AVERAGEIFS('Details local delivery'!W:W,'Details local delivery'!B:B,A2201)</f>
        <v>#DIV/0!</v>
      </c>
      <c r="K2201" s="96">
        <f>_xlfn.MAXIFS('Details local delivery'!Z:Z,'Details local delivery'!B:B,A2201)</f>
        <v>0</v>
      </c>
      <c r="L2201" s="96">
        <f>_xlfn.MAXIFS('Details local delivery'!AA:AA,'Details local delivery'!B:B,A2201)</f>
        <v>0</v>
      </c>
      <c r="M2201" s="96">
        <f>_xlfn.MAXIFS('Details local delivery'!AB:AB,'Details local delivery'!B:B,A2201)</f>
        <v>0</v>
      </c>
      <c r="N2201" s="104" t="e">
        <f t="shared" si="337"/>
        <v>#N/A</v>
      </c>
      <c r="O2201" s="104" t="e">
        <f t="shared" si="338"/>
        <v>#N/A</v>
      </c>
      <c r="P2201" s="99">
        <f t="shared" si="339"/>
        <v>0</v>
      </c>
      <c r="Q2201" s="100">
        <f t="shared" si="340"/>
        <v>0</v>
      </c>
      <c r="R2201" s="105" t="e">
        <f t="shared" si="341"/>
        <v>#DIV/0!</v>
      </c>
      <c r="S2201" s="101" t="e">
        <f t="shared" si="342"/>
        <v>#N/A</v>
      </c>
      <c r="T2201" s="102"/>
      <c r="U2201" s="107"/>
      <c r="V2201" s="5"/>
    </row>
    <row r="2202" spans="1:22" ht="15.6" hidden="1" x14ac:dyDescent="0.3">
      <c r="A2202" s="18"/>
      <c r="B2202" s="92" t="str">
        <f>+IFERROR(VLOOKUP(A2202,'Details local delivery'!B:C,2,0),"-")</f>
        <v>-</v>
      </c>
      <c r="C2202" s="93" t="str">
        <f t="shared" si="336"/>
        <v>-</v>
      </c>
      <c r="D2202" s="94" t="str">
        <f>+IFERROR(VLOOKUP(A2202,'Details local delivery'!B:E,4,0),"-")</f>
        <v>-</v>
      </c>
      <c r="E2202" s="94" t="e">
        <f>VLOOKUP(A2202,'Details local delivery'!B:L,11,0)</f>
        <v>#N/A</v>
      </c>
      <c r="F2202" s="94">
        <f>SUMIFS('Details local delivery'!M:M,'Details local delivery'!G:G,'RECAP Delivery Plan '!A2202)</f>
        <v>0</v>
      </c>
      <c r="G2202" s="94" t="e">
        <f>VLOOKUP(A2202,'Details local delivery'!B:J,9,0)</f>
        <v>#N/A</v>
      </c>
      <c r="H2202" s="95">
        <f>SUMIFS('Details local delivery'!K:K,'Details local delivery'!G:G,'RECAP Delivery Plan '!A2202)</f>
        <v>0</v>
      </c>
      <c r="I2202" s="96">
        <f>SUMIFS('Details local delivery'!Y:Y,'Details local delivery'!B:B,A:A)</f>
        <v>0</v>
      </c>
      <c r="J2202" s="97" t="e">
        <f>AVERAGEIFS('Details local delivery'!W:W,'Details local delivery'!B:B,A2202)</f>
        <v>#DIV/0!</v>
      </c>
      <c r="K2202" s="96">
        <f>_xlfn.MAXIFS('Details local delivery'!Z:Z,'Details local delivery'!B:B,A2202)</f>
        <v>0</v>
      </c>
      <c r="L2202" s="96">
        <f>_xlfn.MAXIFS('Details local delivery'!AA:AA,'Details local delivery'!B:B,A2202)</f>
        <v>0</v>
      </c>
      <c r="M2202" s="96">
        <f>_xlfn.MAXIFS('Details local delivery'!AB:AB,'Details local delivery'!B:B,A2202)</f>
        <v>0</v>
      </c>
      <c r="N2202" s="104" t="e">
        <f t="shared" si="337"/>
        <v>#N/A</v>
      </c>
      <c r="O2202" s="104" t="e">
        <f t="shared" si="338"/>
        <v>#N/A</v>
      </c>
      <c r="P2202" s="99">
        <f t="shared" si="339"/>
        <v>0</v>
      </c>
      <c r="Q2202" s="100">
        <f t="shared" si="340"/>
        <v>0</v>
      </c>
      <c r="R2202" s="105" t="e">
        <f t="shared" si="341"/>
        <v>#DIV/0!</v>
      </c>
      <c r="S2202" s="101" t="e">
        <f t="shared" si="342"/>
        <v>#N/A</v>
      </c>
      <c r="T2202" s="102"/>
      <c r="U2202" s="107"/>
      <c r="V2202" s="5"/>
    </row>
    <row r="2203" spans="1:22" ht="15.6" hidden="1" x14ac:dyDescent="0.3">
      <c r="A2203" s="18"/>
      <c r="B2203" s="92" t="str">
        <f>+IFERROR(VLOOKUP(A2203,'Details local delivery'!B:C,2,0),"-")</f>
        <v>-</v>
      </c>
      <c r="C2203" s="93" t="str">
        <f t="shared" si="336"/>
        <v>-</v>
      </c>
      <c r="D2203" s="94" t="str">
        <f>+IFERROR(VLOOKUP(A2203,'Details local delivery'!B:E,4,0),"-")</f>
        <v>-</v>
      </c>
      <c r="E2203" s="94" t="e">
        <f>VLOOKUP(A2203,'Details local delivery'!B:L,11,0)</f>
        <v>#N/A</v>
      </c>
      <c r="F2203" s="94">
        <f>SUMIFS('Details local delivery'!M:M,'Details local delivery'!G:G,'RECAP Delivery Plan '!A2203)</f>
        <v>0</v>
      </c>
      <c r="G2203" s="94" t="e">
        <f>VLOOKUP(A2203,'Details local delivery'!B:J,9,0)</f>
        <v>#N/A</v>
      </c>
      <c r="H2203" s="95">
        <f>SUMIFS('Details local delivery'!K:K,'Details local delivery'!G:G,'RECAP Delivery Plan '!A2203)</f>
        <v>0</v>
      </c>
      <c r="I2203" s="96">
        <f>SUMIFS('Details local delivery'!Y:Y,'Details local delivery'!B:B,A:A)</f>
        <v>0</v>
      </c>
      <c r="J2203" s="97" t="e">
        <f>AVERAGEIFS('Details local delivery'!W:W,'Details local delivery'!B:B,A2203)</f>
        <v>#DIV/0!</v>
      </c>
      <c r="K2203" s="96">
        <f>_xlfn.MAXIFS('Details local delivery'!Z:Z,'Details local delivery'!B:B,A2203)</f>
        <v>0</v>
      </c>
      <c r="L2203" s="96">
        <f>_xlfn.MAXIFS('Details local delivery'!AA:AA,'Details local delivery'!B:B,A2203)</f>
        <v>0</v>
      </c>
      <c r="M2203" s="96">
        <f>_xlfn.MAXIFS('Details local delivery'!AB:AB,'Details local delivery'!B:B,A2203)</f>
        <v>0</v>
      </c>
      <c r="N2203" s="104" t="e">
        <f t="shared" si="337"/>
        <v>#N/A</v>
      </c>
      <c r="O2203" s="104" t="e">
        <f t="shared" si="338"/>
        <v>#N/A</v>
      </c>
      <c r="P2203" s="99">
        <f t="shared" si="339"/>
        <v>0</v>
      </c>
      <c r="Q2203" s="100">
        <f t="shared" si="340"/>
        <v>0</v>
      </c>
      <c r="R2203" s="105" t="e">
        <f t="shared" si="341"/>
        <v>#DIV/0!</v>
      </c>
      <c r="S2203" s="101" t="e">
        <f t="shared" si="342"/>
        <v>#N/A</v>
      </c>
      <c r="T2203" s="102"/>
      <c r="U2203" s="107"/>
      <c r="V2203" s="5"/>
    </row>
    <row r="2204" spans="1:22" ht="15.6" hidden="1" x14ac:dyDescent="0.3">
      <c r="A2204" s="18"/>
      <c r="B2204" s="92" t="str">
        <f>+IFERROR(VLOOKUP(A2204,'Details local delivery'!B:C,2,0),"-")</f>
        <v>-</v>
      </c>
      <c r="C2204" s="93" t="str">
        <f t="shared" si="336"/>
        <v>-</v>
      </c>
      <c r="D2204" s="94" t="str">
        <f>+IFERROR(VLOOKUP(A2204,'Details local delivery'!B:E,4,0),"-")</f>
        <v>-</v>
      </c>
      <c r="E2204" s="94" t="e">
        <f>VLOOKUP(A2204,'Details local delivery'!B:L,11,0)</f>
        <v>#N/A</v>
      </c>
      <c r="F2204" s="94">
        <f>SUMIFS('Details local delivery'!M:M,'Details local delivery'!G:G,'RECAP Delivery Plan '!A2204)</f>
        <v>0</v>
      </c>
      <c r="G2204" s="94" t="e">
        <f>VLOOKUP(A2204,'Details local delivery'!B:J,9,0)</f>
        <v>#N/A</v>
      </c>
      <c r="H2204" s="95">
        <f>SUMIFS('Details local delivery'!K:K,'Details local delivery'!G:G,'RECAP Delivery Plan '!A2204)</f>
        <v>0</v>
      </c>
      <c r="I2204" s="96">
        <f>SUMIFS('Details local delivery'!Y:Y,'Details local delivery'!B:B,A:A)</f>
        <v>0</v>
      </c>
      <c r="J2204" s="97" t="e">
        <f>AVERAGEIFS('Details local delivery'!W:W,'Details local delivery'!B:B,A2204)</f>
        <v>#DIV/0!</v>
      </c>
      <c r="K2204" s="96">
        <f>_xlfn.MAXIFS('Details local delivery'!Z:Z,'Details local delivery'!B:B,A2204)</f>
        <v>0</v>
      </c>
      <c r="L2204" s="96">
        <f>_xlfn.MAXIFS('Details local delivery'!AA:AA,'Details local delivery'!B:B,A2204)</f>
        <v>0</v>
      </c>
      <c r="M2204" s="96">
        <f>_xlfn.MAXIFS('Details local delivery'!AB:AB,'Details local delivery'!B:B,A2204)</f>
        <v>0</v>
      </c>
      <c r="N2204" s="104" t="e">
        <f t="shared" si="337"/>
        <v>#N/A</v>
      </c>
      <c r="O2204" s="104" t="e">
        <f t="shared" si="338"/>
        <v>#N/A</v>
      </c>
      <c r="P2204" s="99">
        <f t="shared" si="339"/>
        <v>0</v>
      </c>
      <c r="Q2204" s="100">
        <f t="shared" si="340"/>
        <v>0</v>
      </c>
      <c r="R2204" s="105" t="e">
        <f t="shared" si="341"/>
        <v>#DIV/0!</v>
      </c>
      <c r="S2204" s="101" t="e">
        <f t="shared" si="342"/>
        <v>#N/A</v>
      </c>
      <c r="T2204" s="102"/>
      <c r="U2204" s="107"/>
      <c r="V2204" s="5"/>
    </row>
    <row r="2205" spans="1:22" ht="15.6" hidden="1" x14ac:dyDescent="0.3">
      <c r="A2205" s="18"/>
      <c r="B2205" s="92" t="str">
        <f>+IFERROR(VLOOKUP(A2205,'Details local delivery'!B:C,2,0),"-")</f>
        <v>-</v>
      </c>
      <c r="C2205" s="93" t="str">
        <f t="shared" si="336"/>
        <v>-</v>
      </c>
      <c r="D2205" s="94" t="str">
        <f>+IFERROR(VLOOKUP(A2205,'Details local delivery'!B:E,4,0),"-")</f>
        <v>-</v>
      </c>
      <c r="E2205" s="94" t="e">
        <f>VLOOKUP(A2205,'Details local delivery'!B:L,11,0)</f>
        <v>#N/A</v>
      </c>
      <c r="F2205" s="94">
        <f>SUMIFS('Details local delivery'!M:M,'Details local delivery'!G:G,'RECAP Delivery Plan '!A2205)</f>
        <v>0</v>
      </c>
      <c r="G2205" s="94" t="e">
        <f>VLOOKUP(A2205,'Details local delivery'!B:J,9,0)</f>
        <v>#N/A</v>
      </c>
      <c r="H2205" s="95">
        <f>SUMIFS('Details local delivery'!K:K,'Details local delivery'!G:G,'RECAP Delivery Plan '!A2205)</f>
        <v>0</v>
      </c>
      <c r="I2205" s="96">
        <f>SUMIFS('Details local delivery'!Y:Y,'Details local delivery'!B:B,A:A)</f>
        <v>0</v>
      </c>
      <c r="J2205" s="97" t="e">
        <f>AVERAGEIFS('Details local delivery'!W:W,'Details local delivery'!B:B,A2205)</f>
        <v>#DIV/0!</v>
      </c>
      <c r="K2205" s="96">
        <f>_xlfn.MAXIFS('Details local delivery'!Z:Z,'Details local delivery'!B:B,A2205)</f>
        <v>0</v>
      </c>
      <c r="L2205" s="96">
        <f>_xlfn.MAXIFS('Details local delivery'!AA:AA,'Details local delivery'!B:B,A2205)</f>
        <v>0</v>
      </c>
      <c r="M2205" s="96">
        <f>_xlfn.MAXIFS('Details local delivery'!AB:AB,'Details local delivery'!B:B,A2205)</f>
        <v>0</v>
      </c>
      <c r="N2205" s="104" t="e">
        <f t="shared" si="337"/>
        <v>#N/A</v>
      </c>
      <c r="O2205" s="104" t="e">
        <f t="shared" si="338"/>
        <v>#N/A</v>
      </c>
      <c r="P2205" s="99">
        <f t="shared" si="339"/>
        <v>0</v>
      </c>
      <c r="Q2205" s="100">
        <f t="shared" si="340"/>
        <v>0</v>
      </c>
      <c r="R2205" s="105" t="e">
        <f t="shared" si="341"/>
        <v>#DIV/0!</v>
      </c>
      <c r="S2205" s="101" t="e">
        <f t="shared" si="342"/>
        <v>#N/A</v>
      </c>
      <c r="T2205" s="102"/>
      <c r="U2205" s="107"/>
      <c r="V2205" s="5"/>
    </row>
    <row r="2206" spans="1:22" ht="15.6" hidden="1" x14ac:dyDescent="0.3">
      <c r="A2206" s="18"/>
      <c r="B2206" s="92" t="str">
        <f>+IFERROR(VLOOKUP(A2206,'Details local delivery'!B:C,2,0),"-")</f>
        <v>-</v>
      </c>
      <c r="C2206" s="93" t="str">
        <f t="shared" si="336"/>
        <v>-</v>
      </c>
      <c r="D2206" s="94" t="str">
        <f>+IFERROR(VLOOKUP(A2206,'Details local delivery'!B:E,4,0),"-")</f>
        <v>-</v>
      </c>
      <c r="E2206" s="94" t="e">
        <f>VLOOKUP(A2206,'Details local delivery'!B:L,11,0)</f>
        <v>#N/A</v>
      </c>
      <c r="F2206" s="94">
        <f>SUMIFS('Details local delivery'!M:M,'Details local delivery'!G:G,'RECAP Delivery Plan '!A2206)</f>
        <v>0</v>
      </c>
      <c r="G2206" s="94" t="e">
        <f>VLOOKUP(A2206,'Details local delivery'!B:J,9,0)</f>
        <v>#N/A</v>
      </c>
      <c r="H2206" s="95">
        <f>SUMIFS('Details local delivery'!K:K,'Details local delivery'!G:G,'RECAP Delivery Plan '!A2206)</f>
        <v>0</v>
      </c>
      <c r="I2206" s="96">
        <f>SUMIFS('Details local delivery'!Y:Y,'Details local delivery'!B:B,A:A)</f>
        <v>0</v>
      </c>
      <c r="J2206" s="97" t="e">
        <f>AVERAGEIFS('Details local delivery'!W:W,'Details local delivery'!B:B,A2206)</f>
        <v>#DIV/0!</v>
      </c>
      <c r="K2206" s="96">
        <f>_xlfn.MAXIFS('Details local delivery'!Z:Z,'Details local delivery'!B:B,A2206)</f>
        <v>0</v>
      </c>
      <c r="L2206" s="96">
        <f>_xlfn.MAXIFS('Details local delivery'!AA:AA,'Details local delivery'!B:B,A2206)</f>
        <v>0</v>
      </c>
      <c r="M2206" s="96">
        <f>_xlfn.MAXIFS('Details local delivery'!AB:AB,'Details local delivery'!B:B,A2206)</f>
        <v>0</v>
      </c>
      <c r="N2206" s="104" t="e">
        <f t="shared" si="337"/>
        <v>#N/A</v>
      </c>
      <c r="O2206" s="104" t="e">
        <f t="shared" si="338"/>
        <v>#N/A</v>
      </c>
      <c r="P2206" s="99">
        <f t="shared" si="339"/>
        <v>0</v>
      </c>
      <c r="Q2206" s="100">
        <f t="shared" si="340"/>
        <v>0</v>
      </c>
      <c r="R2206" s="105" t="e">
        <f t="shared" si="341"/>
        <v>#DIV/0!</v>
      </c>
      <c r="S2206" s="101" t="e">
        <f t="shared" si="342"/>
        <v>#N/A</v>
      </c>
      <c r="T2206" s="102"/>
      <c r="U2206" s="107"/>
      <c r="V2206" s="5"/>
    </row>
    <row r="2207" spans="1:22" ht="15.6" hidden="1" x14ac:dyDescent="0.3">
      <c r="A2207" s="18"/>
      <c r="B2207" s="92" t="str">
        <f>+IFERROR(VLOOKUP(A2207,'Details local delivery'!B:C,2,0),"-")</f>
        <v>-</v>
      </c>
      <c r="C2207" s="93" t="str">
        <f t="shared" si="336"/>
        <v>-</v>
      </c>
      <c r="D2207" s="94" t="str">
        <f>+IFERROR(VLOOKUP(A2207,'Details local delivery'!B:E,4,0),"-")</f>
        <v>-</v>
      </c>
      <c r="E2207" s="94" t="e">
        <f>VLOOKUP(A2207,'Details local delivery'!B:L,11,0)</f>
        <v>#N/A</v>
      </c>
      <c r="F2207" s="94">
        <f>SUMIFS('Details local delivery'!M:M,'Details local delivery'!G:G,'RECAP Delivery Plan '!A2207)</f>
        <v>0</v>
      </c>
      <c r="G2207" s="94" t="e">
        <f>VLOOKUP(A2207,'Details local delivery'!B:J,9,0)</f>
        <v>#N/A</v>
      </c>
      <c r="H2207" s="95">
        <f>SUMIFS('Details local delivery'!K:K,'Details local delivery'!G:G,'RECAP Delivery Plan '!A2207)</f>
        <v>0</v>
      </c>
      <c r="I2207" s="96">
        <f>SUMIFS('Details local delivery'!Y:Y,'Details local delivery'!B:B,A:A)</f>
        <v>0</v>
      </c>
      <c r="J2207" s="97" t="e">
        <f>AVERAGEIFS('Details local delivery'!W:W,'Details local delivery'!B:B,A2207)</f>
        <v>#DIV/0!</v>
      </c>
      <c r="K2207" s="96">
        <f>_xlfn.MAXIFS('Details local delivery'!Z:Z,'Details local delivery'!B:B,A2207)</f>
        <v>0</v>
      </c>
      <c r="L2207" s="96">
        <f>_xlfn.MAXIFS('Details local delivery'!AA:AA,'Details local delivery'!B:B,A2207)</f>
        <v>0</v>
      </c>
      <c r="M2207" s="96">
        <f>_xlfn.MAXIFS('Details local delivery'!AB:AB,'Details local delivery'!B:B,A2207)</f>
        <v>0</v>
      </c>
      <c r="N2207" s="104" t="e">
        <f t="shared" si="337"/>
        <v>#N/A</v>
      </c>
      <c r="O2207" s="104" t="e">
        <f t="shared" si="338"/>
        <v>#N/A</v>
      </c>
      <c r="P2207" s="99">
        <f t="shared" si="339"/>
        <v>0</v>
      </c>
      <c r="Q2207" s="100">
        <f t="shared" si="340"/>
        <v>0</v>
      </c>
      <c r="R2207" s="105" t="e">
        <f t="shared" si="341"/>
        <v>#DIV/0!</v>
      </c>
      <c r="S2207" s="101" t="e">
        <f t="shared" si="342"/>
        <v>#N/A</v>
      </c>
      <c r="T2207" s="102"/>
      <c r="U2207" s="107"/>
      <c r="V2207" s="5"/>
    </row>
    <row r="2208" spans="1:22" ht="15.6" hidden="1" x14ac:dyDescent="0.3">
      <c r="A2208" s="18"/>
      <c r="B2208" s="92" t="str">
        <f>+IFERROR(VLOOKUP(A2208,'Details local delivery'!B:C,2,0),"-")</f>
        <v>-</v>
      </c>
      <c r="C2208" s="93" t="str">
        <f t="shared" si="336"/>
        <v>-</v>
      </c>
      <c r="D2208" s="94" t="str">
        <f>+IFERROR(VLOOKUP(A2208,'Details local delivery'!B:E,4,0),"-")</f>
        <v>-</v>
      </c>
      <c r="E2208" s="94" t="e">
        <f>VLOOKUP(A2208,'Details local delivery'!B:L,11,0)</f>
        <v>#N/A</v>
      </c>
      <c r="F2208" s="94">
        <f>SUMIFS('Details local delivery'!M:M,'Details local delivery'!G:G,'RECAP Delivery Plan '!A2208)</f>
        <v>0</v>
      </c>
      <c r="G2208" s="94" t="e">
        <f>VLOOKUP(A2208,'Details local delivery'!B:J,9,0)</f>
        <v>#N/A</v>
      </c>
      <c r="H2208" s="95">
        <f>SUMIFS('Details local delivery'!K:K,'Details local delivery'!G:G,'RECAP Delivery Plan '!A2208)</f>
        <v>0</v>
      </c>
      <c r="I2208" s="96">
        <f>SUMIFS('Details local delivery'!Y:Y,'Details local delivery'!B:B,A:A)</f>
        <v>0</v>
      </c>
      <c r="J2208" s="97" t="e">
        <f>AVERAGEIFS('Details local delivery'!W:W,'Details local delivery'!B:B,A2208)</f>
        <v>#DIV/0!</v>
      </c>
      <c r="K2208" s="96">
        <f>_xlfn.MAXIFS('Details local delivery'!Z:Z,'Details local delivery'!B:B,A2208)</f>
        <v>0</v>
      </c>
      <c r="L2208" s="96">
        <f>_xlfn.MAXIFS('Details local delivery'!AA:AA,'Details local delivery'!B:B,A2208)</f>
        <v>0</v>
      </c>
      <c r="M2208" s="96">
        <f>_xlfn.MAXIFS('Details local delivery'!AB:AB,'Details local delivery'!B:B,A2208)</f>
        <v>0</v>
      </c>
      <c r="N2208" s="104" t="e">
        <f t="shared" si="337"/>
        <v>#N/A</v>
      </c>
      <c r="O2208" s="104" t="e">
        <f t="shared" si="338"/>
        <v>#N/A</v>
      </c>
      <c r="P2208" s="99">
        <f t="shared" si="339"/>
        <v>0</v>
      </c>
      <c r="Q2208" s="100">
        <f t="shared" si="340"/>
        <v>0</v>
      </c>
      <c r="R2208" s="105" t="e">
        <f t="shared" si="341"/>
        <v>#DIV/0!</v>
      </c>
      <c r="S2208" s="101" t="e">
        <f t="shared" si="342"/>
        <v>#N/A</v>
      </c>
      <c r="T2208" s="102"/>
      <c r="U2208" s="107"/>
      <c r="V2208" s="5"/>
    </row>
    <row r="2209" spans="1:22" ht="15.6" hidden="1" x14ac:dyDescent="0.3">
      <c r="A2209" s="18"/>
      <c r="B2209" s="92" t="str">
        <f>+IFERROR(VLOOKUP(A2209,'Details local delivery'!B:C,2,0),"-")</f>
        <v>-</v>
      </c>
      <c r="C2209" s="93" t="str">
        <f t="shared" si="336"/>
        <v>-</v>
      </c>
      <c r="D2209" s="94" t="str">
        <f>+IFERROR(VLOOKUP(A2209,'Details local delivery'!B:E,4,0),"-")</f>
        <v>-</v>
      </c>
      <c r="E2209" s="94" t="e">
        <f>VLOOKUP(A2209,'Details local delivery'!B:L,11,0)</f>
        <v>#N/A</v>
      </c>
      <c r="F2209" s="94">
        <f>SUMIFS('Details local delivery'!M:M,'Details local delivery'!G:G,'RECAP Delivery Plan '!A2209)</f>
        <v>0</v>
      </c>
      <c r="G2209" s="94" t="e">
        <f>VLOOKUP(A2209,'Details local delivery'!B:J,9,0)</f>
        <v>#N/A</v>
      </c>
      <c r="H2209" s="95">
        <f>SUMIFS('Details local delivery'!K:K,'Details local delivery'!G:G,'RECAP Delivery Plan '!A2209)</f>
        <v>0</v>
      </c>
      <c r="I2209" s="96">
        <f>SUMIFS('Details local delivery'!Y:Y,'Details local delivery'!B:B,A:A)</f>
        <v>0</v>
      </c>
      <c r="J2209" s="97" t="e">
        <f>AVERAGEIFS('Details local delivery'!W:W,'Details local delivery'!B:B,A2209)</f>
        <v>#DIV/0!</v>
      </c>
      <c r="K2209" s="96">
        <f>_xlfn.MAXIFS('Details local delivery'!Z:Z,'Details local delivery'!B:B,A2209)</f>
        <v>0</v>
      </c>
      <c r="L2209" s="96">
        <f>_xlfn.MAXIFS('Details local delivery'!AA:AA,'Details local delivery'!B:B,A2209)</f>
        <v>0</v>
      </c>
      <c r="M2209" s="96">
        <f>_xlfn.MAXIFS('Details local delivery'!AB:AB,'Details local delivery'!B:B,A2209)</f>
        <v>0</v>
      </c>
      <c r="N2209" s="104" t="e">
        <f t="shared" si="337"/>
        <v>#N/A</v>
      </c>
      <c r="O2209" s="104" t="e">
        <f t="shared" si="338"/>
        <v>#N/A</v>
      </c>
      <c r="P2209" s="99">
        <f t="shared" si="339"/>
        <v>0</v>
      </c>
      <c r="Q2209" s="100">
        <f t="shared" si="340"/>
        <v>0</v>
      </c>
      <c r="R2209" s="105" t="e">
        <f t="shared" si="341"/>
        <v>#DIV/0!</v>
      </c>
      <c r="S2209" s="101" t="e">
        <f t="shared" si="342"/>
        <v>#N/A</v>
      </c>
      <c r="T2209" s="102"/>
      <c r="U2209" s="107"/>
      <c r="V2209" s="5"/>
    </row>
    <row r="2210" spans="1:22" ht="15.6" hidden="1" x14ac:dyDescent="0.3">
      <c r="A2210" s="18"/>
      <c r="B2210" s="92" t="str">
        <f>+IFERROR(VLOOKUP(A2210,'Details local delivery'!B:C,2,0),"-")</f>
        <v>-</v>
      </c>
      <c r="C2210" s="93" t="str">
        <f t="shared" si="336"/>
        <v>-</v>
      </c>
      <c r="D2210" s="94" t="str">
        <f>+IFERROR(VLOOKUP(A2210,'Details local delivery'!B:E,4,0),"-")</f>
        <v>-</v>
      </c>
      <c r="E2210" s="94" t="e">
        <f>VLOOKUP(A2210,'Details local delivery'!B:L,11,0)</f>
        <v>#N/A</v>
      </c>
      <c r="F2210" s="94">
        <f>SUMIFS('Details local delivery'!M:M,'Details local delivery'!G:G,'RECAP Delivery Plan '!A2210)</f>
        <v>0</v>
      </c>
      <c r="G2210" s="94" t="e">
        <f>VLOOKUP(A2210,'Details local delivery'!B:J,9,0)</f>
        <v>#N/A</v>
      </c>
      <c r="H2210" s="95">
        <f>SUMIFS('Details local delivery'!K:K,'Details local delivery'!G:G,'RECAP Delivery Plan '!A2210)</f>
        <v>0</v>
      </c>
      <c r="I2210" s="96">
        <f>SUMIFS('Details local delivery'!Y:Y,'Details local delivery'!B:B,A:A)</f>
        <v>0</v>
      </c>
      <c r="J2210" s="97" t="e">
        <f>AVERAGEIFS('Details local delivery'!W:W,'Details local delivery'!B:B,A2210)</f>
        <v>#DIV/0!</v>
      </c>
      <c r="K2210" s="96">
        <f>_xlfn.MAXIFS('Details local delivery'!Z:Z,'Details local delivery'!B:B,A2210)</f>
        <v>0</v>
      </c>
      <c r="L2210" s="96">
        <f>_xlfn.MAXIFS('Details local delivery'!AA:AA,'Details local delivery'!B:B,A2210)</f>
        <v>0</v>
      </c>
      <c r="M2210" s="96">
        <f>_xlfn.MAXIFS('Details local delivery'!AB:AB,'Details local delivery'!B:B,A2210)</f>
        <v>0</v>
      </c>
      <c r="N2210" s="104" t="e">
        <f t="shared" si="337"/>
        <v>#N/A</v>
      </c>
      <c r="O2210" s="104" t="e">
        <f t="shared" si="338"/>
        <v>#N/A</v>
      </c>
      <c r="P2210" s="99">
        <f t="shared" si="339"/>
        <v>0</v>
      </c>
      <c r="Q2210" s="100">
        <f t="shared" si="340"/>
        <v>0</v>
      </c>
      <c r="R2210" s="105" t="e">
        <f t="shared" si="341"/>
        <v>#DIV/0!</v>
      </c>
      <c r="S2210" s="101" t="e">
        <f t="shared" si="342"/>
        <v>#N/A</v>
      </c>
      <c r="T2210" s="102"/>
      <c r="U2210" s="107"/>
      <c r="V2210" s="5"/>
    </row>
    <row r="2211" spans="1:22" ht="15.6" hidden="1" x14ac:dyDescent="0.3">
      <c r="A2211" s="18"/>
      <c r="B2211" s="92" t="str">
        <f>+IFERROR(VLOOKUP(A2211,'Details local delivery'!B:C,2,0),"-")</f>
        <v>-</v>
      </c>
      <c r="C2211" s="93" t="str">
        <f t="shared" si="336"/>
        <v>-</v>
      </c>
      <c r="D2211" s="94" t="str">
        <f>+IFERROR(VLOOKUP(A2211,'Details local delivery'!B:E,4,0),"-")</f>
        <v>-</v>
      </c>
      <c r="E2211" s="94" t="e">
        <f>VLOOKUP(A2211,'Details local delivery'!B:L,11,0)</f>
        <v>#N/A</v>
      </c>
      <c r="F2211" s="94">
        <f>SUMIFS('Details local delivery'!M:M,'Details local delivery'!G:G,'RECAP Delivery Plan '!A2211)</f>
        <v>0</v>
      </c>
      <c r="G2211" s="94" t="e">
        <f>VLOOKUP(A2211,'Details local delivery'!B:J,9,0)</f>
        <v>#N/A</v>
      </c>
      <c r="H2211" s="95">
        <f>SUMIFS('Details local delivery'!K:K,'Details local delivery'!G:G,'RECAP Delivery Plan '!A2211)</f>
        <v>0</v>
      </c>
      <c r="I2211" s="96">
        <f>SUMIFS('Details local delivery'!Y:Y,'Details local delivery'!B:B,A:A)</f>
        <v>0</v>
      </c>
      <c r="J2211" s="97" t="e">
        <f>AVERAGEIFS('Details local delivery'!W:W,'Details local delivery'!B:B,A2211)</f>
        <v>#DIV/0!</v>
      </c>
      <c r="K2211" s="96">
        <f>_xlfn.MAXIFS('Details local delivery'!Z:Z,'Details local delivery'!B:B,A2211)</f>
        <v>0</v>
      </c>
      <c r="L2211" s="96">
        <f>_xlfn.MAXIFS('Details local delivery'!AA:AA,'Details local delivery'!B:B,A2211)</f>
        <v>0</v>
      </c>
      <c r="M2211" s="96">
        <f>_xlfn.MAXIFS('Details local delivery'!AB:AB,'Details local delivery'!B:B,A2211)</f>
        <v>0</v>
      </c>
      <c r="N2211" s="104" t="e">
        <f t="shared" si="337"/>
        <v>#N/A</v>
      </c>
      <c r="O2211" s="104" t="e">
        <f t="shared" si="338"/>
        <v>#N/A</v>
      </c>
      <c r="P2211" s="99">
        <f t="shared" si="339"/>
        <v>0</v>
      </c>
      <c r="Q2211" s="100">
        <f t="shared" si="340"/>
        <v>0</v>
      </c>
      <c r="R2211" s="105" t="e">
        <f t="shared" si="341"/>
        <v>#DIV/0!</v>
      </c>
      <c r="S2211" s="101" t="e">
        <f t="shared" si="342"/>
        <v>#N/A</v>
      </c>
      <c r="T2211" s="102"/>
      <c r="U2211" s="107"/>
      <c r="V2211" s="5"/>
    </row>
    <row r="2212" spans="1:22" ht="15.6" hidden="1" x14ac:dyDescent="0.3">
      <c r="A2212" s="18"/>
      <c r="B2212" s="92" t="str">
        <f>+IFERROR(VLOOKUP(A2212,'Details local delivery'!B:C,2,0),"-")</f>
        <v>-</v>
      </c>
      <c r="C2212" s="93" t="str">
        <f t="shared" si="336"/>
        <v>-</v>
      </c>
      <c r="D2212" s="94" t="str">
        <f>+IFERROR(VLOOKUP(A2212,'Details local delivery'!B:E,4,0),"-")</f>
        <v>-</v>
      </c>
      <c r="E2212" s="94" t="e">
        <f>VLOOKUP(A2212,'Details local delivery'!B:L,11,0)</f>
        <v>#N/A</v>
      </c>
      <c r="F2212" s="94">
        <f>SUMIFS('Details local delivery'!M:M,'Details local delivery'!G:G,'RECAP Delivery Plan '!A2212)</f>
        <v>0</v>
      </c>
      <c r="G2212" s="94" t="e">
        <f>VLOOKUP(A2212,'Details local delivery'!B:J,9,0)</f>
        <v>#N/A</v>
      </c>
      <c r="H2212" s="95">
        <f>SUMIFS('Details local delivery'!K:K,'Details local delivery'!G:G,'RECAP Delivery Plan '!A2212)</f>
        <v>0</v>
      </c>
      <c r="I2212" s="96">
        <f>SUMIFS('Details local delivery'!Y:Y,'Details local delivery'!B:B,A:A)</f>
        <v>0</v>
      </c>
      <c r="J2212" s="97" t="e">
        <f>AVERAGEIFS('Details local delivery'!W:W,'Details local delivery'!B:B,A2212)</f>
        <v>#DIV/0!</v>
      </c>
      <c r="K2212" s="96">
        <f>_xlfn.MAXIFS('Details local delivery'!Z:Z,'Details local delivery'!B:B,A2212)</f>
        <v>0</v>
      </c>
      <c r="L2212" s="96">
        <f>_xlfn.MAXIFS('Details local delivery'!AA:AA,'Details local delivery'!B:B,A2212)</f>
        <v>0</v>
      </c>
      <c r="M2212" s="96">
        <f>_xlfn.MAXIFS('Details local delivery'!AB:AB,'Details local delivery'!B:B,A2212)</f>
        <v>0</v>
      </c>
      <c r="N2212" s="104" t="e">
        <f t="shared" si="337"/>
        <v>#N/A</v>
      </c>
      <c r="O2212" s="104" t="e">
        <f t="shared" si="338"/>
        <v>#N/A</v>
      </c>
      <c r="P2212" s="99">
        <f t="shared" si="339"/>
        <v>0</v>
      </c>
      <c r="Q2212" s="100">
        <f t="shared" si="340"/>
        <v>0</v>
      </c>
      <c r="R2212" s="105" t="e">
        <f t="shared" si="341"/>
        <v>#DIV/0!</v>
      </c>
      <c r="S2212" s="101" t="e">
        <f t="shared" si="342"/>
        <v>#N/A</v>
      </c>
      <c r="T2212" s="102"/>
      <c r="U2212" s="107"/>
      <c r="V2212" s="5"/>
    </row>
    <row r="2213" spans="1:22" ht="15.6" hidden="1" x14ac:dyDescent="0.3">
      <c r="A2213" s="18"/>
      <c r="B2213" s="92" t="str">
        <f>+IFERROR(VLOOKUP(A2213,'Details local delivery'!B:C,2,0),"-")</f>
        <v>-</v>
      </c>
      <c r="C2213" s="93" t="str">
        <f t="shared" si="336"/>
        <v>-</v>
      </c>
      <c r="D2213" s="94" t="str">
        <f>+IFERROR(VLOOKUP(A2213,'Details local delivery'!B:E,4,0),"-")</f>
        <v>-</v>
      </c>
      <c r="E2213" s="94" t="e">
        <f>VLOOKUP(A2213,'Details local delivery'!B:L,11,0)</f>
        <v>#N/A</v>
      </c>
      <c r="F2213" s="94">
        <f>SUMIFS('Details local delivery'!M:M,'Details local delivery'!G:G,'RECAP Delivery Plan '!A2213)</f>
        <v>0</v>
      </c>
      <c r="G2213" s="94" t="e">
        <f>VLOOKUP(A2213,'Details local delivery'!B:J,9,0)</f>
        <v>#N/A</v>
      </c>
      <c r="H2213" s="95">
        <f>SUMIFS('Details local delivery'!K:K,'Details local delivery'!G:G,'RECAP Delivery Plan '!A2213)</f>
        <v>0</v>
      </c>
      <c r="I2213" s="96">
        <f>SUMIFS('Details local delivery'!Y:Y,'Details local delivery'!B:B,A:A)</f>
        <v>0</v>
      </c>
      <c r="J2213" s="97" t="e">
        <f>AVERAGEIFS('Details local delivery'!W:W,'Details local delivery'!B:B,A2213)</f>
        <v>#DIV/0!</v>
      </c>
      <c r="K2213" s="96">
        <f>_xlfn.MAXIFS('Details local delivery'!Z:Z,'Details local delivery'!B:B,A2213)</f>
        <v>0</v>
      </c>
      <c r="L2213" s="96">
        <f>_xlfn.MAXIFS('Details local delivery'!AA:AA,'Details local delivery'!B:B,A2213)</f>
        <v>0</v>
      </c>
      <c r="M2213" s="96">
        <f>_xlfn.MAXIFS('Details local delivery'!AB:AB,'Details local delivery'!B:B,A2213)</f>
        <v>0</v>
      </c>
      <c r="N2213" s="104" t="e">
        <f t="shared" si="337"/>
        <v>#N/A</v>
      </c>
      <c r="O2213" s="104" t="e">
        <f t="shared" si="338"/>
        <v>#N/A</v>
      </c>
      <c r="P2213" s="99">
        <f t="shared" si="339"/>
        <v>0</v>
      </c>
      <c r="Q2213" s="100">
        <f t="shared" si="340"/>
        <v>0</v>
      </c>
      <c r="R2213" s="105" t="e">
        <f t="shared" si="341"/>
        <v>#DIV/0!</v>
      </c>
      <c r="S2213" s="101" t="e">
        <f t="shared" si="342"/>
        <v>#N/A</v>
      </c>
      <c r="T2213" s="102"/>
      <c r="U2213" s="107"/>
      <c r="V2213" s="5"/>
    </row>
    <row r="2214" spans="1:22" ht="15.6" hidden="1" x14ac:dyDescent="0.3">
      <c r="A2214" s="18"/>
      <c r="B2214" s="92" t="str">
        <f>+IFERROR(VLOOKUP(A2214,'Details local delivery'!B:C,2,0),"-")</f>
        <v>-</v>
      </c>
      <c r="C2214" s="93" t="str">
        <f t="shared" si="336"/>
        <v>-</v>
      </c>
      <c r="D2214" s="94" t="str">
        <f>+IFERROR(VLOOKUP(A2214,'Details local delivery'!B:E,4,0),"-")</f>
        <v>-</v>
      </c>
      <c r="E2214" s="94" t="e">
        <f>VLOOKUP(A2214,'Details local delivery'!B:L,11,0)</f>
        <v>#N/A</v>
      </c>
      <c r="F2214" s="94">
        <f>SUMIFS('Details local delivery'!M:M,'Details local delivery'!G:G,'RECAP Delivery Plan '!A2214)</f>
        <v>0</v>
      </c>
      <c r="G2214" s="94" t="e">
        <f>VLOOKUP(A2214,'Details local delivery'!B:J,9,0)</f>
        <v>#N/A</v>
      </c>
      <c r="H2214" s="95">
        <f>SUMIFS('Details local delivery'!K:K,'Details local delivery'!G:G,'RECAP Delivery Plan '!A2214)</f>
        <v>0</v>
      </c>
      <c r="I2214" s="96">
        <f>SUMIFS('Details local delivery'!Y:Y,'Details local delivery'!B:B,A:A)</f>
        <v>0</v>
      </c>
      <c r="J2214" s="97" t="e">
        <f>AVERAGEIFS('Details local delivery'!W:W,'Details local delivery'!B:B,A2214)</f>
        <v>#DIV/0!</v>
      </c>
      <c r="K2214" s="96">
        <f>_xlfn.MAXIFS('Details local delivery'!Z:Z,'Details local delivery'!B:B,A2214)</f>
        <v>0</v>
      </c>
      <c r="L2214" s="96">
        <f>_xlfn.MAXIFS('Details local delivery'!AA:AA,'Details local delivery'!B:B,A2214)</f>
        <v>0</v>
      </c>
      <c r="M2214" s="96">
        <f>_xlfn.MAXIFS('Details local delivery'!AB:AB,'Details local delivery'!B:B,A2214)</f>
        <v>0</v>
      </c>
      <c r="N2214" s="104" t="e">
        <f t="shared" si="337"/>
        <v>#N/A</v>
      </c>
      <c r="O2214" s="104" t="e">
        <f t="shared" si="338"/>
        <v>#N/A</v>
      </c>
      <c r="P2214" s="99">
        <f t="shared" si="339"/>
        <v>0</v>
      </c>
      <c r="Q2214" s="100">
        <f t="shared" si="340"/>
        <v>0</v>
      </c>
      <c r="R2214" s="105" t="e">
        <f t="shared" si="341"/>
        <v>#DIV/0!</v>
      </c>
      <c r="S2214" s="101" t="e">
        <f t="shared" si="342"/>
        <v>#N/A</v>
      </c>
      <c r="T2214" s="102"/>
      <c r="U2214" s="107"/>
      <c r="V2214" s="5"/>
    </row>
    <row r="2215" spans="1:22" ht="15.6" hidden="1" x14ac:dyDescent="0.3">
      <c r="A2215" s="18"/>
      <c r="B2215" s="92" t="str">
        <f>+IFERROR(VLOOKUP(A2215,'Details local delivery'!B:C,2,0),"-")</f>
        <v>-</v>
      </c>
      <c r="C2215" s="93" t="str">
        <f t="shared" si="336"/>
        <v>-</v>
      </c>
      <c r="D2215" s="94" t="str">
        <f>+IFERROR(VLOOKUP(A2215,'Details local delivery'!B:E,4,0),"-")</f>
        <v>-</v>
      </c>
      <c r="E2215" s="94" t="e">
        <f>VLOOKUP(A2215,'Details local delivery'!B:L,11,0)</f>
        <v>#N/A</v>
      </c>
      <c r="F2215" s="94">
        <f>SUMIFS('Details local delivery'!M:M,'Details local delivery'!G:G,'RECAP Delivery Plan '!A2215)</f>
        <v>0</v>
      </c>
      <c r="G2215" s="94" t="e">
        <f>VLOOKUP(A2215,'Details local delivery'!B:J,9,0)</f>
        <v>#N/A</v>
      </c>
      <c r="H2215" s="95">
        <f>SUMIFS('Details local delivery'!K:K,'Details local delivery'!G:G,'RECAP Delivery Plan '!A2215)</f>
        <v>0</v>
      </c>
      <c r="I2215" s="96">
        <f>SUMIFS('Details local delivery'!Y:Y,'Details local delivery'!B:B,A:A)</f>
        <v>0</v>
      </c>
      <c r="J2215" s="97" t="e">
        <f>AVERAGEIFS('Details local delivery'!W:W,'Details local delivery'!B:B,A2215)</f>
        <v>#DIV/0!</v>
      </c>
      <c r="K2215" s="96">
        <f>_xlfn.MAXIFS('Details local delivery'!Z:Z,'Details local delivery'!B:B,A2215)</f>
        <v>0</v>
      </c>
      <c r="L2215" s="96">
        <f>_xlfn.MAXIFS('Details local delivery'!AA:AA,'Details local delivery'!B:B,A2215)</f>
        <v>0</v>
      </c>
      <c r="M2215" s="96">
        <f>_xlfn.MAXIFS('Details local delivery'!AB:AB,'Details local delivery'!B:B,A2215)</f>
        <v>0</v>
      </c>
      <c r="N2215" s="104" t="e">
        <f t="shared" si="337"/>
        <v>#N/A</v>
      </c>
      <c r="O2215" s="104" t="e">
        <f t="shared" si="338"/>
        <v>#N/A</v>
      </c>
      <c r="P2215" s="99">
        <f t="shared" si="339"/>
        <v>0</v>
      </c>
      <c r="Q2215" s="100">
        <f t="shared" si="340"/>
        <v>0</v>
      </c>
      <c r="R2215" s="105" t="e">
        <f t="shared" si="341"/>
        <v>#DIV/0!</v>
      </c>
      <c r="S2215" s="101" t="e">
        <f t="shared" si="342"/>
        <v>#N/A</v>
      </c>
      <c r="T2215" s="102"/>
      <c r="U2215" s="107"/>
      <c r="V2215" s="5"/>
    </row>
    <row r="2216" spans="1:22" ht="15.6" hidden="1" x14ac:dyDescent="0.3">
      <c r="A2216" s="18"/>
      <c r="B2216" s="92" t="str">
        <f>+IFERROR(VLOOKUP(A2216,'Details local delivery'!B:C,2,0),"-")</f>
        <v>-</v>
      </c>
      <c r="C2216" s="93" t="str">
        <f t="shared" si="336"/>
        <v>-</v>
      </c>
      <c r="D2216" s="94" t="str">
        <f>+IFERROR(VLOOKUP(A2216,'Details local delivery'!B:E,4,0),"-")</f>
        <v>-</v>
      </c>
      <c r="E2216" s="94" t="e">
        <f>VLOOKUP(A2216,'Details local delivery'!B:L,11,0)</f>
        <v>#N/A</v>
      </c>
      <c r="F2216" s="94">
        <f>SUMIFS('Details local delivery'!M:M,'Details local delivery'!G:G,'RECAP Delivery Plan '!A2216)</f>
        <v>0</v>
      </c>
      <c r="G2216" s="94" t="e">
        <f>VLOOKUP(A2216,'Details local delivery'!B:J,9,0)</f>
        <v>#N/A</v>
      </c>
      <c r="H2216" s="95">
        <f>SUMIFS('Details local delivery'!K:K,'Details local delivery'!G:G,'RECAP Delivery Plan '!A2216)</f>
        <v>0</v>
      </c>
      <c r="I2216" s="96">
        <f>SUMIFS('Details local delivery'!Y:Y,'Details local delivery'!B:B,A:A)</f>
        <v>0</v>
      </c>
      <c r="J2216" s="97" t="e">
        <f>AVERAGEIFS('Details local delivery'!W:W,'Details local delivery'!B:B,A2216)</f>
        <v>#DIV/0!</v>
      </c>
      <c r="K2216" s="96">
        <f>_xlfn.MAXIFS('Details local delivery'!Z:Z,'Details local delivery'!B:B,A2216)</f>
        <v>0</v>
      </c>
      <c r="L2216" s="96">
        <f>_xlfn.MAXIFS('Details local delivery'!AA:AA,'Details local delivery'!B:B,A2216)</f>
        <v>0</v>
      </c>
      <c r="M2216" s="96">
        <f>_xlfn.MAXIFS('Details local delivery'!AB:AB,'Details local delivery'!B:B,A2216)</f>
        <v>0</v>
      </c>
      <c r="N2216" s="104" t="e">
        <f t="shared" si="337"/>
        <v>#N/A</v>
      </c>
      <c r="O2216" s="104" t="e">
        <f t="shared" si="338"/>
        <v>#N/A</v>
      </c>
      <c r="P2216" s="99">
        <f t="shared" si="339"/>
        <v>0</v>
      </c>
      <c r="Q2216" s="100">
        <f t="shared" si="340"/>
        <v>0</v>
      </c>
      <c r="R2216" s="105" t="e">
        <f t="shared" si="341"/>
        <v>#DIV/0!</v>
      </c>
      <c r="S2216" s="101" t="e">
        <f t="shared" si="342"/>
        <v>#N/A</v>
      </c>
      <c r="T2216" s="102"/>
      <c r="U2216" s="107"/>
      <c r="V2216" s="5"/>
    </row>
    <row r="2217" spans="1:22" ht="15.6" hidden="1" x14ac:dyDescent="0.3">
      <c r="A2217" s="18"/>
      <c r="B2217" s="92" t="str">
        <f>+IFERROR(VLOOKUP(A2217,'Details local delivery'!B:C,2,0),"-")</f>
        <v>-</v>
      </c>
      <c r="C2217" s="93" t="str">
        <f t="shared" si="336"/>
        <v>-</v>
      </c>
      <c r="D2217" s="94" t="str">
        <f>+IFERROR(VLOOKUP(A2217,'Details local delivery'!B:E,4,0),"-")</f>
        <v>-</v>
      </c>
      <c r="E2217" s="94" t="e">
        <f>VLOOKUP(A2217,'Details local delivery'!B:L,11,0)</f>
        <v>#N/A</v>
      </c>
      <c r="F2217" s="94">
        <f>SUMIFS('Details local delivery'!M:M,'Details local delivery'!G:G,'RECAP Delivery Plan '!A2217)</f>
        <v>0</v>
      </c>
      <c r="G2217" s="94" t="e">
        <f>VLOOKUP(A2217,'Details local delivery'!B:J,9,0)</f>
        <v>#N/A</v>
      </c>
      <c r="H2217" s="95">
        <f>SUMIFS('Details local delivery'!K:K,'Details local delivery'!G:G,'RECAP Delivery Plan '!A2217)</f>
        <v>0</v>
      </c>
      <c r="I2217" s="96">
        <f>SUMIFS('Details local delivery'!Y:Y,'Details local delivery'!B:B,A:A)</f>
        <v>0</v>
      </c>
      <c r="J2217" s="97" t="e">
        <f>AVERAGEIFS('Details local delivery'!W:W,'Details local delivery'!B:B,A2217)</f>
        <v>#DIV/0!</v>
      </c>
      <c r="K2217" s="96">
        <f>_xlfn.MAXIFS('Details local delivery'!Z:Z,'Details local delivery'!B:B,A2217)</f>
        <v>0</v>
      </c>
      <c r="L2217" s="96">
        <f>_xlfn.MAXIFS('Details local delivery'!AA:AA,'Details local delivery'!B:B,A2217)</f>
        <v>0</v>
      </c>
      <c r="M2217" s="96">
        <f>_xlfn.MAXIFS('Details local delivery'!AB:AB,'Details local delivery'!B:B,A2217)</f>
        <v>0</v>
      </c>
      <c r="N2217" s="104" t="e">
        <f t="shared" si="337"/>
        <v>#N/A</v>
      </c>
      <c r="O2217" s="104" t="e">
        <f t="shared" si="338"/>
        <v>#N/A</v>
      </c>
      <c r="P2217" s="99">
        <f t="shared" si="339"/>
        <v>0</v>
      </c>
      <c r="Q2217" s="100">
        <f t="shared" si="340"/>
        <v>0</v>
      </c>
      <c r="R2217" s="105" t="e">
        <f t="shared" si="341"/>
        <v>#DIV/0!</v>
      </c>
      <c r="S2217" s="101" t="e">
        <f t="shared" si="342"/>
        <v>#N/A</v>
      </c>
      <c r="T2217" s="102"/>
      <c r="U2217" s="107"/>
      <c r="V2217" s="5"/>
    </row>
    <row r="2218" spans="1:22" ht="15.6" hidden="1" x14ac:dyDescent="0.3">
      <c r="A2218" s="18"/>
      <c r="B2218" s="92" t="str">
        <f>+IFERROR(VLOOKUP(A2218,'Details local delivery'!B:C,2,0),"-")</f>
        <v>-</v>
      </c>
      <c r="C2218" s="93" t="str">
        <f t="shared" si="336"/>
        <v>-</v>
      </c>
      <c r="D2218" s="94" t="str">
        <f>+IFERROR(VLOOKUP(A2218,'Details local delivery'!B:E,4,0),"-")</f>
        <v>-</v>
      </c>
      <c r="E2218" s="94" t="e">
        <f>VLOOKUP(A2218,'Details local delivery'!B:L,11,0)</f>
        <v>#N/A</v>
      </c>
      <c r="F2218" s="94">
        <f>SUMIFS('Details local delivery'!M:M,'Details local delivery'!G:G,'RECAP Delivery Plan '!A2218)</f>
        <v>0</v>
      </c>
      <c r="G2218" s="94" t="e">
        <f>VLOOKUP(A2218,'Details local delivery'!B:J,9,0)</f>
        <v>#N/A</v>
      </c>
      <c r="H2218" s="95">
        <f>SUMIFS('Details local delivery'!K:K,'Details local delivery'!G:G,'RECAP Delivery Plan '!A2218)</f>
        <v>0</v>
      </c>
      <c r="I2218" s="96">
        <f>SUMIFS('Details local delivery'!Y:Y,'Details local delivery'!B:B,A:A)</f>
        <v>0</v>
      </c>
      <c r="J2218" s="97" t="e">
        <f>AVERAGEIFS('Details local delivery'!W:W,'Details local delivery'!B:B,A2218)</f>
        <v>#DIV/0!</v>
      </c>
      <c r="K2218" s="96">
        <f>_xlfn.MAXIFS('Details local delivery'!Z:Z,'Details local delivery'!B:B,A2218)</f>
        <v>0</v>
      </c>
      <c r="L2218" s="96">
        <f>_xlfn.MAXIFS('Details local delivery'!AA:AA,'Details local delivery'!B:B,A2218)</f>
        <v>0</v>
      </c>
      <c r="M2218" s="96">
        <f>_xlfn.MAXIFS('Details local delivery'!AB:AB,'Details local delivery'!B:B,A2218)</f>
        <v>0</v>
      </c>
      <c r="N2218" s="104" t="e">
        <f t="shared" si="337"/>
        <v>#N/A</v>
      </c>
      <c r="O2218" s="104" t="e">
        <f t="shared" si="338"/>
        <v>#N/A</v>
      </c>
      <c r="P2218" s="99">
        <f t="shared" si="339"/>
        <v>0</v>
      </c>
      <c r="Q2218" s="100">
        <f t="shared" si="340"/>
        <v>0</v>
      </c>
      <c r="R2218" s="105" t="e">
        <f t="shared" si="341"/>
        <v>#DIV/0!</v>
      </c>
      <c r="S2218" s="101" t="e">
        <f t="shared" si="342"/>
        <v>#N/A</v>
      </c>
      <c r="T2218" s="102"/>
      <c r="U2218" s="107"/>
      <c r="V2218" s="5"/>
    </row>
    <row r="2219" spans="1:22" ht="15.6" hidden="1" x14ac:dyDescent="0.3">
      <c r="A2219" s="18"/>
      <c r="B2219" s="92" t="str">
        <f>+IFERROR(VLOOKUP(A2219,'Details local delivery'!B:C,2,0),"-")</f>
        <v>-</v>
      </c>
      <c r="C2219" s="93" t="str">
        <f t="shared" si="336"/>
        <v>-</v>
      </c>
      <c r="D2219" s="94" t="str">
        <f>+IFERROR(VLOOKUP(A2219,'Details local delivery'!B:E,4,0),"-")</f>
        <v>-</v>
      </c>
      <c r="E2219" s="94" t="e">
        <f>VLOOKUP(A2219,'Details local delivery'!B:L,11,0)</f>
        <v>#N/A</v>
      </c>
      <c r="F2219" s="94">
        <f>SUMIFS('Details local delivery'!M:M,'Details local delivery'!G:G,'RECAP Delivery Plan '!A2219)</f>
        <v>0</v>
      </c>
      <c r="G2219" s="94" t="e">
        <f>VLOOKUP(A2219,'Details local delivery'!B:J,9,0)</f>
        <v>#N/A</v>
      </c>
      <c r="H2219" s="95">
        <f>SUMIFS('Details local delivery'!K:K,'Details local delivery'!G:G,'RECAP Delivery Plan '!A2219)</f>
        <v>0</v>
      </c>
      <c r="I2219" s="96">
        <f>SUMIFS('Details local delivery'!Y:Y,'Details local delivery'!B:B,A:A)</f>
        <v>0</v>
      </c>
      <c r="J2219" s="97" t="e">
        <f>AVERAGEIFS('Details local delivery'!W:W,'Details local delivery'!B:B,A2219)</f>
        <v>#DIV/0!</v>
      </c>
      <c r="K2219" s="96">
        <f>_xlfn.MAXIFS('Details local delivery'!Z:Z,'Details local delivery'!B:B,A2219)</f>
        <v>0</v>
      </c>
      <c r="L2219" s="96">
        <f>_xlfn.MAXIFS('Details local delivery'!AA:AA,'Details local delivery'!B:B,A2219)</f>
        <v>0</v>
      </c>
      <c r="M2219" s="96">
        <f>_xlfn.MAXIFS('Details local delivery'!AB:AB,'Details local delivery'!B:B,A2219)</f>
        <v>0</v>
      </c>
      <c r="N2219" s="104" t="e">
        <f t="shared" si="337"/>
        <v>#N/A</v>
      </c>
      <c r="O2219" s="104" t="e">
        <f t="shared" si="338"/>
        <v>#N/A</v>
      </c>
      <c r="P2219" s="99">
        <f t="shared" si="339"/>
        <v>0</v>
      </c>
      <c r="Q2219" s="100">
        <f t="shared" si="340"/>
        <v>0</v>
      </c>
      <c r="R2219" s="105" t="e">
        <f t="shared" si="341"/>
        <v>#DIV/0!</v>
      </c>
      <c r="S2219" s="101" t="e">
        <f t="shared" si="342"/>
        <v>#N/A</v>
      </c>
      <c r="T2219" s="102"/>
      <c r="U2219" s="107"/>
      <c r="V2219" s="5"/>
    </row>
    <row r="2220" spans="1:22" ht="15.6" hidden="1" x14ac:dyDescent="0.3">
      <c r="A2220" s="18"/>
      <c r="B2220" s="92" t="str">
        <f>+IFERROR(VLOOKUP(A2220,'Details local delivery'!B:C,2,0),"-")</f>
        <v>-</v>
      </c>
      <c r="C2220" s="93" t="str">
        <f t="shared" si="336"/>
        <v>-</v>
      </c>
      <c r="D2220" s="94" t="str">
        <f>+IFERROR(VLOOKUP(A2220,'Details local delivery'!B:E,4,0),"-")</f>
        <v>-</v>
      </c>
      <c r="E2220" s="94" t="e">
        <f>VLOOKUP(A2220,'Details local delivery'!B:L,11,0)</f>
        <v>#N/A</v>
      </c>
      <c r="F2220" s="94">
        <f>SUMIFS('Details local delivery'!M:M,'Details local delivery'!G:G,'RECAP Delivery Plan '!A2220)</f>
        <v>0</v>
      </c>
      <c r="G2220" s="94" t="e">
        <f>VLOOKUP(A2220,'Details local delivery'!B:J,9,0)</f>
        <v>#N/A</v>
      </c>
      <c r="H2220" s="95">
        <f>SUMIFS('Details local delivery'!K:K,'Details local delivery'!G:G,'RECAP Delivery Plan '!A2220)</f>
        <v>0</v>
      </c>
      <c r="I2220" s="96">
        <f>SUMIFS('Details local delivery'!Y:Y,'Details local delivery'!B:B,A:A)</f>
        <v>0</v>
      </c>
      <c r="J2220" s="97" t="e">
        <f>AVERAGEIFS('Details local delivery'!W:W,'Details local delivery'!B:B,A2220)</f>
        <v>#DIV/0!</v>
      </c>
      <c r="K2220" s="96">
        <f>_xlfn.MAXIFS('Details local delivery'!Z:Z,'Details local delivery'!B:B,A2220)</f>
        <v>0</v>
      </c>
      <c r="L2220" s="96">
        <f>_xlfn.MAXIFS('Details local delivery'!AA:AA,'Details local delivery'!B:B,A2220)</f>
        <v>0</v>
      </c>
      <c r="M2220" s="96">
        <f>_xlfn.MAXIFS('Details local delivery'!AB:AB,'Details local delivery'!B:B,A2220)</f>
        <v>0</v>
      </c>
      <c r="N2220" s="104" t="e">
        <f t="shared" si="337"/>
        <v>#N/A</v>
      </c>
      <c r="O2220" s="104" t="e">
        <f t="shared" si="338"/>
        <v>#N/A</v>
      </c>
      <c r="P2220" s="99">
        <f t="shared" si="339"/>
        <v>0</v>
      </c>
      <c r="Q2220" s="100">
        <f t="shared" si="340"/>
        <v>0</v>
      </c>
      <c r="R2220" s="105" t="e">
        <f t="shared" si="341"/>
        <v>#DIV/0!</v>
      </c>
      <c r="S2220" s="101" t="e">
        <f t="shared" si="342"/>
        <v>#N/A</v>
      </c>
      <c r="T2220" s="102"/>
      <c r="U2220" s="107"/>
      <c r="V2220" s="5"/>
    </row>
    <row r="2221" spans="1:22" ht="15.6" hidden="1" x14ac:dyDescent="0.3">
      <c r="A2221" s="18"/>
      <c r="B2221" s="92" t="str">
        <f>+IFERROR(VLOOKUP(A2221,'Details local delivery'!B:C,2,0),"-")</f>
        <v>-</v>
      </c>
      <c r="C2221" s="93" t="str">
        <f t="shared" si="336"/>
        <v>-</v>
      </c>
      <c r="D2221" s="94" t="str">
        <f>+IFERROR(VLOOKUP(A2221,'Details local delivery'!B:E,4,0),"-")</f>
        <v>-</v>
      </c>
      <c r="E2221" s="94" t="e">
        <f>VLOOKUP(A2221,'Details local delivery'!B:L,11,0)</f>
        <v>#N/A</v>
      </c>
      <c r="F2221" s="94">
        <f>SUMIFS('Details local delivery'!M:M,'Details local delivery'!G:G,'RECAP Delivery Plan '!A2221)</f>
        <v>0</v>
      </c>
      <c r="G2221" s="94" t="e">
        <f>VLOOKUP(A2221,'Details local delivery'!B:J,9,0)</f>
        <v>#N/A</v>
      </c>
      <c r="H2221" s="95">
        <f>SUMIFS('Details local delivery'!K:K,'Details local delivery'!G:G,'RECAP Delivery Plan '!A2221)</f>
        <v>0</v>
      </c>
      <c r="I2221" s="96">
        <f>SUMIFS('Details local delivery'!Y:Y,'Details local delivery'!B:B,A:A)</f>
        <v>0</v>
      </c>
      <c r="J2221" s="97" t="e">
        <f>AVERAGEIFS('Details local delivery'!W:W,'Details local delivery'!B:B,A2221)</f>
        <v>#DIV/0!</v>
      </c>
      <c r="K2221" s="96">
        <f>_xlfn.MAXIFS('Details local delivery'!Z:Z,'Details local delivery'!B:B,A2221)</f>
        <v>0</v>
      </c>
      <c r="L2221" s="96">
        <f>_xlfn.MAXIFS('Details local delivery'!AA:AA,'Details local delivery'!B:B,A2221)</f>
        <v>0</v>
      </c>
      <c r="M2221" s="96">
        <f>_xlfn.MAXIFS('Details local delivery'!AB:AB,'Details local delivery'!B:B,A2221)</f>
        <v>0</v>
      </c>
      <c r="N2221" s="104" t="e">
        <f t="shared" si="337"/>
        <v>#N/A</v>
      </c>
      <c r="O2221" s="104" t="e">
        <f t="shared" si="338"/>
        <v>#N/A</v>
      </c>
      <c r="P2221" s="99">
        <f t="shared" si="339"/>
        <v>0</v>
      </c>
      <c r="Q2221" s="100">
        <f t="shared" si="340"/>
        <v>0</v>
      </c>
      <c r="R2221" s="105" t="e">
        <f t="shared" si="341"/>
        <v>#DIV/0!</v>
      </c>
      <c r="S2221" s="101" t="e">
        <f t="shared" si="342"/>
        <v>#N/A</v>
      </c>
      <c r="T2221" s="102"/>
      <c r="U2221" s="107"/>
      <c r="V2221" s="5"/>
    </row>
    <row r="2222" spans="1:22" ht="15.6" hidden="1" x14ac:dyDescent="0.3">
      <c r="A2222" s="18"/>
      <c r="B2222" s="92" t="str">
        <f>+IFERROR(VLOOKUP(A2222,'Details local delivery'!B:C,2,0),"-")</f>
        <v>-</v>
      </c>
      <c r="C2222" s="93" t="str">
        <f t="shared" si="336"/>
        <v>-</v>
      </c>
      <c r="D2222" s="94" t="str">
        <f>+IFERROR(VLOOKUP(A2222,'Details local delivery'!B:E,4,0),"-")</f>
        <v>-</v>
      </c>
      <c r="E2222" s="94" t="e">
        <f>VLOOKUP(A2222,'Details local delivery'!B:L,11,0)</f>
        <v>#N/A</v>
      </c>
      <c r="F2222" s="94">
        <f>SUMIFS('Details local delivery'!M:M,'Details local delivery'!G:G,'RECAP Delivery Plan '!A2222)</f>
        <v>0</v>
      </c>
      <c r="G2222" s="94" t="e">
        <f>VLOOKUP(A2222,'Details local delivery'!B:J,9,0)</f>
        <v>#N/A</v>
      </c>
      <c r="H2222" s="95">
        <f>SUMIFS('Details local delivery'!K:K,'Details local delivery'!G:G,'RECAP Delivery Plan '!A2222)</f>
        <v>0</v>
      </c>
      <c r="I2222" s="96">
        <f>SUMIFS('Details local delivery'!Y:Y,'Details local delivery'!B:B,A:A)</f>
        <v>0</v>
      </c>
      <c r="J2222" s="97" t="e">
        <f>AVERAGEIFS('Details local delivery'!W:W,'Details local delivery'!B:B,A2222)</f>
        <v>#DIV/0!</v>
      </c>
      <c r="K2222" s="96">
        <f>_xlfn.MAXIFS('Details local delivery'!Z:Z,'Details local delivery'!B:B,A2222)</f>
        <v>0</v>
      </c>
      <c r="L2222" s="96">
        <f>_xlfn.MAXIFS('Details local delivery'!AA:AA,'Details local delivery'!B:B,A2222)</f>
        <v>0</v>
      </c>
      <c r="M2222" s="96">
        <f>_xlfn.MAXIFS('Details local delivery'!AB:AB,'Details local delivery'!B:B,A2222)</f>
        <v>0</v>
      </c>
      <c r="N2222" s="104" t="e">
        <f t="shared" si="337"/>
        <v>#N/A</v>
      </c>
      <c r="O2222" s="104" t="e">
        <f t="shared" si="338"/>
        <v>#N/A</v>
      </c>
      <c r="P2222" s="99">
        <f t="shared" si="339"/>
        <v>0</v>
      </c>
      <c r="Q2222" s="100">
        <f t="shared" si="340"/>
        <v>0</v>
      </c>
      <c r="R2222" s="105" t="e">
        <f t="shared" si="341"/>
        <v>#DIV/0!</v>
      </c>
      <c r="S2222" s="101" t="e">
        <f t="shared" si="342"/>
        <v>#N/A</v>
      </c>
      <c r="T2222" s="102"/>
      <c r="U2222" s="107"/>
      <c r="V2222" s="5"/>
    </row>
    <row r="2223" spans="1:22" ht="15.6" hidden="1" x14ac:dyDescent="0.3">
      <c r="A2223" s="18"/>
      <c r="B2223" s="92" t="str">
        <f>+IFERROR(VLOOKUP(A2223,'Details local delivery'!B:C,2,0),"-")</f>
        <v>-</v>
      </c>
      <c r="C2223" s="93" t="str">
        <f t="shared" si="336"/>
        <v>-</v>
      </c>
      <c r="D2223" s="94" t="str">
        <f>+IFERROR(VLOOKUP(A2223,'Details local delivery'!B:E,4,0),"-")</f>
        <v>-</v>
      </c>
      <c r="E2223" s="94" t="e">
        <f>VLOOKUP(A2223,'Details local delivery'!B:L,11,0)</f>
        <v>#N/A</v>
      </c>
      <c r="F2223" s="94">
        <f>SUMIFS('Details local delivery'!M:M,'Details local delivery'!G:G,'RECAP Delivery Plan '!A2223)</f>
        <v>0</v>
      </c>
      <c r="G2223" s="94" t="e">
        <f>VLOOKUP(A2223,'Details local delivery'!B:J,9,0)</f>
        <v>#N/A</v>
      </c>
      <c r="H2223" s="95">
        <f>SUMIFS('Details local delivery'!K:K,'Details local delivery'!G:G,'RECAP Delivery Plan '!A2223)</f>
        <v>0</v>
      </c>
      <c r="I2223" s="96">
        <f>SUMIFS('Details local delivery'!Y:Y,'Details local delivery'!B:B,A:A)</f>
        <v>0</v>
      </c>
      <c r="J2223" s="97" t="e">
        <f>AVERAGEIFS('Details local delivery'!W:W,'Details local delivery'!B:B,A2223)</f>
        <v>#DIV/0!</v>
      </c>
      <c r="K2223" s="96">
        <f>_xlfn.MAXIFS('Details local delivery'!Z:Z,'Details local delivery'!B:B,A2223)</f>
        <v>0</v>
      </c>
      <c r="L2223" s="96">
        <f>_xlfn.MAXIFS('Details local delivery'!AA:AA,'Details local delivery'!B:B,A2223)</f>
        <v>0</v>
      </c>
      <c r="M2223" s="96">
        <f>_xlfn.MAXIFS('Details local delivery'!AB:AB,'Details local delivery'!B:B,A2223)</f>
        <v>0</v>
      </c>
      <c r="N2223" s="104" t="e">
        <f t="shared" si="337"/>
        <v>#N/A</v>
      </c>
      <c r="O2223" s="104" t="e">
        <f t="shared" si="338"/>
        <v>#N/A</v>
      </c>
      <c r="P2223" s="99">
        <f t="shared" si="339"/>
        <v>0</v>
      </c>
      <c r="Q2223" s="100">
        <f t="shared" si="340"/>
        <v>0</v>
      </c>
      <c r="R2223" s="105" t="e">
        <f t="shared" si="341"/>
        <v>#DIV/0!</v>
      </c>
      <c r="S2223" s="101" t="e">
        <f t="shared" si="342"/>
        <v>#N/A</v>
      </c>
      <c r="T2223" s="102"/>
      <c r="U2223" s="107"/>
      <c r="V2223" s="5"/>
    </row>
    <row r="2224" spans="1:22" ht="15.6" hidden="1" x14ac:dyDescent="0.3">
      <c r="A2224" s="18"/>
      <c r="B2224" s="92" t="str">
        <f>+IFERROR(VLOOKUP(A2224,'Details local delivery'!B:C,2,0),"-")</f>
        <v>-</v>
      </c>
      <c r="C2224" s="93" t="str">
        <f t="shared" si="336"/>
        <v>-</v>
      </c>
      <c r="D2224" s="94" t="str">
        <f>+IFERROR(VLOOKUP(A2224,'Details local delivery'!B:E,4,0),"-")</f>
        <v>-</v>
      </c>
      <c r="E2224" s="94" t="e">
        <f>VLOOKUP(A2224,'Details local delivery'!B:L,11,0)</f>
        <v>#N/A</v>
      </c>
      <c r="F2224" s="94">
        <f>SUMIFS('Details local delivery'!M:M,'Details local delivery'!G:G,'RECAP Delivery Plan '!A2224)</f>
        <v>0</v>
      </c>
      <c r="G2224" s="94" t="e">
        <f>VLOOKUP(A2224,'Details local delivery'!B:J,9,0)</f>
        <v>#N/A</v>
      </c>
      <c r="H2224" s="95">
        <f>SUMIFS('Details local delivery'!K:K,'Details local delivery'!G:G,'RECAP Delivery Plan '!A2224)</f>
        <v>0</v>
      </c>
      <c r="I2224" s="96">
        <f>SUMIFS('Details local delivery'!Y:Y,'Details local delivery'!B:B,A:A)</f>
        <v>0</v>
      </c>
      <c r="J2224" s="97" t="e">
        <f>AVERAGEIFS('Details local delivery'!W:W,'Details local delivery'!B:B,A2224)</f>
        <v>#DIV/0!</v>
      </c>
      <c r="K2224" s="96">
        <f>_xlfn.MAXIFS('Details local delivery'!Z:Z,'Details local delivery'!B:B,A2224)</f>
        <v>0</v>
      </c>
      <c r="L2224" s="96">
        <f>_xlfn.MAXIFS('Details local delivery'!AA:AA,'Details local delivery'!B:B,A2224)</f>
        <v>0</v>
      </c>
      <c r="M2224" s="96">
        <f>_xlfn.MAXIFS('Details local delivery'!AB:AB,'Details local delivery'!B:B,A2224)</f>
        <v>0</v>
      </c>
      <c r="N2224" s="104" t="e">
        <f t="shared" si="337"/>
        <v>#N/A</v>
      </c>
      <c r="O2224" s="104" t="e">
        <f t="shared" si="338"/>
        <v>#N/A</v>
      </c>
      <c r="P2224" s="99">
        <f t="shared" si="339"/>
        <v>0</v>
      </c>
      <c r="Q2224" s="100">
        <f t="shared" si="340"/>
        <v>0</v>
      </c>
      <c r="R2224" s="105" t="e">
        <f t="shared" si="341"/>
        <v>#DIV/0!</v>
      </c>
      <c r="S2224" s="101" t="e">
        <f t="shared" si="342"/>
        <v>#N/A</v>
      </c>
      <c r="T2224" s="102"/>
      <c r="U2224" s="107"/>
      <c r="V2224" s="5"/>
    </row>
    <row r="2225" spans="1:22" ht="15.6" hidden="1" x14ac:dyDescent="0.3">
      <c r="A2225" s="18"/>
      <c r="B2225" s="92" t="str">
        <f>+IFERROR(VLOOKUP(A2225,'Details local delivery'!B:C,2,0),"-")</f>
        <v>-</v>
      </c>
      <c r="C2225" s="93" t="str">
        <f t="shared" si="336"/>
        <v>-</v>
      </c>
      <c r="D2225" s="94" t="str">
        <f>+IFERROR(VLOOKUP(A2225,'Details local delivery'!B:E,4,0),"-")</f>
        <v>-</v>
      </c>
      <c r="E2225" s="94" t="e">
        <f>VLOOKUP(A2225,'Details local delivery'!B:L,11,0)</f>
        <v>#N/A</v>
      </c>
      <c r="F2225" s="94">
        <f>SUMIFS('Details local delivery'!M:M,'Details local delivery'!G:G,'RECAP Delivery Plan '!A2225)</f>
        <v>0</v>
      </c>
      <c r="G2225" s="94" t="e">
        <f>VLOOKUP(A2225,'Details local delivery'!B:J,9,0)</f>
        <v>#N/A</v>
      </c>
      <c r="H2225" s="95">
        <f>SUMIFS('Details local delivery'!K:K,'Details local delivery'!G:G,'RECAP Delivery Plan '!A2225)</f>
        <v>0</v>
      </c>
      <c r="I2225" s="96">
        <f>SUMIFS('Details local delivery'!Y:Y,'Details local delivery'!B:B,A:A)</f>
        <v>0</v>
      </c>
      <c r="J2225" s="97" t="e">
        <f>AVERAGEIFS('Details local delivery'!W:W,'Details local delivery'!B:B,A2225)</f>
        <v>#DIV/0!</v>
      </c>
      <c r="K2225" s="96">
        <f>_xlfn.MAXIFS('Details local delivery'!Z:Z,'Details local delivery'!B:B,A2225)</f>
        <v>0</v>
      </c>
      <c r="L2225" s="96">
        <f>_xlfn.MAXIFS('Details local delivery'!AA:AA,'Details local delivery'!B:B,A2225)</f>
        <v>0</v>
      </c>
      <c r="M2225" s="96">
        <f>_xlfn.MAXIFS('Details local delivery'!AB:AB,'Details local delivery'!B:B,A2225)</f>
        <v>0</v>
      </c>
      <c r="N2225" s="104" t="e">
        <f t="shared" si="337"/>
        <v>#N/A</v>
      </c>
      <c r="O2225" s="104" t="e">
        <f t="shared" si="338"/>
        <v>#N/A</v>
      </c>
      <c r="P2225" s="99">
        <f t="shared" si="339"/>
        <v>0</v>
      </c>
      <c r="Q2225" s="100">
        <f t="shared" si="340"/>
        <v>0</v>
      </c>
      <c r="R2225" s="105" t="e">
        <f t="shared" si="341"/>
        <v>#DIV/0!</v>
      </c>
      <c r="S2225" s="101" t="e">
        <f t="shared" si="342"/>
        <v>#N/A</v>
      </c>
      <c r="T2225" s="102"/>
      <c r="U2225" s="107"/>
      <c r="V2225" s="5"/>
    </row>
    <row r="2226" spans="1:22" ht="15.6" hidden="1" x14ac:dyDescent="0.3">
      <c r="A2226" s="18"/>
      <c r="B2226" s="92" t="str">
        <f>+IFERROR(VLOOKUP(A2226,'Details local delivery'!B:C,2,0),"-")</f>
        <v>-</v>
      </c>
      <c r="C2226" s="93" t="str">
        <f t="shared" si="336"/>
        <v>-</v>
      </c>
      <c r="D2226" s="94" t="str">
        <f>+IFERROR(VLOOKUP(A2226,'Details local delivery'!B:E,4,0),"-")</f>
        <v>-</v>
      </c>
      <c r="E2226" s="94" t="e">
        <f>VLOOKUP(A2226,'Details local delivery'!B:L,11,0)</f>
        <v>#N/A</v>
      </c>
      <c r="F2226" s="94">
        <f>SUMIFS('Details local delivery'!M:M,'Details local delivery'!G:G,'RECAP Delivery Plan '!A2226)</f>
        <v>0</v>
      </c>
      <c r="G2226" s="94" t="e">
        <f>VLOOKUP(A2226,'Details local delivery'!B:J,9,0)</f>
        <v>#N/A</v>
      </c>
      <c r="H2226" s="95">
        <f>SUMIFS('Details local delivery'!K:K,'Details local delivery'!G:G,'RECAP Delivery Plan '!A2226)</f>
        <v>0</v>
      </c>
      <c r="I2226" s="96">
        <f>SUMIFS('Details local delivery'!Y:Y,'Details local delivery'!B:B,A:A)</f>
        <v>0</v>
      </c>
      <c r="J2226" s="97" t="e">
        <f>AVERAGEIFS('Details local delivery'!W:W,'Details local delivery'!B:B,A2226)</f>
        <v>#DIV/0!</v>
      </c>
      <c r="K2226" s="96">
        <f>_xlfn.MAXIFS('Details local delivery'!Z:Z,'Details local delivery'!B:B,A2226)</f>
        <v>0</v>
      </c>
      <c r="L2226" s="96">
        <f>_xlfn.MAXIFS('Details local delivery'!AA:AA,'Details local delivery'!B:B,A2226)</f>
        <v>0</v>
      </c>
      <c r="M2226" s="96">
        <f>_xlfn.MAXIFS('Details local delivery'!AB:AB,'Details local delivery'!B:B,A2226)</f>
        <v>0</v>
      </c>
      <c r="N2226" s="104" t="e">
        <f t="shared" si="337"/>
        <v>#N/A</v>
      </c>
      <c r="O2226" s="104" t="e">
        <f t="shared" si="338"/>
        <v>#N/A</v>
      </c>
      <c r="P2226" s="99">
        <f t="shared" si="339"/>
        <v>0</v>
      </c>
      <c r="Q2226" s="100">
        <f t="shared" si="340"/>
        <v>0</v>
      </c>
      <c r="R2226" s="105" t="e">
        <f t="shared" si="341"/>
        <v>#DIV/0!</v>
      </c>
      <c r="S2226" s="101" t="e">
        <f t="shared" si="342"/>
        <v>#N/A</v>
      </c>
      <c r="T2226" s="102"/>
      <c r="U2226" s="107"/>
      <c r="V2226" s="5"/>
    </row>
    <row r="2227" spans="1:22" ht="15.6" hidden="1" x14ac:dyDescent="0.3">
      <c r="A2227" s="18"/>
      <c r="B2227" s="92" t="str">
        <f>+IFERROR(VLOOKUP(A2227,'Details local delivery'!B:C,2,0),"-")</f>
        <v>-</v>
      </c>
      <c r="C2227" s="93" t="str">
        <f t="shared" si="336"/>
        <v>-</v>
      </c>
      <c r="D2227" s="94" t="str">
        <f>+IFERROR(VLOOKUP(A2227,'Details local delivery'!B:E,4,0),"-")</f>
        <v>-</v>
      </c>
      <c r="E2227" s="94" t="e">
        <f>VLOOKUP(A2227,'Details local delivery'!B:L,11,0)</f>
        <v>#N/A</v>
      </c>
      <c r="F2227" s="94">
        <f>SUMIFS('Details local delivery'!M:M,'Details local delivery'!G:G,'RECAP Delivery Plan '!A2227)</f>
        <v>0</v>
      </c>
      <c r="G2227" s="94" t="e">
        <f>VLOOKUP(A2227,'Details local delivery'!B:J,9,0)</f>
        <v>#N/A</v>
      </c>
      <c r="H2227" s="95">
        <f>SUMIFS('Details local delivery'!K:K,'Details local delivery'!G:G,'RECAP Delivery Plan '!A2227)</f>
        <v>0</v>
      </c>
      <c r="I2227" s="96">
        <f>SUMIFS('Details local delivery'!Y:Y,'Details local delivery'!B:B,A:A)</f>
        <v>0</v>
      </c>
      <c r="J2227" s="97" t="e">
        <f>AVERAGEIFS('Details local delivery'!W:W,'Details local delivery'!B:B,A2227)</f>
        <v>#DIV/0!</v>
      </c>
      <c r="K2227" s="96">
        <f>_xlfn.MAXIFS('Details local delivery'!Z:Z,'Details local delivery'!B:B,A2227)</f>
        <v>0</v>
      </c>
      <c r="L2227" s="96">
        <f>_xlfn.MAXIFS('Details local delivery'!AA:AA,'Details local delivery'!B:B,A2227)</f>
        <v>0</v>
      </c>
      <c r="M2227" s="96">
        <f>_xlfn.MAXIFS('Details local delivery'!AB:AB,'Details local delivery'!B:B,A2227)</f>
        <v>0</v>
      </c>
      <c r="N2227" s="104" t="e">
        <f t="shared" si="337"/>
        <v>#N/A</v>
      </c>
      <c r="O2227" s="104" t="e">
        <f t="shared" si="338"/>
        <v>#N/A</v>
      </c>
      <c r="P2227" s="99">
        <f t="shared" si="339"/>
        <v>0</v>
      </c>
      <c r="Q2227" s="100">
        <f t="shared" si="340"/>
        <v>0</v>
      </c>
      <c r="R2227" s="105" t="e">
        <f t="shared" si="341"/>
        <v>#DIV/0!</v>
      </c>
      <c r="S2227" s="101" t="e">
        <f t="shared" si="342"/>
        <v>#N/A</v>
      </c>
      <c r="T2227" s="102"/>
      <c r="U2227" s="107"/>
      <c r="V2227" s="5"/>
    </row>
    <row r="2228" spans="1:22" ht="15.6" hidden="1" x14ac:dyDescent="0.3">
      <c r="A2228" s="18"/>
      <c r="B2228" s="92" t="str">
        <f>+IFERROR(VLOOKUP(A2228,'Details local delivery'!B:C,2,0),"-")</f>
        <v>-</v>
      </c>
      <c r="C2228" s="93" t="str">
        <f t="shared" si="336"/>
        <v>-</v>
      </c>
      <c r="D2228" s="94" t="str">
        <f>+IFERROR(VLOOKUP(A2228,'Details local delivery'!B:E,4,0),"-")</f>
        <v>-</v>
      </c>
      <c r="E2228" s="94" t="e">
        <f>VLOOKUP(A2228,'Details local delivery'!B:L,11,0)</f>
        <v>#N/A</v>
      </c>
      <c r="F2228" s="94">
        <f>SUMIFS('Details local delivery'!M:M,'Details local delivery'!G:G,'RECAP Delivery Plan '!A2228)</f>
        <v>0</v>
      </c>
      <c r="G2228" s="94" t="e">
        <f>VLOOKUP(A2228,'Details local delivery'!B:J,9,0)</f>
        <v>#N/A</v>
      </c>
      <c r="H2228" s="95">
        <f>SUMIFS('Details local delivery'!K:K,'Details local delivery'!G:G,'RECAP Delivery Plan '!A2228)</f>
        <v>0</v>
      </c>
      <c r="I2228" s="96">
        <f>SUMIFS('Details local delivery'!Y:Y,'Details local delivery'!B:B,A:A)</f>
        <v>0</v>
      </c>
      <c r="J2228" s="97" t="e">
        <f>AVERAGEIFS('Details local delivery'!W:W,'Details local delivery'!B:B,A2228)</f>
        <v>#DIV/0!</v>
      </c>
      <c r="K2228" s="96">
        <f>_xlfn.MAXIFS('Details local delivery'!Z:Z,'Details local delivery'!B:B,A2228)</f>
        <v>0</v>
      </c>
      <c r="L2228" s="96">
        <f>_xlfn.MAXIFS('Details local delivery'!AA:AA,'Details local delivery'!B:B,A2228)</f>
        <v>0</v>
      </c>
      <c r="M2228" s="96">
        <f>_xlfn.MAXIFS('Details local delivery'!AB:AB,'Details local delivery'!B:B,A2228)</f>
        <v>0</v>
      </c>
      <c r="N2228" s="104" t="e">
        <f t="shared" si="337"/>
        <v>#N/A</v>
      </c>
      <c r="O2228" s="104" t="e">
        <f t="shared" si="338"/>
        <v>#N/A</v>
      </c>
      <c r="P2228" s="99">
        <f t="shared" si="339"/>
        <v>0</v>
      </c>
      <c r="Q2228" s="100">
        <f t="shared" si="340"/>
        <v>0</v>
      </c>
      <c r="R2228" s="105" t="e">
        <f t="shared" si="341"/>
        <v>#DIV/0!</v>
      </c>
      <c r="S2228" s="101" t="e">
        <f t="shared" si="342"/>
        <v>#N/A</v>
      </c>
      <c r="T2228" s="102"/>
      <c r="U2228" s="107"/>
      <c r="V2228" s="5"/>
    </row>
    <row r="2229" spans="1:22" ht="15.6" hidden="1" x14ac:dyDescent="0.3">
      <c r="A2229" s="18"/>
      <c r="B2229" s="92" t="str">
        <f>+IFERROR(VLOOKUP(A2229,'Details local delivery'!B:C,2,0),"-")</f>
        <v>-</v>
      </c>
      <c r="C2229" s="93" t="str">
        <f t="shared" si="336"/>
        <v>-</v>
      </c>
      <c r="D2229" s="94" t="str">
        <f>+IFERROR(VLOOKUP(A2229,'Details local delivery'!B:E,4,0),"-")</f>
        <v>-</v>
      </c>
      <c r="E2229" s="94" t="e">
        <f>VLOOKUP(A2229,'Details local delivery'!B:L,11,0)</f>
        <v>#N/A</v>
      </c>
      <c r="F2229" s="94">
        <f>SUMIFS('Details local delivery'!M:M,'Details local delivery'!G:G,'RECAP Delivery Plan '!A2229)</f>
        <v>0</v>
      </c>
      <c r="G2229" s="94" t="e">
        <f>VLOOKUP(A2229,'Details local delivery'!B:J,9,0)</f>
        <v>#N/A</v>
      </c>
      <c r="H2229" s="95">
        <f>SUMIFS('Details local delivery'!K:K,'Details local delivery'!G:G,'RECAP Delivery Plan '!A2229)</f>
        <v>0</v>
      </c>
      <c r="I2229" s="96">
        <f>SUMIFS('Details local delivery'!Y:Y,'Details local delivery'!B:B,A:A)</f>
        <v>0</v>
      </c>
      <c r="J2229" s="97" t="e">
        <f>AVERAGEIFS('Details local delivery'!W:W,'Details local delivery'!B:B,A2229)</f>
        <v>#DIV/0!</v>
      </c>
      <c r="K2229" s="96">
        <f>_xlfn.MAXIFS('Details local delivery'!Z:Z,'Details local delivery'!B:B,A2229)</f>
        <v>0</v>
      </c>
      <c r="L2229" s="96">
        <f>_xlfn.MAXIFS('Details local delivery'!AA:AA,'Details local delivery'!B:B,A2229)</f>
        <v>0</v>
      </c>
      <c r="M2229" s="96">
        <f>_xlfn.MAXIFS('Details local delivery'!AB:AB,'Details local delivery'!B:B,A2229)</f>
        <v>0</v>
      </c>
      <c r="N2229" s="104" t="e">
        <f t="shared" si="337"/>
        <v>#N/A</v>
      </c>
      <c r="O2229" s="104" t="e">
        <f t="shared" si="338"/>
        <v>#N/A</v>
      </c>
      <c r="P2229" s="99">
        <f t="shared" si="339"/>
        <v>0</v>
      </c>
      <c r="Q2229" s="100">
        <f t="shared" si="340"/>
        <v>0</v>
      </c>
      <c r="R2229" s="105" t="e">
        <f t="shared" si="341"/>
        <v>#DIV/0!</v>
      </c>
      <c r="S2229" s="101" t="e">
        <f t="shared" si="342"/>
        <v>#N/A</v>
      </c>
      <c r="T2229" s="102"/>
      <c r="U2229" s="107"/>
      <c r="V2229" s="5"/>
    </row>
    <row r="2230" spans="1:22" ht="15.6" hidden="1" x14ac:dyDescent="0.3">
      <c r="A2230" s="18"/>
      <c r="B2230" s="92" t="str">
        <f>+IFERROR(VLOOKUP(A2230,'Details local delivery'!B:C,2,0),"-")</f>
        <v>-</v>
      </c>
      <c r="C2230" s="93" t="str">
        <f t="shared" si="336"/>
        <v>-</v>
      </c>
      <c r="D2230" s="94" t="str">
        <f>+IFERROR(VLOOKUP(A2230,'Details local delivery'!B:E,4,0),"-")</f>
        <v>-</v>
      </c>
      <c r="E2230" s="94" t="e">
        <f>VLOOKUP(A2230,'Details local delivery'!B:L,11,0)</f>
        <v>#N/A</v>
      </c>
      <c r="F2230" s="94">
        <f>SUMIFS('Details local delivery'!M:M,'Details local delivery'!G:G,'RECAP Delivery Plan '!A2230)</f>
        <v>0</v>
      </c>
      <c r="G2230" s="94" t="e">
        <f>VLOOKUP(A2230,'Details local delivery'!B:J,9,0)</f>
        <v>#N/A</v>
      </c>
      <c r="H2230" s="95">
        <f>SUMIFS('Details local delivery'!K:K,'Details local delivery'!G:G,'RECAP Delivery Plan '!A2230)</f>
        <v>0</v>
      </c>
      <c r="I2230" s="96">
        <f>SUMIFS('Details local delivery'!Y:Y,'Details local delivery'!B:B,A:A)</f>
        <v>0</v>
      </c>
      <c r="J2230" s="97" t="e">
        <f>AVERAGEIFS('Details local delivery'!W:W,'Details local delivery'!B:B,A2230)</f>
        <v>#DIV/0!</v>
      </c>
      <c r="K2230" s="96">
        <f>_xlfn.MAXIFS('Details local delivery'!Z:Z,'Details local delivery'!B:B,A2230)</f>
        <v>0</v>
      </c>
      <c r="L2230" s="96">
        <f>_xlfn.MAXIFS('Details local delivery'!AA:AA,'Details local delivery'!B:B,A2230)</f>
        <v>0</v>
      </c>
      <c r="M2230" s="96">
        <f>_xlfn.MAXIFS('Details local delivery'!AB:AB,'Details local delivery'!B:B,A2230)</f>
        <v>0</v>
      </c>
      <c r="N2230" s="104" t="e">
        <f t="shared" si="337"/>
        <v>#N/A</v>
      </c>
      <c r="O2230" s="104" t="e">
        <f t="shared" si="338"/>
        <v>#N/A</v>
      </c>
      <c r="P2230" s="99">
        <f t="shared" si="339"/>
        <v>0</v>
      </c>
      <c r="Q2230" s="100">
        <f t="shared" si="340"/>
        <v>0</v>
      </c>
      <c r="R2230" s="105" t="e">
        <f t="shared" si="341"/>
        <v>#DIV/0!</v>
      </c>
      <c r="S2230" s="101" t="e">
        <f t="shared" si="342"/>
        <v>#N/A</v>
      </c>
      <c r="T2230" s="102"/>
      <c r="U2230" s="107"/>
      <c r="V2230" s="5"/>
    </row>
    <row r="2231" spans="1:22" ht="15.6" hidden="1" x14ac:dyDescent="0.3">
      <c r="A2231" s="18"/>
      <c r="B2231" s="92" t="str">
        <f>+IFERROR(VLOOKUP(A2231,'Details local delivery'!B:C,2,0),"-")</f>
        <v>-</v>
      </c>
      <c r="C2231" s="93" t="str">
        <f t="shared" si="336"/>
        <v>-</v>
      </c>
      <c r="D2231" s="94" t="str">
        <f>+IFERROR(VLOOKUP(A2231,'Details local delivery'!B:E,4,0),"-")</f>
        <v>-</v>
      </c>
      <c r="E2231" s="94" t="e">
        <f>VLOOKUP(A2231,'Details local delivery'!B:L,11,0)</f>
        <v>#N/A</v>
      </c>
      <c r="F2231" s="94">
        <f>SUMIFS('Details local delivery'!M:M,'Details local delivery'!G:G,'RECAP Delivery Plan '!A2231)</f>
        <v>0</v>
      </c>
      <c r="G2231" s="94" t="e">
        <f>VLOOKUP(A2231,'Details local delivery'!B:J,9,0)</f>
        <v>#N/A</v>
      </c>
      <c r="H2231" s="95">
        <f>SUMIFS('Details local delivery'!K:K,'Details local delivery'!G:G,'RECAP Delivery Plan '!A2231)</f>
        <v>0</v>
      </c>
      <c r="I2231" s="96">
        <f>SUMIFS('Details local delivery'!Y:Y,'Details local delivery'!B:B,A:A)</f>
        <v>0</v>
      </c>
      <c r="J2231" s="97" t="e">
        <f>AVERAGEIFS('Details local delivery'!W:W,'Details local delivery'!B:B,A2231)</f>
        <v>#DIV/0!</v>
      </c>
      <c r="K2231" s="96">
        <f>_xlfn.MAXIFS('Details local delivery'!Z:Z,'Details local delivery'!B:B,A2231)</f>
        <v>0</v>
      </c>
      <c r="L2231" s="96">
        <f>_xlfn.MAXIFS('Details local delivery'!AA:AA,'Details local delivery'!B:B,A2231)</f>
        <v>0</v>
      </c>
      <c r="M2231" s="96">
        <f>_xlfn.MAXIFS('Details local delivery'!AB:AB,'Details local delivery'!B:B,A2231)</f>
        <v>0</v>
      </c>
      <c r="N2231" s="104" t="e">
        <f t="shared" si="337"/>
        <v>#N/A</v>
      </c>
      <c r="O2231" s="104" t="e">
        <f t="shared" si="338"/>
        <v>#N/A</v>
      </c>
      <c r="P2231" s="99">
        <f t="shared" si="339"/>
        <v>0</v>
      </c>
      <c r="Q2231" s="100">
        <f t="shared" si="340"/>
        <v>0</v>
      </c>
      <c r="R2231" s="105" t="e">
        <f t="shared" si="341"/>
        <v>#DIV/0!</v>
      </c>
      <c r="S2231" s="101" t="e">
        <f t="shared" si="342"/>
        <v>#N/A</v>
      </c>
      <c r="T2231" s="102"/>
      <c r="U2231" s="107"/>
      <c r="V2231" s="5"/>
    </row>
    <row r="2232" spans="1:22" ht="15.6" hidden="1" x14ac:dyDescent="0.3">
      <c r="A2232" s="18"/>
      <c r="B2232" s="92" t="str">
        <f>+IFERROR(VLOOKUP(A2232,'Details local delivery'!B:C,2,0),"-")</f>
        <v>-</v>
      </c>
      <c r="C2232" s="93" t="str">
        <f t="shared" si="336"/>
        <v>-</v>
      </c>
      <c r="D2232" s="94" t="str">
        <f>+IFERROR(VLOOKUP(A2232,'Details local delivery'!B:E,4,0),"-")</f>
        <v>-</v>
      </c>
      <c r="E2232" s="94" t="e">
        <f>VLOOKUP(A2232,'Details local delivery'!B:L,11,0)</f>
        <v>#N/A</v>
      </c>
      <c r="F2232" s="94">
        <f>SUMIFS('Details local delivery'!M:M,'Details local delivery'!G:G,'RECAP Delivery Plan '!A2232)</f>
        <v>0</v>
      </c>
      <c r="G2232" s="94" t="e">
        <f>VLOOKUP(A2232,'Details local delivery'!B:J,9,0)</f>
        <v>#N/A</v>
      </c>
      <c r="H2232" s="95">
        <f>SUMIFS('Details local delivery'!K:K,'Details local delivery'!G:G,'RECAP Delivery Plan '!A2232)</f>
        <v>0</v>
      </c>
      <c r="I2232" s="96">
        <f>SUMIFS('Details local delivery'!Y:Y,'Details local delivery'!B:B,A:A)</f>
        <v>0</v>
      </c>
      <c r="J2232" s="97" t="e">
        <f>AVERAGEIFS('Details local delivery'!W:W,'Details local delivery'!B:B,A2232)</f>
        <v>#DIV/0!</v>
      </c>
      <c r="K2232" s="96">
        <f>_xlfn.MAXIFS('Details local delivery'!Z:Z,'Details local delivery'!B:B,A2232)</f>
        <v>0</v>
      </c>
      <c r="L2232" s="96">
        <f>_xlfn.MAXIFS('Details local delivery'!AA:AA,'Details local delivery'!B:B,A2232)</f>
        <v>0</v>
      </c>
      <c r="M2232" s="96">
        <f>_xlfn.MAXIFS('Details local delivery'!AB:AB,'Details local delivery'!B:B,A2232)</f>
        <v>0</v>
      </c>
      <c r="N2232" s="104" t="e">
        <f t="shared" si="337"/>
        <v>#N/A</v>
      </c>
      <c r="O2232" s="104" t="e">
        <f t="shared" si="338"/>
        <v>#N/A</v>
      </c>
      <c r="P2232" s="99">
        <f t="shared" si="339"/>
        <v>0</v>
      </c>
      <c r="Q2232" s="100">
        <f t="shared" si="340"/>
        <v>0</v>
      </c>
      <c r="R2232" s="105" t="e">
        <f t="shared" si="341"/>
        <v>#DIV/0!</v>
      </c>
      <c r="S2232" s="101" t="e">
        <f t="shared" si="342"/>
        <v>#N/A</v>
      </c>
      <c r="T2232" s="102"/>
      <c r="U2232" s="107"/>
      <c r="V2232" s="5"/>
    </row>
    <row r="2233" spans="1:22" ht="15.6" hidden="1" x14ac:dyDescent="0.3">
      <c r="A2233" s="18"/>
      <c r="B2233" s="92" t="str">
        <f>+IFERROR(VLOOKUP(A2233,'Details local delivery'!B:C,2,0),"-")</f>
        <v>-</v>
      </c>
      <c r="C2233" s="93" t="str">
        <f t="shared" ref="C2233:C2296" si="343">B2233</f>
        <v>-</v>
      </c>
      <c r="D2233" s="94" t="str">
        <f>+IFERROR(VLOOKUP(A2233,'Details local delivery'!B:E,4,0),"-")</f>
        <v>-</v>
      </c>
      <c r="E2233" s="94" t="e">
        <f>VLOOKUP(A2233,'Details local delivery'!B:L,11,0)</f>
        <v>#N/A</v>
      </c>
      <c r="F2233" s="94">
        <f>SUMIFS('Details local delivery'!M:M,'Details local delivery'!G:G,'RECAP Delivery Plan '!A2233)</f>
        <v>0</v>
      </c>
      <c r="G2233" s="94" t="e">
        <f>VLOOKUP(A2233,'Details local delivery'!B:J,9,0)</f>
        <v>#N/A</v>
      </c>
      <c r="H2233" s="95">
        <f>SUMIFS('Details local delivery'!K:K,'Details local delivery'!G:G,'RECAP Delivery Plan '!A2233)</f>
        <v>0</v>
      </c>
      <c r="I2233" s="96">
        <f>SUMIFS('Details local delivery'!Y:Y,'Details local delivery'!B:B,A:A)</f>
        <v>0</v>
      </c>
      <c r="J2233" s="97" t="e">
        <f>AVERAGEIFS('Details local delivery'!W:W,'Details local delivery'!B:B,A2233)</f>
        <v>#DIV/0!</v>
      </c>
      <c r="K2233" s="96">
        <f>_xlfn.MAXIFS('Details local delivery'!Z:Z,'Details local delivery'!B:B,A2233)</f>
        <v>0</v>
      </c>
      <c r="L2233" s="96">
        <f>_xlfn.MAXIFS('Details local delivery'!AA:AA,'Details local delivery'!B:B,A2233)</f>
        <v>0</v>
      </c>
      <c r="M2233" s="96">
        <f>_xlfn.MAXIFS('Details local delivery'!AB:AB,'Details local delivery'!B:B,A2233)</f>
        <v>0</v>
      </c>
      <c r="N2233" s="104" t="e">
        <f t="shared" ref="N2233:N2296" si="344">+F2233/E2233</f>
        <v>#N/A</v>
      </c>
      <c r="O2233" s="104" t="e">
        <f t="shared" ref="O2233:O2296" si="345">+H2233/G2233</f>
        <v>#N/A</v>
      </c>
      <c r="P2233" s="99">
        <f t="shared" ref="P2233:P2296" si="346">K2233+L2233+M2233</f>
        <v>0</v>
      </c>
      <c r="Q2233" s="100">
        <f t="shared" ref="Q2233:Q2296" si="347">P2233+I2233</f>
        <v>0</v>
      </c>
      <c r="R2233" s="105" t="e">
        <f t="shared" ref="R2233:R2296" si="348">Q2233/P2233</f>
        <v>#DIV/0!</v>
      </c>
      <c r="S2233" s="101" t="e">
        <f t="shared" ref="S2233:S2296" si="349">MAX(N2233,O2233)</f>
        <v>#N/A</v>
      </c>
      <c r="T2233" s="102"/>
      <c r="U2233" s="107"/>
      <c r="V2233" s="5"/>
    </row>
    <row r="2234" spans="1:22" ht="15.6" hidden="1" x14ac:dyDescent="0.3">
      <c r="A2234" s="18"/>
      <c r="B2234" s="92" t="str">
        <f>+IFERROR(VLOOKUP(A2234,'Details local delivery'!B:C,2,0),"-")</f>
        <v>-</v>
      </c>
      <c r="C2234" s="93" t="str">
        <f t="shared" si="343"/>
        <v>-</v>
      </c>
      <c r="D2234" s="94" t="str">
        <f>+IFERROR(VLOOKUP(A2234,'Details local delivery'!B:E,4,0),"-")</f>
        <v>-</v>
      </c>
      <c r="E2234" s="94" t="e">
        <f>VLOOKUP(A2234,'Details local delivery'!B:L,11,0)</f>
        <v>#N/A</v>
      </c>
      <c r="F2234" s="94">
        <f>SUMIFS('Details local delivery'!M:M,'Details local delivery'!G:G,'RECAP Delivery Plan '!A2234)</f>
        <v>0</v>
      </c>
      <c r="G2234" s="94" t="e">
        <f>VLOOKUP(A2234,'Details local delivery'!B:J,9,0)</f>
        <v>#N/A</v>
      </c>
      <c r="H2234" s="95">
        <f>SUMIFS('Details local delivery'!K:K,'Details local delivery'!G:G,'RECAP Delivery Plan '!A2234)</f>
        <v>0</v>
      </c>
      <c r="I2234" s="96">
        <f>SUMIFS('Details local delivery'!Y:Y,'Details local delivery'!B:B,A:A)</f>
        <v>0</v>
      </c>
      <c r="J2234" s="97" t="e">
        <f>AVERAGEIFS('Details local delivery'!W:W,'Details local delivery'!B:B,A2234)</f>
        <v>#DIV/0!</v>
      </c>
      <c r="K2234" s="96">
        <f>_xlfn.MAXIFS('Details local delivery'!Z:Z,'Details local delivery'!B:B,A2234)</f>
        <v>0</v>
      </c>
      <c r="L2234" s="96">
        <f>_xlfn.MAXIFS('Details local delivery'!AA:AA,'Details local delivery'!B:B,A2234)</f>
        <v>0</v>
      </c>
      <c r="M2234" s="96">
        <f>_xlfn.MAXIFS('Details local delivery'!AB:AB,'Details local delivery'!B:B,A2234)</f>
        <v>0</v>
      </c>
      <c r="N2234" s="104" t="e">
        <f t="shared" si="344"/>
        <v>#N/A</v>
      </c>
      <c r="O2234" s="104" t="e">
        <f t="shared" si="345"/>
        <v>#N/A</v>
      </c>
      <c r="P2234" s="99">
        <f t="shared" si="346"/>
        <v>0</v>
      </c>
      <c r="Q2234" s="100">
        <f t="shared" si="347"/>
        <v>0</v>
      </c>
      <c r="R2234" s="105" t="e">
        <f t="shared" si="348"/>
        <v>#DIV/0!</v>
      </c>
      <c r="S2234" s="101" t="e">
        <f t="shared" si="349"/>
        <v>#N/A</v>
      </c>
      <c r="T2234" s="102"/>
      <c r="U2234" s="107"/>
      <c r="V2234" s="5"/>
    </row>
    <row r="2235" spans="1:22" ht="15.6" hidden="1" x14ac:dyDescent="0.3">
      <c r="A2235" s="18"/>
      <c r="B2235" s="92" t="str">
        <f>+IFERROR(VLOOKUP(A2235,'Details local delivery'!B:C,2,0),"-")</f>
        <v>-</v>
      </c>
      <c r="C2235" s="93" t="str">
        <f t="shared" si="343"/>
        <v>-</v>
      </c>
      <c r="D2235" s="94" t="str">
        <f>+IFERROR(VLOOKUP(A2235,'Details local delivery'!B:E,4,0),"-")</f>
        <v>-</v>
      </c>
      <c r="E2235" s="94" t="e">
        <f>VLOOKUP(A2235,'Details local delivery'!B:L,11,0)</f>
        <v>#N/A</v>
      </c>
      <c r="F2235" s="94">
        <f>SUMIFS('Details local delivery'!M:M,'Details local delivery'!G:G,'RECAP Delivery Plan '!A2235)</f>
        <v>0</v>
      </c>
      <c r="G2235" s="94" t="e">
        <f>VLOOKUP(A2235,'Details local delivery'!B:J,9,0)</f>
        <v>#N/A</v>
      </c>
      <c r="H2235" s="95">
        <f>SUMIFS('Details local delivery'!K:K,'Details local delivery'!G:G,'RECAP Delivery Plan '!A2235)</f>
        <v>0</v>
      </c>
      <c r="I2235" s="96">
        <f>SUMIFS('Details local delivery'!Y:Y,'Details local delivery'!B:B,A:A)</f>
        <v>0</v>
      </c>
      <c r="J2235" s="97" t="e">
        <f>AVERAGEIFS('Details local delivery'!W:W,'Details local delivery'!B:B,A2235)</f>
        <v>#DIV/0!</v>
      </c>
      <c r="K2235" s="96">
        <f>_xlfn.MAXIFS('Details local delivery'!Z:Z,'Details local delivery'!B:B,A2235)</f>
        <v>0</v>
      </c>
      <c r="L2235" s="96">
        <f>_xlfn.MAXIFS('Details local delivery'!AA:AA,'Details local delivery'!B:B,A2235)</f>
        <v>0</v>
      </c>
      <c r="M2235" s="96">
        <f>_xlfn.MAXIFS('Details local delivery'!AB:AB,'Details local delivery'!B:B,A2235)</f>
        <v>0</v>
      </c>
      <c r="N2235" s="104" t="e">
        <f t="shared" si="344"/>
        <v>#N/A</v>
      </c>
      <c r="O2235" s="104" t="e">
        <f t="shared" si="345"/>
        <v>#N/A</v>
      </c>
      <c r="P2235" s="99">
        <f t="shared" si="346"/>
        <v>0</v>
      </c>
      <c r="Q2235" s="100">
        <f t="shared" si="347"/>
        <v>0</v>
      </c>
      <c r="R2235" s="105" t="e">
        <f t="shared" si="348"/>
        <v>#DIV/0!</v>
      </c>
      <c r="S2235" s="101" t="e">
        <f t="shared" si="349"/>
        <v>#N/A</v>
      </c>
      <c r="T2235" s="102"/>
      <c r="U2235" s="107"/>
      <c r="V2235" s="5"/>
    </row>
    <row r="2236" spans="1:22" ht="15.6" hidden="1" x14ac:dyDescent="0.3">
      <c r="A2236" s="18"/>
      <c r="B2236" s="92" t="str">
        <f>+IFERROR(VLOOKUP(A2236,'Details local delivery'!B:C,2,0),"-")</f>
        <v>-</v>
      </c>
      <c r="C2236" s="93" t="str">
        <f t="shared" si="343"/>
        <v>-</v>
      </c>
      <c r="D2236" s="94" t="str">
        <f>+IFERROR(VLOOKUP(A2236,'Details local delivery'!B:E,4,0),"-")</f>
        <v>-</v>
      </c>
      <c r="E2236" s="94" t="e">
        <f>VLOOKUP(A2236,'Details local delivery'!B:L,11,0)</f>
        <v>#N/A</v>
      </c>
      <c r="F2236" s="94">
        <f>SUMIFS('Details local delivery'!M:M,'Details local delivery'!G:G,'RECAP Delivery Plan '!A2236)</f>
        <v>0</v>
      </c>
      <c r="G2236" s="94" t="e">
        <f>VLOOKUP(A2236,'Details local delivery'!B:J,9,0)</f>
        <v>#N/A</v>
      </c>
      <c r="H2236" s="95">
        <f>SUMIFS('Details local delivery'!K:K,'Details local delivery'!G:G,'RECAP Delivery Plan '!A2236)</f>
        <v>0</v>
      </c>
      <c r="I2236" s="96">
        <f>SUMIFS('Details local delivery'!Y:Y,'Details local delivery'!B:B,A:A)</f>
        <v>0</v>
      </c>
      <c r="J2236" s="97" t="e">
        <f>AVERAGEIFS('Details local delivery'!W:W,'Details local delivery'!B:B,A2236)</f>
        <v>#DIV/0!</v>
      </c>
      <c r="K2236" s="96">
        <f>_xlfn.MAXIFS('Details local delivery'!Z:Z,'Details local delivery'!B:B,A2236)</f>
        <v>0</v>
      </c>
      <c r="L2236" s="96">
        <f>_xlfn.MAXIFS('Details local delivery'!AA:AA,'Details local delivery'!B:B,A2236)</f>
        <v>0</v>
      </c>
      <c r="M2236" s="96">
        <f>_xlfn.MAXIFS('Details local delivery'!AB:AB,'Details local delivery'!B:B,A2236)</f>
        <v>0</v>
      </c>
      <c r="N2236" s="104" t="e">
        <f t="shared" si="344"/>
        <v>#N/A</v>
      </c>
      <c r="O2236" s="104" t="e">
        <f t="shared" si="345"/>
        <v>#N/A</v>
      </c>
      <c r="P2236" s="99">
        <f t="shared" si="346"/>
        <v>0</v>
      </c>
      <c r="Q2236" s="100">
        <f t="shared" si="347"/>
        <v>0</v>
      </c>
      <c r="R2236" s="105" t="e">
        <f t="shared" si="348"/>
        <v>#DIV/0!</v>
      </c>
      <c r="S2236" s="101" t="e">
        <f t="shared" si="349"/>
        <v>#N/A</v>
      </c>
      <c r="T2236" s="102"/>
      <c r="U2236" s="107"/>
      <c r="V2236" s="5"/>
    </row>
    <row r="2237" spans="1:22" ht="15.6" hidden="1" x14ac:dyDescent="0.3">
      <c r="A2237" s="18"/>
      <c r="B2237" s="92" t="str">
        <f>+IFERROR(VLOOKUP(A2237,'Details local delivery'!B:C,2,0),"-")</f>
        <v>-</v>
      </c>
      <c r="C2237" s="93" t="str">
        <f t="shared" si="343"/>
        <v>-</v>
      </c>
      <c r="D2237" s="94" t="str">
        <f>+IFERROR(VLOOKUP(A2237,'Details local delivery'!B:E,4,0),"-")</f>
        <v>-</v>
      </c>
      <c r="E2237" s="94" t="e">
        <f>VLOOKUP(A2237,'Details local delivery'!B:L,11,0)</f>
        <v>#N/A</v>
      </c>
      <c r="F2237" s="94">
        <f>SUMIFS('Details local delivery'!M:M,'Details local delivery'!G:G,'RECAP Delivery Plan '!A2237)</f>
        <v>0</v>
      </c>
      <c r="G2237" s="94" t="e">
        <f>VLOOKUP(A2237,'Details local delivery'!B:J,9,0)</f>
        <v>#N/A</v>
      </c>
      <c r="H2237" s="95">
        <f>SUMIFS('Details local delivery'!K:K,'Details local delivery'!G:G,'RECAP Delivery Plan '!A2237)</f>
        <v>0</v>
      </c>
      <c r="I2237" s="96">
        <f>SUMIFS('Details local delivery'!Y:Y,'Details local delivery'!B:B,A:A)</f>
        <v>0</v>
      </c>
      <c r="J2237" s="97" t="e">
        <f>AVERAGEIFS('Details local delivery'!W:W,'Details local delivery'!B:B,A2237)</f>
        <v>#DIV/0!</v>
      </c>
      <c r="K2237" s="96">
        <f>_xlfn.MAXIFS('Details local delivery'!Z:Z,'Details local delivery'!B:B,A2237)</f>
        <v>0</v>
      </c>
      <c r="L2237" s="96">
        <f>_xlfn.MAXIFS('Details local delivery'!AA:AA,'Details local delivery'!B:B,A2237)</f>
        <v>0</v>
      </c>
      <c r="M2237" s="96">
        <f>_xlfn.MAXIFS('Details local delivery'!AB:AB,'Details local delivery'!B:B,A2237)</f>
        <v>0</v>
      </c>
      <c r="N2237" s="104" t="e">
        <f t="shared" si="344"/>
        <v>#N/A</v>
      </c>
      <c r="O2237" s="104" t="e">
        <f t="shared" si="345"/>
        <v>#N/A</v>
      </c>
      <c r="P2237" s="99">
        <f t="shared" si="346"/>
        <v>0</v>
      </c>
      <c r="Q2237" s="100">
        <f t="shared" si="347"/>
        <v>0</v>
      </c>
      <c r="R2237" s="105" t="e">
        <f t="shared" si="348"/>
        <v>#DIV/0!</v>
      </c>
      <c r="S2237" s="101" t="e">
        <f t="shared" si="349"/>
        <v>#N/A</v>
      </c>
      <c r="T2237" s="102"/>
      <c r="U2237" s="107"/>
      <c r="V2237" s="5"/>
    </row>
    <row r="2238" spans="1:22" ht="15.6" hidden="1" x14ac:dyDescent="0.3">
      <c r="A2238" s="18"/>
      <c r="B2238" s="92" t="str">
        <f>+IFERROR(VLOOKUP(A2238,'Details local delivery'!B:C,2,0),"-")</f>
        <v>-</v>
      </c>
      <c r="C2238" s="93" t="str">
        <f t="shared" si="343"/>
        <v>-</v>
      </c>
      <c r="D2238" s="94" t="str">
        <f>+IFERROR(VLOOKUP(A2238,'Details local delivery'!B:E,4,0),"-")</f>
        <v>-</v>
      </c>
      <c r="E2238" s="94" t="e">
        <f>VLOOKUP(A2238,'Details local delivery'!B:L,11,0)</f>
        <v>#N/A</v>
      </c>
      <c r="F2238" s="94">
        <f>SUMIFS('Details local delivery'!M:M,'Details local delivery'!G:G,'RECAP Delivery Plan '!A2238)</f>
        <v>0</v>
      </c>
      <c r="G2238" s="94" t="e">
        <f>VLOOKUP(A2238,'Details local delivery'!B:J,9,0)</f>
        <v>#N/A</v>
      </c>
      <c r="H2238" s="95">
        <f>SUMIFS('Details local delivery'!K:K,'Details local delivery'!G:G,'RECAP Delivery Plan '!A2238)</f>
        <v>0</v>
      </c>
      <c r="I2238" s="96">
        <f>SUMIFS('Details local delivery'!Y:Y,'Details local delivery'!B:B,A:A)</f>
        <v>0</v>
      </c>
      <c r="J2238" s="97" t="e">
        <f>AVERAGEIFS('Details local delivery'!W:W,'Details local delivery'!B:B,A2238)</f>
        <v>#DIV/0!</v>
      </c>
      <c r="K2238" s="96">
        <f>_xlfn.MAXIFS('Details local delivery'!Z:Z,'Details local delivery'!B:B,A2238)</f>
        <v>0</v>
      </c>
      <c r="L2238" s="96">
        <f>_xlfn.MAXIFS('Details local delivery'!AA:AA,'Details local delivery'!B:B,A2238)</f>
        <v>0</v>
      </c>
      <c r="M2238" s="96">
        <f>_xlfn.MAXIFS('Details local delivery'!AB:AB,'Details local delivery'!B:B,A2238)</f>
        <v>0</v>
      </c>
      <c r="N2238" s="104" t="e">
        <f t="shared" si="344"/>
        <v>#N/A</v>
      </c>
      <c r="O2238" s="104" t="e">
        <f t="shared" si="345"/>
        <v>#N/A</v>
      </c>
      <c r="P2238" s="99">
        <f t="shared" si="346"/>
        <v>0</v>
      </c>
      <c r="Q2238" s="100">
        <f t="shared" si="347"/>
        <v>0</v>
      </c>
      <c r="R2238" s="105" t="e">
        <f t="shared" si="348"/>
        <v>#DIV/0!</v>
      </c>
      <c r="S2238" s="101" t="e">
        <f t="shared" si="349"/>
        <v>#N/A</v>
      </c>
      <c r="T2238" s="102"/>
      <c r="U2238" s="107"/>
      <c r="V2238" s="5"/>
    </row>
    <row r="2239" spans="1:22" ht="15.6" hidden="1" x14ac:dyDescent="0.3">
      <c r="A2239" s="18"/>
      <c r="B2239" s="92" t="str">
        <f>+IFERROR(VLOOKUP(A2239,'Details local delivery'!B:C,2,0),"-")</f>
        <v>-</v>
      </c>
      <c r="C2239" s="93" t="str">
        <f t="shared" si="343"/>
        <v>-</v>
      </c>
      <c r="D2239" s="94" t="str">
        <f>+IFERROR(VLOOKUP(A2239,'Details local delivery'!B:E,4,0),"-")</f>
        <v>-</v>
      </c>
      <c r="E2239" s="94" t="e">
        <f>VLOOKUP(A2239,'Details local delivery'!B:L,11,0)</f>
        <v>#N/A</v>
      </c>
      <c r="F2239" s="94">
        <f>SUMIFS('Details local delivery'!M:M,'Details local delivery'!G:G,'RECAP Delivery Plan '!A2239)</f>
        <v>0</v>
      </c>
      <c r="G2239" s="94" t="e">
        <f>VLOOKUP(A2239,'Details local delivery'!B:J,9,0)</f>
        <v>#N/A</v>
      </c>
      <c r="H2239" s="95">
        <f>SUMIFS('Details local delivery'!K:K,'Details local delivery'!G:G,'RECAP Delivery Plan '!A2239)</f>
        <v>0</v>
      </c>
      <c r="I2239" s="96">
        <f>SUMIFS('Details local delivery'!Y:Y,'Details local delivery'!B:B,A:A)</f>
        <v>0</v>
      </c>
      <c r="J2239" s="97" t="e">
        <f>AVERAGEIFS('Details local delivery'!W:W,'Details local delivery'!B:B,A2239)</f>
        <v>#DIV/0!</v>
      </c>
      <c r="K2239" s="96">
        <f>_xlfn.MAXIFS('Details local delivery'!Z:Z,'Details local delivery'!B:B,A2239)</f>
        <v>0</v>
      </c>
      <c r="L2239" s="96">
        <f>_xlfn.MAXIFS('Details local delivery'!AA:AA,'Details local delivery'!B:B,A2239)</f>
        <v>0</v>
      </c>
      <c r="M2239" s="96">
        <f>_xlfn.MAXIFS('Details local delivery'!AB:AB,'Details local delivery'!B:B,A2239)</f>
        <v>0</v>
      </c>
      <c r="N2239" s="104" t="e">
        <f t="shared" si="344"/>
        <v>#N/A</v>
      </c>
      <c r="O2239" s="104" t="e">
        <f t="shared" si="345"/>
        <v>#N/A</v>
      </c>
      <c r="P2239" s="99">
        <f t="shared" si="346"/>
        <v>0</v>
      </c>
      <c r="Q2239" s="100">
        <f t="shared" si="347"/>
        <v>0</v>
      </c>
      <c r="R2239" s="105" t="e">
        <f t="shared" si="348"/>
        <v>#DIV/0!</v>
      </c>
      <c r="S2239" s="101" t="e">
        <f t="shared" si="349"/>
        <v>#N/A</v>
      </c>
      <c r="T2239" s="102"/>
      <c r="U2239" s="107"/>
      <c r="V2239" s="5"/>
    </row>
    <row r="2240" spans="1:22" ht="15.6" hidden="1" x14ac:dyDescent="0.3">
      <c r="A2240" s="18"/>
      <c r="B2240" s="92" t="str">
        <f>+IFERROR(VLOOKUP(A2240,'Details local delivery'!B:C,2,0),"-")</f>
        <v>-</v>
      </c>
      <c r="C2240" s="93" t="str">
        <f t="shared" si="343"/>
        <v>-</v>
      </c>
      <c r="D2240" s="94" t="str">
        <f>+IFERROR(VLOOKUP(A2240,'Details local delivery'!B:E,4,0),"-")</f>
        <v>-</v>
      </c>
      <c r="E2240" s="94" t="e">
        <f>VLOOKUP(A2240,'Details local delivery'!B:L,11,0)</f>
        <v>#N/A</v>
      </c>
      <c r="F2240" s="94">
        <f>SUMIFS('Details local delivery'!M:M,'Details local delivery'!G:G,'RECAP Delivery Plan '!A2240)</f>
        <v>0</v>
      </c>
      <c r="G2240" s="94" t="e">
        <f>VLOOKUP(A2240,'Details local delivery'!B:J,9,0)</f>
        <v>#N/A</v>
      </c>
      <c r="H2240" s="95">
        <f>SUMIFS('Details local delivery'!K:K,'Details local delivery'!G:G,'RECAP Delivery Plan '!A2240)</f>
        <v>0</v>
      </c>
      <c r="I2240" s="96">
        <f>SUMIFS('Details local delivery'!Y:Y,'Details local delivery'!B:B,A:A)</f>
        <v>0</v>
      </c>
      <c r="J2240" s="97" t="e">
        <f>AVERAGEIFS('Details local delivery'!W:W,'Details local delivery'!B:B,A2240)</f>
        <v>#DIV/0!</v>
      </c>
      <c r="K2240" s="96">
        <f>_xlfn.MAXIFS('Details local delivery'!Z:Z,'Details local delivery'!B:B,A2240)</f>
        <v>0</v>
      </c>
      <c r="L2240" s="96">
        <f>_xlfn.MAXIFS('Details local delivery'!AA:AA,'Details local delivery'!B:B,A2240)</f>
        <v>0</v>
      </c>
      <c r="M2240" s="96">
        <f>_xlfn.MAXIFS('Details local delivery'!AB:AB,'Details local delivery'!B:B,A2240)</f>
        <v>0</v>
      </c>
      <c r="N2240" s="104" t="e">
        <f t="shared" si="344"/>
        <v>#N/A</v>
      </c>
      <c r="O2240" s="104" t="e">
        <f t="shared" si="345"/>
        <v>#N/A</v>
      </c>
      <c r="P2240" s="99">
        <f t="shared" si="346"/>
        <v>0</v>
      </c>
      <c r="Q2240" s="100">
        <f t="shared" si="347"/>
        <v>0</v>
      </c>
      <c r="R2240" s="105" t="e">
        <f t="shared" si="348"/>
        <v>#DIV/0!</v>
      </c>
      <c r="S2240" s="101" t="e">
        <f t="shared" si="349"/>
        <v>#N/A</v>
      </c>
      <c r="T2240" s="102"/>
      <c r="U2240" s="107"/>
      <c r="V2240" s="5"/>
    </row>
    <row r="2241" spans="1:22" ht="15.6" hidden="1" x14ac:dyDescent="0.3">
      <c r="A2241" s="18"/>
      <c r="B2241" s="92" t="str">
        <f>+IFERROR(VLOOKUP(A2241,'Details local delivery'!B:C,2,0),"-")</f>
        <v>-</v>
      </c>
      <c r="C2241" s="93" t="str">
        <f t="shared" si="343"/>
        <v>-</v>
      </c>
      <c r="D2241" s="94" t="str">
        <f>+IFERROR(VLOOKUP(A2241,'Details local delivery'!B:E,4,0),"-")</f>
        <v>-</v>
      </c>
      <c r="E2241" s="94" t="e">
        <f>VLOOKUP(A2241,'Details local delivery'!B:L,11,0)</f>
        <v>#N/A</v>
      </c>
      <c r="F2241" s="94">
        <f>SUMIFS('Details local delivery'!M:M,'Details local delivery'!G:G,'RECAP Delivery Plan '!A2241)</f>
        <v>0</v>
      </c>
      <c r="G2241" s="94" t="e">
        <f>VLOOKUP(A2241,'Details local delivery'!B:J,9,0)</f>
        <v>#N/A</v>
      </c>
      <c r="H2241" s="95">
        <f>SUMIFS('Details local delivery'!K:K,'Details local delivery'!G:G,'RECAP Delivery Plan '!A2241)</f>
        <v>0</v>
      </c>
      <c r="I2241" s="96">
        <f>SUMIFS('Details local delivery'!Y:Y,'Details local delivery'!B:B,A:A)</f>
        <v>0</v>
      </c>
      <c r="J2241" s="97" t="e">
        <f>AVERAGEIFS('Details local delivery'!W:W,'Details local delivery'!B:B,A2241)</f>
        <v>#DIV/0!</v>
      </c>
      <c r="K2241" s="96">
        <f>_xlfn.MAXIFS('Details local delivery'!Z:Z,'Details local delivery'!B:B,A2241)</f>
        <v>0</v>
      </c>
      <c r="L2241" s="96">
        <f>_xlfn.MAXIFS('Details local delivery'!AA:AA,'Details local delivery'!B:B,A2241)</f>
        <v>0</v>
      </c>
      <c r="M2241" s="96">
        <f>_xlfn.MAXIFS('Details local delivery'!AB:AB,'Details local delivery'!B:B,A2241)</f>
        <v>0</v>
      </c>
      <c r="N2241" s="104" t="e">
        <f t="shared" si="344"/>
        <v>#N/A</v>
      </c>
      <c r="O2241" s="104" t="e">
        <f t="shared" si="345"/>
        <v>#N/A</v>
      </c>
      <c r="P2241" s="99">
        <f t="shared" si="346"/>
        <v>0</v>
      </c>
      <c r="Q2241" s="100">
        <f t="shared" si="347"/>
        <v>0</v>
      </c>
      <c r="R2241" s="105" t="e">
        <f t="shared" si="348"/>
        <v>#DIV/0!</v>
      </c>
      <c r="S2241" s="101" t="e">
        <f t="shared" si="349"/>
        <v>#N/A</v>
      </c>
      <c r="T2241" s="102"/>
      <c r="U2241" s="107"/>
      <c r="V2241" s="5"/>
    </row>
    <row r="2242" spans="1:22" ht="15.6" hidden="1" x14ac:dyDescent="0.3">
      <c r="A2242" s="18"/>
      <c r="B2242" s="92" t="str">
        <f>+IFERROR(VLOOKUP(A2242,'Details local delivery'!B:C,2,0),"-")</f>
        <v>-</v>
      </c>
      <c r="C2242" s="93" t="str">
        <f t="shared" si="343"/>
        <v>-</v>
      </c>
      <c r="D2242" s="94" t="str">
        <f>+IFERROR(VLOOKUP(A2242,'Details local delivery'!B:E,4,0),"-")</f>
        <v>-</v>
      </c>
      <c r="E2242" s="94" t="e">
        <f>VLOOKUP(A2242,'Details local delivery'!B:L,11,0)</f>
        <v>#N/A</v>
      </c>
      <c r="F2242" s="94">
        <f>SUMIFS('Details local delivery'!M:M,'Details local delivery'!G:G,'RECAP Delivery Plan '!A2242)</f>
        <v>0</v>
      </c>
      <c r="G2242" s="94" t="e">
        <f>VLOOKUP(A2242,'Details local delivery'!B:J,9,0)</f>
        <v>#N/A</v>
      </c>
      <c r="H2242" s="95">
        <f>SUMIFS('Details local delivery'!K:K,'Details local delivery'!G:G,'RECAP Delivery Plan '!A2242)</f>
        <v>0</v>
      </c>
      <c r="I2242" s="96">
        <f>SUMIFS('Details local delivery'!Y:Y,'Details local delivery'!B:B,A:A)</f>
        <v>0</v>
      </c>
      <c r="J2242" s="97" t="e">
        <f>AVERAGEIFS('Details local delivery'!W:W,'Details local delivery'!B:B,A2242)</f>
        <v>#DIV/0!</v>
      </c>
      <c r="K2242" s="96">
        <f>_xlfn.MAXIFS('Details local delivery'!Z:Z,'Details local delivery'!B:B,A2242)</f>
        <v>0</v>
      </c>
      <c r="L2242" s="96">
        <f>_xlfn.MAXIFS('Details local delivery'!AA:AA,'Details local delivery'!B:B,A2242)</f>
        <v>0</v>
      </c>
      <c r="M2242" s="96">
        <f>_xlfn.MAXIFS('Details local delivery'!AB:AB,'Details local delivery'!B:B,A2242)</f>
        <v>0</v>
      </c>
      <c r="N2242" s="104" t="e">
        <f t="shared" si="344"/>
        <v>#N/A</v>
      </c>
      <c r="O2242" s="104" t="e">
        <f t="shared" si="345"/>
        <v>#N/A</v>
      </c>
      <c r="P2242" s="99">
        <f t="shared" si="346"/>
        <v>0</v>
      </c>
      <c r="Q2242" s="100">
        <f t="shared" si="347"/>
        <v>0</v>
      </c>
      <c r="R2242" s="105" t="e">
        <f t="shared" si="348"/>
        <v>#DIV/0!</v>
      </c>
      <c r="S2242" s="101" t="e">
        <f t="shared" si="349"/>
        <v>#N/A</v>
      </c>
      <c r="T2242" s="102"/>
      <c r="U2242" s="107"/>
      <c r="V2242" s="5"/>
    </row>
    <row r="2243" spans="1:22" ht="15.6" hidden="1" x14ac:dyDescent="0.3">
      <c r="A2243" s="18"/>
      <c r="B2243" s="92" t="str">
        <f>+IFERROR(VLOOKUP(A2243,'Details local delivery'!B:C,2,0),"-")</f>
        <v>-</v>
      </c>
      <c r="C2243" s="93" t="str">
        <f t="shared" si="343"/>
        <v>-</v>
      </c>
      <c r="D2243" s="94" t="str">
        <f>+IFERROR(VLOOKUP(A2243,'Details local delivery'!B:E,4,0),"-")</f>
        <v>-</v>
      </c>
      <c r="E2243" s="94" t="e">
        <f>VLOOKUP(A2243,'Details local delivery'!B:L,11,0)</f>
        <v>#N/A</v>
      </c>
      <c r="F2243" s="94">
        <f>SUMIFS('Details local delivery'!M:M,'Details local delivery'!G:G,'RECAP Delivery Plan '!A2243)</f>
        <v>0</v>
      </c>
      <c r="G2243" s="94" t="e">
        <f>VLOOKUP(A2243,'Details local delivery'!B:J,9,0)</f>
        <v>#N/A</v>
      </c>
      <c r="H2243" s="95">
        <f>SUMIFS('Details local delivery'!K:K,'Details local delivery'!G:G,'RECAP Delivery Plan '!A2243)</f>
        <v>0</v>
      </c>
      <c r="I2243" s="96">
        <f>SUMIFS('Details local delivery'!Y:Y,'Details local delivery'!B:B,A:A)</f>
        <v>0</v>
      </c>
      <c r="J2243" s="97" t="e">
        <f>AVERAGEIFS('Details local delivery'!W:W,'Details local delivery'!B:B,A2243)</f>
        <v>#DIV/0!</v>
      </c>
      <c r="K2243" s="96">
        <f>_xlfn.MAXIFS('Details local delivery'!Z:Z,'Details local delivery'!B:B,A2243)</f>
        <v>0</v>
      </c>
      <c r="L2243" s="96">
        <f>_xlfn.MAXIFS('Details local delivery'!AA:AA,'Details local delivery'!B:B,A2243)</f>
        <v>0</v>
      </c>
      <c r="M2243" s="96">
        <f>_xlfn.MAXIFS('Details local delivery'!AB:AB,'Details local delivery'!B:B,A2243)</f>
        <v>0</v>
      </c>
      <c r="N2243" s="104" t="e">
        <f t="shared" si="344"/>
        <v>#N/A</v>
      </c>
      <c r="O2243" s="104" t="e">
        <f t="shared" si="345"/>
        <v>#N/A</v>
      </c>
      <c r="P2243" s="99">
        <f t="shared" si="346"/>
        <v>0</v>
      </c>
      <c r="Q2243" s="100">
        <f t="shared" si="347"/>
        <v>0</v>
      </c>
      <c r="R2243" s="105" t="e">
        <f t="shared" si="348"/>
        <v>#DIV/0!</v>
      </c>
      <c r="S2243" s="101" t="e">
        <f t="shared" si="349"/>
        <v>#N/A</v>
      </c>
      <c r="T2243" s="102"/>
      <c r="U2243" s="107"/>
      <c r="V2243" s="5"/>
    </row>
    <row r="2244" spans="1:22" ht="15.6" hidden="1" x14ac:dyDescent="0.3">
      <c r="A2244" s="18"/>
      <c r="B2244" s="92" t="str">
        <f>+IFERROR(VLOOKUP(A2244,'Details local delivery'!B:C,2,0),"-")</f>
        <v>-</v>
      </c>
      <c r="C2244" s="93" t="str">
        <f t="shared" si="343"/>
        <v>-</v>
      </c>
      <c r="D2244" s="94" t="str">
        <f>+IFERROR(VLOOKUP(A2244,'Details local delivery'!B:E,4,0),"-")</f>
        <v>-</v>
      </c>
      <c r="E2244" s="94" t="e">
        <f>VLOOKUP(A2244,'Details local delivery'!B:L,11,0)</f>
        <v>#N/A</v>
      </c>
      <c r="F2244" s="94">
        <f>SUMIFS('Details local delivery'!M:M,'Details local delivery'!G:G,'RECAP Delivery Plan '!A2244)</f>
        <v>0</v>
      </c>
      <c r="G2244" s="94" t="e">
        <f>VLOOKUP(A2244,'Details local delivery'!B:J,9,0)</f>
        <v>#N/A</v>
      </c>
      <c r="H2244" s="95">
        <f>SUMIFS('Details local delivery'!K:K,'Details local delivery'!G:G,'RECAP Delivery Plan '!A2244)</f>
        <v>0</v>
      </c>
      <c r="I2244" s="96">
        <f>SUMIFS('Details local delivery'!Y:Y,'Details local delivery'!B:B,A:A)</f>
        <v>0</v>
      </c>
      <c r="J2244" s="97" t="e">
        <f>AVERAGEIFS('Details local delivery'!W:W,'Details local delivery'!B:B,A2244)</f>
        <v>#DIV/0!</v>
      </c>
      <c r="K2244" s="96">
        <f>_xlfn.MAXIFS('Details local delivery'!Z:Z,'Details local delivery'!B:B,A2244)</f>
        <v>0</v>
      </c>
      <c r="L2244" s="96">
        <f>_xlfn.MAXIFS('Details local delivery'!AA:AA,'Details local delivery'!B:B,A2244)</f>
        <v>0</v>
      </c>
      <c r="M2244" s="96">
        <f>_xlfn.MAXIFS('Details local delivery'!AB:AB,'Details local delivery'!B:B,A2244)</f>
        <v>0</v>
      </c>
      <c r="N2244" s="104" t="e">
        <f t="shared" si="344"/>
        <v>#N/A</v>
      </c>
      <c r="O2244" s="104" t="e">
        <f t="shared" si="345"/>
        <v>#N/A</v>
      </c>
      <c r="P2244" s="99">
        <f t="shared" si="346"/>
        <v>0</v>
      </c>
      <c r="Q2244" s="100">
        <f t="shared" si="347"/>
        <v>0</v>
      </c>
      <c r="R2244" s="105" t="e">
        <f t="shared" si="348"/>
        <v>#DIV/0!</v>
      </c>
      <c r="S2244" s="101" t="e">
        <f t="shared" si="349"/>
        <v>#N/A</v>
      </c>
      <c r="T2244" s="102"/>
      <c r="U2244" s="107"/>
      <c r="V2244" s="5"/>
    </row>
    <row r="2245" spans="1:22" ht="15.6" hidden="1" x14ac:dyDescent="0.3">
      <c r="A2245" s="18"/>
      <c r="B2245" s="92" t="str">
        <f>+IFERROR(VLOOKUP(A2245,'Details local delivery'!B:C,2,0),"-")</f>
        <v>-</v>
      </c>
      <c r="C2245" s="93" t="str">
        <f t="shared" si="343"/>
        <v>-</v>
      </c>
      <c r="D2245" s="94" t="str">
        <f>+IFERROR(VLOOKUP(A2245,'Details local delivery'!B:E,4,0),"-")</f>
        <v>-</v>
      </c>
      <c r="E2245" s="94" t="e">
        <f>VLOOKUP(A2245,'Details local delivery'!B:L,11,0)</f>
        <v>#N/A</v>
      </c>
      <c r="F2245" s="94">
        <f>SUMIFS('Details local delivery'!M:M,'Details local delivery'!G:G,'RECAP Delivery Plan '!A2245)</f>
        <v>0</v>
      </c>
      <c r="G2245" s="94" t="e">
        <f>VLOOKUP(A2245,'Details local delivery'!B:J,9,0)</f>
        <v>#N/A</v>
      </c>
      <c r="H2245" s="95">
        <f>SUMIFS('Details local delivery'!K:K,'Details local delivery'!G:G,'RECAP Delivery Plan '!A2245)</f>
        <v>0</v>
      </c>
      <c r="I2245" s="96">
        <f>SUMIFS('Details local delivery'!Y:Y,'Details local delivery'!B:B,A:A)</f>
        <v>0</v>
      </c>
      <c r="J2245" s="97" t="e">
        <f>AVERAGEIFS('Details local delivery'!W:W,'Details local delivery'!B:B,A2245)</f>
        <v>#DIV/0!</v>
      </c>
      <c r="K2245" s="96">
        <f>_xlfn.MAXIFS('Details local delivery'!Z:Z,'Details local delivery'!B:B,A2245)</f>
        <v>0</v>
      </c>
      <c r="L2245" s="96">
        <f>_xlfn.MAXIFS('Details local delivery'!AA:AA,'Details local delivery'!B:B,A2245)</f>
        <v>0</v>
      </c>
      <c r="M2245" s="96">
        <f>_xlfn.MAXIFS('Details local delivery'!AB:AB,'Details local delivery'!B:B,A2245)</f>
        <v>0</v>
      </c>
      <c r="N2245" s="104" t="e">
        <f t="shared" si="344"/>
        <v>#N/A</v>
      </c>
      <c r="O2245" s="104" t="e">
        <f t="shared" si="345"/>
        <v>#N/A</v>
      </c>
      <c r="P2245" s="99">
        <f t="shared" si="346"/>
        <v>0</v>
      </c>
      <c r="Q2245" s="100">
        <f t="shared" si="347"/>
        <v>0</v>
      </c>
      <c r="R2245" s="105" t="e">
        <f t="shared" si="348"/>
        <v>#DIV/0!</v>
      </c>
      <c r="S2245" s="101" t="e">
        <f t="shared" si="349"/>
        <v>#N/A</v>
      </c>
      <c r="T2245" s="102"/>
      <c r="U2245" s="107"/>
      <c r="V2245" s="5"/>
    </row>
    <row r="2246" spans="1:22" ht="15.6" hidden="1" x14ac:dyDescent="0.3">
      <c r="A2246" s="18"/>
      <c r="B2246" s="92" t="str">
        <f>+IFERROR(VLOOKUP(A2246,'Details local delivery'!B:C,2,0),"-")</f>
        <v>-</v>
      </c>
      <c r="C2246" s="93" t="str">
        <f t="shared" si="343"/>
        <v>-</v>
      </c>
      <c r="D2246" s="94" t="str">
        <f>+IFERROR(VLOOKUP(A2246,'Details local delivery'!B:E,4,0),"-")</f>
        <v>-</v>
      </c>
      <c r="E2246" s="94" t="e">
        <f>VLOOKUP(A2246,'Details local delivery'!B:L,11,0)</f>
        <v>#N/A</v>
      </c>
      <c r="F2246" s="94">
        <f>SUMIFS('Details local delivery'!M:M,'Details local delivery'!G:G,'RECAP Delivery Plan '!A2246)</f>
        <v>0</v>
      </c>
      <c r="G2246" s="94" t="e">
        <f>VLOOKUP(A2246,'Details local delivery'!B:J,9,0)</f>
        <v>#N/A</v>
      </c>
      <c r="H2246" s="95">
        <f>SUMIFS('Details local delivery'!K:K,'Details local delivery'!G:G,'RECAP Delivery Plan '!A2246)</f>
        <v>0</v>
      </c>
      <c r="I2246" s="96">
        <f>SUMIFS('Details local delivery'!Y:Y,'Details local delivery'!B:B,A:A)</f>
        <v>0</v>
      </c>
      <c r="J2246" s="97" t="e">
        <f>AVERAGEIFS('Details local delivery'!W:W,'Details local delivery'!B:B,A2246)</f>
        <v>#DIV/0!</v>
      </c>
      <c r="K2246" s="96">
        <f>_xlfn.MAXIFS('Details local delivery'!Z:Z,'Details local delivery'!B:B,A2246)</f>
        <v>0</v>
      </c>
      <c r="L2246" s="96">
        <f>_xlfn.MAXIFS('Details local delivery'!AA:AA,'Details local delivery'!B:B,A2246)</f>
        <v>0</v>
      </c>
      <c r="M2246" s="96">
        <f>_xlfn.MAXIFS('Details local delivery'!AB:AB,'Details local delivery'!B:B,A2246)</f>
        <v>0</v>
      </c>
      <c r="N2246" s="104" t="e">
        <f t="shared" si="344"/>
        <v>#N/A</v>
      </c>
      <c r="O2246" s="104" t="e">
        <f t="shared" si="345"/>
        <v>#N/A</v>
      </c>
      <c r="P2246" s="99">
        <f t="shared" si="346"/>
        <v>0</v>
      </c>
      <c r="Q2246" s="100">
        <f t="shared" si="347"/>
        <v>0</v>
      </c>
      <c r="R2246" s="105" t="e">
        <f t="shared" si="348"/>
        <v>#DIV/0!</v>
      </c>
      <c r="S2246" s="101" t="e">
        <f t="shared" si="349"/>
        <v>#N/A</v>
      </c>
      <c r="T2246" s="102"/>
      <c r="U2246" s="107"/>
      <c r="V2246" s="5"/>
    </row>
    <row r="2247" spans="1:22" ht="15.6" hidden="1" x14ac:dyDescent="0.3">
      <c r="A2247" s="18"/>
      <c r="B2247" s="92" t="str">
        <f>+IFERROR(VLOOKUP(A2247,'Details local delivery'!B:C,2,0),"-")</f>
        <v>-</v>
      </c>
      <c r="C2247" s="93" t="str">
        <f t="shared" si="343"/>
        <v>-</v>
      </c>
      <c r="D2247" s="94" t="str">
        <f>+IFERROR(VLOOKUP(A2247,'Details local delivery'!B:E,4,0),"-")</f>
        <v>-</v>
      </c>
      <c r="E2247" s="94" t="e">
        <f>VLOOKUP(A2247,'Details local delivery'!B:L,11,0)</f>
        <v>#N/A</v>
      </c>
      <c r="F2247" s="94">
        <f>SUMIFS('Details local delivery'!M:M,'Details local delivery'!G:G,'RECAP Delivery Plan '!A2247)</f>
        <v>0</v>
      </c>
      <c r="G2247" s="94" t="e">
        <f>VLOOKUP(A2247,'Details local delivery'!B:J,9,0)</f>
        <v>#N/A</v>
      </c>
      <c r="H2247" s="95">
        <f>SUMIFS('Details local delivery'!K:K,'Details local delivery'!G:G,'RECAP Delivery Plan '!A2247)</f>
        <v>0</v>
      </c>
      <c r="I2247" s="96">
        <f>SUMIFS('Details local delivery'!Y:Y,'Details local delivery'!B:B,A:A)</f>
        <v>0</v>
      </c>
      <c r="J2247" s="97" t="e">
        <f>AVERAGEIFS('Details local delivery'!W:W,'Details local delivery'!B:B,A2247)</f>
        <v>#DIV/0!</v>
      </c>
      <c r="K2247" s="96">
        <f>_xlfn.MAXIFS('Details local delivery'!Z:Z,'Details local delivery'!B:B,A2247)</f>
        <v>0</v>
      </c>
      <c r="L2247" s="96">
        <f>_xlfn.MAXIFS('Details local delivery'!AA:AA,'Details local delivery'!B:B,A2247)</f>
        <v>0</v>
      </c>
      <c r="M2247" s="96">
        <f>_xlfn.MAXIFS('Details local delivery'!AB:AB,'Details local delivery'!B:B,A2247)</f>
        <v>0</v>
      </c>
      <c r="N2247" s="104" t="e">
        <f t="shared" si="344"/>
        <v>#N/A</v>
      </c>
      <c r="O2247" s="104" t="e">
        <f t="shared" si="345"/>
        <v>#N/A</v>
      </c>
      <c r="P2247" s="99">
        <f t="shared" si="346"/>
        <v>0</v>
      </c>
      <c r="Q2247" s="100">
        <f t="shared" si="347"/>
        <v>0</v>
      </c>
      <c r="R2247" s="105" t="e">
        <f t="shared" si="348"/>
        <v>#DIV/0!</v>
      </c>
      <c r="S2247" s="101" t="e">
        <f t="shared" si="349"/>
        <v>#N/A</v>
      </c>
      <c r="T2247" s="102"/>
      <c r="U2247" s="107"/>
      <c r="V2247" s="5"/>
    </row>
    <row r="2248" spans="1:22" ht="15.6" hidden="1" x14ac:dyDescent="0.3">
      <c r="A2248" s="18"/>
      <c r="B2248" s="92" t="str">
        <f>+IFERROR(VLOOKUP(A2248,'Details local delivery'!B:C,2,0),"-")</f>
        <v>-</v>
      </c>
      <c r="C2248" s="93" t="str">
        <f t="shared" si="343"/>
        <v>-</v>
      </c>
      <c r="D2248" s="94" t="str">
        <f>+IFERROR(VLOOKUP(A2248,'Details local delivery'!B:E,4,0),"-")</f>
        <v>-</v>
      </c>
      <c r="E2248" s="94" t="e">
        <f>VLOOKUP(A2248,'Details local delivery'!B:L,11,0)</f>
        <v>#N/A</v>
      </c>
      <c r="F2248" s="94">
        <f>SUMIFS('Details local delivery'!M:M,'Details local delivery'!G:G,'RECAP Delivery Plan '!A2248)</f>
        <v>0</v>
      </c>
      <c r="G2248" s="94" t="e">
        <f>VLOOKUP(A2248,'Details local delivery'!B:J,9,0)</f>
        <v>#N/A</v>
      </c>
      <c r="H2248" s="95">
        <f>SUMIFS('Details local delivery'!K:K,'Details local delivery'!G:G,'RECAP Delivery Plan '!A2248)</f>
        <v>0</v>
      </c>
      <c r="I2248" s="96">
        <f>SUMIFS('Details local delivery'!Y:Y,'Details local delivery'!B:B,A:A)</f>
        <v>0</v>
      </c>
      <c r="J2248" s="97" t="e">
        <f>AVERAGEIFS('Details local delivery'!W:W,'Details local delivery'!B:B,A2248)</f>
        <v>#DIV/0!</v>
      </c>
      <c r="K2248" s="96">
        <f>_xlfn.MAXIFS('Details local delivery'!Z:Z,'Details local delivery'!B:B,A2248)</f>
        <v>0</v>
      </c>
      <c r="L2248" s="96">
        <f>_xlfn.MAXIFS('Details local delivery'!AA:AA,'Details local delivery'!B:B,A2248)</f>
        <v>0</v>
      </c>
      <c r="M2248" s="96">
        <f>_xlfn.MAXIFS('Details local delivery'!AB:AB,'Details local delivery'!B:B,A2248)</f>
        <v>0</v>
      </c>
      <c r="N2248" s="104" t="e">
        <f t="shared" si="344"/>
        <v>#N/A</v>
      </c>
      <c r="O2248" s="104" t="e">
        <f t="shared" si="345"/>
        <v>#N/A</v>
      </c>
      <c r="P2248" s="99">
        <f t="shared" si="346"/>
        <v>0</v>
      </c>
      <c r="Q2248" s="100">
        <f t="shared" si="347"/>
        <v>0</v>
      </c>
      <c r="R2248" s="105" t="e">
        <f t="shared" si="348"/>
        <v>#DIV/0!</v>
      </c>
      <c r="S2248" s="101" t="e">
        <f t="shared" si="349"/>
        <v>#N/A</v>
      </c>
      <c r="T2248" s="102"/>
      <c r="U2248" s="107"/>
      <c r="V2248" s="5"/>
    </row>
    <row r="2249" spans="1:22" ht="15.6" hidden="1" x14ac:dyDescent="0.3">
      <c r="A2249" s="18"/>
      <c r="B2249" s="92" t="str">
        <f>+IFERROR(VLOOKUP(A2249,'Details local delivery'!B:C,2,0),"-")</f>
        <v>-</v>
      </c>
      <c r="C2249" s="93" t="str">
        <f t="shared" si="343"/>
        <v>-</v>
      </c>
      <c r="D2249" s="94" t="str">
        <f>+IFERROR(VLOOKUP(A2249,'Details local delivery'!B:E,4,0),"-")</f>
        <v>-</v>
      </c>
      <c r="E2249" s="94" t="e">
        <f>VLOOKUP(A2249,'Details local delivery'!B:L,11,0)</f>
        <v>#N/A</v>
      </c>
      <c r="F2249" s="94">
        <f>SUMIFS('Details local delivery'!M:M,'Details local delivery'!G:G,'RECAP Delivery Plan '!A2249)</f>
        <v>0</v>
      </c>
      <c r="G2249" s="94" t="e">
        <f>VLOOKUP(A2249,'Details local delivery'!B:J,9,0)</f>
        <v>#N/A</v>
      </c>
      <c r="H2249" s="95">
        <f>SUMIFS('Details local delivery'!K:K,'Details local delivery'!G:G,'RECAP Delivery Plan '!A2249)</f>
        <v>0</v>
      </c>
      <c r="I2249" s="96">
        <f>SUMIFS('Details local delivery'!Y:Y,'Details local delivery'!B:B,A:A)</f>
        <v>0</v>
      </c>
      <c r="J2249" s="97" t="e">
        <f>AVERAGEIFS('Details local delivery'!W:W,'Details local delivery'!B:B,A2249)</f>
        <v>#DIV/0!</v>
      </c>
      <c r="K2249" s="96">
        <f>_xlfn.MAXIFS('Details local delivery'!Z:Z,'Details local delivery'!B:B,A2249)</f>
        <v>0</v>
      </c>
      <c r="L2249" s="96">
        <f>_xlfn.MAXIFS('Details local delivery'!AA:AA,'Details local delivery'!B:B,A2249)</f>
        <v>0</v>
      </c>
      <c r="M2249" s="96">
        <f>_xlfn.MAXIFS('Details local delivery'!AB:AB,'Details local delivery'!B:B,A2249)</f>
        <v>0</v>
      </c>
      <c r="N2249" s="104" t="e">
        <f t="shared" si="344"/>
        <v>#N/A</v>
      </c>
      <c r="O2249" s="104" t="e">
        <f t="shared" si="345"/>
        <v>#N/A</v>
      </c>
      <c r="P2249" s="99">
        <f t="shared" si="346"/>
        <v>0</v>
      </c>
      <c r="Q2249" s="100">
        <f t="shared" si="347"/>
        <v>0</v>
      </c>
      <c r="R2249" s="105" t="e">
        <f t="shared" si="348"/>
        <v>#DIV/0!</v>
      </c>
      <c r="S2249" s="101" t="e">
        <f t="shared" si="349"/>
        <v>#N/A</v>
      </c>
      <c r="T2249" s="102"/>
      <c r="U2249" s="107"/>
      <c r="V2249" s="5"/>
    </row>
    <row r="2250" spans="1:22" ht="15.6" hidden="1" x14ac:dyDescent="0.3">
      <c r="A2250" s="18"/>
      <c r="B2250" s="92" t="str">
        <f>+IFERROR(VLOOKUP(A2250,'Details local delivery'!B:C,2,0),"-")</f>
        <v>-</v>
      </c>
      <c r="C2250" s="93" t="str">
        <f t="shared" si="343"/>
        <v>-</v>
      </c>
      <c r="D2250" s="94" t="str">
        <f>+IFERROR(VLOOKUP(A2250,'Details local delivery'!B:E,4,0),"-")</f>
        <v>-</v>
      </c>
      <c r="E2250" s="94" t="e">
        <f>VLOOKUP(A2250,'Details local delivery'!B:L,11,0)</f>
        <v>#N/A</v>
      </c>
      <c r="F2250" s="94">
        <f>SUMIFS('Details local delivery'!M:M,'Details local delivery'!G:G,'RECAP Delivery Plan '!A2250)</f>
        <v>0</v>
      </c>
      <c r="G2250" s="94" t="e">
        <f>VLOOKUP(A2250,'Details local delivery'!B:J,9,0)</f>
        <v>#N/A</v>
      </c>
      <c r="H2250" s="95">
        <f>SUMIFS('Details local delivery'!K:K,'Details local delivery'!G:G,'RECAP Delivery Plan '!A2250)</f>
        <v>0</v>
      </c>
      <c r="I2250" s="96">
        <f>SUMIFS('Details local delivery'!Y:Y,'Details local delivery'!B:B,A:A)</f>
        <v>0</v>
      </c>
      <c r="J2250" s="97" t="e">
        <f>AVERAGEIFS('Details local delivery'!W:W,'Details local delivery'!B:B,A2250)</f>
        <v>#DIV/0!</v>
      </c>
      <c r="K2250" s="96">
        <f>_xlfn.MAXIFS('Details local delivery'!Z:Z,'Details local delivery'!B:B,A2250)</f>
        <v>0</v>
      </c>
      <c r="L2250" s="96">
        <f>_xlfn.MAXIFS('Details local delivery'!AA:AA,'Details local delivery'!B:B,A2250)</f>
        <v>0</v>
      </c>
      <c r="M2250" s="96">
        <f>_xlfn.MAXIFS('Details local delivery'!AB:AB,'Details local delivery'!B:B,A2250)</f>
        <v>0</v>
      </c>
      <c r="N2250" s="104" t="e">
        <f t="shared" si="344"/>
        <v>#N/A</v>
      </c>
      <c r="O2250" s="104" t="e">
        <f t="shared" si="345"/>
        <v>#N/A</v>
      </c>
      <c r="P2250" s="99">
        <f t="shared" si="346"/>
        <v>0</v>
      </c>
      <c r="Q2250" s="100">
        <f t="shared" si="347"/>
        <v>0</v>
      </c>
      <c r="R2250" s="105" t="e">
        <f t="shared" si="348"/>
        <v>#DIV/0!</v>
      </c>
      <c r="S2250" s="101" t="e">
        <f t="shared" si="349"/>
        <v>#N/A</v>
      </c>
      <c r="T2250" s="102"/>
      <c r="U2250" s="107"/>
      <c r="V2250" s="5"/>
    </row>
    <row r="2251" spans="1:22" ht="15.6" hidden="1" x14ac:dyDescent="0.3">
      <c r="A2251" s="18"/>
      <c r="B2251" s="92" t="str">
        <f>+IFERROR(VLOOKUP(A2251,'Details local delivery'!B:C,2,0),"-")</f>
        <v>-</v>
      </c>
      <c r="C2251" s="93" t="str">
        <f t="shared" si="343"/>
        <v>-</v>
      </c>
      <c r="D2251" s="94" t="str">
        <f>+IFERROR(VLOOKUP(A2251,'Details local delivery'!B:E,4,0),"-")</f>
        <v>-</v>
      </c>
      <c r="E2251" s="94" t="e">
        <f>VLOOKUP(A2251,'Details local delivery'!B:L,11,0)</f>
        <v>#N/A</v>
      </c>
      <c r="F2251" s="94">
        <f>SUMIFS('Details local delivery'!M:M,'Details local delivery'!G:G,'RECAP Delivery Plan '!A2251)</f>
        <v>0</v>
      </c>
      <c r="G2251" s="94" t="e">
        <f>VLOOKUP(A2251,'Details local delivery'!B:J,9,0)</f>
        <v>#N/A</v>
      </c>
      <c r="H2251" s="95">
        <f>SUMIFS('Details local delivery'!K:K,'Details local delivery'!G:G,'RECAP Delivery Plan '!A2251)</f>
        <v>0</v>
      </c>
      <c r="I2251" s="96">
        <f>SUMIFS('Details local delivery'!Y:Y,'Details local delivery'!B:B,A:A)</f>
        <v>0</v>
      </c>
      <c r="J2251" s="97" t="e">
        <f>AVERAGEIFS('Details local delivery'!W:W,'Details local delivery'!B:B,A2251)</f>
        <v>#DIV/0!</v>
      </c>
      <c r="K2251" s="96">
        <f>_xlfn.MAXIFS('Details local delivery'!Z:Z,'Details local delivery'!B:B,A2251)</f>
        <v>0</v>
      </c>
      <c r="L2251" s="96">
        <f>_xlfn.MAXIFS('Details local delivery'!AA:AA,'Details local delivery'!B:B,A2251)</f>
        <v>0</v>
      </c>
      <c r="M2251" s="96">
        <f>_xlfn.MAXIFS('Details local delivery'!AB:AB,'Details local delivery'!B:B,A2251)</f>
        <v>0</v>
      </c>
      <c r="N2251" s="104" t="e">
        <f t="shared" si="344"/>
        <v>#N/A</v>
      </c>
      <c r="O2251" s="104" t="e">
        <f t="shared" si="345"/>
        <v>#N/A</v>
      </c>
      <c r="P2251" s="99">
        <f t="shared" si="346"/>
        <v>0</v>
      </c>
      <c r="Q2251" s="100">
        <f t="shared" si="347"/>
        <v>0</v>
      </c>
      <c r="R2251" s="105" t="e">
        <f t="shared" si="348"/>
        <v>#DIV/0!</v>
      </c>
      <c r="S2251" s="101" t="e">
        <f t="shared" si="349"/>
        <v>#N/A</v>
      </c>
      <c r="T2251" s="102"/>
      <c r="U2251" s="107"/>
      <c r="V2251" s="5"/>
    </row>
    <row r="2252" spans="1:22" ht="15.6" hidden="1" x14ac:dyDescent="0.3">
      <c r="A2252" s="18"/>
      <c r="B2252" s="92" t="str">
        <f>+IFERROR(VLOOKUP(A2252,'Details local delivery'!B:C,2,0),"-")</f>
        <v>-</v>
      </c>
      <c r="C2252" s="93" t="str">
        <f t="shared" si="343"/>
        <v>-</v>
      </c>
      <c r="D2252" s="94" t="str">
        <f>+IFERROR(VLOOKUP(A2252,'Details local delivery'!B:E,4,0),"-")</f>
        <v>-</v>
      </c>
      <c r="E2252" s="94" t="e">
        <f>VLOOKUP(A2252,'Details local delivery'!B:L,11,0)</f>
        <v>#N/A</v>
      </c>
      <c r="F2252" s="94">
        <f>SUMIFS('Details local delivery'!M:M,'Details local delivery'!G:G,'RECAP Delivery Plan '!A2252)</f>
        <v>0</v>
      </c>
      <c r="G2252" s="94" t="e">
        <f>VLOOKUP(A2252,'Details local delivery'!B:J,9,0)</f>
        <v>#N/A</v>
      </c>
      <c r="H2252" s="95">
        <f>SUMIFS('Details local delivery'!K:K,'Details local delivery'!G:G,'RECAP Delivery Plan '!A2252)</f>
        <v>0</v>
      </c>
      <c r="I2252" s="96">
        <f>SUMIFS('Details local delivery'!Y:Y,'Details local delivery'!B:B,A:A)</f>
        <v>0</v>
      </c>
      <c r="J2252" s="97" t="e">
        <f>AVERAGEIFS('Details local delivery'!W:W,'Details local delivery'!B:B,A2252)</f>
        <v>#DIV/0!</v>
      </c>
      <c r="K2252" s="96">
        <f>_xlfn.MAXIFS('Details local delivery'!Z:Z,'Details local delivery'!B:B,A2252)</f>
        <v>0</v>
      </c>
      <c r="L2252" s="96">
        <f>_xlfn.MAXIFS('Details local delivery'!AA:AA,'Details local delivery'!B:B,A2252)</f>
        <v>0</v>
      </c>
      <c r="M2252" s="96">
        <f>_xlfn.MAXIFS('Details local delivery'!AB:AB,'Details local delivery'!B:B,A2252)</f>
        <v>0</v>
      </c>
      <c r="N2252" s="104" t="e">
        <f t="shared" si="344"/>
        <v>#N/A</v>
      </c>
      <c r="O2252" s="104" t="e">
        <f t="shared" si="345"/>
        <v>#N/A</v>
      </c>
      <c r="P2252" s="99">
        <f t="shared" si="346"/>
        <v>0</v>
      </c>
      <c r="Q2252" s="100">
        <f t="shared" si="347"/>
        <v>0</v>
      </c>
      <c r="R2252" s="105" t="e">
        <f t="shared" si="348"/>
        <v>#DIV/0!</v>
      </c>
      <c r="S2252" s="101" t="e">
        <f t="shared" si="349"/>
        <v>#N/A</v>
      </c>
      <c r="T2252" s="102"/>
      <c r="U2252" s="107"/>
      <c r="V2252" s="5"/>
    </row>
    <row r="2253" spans="1:22" ht="15.6" hidden="1" x14ac:dyDescent="0.3">
      <c r="A2253" s="18"/>
      <c r="B2253" s="92" t="str">
        <f>+IFERROR(VLOOKUP(A2253,'Details local delivery'!B:C,2,0),"-")</f>
        <v>-</v>
      </c>
      <c r="C2253" s="93" t="str">
        <f t="shared" si="343"/>
        <v>-</v>
      </c>
      <c r="D2253" s="94" t="str">
        <f>+IFERROR(VLOOKUP(A2253,'Details local delivery'!B:E,4,0),"-")</f>
        <v>-</v>
      </c>
      <c r="E2253" s="94" t="e">
        <f>VLOOKUP(A2253,'Details local delivery'!B:L,11,0)</f>
        <v>#N/A</v>
      </c>
      <c r="F2253" s="94">
        <f>SUMIFS('Details local delivery'!M:M,'Details local delivery'!G:G,'RECAP Delivery Plan '!A2253)</f>
        <v>0</v>
      </c>
      <c r="G2253" s="94" t="e">
        <f>VLOOKUP(A2253,'Details local delivery'!B:J,9,0)</f>
        <v>#N/A</v>
      </c>
      <c r="H2253" s="95">
        <f>SUMIFS('Details local delivery'!K:K,'Details local delivery'!G:G,'RECAP Delivery Plan '!A2253)</f>
        <v>0</v>
      </c>
      <c r="I2253" s="96">
        <f>SUMIFS('Details local delivery'!Y:Y,'Details local delivery'!B:B,A:A)</f>
        <v>0</v>
      </c>
      <c r="J2253" s="97" t="e">
        <f>AVERAGEIFS('Details local delivery'!W:W,'Details local delivery'!B:B,A2253)</f>
        <v>#DIV/0!</v>
      </c>
      <c r="K2253" s="96">
        <f>_xlfn.MAXIFS('Details local delivery'!Z:Z,'Details local delivery'!B:B,A2253)</f>
        <v>0</v>
      </c>
      <c r="L2253" s="96">
        <f>_xlfn.MAXIFS('Details local delivery'!AA:AA,'Details local delivery'!B:B,A2253)</f>
        <v>0</v>
      </c>
      <c r="M2253" s="96">
        <f>_xlfn.MAXIFS('Details local delivery'!AB:AB,'Details local delivery'!B:B,A2253)</f>
        <v>0</v>
      </c>
      <c r="N2253" s="104" t="e">
        <f t="shared" si="344"/>
        <v>#N/A</v>
      </c>
      <c r="O2253" s="104" t="e">
        <f t="shared" si="345"/>
        <v>#N/A</v>
      </c>
      <c r="P2253" s="99">
        <f t="shared" si="346"/>
        <v>0</v>
      </c>
      <c r="Q2253" s="100">
        <f t="shared" si="347"/>
        <v>0</v>
      </c>
      <c r="R2253" s="105" t="e">
        <f t="shared" si="348"/>
        <v>#DIV/0!</v>
      </c>
      <c r="S2253" s="101" t="e">
        <f t="shared" si="349"/>
        <v>#N/A</v>
      </c>
      <c r="T2253" s="102"/>
      <c r="U2253" s="107"/>
      <c r="V2253" s="5"/>
    </row>
    <row r="2254" spans="1:22" ht="15.6" hidden="1" x14ac:dyDescent="0.3">
      <c r="A2254" s="18"/>
      <c r="B2254" s="92" t="str">
        <f>+IFERROR(VLOOKUP(A2254,'Details local delivery'!B:C,2,0),"-")</f>
        <v>-</v>
      </c>
      <c r="C2254" s="93" t="str">
        <f t="shared" si="343"/>
        <v>-</v>
      </c>
      <c r="D2254" s="94" t="str">
        <f>+IFERROR(VLOOKUP(A2254,'Details local delivery'!B:E,4,0),"-")</f>
        <v>-</v>
      </c>
      <c r="E2254" s="94" t="e">
        <f>VLOOKUP(A2254,'Details local delivery'!B:L,11,0)</f>
        <v>#N/A</v>
      </c>
      <c r="F2254" s="94">
        <f>SUMIFS('Details local delivery'!M:M,'Details local delivery'!G:G,'RECAP Delivery Plan '!A2254)</f>
        <v>0</v>
      </c>
      <c r="G2254" s="94" t="e">
        <f>VLOOKUP(A2254,'Details local delivery'!B:J,9,0)</f>
        <v>#N/A</v>
      </c>
      <c r="H2254" s="95">
        <f>SUMIFS('Details local delivery'!K:K,'Details local delivery'!G:G,'RECAP Delivery Plan '!A2254)</f>
        <v>0</v>
      </c>
      <c r="I2254" s="96">
        <f>SUMIFS('Details local delivery'!Y:Y,'Details local delivery'!B:B,A:A)</f>
        <v>0</v>
      </c>
      <c r="J2254" s="97" t="e">
        <f>AVERAGEIFS('Details local delivery'!W:W,'Details local delivery'!B:B,A2254)</f>
        <v>#DIV/0!</v>
      </c>
      <c r="K2254" s="96">
        <f>_xlfn.MAXIFS('Details local delivery'!Z:Z,'Details local delivery'!B:B,A2254)</f>
        <v>0</v>
      </c>
      <c r="L2254" s="96">
        <f>_xlfn.MAXIFS('Details local delivery'!AA:AA,'Details local delivery'!B:B,A2254)</f>
        <v>0</v>
      </c>
      <c r="M2254" s="96">
        <f>_xlfn.MAXIFS('Details local delivery'!AB:AB,'Details local delivery'!B:B,A2254)</f>
        <v>0</v>
      </c>
      <c r="N2254" s="104" t="e">
        <f t="shared" si="344"/>
        <v>#N/A</v>
      </c>
      <c r="O2254" s="104" t="e">
        <f t="shared" si="345"/>
        <v>#N/A</v>
      </c>
      <c r="P2254" s="99">
        <f t="shared" si="346"/>
        <v>0</v>
      </c>
      <c r="Q2254" s="100">
        <f t="shared" si="347"/>
        <v>0</v>
      </c>
      <c r="R2254" s="105" t="e">
        <f t="shared" si="348"/>
        <v>#DIV/0!</v>
      </c>
      <c r="S2254" s="101" t="e">
        <f t="shared" si="349"/>
        <v>#N/A</v>
      </c>
      <c r="T2254" s="102"/>
      <c r="U2254" s="107"/>
      <c r="V2254" s="5"/>
    </row>
    <row r="2255" spans="1:22" ht="15.6" hidden="1" x14ac:dyDescent="0.3">
      <c r="A2255" s="18"/>
      <c r="B2255" s="92" t="str">
        <f>+IFERROR(VLOOKUP(A2255,'Details local delivery'!B:C,2,0),"-")</f>
        <v>-</v>
      </c>
      <c r="C2255" s="93" t="str">
        <f t="shared" si="343"/>
        <v>-</v>
      </c>
      <c r="D2255" s="94" t="str">
        <f>+IFERROR(VLOOKUP(A2255,'Details local delivery'!B:E,4,0),"-")</f>
        <v>-</v>
      </c>
      <c r="E2255" s="94" t="e">
        <f>VLOOKUP(A2255,'Details local delivery'!B:L,11,0)</f>
        <v>#N/A</v>
      </c>
      <c r="F2255" s="94">
        <f>SUMIFS('Details local delivery'!M:M,'Details local delivery'!G:G,'RECAP Delivery Plan '!A2255)</f>
        <v>0</v>
      </c>
      <c r="G2255" s="94" t="e">
        <f>VLOOKUP(A2255,'Details local delivery'!B:J,9,0)</f>
        <v>#N/A</v>
      </c>
      <c r="H2255" s="95">
        <f>SUMIFS('Details local delivery'!K:K,'Details local delivery'!G:G,'RECAP Delivery Plan '!A2255)</f>
        <v>0</v>
      </c>
      <c r="I2255" s="96">
        <f>SUMIFS('Details local delivery'!Y:Y,'Details local delivery'!B:B,A:A)</f>
        <v>0</v>
      </c>
      <c r="J2255" s="97" t="e">
        <f>AVERAGEIFS('Details local delivery'!W:W,'Details local delivery'!B:B,A2255)</f>
        <v>#DIV/0!</v>
      </c>
      <c r="K2255" s="96">
        <f>_xlfn.MAXIFS('Details local delivery'!Z:Z,'Details local delivery'!B:B,A2255)</f>
        <v>0</v>
      </c>
      <c r="L2255" s="96">
        <f>_xlfn.MAXIFS('Details local delivery'!AA:AA,'Details local delivery'!B:B,A2255)</f>
        <v>0</v>
      </c>
      <c r="M2255" s="96">
        <f>_xlfn.MAXIFS('Details local delivery'!AB:AB,'Details local delivery'!B:B,A2255)</f>
        <v>0</v>
      </c>
      <c r="N2255" s="104" t="e">
        <f t="shared" si="344"/>
        <v>#N/A</v>
      </c>
      <c r="O2255" s="104" t="e">
        <f t="shared" si="345"/>
        <v>#N/A</v>
      </c>
      <c r="P2255" s="99">
        <f t="shared" si="346"/>
        <v>0</v>
      </c>
      <c r="Q2255" s="100">
        <f t="shared" si="347"/>
        <v>0</v>
      </c>
      <c r="R2255" s="105" t="e">
        <f t="shared" si="348"/>
        <v>#DIV/0!</v>
      </c>
      <c r="S2255" s="101" t="e">
        <f t="shared" si="349"/>
        <v>#N/A</v>
      </c>
      <c r="T2255" s="102"/>
      <c r="U2255" s="107"/>
      <c r="V2255" s="5"/>
    </row>
    <row r="2256" spans="1:22" ht="15.6" hidden="1" x14ac:dyDescent="0.3">
      <c r="A2256" s="18"/>
      <c r="B2256" s="92" t="str">
        <f>+IFERROR(VLOOKUP(A2256,'Details local delivery'!B:C,2,0),"-")</f>
        <v>-</v>
      </c>
      <c r="C2256" s="93" t="str">
        <f t="shared" si="343"/>
        <v>-</v>
      </c>
      <c r="D2256" s="94" t="str">
        <f>+IFERROR(VLOOKUP(A2256,'Details local delivery'!B:E,4,0),"-")</f>
        <v>-</v>
      </c>
      <c r="E2256" s="94" t="e">
        <f>VLOOKUP(A2256,'Details local delivery'!B:L,11,0)</f>
        <v>#N/A</v>
      </c>
      <c r="F2256" s="94">
        <f>SUMIFS('Details local delivery'!M:M,'Details local delivery'!G:G,'RECAP Delivery Plan '!A2256)</f>
        <v>0</v>
      </c>
      <c r="G2256" s="94" t="e">
        <f>VLOOKUP(A2256,'Details local delivery'!B:J,9,0)</f>
        <v>#N/A</v>
      </c>
      <c r="H2256" s="95">
        <f>SUMIFS('Details local delivery'!K:K,'Details local delivery'!G:G,'RECAP Delivery Plan '!A2256)</f>
        <v>0</v>
      </c>
      <c r="I2256" s="96">
        <f>SUMIFS('Details local delivery'!Y:Y,'Details local delivery'!B:B,A:A)</f>
        <v>0</v>
      </c>
      <c r="J2256" s="97" t="e">
        <f>AVERAGEIFS('Details local delivery'!W:W,'Details local delivery'!B:B,A2256)</f>
        <v>#DIV/0!</v>
      </c>
      <c r="K2256" s="96">
        <f>_xlfn.MAXIFS('Details local delivery'!Z:Z,'Details local delivery'!B:B,A2256)</f>
        <v>0</v>
      </c>
      <c r="L2256" s="96">
        <f>_xlfn.MAXIFS('Details local delivery'!AA:AA,'Details local delivery'!B:B,A2256)</f>
        <v>0</v>
      </c>
      <c r="M2256" s="96">
        <f>_xlfn.MAXIFS('Details local delivery'!AB:AB,'Details local delivery'!B:B,A2256)</f>
        <v>0</v>
      </c>
      <c r="N2256" s="104" t="e">
        <f t="shared" si="344"/>
        <v>#N/A</v>
      </c>
      <c r="O2256" s="104" t="e">
        <f t="shared" si="345"/>
        <v>#N/A</v>
      </c>
      <c r="P2256" s="99">
        <f t="shared" si="346"/>
        <v>0</v>
      </c>
      <c r="Q2256" s="100">
        <f t="shared" si="347"/>
        <v>0</v>
      </c>
      <c r="R2256" s="105" t="e">
        <f t="shared" si="348"/>
        <v>#DIV/0!</v>
      </c>
      <c r="S2256" s="101" t="e">
        <f t="shared" si="349"/>
        <v>#N/A</v>
      </c>
      <c r="T2256" s="102"/>
      <c r="U2256" s="107"/>
      <c r="V2256" s="5"/>
    </row>
    <row r="2257" spans="1:22" ht="15.6" hidden="1" x14ac:dyDescent="0.3">
      <c r="A2257" s="18"/>
      <c r="B2257" s="92" t="str">
        <f>+IFERROR(VLOOKUP(A2257,'Details local delivery'!B:C,2,0),"-")</f>
        <v>-</v>
      </c>
      <c r="C2257" s="93" t="str">
        <f t="shared" si="343"/>
        <v>-</v>
      </c>
      <c r="D2257" s="94" t="str">
        <f>+IFERROR(VLOOKUP(A2257,'Details local delivery'!B:E,4,0),"-")</f>
        <v>-</v>
      </c>
      <c r="E2257" s="94" t="e">
        <f>VLOOKUP(A2257,'Details local delivery'!B:L,11,0)</f>
        <v>#N/A</v>
      </c>
      <c r="F2257" s="94">
        <f>SUMIFS('Details local delivery'!M:M,'Details local delivery'!G:G,'RECAP Delivery Plan '!A2257)</f>
        <v>0</v>
      </c>
      <c r="G2257" s="94" t="e">
        <f>VLOOKUP(A2257,'Details local delivery'!B:J,9,0)</f>
        <v>#N/A</v>
      </c>
      <c r="H2257" s="95">
        <f>SUMIFS('Details local delivery'!K:K,'Details local delivery'!G:G,'RECAP Delivery Plan '!A2257)</f>
        <v>0</v>
      </c>
      <c r="I2257" s="96">
        <f>SUMIFS('Details local delivery'!Y:Y,'Details local delivery'!B:B,A:A)</f>
        <v>0</v>
      </c>
      <c r="J2257" s="97" t="e">
        <f>AVERAGEIFS('Details local delivery'!W:W,'Details local delivery'!B:B,A2257)</f>
        <v>#DIV/0!</v>
      </c>
      <c r="K2257" s="96">
        <f>_xlfn.MAXIFS('Details local delivery'!Z:Z,'Details local delivery'!B:B,A2257)</f>
        <v>0</v>
      </c>
      <c r="L2257" s="96">
        <f>_xlfn.MAXIFS('Details local delivery'!AA:AA,'Details local delivery'!B:B,A2257)</f>
        <v>0</v>
      </c>
      <c r="M2257" s="96">
        <f>_xlfn.MAXIFS('Details local delivery'!AB:AB,'Details local delivery'!B:B,A2257)</f>
        <v>0</v>
      </c>
      <c r="N2257" s="104" t="e">
        <f t="shared" si="344"/>
        <v>#N/A</v>
      </c>
      <c r="O2257" s="104" t="e">
        <f t="shared" si="345"/>
        <v>#N/A</v>
      </c>
      <c r="P2257" s="99">
        <f t="shared" si="346"/>
        <v>0</v>
      </c>
      <c r="Q2257" s="100">
        <f t="shared" si="347"/>
        <v>0</v>
      </c>
      <c r="R2257" s="105" t="e">
        <f t="shared" si="348"/>
        <v>#DIV/0!</v>
      </c>
      <c r="S2257" s="101" t="e">
        <f t="shared" si="349"/>
        <v>#N/A</v>
      </c>
      <c r="T2257" s="102"/>
      <c r="U2257" s="107"/>
      <c r="V2257" s="5"/>
    </row>
    <row r="2258" spans="1:22" ht="15.6" hidden="1" x14ac:dyDescent="0.3">
      <c r="A2258" s="18"/>
      <c r="B2258" s="92" t="str">
        <f>+IFERROR(VLOOKUP(A2258,'Details local delivery'!B:C,2,0),"-")</f>
        <v>-</v>
      </c>
      <c r="C2258" s="93" t="str">
        <f t="shared" si="343"/>
        <v>-</v>
      </c>
      <c r="D2258" s="94" t="str">
        <f>+IFERROR(VLOOKUP(A2258,'Details local delivery'!B:E,4,0),"-")</f>
        <v>-</v>
      </c>
      <c r="E2258" s="94" t="e">
        <f>VLOOKUP(A2258,'Details local delivery'!B:L,11,0)</f>
        <v>#N/A</v>
      </c>
      <c r="F2258" s="94">
        <f>SUMIFS('Details local delivery'!M:M,'Details local delivery'!G:G,'RECAP Delivery Plan '!A2258)</f>
        <v>0</v>
      </c>
      <c r="G2258" s="94" t="e">
        <f>VLOOKUP(A2258,'Details local delivery'!B:J,9,0)</f>
        <v>#N/A</v>
      </c>
      <c r="H2258" s="95">
        <f>SUMIFS('Details local delivery'!K:K,'Details local delivery'!G:G,'RECAP Delivery Plan '!A2258)</f>
        <v>0</v>
      </c>
      <c r="I2258" s="96">
        <f>SUMIFS('Details local delivery'!Y:Y,'Details local delivery'!B:B,A:A)</f>
        <v>0</v>
      </c>
      <c r="J2258" s="97" t="e">
        <f>AVERAGEIFS('Details local delivery'!W:W,'Details local delivery'!B:B,A2258)</f>
        <v>#DIV/0!</v>
      </c>
      <c r="K2258" s="96">
        <f>_xlfn.MAXIFS('Details local delivery'!Z:Z,'Details local delivery'!B:B,A2258)</f>
        <v>0</v>
      </c>
      <c r="L2258" s="96">
        <f>_xlfn.MAXIFS('Details local delivery'!AA:AA,'Details local delivery'!B:B,A2258)</f>
        <v>0</v>
      </c>
      <c r="M2258" s="96">
        <f>_xlfn.MAXIFS('Details local delivery'!AB:AB,'Details local delivery'!B:B,A2258)</f>
        <v>0</v>
      </c>
      <c r="N2258" s="104" t="e">
        <f t="shared" si="344"/>
        <v>#N/A</v>
      </c>
      <c r="O2258" s="104" t="e">
        <f t="shared" si="345"/>
        <v>#N/A</v>
      </c>
      <c r="P2258" s="99">
        <f t="shared" si="346"/>
        <v>0</v>
      </c>
      <c r="Q2258" s="100">
        <f t="shared" si="347"/>
        <v>0</v>
      </c>
      <c r="R2258" s="105" t="e">
        <f t="shared" si="348"/>
        <v>#DIV/0!</v>
      </c>
      <c r="S2258" s="101" t="e">
        <f t="shared" si="349"/>
        <v>#N/A</v>
      </c>
      <c r="T2258" s="102"/>
      <c r="U2258" s="107"/>
      <c r="V2258" s="5"/>
    </row>
    <row r="2259" spans="1:22" ht="15.6" hidden="1" x14ac:dyDescent="0.3">
      <c r="A2259" s="18"/>
      <c r="B2259" s="92" t="str">
        <f>+IFERROR(VLOOKUP(A2259,'Details local delivery'!B:C,2,0),"-")</f>
        <v>-</v>
      </c>
      <c r="C2259" s="93" t="str">
        <f t="shared" si="343"/>
        <v>-</v>
      </c>
      <c r="D2259" s="94" t="str">
        <f>+IFERROR(VLOOKUP(A2259,'Details local delivery'!B:E,4,0),"-")</f>
        <v>-</v>
      </c>
      <c r="E2259" s="94" t="e">
        <f>VLOOKUP(A2259,'Details local delivery'!B:L,11,0)</f>
        <v>#N/A</v>
      </c>
      <c r="F2259" s="94">
        <f>SUMIFS('Details local delivery'!M:M,'Details local delivery'!G:G,'RECAP Delivery Plan '!A2259)</f>
        <v>0</v>
      </c>
      <c r="G2259" s="94" t="e">
        <f>VLOOKUP(A2259,'Details local delivery'!B:J,9,0)</f>
        <v>#N/A</v>
      </c>
      <c r="H2259" s="95">
        <f>SUMIFS('Details local delivery'!K:K,'Details local delivery'!G:G,'RECAP Delivery Plan '!A2259)</f>
        <v>0</v>
      </c>
      <c r="I2259" s="96">
        <f>SUMIFS('Details local delivery'!Y:Y,'Details local delivery'!B:B,A:A)</f>
        <v>0</v>
      </c>
      <c r="J2259" s="97" t="e">
        <f>AVERAGEIFS('Details local delivery'!W:W,'Details local delivery'!B:B,A2259)</f>
        <v>#DIV/0!</v>
      </c>
      <c r="K2259" s="96">
        <f>_xlfn.MAXIFS('Details local delivery'!Z:Z,'Details local delivery'!B:B,A2259)</f>
        <v>0</v>
      </c>
      <c r="L2259" s="96">
        <f>_xlfn.MAXIFS('Details local delivery'!AA:AA,'Details local delivery'!B:B,A2259)</f>
        <v>0</v>
      </c>
      <c r="M2259" s="96">
        <f>_xlfn.MAXIFS('Details local delivery'!AB:AB,'Details local delivery'!B:B,A2259)</f>
        <v>0</v>
      </c>
      <c r="N2259" s="104" t="e">
        <f t="shared" si="344"/>
        <v>#N/A</v>
      </c>
      <c r="O2259" s="104" t="e">
        <f t="shared" si="345"/>
        <v>#N/A</v>
      </c>
      <c r="P2259" s="99">
        <f t="shared" si="346"/>
        <v>0</v>
      </c>
      <c r="Q2259" s="100">
        <f t="shared" si="347"/>
        <v>0</v>
      </c>
      <c r="R2259" s="105" t="e">
        <f t="shared" si="348"/>
        <v>#DIV/0!</v>
      </c>
      <c r="S2259" s="101" t="e">
        <f t="shared" si="349"/>
        <v>#N/A</v>
      </c>
      <c r="T2259" s="102"/>
      <c r="U2259" s="107"/>
      <c r="V2259" s="5"/>
    </row>
    <row r="2260" spans="1:22" ht="15.6" hidden="1" x14ac:dyDescent="0.3">
      <c r="A2260" s="18"/>
      <c r="B2260" s="92" t="str">
        <f>+IFERROR(VLOOKUP(A2260,'Details local delivery'!B:C,2,0),"-")</f>
        <v>-</v>
      </c>
      <c r="C2260" s="93" t="str">
        <f t="shared" si="343"/>
        <v>-</v>
      </c>
      <c r="D2260" s="94" t="str">
        <f>+IFERROR(VLOOKUP(A2260,'Details local delivery'!B:E,4,0),"-")</f>
        <v>-</v>
      </c>
      <c r="E2260" s="94" t="e">
        <f>VLOOKUP(A2260,'Details local delivery'!B:L,11,0)</f>
        <v>#N/A</v>
      </c>
      <c r="F2260" s="94">
        <f>SUMIFS('Details local delivery'!M:M,'Details local delivery'!G:G,'RECAP Delivery Plan '!A2260)</f>
        <v>0</v>
      </c>
      <c r="G2260" s="94" t="e">
        <f>VLOOKUP(A2260,'Details local delivery'!B:J,9,0)</f>
        <v>#N/A</v>
      </c>
      <c r="H2260" s="95">
        <f>SUMIFS('Details local delivery'!K:K,'Details local delivery'!G:G,'RECAP Delivery Plan '!A2260)</f>
        <v>0</v>
      </c>
      <c r="I2260" s="96">
        <f>SUMIFS('Details local delivery'!Y:Y,'Details local delivery'!B:B,A:A)</f>
        <v>0</v>
      </c>
      <c r="J2260" s="97" t="e">
        <f>AVERAGEIFS('Details local delivery'!W:W,'Details local delivery'!B:B,A2260)</f>
        <v>#DIV/0!</v>
      </c>
      <c r="K2260" s="96">
        <f>_xlfn.MAXIFS('Details local delivery'!Z:Z,'Details local delivery'!B:B,A2260)</f>
        <v>0</v>
      </c>
      <c r="L2260" s="96">
        <f>_xlfn.MAXIFS('Details local delivery'!AA:AA,'Details local delivery'!B:B,A2260)</f>
        <v>0</v>
      </c>
      <c r="M2260" s="96">
        <f>_xlfn.MAXIFS('Details local delivery'!AB:AB,'Details local delivery'!B:B,A2260)</f>
        <v>0</v>
      </c>
      <c r="N2260" s="104" t="e">
        <f t="shared" si="344"/>
        <v>#N/A</v>
      </c>
      <c r="O2260" s="104" t="e">
        <f t="shared" si="345"/>
        <v>#N/A</v>
      </c>
      <c r="P2260" s="99">
        <f t="shared" si="346"/>
        <v>0</v>
      </c>
      <c r="Q2260" s="100">
        <f t="shared" si="347"/>
        <v>0</v>
      </c>
      <c r="R2260" s="105" t="e">
        <f t="shared" si="348"/>
        <v>#DIV/0!</v>
      </c>
      <c r="S2260" s="101" t="e">
        <f t="shared" si="349"/>
        <v>#N/A</v>
      </c>
      <c r="T2260" s="102"/>
      <c r="U2260" s="107"/>
      <c r="V2260" s="5"/>
    </row>
    <row r="2261" spans="1:22" ht="15.6" hidden="1" x14ac:dyDescent="0.3">
      <c r="A2261" s="18"/>
      <c r="B2261" s="92" t="str">
        <f>+IFERROR(VLOOKUP(A2261,'Details local delivery'!B:C,2,0),"-")</f>
        <v>-</v>
      </c>
      <c r="C2261" s="93" t="str">
        <f t="shared" si="343"/>
        <v>-</v>
      </c>
      <c r="D2261" s="94" t="str">
        <f>+IFERROR(VLOOKUP(A2261,'Details local delivery'!B:E,4,0),"-")</f>
        <v>-</v>
      </c>
      <c r="E2261" s="94" t="e">
        <f>VLOOKUP(A2261,'Details local delivery'!B:L,11,0)</f>
        <v>#N/A</v>
      </c>
      <c r="F2261" s="94">
        <f>SUMIFS('Details local delivery'!M:M,'Details local delivery'!G:G,'RECAP Delivery Plan '!A2261)</f>
        <v>0</v>
      </c>
      <c r="G2261" s="94" t="e">
        <f>VLOOKUP(A2261,'Details local delivery'!B:J,9,0)</f>
        <v>#N/A</v>
      </c>
      <c r="H2261" s="95">
        <f>SUMIFS('Details local delivery'!K:K,'Details local delivery'!G:G,'RECAP Delivery Plan '!A2261)</f>
        <v>0</v>
      </c>
      <c r="I2261" s="96">
        <f>SUMIFS('Details local delivery'!Y:Y,'Details local delivery'!B:B,A:A)</f>
        <v>0</v>
      </c>
      <c r="J2261" s="97" t="e">
        <f>AVERAGEIFS('Details local delivery'!W:W,'Details local delivery'!B:B,A2261)</f>
        <v>#DIV/0!</v>
      </c>
      <c r="K2261" s="96">
        <f>_xlfn.MAXIFS('Details local delivery'!Z:Z,'Details local delivery'!B:B,A2261)</f>
        <v>0</v>
      </c>
      <c r="L2261" s="96">
        <f>_xlfn.MAXIFS('Details local delivery'!AA:AA,'Details local delivery'!B:B,A2261)</f>
        <v>0</v>
      </c>
      <c r="M2261" s="96">
        <f>_xlfn.MAXIFS('Details local delivery'!AB:AB,'Details local delivery'!B:B,A2261)</f>
        <v>0</v>
      </c>
      <c r="N2261" s="104" t="e">
        <f t="shared" si="344"/>
        <v>#N/A</v>
      </c>
      <c r="O2261" s="104" t="e">
        <f t="shared" si="345"/>
        <v>#N/A</v>
      </c>
      <c r="P2261" s="99">
        <f t="shared" si="346"/>
        <v>0</v>
      </c>
      <c r="Q2261" s="100">
        <f t="shared" si="347"/>
        <v>0</v>
      </c>
      <c r="R2261" s="105" t="e">
        <f t="shared" si="348"/>
        <v>#DIV/0!</v>
      </c>
      <c r="S2261" s="101" t="e">
        <f t="shared" si="349"/>
        <v>#N/A</v>
      </c>
      <c r="T2261" s="102"/>
      <c r="U2261" s="107"/>
      <c r="V2261" s="5"/>
    </row>
    <row r="2262" spans="1:22" ht="15.6" hidden="1" x14ac:dyDescent="0.3">
      <c r="A2262" s="18"/>
      <c r="B2262" s="92" t="str">
        <f>+IFERROR(VLOOKUP(A2262,'Details local delivery'!B:C,2,0),"-")</f>
        <v>-</v>
      </c>
      <c r="C2262" s="93" t="str">
        <f t="shared" si="343"/>
        <v>-</v>
      </c>
      <c r="D2262" s="94" t="str">
        <f>+IFERROR(VLOOKUP(A2262,'Details local delivery'!B:E,4,0),"-")</f>
        <v>-</v>
      </c>
      <c r="E2262" s="94" t="e">
        <f>VLOOKUP(A2262,'Details local delivery'!B:L,11,0)</f>
        <v>#N/A</v>
      </c>
      <c r="F2262" s="94">
        <f>SUMIFS('Details local delivery'!M:M,'Details local delivery'!G:G,'RECAP Delivery Plan '!A2262)</f>
        <v>0</v>
      </c>
      <c r="G2262" s="94" t="e">
        <f>VLOOKUP(A2262,'Details local delivery'!B:J,9,0)</f>
        <v>#N/A</v>
      </c>
      <c r="H2262" s="95">
        <f>SUMIFS('Details local delivery'!K:K,'Details local delivery'!G:G,'RECAP Delivery Plan '!A2262)</f>
        <v>0</v>
      </c>
      <c r="I2262" s="96">
        <f>SUMIFS('Details local delivery'!Y:Y,'Details local delivery'!B:B,A:A)</f>
        <v>0</v>
      </c>
      <c r="J2262" s="97" t="e">
        <f>AVERAGEIFS('Details local delivery'!W:W,'Details local delivery'!B:B,A2262)</f>
        <v>#DIV/0!</v>
      </c>
      <c r="K2262" s="96">
        <f>_xlfn.MAXIFS('Details local delivery'!Z:Z,'Details local delivery'!B:B,A2262)</f>
        <v>0</v>
      </c>
      <c r="L2262" s="96">
        <f>_xlfn.MAXIFS('Details local delivery'!AA:AA,'Details local delivery'!B:B,A2262)</f>
        <v>0</v>
      </c>
      <c r="M2262" s="96">
        <f>_xlfn.MAXIFS('Details local delivery'!AB:AB,'Details local delivery'!B:B,A2262)</f>
        <v>0</v>
      </c>
      <c r="N2262" s="104" t="e">
        <f t="shared" si="344"/>
        <v>#N/A</v>
      </c>
      <c r="O2262" s="104" t="e">
        <f t="shared" si="345"/>
        <v>#N/A</v>
      </c>
      <c r="P2262" s="99">
        <f t="shared" si="346"/>
        <v>0</v>
      </c>
      <c r="Q2262" s="100">
        <f t="shared" si="347"/>
        <v>0</v>
      </c>
      <c r="R2262" s="105" t="e">
        <f t="shared" si="348"/>
        <v>#DIV/0!</v>
      </c>
      <c r="S2262" s="101" t="e">
        <f t="shared" si="349"/>
        <v>#N/A</v>
      </c>
      <c r="T2262" s="102"/>
      <c r="U2262" s="107"/>
      <c r="V2262" s="5"/>
    </row>
    <row r="2263" spans="1:22" ht="15.6" hidden="1" x14ac:dyDescent="0.3">
      <c r="A2263" s="18"/>
      <c r="B2263" s="92" t="str">
        <f>+IFERROR(VLOOKUP(A2263,'Details local delivery'!B:C,2,0),"-")</f>
        <v>-</v>
      </c>
      <c r="C2263" s="93" t="str">
        <f t="shared" si="343"/>
        <v>-</v>
      </c>
      <c r="D2263" s="94" t="str">
        <f>+IFERROR(VLOOKUP(A2263,'Details local delivery'!B:E,4,0),"-")</f>
        <v>-</v>
      </c>
      <c r="E2263" s="94" t="e">
        <f>VLOOKUP(A2263,'Details local delivery'!B:L,11,0)</f>
        <v>#N/A</v>
      </c>
      <c r="F2263" s="94">
        <f>SUMIFS('Details local delivery'!M:M,'Details local delivery'!G:G,'RECAP Delivery Plan '!A2263)</f>
        <v>0</v>
      </c>
      <c r="G2263" s="94" t="e">
        <f>VLOOKUP(A2263,'Details local delivery'!B:J,9,0)</f>
        <v>#N/A</v>
      </c>
      <c r="H2263" s="95">
        <f>SUMIFS('Details local delivery'!K:K,'Details local delivery'!G:G,'RECAP Delivery Plan '!A2263)</f>
        <v>0</v>
      </c>
      <c r="I2263" s="96">
        <f>SUMIFS('Details local delivery'!Y:Y,'Details local delivery'!B:B,A:A)</f>
        <v>0</v>
      </c>
      <c r="J2263" s="97" t="e">
        <f>AVERAGEIFS('Details local delivery'!W:W,'Details local delivery'!B:B,A2263)</f>
        <v>#DIV/0!</v>
      </c>
      <c r="K2263" s="96">
        <f>_xlfn.MAXIFS('Details local delivery'!Z:Z,'Details local delivery'!B:B,A2263)</f>
        <v>0</v>
      </c>
      <c r="L2263" s="96">
        <f>_xlfn.MAXIFS('Details local delivery'!AA:AA,'Details local delivery'!B:B,A2263)</f>
        <v>0</v>
      </c>
      <c r="M2263" s="96">
        <f>_xlfn.MAXIFS('Details local delivery'!AB:AB,'Details local delivery'!B:B,A2263)</f>
        <v>0</v>
      </c>
      <c r="N2263" s="104" t="e">
        <f t="shared" si="344"/>
        <v>#N/A</v>
      </c>
      <c r="O2263" s="104" t="e">
        <f t="shared" si="345"/>
        <v>#N/A</v>
      </c>
      <c r="P2263" s="99">
        <f t="shared" si="346"/>
        <v>0</v>
      </c>
      <c r="Q2263" s="100">
        <f t="shared" si="347"/>
        <v>0</v>
      </c>
      <c r="R2263" s="105" t="e">
        <f t="shared" si="348"/>
        <v>#DIV/0!</v>
      </c>
      <c r="S2263" s="101" t="e">
        <f t="shared" si="349"/>
        <v>#N/A</v>
      </c>
      <c r="T2263" s="102"/>
      <c r="U2263" s="107"/>
      <c r="V2263" s="5"/>
    </row>
    <row r="2264" spans="1:22" ht="15.6" hidden="1" x14ac:dyDescent="0.3">
      <c r="A2264" s="18"/>
      <c r="B2264" s="92" t="str">
        <f>+IFERROR(VLOOKUP(A2264,'Details local delivery'!B:C,2,0),"-")</f>
        <v>-</v>
      </c>
      <c r="C2264" s="93" t="str">
        <f t="shared" si="343"/>
        <v>-</v>
      </c>
      <c r="D2264" s="94" t="str">
        <f>+IFERROR(VLOOKUP(A2264,'Details local delivery'!B:E,4,0),"-")</f>
        <v>-</v>
      </c>
      <c r="E2264" s="94" t="e">
        <f>VLOOKUP(A2264,'Details local delivery'!B:L,11,0)</f>
        <v>#N/A</v>
      </c>
      <c r="F2264" s="94">
        <f>SUMIFS('Details local delivery'!M:M,'Details local delivery'!G:G,'RECAP Delivery Plan '!A2264)</f>
        <v>0</v>
      </c>
      <c r="G2264" s="94" t="e">
        <f>VLOOKUP(A2264,'Details local delivery'!B:J,9,0)</f>
        <v>#N/A</v>
      </c>
      <c r="H2264" s="95">
        <f>SUMIFS('Details local delivery'!K:K,'Details local delivery'!G:G,'RECAP Delivery Plan '!A2264)</f>
        <v>0</v>
      </c>
      <c r="I2264" s="96">
        <f>SUMIFS('Details local delivery'!Y:Y,'Details local delivery'!B:B,A:A)</f>
        <v>0</v>
      </c>
      <c r="J2264" s="97" t="e">
        <f>AVERAGEIFS('Details local delivery'!W:W,'Details local delivery'!B:B,A2264)</f>
        <v>#DIV/0!</v>
      </c>
      <c r="K2264" s="96">
        <f>_xlfn.MAXIFS('Details local delivery'!Z:Z,'Details local delivery'!B:B,A2264)</f>
        <v>0</v>
      </c>
      <c r="L2264" s="96">
        <f>_xlfn.MAXIFS('Details local delivery'!AA:AA,'Details local delivery'!B:B,A2264)</f>
        <v>0</v>
      </c>
      <c r="M2264" s="96">
        <f>_xlfn.MAXIFS('Details local delivery'!AB:AB,'Details local delivery'!B:B,A2264)</f>
        <v>0</v>
      </c>
      <c r="N2264" s="104" t="e">
        <f t="shared" si="344"/>
        <v>#N/A</v>
      </c>
      <c r="O2264" s="104" t="e">
        <f t="shared" si="345"/>
        <v>#N/A</v>
      </c>
      <c r="P2264" s="99">
        <f t="shared" si="346"/>
        <v>0</v>
      </c>
      <c r="Q2264" s="100">
        <f t="shared" si="347"/>
        <v>0</v>
      </c>
      <c r="R2264" s="105" t="e">
        <f t="shared" si="348"/>
        <v>#DIV/0!</v>
      </c>
      <c r="S2264" s="101" t="e">
        <f t="shared" si="349"/>
        <v>#N/A</v>
      </c>
      <c r="T2264" s="102"/>
      <c r="U2264" s="107"/>
      <c r="V2264" s="5"/>
    </row>
    <row r="2265" spans="1:22" ht="15.6" hidden="1" x14ac:dyDescent="0.3">
      <c r="A2265" s="18"/>
      <c r="B2265" s="92" t="str">
        <f>+IFERROR(VLOOKUP(A2265,'Details local delivery'!B:C,2,0),"-")</f>
        <v>-</v>
      </c>
      <c r="C2265" s="93" t="str">
        <f t="shared" si="343"/>
        <v>-</v>
      </c>
      <c r="D2265" s="94" t="str">
        <f>+IFERROR(VLOOKUP(A2265,'Details local delivery'!B:E,4,0),"-")</f>
        <v>-</v>
      </c>
      <c r="E2265" s="94" t="e">
        <f>VLOOKUP(A2265,'Details local delivery'!B:L,11,0)</f>
        <v>#N/A</v>
      </c>
      <c r="F2265" s="94">
        <f>SUMIFS('Details local delivery'!M:M,'Details local delivery'!G:G,'RECAP Delivery Plan '!A2265)</f>
        <v>0</v>
      </c>
      <c r="G2265" s="94" t="e">
        <f>VLOOKUP(A2265,'Details local delivery'!B:J,9,0)</f>
        <v>#N/A</v>
      </c>
      <c r="H2265" s="95">
        <f>SUMIFS('Details local delivery'!K:K,'Details local delivery'!G:G,'RECAP Delivery Plan '!A2265)</f>
        <v>0</v>
      </c>
      <c r="I2265" s="96">
        <f>SUMIFS('Details local delivery'!Y:Y,'Details local delivery'!B:B,A:A)</f>
        <v>0</v>
      </c>
      <c r="J2265" s="97" t="e">
        <f>AVERAGEIFS('Details local delivery'!W:W,'Details local delivery'!B:B,A2265)</f>
        <v>#DIV/0!</v>
      </c>
      <c r="K2265" s="96">
        <f>_xlfn.MAXIFS('Details local delivery'!Z:Z,'Details local delivery'!B:B,A2265)</f>
        <v>0</v>
      </c>
      <c r="L2265" s="96">
        <f>_xlfn.MAXIFS('Details local delivery'!AA:AA,'Details local delivery'!B:B,A2265)</f>
        <v>0</v>
      </c>
      <c r="M2265" s="96">
        <f>_xlfn.MAXIFS('Details local delivery'!AB:AB,'Details local delivery'!B:B,A2265)</f>
        <v>0</v>
      </c>
      <c r="N2265" s="104" t="e">
        <f t="shared" si="344"/>
        <v>#N/A</v>
      </c>
      <c r="O2265" s="104" t="e">
        <f t="shared" si="345"/>
        <v>#N/A</v>
      </c>
      <c r="P2265" s="99">
        <f t="shared" si="346"/>
        <v>0</v>
      </c>
      <c r="Q2265" s="100">
        <f t="shared" si="347"/>
        <v>0</v>
      </c>
      <c r="R2265" s="105" t="e">
        <f t="shared" si="348"/>
        <v>#DIV/0!</v>
      </c>
      <c r="S2265" s="101" t="e">
        <f t="shared" si="349"/>
        <v>#N/A</v>
      </c>
      <c r="T2265" s="102"/>
      <c r="U2265" s="107"/>
      <c r="V2265" s="5"/>
    </row>
    <row r="2266" spans="1:22" ht="15.6" hidden="1" x14ac:dyDescent="0.3">
      <c r="A2266" s="18"/>
      <c r="B2266" s="92" t="str">
        <f>+IFERROR(VLOOKUP(A2266,'Details local delivery'!B:C,2,0),"-")</f>
        <v>-</v>
      </c>
      <c r="C2266" s="93" t="str">
        <f t="shared" si="343"/>
        <v>-</v>
      </c>
      <c r="D2266" s="94" t="str">
        <f>+IFERROR(VLOOKUP(A2266,'Details local delivery'!B:E,4,0),"-")</f>
        <v>-</v>
      </c>
      <c r="E2266" s="94" t="e">
        <f>VLOOKUP(A2266,'Details local delivery'!B:L,11,0)</f>
        <v>#N/A</v>
      </c>
      <c r="F2266" s="94">
        <f>SUMIFS('Details local delivery'!M:M,'Details local delivery'!G:G,'RECAP Delivery Plan '!A2266)</f>
        <v>0</v>
      </c>
      <c r="G2266" s="94" t="e">
        <f>VLOOKUP(A2266,'Details local delivery'!B:J,9,0)</f>
        <v>#N/A</v>
      </c>
      <c r="H2266" s="95">
        <f>SUMIFS('Details local delivery'!K:K,'Details local delivery'!G:G,'RECAP Delivery Plan '!A2266)</f>
        <v>0</v>
      </c>
      <c r="I2266" s="96">
        <f>SUMIFS('Details local delivery'!Y:Y,'Details local delivery'!B:B,A:A)</f>
        <v>0</v>
      </c>
      <c r="J2266" s="97" t="e">
        <f>AVERAGEIFS('Details local delivery'!W:W,'Details local delivery'!B:B,A2266)</f>
        <v>#DIV/0!</v>
      </c>
      <c r="K2266" s="96">
        <f>_xlfn.MAXIFS('Details local delivery'!Z:Z,'Details local delivery'!B:B,A2266)</f>
        <v>0</v>
      </c>
      <c r="L2266" s="96">
        <f>_xlfn.MAXIFS('Details local delivery'!AA:AA,'Details local delivery'!B:B,A2266)</f>
        <v>0</v>
      </c>
      <c r="M2266" s="96">
        <f>_xlfn.MAXIFS('Details local delivery'!AB:AB,'Details local delivery'!B:B,A2266)</f>
        <v>0</v>
      </c>
      <c r="N2266" s="104" t="e">
        <f t="shared" si="344"/>
        <v>#N/A</v>
      </c>
      <c r="O2266" s="104" t="e">
        <f t="shared" si="345"/>
        <v>#N/A</v>
      </c>
      <c r="P2266" s="99">
        <f t="shared" si="346"/>
        <v>0</v>
      </c>
      <c r="Q2266" s="100">
        <f t="shared" si="347"/>
        <v>0</v>
      </c>
      <c r="R2266" s="105" t="e">
        <f t="shared" si="348"/>
        <v>#DIV/0!</v>
      </c>
      <c r="S2266" s="101" t="e">
        <f t="shared" si="349"/>
        <v>#N/A</v>
      </c>
      <c r="T2266" s="102"/>
      <c r="U2266" s="107"/>
      <c r="V2266" s="5"/>
    </row>
    <row r="2267" spans="1:22" ht="15.6" hidden="1" x14ac:dyDescent="0.3">
      <c r="A2267" s="18"/>
      <c r="B2267" s="92" t="str">
        <f>+IFERROR(VLOOKUP(A2267,'Details local delivery'!B:C,2,0),"-")</f>
        <v>-</v>
      </c>
      <c r="C2267" s="93" t="str">
        <f t="shared" si="343"/>
        <v>-</v>
      </c>
      <c r="D2267" s="94" t="str">
        <f>+IFERROR(VLOOKUP(A2267,'Details local delivery'!B:E,4,0),"-")</f>
        <v>-</v>
      </c>
      <c r="E2267" s="94" t="e">
        <f>VLOOKUP(A2267,'Details local delivery'!B:L,11,0)</f>
        <v>#N/A</v>
      </c>
      <c r="F2267" s="94">
        <f>SUMIFS('Details local delivery'!M:M,'Details local delivery'!G:G,'RECAP Delivery Plan '!A2267)</f>
        <v>0</v>
      </c>
      <c r="G2267" s="94" t="e">
        <f>VLOOKUP(A2267,'Details local delivery'!B:J,9,0)</f>
        <v>#N/A</v>
      </c>
      <c r="H2267" s="95">
        <f>SUMIFS('Details local delivery'!K:K,'Details local delivery'!G:G,'RECAP Delivery Plan '!A2267)</f>
        <v>0</v>
      </c>
      <c r="I2267" s="96">
        <f>SUMIFS('Details local delivery'!Y:Y,'Details local delivery'!B:B,A:A)</f>
        <v>0</v>
      </c>
      <c r="J2267" s="97" t="e">
        <f>AVERAGEIFS('Details local delivery'!W:W,'Details local delivery'!B:B,A2267)</f>
        <v>#DIV/0!</v>
      </c>
      <c r="K2267" s="96">
        <f>_xlfn.MAXIFS('Details local delivery'!Z:Z,'Details local delivery'!B:B,A2267)</f>
        <v>0</v>
      </c>
      <c r="L2267" s="96">
        <f>_xlfn.MAXIFS('Details local delivery'!AA:AA,'Details local delivery'!B:B,A2267)</f>
        <v>0</v>
      </c>
      <c r="M2267" s="96">
        <f>_xlfn.MAXIFS('Details local delivery'!AB:AB,'Details local delivery'!B:B,A2267)</f>
        <v>0</v>
      </c>
      <c r="N2267" s="104" t="e">
        <f t="shared" si="344"/>
        <v>#N/A</v>
      </c>
      <c r="O2267" s="104" t="e">
        <f t="shared" si="345"/>
        <v>#N/A</v>
      </c>
      <c r="P2267" s="99">
        <f t="shared" si="346"/>
        <v>0</v>
      </c>
      <c r="Q2267" s="100">
        <f t="shared" si="347"/>
        <v>0</v>
      </c>
      <c r="R2267" s="105" t="e">
        <f t="shared" si="348"/>
        <v>#DIV/0!</v>
      </c>
      <c r="S2267" s="101" t="e">
        <f t="shared" si="349"/>
        <v>#N/A</v>
      </c>
      <c r="T2267" s="102"/>
      <c r="U2267" s="107"/>
      <c r="V2267" s="5"/>
    </row>
    <row r="2268" spans="1:22" ht="15.6" hidden="1" x14ac:dyDescent="0.3">
      <c r="A2268" s="18"/>
      <c r="B2268" s="92" t="str">
        <f>+IFERROR(VLOOKUP(A2268,'Details local delivery'!B:C,2,0),"-")</f>
        <v>-</v>
      </c>
      <c r="C2268" s="93" t="str">
        <f t="shared" si="343"/>
        <v>-</v>
      </c>
      <c r="D2268" s="94" t="str">
        <f>+IFERROR(VLOOKUP(A2268,'Details local delivery'!B:E,4,0),"-")</f>
        <v>-</v>
      </c>
      <c r="E2268" s="94" t="e">
        <f>VLOOKUP(A2268,'Details local delivery'!B:L,11,0)</f>
        <v>#N/A</v>
      </c>
      <c r="F2268" s="94">
        <f>SUMIFS('Details local delivery'!M:M,'Details local delivery'!G:G,'RECAP Delivery Plan '!A2268)</f>
        <v>0</v>
      </c>
      <c r="G2268" s="94" t="e">
        <f>VLOOKUP(A2268,'Details local delivery'!B:J,9,0)</f>
        <v>#N/A</v>
      </c>
      <c r="H2268" s="95">
        <f>SUMIFS('Details local delivery'!K:K,'Details local delivery'!G:G,'RECAP Delivery Plan '!A2268)</f>
        <v>0</v>
      </c>
      <c r="I2268" s="96">
        <f>SUMIFS('Details local delivery'!Y:Y,'Details local delivery'!B:B,A:A)</f>
        <v>0</v>
      </c>
      <c r="J2268" s="97" t="e">
        <f>AVERAGEIFS('Details local delivery'!W:W,'Details local delivery'!B:B,A2268)</f>
        <v>#DIV/0!</v>
      </c>
      <c r="K2268" s="96">
        <f>_xlfn.MAXIFS('Details local delivery'!Z:Z,'Details local delivery'!B:B,A2268)</f>
        <v>0</v>
      </c>
      <c r="L2268" s="96">
        <f>_xlfn.MAXIFS('Details local delivery'!AA:AA,'Details local delivery'!B:B,A2268)</f>
        <v>0</v>
      </c>
      <c r="M2268" s="96">
        <f>_xlfn.MAXIFS('Details local delivery'!AB:AB,'Details local delivery'!B:B,A2268)</f>
        <v>0</v>
      </c>
      <c r="N2268" s="104" t="e">
        <f t="shared" si="344"/>
        <v>#N/A</v>
      </c>
      <c r="O2268" s="104" t="e">
        <f t="shared" si="345"/>
        <v>#N/A</v>
      </c>
      <c r="P2268" s="99">
        <f t="shared" si="346"/>
        <v>0</v>
      </c>
      <c r="Q2268" s="100">
        <f t="shared" si="347"/>
        <v>0</v>
      </c>
      <c r="R2268" s="105" t="e">
        <f t="shared" si="348"/>
        <v>#DIV/0!</v>
      </c>
      <c r="S2268" s="101" t="e">
        <f t="shared" si="349"/>
        <v>#N/A</v>
      </c>
      <c r="T2268" s="102"/>
      <c r="U2268" s="107"/>
      <c r="V2268" s="5"/>
    </row>
    <row r="2269" spans="1:22" ht="15.6" hidden="1" x14ac:dyDescent="0.3">
      <c r="A2269" s="18"/>
      <c r="B2269" s="92" t="str">
        <f>+IFERROR(VLOOKUP(A2269,'Details local delivery'!B:C,2,0),"-")</f>
        <v>-</v>
      </c>
      <c r="C2269" s="93" t="str">
        <f t="shared" si="343"/>
        <v>-</v>
      </c>
      <c r="D2269" s="94" t="str">
        <f>+IFERROR(VLOOKUP(A2269,'Details local delivery'!B:E,4,0),"-")</f>
        <v>-</v>
      </c>
      <c r="E2269" s="94" t="e">
        <f>VLOOKUP(A2269,'Details local delivery'!B:L,11,0)</f>
        <v>#N/A</v>
      </c>
      <c r="F2269" s="94">
        <f>SUMIFS('Details local delivery'!M:M,'Details local delivery'!G:G,'RECAP Delivery Plan '!A2269)</f>
        <v>0</v>
      </c>
      <c r="G2269" s="94" t="e">
        <f>VLOOKUP(A2269,'Details local delivery'!B:J,9,0)</f>
        <v>#N/A</v>
      </c>
      <c r="H2269" s="95">
        <f>SUMIFS('Details local delivery'!K:K,'Details local delivery'!G:G,'RECAP Delivery Plan '!A2269)</f>
        <v>0</v>
      </c>
      <c r="I2269" s="96">
        <f>SUMIFS('Details local delivery'!Y:Y,'Details local delivery'!B:B,A:A)</f>
        <v>0</v>
      </c>
      <c r="J2269" s="97" t="e">
        <f>AVERAGEIFS('Details local delivery'!W:W,'Details local delivery'!B:B,A2269)</f>
        <v>#DIV/0!</v>
      </c>
      <c r="K2269" s="96">
        <f>_xlfn.MAXIFS('Details local delivery'!Z:Z,'Details local delivery'!B:B,A2269)</f>
        <v>0</v>
      </c>
      <c r="L2269" s="96">
        <f>_xlfn.MAXIFS('Details local delivery'!AA:AA,'Details local delivery'!B:B,A2269)</f>
        <v>0</v>
      </c>
      <c r="M2269" s="96">
        <f>_xlfn.MAXIFS('Details local delivery'!AB:AB,'Details local delivery'!B:B,A2269)</f>
        <v>0</v>
      </c>
      <c r="N2269" s="104" t="e">
        <f t="shared" si="344"/>
        <v>#N/A</v>
      </c>
      <c r="O2269" s="104" t="e">
        <f t="shared" si="345"/>
        <v>#N/A</v>
      </c>
      <c r="P2269" s="99">
        <f t="shared" si="346"/>
        <v>0</v>
      </c>
      <c r="Q2269" s="100">
        <f t="shared" si="347"/>
        <v>0</v>
      </c>
      <c r="R2269" s="105" t="e">
        <f t="shared" si="348"/>
        <v>#DIV/0!</v>
      </c>
      <c r="S2269" s="101" t="e">
        <f t="shared" si="349"/>
        <v>#N/A</v>
      </c>
      <c r="T2269" s="102"/>
      <c r="U2269" s="107"/>
      <c r="V2269" s="5"/>
    </row>
    <row r="2270" spans="1:22" ht="15.6" hidden="1" x14ac:dyDescent="0.3">
      <c r="A2270" s="18"/>
      <c r="B2270" s="92" t="str">
        <f>+IFERROR(VLOOKUP(A2270,'Details local delivery'!B:C,2,0),"-")</f>
        <v>-</v>
      </c>
      <c r="C2270" s="93" t="str">
        <f t="shared" si="343"/>
        <v>-</v>
      </c>
      <c r="D2270" s="94" t="str">
        <f>+IFERROR(VLOOKUP(A2270,'Details local delivery'!B:E,4,0),"-")</f>
        <v>-</v>
      </c>
      <c r="E2270" s="94" t="e">
        <f>VLOOKUP(A2270,'Details local delivery'!B:L,11,0)</f>
        <v>#N/A</v>
      </c>
      <c r="F2270" s="94">
        <f>SUMIFS('Details local delivery'!M:M,'Details local delivery'!G:G,'RECAP Delivery Plan '!A2270)</f>
        <v>0</v>
      </c>
      <c r="G2270" s="94" t="e">
        <f>VLOOKUP(A2270,'Details local delivery'!B:J,9,0)</f>
        <v>#N/A</v>
      </c>
      <c r="H2270" s="95">
        <f>SUMIFS('Details local delivery'!K:K,'Details local delivery'!G:G,'RECAP Delivery Plan '!A2270)</f>
        <v>0</v>
      </c>
      <c r="I2270" s="96">
        <f>SUMIFS('Details local delivery'!Y:Y,'Details local delivery'!B:B,A:A)</f>
        <v>0</v>
      </c>
      <c r="J2270" s="97" t="e">
        <f>AVERAGEIFS('Details local delivery'!W:W,'Details local delivery'!B:B,A2270)</f>
        <v>#DIV/0!</v>
      </c>
      <c r="K2270" s="96">
        <f>_xlfn.MAXIFS('Details local delivery'!Z:Z,'Details local delivery'!B:B,A2270)</f>
        <v>0</v>
      </c>
      <c r="L2270" s="96">
        <f>_xlfn.MAXIFS('Details local delivery'!AA:AA,'Details local delivery'!B:B,A2270)</f>
        <v>0</v>
      </c>
      <c r="M2270" s="96">
        <f>_xlfn.MAXIFS('Details local delivery'!AB:AB,'Details local delivery'!B:B,A2270)</f>
        <v>0</v>
      </c>
      <c r="N2270" s="104" t="e">
        <f t="shared" si="344"/>
        <v>#N/A</v>
      </c>
      <c r="O2270" s="104" t="e">
        <f t="shared" si="345"/>
        <v>#N/A</v>
      </c>
      <c r="P2270" s="99">
        <f t="shared" si="346"/>
        <v>0</v>
      </c>
      <c r="Q2270" s="100">
        <f t="shared" si="347"/>
        <v>0</v>
      </c>
      <c r="R2270" s="105" t="e">
        <f t="shared" si="348"/>
        <v>#DIV/0!</v>
      </c>
      <c r="S2270" s="101" t="e">
        <f t="shared" si="349"/>
        <v>#N/A</v>
      </c>
      <c r="T2270" s="102"/>
      <c r="U2270" s="107"/>
      <c r="V2270" s="5"/>
    </row>
    <row r="2271" spans="1:22" ht="15.6" hidden="1" x14ac:dyDescent="0.3">
      <c r="A2271" s="18"/>
      <c r="B2271" s="92" t="str">
        <f>+IFERROR(VLOOKUP(A2271,'Details local delivery'!B:C,2,0),"-")</f>
        <v>-</v>
      </c>
      <c r="C2271" s="93" t="str">
        <f t="shared" si="343"/>
        <v>-</v>
      </c>
      <c r="D2271" s="94" t="str">
        <f>+IFERROR(VLOOKUP(A2271,'Details local delivery'!B:E,4,0),"-")</f>
        <v>-</v>
      </c>
      <c r="E2271" s="94" t="e">
        <f>VLOOKUP(A2271,'Details local delivery'!B:L,11,0)</f>
        <v>#N/A</v>
      </c>
      <c r="F2271" s="94">
        <f>SUMIFS('Details local delivery'!M:M,'Details local delivery'!G:G,'RECAP Delivery Plan '!A2271)</f>
        <v>0</v>
      </c>
      <c r="G2271" s="94" t="e">
        <f>VLOOKUP(A2271,'Details local delivery'!B:J,9,0)</f>
        <v>#N/A</v>
      </c>
      <c r="H2271" s="95">
        <f>SUMIFS('Details local delivery'!K:K,'Details local delivery'!G:G,'RECAP Delivery Plan '!A2271)</f>
        <v>0</v>
      </c>
      <c r="I2271" s="96">
        <f>SUMIFS('Details local delivery'!Y:Y,'Details local delivery'!B:B,A:A)</f>
        <v>0</v>
      </c>
      <c r="J2271" s="97" t="e">
        <f>AVERAGEIFS('Details local delivery'!W:W,'Details local delivery'!B:B,A2271)</f>
        <v>#DIV/0!</v>
      </c>
      <c r="K2271" s="96">
        <f>_xlfn.MAXIFS('Details local delivery'!Z:Z,'Details local delivery'!B:B,A2271)</f>
        <v>0</v>
      </c>
      <c r="L2271" s="96">
        <f>_xlfn.MAXIFS('Details local delivery'!AA:AA,'Details local delivery'!B:B,A2271)</f>
        <v>0</v>
      </c>
      <c r="M2271" s="96">
        <f>_xlfn.MAXIFS('Details local delivery'!AB:AB,'Details local delivery'!B:B,A2271)</f>
        <v>0</v>
      </c>
      <c r="N2271" s="104" t="e">
        <f t="shared" si="344"/>
        <v>#N/A</v>
      </c>
      <c r="O2271" s="104" t="e">
        <f t="shared" si="345"/>
        <v>#N/A</v>
      </c>
      <c r="P2271" s="99">
        <f t="shared" si="346"/>
        <v>0</v>
      </c>
      <c r="Q2271" s="100">
        <f t="shared" si="347"/>
        <v>0</v>
      </c>
      <c r="R2271" s="105" t="e">
        <f t="shared" si="348"/>
        <v>#DIV/0!</v>
      </c>
      <c r="S2271" s="101" t="e">
        <f t="shared" si="349"/>
        <v>#N/A</v>
      </c>
      <c r="T2271" s="102"/>
      <c r="U2271" s="107"/>
      <c r="V2271" s="5"/>
    </row>
    <row r="2272" spans="1:22" ht="15.6" hidden="1" x14ac:dyDescent="0.3">
      <c r="A2272" s="18"/>
      <c r="B2272" s="92" t="str">
        <f>+IFERROR(VLOOKUP(A2272,'Details local delivery'!B:C,2,0),"-")</f>
        <v>-</v>
      </c>
      <c r="C2272" s="93" t="str">
        <f t="shared" si="343"/>
        <v>-</v>
      </c>
      <c r="D2272" s="94" t="str">
        <f>+IFERROR(VLOOKUP(A2272,'Details local delivery'!B:E,4,0),"-")</f>
        <v>-</v>
      </c>
      <c r="E2272" s="94" t="e">
        <f>VLOOKUP(A2272,'Details local delivery'!B:L,11,0)</f>
        <v>#N/A</v>
      </c>
      <c r="F2272" s="94">
        <f>SUMIFS('Details local delivery'!M:M,'Details local delivery'!G:G,'RECAP Delivery Plan '!A2272)</f>
        <v>0</v>
      </c>
      <c r="G2272" s="94" t="e">
        <f>VLOOKUP(A2272,'Details local delivery'!B:J,9,0)</f>
        <v>#N/A</v>
      </c>
      <c r="H2272" s="95">
        <f>SUMIFS('Details local delivery'!K:K,'Details local delivery'!G:G,'RECAP Delivery Plan '!A2272)</f>
        <v>0</v>
      </c>
      <c r="I2272" s="96">
        <f>SUMIFS('Details local delivery'!Y:Y,'Details local delivery'!B:B,A:A)</f>
        <v>0</v>
      </c>
      <c r="J2272" s="97" t="e">
        <f>AVERAGEIFS('Details local delivery'!W:W,'Details local delivery'!B:B,A2272)</f>
        <v>#DIV/0!</v>
      </c>
      <c r="K2272" s="96">
        <f>_xlfn.MAXIFS('Details local delivery'!Z:Z,'Details local delivery'!B:B,A2272)</f>
        <v>0</v>
      </c>
      <c r="L2272" s="96">
        <f>_xlfn.MAXIFS('Details local delivery'!AA:AA,'Details local delivery'!B:B,A2272)</f>
        <v>0</v>
      </c>
      <c r="M2272" s="96">
        <f>_xlfn.MAXIFS('Details local delivery'!AB:AB,'Details local delivery'!B:B,A2272)</f>
        <v>0</v>
      </c>
      <c r="N2272" s="104" t="e">
        <f t="shared" si="344"/>
        <v>#N/A</v>
      </c>
      <c r="O2272" s="104" t="e">
        <f t="shared" si="345"/>
        <v>#N/A</v>
      </c>
      <c r="P2272" s="99">
        <f t="shared" si="346"/>
        <v>0</v>
      </c>
      <c r="Q2272" s="100">
        <f t="shared" si="347"/>
        <v>0</v>
      </c>
      <c r="R2272" s="105" t="e">
        <f t="shared" si="348"/>
        <v>#DIV/0!</v>
      </c>
      <c r="S2272" s="101" t="e">
        <f t="shared" si="349"/>
        <v>#N/A</v>
      </c>
      <c r="T2272" s="102"/>
      <c r="U2272" s="107"/>
      <c r="V2272" s="5"/>
    </row>
    <row r="2273" spans="1:22" ht="15.6" hidden="1" x14ac:dyDescent="0.3">
      <c r="A2273" s="18"/>
      <c r="B2273" s="92" t="str">
        <f>+IFERROR(VLOOKUP(A2273,'Details local delivery'!B:C,2,0),"-")</f>
        <v>-</v>
      </c>
      <c r="C2273" s="93" t="str">
        <f t="shared" si="343"/>
        <v>-</v>
      </c>
      <c r="D2273" s="94" t="str">
        <f>+IFERROR(VLOOKUP(A2273,'Details local delivery'!B:E,4,0),"-")</f>
        <v>-</v>
      </c>
      <c r="E2273" s="94" t="e">
        <f>VLOOKUP(A2273,'Details local delivery'!B:L,11,0)</f>
        <v>#N/A</v>
      </c>
      <c r="F2273" s="94">
        <f>SUMIFS('Details local delivery'!M:M,'Details local delivery'!G:G,'RECAP Delivery Plan '!A2273)</f>
        <v>0</v>
      </c>
      <c r="G2273" s="94" t="e">
        <f>VLOOKUP(A2273,'Details local delivery'!B:J,9,0)</f>
        <v>#N/A</v>
      </c>
      <c r="H2273" s="95">
        <f>SUMIFS('Details local delivery'!K:K,'Details local delivery'!G:G,'RECAP Delivery Plan '!A2273)</f>
        <v>0</v>
      </c>
      <c r="I2273" s="96">
        <f>SUMIFS('Details local delivery'!Y:Y,'Details local delivery'!B:B,A:A)</f>
        <v>0</v>
      </c>
      <c r="J2273" s="97" t="e">
        <f>AVERAGEIFS('Details local delivery'!W:W,'Details local delivery'!B:B,A2273)</f>
        <v>#DIV/0!</v>
      </c>
      <c r="K2273" s="96">
        <f>_xlfn.MAXIFS('Details local delivery'!Z:Z,'Details local delivery'!B:B,A2273)</f>
        <v>0</v>
      </c>
      <c r="L2273" s="96">
        <f>_xlfn.MAXIFS('Details local delivery'!AA:AA,'Details local delivery'!B:B,A2273)</f>
        <v>0</v>
      </c>
      <c r="M2273" s="96">
        <f>_xlfn.MAXIFS('Details local delivery'!AB:AB,'Details local delivery'!B:B,A2273)</f>
        <v>0</v>
      </c>
      <c r="N2273" s="104" t="e">
        <f t="shared" si="344"/>
        <v>#N/A</v>
      </c>
      <c r="O2273" s="104" t="e">
        <f t="shared" si="345"/>
        <v>#N/A</v>
      </c>
      <c r="P2273" s="99">
        <f t="shared" si="346"/>
        <v>0</v>
      </c>
      <c r="Q2273" s="100">
        <f t="shared" si="347"/>
        <v>0</v>
      </c>
      <c r="R2273" s="105" t="e">
        <f t="shared" si="348"/>
        <v>#DIV/0!</v>
      </c>
      <c r="S2273" s="101" t="e">
        <f t="shared" si="349"/>
        <v>#N/A</v>
      </c>
      <c r="T2273" s="102"/>
      <c r="U2273" s="107"/>
      <c r="V2273" s="5"/>
    </row>
    <row r="2274" spans="1:22" ht="15.6" hidden="1" x14ac:dyDescent="0.3">
      <c r="A2274" s="18"/>
      <c r="B2274" s="92" t="str">
        <f>+IFERROR(VLOOKUP(A2274,'Details local delivery'!B:C,2,0),"-")</f>
        <v>-</v>
      </c>
      <c r="C2274" s="93" t="str">
        <f t="shared" si="343"/>
        <v>-</v>
      </c>
      <c r="D2274" s="94" t="str">
        <f>+IFERROR(VLOOKUP(A2274,'Details local delivery'!B:E,4,0),"-")</f>
        <v>-</v>
      </c>
      <c r="E2274" s="94" t="e">
        <f>VLOOKUP(A2274,'Details local delivery'!B:L,11,0)</f>
        <v>#N/A</v>
      </c>
      <c r="F2274" s="94">
        <f>SUMIFS('Details local delivery'!M:M,'Details local delivery'!G:G,'RECAP Delivery Plan '!A2274)</f>
        <v>0</v>
      </c>
      <c r="G2274" s="94" t="e">
        <f>VLOOKUP(A2274,'Details local delivery'!B:J,9,0)</f>
        <v>#N/A</v>
      </c>
      <c r="H2274" s="95">
        <f>SUMIFS('Details local delivery'!K:K,'Details local delivery'!G:G,'RECAP Delivery Plan '!A2274)</f>
        <v>0</v>
      </c>
      <c r="I2274" s="96">
        <f>SUMIFS('Details local delivery'!Y:Y,'Details local delivery'!B:B,A:A)</f>
        <v>0</v>
      </c>
      <c r="J2274" s="97" t="e">
        <f>AVERAGEIFS('Details local delivery'!W:W,'Details local delivery'!B:B,A2274)</f>
        <v>#DIV/0!</v>
      </c>
      <c r="K2274" s="96">
        <f>_xlfn.MAXIFS('Details local delivery'!Z:Z,'Details local delivery'!B:B,A2274)</f>
        <v>0</v>
      </c>
      <c r="L2274" s="96">
        <f>_xlfn.MAXIFS('Details local delivery'!AA:AA,'Details local delivery'!B:B,A2274)</f>
        <v>0</v>
      </c>
      <c r="M2274" s="96">
        <f>_xlfn.MAXIFS('Details local delivery'!AB:AB,'Details local delivery'!B:B,A2274)</f>
        <v>0</v>
      </c>
      <c r="N2274" s="104" t="e">
        <f t="shared" si="344"/>
        <v>#N/A</v>
      </c>
      <c r="O2274" s="104" t="e">
        <f t="shared" si="345"/>
        <v>#N/A</v>
      </c>
      <c r="P2274" s="99">
        <f t="shared" si="346"/>
        <v>0</v>
      </c>
      <c r="Q2274" s="100">
        <f t="shared" si="347"/>
        <v>0</v>
      </c>
      <c r="R2274" s="105" t="e">
        <f t="shared" si="348"/>
        <v>#DIV/0!</v>
      </c>
      <c r="S2274" s="101" t="e">
        <f t="shared" si="349"/>
        <v>#N/A</v>
      </c>
      <c r="T2274" s="102"/>
      <c r="U2274" s="107"/>
      <c r="V2274" s="5"/>
    </row>
    <row r="2275" spans="1:22" ht="15.6" hidden="1" x14ac:dyDescent="0.3">
      <c r="A2275" s="18"/>
      <c r="B2275" s="92" t="str">
        <f>+IFERROR(VLOOKUP(A2275,'Details local delivery'!B:C,2,0),"-")</f>
        <v>-</v>
      </c>
      <c r="C2275" s="93" t="str">
        <f t="shared" si="343"/>
        <v>-</v>
      </c>
      <c r="D2275" s="94" t="str">
        <f>+IFERROR(VLOOKUP(A2275,'Details local delivery'!B:E,4,0),"-")</f>
        <v>-</v>
      </c>
      <c r="E2275" s="94" t="e">
        <f>VLOOKUP(A2275,'Details local delivery'!B:L,11,0)</f>
        <v>#N/A</v>
      </c>
      <c r="F2275" s="94">
        <f>SUMIFS('Details local delivery'!M:M,'Details local delivery'!G:G,'RECAP Delivery Plan '!A2275)</f>
        <v>0</v>
      </c>
      <c r="G2275" s="94" t="e">
        <f>VLOOKUP(A2275,'Details local delivery'!B:J,9,0)</f>
        <v>#N/A</v>
      </c>
      <c r="H2275" s="95">
        <f>SUMIFS('Details local delivery'!K:K,'Details local delivery'!G:G,'RECAP Delivery Plan '!A2275)</f>
        <v>0</v>
      </c>
      <c r="I2275" s="96">
        <f>SUMIFS('Details local delivery'!Y:Y,'Details local delivery'!B:B,A:A)</f>
        <v>0</v>
      </c>
      <c r="J2275" s="97" t="e">
        <f>AVERAGEIFS('Details local delivery'!W:W,'Details local delivery'!B:B,A2275)</f>
        <v>#DIV/0!</v>
      </c>
      <c r="K2275" s="96">
        <f>_xlfn.MAXIFS('Details local delivery'!Z:Z,'Details local delivery'!B:B,A2275)</f>
        <v>0</v>
      </c>
      <c r="L2275" s="96">
        <f>_xlfn.MAXIFS('Details local delivery'!AA:AA,'Details local delivery'!B:B,A2275)</f>
        <v>0</v>
      </c>
      <c r="M2275" s="96">
        <f>_xlfn.MAXIFS('Details local delivery'!AB:AB,'Details local delivery'!B:B,A2275)</f>
        <v>0</v>
      </c>
      <c r="N2275" s="104" t="e">
        <f t="shared" si="344"/>
        <v>#N/A</v>
      </c>
      <c r="O2275" s="104" t="e">
        <f t="shared" si="345"/>
        <v>#N/A</v>
      </c>
      <c r="P2275" s="99">
        <f t="shared" si="346"/>
        <v>0</v>
      </c>
      <c r="Q2275" s="100">
        <f t="shared" si="347"/>
        <v>0</v>
      </c>
      <c r="R2275" s="105" t="e">
        <f t="shared" si="348"/>
        <v>#DIV/0!</v>
      </c>
      <c r="S2275" s="101" t="e">
        <f t="shared" si="349"/>
        <v>#N/A</v>
      </c>
      <c r="T2275" s="102"/>
      <c r="U2275" s="107"/>
      <c r="V2275" s="5"/>
    </row>
    <row r="2276" spans="1:22" ht="15.6" hidden="1" x14ac:dyDescent="0.3">
      <c r="A2276" s="18"/>
      <c r="B2276" s="92" t="str">
        <f>+IFERROR(VLOOKUP(A2276,'Details local delivery'!B:C,2,0),"-")</f>
        <v>-</v>
      </c>
      <c r="C2276" s="93" t="str">
        <f t="shared" si="343"/>
        <v>-</v>
      </c>
      <c r="D2276" s="94" t="str">
        <f>+IFERROR(VLOOKUP(A2276,'Details local delivery'!B:E,4,0),"-")</f>
        <v>-</v>
      </c>
      <c r="E2276" s="94" t="e">
        <f>VLOOKUP(A2276,'Details local delivery'!B:L,11,0)</f>
        <v>#N/A</v>
      </c>
      <c r="F2276" s="94">
        <f>SUMIFS('Details local delivery'!M:M,'Details local delivery'!G:G,'RECAP Delivery Plan '!A2276)</f>
        <v>0</v>
      </c>
      <c r="G2276" s="94" t="e">
        <f>VLOOKUP(A2276,'Details local delivery'!B:J,9,0)</f>
        <v>#N/A</v>
      </c>
      <c r="H2276" s="95">
        <f>SUMIFS('Details local delivery'!K:K,'Details local delivery'!G:G,'RECAP Delivery Plan '!A2276)</f>
        <v>0</v>
      </c>
      <c r="I2276" s="96">
        <f>SUMIFS('Details local delivery'!Y:Y,'Details local delivery'!B:B,A:A)</f>
        <v>0</v>
      </c>
      <c r="J2276" s="97" t="e">
        <f>AVERAGEIFS('Details local delivery'!W:W,'Details local delivery'!B:B,A2276)</f>
        <v>#DIV/0!</v>
      </c>
      <c r="K2276" s="96">
        <f>_xlfn.MAXIFS('Details local delivery'!Z:Z,'Details local delivery'!B:B,A2276)</f>
        <v>0</v>
      </c>
      <c r="L2276" s="96">
        <f>_xlfn.MAXIFS('Details local delivery'!AA:AA,'Details local delivery'!B:B,A2276)</f>
        <v>0</v>
      </c>
      <c r="M2276" s="96">
        <f>_xlfn.MAXIFS('Details local delivery'!AB:AB,'Details local delivery'!B:B,A2276)</f>
        <v>0</v>
      </c>
      <c r="N2276" s="104" t="e">
        <f t="shared" si="344"/>
        <v>#N/A</v>
      </c>
      <c r="O2276" s="104" t="e">
        <f t="shared" si="345"/>
        <v>#N/A</v>
      </c>
      <c r="P2276" s="99">
        <f t="shared" si="346"/>
        <v>0</v>
      </c>
      <c r="Q2276" s="100">
        <f t="shared" si="347"/>
        <v>0</v>
      </c>
      <c r="R2276" s="105" t="e">
        <f t="shared" si="348"/>
        <v>#DIV/0!</v>
      </c>
      <c r="S2276" s="101" t="e">
        <f t="shared" si="349"/>
        <v>#N/A</v>
      </c>
      <c r="T2276" s="102"/>
      <c r="U2276" s="107"/>
      <c r="V2276" s="5"/>
    </row>
    <row r="2277" spans="1:22" ht="15.6" hidden="1" x14ac:dyDescent="0.3">
      <c r="A2277" s="18"/>
      <c r="B2277" s="92" t="str">
        <f>+IFERROR(VLOOKUP(A2277,'Details local delivery'!B:C,2,0),"-")</f>
        <v>-</v>
      </c>
      <c r="C2277" s="93" t="str">
        <f t="shared" si="343"/>
        <v>-</v>
      </c>
      <c r="D2277" s="94" t="str">
        <f>+IFERROR(VLOOKUP(A2277,'Details local delivery'!B:E,4,0),"-")</f>
        <v>-</v>
      </c>
      <c r="E2277" s="94" t="e">
        <f>VLOOKUP(A2277,'Details local delivery'!B:L,11,0)</f>
        <v>#N/A</v>
      </c>
      <c r="F2277" s="94">
        <f>SUMIFS('Details local delivery'!M:M,'Details local delivery'!G:G,'RECAP Delivery Plan '!A2277)</f>
        <v>0</v>
      </c>
      <c r="G2277" s="94" t="e">
        <f>VLOOKUP(A2277,'Details local delivery'!B:J,9,0)</f>
        <v>#N/A</v>
      </c>
      <c r="H2277" s="95">
        <f>SUMIFS('Details local delivery'!K:K,'Details local delivery'!G:G,'RECAP Delivery Plan '!A2277)</f>
        <v>0</v>
      </c>
      <c r="I2277" s="96">
        <f>SUMIFS('Details local delivery'!Y:Y,'Details local delivery'!B:B,A:A)</f>
        <v>0</v>
      </c>
      <c r="J2277" s="97" t="e">
        <f>AVERAGEIFS('Details local delivery'!W:W,'Details local delivery'!B:B,A2277)</f>
        <v>#DIV/0!</v>
      </c>
      <c r="K2277" s="96">
        <f>_xlfn.MAXIFS('Details local delivery'!Z:Z,'Details local delivery'!B:B,A2277)</f>
        <v>0</v>
      </c>
      <c r="L2277" s="96">
        <f>_xlfn.MAXIFS('Details local delivery'!AA:AA,'Details local delivery'!B:B,A2277)</f>
        <v>0</v>
      </c>
      <c r="M2277" s="96">
        <f>_xlfn.MAXIFS('Details local delivery'!AB:AB,'Details local delivery'!B:B,A2277)</f>
        <v>0</v>
      </c>
      <c r="N2277" s="104" t="e">
        <f t="shared" si="344"/>
        <v>#N/A</v>
      </c>
      <c r="O2277" s="104" t="e">
        <f t="shared" si="345"/>
        <v>#N/A</v>
      </c>
      <c r="P2277" s="99">
        <f t="shared" si="346"/>
        <v>0</v>
      </c>
      <c r="Q2277" s="100">
        <f t="shared" si="347"/>
        <v>0</v>
      </c>
      <c r="R2277" s="105" t="e">
        <f t="shared" si="348"/>
        <v>#DIV/0!</v>
      </c>
      <c r="S2277" s="101" t="e">
        <f t="shared" si="349"/>
        <v>#N/A</v>
      </c>
      <c r="T2277" s="102"/>
      <c r="U2277" s="107"/>
      <c r="V2277" s="5"/>
    </row>
    <row r="2278" spans="1:22" ht="15.6" hidden="1" x14ac:dyDescent="0.3">
      <c r="A2278" s="18"/>
      <c r="B2278" s="92" t="str">
        <f>+IFERROR(VLOOKUP(A2278,'Details local delivery'!B:C,2,0),"-")</f>
        <v>-</v>
      </c>
      <c r="C2278" s="93" t="str">
        <f t="shared" si="343"/>
        <v>-</v>
      </c>
      <c r="D2278" s="94" t="str">
        <f>+IFERROR(VLOOKUP(A2278,'Details local delivery'!B:E,4,0),"-")</f>
        <v>-</v>
      </c>
      <c r="E2278" s="94" t="e">
        <f>VLOOKUP(A2278,'Details local delivery'!B:L,11,0)</f>
        <v>#N/A</v>
      </c>
      <c r="F2278" s="94">
        <f>SUMIFS('Details local delivery'!M:M,'Details local delivery'!G:G,'RECAP Delivery Plan '!A2278)</f>
        <v>0</v>
      </c>
      <c r="G2278" s="94" t="e">
        <f>VLOOKUP(A2278,'Details local delivery'!B:J,9,0)</f>
        <v>#N/A</v>
      </c>
      <c r="H2278" s="95">
        <f>SUMIFS('Details local delivery'!K:K,'Details local delivery'!G:G,'RECAP Delivery Plan '!A2278)</f>
        <v>0</v>
      </c>
      <c r="I2278" s="96">
        <f>SUMIFS('Details local delivery'!Y:Y,'Details local delivery'!B:B,A:A)</f>
        <v>0</v>
      </c>
      <c r="J2278" s="97" t="e">
        <f>AVERAGEIFS('Details local delivery'!W:W,'Details local delivery'!B:B,A2278)</f>
        <v>#DIV/0!</v>
      </c>
      <c r="K2278" s="96">
        <f>_xlfn.MAXIFS('Details local delivery'!Z:Z,'Details local delivery'!B:B,A2278)</f>
        <v>0</v>
      </c>
      <c r="L2278" s="96">
        <f>_xlfn.MAXIFS('Details local delivery'!AA:AA,'Details local delivery'!B:B,A2278)</f>
        <v>0</v>
      </c>
      <c r="M2278" s="96">
        <f>_xlfn.MAXIFS('Details local delivery'!AB:AB,'Details local delivery'!B:B,A2278)</f>
        <v>0</v>
      </c>
      <c r="N2278" s="104" t="e">
        <f t="shared" si="344"/>
        <v>#N/A</v>
      </c>
      <c r="O2278" s="104" t="e">
        <f t="shared" si="345"/>
        <v>#N/A</v>
      </c>
      <c r="P2278" s="99">
        <f t="shared" si="346"/>
        <v>0</v>
      </c>
      <c r="Q2278" s="100">
        <f t="shared" si="347"/>
        <v>0</v>
      </c>
      <c r="R2278" s="105" t="e">
        <f t="shared" si="348"/>
        <v>#DIV/0!</v>
      </c>
      <c r="S2278" s="101" t="e">
        <f t="shared" si="349"/>
        <v>#N/A</v>
      </c>
      <c r="T2278" s="102"/>
      <c r="U2278" s="107"/>
      <c r="V2278" s="5"/>
    </row>
    <row r="2279" spans="1:22" ht="15.6" hidden="1" x14ac:dyDescent="0.3">
      <c r="A2279" s="18"/>
      <c r="B2279" s="92" t="str">
        <f>+IFERROR(VLOOKUP(A2279,'Details local delivery'!B:C,2,0),"-")</f>
        <v>-</v>
      </c>
      <c r="C2279" s="93" t="str">
        <f t="shared" si="343"/>
        <v>-</v>
      </c>
      <c r="D2279" s="94" t="str">
        <f>+IFERROR(VLOOKUP(A2279,'Details local delivery'!B:E,4,0),"-")</f>
        <v>-</v>
      </c>
      <c r="E2279" s="94" t="e">
        <f>VLOOKUP(A2279,'Details local delivery'!B:L,11,0)</f>
        <v>#N/A</v>
      </c>
      <c r="F2279" s="94">
        <f>SUMIFS('Details local delivery'!M:M,'Details local delivery'!G:G,'RECAP Delivery Plan '!A2279)</f>
        <v>0</v>
      </c>
      <c r="G2279" s="94" t="e">
        <f>VLOOKUP(A2279,'Details local delivery'!B:J,9,0)</f>
        <v>#N/A</v>
      </c>
      <c r="H2279" s="95">
        <f>SUMIFS('Details local delivery'!K:K,'Details local delivery'!G:G,'RECAP Delivery Plan '!A2279)</f>
        <v>0</v>
      </c>
      <c r="I2279" s="96">
        <f>SUMIFS('Details local delivery'!Y:Y,'Details local delivery'!B:B,A:A)</f>
        <v>0</v>
      </c>
      <c r="J2279" s="97" t="e">
        <f>AVERAGEIFS('Details local delivery'!W:W,'Details local delivery'!B:B,A2279)</f>
        <v>#DIV/0!</v>
      </c>
      <c r="K2279" s="96">
        <f>_xlfn.MAXIFS('Details local delivery'!Z:Z,'Details local delivery'!B:B,A2279)</f>
        <v>0</v>
      </c>
      <c r="L2279" s="96">
        <f>_xlfn.MAXIFS('Details local delivery'!AA:AA,'Details local delivery'!B:B,A2279)</f>
        <v>0</v>
      </c>
      <c r="M2279" s="96">
        <f>_xlfn.MAXIFS('Details local delivery'!AB:AB,'Details local delivery'!B:B,A2279)</f>
        <v>0</v>
      </c>
      <c r="N2279" s="104" t="e">
        <f t="shared" si="344"/>
        <v>#N/A</v>
      </c>
      <c r="O2279" s="104" t="e">
        <f t="shared" si="345"/>
        <v>#N/A</v>
      </c>
      <c r="P2279" s="99">
        <f t="shared" si="346"/>
        <v>0</v>
      </c>
      <c r="Q2279" s="100">
        <f t="shared" si="347"/>
        <v>0</v>
      </c>
      <c r="R2279" s="105" t="e">
        <f t="shared" si="348"/>
        <v>#DIV/0!</v>
      </c>
      <c r="S2279" s="101" t="e">
        <f t="shared" si="349"/>
        <v>#N/A</v>
      </c>
      <c r="T2279" s="102"/>
      <c r="U2279" s="107"/>
      <c r="V2279" s="5"/>
    </row>
    <row r="2280" spans="1:22" ht="15.6" hidden="1" x14ac:dyDescent="0.3">
      <c r="A2280" s="18"/>
      <c r="B2280" s="92" t="str">
        <f>+IFERROR(VLOOKUP(A2280,'Details local delivery'!B:C,2,0),"-")</f>
        <v>-</v>
      </c>
      <c r="C2280" s="93" t="str">
        <f t="shared" si="343"/>
        <v>-</v>
      </c>
      <c r="D2280" s="94" t="str">
        <f>+IFERROR(VLOOKUP(A2280,'Details local delivery'!B:E,4,0),"-")</f>
        <v>-</v>
      </c>
      <c r="E2280" s="94" t="e">
        <f>VLOOKUP(A2280,'Details local delivery'!B:L,11,0)</f>
        <v>#N/A</v>
      </c>
      <c r="F2280" s="94">
        <f>SUMIFS('Details local delivery'!M:M,'Details local delivery'!G:G,'RECAP Delivery Plan '!A2280)</f>
        <v>0</v>
      </c>
      <c r="G2280" s="94" t="e">
        <f>VLOOKUP(A2280,'Details local delivery'!B:J,9,0)</f>
        <v>#N/A</v>
      </c>
      <c r="H2280" s="95">
        <f>SUMIFS('Details local delivery'!K:K,'Details local delivery'!G:G,'RECAP Delivery Plan '!A2280)</f>
        <v>0</v>
      </c>
      <c r="I2280" s="96">
        <f>SUMIFS('Details local delivery'!Y:Y,'Details local delivery'!B:B,A:A)</f>
        <v>0</v>
      </c>
      <c r="J2280" s="97" t="e">
        <f>AVERAGEIFS('Details local delivery'!W:W,'Details local delivery'!B:B,A2280)</f>
        <v>#DIV/0!</v>
      </c>
      <c r="K2280" s="96">
        <f>_xlfn.MAXIFS('Details local delivery'!Z:Z,'Details local delivery'!B:B,A2280)</f>
        <v>0</v>
      </c>
      <c r="L2280" s="96">
        <f>_xlfn.MAXIFS('Details local delivery'!AA:AA,'Details local delivery'!B:B,A2280)</f>
        <v>0</v>
      </c>
      <c r="M2280" s="96">
        <f>_xlfn.MAXIFS('Details local delivery'!AB:AB,'Details local delivery'!B:B,A2280)</f>
        <v>0</v>
      </c>
      <c r="N2280" s="104" t="e">
        <f t="shared" si="344"/>
        <v>#N/A</v>
      </c>
      <c r="O2280" s="104" t="e">
        <f t="shared" si="345"/>
        <v>#N/A</v>
      </c>
      <c r="P2280" s="99">
        <f t="shared" si="346"/>
        <v>0</v>
      </c>
      <c r="Q2280" s="100">
        <f t="shared" si="347"/>
        <v>0</v>
      </c>
      <c r="R2280" s="105" t="e">
        <f t="shared" si="348"/>
        <v>#DIV/0!</v>
      </c>
      <c r="S2280" s="101" t="e">
        <f t="shared" si="349"/>
        <v>#N/A</v>
      </c>
      <c r="T2280" s="102"/>
      <c r="U2280" s="107"/>
      <c r="V2280" s="5"/>
    </row>
    <row r="2281" spans="1:22" ht="15.6" hidden="1" x14ac:dyDescent="0.3">
      <c r="A2281" s="18"/>
      <c r="B2281" s="92" t="str">
        <f>+IFERROR(VLOOKUP(A2281,'Details local delivery'!B:C,2,0),"-")</f>
        <v>-</v>
      </c>
      <c r="C2281" s="93" t="str">
        <f t="shared" si="343"/>
        <v>-</v>
      </c>
      <c r="D2281" s="94" t="str">
        <f>+IFERROR(VLOOKUP(A2281,'Details local delivery'!B:E,4,0),"-")</f>
        <v>-</v>
      </c>
      <c r="E2281" s="94" t="e">
        <f>VLOOKUP(A2281,'Details local delivery'!B:L,11,0)</f>
        <v>#N/A</v>
      </c>
      <c r="F2281" s="94">
        <f>SUMIFS('Details local delivery'!M:M,'Details local delivery'!G:G,'RECAP Delivery Plan '!A2281)</f>
        <v>0</v>
      </c>
      <c r="G2281" s="94" t="e">
        <f>VLOOKUP(A2281,'Details local delivery'!B:J,9,0)</f>
        <v>#N/A</v>
      </c>
      <c r="H2281" s="95">
        <f>SUMIFS('Details local delivery'!K:K,'Details local delivery'!G:G,'RECAP Delivery Plan '!A2281)</f>
        <v>0</v>
      </c>
      <c r="I2281" s="96">
        <f>SUMIFS('Details local delivery'!Y:Y,'Details local delivery'!B:B,A:A)</f>
        <v>0</v>
      </c>
      <c r="J2281" s="97" t="e">
        <f>AVERAGEIFS('Details local delivery'!W:W,'Details local delivery'!B:B,A2281)</f>
        <v>#DIV/0!</v>
      </c>
      <c r="K2281" s="96">
        <f>_xlfn.MAXIFS('Details local delivery'!Z:Z,'Details local delivery'!B:B,A2281)</f>
        <v>0</v>
      </c>
      <c r="L2281" s="96">
        <f>_xlfn.MAXIFS('Details local delivery'!AA:AA,'Details local delivery'!B:B,A2281)</f>
        <v>0</v>
      </c>
      <c r="M2281" s="96">
        <f>_xlfn.MAXIFS('Details local delivery'!AB:AB,'Details local delivery'!B:B,A2281)</f>
        <v>0</v>
      </c>
      <c r="N2281" s="104" t="e">
        <f t="shared" si="344"/>
        <v>#N/A</v>
      </c>
      <c r="O2281" s="104" t="e">
        <f t="shared" si="345"/>
        <v>#N/A</v>
      </c>
      <c r="P2281" s="99">
        <f t="shared" si="346"/>
        <v>0</v>
      </c>
      <c r="Q2281" s="100">
        <f t="shared" si="347"/>
        <v>0</v>
      </c>
      <c r="R2281" s="105" t="e">
        <f t="shared" si="348"/>
        <v>#DIV/0!</v>
      </c>
      <c r="S2281" s="101" t="e">
        <f t="shared" si="349"/>
        <v>#N/A</v>
      </c>
      <c r="T2281" s="102"/>
      <c r="U2281" s="107"/>
      <c r="V2281" s="5"/>
    </row>
    <row r="2282" spans="1:22" ht="15.6" hidden="1" x14ac:dyDescent="0.3">
      <c r="A2282" s="18"/>
      <c r="B2282" s="92" t="str">
        <f>+IFERROR(VLOOKUP(A2282,'Details local delivery'!B:C,2,0),"-")</f>
        <v>-</v>
      </c>
      <c r="C2282" s="93" t="str">
        <f t="shared" si="343"/>
        <v>-</v>
      </c>
      <c r="D2282" s="94" t="str">
        <f>+IFERROR(VLOOKUP(A2282,'Details local delivery'!B:E,4,0),"-")</f>
        <v>-</v>
      </c>
      <c r="E2282" s="94" t="e">
        <f>VLOOKUP(A2282,'Details local delivery'!B:L,11,0)</f>
        <v>#N/A</v>
      </c>
      <c r="F2282" s="94">
        <f>SUMIFS('Details local delivery'!M:M,'Details local delivery'!G:G,'RECAP Delivery Plan '!A2282)</f>
        <v>0</v>
      </c>
      <c r="G2282" s="94" t="e">
        <f>VLOOKUP(A2282,'Details local delivery'!B:J,9,0)</f>
        <v>#N/A</v>
      </c>
      <c r="H2282" s="95">
        <f>SUMIFS('Details local delivery'!K:K,'Details local delivery'!G:G,'RECAP Delivery Plan '!A2282)</f>
        <v>0</v>
      </c>
      <c r="I2282" s="96">
        <f>SUMIFS('Details local delivery'!Y:Y,'Details local delivery'!B:B,A:A)</f>
        <v>0</v>
      </c>
      <c r="J2282" s="97" t="e">
        <f>AVERAGEIFS('Details local delivery'!W:W,'Details local delivery'!B:B,A2282)</f>
        <v>#DIV/0!</v>
      </c>
      <c r="K2282" s="96">
        <f>_xlfn.MAXIFS('Details local delivery'!Z:Z,'Details local delivery'!B:B,A2282)</f>
        <v>0</v>
      </c>
      <c r="L2282" s="96">
        <f>_xlfn.MAXIFS('Details local delivery'!AA:AA,'Details local delivery'!B:B,A2282)</f>
        <v>0</v>
      </c>
      <c r="M2282" s="96">
        <f>_xlfn.MAXIFS('Details local delivery'!AB:AB,'Details local delivery'!B:B,A2282)</f>
        <v>0</v>
      </c>
      <c r="N2282" s="104" t="e">
        <f t="shared" si="344"/>
        <v>#N/A</v>
      </c>
      <c r="O2282" s="104" t="e">
        <f t="shared" si="345"/>
        <v>#N/A</v>
      </c>
      <c r="P2282" s="99">
        <f t="shared" si="346"/>
        <v>0</v>
      </c>
      <c r="Q2282" s="100">
        <f t="shared" si="347"/>
        <v>0</v>
      </c>
      <c r="R2282" s="105" t="e">
        <f t="shared" si="348"/>
        <v>#DIV/0!</v>
      </c>
      <c r="S2282" s="101" t="e">
        <f t="shared" si="349"/>
        <v>#N/A</v>
      </c>
      <c r="T2282" s="102"/>
      <c r="U2282" s="107"/>
      <c r="V2282" s="5"/>
    </row>
    <row r="2283" spans="1:22" ht="15.6" hidden="1" x14ac:dyDescent="0.3">
      <c r="A2283" s="18"/>
      <c r="B2283" s="92" t="str">
        <f>+IFERROR(VLOOKUP(A2283,'Details local delivery'!B:C,2,0),"-")</f>
        <v>-</v>
      </c>
      <c r="C2283" s="93" t="str">
        <f t="shared" si="343"/>
        <v>-</v>
      </c>
      <c r="D2283" s="94" t="str">
        <f>+IFERROR(VLOOKUP(A2283,'Details local delivery'!B:E,4,0),"-")</f>
        <v>-</v>
      </c>
      <c r="E2283" s="94" t="e">
        <f>VLOOKUP(A2283,'Details local delivery'!B:L,11,0)</f>
        <v>#N/A</v>
      </c>
      <c r="F2283" s="94">
        <f>SUMIFS('Details local delivery'!M:M,'Details local delivery'!G:G,'RECAP Delivery Plan '!A2283)</f>
        <v>0</v>
      </c>
      <c r="G2283" s="94" t="e">
        <f>VLOOKUP(A2283,'Details local delivery'!B:J,9,0)</f>
        <v>#N/A</v>
      </c>
      <c r="H2283" s="95">
        <f>SUMIFS('Details local delivery'!K:K,'Details local delivery'!G:G,'RECAP Delivery Plan '!A2283)</f>
        <v>0</v>
      </c>
      <c r="I2283" s="96">
        <f>SUMIFS('Details local delivery'!Y:Y,'Details local delivery'!B:B,A:A)</f>
        <v>0</v>
      </c>
      <c r="J2283" s="97" t="e">
        <f>AVERAGEIFS('Details local delivery'!W:W,'Details local delivery'!B:B,A2283)</f>
        <v>#DIV/0!</v>
      </c>
      <c r="K2283" s="96">
        <f>_xlfn.MAXIFS('Details local delivery'!Z:Z,'Details local delivery'!B:B,A2283)</f>
        <v>0</v>
      </c>
      <c r="L2283" s="96">
        <f>_xlfn.MAXIFS('Details local delivery'!AA:AA,'Details local delivery'!B:B,A2283)</f>
        <v>0</v>
      </c>
      <c r="M2283" s="96">
        <f>_xlfn.MAXIFS('Details local delivery'!AB:AB,'Details local delivery'!B:B,A2283)</f>
        <v>0</v>
      </c>
      <c r="N2283" s="104" t="e">
        <f t="shared" si="344"/>
        <v>#N/A</v>
      </c>
      <c r="O2283" s="104" t="e">
        <f t="shared" si="345"/>
        <v>#N/A</v>
      </c>
      <c r="P2283" s="99">
        <f t="shared" si="346"/>
        <v>0</v>
      </c>
      <c r="Q2283" s="100">
        <f t="shared" si="347"/>
        <v>0</v>
      </c>
      <c r="R2283" s="105" t="e">
        <f t="shared" si="348"/>
        <v>#DIV/0!</v>
      </c>
      <c r="S2283" s="101" t="e">
        <f t="shared" si="349"/>
        <v>#N/A</v>
      </c>
      <c r="T2283" s="102"/>
      <c r="U2283" s="107"/>
      <c r="V2283" s="5"/>
    </row>
    <row r="2284" spans="1:22" ht="15.6" hidden="1" x14ac:dyDescent="0.3">
      <c r="A2284" s="18"/>
      <c r="B2284" s="92" t="str">
        <f>+IFERROR(VLOOKUP(A2284,'Details local delivery'!B:C,2,0),"-")</f>
        <v>-</v>
      </c>
      <c r="C2284" s="93" t="str">
        <f t="shared" si="343"/>
        <v>-</v>
      </c>
      <c r="D2284" s="94" t="str">
        <f>+IFERROR(VLOOKUP(A2284,'Details local delivery'!B:E,4,0),"-")</f>
        <v>-</v>
      </c>
      <c r="E2284" s="94" t="e">
        <f>VLOOKUP(A2284,'Details local delivery'!B:L,11,0)</f>
        <v>#N/A</v>
      </c>
      <c r="F2284" s="94">
        <f>SUMIFS('Details local delivery'!M:M,'Details local delivery'!G:G,'RECAP Delivery Plan '!A2284)</f>
        <v>0</v>
      </c>
      <c r="G2284" s="94" t="e">
        <f>VLOOKUP(A2284,'Details local delivery'!B:J,9,0)</f>
        <v>#N/A</v>
      </c>
      <c r="H2284" s="95">
        <f>SUMIFS('Details local delivery'!K:K,'Details local delivery'!G:G,'RECAP Delivery Plan '!A2284)</f>
        <v>0</v>
      </c>
      <c r="I2284" s="96">
        <f>SUMIFS('Details local delivery'!Y:Y,'Details local delivery'!B:B,A:A)</f>
        <v>0</v>
      </c>
      <c r="J2284" s="97" t="e">
        <f>AVERAGEIFS('Details local delivery'!W:W,'Details local delivery'!B:B,A2284)</f>
        <v>#DIV/0!</v>
      </c>
      <c r="K2284" s="96">
        <f>_xlfn.MAXIFS('Details local delivery'!Z:Z,'Details local delivery'!B:B,A2284)</f>
        <v>0</v>
      </c>
      <c r="L2284" s="96">
        <f>_xlfn.MAXIFS('Details local delivery'!AA:AA,'Details local delivery'!B:B,A2284)</f>
        <v>0</v>
      </c>
      <c r="M2284" s="96">
        <f>_xlfn.MAXIFS('Details local delivery'!AB:AB,'Details local delivery'!B:B,A2284)</f>
        <v>0</v>
      </c>
      <c r="N2284" s="104" t="e">
        <f t="shared" si="344"/>
        <v>#N/A</v>
      </c>
      <c r="O2284" s="104" t="e">
        <f t="shared" si="345"/>
        <v>#N/A</v>
      </c>
      <c r="P2284" s="99">
        <f t="shared" si="346"/>
        <v>0</v>
      </c>
      <c r="Q2284" s="100">
        <f t="shared" si="347"/>
        <v>0</v>
      </c>
      <c r="R2284" s="105" t="e">
        <f t="shared" si="348"/>
        <v>#DIV/0!</v>
      </c>
      <c r="S2284" s="101" t="e">
        <f t="shared" si="349"/>
        <v>#N/A</v>
      </c>
      <c r="T2284" s="102"/>
      <c r="U2284" s="107"/>
      <c r="V2284" s="5"/>
    </row>
    <row r="2285" spans="1:22" ht="15.6" hidden="1" x14ac:dyDescent="0.3">
      <c r="A2285" s="18"/>
      <c r="B2285" s="92" t="str">
        <f>+IFERROR(VLOOKUP(A2285,'Details local delivery'!B:C,2,0),"-")</f>
        <v>-</v>
      </c>
      <c r="C2285" s="93" t="str">
        <f t="shared" si="343"/>
        <v>-</v>
      </c>
      <c r="D2285" s="94" t="str">
        <f>+IFERROR(VLOOKUP(A2285,'Details local delivery'!B:E,4,0),"-")</f>
        <v>-</v>
      </c>
      <c r="E2285" s="94" t="e">
        <f>VLOOKUP(A2285,'Details local delivery'!B:L,11,0)</f>
        <v>#N/A</v>
      </c>
      <c r="F2285" s="94">
        <f>SUMIFS('Details local delivery'!M:M,'Details local delivery'!G:G,'RECAP Delivery Plan '!A2285)</f>
        <v>0</v>
      </c>
      <c r="G2285" s="94" t="e">
        <f>VLOOKUP(A2285,'Details local delivery'!B:J,9,0)</f>
        <v>#N/A</v>
      </c>
      <c r="H2285" s="95">
        <f>SUMIFS('Details local delivery'!K:K,'Details local delivery'!G:G,'RECAP Delivery Plan '!A2285)</f>
        <v>0</v>
      </c>
      <c r="I2285" s="96">
        <f>SUMIFS('Details local delivery'!Y:Y,'Details local delivery'!B:B,A:A)</f>
        <v>0</v>
      </c>
      <c r="J2285" s="97" t="e">
        <f>AVERAGEIFS('Details local delivery'!W:W,'Details local delivery'!B:B,A2285)</f>
        <v>#DIV/0!</v>
      </c>
      <c r="K2285" s="96">
        <f>_xlfn.MAXIFS('Details local delivery'!Z:Z,'Details local delivery'!B:B,A2285)</f>
        <v>0</v>
      </c>
      <c r="L2285" s="96">
        <f>_xlfn.MAXIFS('Details local delivery'!AA:AA,'Details local delivery'!B:B,A2285)</f>
        <v>0</v>
      </c>
      <c r="M2285" s="96">
        <f>_xlfn.MAXIFS('Details local delivery'!AB:AB,'Details local delivery'!B:B,A2285)</f>
        <v>0</v>
      </c>
      <c r="N2285" s="104" t="e">
        <f t="shared" si="344"/>
        <v>#N/A</v>
      </c>
      <c r="O2285" s="104" t="e">
        <f t="shared" si="345"/>
        <v>#N/A</v>
      </c>
      <c r="P2285" s="99">
        <f t="shared" si="346"/>
        <v>0</v>
      </c>
      <c r="Q2285" s="100">
        <f t="shared" si="347"/>
        <v>0</v>
      </c>
      <c r="R2285" s="105" t="e">
        <f t="shared" si="348"/>
        <v>#DIV/0!</v>
      </c>
      <c r="S2285" s="101" t="e">
        <f t="shared" si="349"/>
        <v>#N/A</v>
      </c>
      <c r="T2285" s="102"/>
      <c r="U2285" s="107"/>
      <c r="V2285" s="5"/>
    </row>
    <row r="2286" spans="1:22" ht="15.6" hidden="1" x14ac:dyDescent="0.3">
      <c r="A2286" s="18"/>
      <c r="B2286" s="92" t="str">
        <f>+IFERROR(VLOOKUP(A2286,'Details local delivery'!B:C,2,0),"-")</f>
        <v>-</v>
      </c>
      <c r="C2286" s="93" t="str">
        <f t="shared" si="343"/>
        <v>-</v>
      </c>
      <c r="D2286" s="94" t="str">
        <f>+IFERROR(VLOOKUP(A2286,'Details local delivery'!B:E,4,0),"-")</f>
        <v>-</v>
      </c>
      <c r="E2286" s="94" t="e">
        <f>VLOOKUP(A2286,'Details local delivery'!B:L,11,0)</f>
        <v>#N/A</v>
      </c>
      <c r="F2286" s="94">
        <f>SUMIFS('Details local delivery'!M:M,'Details local delivery'!G:G,'RECAP Delivery Plan '!A2286)</f>
        <v>0</v>
      </c>
      <c r="G2286" s="94" t="e">
        <f>VLOOKUP(A2286,'Details local delivery'!B:J,9,0)</f>
        <v>#N/A</v>
      </c>
      <c r="H2286" s="95">
        <f>SUMIFS('Details local delivery'!K:K,'Details local delivery'!G:G,'RECAP Delivery Plan '!A2286)</f>
        <v>0</v>
      </c>
      <c r="I2286" s="96">
        <f>SUMIFS('Details local delivery'!Y:Y,'Details local delivery'!B:B,A:A)</f>
        <v>0</v>
      </c>
      <c r="J2286" s="97" t="e">
        <f>AVERAGEIFS('Details local delivery'!W:W,'Details local delivery'!B:B,A2286)</f>
        <v>#DIV/0!</v>
      </c>
      <c r="K2286" s="96">
        <f>_xlfn.MAXIFS('Details local delivery'!Z:Z,'Details local delivery'!B:B,A2286)</f>
        <v>0</v>
      </c>
      <c r="L2286" s="96">
        <f>_xlfn.MAXIFS('Details local delivery'!AA:AA,'Details local delivery'!B:B,A2286)</f>
        <v>0</v>
      </c>
      <c r="M2286" s="96">
        <f>_xlfn.MAXIFS('Details local delivery'!AB:AB,'Details local delivery'!B:B,A2286)</f>
        <v>0</v>
      </c>
      <c r="N2286" s="104" t="e">
        <f t="shared" si="344"/>
        <v>#N/A</v>
      </c>
      <c r="O2286" s="104" t="e">
        <f t="shared" si="345"/>
        <v>#N/A</v>
      </c>
      <c r="P2286" s="99">
        <f t="shared" si="346"/>
        <v>0</v>
      </c>
      <c r="Q2286" s="100">
        <f t="shared" si="347"/>
        <v>0</v>
      </c>
      <c r="R2286" s="105" t="e">
        <f t="shared" si="348"/>
        <v>#DIV/0!</v>
      </c>
      <c r="S2286" s="101" t="e">
        <f t="shared" si="349"/>
        <v>#N/A</v>
      </c>
      <c r="T2286" s="102"/>
      <c r="U2286" s="107"/>
      <c r="V2286" s="5"/>
    </row>
    <row r="2287" spans="1:22" ht="15.6" hidden="1" x14ac:dyDescent="0.3">
      <c r="A2287" s="18"/>
      <c r="B2287" s="92" t="str">
        <f>+IFERROR(VLOOKUP(A2287,'Details local delivery'!B:C,2,0),"-")</f>
        <v>-</v>
      </c>
      <c r="C2287" s="93" t="str">
        <f t="shared" si="343"/>
        <v>-</v>
      </c>
      <c r="D2287" s="94" t="str">
        <f>+IFERROR(VLOOKUP(A2287,'Details local delivery'!B:E,4,0),"-")</f>
        <v>-</v>
      </c>
      <c r="E2287" s="94" t="e">
        <f>VLOOKUP(A2287,'Details local delivery'!B:L,11,0)</f>
        <v>#N/A</v>
      </c>
      <c r="F2287" s="94">
        <f>SUMIFS('Details local delivery'!M:M,'Details local delivery'!G:G,'RECAP Delivery Plan '!A2287)</f>
        <v>0</v>
      </c>
      <c r="G2287" s="94" t="e">
        <f>VLOOKUP(A2287,'Details local delivery'!B:J,9,0)</f>
        <v>#N/A</v>
      </c>
      <c r="H2287" s="95">
        <f>SUMIFS('Details local delivery'!K:K,'Details local delivery'!G:G,'RECAP Delivery Plan '!A2287)</f>
        <v>0</v>
      </c>
      <c r="I2287" s="96">
        <f>SUMIFS('Details local delivery'!Y:Y,'Details local delivery'!B:B,A:A)</f>
        <v>0</v>
      </c>
      <c r="J2287" s="97" t="e">
        <f>AVERAGEIFS('Details local delivery'!W:W,'Details local delivery'!B:B,A2287)</f>
        <v>#DIV/0!</v>
      </c>
      <c r="K2287" s="96">
        <f>_xlfn.MAXIFS('Details local delivery'!Z:Z,'Details local delivery'!B:B,A2287)</f>
        <v>0</v>
      </c>
      <c r="L2287" s="96">
        <f>_xlfn.MAXIFS('Details local delivery'!AA:AA,'Details local delivery'!B:B,A2287)</f>
        <v>0</v>
      </c>
      <c r="M2287" s="96">
        <f>_xlfn.MAXIFS('Details local delivery'!AB:AB,'Details local delivery'!B:B,A2287)</f>
        <v>0</v>
      </c>
      <c r="N2287" s="104" t="e">
        <f t="shared" si="344"/>
        <v>#N/A</v>
      </c>
      <c r="O2287" s="104" t="e">
        <f t="shared" si="345"/>
        <v>#N/A</v>
      </c>
      <c r="P2287" s="99">
        <f t="shared" si="346"/>
        <v>0</v>
      </c>
      <c r="Q2287" s="100">
        <f t="shared" si="347"/>
        <v>0</v>
      </c>
      <c r="R2287" s="105" t="e">
        <f t="shared" si="348"/>
        <v>#DIV/0!</v>
      </c>
      <c r="S2287" s="101" t="e">
        <f t="shared" si="349"/>
        <v>#N/A</v>
      </c>
      <c r="T2287" s="102"/>
      <c r="U2287" s="107"/>
      <c r="V2287" s="5"/>
    </row>
    <row r="2288" spans="1:22" ht="15.6" hidden="1" x14ac:dyDescent="0.3">
      <c r="A2288" s="18"/>
      <c r="B2288" s="92" t="str">
        <f>+IFERROR(VLOOKUP(A2288,'Details local delivery'!B:C,2,0),"-")</f>
        <v>-</v>
      </c>
      <c r="C2288" s="93" t="str">
        <f t="shared" si="343"/>
        <v>-</v>
      </c>
      <c r="D2288" s="94" t="str">
        <f>+IFERROR(VLOOKUP(A2288,'Details local delivery'!B:E,4,0),"-")</f>
        <v>-</v>
      </c>
      <c r="E2288" s="94" t="e">
        <f>VLOOKUP(A2288,'Details local delivery'!B:L,11,0)</f>
        <v>#N/A</v>
      </c>
      <c r="F2288" s="94">
        <f>SUMIFS('Details local delivery'!M:M,'Details local delivery'!G:G,'RECAP Delivery Plan '!A2288)</f>
        <v>0</v>
      </c>
      <c r="G2288" s="94" t="e">
        <f>VLOOKUP(A2288,'Details local delivery'!B:J,9,0)</f>
        <v>#N/A</v>
      </c>
      <c r="H2288" s="95">
        <f>SUMIFS('Details local delivery'!K:K,'Details local delivery'!G:G,'RECAP Delivery Plan '!A2288)</f>
        <v>0</v>
      </c>
      <c r="I2288" s="96">
        <f>SUMIFS('Details local delivery'!Y:Y,'Details local delivery'!B:B,A:A)</f>
        <v>0</v>
      </c>
      <c r="J2288" s="97" t="e">
        <f>AVERAGEIFS('Details local delivery'!W:W,'Details local delivery'!B:B,A2288)</f>
        <v>#DIV/0!</v>
      </c>
      <c r="K2288" s="96">
        <f>_xlfn.MAXIFS('Details local delivery'!Z:Z,'Details local delivery'!B:B,A2288)</f>
        <v>0</v>
      </c>
      <c r="L2288" s="96">
        <f>_xlfn.MAXIFS('Details local delivery'!AA:AA,'Details local delivery'!B:B,A2288)</f>
        <v>0</v>
      </c>
      <c r="M2288" s="96">
        <f>_xlfn.MAXIFS('Details local delivery'!AB:AB,'Details local delivery'!B:B,A2288)</f>
        <v>0</v>
      </c>
      <c r="N2288" s="104" t="e">
        <f t="shared" si="344"/>
        <v>#N/A</v>
      </c>
      <c r="O2288" s="104" t="e">
        <f t="shared" si="345"/>
        <v>#N/A</v>
      </c>
      <c r="P2288" s="99">
        <f t="shared" si="346"/>
        <v>0</v>
      </c>
      <c r="Q2288" s="100">
        <f t="shared" si="347"/>
        <v>0</v>
      </c>
      <c r="R2288" s="105" t="e">
        <f t="shared" si="348"/>
        <v>#DIV/0!</v>
      </c>
      <c r="S2288" s="101" t="e">
        <f t="shared" si="349"/>
        <v>#N/A</v>
      </c>
      <c r="T2288" s="102"/>
      <c r="U2288" s="107"/>
      <c r="V2288" s="5"/>
    </row>
    <row r="2289" spans="1:22" ht="15.6" hidden="1" x14ac:dyDescent="0.3">
      <c r="A2289" s="18"/>
      <c r="B2289" s="92" t="str">
        <f>+IFERROR(VLOOKUP(A2289,'Details local delivery'!B:C,2,0),"-")</f>
        <v>-</v>
      </c>
      <c r="C2289" s="93" t="str">
        <f t="shared" si="343"/>
        <v>-</v>
      </c>
      <c r="D2289" s="94" t="str">
        <f>+IFERROR(VLOOKUP(A2289,'Details local delivery'!B:E,4,0),"-")</f>
        <v>-</v>
      </c>
      <c r="E2289" s="94" t="e">
        <f>VLOOKUP(A2289,'Details local delivery'!B:L,11,0)</f>
        <v>#N/A</v>
      </c>
      <c r="F2289" s="94">
        <f>SUMIFS('Details local delivery'!M:M,'Details local delivery'!G:G,'RECAP Delivery Plan '!A2289)</f>
        <v>0</v>
      </c>
      <c r="G2289" s="94" t="e">
        <f>VLOOKUP(A2289,'Details local delivery'!B:J,9,0)</f>
        <v>#N/A</v>
      </c>
      <c r="H2289" s="95">
        <f>SUMIFS('Details local delivery'!K:K,'Details local delivery'!G:G,'RECAP Delivery Plan '!A2289)</f>
        <v>0</v>
      </c>
      <c r="I2289" s="96">
        <f>SUMIFS('Details local delivery'!Y:Y,'Details local delivery'!B:B,A:A)</f>
        <v>0</v>
      </c>
      <c r="J2289" s="97" t="e">
        <f>AVERAGEIFS('Details local delivery'!W:W,'Details local delivery'!B:B,A2289)</f>
        <v>#DIV/0!</v>
      </c>
      <c r="K2289" s="96">
        <f>_xlfn.MAXIFS('Details local delivery'!Z:Z,'Details local delivery'!B:B,A2289)</f>
        <v>0</v>
      </c>
      <c r="L2289" s="96">
        <f>_xlfn.MAXIFS('Details local delivery'!AA:AA,'Details local delivery'!B:B,A2289)</f>
        <v>0</v>
      </c>
      <c r="M2289" s="96">
        <f>_xlfn.MAXIFS('Details local delivery'!AB:AB,'Details local delivery'!B:B,A2289)</f>
        <v>0</v>
      </c>
      <c r="N2289" s="104" t="e">
        <f t="shared" si="344"/>
        <v>#N/A</v>
      </c>
      <c r="O2289" s="104" t="e">
        <f t="shared" si="345"/>
        <v>#N/A</v>
      </c>
      <c r="P2289" s="99">
        <f t="shared" si="346"/>
        <v>0</v>
      </c>
      <c r="Q2289" s="100">
        <f t="shared" si="347"/>
        <v>0</v>
      </c>
      <c r="R2289" s="105" t="e">
        <f t="shared" si="348"/>
        <v>#DIV/0!</v>
      </c>
      <c r="S2289" s="101" t="e">
        <f t="shared" si="349"/>
        <v>#N/A</v>
      </c>
      <c r="T2289" s="102"/>
      <c r="U2289" s="107"/>
      <c r="V2289" s="5"/>
    </row>
    <row r="2290" spans="1:22" ht="15.6" hidden="1" x14ac:dyDescent="0.3">
      <c r="A2290" s="18"/>
      <c r="B2290" s="92" t="str">
        <f>+IFERROR(VLOOKUP(A2290,'Details local delivery'!B:C,2,0),"-")</f>
        <v>-</v>
      </c>
      <c r="C2290" s="93" t="str">
        <f t="shared" si="343"/>
        <v>-</v>
      </c>
      <c r="D2290" s="94" t="str">
        <f>+IFERROR(VLOOKUP(A2290,'Details local delivery'!B:E,4,0),"-")</f>
        <v>-</v>
      </c>
      <c r="E2290" s="94" t="e">
        <f>VLOOKUP(A2290,'Details local delivery'!B:L,11,0)</f>
        <v>#N/A</v>
      </c>
      <c r="F2290" s="94">
        <f>SUMIFS('Details local delivery'!M:M,'Details local delivery'!G:G,'RECAP Delivery Plan '!A2290)</f>
        <v>0</v>
      </c>
      <c r="G2290" s="94" t="e">
        <f>VLOOKUP(A2290,'Details local delivery'!B:J,9,0)</f>
        <v>#N/A</v>
      </c>
      <c r="H2290" s="95">
        <f>SUMIFS('Details local delivery'!K:K,'Details local delivery'!G:G,'RECAP Delivery Plan '!A2290)</f>
        <v>0</v>
      </c>
      <c r="I2290" s="96">
        <f>SUMIFS('Details local delivery'!Y:Y,'Details local delivery'!B:B,A:A)</f>
        <v>0</v>
      </c>
      <c r="J2290" s="97" t="e">
        <f>AVERAGEIFS('Details local delivery'!W:W,'Details local delivery'!B:B,A2290)</f>
        <v>#DIV/0!</v>
      </c>
      <c r="K2290" s="96">
        <f>_xlfn.MAXIFS('Details local delivery'!Z:Z,'Details local delivery'!B:B,A2290)</f>
        <v>0</v>
      </c>
      <c r="L2290" s="96">
        <f>_xlfn.MAXIFS('Details local delivery'!AA:AA,'Details local delivery'!B:B,A2290)</f>
        <v>0</v>
      </c>
      <c r="M2290" s="96">
        <f>_xlfn.MAXIFS('Details local delivery'!AB:AB,'Details local delivery'!B:B,A2290)</f>
        <v>0</v>
      </c>
      <c r="N2290" s="104" t="e">
        <f t="shared" si="344"/>
        <v>#N/A</v>
      </c>
      <c r="O2290" s="104" t="e">
        <f t="shared" si="345"/>
        <v>#N/A</v>
      </c>
      <c r="P2290" s="99">
        <f t="shared" si="346"/>
        <v>0</v>
      </c>
      <c r="Q2290" s="100">
        <f t="shared" si="347"/>
        <v>0</v>
      </c>
      <c r="R2290" s="105" t="e">
        <f t="shared" si="348"/>
        <v>#DIV/0!</v>
      </c>
      <c r="S2290" s="101" t="e">
        <f t="shared" si="349"/>
        <v>#N/A</v>
      </c>
      <c r="T2290" s="102"/>
      <c r="U2290" s="107"/>
      <c r="V2290" s="5"/>
    </row>
    <row r="2291" spans="1:22" ht="15.6" hidden="1" x14ac:dyDescent="0.3">
      <c r="A2291" s="18"/>
      <c r="B2291" s="92" t="str">
        <f>+IFERROR(VLOOKUP(A2291,'Details local delivery'!B:C,2,0),"-")</f>
        <v>-</v>
      </c>
      <c r="C2291" s="93" t="str">
        <f t="shared" si="343"/>
        <v>-</v>
      </c>
      <c r="D2291" s="94" t="str">
        <f>+IFERROR(VLOOKUP(A2291,'Details local delivery'!B:E,4,0),"-")</f>
        <v>-</v>
      </c>
      <c r="E2291" s="94" t="e">
        <f>VLOOKUP(A2291,'Details local delivery'!B:L,11,0)</f>
        <v>#N/A</v>
      </c>
      <c r="F2291" s="94">
        <f>SUMIFS('Details local delivery'!M:M,'Details local delivery'!G:G,'RECAP Delivery Plan '!A2291)</f>
        <v>0</v>
      </c>
      <c r="G2291" s="94" t="e">
        <f>VLOOKUP(A2291,'Details local delivery'!B:J,9,0)</f>
        <v>#N/A</v>
      </c>
      <c r="H2291" s="95">
        <f>SUMIFS('Details local delivery'!K:K,'Details local delivery'!G:G,'RECAP Delivery Plan '!A2291)</f>
        <v>0</v>
      </c>
      <c r="I2291" s="96">
        <f>SUMIFS('Details local delivery'!Y:Y,'Details local delivery'!B:B,A:A)</f>
        <v>0</v>
      </c>
      <c r="J2291" s="97" t="e">
        <f>AVERAGEIFS('Details local delivery'!W:W,'Details local delivery'!B:B,A2291)</f>
        <v>#DIV/0!</v>
      </c>
      <c r="K2291" s="96">
        <f>_xlfn.MAXIFS('Details local delivery'!Z:Z,'Details local delivery'!B:B,A2291)</f>
        <v>0</v>
      </c>
      <c r="L2291" s="96">
        <f>_xlfn.MAXIFS('Details local delivery'!AA:AA,'Details local delivery'!B:B,A2291)</f>
        <v>0</v>
      </c>
      <c r="M2291" s="96">
        <f>_xlfn.MAXIFS('Details local delivery'!AB:AB,'Details local delivery'!B:B,A2291)</f>
        <v>0</v>
      </c>
      <c r="N2291" s="104" t="e">
        <f t="shared" si="344"/>
        <v>#N/A</v>
      </c>
      <c r="O2291" s="104" t="e">
        <f t="shared" si="345"/>
        <v>#N/A</v>
      </c>
      <c r="P2291" s="99">
        <f t="shared" si="346"/>
        <v>0</v>
      </c>
      <c r="Q2291" s="100">
        <f t="shared" si="347"/>
        <v>0</v>
      </c>
      <c r="R2291" s="105" t="e">
        <f t="shared" si="348"/>
        <v>#DIV/0!</v>
      </c>
      <c r="S2291" s="101" t="e">
        <f t="shared" si="349"/>
        <v>#N/A</v>
      </c>
      <c r="T2291" s="102"/>
      <c r="U2291" s="107"/>
      <c r="V2291" s="5"/>
    </row>
    <row r="2292" spans="1:22" ht="15.6" hidden="1" x14ac:dyDescent="0.3">
      <c r="A2292" s="18"/>
      <c r="B2292" s="92" t="str">
        <f>+IFERROR(VLOOKUP(A2292,'Details local delivery'!B:C,2,0),"-")</f>
        <v>-</v>
      </c>
      <c r="C2292" s="93" t="str">
        <f t="shared" si="343"/>
        <v>-</v>
      </c>
      <c r="D2292" s="94" t="str">
        <f>+IFERROR(VLOOKUP(A2292,'Details local delivery'!B:E,4,0),"-")</f>
        <v>-</v>
      </c>
      <c r="E2292" s="94" t="e">
        <f>VLOOKUP(A2292,'Details local delivery'!B:L,11,0)</f>
        <v>#N/A</v>
      </c>
      <c r="F2292" s="94">
        <f>SUMIFS('Details local delivery'!M:M,'Details local delivery'!G:G,'RECAP Delivery Plan '!A2292)</f>
        <v>0</v>
      </c>
      <c r="G2292" s="94" t="e">
        <f>VLOOKUP(A2292,'Details local delivery'!B:J,9,0)</f>
        <v>#N/A</v>
      </c>
      <c r="H2292" s="95">
        <f>SUMIFS('Details local delivery'!K:K,'Details local delivery'!G:G,'RECAP Delivery Plan '!A2292)</f>
        <v>0</v>
      </c>
      <c r="I2292" s="96">
        <f>SUMIFS('Details local delivery'!Y:Y,'Details local delivery'!B:B,A:A)</f>
        <v>0</v>
      </c>
      <c r="J2292" s="97" t="e">
        <f>AVERAGEIFS('Details local delivery'!W:W,'Details local delivery'!B:B,A2292)</f>
        <v>#DIV/0!</v>
      </c>
      <c r="K2292" s="96">
        <f>_xlfn.MAXIFS('Details local delivery'!Z:Z,'Details local delivery'!B:B,A2292)</f>
        <v>0</v>
      </c>
      <c r="L2292" s="96">
        <f>_xlfn.MAXIFS('Details local delivery'!AA:AA,'Details local delivery'!B:B,A2292)</f>
        <v>0</v>
      </c>
      <c r="M2292" s="96">
        <f>_xlfn.MAXIFS('Details local delivery'!AB:AB,'Details local delivery'!B:B,A2292)</f>
        <v>0</v>
      </c>
      <c r="N2292" s="104" t="e">
        <f t="shared" si="344"/>
        <v>#N/A</v>
      </c>
      <c r="O2292" s="104" t="e">
        <f t="shared" si="345"/>
        <v>#N/A</v>
      </c>
      <c r="P2292" s="99">
        <f t="shared" si="346"/>
        <v>0</v>
      </c>
      <c r="Q2292" s="100">
        <f t="shared" si="347"/>
        <v>0</v>
      </c>
      <c r="R2292" s="105" t="e">
        <f t="shared" si="348"/>
        <v>#DIV/0!</v>
      </c>
      <c r="S2292" s="101" t="e">
        <f t="shared" si="349"/>
        <v>#N/A</v>
      </c>
      <c r="T2292" s="102"/>
      <c r="U2292" s="107"/>
      <c r="V2292" s="5"/>
    </row>
    <row r="2293" spans="1:22" ht="15.6" hidden="1" x14ac:dyDescent="0.3">
      <c r="A2293" s="18"/>
      <c r="B2293" s="92" t="str">
        <f>+IFERROR(VLOOKUP(A2293,'Details local delivery'!B:C,2,0),"-")</f>
        <v>-</v>
      </c>
      <c r="C2293" s="93" t="str">
        <f t="shared" si="343"/>
        <v>-</v>
      </c>
      <c r="D2293" s="94" t="str">
        <f>+IFERROR(VLOOKUP(A2293,'Details local delivery'!B:E,4,0),"-")</f>
        <v>-</v>
      </c>
      <c r="E2293" s="94">
        <v>33</v>
      </c>
      <c r="F2293" s="94">
        <f>SUMIFS('Details local delivery'!M:M,'Details local delivery'!G:G,'RECAP Delivery Plan '!A2293)</f>
        <v>0</v>
      </c>
      <c r="G2293" s="94">
        <v>24590</v>
      </c>
      <c r="H2293" s="95">
        <v>24000</v>
      </c>
      <c r="I2293" s="96">
        <f>SUMIFS('Details local delivery'!Y:Y,'Details local delivery'!B:B,A:A)</f>
        <v>0</v>
      </c>
      <c r="J2293" s="97" t="e">
        <f>AVERAGEIFS('Details local delivery'!W:W,'Details local delivery'!B:B,A2293)</f>
        <v>#DIV/0!</v>
      </c>
      <c r="K2293" s="96">
        <f>_xlfn.MAXIFS('Details local delivery'!Z:Z,'Details local delivery'!B:B,A2293)</f>
        <v>0</v>
      </c>
      <c r="L2293" s="96">
        <f>_xlfn.MAXIFS('Details local delivery'!AA:AA,'Details local delivery'!B:B,A2293)</f>
        <v>0</v>
      </c>
      <c r="M2293" s="96">
        <f>_xlfn.MAXIFS('Details local delivery'!AB:AB,'Details local delivery'!B:B,A2293)</f>
        <v>0</v>
      </c>
      <c r="N2293" s="104">
        <f t="shared" si="344"/>
        <v>0</v>
      </c>
      <c r="O2293" s="104">
        <f t="shared" si="345"/>
        <v>0.97600650671004474</v>
      </c>
      <c r="P2293" s="99">
        <f t="shared" si="346"/>
        <v>0</v>
      </c>
      <c r="Q2293" s="100">
        <f t="shared" si="347"/>
        <v>0</v>
      </c>
      <c r="R2293" s="105" t="e">
        <f t="shared" si="348"/>
        <v>#DIV/0!</v>
      </c>
      <c r="S2293" s="101">
        <f t="shared" si="349"/>
        <v>0.97600650671004474</v>
      </c>
      <c r="T2293" s="102"/>
      <c r="U2293" s="107"/>
      <c r="V2293" s="5"/>
    </row>
    <row r="2294" spans="1:22" ht="15.6" hidden="1" x14ac:dyDescent="0.3">
      <c r="A2294" s="18"/>
      <c r="B2294" s="92" t="str">
        <f>+IFERROR(VLOOKUP(A2294,'Details local delivery'!B:C,2,0),"-")</f>
        <v>-</v>
      </c>
      <c r="C2294" s="93" t="str">
        <f t="shared" si="343"/>
        <v>-</v>
      </c>
      <c r="D2294" s="94" t="str">
        <f>+IFERROR(VLOOKUP(A2294,'Details local delivery'!B:E,4,0),"-")</f>
        <v>-</v>
      </c>
      <c r="E2294" s="94" t="e">
        <f>VLOOKUP(A2294,'Details local delivery'!B:L,11,0)</f>
        <v>#N/A</v>
      </c>
      <c r="F2294" s="94">
        <f>SUMIFS('Details local delivery'!M:M,'Details local delivery'!G:G,'RECAP Delivery Plan '!A2294)</f>
        <v>0</v>
      </c>
      <c r="G2294" s="94" t="e">
        <f>VLOOKUP(A2294,'Details local delivery'!B:J,9,0)</f>
        <v>#N/A</v>
      </c>
      <c r="H2294" s="95">
        <f>SUMIFS('Details local delivery'!K:K,'Details local delivery'!G:G,'RECAP Delivery Plan '!A2294)</f>
        <v>0</v>
      </c>
      <c r="I2294" s="96">
        <f>SUMIFS('Details local delivery'!Y:Y,'Details local delivery'!B:B,A:A)</f>
        <v>0</v>
      </c>
      <c r="J2294" s="97" t="e">
        <f>AVERAGEIFS('Details local delivery'!W:W,'Details local delivery'!B:B,A2294)</f>
        <v>#DIV/0!</v>
      </c>
      <c r="K2294" s="96">
        <f>_xlfn.MAXIFS('Details local delivery'!Z:Z,'Details local delivery'!B:B,A2294)</f>
        <v>0</v>
      </c>
      <c r="L2294" s="96">
        <f>_xlfn.MAXIFS('Details local delivery'!AA:AA,'Details local delivery'!B:B,A2294)</f>
        <v>0</v>
      </c>
      <c r="M2294" s="96">
        <f>_xlfn.MAXIFS('Details local delivery'!AB:AB,'Details local delivery'!B:B,A2294)</f>
        <v>0</v>
      </c>
      <c r="N2294" s="104" t="e">
        <f t="shared" si="344"/>
        <v>#N/A</v>
      </c>
      <c r="O2294" s="104" t="e">
        <f t="shared" si="345"/>
        <v>#N/A</v>
      </c>
      <c r="P2294" s="99">
        <f t="shared" si="346"/>
        <v>0</v>
      </c>
      <c r="Q2294" s="100">
        <f t="shared" si="347"/>
        <v>0</v>
      </c>
      <c r="R2294" s="105" t="e">
        <f t="shared" si="348"/>
        <v>#DIV/0!</v>
      </c>
      <c r="S2294" s="101" t="e">
        <f t="shared" si="349"/>
        <v>#N/A</v>
      </c>
      <c r="T2294" s="102"/>
      <c r="U2294" s="107"/>
      <c r="V2294" s="5"/>
    </row>
    <row r="2295" spans="1:22" ht="15.6" hidden="1" x14ac:dyDescent="0.3">
      <c r="A2295" s="18"/>
      <c r="B2295" s="92" t="str">
        <f>+IFERROR(VLOOKUP(A2295,'Details local delivery'!B:C,2,0),"-")</f>
        <v>-</v>
      </c>
      <c r="C2295" s="93" t="str">
        <f t="shared" si="343"/>
        <v>-</v>
      </c>
      <c r="D2295" s="94" t="str">
        <f>+IFERROR(VLOOKUP(A2295,'Details local delivery'!B:E,4,0),"-")</f>
        <v>-</v>
      </c>
      <c r="E2295" s="94" t="e">
        <f>VLOOKUP(A2295,'Details local delivery'!B:L,11,0)</f>
        <v>#N/A</v>
      </c>
      <c r="F2295" s="94">
        <f>SUMIFS('Details local delivery'!M:M,'Details local delivery'!G:G,'RECAP Delivery Plan '!A2295)</f>
        <v>0</v>
      </c>
      <c r="G2295" s="94" t="e">
        <f>VLOOKUP(A2295,'Details local delivery'!B:J,9,0)</f>
        <v>#N/A</v>
      </c>
      <c r="H2295" s="95">
        <f>SUMIFS('Details local delivery'!K:K,'Details local delivery'!G:G,'RECAP Delivery Plan '!A2295)</f>
        <v>0</v>
      </c>
      <c r="I2295" s="96">
        <f>SUMIFS('Details local delivery'!Y:Y,'Details local delivery'!B:B,A:A)</f>
        <v>0</v>
      </c>
      <c r="J2295" s="97" t="e">
        <f>AVERAGEIFS('Details local delivery'!W:W,'Details local delivery'!B:B,A2295)</f>
        <v>#DIV/0!</v>
      </c>
      <c r="K2295" s="96">
        <f>_xlfn.MAXIFS('Details local delivery'!Z:Z,'Details local delivery'!B:B,A2295)</f>
        <v>0</v>
      </c>
      <c r="L2295" s="96">
        <f>_xlfn.MAXIFS('Details local delivery'!AA:AA,'Details local delivery'!B:B,A2295)</f>
        <v>0</v>
      </c>
      <c r="M2295" s="96">
        <f>_xlfn.MAXIFS('Details local delivery'!AB:AB,'Details local delivery'!B:B,A2295)</f>
        <v>0</v>
      </c>
      <c r="N2295" s="104" t="e">
        <f t="shared" si="344"/>
        <v>#N/A</v>
      </c>
      <c r="O2295" s="104" t="e">
        <f t="shared" si="345"/>
        <v>#N/A</v>
      </c>
      <c r="P2295" s="99">
        <f t="shared" si="346"/>
        <v>0</v>
      </c>
      <c r="Q2295" s="100">
        <f t="shared" si="347"/>
        <v>0</v>
      </c>
      <c r="R2295" s="105" t="e">
        <f t="shared" si="348"/>
        <v>#DIV/0!</v>
      </c>
      <c r="S2295" s="101" t="e">
        <f t="shared" si="349"/>
        <v>#N/A</v>
      </c>
      <c r="T2295" s="102"/>
      <c r="U2295" s="107"/>
      <c r="V2295" s="5"/>
    </row>
    <row r="2296" spans="1:22" ht="15.6" hidden="1" x14ac:dyDescent="0.3">
      <c r="A2296" s="18"/>
      <c r="B2296" s="92" t="str">
        <f>+IFERROR(VLOOKUP(A2296,'Details local delivery'!B:C,2,0),"-")</f>
        <v>-</v>
      </c>
      <c r="C2296" s="93" t="str">
        <f t="shared" si="343"/>
        <v>-</v>
      </c>
      <c r="D2296" s="94" t="str">
        <f>+IFERROR(VLOOKUP(A2296,'Details local delivery'!B:E,4,0),"-")</f>
        <v>-</v>
      </c>
      <c r="E2296" s="94" t="e">
        <f>VLOOKUP(A2296,'Details local delivery'!B:L,11,0)</f>
        <v>#N/A</v>
      </c>
      <c r="F2296" s="94">
        <f>SUMIFS('Details local delivery'!M:M,'Details local delivery'!G:G,'RECAP Delivery Plan '!A2296)</f>
        <v>0</v>
      </c>
      <c r="G2296" s="94" t="e">
        <f>VLOOKUP(A2296,'Details local delivery'!B:J,9,0)</f>
        <v>#N/A</v>
      </c>
      <c r="H2296" s="95">
        <f>SUMIFS('Details local delivery'!K:K,'Details local delivery'!G:G,'RECAP Delivery Plan '!A2296)</f>
        <v>0</v>
      </c>
      <c r="I2296" s="96">
        <f>SUMIFS('Details local delivery'!Y:Y,'Details local delivery'!B:B,A:A)</f>
        <v>0</v>
      </c>
      <c r="J2296" s="97" t="e">
        <f>AVERAGEIFS('Details local delivery'!W:W,'Details local delivery'!B:B,A2296)</f>
        <v>#DIV/0!</v>
      </c>
      <c r="K2296" s="96">
        <f>_xlfn.MAXIFS('Details local delivery'!Z:Z,'Details local delivery'!B:B,A2296)</f>
        <v>0</v>
      </c>
      <c r="L2296" s="96">
        <f>_xlfn.MAXIFS('Details local delivery'!AA:AA,'Details local delivery'!B:B,A2296)</f>
        <v>0</v>
      </c>
      <c r="M2296" s="96">
        <f>_xlfn.MAXIFS('Details local delivery'!AB:AB,'Details local delivery'!B:B,A2296)</f>
        <v>0</v>
      </c>
      <c r="N2296" s="104" t="e">
        <f t="shared" si="344"/>
        <v>#N/A</v>
      </c>
      <c r="O2296" s="104" t="e">
        <f t="shared" si="345"/>
        <v>#N/A</v>
      </c>
      <c r="P2296" s="99">
        <f t="shared" si="346"/>
        <v>0</v>
      </c>
      <c r="Q2296" s="100">
        <f t="shared" si="347"/>
        <v>0</v>
      </c>
      <c r="R2296" s="105" t="e">
        <f t="shared" si="348"/>
        <v>#DIV/0!</v>
      </c>
      <c r="S2296" s="101" t="e">
        <f t="shared" si="349"/>
        <v>#N/A</v>
      </c>
      <c r="T2296" s="102"/>
      <c r="U2296" s="107"/>
      <c r="V2296" s="5"/>
    </row>
    <row r="2297" spans="1:22" ht="15.6" hidden="1" x14ac:dyDescent="0.3">
      <c r="A2297" s="18"/>
      <c r="B2297" s="92" t="str">
        <f>+IFERROR(VLOOKUP(A2297,'Details local delivery'!B:C,2,0),"-")</f>
        <v>-</v>
      </c>
      <c r="C2297" s="93" t="str">
        <f t="shared" ref="C2297:C2360" si="350">B2297</f>
        <v>-</v>
      </c>
      <c r="D2297" s="94" t="str">
        <f>+IFERROR(VLOOKUP(A2297,'Details local delivery'!B:E,4,0),"-")</f>
        <v>-</v>
      </c>
      <c r="E2297" s="94" t="e">
        <f>VLOOKUP(A2297,'Details local delivery'!B:L,11,0)</f>
        <v>#N/A</v>
      </c>
      <c r="F2297" s="94">
        <f>SUMIFS('Details local delivery'!M:M,'Details local delivery'!G:G,'RECAP Delivery Plan '!A2297)</f>
        <v>0</v>
      </c>
      <c r="G2297" s="94" t="e">
        <f>VLOOKUP(A2297,'Details local delivery'!B:J,9,0)</f>
        <v>#N/A</v>
      </c>
      <c r="H2297" s="95">
        <f>SUMIFS('Details local delivery'!K:K,'Details local delivery'!G:G,'RECAP Delivery Plan '!A2297)</f>
        <v>0</v>
      </c>
      <c r="I2297" s="96">
        <f>SUMIFS('Details local delivery'!Y:Y,'Details local delivery'!B:B,A:A)</f>
        <v>0</v>
      </c>
      <c r="J2297" s="97" t="e">
        <f>AVERAGEIFS('Details local delivery'!W:W,'Details local delivery'!B:B,A2297)</f>
        <v>#DIV/0!</v>
      </c>
      <c r="K2297" s="96">
        <f>_xlfn.MAXIFS('Details local delivery'!Z:Z,'Details local delivery'!B:B,A2297)</f>
        <v>0</v>
      </c>
      <c r="L2297" s="96">
        <f>_xlfn.MAXIFS('Details local delivery'!AA:AA,'Details local delivery'!B:B,A2297)</f>
        <v>0</v>
      </c>
      <c r="M2297" s="96">
        <f>_xlfn.MAXIFS('Details local delivery'!AB:AB,'Details local delivery'!B:B,A2297)</f>
        <v>0</v>
      </c>
      <c r="N2297" s="104" t="e">
        <f t="shared" ref="N2297:N2360" si="351">+F2297/E2297</f>
        <v>#N/A</v>
      </c>
      <c r="O2297" s="104" t="e">
        <f t="shared" ref="O2297:O2360" si="352">+H2297/G2297</f>
        <v>#N/A</v>
      </c>
      <c r="P2297" s="99">
        <f t="shared" ref="P2297:P2360" si="353">K2297+L2297+M2297</f>
        <v>0</v>
      </c>
      <c r="Q2297" s="100">
        <f t="shared" ref="Q2297:Q2360" si="354">P2297+I2297</f>
        <v>0</v>
      </c>
      <c r="R2297" s="105" t="e">
        <f t="shared" ref="R2297:R2360" si="355">Q2297/P2297</f>
        <v>#DIV/0!</v>
      </c>
      <c r="S2297" s="101" t="e">
        <f t="shared" ref="S2297:S2360" si="356">MAX(N2297,O2297)</f>
        <v>#N/A</v>
      </c>
      <c r="T2297" s="102"/>
      <c r="U2297" s="107"/>
      <c r="V2297" s="5"/>
    </row>
    <row r="2298" spans="1:22" ht="15.6" hidden="1" x14ac:dyDescent="0.3">
      <c r="A2298" s="18"/>
      <c r="B2298" s="92" t="str">
        <f>+IFERROR(VLOOKUP(A2298,'Details local delivery'!B:C,2,0),"-")</f>
        <v>-</v>
      </c>
      <c r="C2298" s="93" t="str">
        <f t="shared" si="350"/>
        <v>-</v>
      </c>
      <c r="D2298" s="94" t="str">
        <f>+IFERROR(VLOOKUP(A2298,'Details local delivery'!B:E,4,0),"-")</f>
        <v>-</v>
      </c>
      <c r="E2298" s="94" t="e">
        <f>VLOOKUP(A2298,'Details local delivery'!B:L,11,0)</f>
        <v>#N/A</v>
      </c>
      <c r="F2298" s="94">
        <f>SUMIFS('Details local delivery'!M:M,'Details local delivery'!G:G,'RECAP Delivery Plan '!A2298)</f>
        <v>0</v>
      </c>
      <c r="G2298" s="94" t="e">
        <f>VLOOKUP(A2298,'Details local delivery'!B:J,9,0)</f>
        <v>#N/A</v>
      </c>
      <c r="H2298" s="95">
        <f>SUMIFS('Details local delivery'!K:K,'Details local delivery'!G:G,'RECAP Delivery Plan '!A2298)</f>
        <v>0</v>
      </c>
      <c r="I2298" s="96">
        <f>SUMIFS('Details local delivery'!Y:Y,'Details local delivery'!B:B,A:A)</f>
        <v>0</v>
      </c>
      <c r="J2298" s="97" t="e">
        <f>AVERAGEIFS('Details local delivery'!W:W,'Details local delivery'!B:B,A2298)</f>
        <v>#DIV/0!</v>
      </c>
      <c r="K2298" s="96">
        <f>_xlfn.MAXIFS('Details local delivery'!Z:Z,'Details local delivery'!B:B,A2298)</f>
        <v>0</v>
      </c>
      <c r="L2298" s="96">
        <f>_xlfn.MAXIFS('Details local delivery'!AA:AA,'Details local delivery'!B:B,A2298)</f>
        <v>0</v>
      </c>
      <c r="M2298" s="96">
        <f>_xlfn.MAXIFS('Details local delivery'!AB:AB,'Details local delivery'!B:B,A2298)</f>
        <v>0</v>
      </c>
      <c r="N2298" s="104" t="e">
        <f t="shared" si="351"/>
        <v>#N/A</v>
      </c>
      <c r="O2298" s="104" t="e">
        <f t="shared" si="352"/>
        <v>#N/A</v>
      </c>
      <c r="P2298" s="99">
        <f t="shared" si="353"/>
        <v>0</v>
      </c>
      <c r="Q2298" s="100">
        <f t="shared" si="354"/>
        <v>0</v>
      </c>
      <c r="R2298" s="105" t="e">
        <f t="shared" si="355"/>
        <v>#DIV/0!</v>
      </c>
      <c r="S2298" s="101" t="e">
        <f t="shared" si="356"/>
        <v>#N/A</v>
      </c>
      <c r="T2298" s="102"/>
      <c r="U2298" s="107"/>
      <c r="V2298" s="5"/>
    </row>
    <row r="2299" spans="1:22" ht="15.6" hidden="1" x14ac:dyDescent="0.3">
      <c r="A2299" s="18"/>
      <c r="B2299" s="92" t="str">
        <f>+IFERROR(VLOOKUP(A2299,'Details local delivery'!B:C,2,0),"-")</f>
        <v>-</v>
      </c>
      <c r="C2299" s="93" t="str">
        <f t="shared" si="350"/>
        <v>-</v>
      </c>
      <c r="D2299" s="94" t="str">
        <f>+IFERROR(VLOOKUP(A2299,'Details local delivery'!B:E,4,0),"-")</f>
        <v>-</v>
      </c>
      <c r="E2299" s="94" t="e">
        <f>VLOOKUP(A2299,'Details local delivery'!B:L,11,0)</f>
        <v>#N/A</v>
      </c>
      <c r="F2299" s="94">
        <f>SUMIFS('Details local delivery'!M:M,'Details local delivery'!G:G,'RECAP Delivery Plan '!A2299)</f>
        <v>0</v>
      </c>
      <c r="G2299" s="94" t="e">
        <f>VLOOKUP(A2299,'Details local delivery'!B:J,9,0)</f>
        <v>#N/A</v>
      </c>
      <c r="H2299" s="95">
        <f>SUMIFS('Details local delivery'!K:K,'Details local delivery'!G:G,'RECAP Delivery Plan '!A2299)</f>
        <v>0</v>
      </c>
      <c r="I2299" s="96">
        <f>SUMIFS('Details local delivery'!Y:Y,'Details local delivery'!B:B,A:A)</f>
        <v>0</v>
      </c>
      <c r="J2299" s="97" t="e">
        <f>AVERAGEIFS('Details local delivery'!W:W,'Details local delivery'!B:B,A2299)</f>
        <v>#DIV/0!</v>
      </c>
      <c r="K2299" s="96">
        <f>_xlfn.MAXIFS('Details local delivery'!Z:Z,'Details local delivery'!B:B,A2299)</f>
        <v>0</v>
      </c>
      <c r="L2299" s="96">
        <f>_xlfn.MAXIFS('Details local delivery'!AA:AA,'Details local delivery'!B:B,A2299)</f>
        <v>0</v>
      </c>
      <c r="M2299" s="96">
        <f>_xlfn.MAXIFS('Details local delivery'!AB:AB,'Details local delivery'!B:B,A2299)</f>
        <v>0</v>
      </c>
      <c r="N2299" s="104" t="e">
        <f t="shared" si="351"/>
        <v>#N/A</v>
      </c>
      <c r="O2299" s="104" t="e">
        <f t="shared" si="352"/>
        <v>#N/A</v>
      </c>
      <c r="P2299" s="99">
        <f t="shared" si="353"/>
        <v>0</v>
      </c>
      <c r="Q2299" s="100">
        <f t="shared" si="354"/>
        <v>0</v>
      </c>
      <c r="R2299" s="105" t="e">
        <f t="shared" si="355"/>
        <v>#DIV/0!</v>
      </c>
      <c r="S2299" s="101" t="e">
        <f t="shared" si="356"/>
        <v>#N/A</v>
      </c>
      <c r="T2299" s="102"/>
      <c r="U2299" s="107"/>
      <c r="V2299" s="5"/>
    </row>
    <row r="2300" spans="1:22" ht="15.6" hidden="1" x14ac:dyDescent="0.3">
      <c r="A2300" s="18"/>
      <c r="B2300" s="92" t="str">
        <f>+IFERROR(VLOOKUP(A2300,'Details local delivery'!B:C,2,0),"-")</f>
        <v>-</v>
      </c>
      <c r="C2300" s="93" t="str">
        <f t="shared" si="350"/>
        <v>-</v>
      </c>
      <c r="D2300" s="94" t="str">
        <f>+IFERROR(VLOOKUP(A2300,'Details local delivery'!B:E,4,0),"-")</f>
        <v>-</v>
      </c>
      <c r="E2300" s="94" t="e">
        <f>VLOOKUP(A2300,'Details local delivery'!B:L,11,0)</f>
        <v>#N/A</v>
      </c>
      <c r="F2300" s="94">
        <f>SUMIFS('Details local delivery'!M:M,'Details local delivery'!G:G,'RECAP Delivery Plan '!A2300)</f>
        <v>0</v>
      </c>
      <c r="G2300" s="94" t="e">
        <f>VLOOKUP(A2300,'Details local delivery'!B:J,9,0)</f>
        <v>#N/A</v>
      </c>
      <c r="H2300" s="95">
        <f>SUMIFS('Details local delivery'!K:K,'Details local delivery'!G:G,'RECAP Delivery Plan '!A2300)</f>
        <v>0</v>
      </c>
      <c r="I2300" s="96">
        <f>SUMIFS('Details local delivery'!Y:Y,'Details local delivery'!B:B,A:A)</f>
        <v>0</v>
      </c>
      <c r="J2300" s="97" t="e">
        <f>AVERAGEIFS('Details local delivery'!W:W,'Details local delivery'!B:B,A2300)</f>
        <v>#DIV/0!</v>
      </c>
      <c r="K2300" s="96">
        <f>_xlfn.MAXIFS('Details local delivery'!Z:Z,'Details local delivery'!B:B,A2300)</f>
        <v>0</v>
      </c>
      <c r="L2300" s="96">
        <f>_xlfn.MAXIFS('Details local delivery'!AA:AA,'Details local delivery'!B:B,A2300)</f>
        <v>0</v>
      </c>
      <c r="M2300" s="96">
        <f>_xlfn.MAXIFS('Details local delivery'!AB:AB,'Details local delivery'!B:B,A2300)</f>
        <v>0</v>
      </c>
      <c r="N2300" s="104" t="e">
        <f t="shared" si="351"/>
        <v>#N/A</v>
      </c>
      <c r="O2300" s="104" t="e">
        <f t="shared" si="352"/>
        <v>#N/A</v>
      </c>
      <c r="P2300" s="99">
        <f t="shared" si="353"/>
        <v>0</v>
      </c>
      <c r="Q2300" s="100">
        <f t="shared" si="354"/>
        <v>0</v>
      </c>
      <c r="R2300" s="105" t="e">
        <f t="shared" si="355"/>
        <v>#DIV/0!</v>
      </c>
      <c r="S2300" s="101" t="e">
        <f t="shared" si="356"/>
        <v>#N/A</v>
      </c>
      <c r="T2300" s="102"/>
      <c r="U2300" s="107"/>
      <c r="V2300" s="5"/>
    </row>
    <row r="2301" spans="1:22" ht="15.6" hidden="1" x14ac:dyDescent="0.3">
      <c r="A2301" s="18"/>
      <c r="B2301" s="92" t="str">
        <f>+IFERROR(VLOOKUP(A2301,'Details local delivery'!B:C,2,0),"-")</f>
        <v>-</v>
      </c>
      <c r="C2301" s="93" t="str">
        <f t="shared" si="350"/>
        <v>-</v>
      </c>
      <c r="D2301" s="94" t="str">
        <f>+IFERROR(VLOOKUP(A2301,'Details local delivery'!B:E,4,0),"-")</f>
        <v>-</v>
      </c>
      <c r="E2301" s="94" t="e">
        <f>VLOOKUP(A2301,'Details local delivery'!B:L,11,0)</f>
        <v>#N/A</v>
      </c>
      <c r="F2301" s="94">
        <f>SUMIFS('Details local delivery'!M:M,'Details local delivery'!G:G,'RECAP Delivery Plan '!A2301)</f>
        <v>0</v>
      </c>
      <c r="G2301" s="94" t="e">
        <f>VLOOKUP(A2301,'Details local delivery'!B:J,9,0)</f>
        <v>#N/A</v>
      </c>
      <c r="H2301" s="95">
        <f>SUMIFS('Details local delivery'!K:K,'Details local delivery'!G:G,'RECAP Delivery Plan '!A2301)</f>
        <v>0</v>
      </c>
      <c r="I2301" s="96">
        <f>SUMIFS('Details local delivery'!Y:Y,'Details local delivery'!B:B,A:A)</f>
        <v>0</v>
      </c>
      <c r="J2301" s="97" t="e">
        <f>AVERAGEIFS('Details local delivery'!W:W,'Details local delivery'!B:B,A2301)</f>
        <v>#DIV/0!</v>
      </c>
      <c r="K2301" s="96">
        <f>_xlfn.MAXIFS('Details local delivery'!Z:Z,'Details local delivery'!B:B,A2301)</f>
        <v>0</v>
      </c>
      <c r="L2301" s="96">
        <f>_xlfn.MAXIFS('Details local delivery'!AA:AA,'Details local delivery'!B:B,A2301)</f>
        <v>0</v>
      </c>
      <c r="M2301" s="96">
        <f>_xlfn.MAXIFS('Details local delivery'!AB:AB,'Details local delivery'!B:B,A2301)</f>
        <v>0</v>
      </c>
      <c r="N2301" s="104" t="e">
        <f t="shared" si="351"/>
        <v>#N/A</v>
      </c>
      <c r="O2301" s="104" t="e">
        <f t="shared" si="352"/>
        <v>#N/A</v>
      </c>
      <c r="P2301" s="99">
        <f t="shared" si="353"/>
        <v>0</v>
      </c>
      <c r="Q2301" s="100">
        <f t="shared" si="354"/>
        <v>0</v>
      </c>
      <c r="R2301" s="105" t="e">
        <f t="shared" si="355"/>
        <v>#DIV/0!</v>
      </c>
      <c r="S2301" s="101" t="e">
        <f t="shared" si="356"/>
        <v>#N/A</v>
      </c>
      <c r="T2301" s="102"/>
      <c r="U2301" s="107"/>
      <c r="V2301" s="5"/>
    </row>
    <row r="2302" spans="1:22" ht="15.6" hidden="1" x14ac:dyDescent="0.3">
      <c r="A2302" s="18"/>
      <c r="B2302" s="92" t="str">
        <f>+IFERROR(VLOOKUP(A2302,'Details local delivery'!B:C,2,0),"-")</f>
        <v>-</v>
      </c>
      <c r="C2302" s="93" t="str">
        <f t="shared" si="350"/>
        <v>-</v>
      </c>
      <c r="D2302" s="94" t="str">
        <f>+IFERROR(VLOOKUP(A2302,'Details local delivery'!B:E,4,0),"-")</f>
        <v>-</v>
      </c>
      <c r="E2302" s="94" t="e">
        <f>VLOOKUP(A2302,'Details local delivery'!B:L,11,0)</f>
        <v>#N/A</v>
      </c>
      <c r="F2302" s="94">
        <f>SUMIFS('Details local delivery'!M:M,'Details local delivery'!G:G,'RECAP Delivery Plan '!A2302)</f>
        <v>0</v>
      </c>
      <c r="G2302" s="94" t="e">
        <f>VLOOKUP(A2302,'Details local delivery'!B:J,9,0)</f>
        <v>#N/A</v>
      </c>
      <c r="H2302" s="95">
        <f>SUMIFS('Details local delivery'!K:K,'Details local delivery'!G:G,'RECAP Delivery Plan '!A2302)</f>
        <v>0</v>
      </c>
      <c r="I2302" s="96">
        <f>SUMIFS('Details local delivery'!Y:Y,'Details local delivery'!B:B,A:A)</f>
        <v>0</v>
      </c>
      <c r="J2302" s="97" t="e">
        <f>AVERAGEIFS('Details local delivery'!W:W,'Details local delivery'!B:B,A2302)</f>
        <v>#DIV/0!</v>
      </c>
      <c r="K2302" s="96">
        <f>_xlfn.MAXIFS('Details local delivery'!Z:Z,'Details local delivery'!B:B,A2302)</f>
        <v>0</v>
      </c>
      <c r="L2302" s="96">
        <f>_xlfn.MAXIFS('Details local delivery'!AA:AA,'Details local delivery'!B:B,A2302)</f>
        <v>0</v>
      </c>
      <c r="M2302" s="96">
        <f>_xlfn.MAXIFS('Details local delivery'!AB:AB,'Details local delivery'!B:B,A2302)</f>
        <v>0</v>
      </c>
      <c r="N2302" s="104" t="e">
        <f t="shared" si="351"/>
        <v>#N/A</v>
      </c>
      <c r="O2302" s="104" t="e">
        <f t="shared" si="352"/>
        <v>#N/A</v>
      </c>
      <c r="P2302" s="99">
        <f t="shared" si="353"/>
        <v>0</v>
      </c>
      <c r="Q2302" s="100">
        <f t="shared" si="354"/>
        <v>0</v>
      </c>
      <c r="R2302" s="105" t="e">
        <f t="shared" si="355"/>
        <v>#DIV/0!</v>
      </c>
      <c r="S2302" s="101" t="e">
        <f t="shared" si="356"/>
        <v>#N/A</v>
      </c>
      <c r="T2302" s="102"/>
      <c r="U2302" s="107"/>
      <c r="V2302" s="5"/>
    </row>
    <row r="2303" spans="1:22" ht="15.6" hidden="1" x14ac:dyDescent="0.3">
      <c r="A2303" s="18"/>
      <c r="B2303" s="92" t="str">
        <f>+IFERROR(VLOOKUP(A2303,'Details local delivery'!B:C,2,0),"-")</f>
        <v>-</v>
      </c>
      <c r="C2303" s="93" t="str">
        <f t="shared" si="350"/>
        <v>-</v>
      </c>
      <c r="D2303" s="94" t="str">
        <f>+IFERROR(VLOOKUP(A2303,'Details local delivery'!B:E,4,0),"-")</f>
        <v>-</v>
      </c>
      <c r="E2303" s="94" t="e">
        <f>VLOOKUP(A2303,'Details local delivery'!B:L,11,0)</f>
        <v>#N/A</v>
      </c>
      <c r="F2303" s="94">
        <f>SUMIFS('Details local delivery'!M:M,'Details local delivery'!G:G,'RECAP Delivery Plan '!A2303)</f>
        <v>0</v>
      </c>
      <c r="G2303" s="94" t="e">
        <f>VLOOKUP(A2303,'Details local delivery'!B:J,9,0)</f>
        <v>#N/A</v>
      </c>
      <c r="H2303" s="95">
        <f>SUMIFS('Details local delivery'!K:K,'Details local delivery'!G:G,'RECAP Delivery Plan '!A2303)</f>
        <v>0</v>
      </c>
      <c r="I2303" s="96">
        <f>SUMIFS('Details local delivery'!Y:Y,'Details local delivery'!B:B,A:A)</f>
        <v>0</v>
      </c>
      <c r="J2303" s="97" t="e">
        <f>AVERAGEIFS('Details local delivery'!W:W,'Details local delivery'!B:B,A2303)</f>
        <v>#DIV/0!</v>
      </c>
      <c r="K2303" s="96">
        <f>_xlfn.MAXIFS('Details local delivery'!Z:Z,'Details local delivery'!B:B,A2303)</f>
        <v>0</v>
      </c>
      <c r="L2303" s="96">
        <f>_xlfn.MAXIFS('Details local delivery'!AA:AA,'Details local delivery'!B:B,A2303)</f>
        <v>0</v>
      </c>
      <c r="M2303" s="96">
        <f>_xlfn.MAXIFS('Details local delivery'!AB:AB,'Details local delivery'!B:B,A2303)</f>
        <v>0</v>
      </c>
      <c r="N2303" s="104" t="e">
        <f t="shared" si="351"/>
        <v>#N/A</v>
      </c>
      <c r="O2303" s="104" t="e">
        <f t="shared" si="352"/>
        <v>#N/A</v>
      </c>
      <c r="P2303" s="99">
        <f t="shared" si="353"/>
        <v>0</v>
      </c>
      <c r="Q2303" s="100">
        <f t="shared" si="354"/>
        <v>0</v>
      </c>
      <c r="R2303" s="105" t="e">
        <f t="shared" si="355"/>
        <v>#DIV/0!</v>
      </c>
      <c r="S2303" s="101" t="e">
        <f t="shared" si="356"/>
        <v>#N/A</v>
      </c>
      <c r="T2303" s="102"/>
      <c r="U2303" s="107"/>
      <c r="V2303" s="5"/>
    </row>
    <row r="2304" spans="1:22" ht="15.6" hidden="1" x14ac:dyDescent="0.3">
      <c r="A2304" s="18"/>
      <c r="B2304" s="92" t="str">
        <f>+IFERROR(VLOOKUP(A2304,'Details local delivery'!B:C,2,0),"-")</f>
        <v>-</v>
      </c>
      <c r="C2304" s="93" t="str">
        <f t="shared" si="350"/>
        <v>-</v>
      </c>
      <c r="D2304" s="94" t="str">
        <f>+IFERROR(VLOOKUP(A2304,'Details local delivery'!B:E,4,0),"-")</f>
        <v>-</v>
      </c>
      <c r="E2304" s="94" t="e">
        <f>VLOOKUP(A2304,'Details local delivery'!B:L,11,0)</f>
        <v>#N/A</v>
      </c>
      <c r="F2304" s="94">
        <f>SUMIFS('Details local delivery'!M:M,'Details local delivery'!G:G,'RECAP Delivery Plan '!A2304)</f>
        <v>0</v>
      </c>
      <c r="G2304" s="94" t="e">
        <f>VLOOKUP(A2304,'Details local delivery'!B:J,9,0)</f>
        <v>#N/A</v>
      </c>
      <c r="H2304" s="95">
        <f>SUMIFS('Details local delivery'!K:K,'Details local delivery'!G:G,'RECAP Delivery Plan '!A2304)</f>
        <v>0</v>
      </c>
      <c r="I2304" s="96">
        <f>SUMIFS('Details local delivery'!Y:Y,'Details local delivery'!B:B,A:A)</f>
        <v>0</v>
      </c>
      <c r="J2304" s="97" t="e">
        <f>AVERAGEIFS('Details local delivery'!W:W,'Details local delivery'!B:B,A2304)</f>
        <v>#DIV/0!</v>
      </c>
      <c r="K2304" s="96">
        <f>_xlfn.MAXIFS('Details local delivery'!Z:Z,'Details local delivery'!B:B,A2304)</f>
        <v>0</v>
      </c>
      <c r="L2304" s="96">
        <f>_xlfn.MAXIFS('Details local delivery'!AA:AA,'Details local delivery'!B:B,A2304)</f>
        <v>0</v>
      </c>
      <c r="M2304" s="96">
        <f>_xlfn.MAXIFS('Details local delivery'!AB:AB,'Details local delivery'!B:B,A2304)</f>
        <v>0</v>
      </c>
      <c r="N2304" s="104" t="e">
        <f t="shared" si="351"/>
        <v>#N/A</v>
      </c>
      <c r="O2304" s="104" t="e">
        <f t="shared" si="352"/>
        <v>#N/A</v>
      </c>
      <c r="P2304" s="99">
        <f t="shared" si="353"/>
        <v>0</v>
      </c>
      <c r="Q2304" s="100">
        <f t="shared" si="354"/>
        <v>0</v>
      </c>
      <c r="R2304" s="105" t="e">
        <f t="shared" si="355"/>
        <v>#DIV/0!</v>
      </c>
      <c r="S2304" s="101" t="e">
        <f t="shared" si="356"/>
        <v>#N/A</v>
      </c>
      <c r="T2304" s="102"/>
      <c r="U2304" s="107"/>
      <c r="V2304" s="5"/>
    </row>
    <row r="2305" spans="1:22" ht="15.6" hidden="1" x14ac:dyDescent="0.3">
      <c r="A2305" s="18"/>
      <c r="B2305" s="92" t="str">
        <f>+IFERROR(VLOOKUP(A2305,'Details local delivery'!B:C,2,0),"-")</f>
        <v>-</v>
      </c>
      <c r="C2305" s="93" t="str">
        <f t="shared" si="350"/>
        <v>-</v>
      </c>
      <c r="D2305" s="94" t="str">
        <f>+IFERROR(VLOOKUP(A2305,'Details local delivery'!B:E,4,0),"-")</f>
        <v>-</v>
      </c>
      <c r="E2305" s="94" t="e">
        <f>VLOOKUP(A2305,'Details local delivery'!B:L,11,0)</f>
        <v>#N/A</v>
      </c>
      <c r="F2305" s="94">
        <f>SUMIFS('Details local delivery'!M:M,'Details local delivery'!G:G,'RECAP Delivery Plan '!A2305)</f>
        <v>0</v>
      </c>
      <c r="G2305" s="94" t="e">
        <f>VLOOKUP(A2305,'Details local delivery'!B:J,9,0)</f>
        <v>#N/A</v>
      </c>
      <c r="H2305" s="95">
        <f>SUMIFS('Details local delivery'!K:K,'Details local delivery'!G:G,'RECAP Delivery Plan '!A2305)</f>
        <v>0</v>
      </c>
      <c r="I2305" s="96">
        <f>SUMIFS('Details local delivery'!Y:Y,'Details local delivery'!B:B,A:A)</f>
        <v>0</v>
      </c>
      <c r="J2305" s="97" t="e">
        <f>AVERAGEIFS('Details local delivery'!W:W,'Details local delivery'!B:B,A2305)</f>
        <v>#DIV/0!</v>
      </c>
      <c r="K2305" s="96">
        <f>_xlfn.MAXIFS('Details local delivery'!Z:Z,'Details local delivery'!B:B,A2305)</f>
        <v>0</v>
      </c>
      <c r="L2305" s="96">
        <f>_xlfn.MAXIFS('Details local delivery'!AA:AA,'Details local delivery'!B:B,A2305)</f>
        <v>0</v>
      </c>
      <c r="M2305" s="96">
        <f>_xlfn.MAXIFS('Details local delivery'!AB:AB,'Details local delivery'!B:B,A2305)</f>
        <v>0</v>
      </c>
      <c r="N2305" s="104" t="e">
        <f t="shared" si="351"/>
        <v>#N/A</v>
      </c>
      <c r="O2305" s="104" t="e">
        <f t="shared" si="352"/>
        <v>#N/A</v>
      </c>
      <c r="P2305" s="99">
        <f t="shared" si="353"/>
        <v>0</v>
      </c>
      <c r="Q2305" s="100">
        <f t="shared" si="354"/>
        <v>0</v>
      </c>
      <c r="R2305" s="105" t="e">
        <f t="shared" si="355"/>
        <v>#DIV/0!</v>
      </c>
      <c r="S2305" s="101" t="e">
        <f t="shared" si="356"/>
        <v>#N/A</v>
      </c>
      <c r="T2305" s="102"/>
      <c r="U2305" s="107"/>
      <c r="V2305" s="5"/>
    </row>
    <row r="2306" spans="1:22" ht="15.6" hidden="1" x14ac:dyDescent="0.3">
      <c r="A2306" s="18"/>
      <c r="B2306" s="92" t="str">
        <f>+IFERROR(VLOOKUP(A2306,'Details local delivery'!B:C,2,0),"-")</f>
        <v>-</v>
      </c>
      <c r="C2306" s="93" t="str">
        <f t="shared" si="350"/>
        <v>-</v>
      </c>
      <c r="D2306" s="94" t="str">
        <f>+IFERROR(VLOOKUP(A2306,'Details local delivery'!B:E,4,0),"-")</f>
        <v>-</v>
      </c>
      <c r="E2306" s="94" t="e">
        <f>VLOOKUP(A2306,'Details local delivery'!B:L,11,0)</f>
        <v>#N/A</v>
      </c>
      <c r="F2306" s="94">
        <f>SUMIFS('Details local delivery'!M:M,'Details local delivery'!G:G,'RECAP Delivery Plan '!A2306)</f>
        <v>0</v>
      </c>
      <c r="G2306" s="94" t="e">
        <f>VLOOKUP(A2306,'Details local delivery'!B:J,9,0)</f>
        <v>#N/A</v>
      </c>
      <c r="H2306" s="95">
        <f>SUMIFS('Details local delivery'!K:K,'Details local delivery'!G:G,'RECAP Delivery Plan '!A2306)</f>
        <v>0</v>
      </c>
      <c r="I2306" s="96">
        <f>SUMIFS('Details local delivery'!Y:Y,'Details local delivery'!B:B,A:A)</f>
        <v>0</v>
      </c>
      <c r="J2306" s="97" t="e">
        <f>AVERAGEIFS('Details local delivery'!W:W,'Details local delivery'!B:B,A2306)</f>
        <v>#DIV/0!</v>
      </c>
      <c r="K2306" s="96">
        <f>_xlfn.MAXIFS('Details local delivery'!Z:Z,'Details local delivery'!B:B,A2306)</f>
        <v>0</v>
      </c>
      <c r="L2306" s="96">
        <f>_xlfn.MAXIFS('Details local delivery'!AA:AA,'Details local delivery'!B:B,A2306)</f>
        <v>0</v>
      </c>
      <c r="M2306" s="96">
        <f>_xlfn.MAXIFS('Details local delivery'!AB:AB,'Details local delivery'!B:B,A2306)</f>
        <v>0</v>
      </c>
      <c r="N2306" s="104" t="e">
        <f t="shared" si="351"/>
        <v>#N/A</v>
      </c>
      <c r="O2306" s="104" t="e">
        <f t="shared" si="352"/>
        <v>#N/A</v>
      </c>
      <c r="P2306" s="99">
        <f t="shared" si="353"/>
        <v>0</v>
      </c>
      <c r="Q2306" s="100">
        <f t="shared" si="354"/>
        <v>0</v>
      </c>
      <c r="R2306" s="105" t="e">
        <f t="shared" si="355"/>
        <v>#DIV/0!</v>
      </c>
      <c r="S2306" s="101" t="e">
        <f t="shared" si="356"/>
        <v>#N/A</v>
      </c>
      <c r="T2306" s="102"/>
      <c r="U2306" s="107"/>
      <c r="V2306" s="5"/>
    </row>
    <row r="2307" spans="1:22" ht="15.6" hidden="1" x14ac:dyDescent="0.3">
      <c r="A2307" s="18"/>
      <c r="B2307" s="92" t="str">
        <f>+IFERROR(VLOOKUP(A2307,'Details local delivery'!B:C,2,0),"-")</f>
        <v>-</v>
      </c>
      <c r="C2307" s="93" t="str">
        <f t="shared" si="350"/>
        <v>-</v>
      </c>
      <c r="D2307" s="94" t="str">
        <f>+IFERROR(VLOOKUP(A2307,'Details local delivery'!B:E,4,0),"-")</f>
        <v>-</v>
      </c>
      <c r="E2307" s="94" t="e">
        <f>VLOOKUP(A2307,'Details local delivery'!B:L,11,0)</f>
        <v>#N/A</v>
      </c>
      <c r="F2307" s="94">
        <f>SUMIFS('Details local delivery'!M:M,'Details local delivery'!G:G,'RECAP Delivery Plan '!A2307)</f>
        <v>0</v>
      </c>
      <c r="G2307" s="94" t="e">
        <f>VLOOKUP(A2307,'Details local delivery'!B:J,9,0)</f>
        <v>#N/A</v>
      </c>
      <c r="H2307" s="95">
        <f>SUMIFS('Details local delivery'!K:K,'Details local delivery'!G:G,'RECAP Delivery Plan '!A2307)</f>
        <v>0</v>
      </c>
      <c r="I2307" s="96">
        <f>SUMIFS('Details local delivery'!Y:Y,'Details local delivery'!B:B,A:A)</f>
        <v>0</v>
      </c>
      <c r="J2307" s="97" t="e">
        <f>AVERAGEIFS('Details local delivery'!W:W,'Details local delivery'!B:B,A2307)</f>
        <v>#DIV/0!</v>
      </c>
      <c r="K2307" s="96">
        <f>_xlfn.MAXIFS('Details local delivery'!Z:Z,'Details local delivery'!B:B,A2307)</f>
        <v>0</v>
      </c>
      <c r="L2307" s="96">
        <f>_xlfn.MAXIFS('Details local delivery'!AA:AA,'Details local delivery'!B:B,A2307)</f>
        <v>0</v>
      </c>
      <c r="M2307" s="96">
        <f>_xlfn.MAXIFS('Details local delivery'!AB:AB,'Details local delivery'!B:B,A2307)</f>
        <v>0</v>
      </c>
      <c r="N2307" s="104" t="e">
        <f t="shared" si="351"/>
        <v>#N/A</v>
      </c>
      <c r="O2307" s="104" t="e">
        <f t="shared" si="352"/>
        <v>#N/A</v>
      </c>
      <c r="P2307" s="99">
        <f t="shared" si="353"/>
        <v>0</v>
      </c>
      <c r="Q2307" s="100">
        <f t="shared" si="354"/>
        <v>0</v>
      </c>
      <c r="R2307" s="105" t="e">
        <f t="shared" si="355"/>
        <v>#DIV/0!</v>
      </c>
      <c r="S2307" s="101" t="e">
        <f t="shared" si="356"/>
        <v>#N/A</v>
      </c>
      <c r="T2307" s="102"/>
      <c r="U2307" s="107"/>
      <c r="V2307" s="5"/>
    </row>
    <row r="2308" spans="1:22" ht="15.6" hidden="1" x14ac:dyDescent="0.3">
      <c r="A2308" s="18"/>
      <c r="B2308" s="92" t="str">
        <f>+IFERROR(VLOOKUP(A2308,'Details local delivery'!B:C,2,0),"-")</f>
        <v>-</v>
      </c>
      <c r="C2308" s="93" t="str">
        <f t="shared" si="350"/>
        <v>-</v>
      </c>
      <c r="D2308" s="94" t="str">
        <f>+IFERROR(VLOOKUP(A2308,'Details local delivery'!B:E,4,0),"-")</f>
        <v>-</v>
      </c>
      <c r="E2308" s="94" t="e">
        <f>VLOOKUP(A2308,'Details local delivery'!B:L,11,0)</f>
        <v>#N/A</v>
      </c>
      <c r="F2308" s="94">
        <f>SUMIFS('Details local delivery'!M:M,'Details local delivery'!G:G,'RECAP Delivery Plan '!A2308)</f>
        <v>0</v>
      </c>
      <c r="G2308" s="94" t="e">
        <f>VLOOKUP(A2308,'Details local delivery'!B:J,9,0)</f>
        <v>#N/A</v>
      </c>
      <c r="H2308" s="95">
        <f>SUMIFS('Details local delivery'!K:K,'Details local delivery'!G:G,'RECAP Delivery Plan '!A2308)</f>
        <v>0</v>
      </c>
      <c r="I2308" s="96">
        <f>SUMIFS('Details local delivery'!Y:Y,'Details local delivery'!B:B,A:A)</f>
        <v>0</v>
      </c>
      <c r="J2308" s="97" t="e">
        <f>AVERAGEIFS('Details local delivery'!W:W,'Details local delivery'!B:B,A2308)</f>
        <v>#DIV/0!</v>
      </c>
      <c r="K2308" s="96">
        <f>_xlfn.MAXIFS('Details local delivery'!Z:Z,'Details local delivery'!B:B,A2308)</f>
        <v>0</v>
      </c>
      <c r="L2308" s="96">
        <f>_xlfn.MAXIFS('Details local delivery'!AA:AA,'Details local delivery'!B:B,A2308)</f>
        <v>0</v>
      </c>
      <c r="M2308" s="96">
        <f>_xlfn.MAXIFS('Details local delivery'!AB:AB,'Details local delivery'!B:B,A2308)</f>
        <v>0</v>
      </c>
      <c r="N2308" s="104" t="e">
        <f t="shared" si="351"/>
        <v>#N/A</v>
      </c>
      <c r="O2308" s="104" t="e">
        <f t="shared" si="352"/>
        <v>#N/A</v>
      </c>
      <c r="P2308" s="99">
        <f t="shared" si="353"/>
        <v>0</v>
      </c>
      <c r="Q2308" s="100">
        <f t="shared" si="354"/>
        <v>0</v>
      </c>
      <c r="R2308" s="105" t="e">
        <f t="shared" si="355"/>
        <v>#DIV/0!</v>
      </c>
      <c r="S2308" s="101" t="e">
        <f t="shared" si="356"/>
        <v>#N/A</v>
      </c>
      <c r="T2308" s="102"/>
      <c r="U2308" s="107"/>
      <c r="V2308" s="5"/>
    </row>
    <row r="2309" spans="1:22" ht="15.6" hidden="1" x14ac:dyDescent="0.3">
      <c r="A2309" s="18"/>
      <c r="B2309" s="92" t="str">
        <f>+IFERROR(VLOOKUP(A2309,'Details local delivery'!B:C,2,0),"-")</f>
        <v>-</v>
      </c>
      <c r="C2309" s="93" t="str">
        <f t="shared" si="350"/>
        <v>-</v>
      </c>
      <c r="D2309" s="94" t="str">
        <f>+IFERROR(VLOOKUP(A2309,'Details local delivery'!B:E,4,0),"-")</f>
        <v>-</v>
      </c>
      <c r="E2309" s="94" t="e">
        <f>VLOOKUP(A2309,'Details local delivery'!B:L,11,0)</f>
        <v>#N/A</v>
      </c>
      <c r="F2309" s="94">
        <f>SUMIFS('Details local delivery'!M:M,'Details local delivery'!G:G,'RECAP Delivery Plan '!A2309)</f>
        <v>0</v>
      </c>
      <c r="G2309" s="94" t="e">
        <f>VLOOKUP(A2309,'Details local delivery'!B:J,9,0)</f>
        <v>#N/A</v>
      </c>
      <c r="H2309" s="95">
        <f>SUMIFS('Details local delivery'!K:K,'Details local delivery'!G:G,'RECAP Delivery Plan '!A2309)</f>
        <v>0</v>
      </c>
      <c r="I2309" s="96">
        <f>SUMIFS('Details local delivery'!Y:Y,'Details local delivery'!B:B,A:A)</f>
        <v>0</v>
      </c>
      <c r="J2309" s="97" t="e">
        <f>AVERAGEIFS('Details local delivery'!W:W,'Details local delivery'!B:B,A2309)</f>
        <v>#DIV/0!</v>
      </c>
      <c r="K2309" s="96">
        <f>_xlfn.MAXIFS('Details local delivery'!Z:Z,'Details local delivery'!B:B,A2309)</f>
        <v>0</v>
      </c>
      <c r="L2309" s="96">
        <f>_xlfn.MAXIFS('Details local delivery'!AA:AA,'Details local delivery'!B:B,A2309)</f>
        <v>0</v>
      </c>
      <c r="M2309" s="96">
        <f>_xlfn.MAXIFS('Details local delivery'!AB:AB,'Details local delivery'!B:B,A2309)</f>
        <v>0</v>
      </c>
      <c r="N2309" s="104" t="e">
        <f t="shared" si="351"/>
        <v>#N/A</v>
      </c>
      <c r="O2309" s="104" t="e">
        <f t="shared" si="352"/>
        <v>#N/A</v>
      </c>
      <c r="P2309" s="99">
        <f t="shared" si="353"/>
        <v>0</v>
      </c>
      <c r="Q2309" s="100">
        <f t="shared" si="354"/>
        <v>0</v>
      </c>
      <c r="R2309" s="105" t="e">
        <f t="shared" si="355"/>
        <v>#DIV/0!</v>
      </c>
      <c r="S2309" s="101" t="e">
        <f t="shared" si="356"/>
        <v>#N/A</v>
      </c>
      <c r="T2309" s="102"/>
      <c r="U2309" s="107"/>
      <c r="V2309" s="5"/>
    </row>
    <row r="2310" spans="1:22" ht="15.6" hidden="1" x14ac:dyDescent="0.3">
      <c r="A2310" s="18"/>
      <c r="B2310" s="92" t="str">
        <f>+IFERROR(VLOOKUP(A2310,'Details local delivery'!B:C,2,0),"-")</f>
        <v>-</v>
      </c>
      <c r="C2310" s="93" t="str">
        <f t="shared" si="350"/>
        <v>-</v>
      </c>
      <c r="D2310" s="94" t="str">
        <f>+IFERROR(VLOOKUP(A2310,'Details local delivery'!B:E,4,0),"-")</f>
        <v>-</v>
      </c>
      <c r="E2310" s="94" t="e">
        <f>VLOOKUP(A2310,'Details local delivery'!B:L,11,0)</f>
        <v>#N/A</v>
      </c>
      <c r="F2310" s="94">
        <f>SUMIFS('Details local delivery'!M:M,'Details local delivery'!G:G,'RECAP Delivery Plan '!A2310)</f>
        <v>0</v>
      </c>
      <c r="G2310" s="94" t="e">
        <f>VLOOKUP(A2310,'Details local delivery'!B:J,9,0)</f>
        <v>#N/A</v>
      </c>
      <c r="H2310" s="95">
        <f>SUMIFS('Details local delivery'!K:K,'Details local delivery'!G:G,'RECAP Delivery Plan '!A2310)</f>
        <v>0</v>
      </c>
      <c r="I2310" s="96">
        <f>SUMIFS('Details local delivery'!Y:Y,'Details local delivery'!B:B,A:A)</f>
        <v>0</v>
      </c>
      <c r="J2310" s="97" t="e">
        <f>AVERAGEIFS('Details local delivery'!W:W,'Details local delivery'!B:B,A2310)</f>
        <v>#DIV/0!</v>
      </c>
      <c r="K2310" s="96">
        <f>_xlfn.MAXIFS('Details local delivery'!Z:Z,'Details local delivery'!B:B,A2310)</f>
        <v>0</v>
      </c>
      <c r="L2310" s="96">
        <f>_xlfn.MAXIFS('Details local delivery'!AA:AA,'Details local delivery'!B:B,A2310)</f>
        <v>0</v>
      </c>
      <c r="M2310" s="96">
        <f>_xlfn.MAXIFS('Details local delivery'!AB:AB,'Details local delivery'!B:B,A2310)</f>
        <v>0</v>
      </c>
      <c r="N2310" s="104" t="e">
        <f t="shared" si="351"/>
        <v>#N/A</v>
      </c>
      <c r="O2310" s="104" t="e">
        <f t="shared" si="352"/>
        <v>#N/A</v>
      </c>
      <c r="P2310" s="99">
        <f t="shared" si="353"/>
        <v>0</v>
      </c>
      <c r="Q2310" s="100">
        <f t="shared" si="354"/>
        <v>0</v>
      </c>
      <c r="R2310" s="105" t="e">
        <f t="shared" si="355"/>
        <v>#DIV/0!</v>
      </c>
      <c r="S2310" s="101" t="e">
        <f t="shared" si="356"/>
        <v>#N/A</v>
      </c>
      <c r="T2310" s="102"/>
      <c r="U2310" s="107"/>
      <c r="V2310" s="5"/>
    </row>
    <row r="2311" spans="1:22" ht="15.6" hidden="1" x14ac:dyDescent="0.3">
      <c r="A2311" s="18"/>
      <c r="B2311" s="92" t="str">
        <f>+IFERROR(VLOOKUP(A2311,'Details local delivery'!B:C,2,0),"-")</f>
        <v>-</v>
      </c>
      <c r="C2311" s="93" t="str">
        <f t="shared" si="350"/>
        <v>-</v>
      </c>
      <c r="D2311" s="94" t="str">
        <f>+IFERROR(VLOOKUP(A2311,'Details local delivery'!B:E,4,0),"-")</f>
        <v>-</v>
      </c>
      <c r="E2311" s="94" t="e">
        <f>VLOOKUP(A2311,'Details local delivery'!B:L,11,0)</f>
        <v>#N/A</v>
      </c>
      <c r="F2311" s="94">
        <f>SUMIFS('Details local delivery'!M:M,'Details local delivery'!G:G,'RECAP Delivery Plan '!A2311)</f>
        <v>0</v>
      </c>
      <c r="G2311" s="94" t="e">
        <f>VLOOKUP(A2311,'Details local delivery'!B:J,9,0)</f>
        <v>#N/A</v>
      </c>
      <c r="H2311" s="95">
        <f>SUMIFS('Details local delivery'!K:K,'Details local delivery'!G:G,'RECAP Delivery Plan '!A2311)</f>
        <v>0</v>
      </c>
      <c r="I2311" s="96">
        <f>SUMIFS('Details local delivery'!Y:Y,'Details local delivery'!B:B,A:A)</f>
        <v>0</v>
      </c>
      <c r="J2311" s="97" t="e">
        <f>AVERAGEIFS('Details local delivery'!W:W,'Details local delivery'!B:B,A2311)</f>
        <v>#DIV/0!</v>
      </c>
      <c r="K2311" s="96">
        <f>_xlfn.MAXIFS('Details local delivery'!Z:Z,'Details local delivery'!B:B,A2311)</f>
        <v>0</v>
      </c>
      <c r="L2311" s="96">
        <f>_xlfn.MAXIFS('Details local delivery'!AA:AA,'Details local delivery'!B:B,A2311)</f>
        <v>0</v>
      </c>
      <c r="M2311" s="96">
        <f>_xlfn.MAXIFS('Details local delivery'!AB:AB,'Details local delivery'!B:B,A2311)</f>
        <v>0</v>
      </c>
      <c r="N2311" s="104" t="e">
        <f t="shared" si="351"/>
        <v>#N/A</v>
      </c>
      <c r="O2311" s="104" t="e">
        <f t="shared" si="352"/>
        <v>#N/A</v>
      </c>
      <c r="P2311" s="99">
        <f t="shared" si="353"/>
        <v>0</v>
      </c>
      <c r="Q2311" s="100">
        <f t="shared" si="354"/>
        <v>0</v>
      </c>
      <c r="R2311" s="105" t="e">
        <f t="shared" si="355"/>
        <v>#DIV/0!</v>
      </c>
      <c r="S2311" s="101" t="e">
        <f t="shared" si="356"/>
        <v>#N/A</v>
      </c>
      <c r="T2311" s="102"/>
      <c r="U2311" s="107"/>
      <c r="V2311" s="5"/>
    </row>
    <row r="2312" spans="1:22" ht="15.6" hidden="1" x14ac:dyDescent="0.3">
      <c r="A2312" s="18"/>
      <c r="B2312" s="92" t="str">
        <f>+IFERROR(VLOOKUP(A2312,'Details local delivery'!B:C,2,0),"-")</f>
        <v>-</v>
      </c>
      <c r="C2312" s="93" t="str">
        <f t="shared" si="350"/>
        <v>-</v>
      </c>
      <c r="D2312" s="94" t="str">
        <f>+IFERROR(VLOOKUP(A2312,'Details local delivery'!B:E,4,0),"-")</f>
        <v>-</v>
      </c>
      <c r="E2312" s="94" t="e">
        <f>VLOOKUP(A2312,'Details local delivery'!B:L,11,0)</f>
        <v>#N/A</v>
      </c>
      <c r="F2312" s="94">
        <f>SUMIFS('Details local delivery'!M:M,'Details local delivery'!G:G,'RECAP Delivery Plan '!A2312)</f>
        <v>0</v>
      </c>
      <c r="G2312" s="94" t="e">
        <f>VLOOKUP(A2312,'Details local delivery'!B:J,9,0)</f>
        <v>#N/A</v>
      </c>
      <c r="H2312" s="95">
        <f>SUMIFS('Details local delivery'!K:K,'Details local delivery'!G:G,'RECAP Delivery Plan '!A2312)</f>
        <v>0</v>
      </c>
      <c r="I2312" s="96">
        <f>SUMIFS('Details local delivery'!Y:Y,'Details local delivery'!B:B,A:A)</f>
        <v>0</v>
      </c>
      <c r="J2312" s="97" t="e">
        <f>AVERAGEIFS('Details local delivery'!W:W,'Details local delivery'!B:B,A2312)</f>
        <v>#DIV/0!</v>
      </c>
      <c r="K2312" s="96">
        <f>_xlfn.MAXIFS('Details local delivery'!Z:Z,'Details local delivery'!B:B,A2312)</f>
        <v>0</v>
      </c>
      <c r="L2312" s="96">
        <f>_xlfn.MAXIFS('Details local delivery'!AA:AA,'Details local delivery'!B:B,A2312)</f>
        <v>0</v>
      </c>
      <c r="M2312" s="96">
        <f>_xlfn.MAXIFS('Details local delivery'!AB:AB,'Details local delivery'!B:B,A2312)</f>
        <v>0</v>
      </c>
      <c r="N2312" s="104" t="e">
        <f t="shared" si="351"/>
        <v>#N/A</v>
      </c>
      <c r="O2312" s="104" t="e">
        <f t="shared" si="352"/>
        <v>#N/A</v>
      </c>
      <c r="P2312" s="99">
        <f t="shared" si="353"/>
        <v>0</v>
      </c>
      <c r="Q2312" s="100">
        <f t="shared" si="354"/>
        <v>0</v>
      </c>
      <c r="R2312" s="105" t="e">
        <f t="shared" si="355"/>
        <v>#DIV/0!</v>
      </c>
      <c r="S2312" s="101" t="e">
        <f t="shared" si="356"/>
        <v>#N/A</v>
      </c>
      <c r="T2312" s="102"/>
      <c r="U2312" s="107"/>
      <c r="V2312" s="5"/>
    </row>
    <row r="2313" spans="1:22" ht="15.6" hidden="1" x14ac:dyDescent="0.3">
      <c r="A2313" s="18"/>
      <c r="B2313" s="92" t="str">
        <f>+IFERROR(VLOOKUP(A2313,'Details local delivery'!B:C,2,0),"-")</f>
        <v>-</v>
      </c>
      <c r="C2313" s="93" t="str">
        <f t="shared" si="350"/>
        <v>-</v>
      </c>
      <c r="D2313" s="94" t="str">
        <f>+IFERROR(VLOOKUP(A2313,'Details local delivery'!B:E,4,0),"-")</f>
        <v>-</v>
      </c>
      <c r="E2313" s="94" t="e">
        <f>VLOOKUP(A2313,'Details local delivery'!B:L,11,0)</f>
        <v>#N/A</v>
      </c>
      <c r="F2313" s="94">
        <f>SUMIFS('Details local delivery'!M:M,'Details local delivery'!G:G,'RECAP Delivery Plan '!A2313)</f>
        <v>0</v>
      </c>
      <c r="G2313" s="94" t="e">
        <f>VLOOKUP(A2313,'Details local delivery'!B:J,9,0)</f>
        <v>#N/A</v>
      </c>
      <c r="H2313" s="95">
        <f>SUMIFS('Details local delivery'!K:K,'Details local delivery'!G:G,'RECAP Delivery Plan '!A2313)</f>
        <v>0</v>
      </c>
      <c r="I2313" s="96">
        <f>SUMIFS('Details local delivery'!Y:Y,'Details local delivery'!B:B,A:A)</f>
        <v>0</v>
      </c>
      <c r="J2313" s="97" t="e">
        <f>AVERAGEIFS('Details local delivery'!W:W,'Details local delivery'!B:B,A2313)</f>
        <v>#DIV/0!</v>
      </c>
      <c r="K2313" s="96">
        <f>_xlfn.MAXIFS('Details local delivery'!Z:Z,'Details local delivery'!B:B,A2313)</f>
        <v>0</v>
      </c>
      <c r="L2313" s="96">
        <f>_xlfn.MAXIFS('Details local delivery'!AA:AA,'Details local delivery'!B:B,A2313)</f>
        <v>0</v>
      </c>
      <c r="M2313" s="96">
        <f>_xlfn.MAXIFS('Details local delivery'!AB:AB,'Details local delivery'!B:B,A2313)</f>
        <v>0</v>
      </c>
      <c r="N2313" s="104" t="e">
        <f t="shared" si="351"/>
        <v>#N/A</v>
      </c>
      <c r="O2313" s="104" t="e">
        <f t="shared" si="352"/>
        <v>#N/A</v>
      </c>
      <c r="P2313" s="99">
        <f t="shared" si="353"/>
        <v>0</v>
      </c>
      <c r="Q2313" s="100">
        <f t="shared" si="354"/>
        <v>0</v>
      </c>
      <c r="R2313" s="105" t="e">
        <f t="shared" si="355"/>
        <v>#DIV/0!</v>
      </c>
      <c r="S2313" s="101" t="e">
        <f t="shared" si="356"/>
        <v>#N/A</v>
      </c>
      <c r="T2313" s="102"/>
      <c r="U2313" s="107"/>
      <c r="V2313" s="5"/>
    </row>
    <row r="2314" spans="1:22" ht="15.6" hidden="1" x14ac:dyDescent="0.3">
      <c r="A2314" s="18"/>
      <c r="B2314" s="92" t="str">
        <f>+IFERROR(VLOOKUP(A2314,'Details local delivery'!B:C,2,0),"-")</f>
        <v>-</v>
      </c>
      <c r="C2314" s="93" t="str">
        <f t="shared" si="350"/>
        <v>-</v>
      </c>
      <c r="D2314" s="94" t="str">
        <f>+IFERROR(VLOOKUP(A2314,'Details local delivery'!B:E,4,0),"-")</f>
        <v>-</v>
      </c>
      <c r="E2314" s="94" t="e">
        <f>VLOOKUP(A2314,'Details local delivery'!B:L,11,0)</f>
        <v>#N/A</v>
      </c>
      <c r="F2314" s="94">
        <f>SUMIFS('Details local delivery'!M:M,'Details local delivery'!G:G,'RECAP Delivery Plan '!A2314)</f>
        <v>0</v>
      </c>
      <c r="G2314" s="94" t="e">
        <f>VLOOKUP(A2314,'Details local delivery'!B:J,9,0)</f>
        <v>#N/A</v>
      </c>
      <c r="H2314" s="95">
        <f>SUMIFS('Details local delivery'!K:K,'Details local delivery'!G:G,'RECAP Delivery Plan '!A2314)</f>
        <v>0</v>
      </c>
      <c r="I2314" s="96">
        <f>SUMIFS('Details local delivery'!Y:Y,'Details local delivery'!B:B,A:A)</f>
        <v>0</v>
      </c>
      <c r="J2314" s="97" t="e">
        <f>AVERAGEIFS('Details local delivery'!W:W,'Details local delivery'!B:B,A2314)</f>
        <v>#DIV/0!</v>
      </c>
      <c r="K2314" s="96">
        <f>_xlfn.MAXIFS('Details local delivery'!Z:Z,'Details local delivery'!B:B,A2314)</f>
        <v>0</v>
      </c>
      <c r="L2314" s="96">
        <f>_xlfn.MAXIFS('Details local delivery'!AA:AA,'Details local delivery'!B:B,A2314)</f>
        <v>0</v>
      </c>
      <c r="M2314" s="96">
        <f>_xlfn.MAXIFS('Details local delivery'!AB:AB,'Details local delivery'!B:B,A2314)</f>
        <v>0</v>
      </c>
      <c r="N2314" s="104" t="e">
        <f t="shared" si="351"/>
        <v>#N/A</v>
      </c>
      <c r="O2314" s="104" t="e">
        <f t="shared" si="352"/>
        <v>#N/A</v>
      </c>
      <c r="P2314" s="99">
        <f t="shared" si="353"/>
        <v>0</v>
      </c>
      <c r="Q2314" s="100">
        <f t="shared" si="354"/>
        <v>0</v>
      </c>
      <c r="R2314" s="105" t="e">
        <f t="shared" si="355"/>
        <v>#DIV/0!</v>
      </c>
      <c r="S2314" s="101" t="e">
        <f t="shared" si="356"/>
        <v>#N/A</v>
      </c>
      <c r="T2314" s="102"/>
      <c r="U2314" s="107"/>
      <c r="V2314" s="5"/>
    </row>
    <row r="2315" spans="1:22" ht="15.6" hidden="1" x14ac:dyDescent="0.3">
      <c r="A2315" s="18"/>
      <c r="B2315" s="92" t="str">
        <f>+IFERROR(VLOOKUP(A2315,'Details local delivery'!B:C,2,0),"-")</f>
        <v>-</v>
      </c>
      <c r="C2315" s="93" t="str">
        <f t="shared" si="350"/>
        <v>-</v>
      </c>
      <c r="D2315" s="94" t="str">
        <f>+IFERROR(VLOOKUP(A2315,'Details local delivery'!B:E,4,0),"-")</f>
        <v>-</v>
      </c>
      <c r="E2315" s="94" t="e">
        <f>VLOOKUP(A2315,'Details local delivery'!B:L,11,0)</f>
        <v>#N/A</v>
      </c>
      <c r="F2315" s="94">
        <f>SUMIFS('Details local delivery'!M:M,'Details local delivery'!G:G,'RECAP Delivery Plan '!A2315)</f>
        <v>0</v>
      </c>
      <c r="G2315" s="94" t="e">
        <f>VLOOKUP(A2315,'Details local delivery'!B:J,9,0)</f>
        <v>#N/A</v>
      </c>
      <c r="H2315" s="95">
        <f>SUMIFS('Details local delivery'!K:K,'Details local delivery'!G:G,'RECAP Delivery Plan '!A2315)</f>
        <v>0</v>
      </c>
      <c r="I2315" s="96">
        <f>SUMIFS('Details local delivery'!Y:Y,'Details local delivery'!B:B,A:A)</f>
        <v>0</v>
      </c>
      <c r="J2315" s="97" t="e">
        <f>AVERAGEIFS('Details local delivery'!W:W,'Details local delivery'!B:B,A2315)</f>
        <v>#DIV/0!</v>
      </c>
      <c r="K2315" s="96">
        <f>_xlfn.MAXIFS('Details local delivery'!Z:Z,'Details local delivery'!B:B,A2315)</f>
        <v>0</v>
      </c>
      <c r="L2315" s="96">
        <f>_xlfn.MAXIFS('Details local delivery'!AA:AA,'Details local delivery'!B:B,A2315)</f>
        <v>0</v>
      </c>
      <c r="M2315" s="96">
        <f>_xlfn.MAXIFS('Details local delivery'!AB:AB,'Details local delivery'!B:B,A2315)</f>
        <v>0</v>
      </c>
      <c r="N2315" s="104" t="e">
        <f t="shared" si="351"/>
        <v>#N/A</v>
      </c>
      <c r="O2315" s="104" t="e">
        <f t="shared" si="352"/>
        <v>#N/A</v>
      </c>
      <c r="P2315" s="99">
        <f t="shared" si="353"/>
        <v>0</v>
      </c>
      <c r="Q2315" s="100">
        <f t="shared" si="354"/>
        <v>0</v>
      </c>
      <c r="R2315" s="105" t="e">
        <f t="shared" si="355"/>
        <v>#DIV/0!</v>
      </c>
      <c r="S2315" s="101" t="e">
        <f t="shared" si="356"/>
        <v>#N/A</v>
      </c>
      <c r="T2315" s="102"/>
      <c r="U2315" s="107"/>
      <c r="V2315" s="5"/>
    </row>
    <row r="2316" spans="1:22" ht="15.6" hidden="1" x14ac:dyDescent="0.3">
      <c r="A2316" s="18"/>
      <c r="B2316" s="92" t="str">
        <f>+IFERROR(VLOOKUP(A2316,'Details local delivery'!B:C,2,0),"-")</f>
        <v>-</v>
      </c>
      <c r="C2316" s="93" t="str">
        <f t="shared" si="350"/>
        <v>-</v>
      </c>
      <c r="D2316" s="94" t="str">
        <f>+IFERROR(VLOOKUP(A2316,'Details local delivery'!B:E,4,0),"-")</f>
        <v>-</v>
      </c>
      <c r="E2316" s="94" t="e">
        <f>VLOOKUP(A2316,'Details local delivery'!B:L,11,0)</f>
        <v>#N/A</v>
      </c>
      <c r="F2316" s="94">
        <f>SUMIFS('Details local delivery'!M:M,'Details local delivery'!G:G,'RECAP Delivery Plan '!A2316)</f>
        <v>0</v>
      </c>
      <c r="G2316" s="94" t="e">
        <f>VLOOKUP(A2316,'Details local delivery'!B:J,9,0)</f>
        <v>#N/A</v>
      </c>
      <c r="H2316" s="95">
        <f>SUMIFS('Details local delivery'!K:K,'Details local delivery'!G:G,'RECAP Delivery Plan '!A2316)</f>
        <v>0</v>
      </c>
      <c r="I2316" s="96">
        <f>SUMIFS('Details local delivery'!Y:Y,'Details local delivery'!B:B,A:A)</f>
        <v>0</v>
      </c>
      <c r="J2316" s="97" t="e">
        <f>AVERAGEIFS('Details local delivery'!W:W,'Details local delivery'!B:B,A2316)</f>
        <v>#DIV/0!</v>
      </c>
      <c r="K2316" s="96">
        <f>_xlfn.MAXIFS('Details local delivery'!Z:Z,'Details local delivery'!B:B,A2316)</f>
        <v>0</v>
      </c>
      <c r="L2316" s="96">
        <f>_xlfn.MAXIFS('Details local delivery'!AA:AA,'Details local delivery'!B:B,A2316)</f>
        <v>0</v>
      </c>
      <c r="M2316" s="96">
        <f>_xlfn.MAXIFS('Details local delivery'!AB:AB,'Details local delivery'!B:B,A2316)</f>
        <v>0</v>
      </c>
      <c r="N2316" s="104" t="e">
        <f t="shared" si="351"/>
        <v>#N/A</v>
      </c>
      <c r="O2316" s="104" t="e">
        <f t="shared" si="352"/>
        <v>#N/A</v>
      </c>
      <c r="P2316" s="99">
        <f t="shared" si="353"/>
        <v>0</v>
      </c>
      <c r="Q2316" s="100">
        <f t="shared" si="354"/>
        <v>0</v>
      </c>
      <c r="R2316" s="105" t="e">
        <f t="shared" si="355"/>
        <v>#DIV/0!</v>
      </c>
      <c r="S2316" s="101" t="e">
        <f t="shared" si="356"/>
        <v>#N/A</v>
      </c>
      <c r="T2316" s="102"/>
      <c r="U2316" s="107"/>
      <c r="V2316" s="5"/>
    </row>
    <row r="2317" spans="1:22" ht="15.6" hidden="1" x14ac:dyDescent="0.3">
      <c r="A2317" s="18"/>
      <c r="B2317" s="92" t="str">
        <f>+IFERROR(VLOOKUP(A2317,'Details local delivery'!B:C,2,0),"-")</f>
        <v>-</v>
      </c>
      <c r="C2317" s="93" t="str">
        <f t="shared" si="350"/>
        <v>-</v>
      </c>
      <c r="D2317" s="94" t="str">
        <f>+IFERROR(VLOOKUP(A2317,'Details local delivery'!B:E,4,0),"-")</f>
        <v>-</v>
      </c>
      <c r="E2317" s="94" t="e">
        <f>VLOOKUP(A2317,'Details local delivery'!B:L,11,0)</f>
        <v>#N/A</v>
      </c>
      <c r="F2317" s="94">
        <f>SUMIFS('Details local delivery'!M:M,'Details local delivery'!G:G,'RECAP Delivery Plan '!A2317)</f>
        <v>0</v>
      </c>
      <c r="G2317" s="94" t="e">
        <f>VLOOKUP(A2317,'Details local delivery'!B:J,9,0)</f>
        <v>#N/A</v>
      </c>
      <c r="H2317" s="95">
        <f>SUMIFS('Details local delivery'!K:K,'Details local delivery'!G:G,'RECAP Delivery Plan '!A2317)</f>
        <v>0</v>
      </c>
      <c r="I2317" s="96">
        <f>SUMIFS('Details local delivery'!Y:Y,'Details local delivery'!B:B,A:A)</f>
        <v>0</v>
      </c>
      <c r="J2317" s="97" t="e">
        <f>AVERAGEIFS('Details local delivery'!W:W,'Details local delivery'!B:B,A2317)</f>
        <v>#DIV/0!</v>
      </c>
      <c r="K2317" s="96">
        <f>_xlfn.MAXIFS('Details local delivery'!Z:Z,'Details local delivery'!B:B,A2317)</f>
        <v>0</v>
      </c>
      <c r="L2317" s="96">
        <f>_xlfn.MAXIFS('Details local delivery'!AA:AA,'Details local delivery'!B:B,A2317)</f>
        <v>0</v>
      </c>
      <c r="M2317" s="96">
        <f>_xlfn.MAXIFS('Details local delivery'!AB:AB,'Details local delivery'!B:B,A2317)</f>
        <v>0</v>
      </c>
      <c r="N2317" s="104" t="e">
        <f t="shared" si="351"/>
        <v>#N/A</v>
      </c>
      <c r="O2317" s="104" t="e">
        <f t="shared" si="352"/>
        <v>#N/A</v>
      </c>
      <c r="P2317" s="99">
        <f t="shared" si="353"/>
        <v>0</v>
      </c>
      <c r="Q2317" s="100">
        <f t="shared" si="354"/>
        <v>0</v>
      </c>
      <c r="R2317" s="105" t="e">
        <f t="shared" si="355"/>
        <v>#DIV/0!</v>
      </c>
      <c r="S2317" s="101" t="e">
        <f t="shared" si="356"/>
        <v>#N/A</v>
      </c>
      <c r="T2317" s="102"/>
      <c r="U2317" s="107"/>
      <c r="V2317" s="5"/>
    </row>
    <row r="2318" spans="1:22" ht="15.6" hidden="1" x14ac:dyDescent="0.3">
      <c r="A2318" s="18"/>
      <c r="B2318" s="92" t="str">
        <f>+IFERROR(VLOOKUP(A2318,'Details local delivery'!B:C,2,0),"-")</f>
        <v>-</v>
      </c>
      <c r="C2318" s="93" t="str">
        <f t="shared" si="350"/>
        <v>-</v>
      </c>
      <c r="D2318" s="94" t="str">
        <f>+IFERROR(VLOOKUP(A2318,'Details local delivery'!B:E,4,0),"-")</f>
        <v>-</v>
      </c>
      <c r="E2318" s="94" t="e">
        <f>VLOOKUP(A2318,'Details local delivery'!B:L,11,0)</f>
        <v>#N/A</v>
      </c>
      <c r="F2318" s="94">
        <f>SUMIFS('Details local delivery'!M:M,'Details local delivery'!G:G,'RECAP Delivery Plan '!A2318)</f>
        <v>0</v>
      </c>
      <c r="G2318" s="94" t="e">
        <f>VLOOKUP(A2318,'Details local delivery'!B:J,9,0)</f>
        <v>#N/A</v>
      </c>
      <c r="H2318" s="95">
        <f>SUMIFS('Details local delivery'!K:K,'Details local delivery'!G:G,'RECAP Delivery Plan '!A2318)</f>
        <v>0</v>
      </c>
      <c r="I2318" s="96">
        <f>SUMIFS('Details local delivery'!Y:Y,'Details local delivery'!B:B,A:A)</f>
        <v>0</v>
      </c>
      <c r="J2318" s="97" t="e">
        <f>AVERAGEIFS('Details local delivery'!W:W,'Details local delivery'!B:B,A2318)</f>
        <v>#DIV/0!</v>
      </c>
      <c r="K2318" s="96">
        <f>_xlfn.MAXIFS('Details local delivery'!Z:Z,'Details local delivery'!B:B,A2318)</f>
        <v>0</v>
      </c>
      <c r="L2318" s="96">
        <f>_xlfn.MAXIFS('Details local delivery'!AA:AA,'Details local delivery'!B:B,A2318)</f>
        <v>0</v>
      </c>
      <c r="M2318" s="96">
        <f>_xlfn.MAXIFS('Details local delivery'!AB:AB,'Details local delivery'!B:B,A2318)</f>
        <v>0</v>
      </c>
      <c r="N2318" s="104" t="e">
        <f t="shared" si="351"/>
        <v>#N/A</v>
      </c>
      <c r="O2318" s="104" t="e">
        <f t="shared" si="352"/>
        <v>#N/A</v>
      </c>
      <c r="P2318" s="99">
        <f t="shared" si="353"/>
        <v>0</v>
      </c>
      <c r="Q2318" s="100">
        <f t="shared" si="354"/>
        <v>0</v>
      </c>
      <c r="R2318" s="105" t="e">
        <f t="shared" si="355"/>
        <v>#DIV/0!</v>
      </c>
      <c r="S2318" s="101" t="e">
        <f t="shared" si="356"/>
        <v>#N/A</v>
      </c>
      <c r="T2318" s="102"/>
      <c r="U2318" s="107"/>
      <c r="V2318" s="5"/>
    </row>
    <row r="2319" spans="1:22" ht="15.6" hidden="1" x14ac:dyDescent="0.3">
      <c r="A2319" s="18"/>
      <c r="B2319" s="92" t="str">
        <f>+IFERROR(VLOOKUP(A2319,'Details local delivery'!B:C,2,0),"-")</f>
        <v>-</v>
      </c>
      <c r="C2319" s="93" t="str">
        <f t="shared" si="350"/>
        <v>-</v>
      </c>
      <c r="D2319" s="94" t="str">
        <f>+IFERROR(VLOOKUP(A2319,'Details local delivery'!B:E,4,0),"-")</f>
        <v>-</v>
      </c>
      <c r="E2319" s="94" t="e">
        <f>VLOOKUP(A2319,'Details local delivery'!B:L,11,0)</f>
        <v>#N/A</v>
      </c>
      <c r="F2319" s="94">
        <f>SUMIFS('Details local delivery'!M:M,'Details local delivery'!G:G,'RECAP Delivery Plan '!A2319)</f>
        <v>0</v>
      </c>
      <c r="G2319" s="94" t="e">
        <f>VLOOKUP(A2319,'Details local delivery'!B:J,9,0)</f>
        <v>#N/A</v>
      </c>
      <c r="H2319" s="95">
        <f>SUMIFS('Details local delivery'!K:K,'Details local delivery'!G:G,'RECAP Delivery Plan '!A2319)</f>
        <v>0</v>
      </c>
      <c r="I2319" s="96">
        <f>SUMIFS('Details local delivery'!Y:Y,'Details local delivery'!B:B,A:A)</f>
        <v>0</v>
      </c>
      <c r="J2319" s="97" t="e">
        <f>AVERAGEIFS('Details local delivery'!W:W,'Details local delivery'!B:B,A2319)</f>
        <v>#DIV/0!</v>
      </c>
      <c r="K2319" s="96">
        <f>_xlfn.MAXIFS('Details local delivery'!Z:Z,'Details local delivery'!B:B,A2319)</f>
        <v>0</v>
      </c>
      <c r="L2319" s="96">
        <f>_xlfn.MAXIFS('Details local delivery'!AA:AA,'Details local delivery'!B:B,A2319)</f>
        <v>0</v>
      </c>
      <c r="M2319" s="96">
        <f>_xlfn.MAXIFS('Details local delivery'!AB:AB,'Details local delivery'!B:B,A2319)</f>
        <v>0</v>
      </c>
      <c r="N2319" s="104" t="e">
        <f t="shared" si="351"/>
        <v>#N/A</v>
      </c>
      <c r="O2319" s="104" t="e">
        <f t="shared" si="352"/>
        <v>#N/A</v>
      </c>
      <c r="P2319" s="99">
        <f t="shared" si="353"/>
        <v>0</v>
      </c>
      <c r="Q2319" s="100">
        <f t="shared" si="354"/>
        <v>0</v>
      </c>
      <c r="R2319" s="105" t="e">
        <f t="shared" si="355"/>
        <v>#DIV/0!</v>
      </c>
      <c r="S2319" s="101" t="e">
        <f t="shared" si="356"/>
        <v>#N/A</v>
      </c>
      <c r="T2319" s="102"/>
      <c r="U2319" s="107"/>
      <c r="V2319" s="5"/>
    </row>
    <row r="2320" spans="1:22" ht="15.6" hidden="1" x14ac:dyDescent="0.3">
      <c r="A2320" s="18"/>
      <c r="B2320" s="92" t="str">
        <f>+IFERROR(VLOOKUP(A2320,'Details local delivery'!B:C,2,0),"-")</f>
        <v>-</v>
      </c>
      <c r="C2320" s="93" t="str">
        <f t="shared" si="350"/>
        <v>-</v>
      </c>
      <c r="D2320" s="94" t="str">
        <f>+IFERROR(VLOOKUP(A2320,'Details local delivery'!B:E,4,0),"-")</f>
        <v>-</v>
      </c>
      <c r="E2320" s="94" t="e">
        <f>VLOOKUP(A2320,'Details local delivery'!B:L,11,0)</f>
        <v>#N/A</v>
      </c>
      <c r="F2320" s="94">
        <f>SUMIFS('Details local delivery'!M:M,'Details local delivery'!G:G,'RECAP Delivery Plan '!A2320)</f>
        <v>0</v>
      </c>
      <c r="G2320" s="94" t="e">
        <f>VLOOKUP(A2320,'Details local delivery'!B:J,9,0)</f>
        <v>#N/A</v>
      </c>
      <c r="H2320" s="95">
        <f>SUMIFS('Details local delivery'!K:K,'Details local delivery'!G:G,'RECAP Delivery Plan '!A2320)</f>
        <v>0</v>
      </c>
      <c r="I2320" s="96">
        <f>SUMIFS('Details local delivery'!Y:Y,'Details local delivery'!B:B,A:A)</f>
        <v>0</v>
      </c>
      <c r="J2320" s="97" t="e">
        <f>AVERAGEIFS('Details local delivery'!W:W,'Details local delivery'!B:B,A2320)</f>
        <v>#DIV/0!</v>
      </c>
      <c r="K2320" s="96">
        <f>_xlfn.MAXIFS('Details local delivery'!Z:Z,'Details local delivery'!B:B,A2320)</f>
        <v>0</v>
      </c>
      <c r="L2320" s="96">
        <f>_xlfn.MAXIFS('Details local delivery'!AA:AA,'Details local delivery'!B:B,A2320)</f>
        <v>0</v>
      </c>
      <c r="M2320" s="96">
        <f>_xlfn.MAXIFS('Details local delivery'!AB:AB,'Details local delivery'!B:B,A2320)</f>
        <v>0</v>
      </c>
      <c r="N2320" s="104" t="e">
        <f t="shared" si="351"/>
        <v>#N/A</v>
      </c>
      <c r="O2320" s="104" t="e">
        <f t="shared" si="352"/>
        <v>#N/A</v>
      </c>
      <c r="P2320" s="99">
        <f t="shared" si="353"/>
        <v>0</v>
      </c>
      <c r="Q2320" s="100">
        <f t="shared" si="354"/>
        <v>0</v>
      </c>
      <c r="R2320" s="105" t="e">
        <f t="shared" si="355"/>
        <v>#DIV/0!</v>
      </c>
      <c r="S2320" s="101" t="e">
        <f t="shared" si="356"/>
        <v>#N/A</v>
      </c>
      <c r="T2320" s="102"/>
      <c r="U2320" s="107"/>
      <c r="V2320" s="5"/>
    </row>
    <row r="2321" spans="1:22" ht="15.6" hidden="1" x14ac:dyDescent="0.3">
      <c r="A2321" s="18"/>
      <c r="B2321" s="92" t="str">
        <f>+IFERROR(VLOOKUP(A2321,'Details local delivery'!B:C,2,0),"-")</f>
        <v>-</v>
      </c>
      <c r="C2321" s="93" t="str">
        <f t="shared" si="350"/>
        <v>-</v>
      </c>
      <c r="D2321" s="94" t="str">
        <f>+IFERROR(VLOOKUP(A2321,'Details local delivery'!B:E,4,0),"-")</f>
        <v>-</v>
      </c>
      <c r="E2321" s="94" t="e">
        <f>VLOOKUP(A2321,'Details local delivery'!B:L,11,0)</f>
        <v>#N/A</v>
      </c>
      <c r="F2321" s="94">
        <f>SUMIFS('Details local delivery'!M:M,'Details local delivery'!G:G,'RECAP Delivery Plan '!A2321)</f>
        <v>0</v>
      </c>
      <c r="G2321" s="94" t="e">
        <f>VLOOKUP(A2321,'Details local delivery'!B:J,9,0)</f>
        <v>#N/A</v>
      </c>
      <c r="H2321" s="95">
        <f>SUMIFS('Details local delivery'!K:K,'Details local delivery'!G:G,'RECAP Delivery Plan '!A2321)</f>
        <v>0</v>
      </c>
      <c r="I2321" s="96">
        <f>SUMIFS('Details local delivery'!Y:Y,'Details local delivery'!B:B,A:A)</f>
        <v>0</v>
      </c>
      <c r="J2321" s="97" t="e">
        <f>AVERAGEIFS('Details local delivery'!W:W,'Details local delivery'!B:B,A2321)</f>
        <v>#DIV/0!</v>
      </c>
      <c r="K2321" s="96">
        <f>_xlfn.MAXIFS('Details local delivery'!Z:Z,'Details local delivery'!B:B,A2321)</f>
        <v>0</v>
      </c>
      <c r="L2321" s="96">
        <f>_xlfn.MAXIFS('Details local delivery'!AA:AA,'Details local delivery'!B:B,A2321)</f>
        <v>0</v>
      </c>
      <c r="M2321" s="96">
        <f>_xlfn.MAXIFS('Details local delivery'!AB:AB,'Details local delivery'!B:B,A2321)</f>
        <v>0</v>
      </c>
      <c r="N2321" s="104" t="e">
        <f t="shared" si="351"/>
        <v>#N/A</v>
      </c>
      <c r="O2321" s="104" t="e">
        <f t="shared" si="352"/>
        <v>#N/A</v>
      </c>
      <c r="P2321" s="99">
        <f t="shared" si="353"/>
        <v>0</v>
      </c>
      <c r="Q2321" s="100">
        <f t="shared" si="354"/>
        <v>0</v>
      </c>
      <c r="R2321" s="105" t="e">
        <f t="shared" si="355"/>
        <v>#DIV/0!</v>
      </c>
      <c r="S2321" s="101" t="e">
        <f t="shared" si="356"/>
        <v>#N/A</v>
      </c>
      <c r="T2321" s="102"/>
      <c r="U2321" s="107"/>
      <c r="V2321" s="5"/>
    </row>
    <row r="2322" spans="1:22" ht="15.6" hidden="1" x14ac:dyDescent="0.3">
      <c r="A2322" s="18"/>
      <c r="B2322" s="92" t="str">
        <f>+IFERROR(VLOOKUP(A2322,'Details local delivery'!B:C,2,0),"-")</f>
        <v>-</v>
      </c>
      <c r="C2322" s="93" t="str">
        <f t="shared" si="350"/>
        <v>-</v>
      </c>
      <c r="D2322" s="94" t="str">
        <f>+IFERROR(VLOOKUP(A2322,'Details local delivery'!B:E,4,0),"-")</f>
        <v>-</v>
      </c>
      <c r="E2322" s="94" t="e">
        <f>VLOOKUP(A2322,'Details local delivery'!B:L,11,0)</f>
        <v>#N/A</v>
      </c>
      <c r="F2322" s="94">
        <f>SUMIFS('Details local delivery'!M:M,'Details local delivery'!G:G,'RECAP Delivery Plan '!A2322)</f>
        <v>0</v>
      </c>
      <c r="G2322" s="94" t="e">
        <f>VLOOKUP(A2322,'Details local delivery'!B:J,9,0)</f>
        <v>#N/A</v>
      </c>
      <c r="H2322" s="95">
        <f>SUMIFS('Details local delivery'!K:K,'Details local delivery'!G:G,'RECAP Delivery Plan '!A2322)</f>
        <v>0</v>
      </c>
      <c r="I2322" s="96">
        <f>SUMIFS('Details local delivery'!Y:Y,'Details local delivery'!B:B,A:A)</f>
        <v>0</v>
      </c>
      <c r="J2322" s="97" t="e">
        <f>AVERAGEIFS('Details local delivery'!W:W,'Details local delivery'!B:B,A2322)</f>
        <v>#DIV/0!</v>
      </c>
      <c r="K2322" s="96">
        <f>_xlfn.MAXIFS('Details local delivery'!Z:Z,'Details local delivery'!B:B,A2322)</f>
        <v>0</v>
      </c>
      <c r="L2322" s="96">
        <f>_xlfn.MAXIFS('Details local delivery'!AA:AA,'Details local delivery'!B:B,A2322)</f>
        <v>0</v>
      </c>
      <c r="M2322" s="96">
        <f>_xlfn.MAXIFS('Details local delivery'!AB:AB,'Details local delivery'!B:B,A2322)</f>
        <v>0</v>
      </c>
      <c r="N2322" s="104" t="e">
        <f t="shared" si="351"/>
        <v>#N/A</v>
      </c>
      <c r="O2322" s="104" t="e">
        <f t="shared" si="352"/>
        <v>#N/A</v>
      </c>
      <c r="P2322" s="99">
        <f t="shared" si="353"/>
        <v>0</v>
      </c>
      <c r="Q2322" s="100">
        <f t="shared" si="354"/>
        <v>0</v>
      </c>
      <c r="R2322" s="105" t="e">
        <f t="shared" si="355"/>
        <v>#DIV/0!</v>
      </c>
      <c r="S2322" s="101" t="e">
        <f t="shared" si="356"/>
        <v>#N/A</v>
      </c>
      <c r="T2322" s="102"/>
      <c r="U2322" s="107"/>
      <c r="V2322" s="5"/>
    </row>
    <row r="2323" spans="1:22" ht="15.6" hidden="1" x14ac:dyDescent="0.3">
      <c r="A2323" s="18"/>
      <c r="B2323" s="92" t="str">
        <f>+IFERROR(VLOOKUP(A2323,'Details local delivery'!B:C,2,0),"-")</f>
        <v>-</v>
      </c>
      <c r="C2323" s="93" t="str">
        <f t="shared" si="350"/>
        <v>-</v>
      </c>
      <c r="D2323" s="94" t="str">
        <f>+IFERROR(VLOOKUP(A2323,'Details local delivery'!B:E,4,0),"-")</f>
        <v>-</v>
      </c>
      <c r="E2323" s="94" t="e">
        <f>VLOOKUP(A2323,'Details local delivery'!B:L,11,0)</f>
        <v>#N/A</v>
      </c>
      <c r="F2323" s="94">
        <f>SUMIFS('Details local delivery'!M:M,'Details local delivery'!G:G,'RECAP Delivery Plan '!A2323)</f>
        <v>0</v>
      </c>
      <c r="G2323" s="94" t="e">
        <f>VLOOKUP(A2323,'Details local delivery'!B:J,9,0)</f>
        <v>#N/A</v>
      </c>
      <c r="H2323" s="95">
        <f>SUMIFS('Details local delivery'!K:K,'Details local delivery'!G:G,'RECAP Delivery Plan '!A2323)</f>
        <v>0</v>
      </c>
      <c r="I2323" s="96">
        <f>SUMIFS('Details local delivery'!Y:Y,'Details local delivery'!B:B,A:A)</f>
        <v>0</v>
      </c>
      <c r="J2323" s="97" t="e">
        <f>AVERAGEIFS('Details local delivery'!W:W,'Details local delivery'!B:B,A2323)</f>
        <v>#DIV/0!</v>
      </c>
      <c r="K2323" s="96">
        <f>_xlfn.MAXIFS('Details local delivery'!Z:Z,'Details local delivery'!B:B,A2323)</f>
        <v>0</v>
      </c>
      <c r="L2323" s="96">
        <f>_xlfn.MAXIFS('Details local delivery'!AA:AA,'Details local delivery'!B:B,A2323)</f>
        <v>0</v>
      </c>
      <c r="M2323" s="96">
        <f>_xlfn.MAXIFS('Details local delivery'!AB:AB,'Details local delivery'!B:B,A2323)</f>
        <v>0</v>
      </c>
      <c r="N2323" s="104" t="e">
        <f t="shared" si="351"/>
        <v>#N/A</v>
      </c>
      <c r="O2323" s="104" t="e">
        <f t="shared" si="352"/>
        <v>#N/A</v>
      </c>
      <c r="P2323" s="99">
        <f t="shared" si="353"/>
        <v>0</v>
      </c>
      <c r="Q2323" s="100">
        <f t="shared" si="354"/>
        <v>0</v>
      </c>
      <c r="R2323" s="105" t="e">
        <f t="shared" si="355"/>
        <v>#DIV/0!</v>
      </c>
      <c r="S2323" s="101" t="e">
        <f t="shared" si="356"/>
        <v>#N/A</v>
      </c>
      <c r="T2323" s="102"/>
      <c r="U2323" s="107"/>
      <c r="V2323" s="5"/>
    </row>
    <row r="2324" spans="1:22" ht="15.6" hidden="1" x14ac:dyDescent="0.3">
      <c r="A2324" s="18"/>
      <c r="B2324" s="92" t="str">
        <f>+IFERROR(VLOOKUP(A2324,'Details local delivery'!B:C,2,0),"-")</f>
        <v>-</v>
      </c>
      <c r="C2324" s="93" t="str">
        <f t="shared" si="350"/>
        <v>-</v>
      </c>
      <c r="D2324" s="94" t="str">
        <f>+IFERROR(VLOOKUP(A2324,'Details local delivery'!B:E,4,0),"-")</f>
        <v>-</v>
      </c>
      <c r="E2324" s="94" t="e">
        <f>VLOOKUP(A2324,'Details local delivery'!B:L,11,0)</f>
        <v>#N/A</v>
      </c>
      <c r="F2324" s="94">
        <f>SUMIFS('Details local delivery'!M:M,'Details local delivery'!G:G,'RECAP Delivery Plan '!A2324)</f>
        <v>0</v>
      </c>
      <c r="G2324" s="94" t="e">
        <f>VLOOKUP(A2324,'Details local delivery'!B:J,9,0)</f>
        <v>#N/A</v>
      </c>
      <c r="H2324" s="95">
        <f>SUMIFS('Details local delivery'!K:K,'Details local delivery'!G:G,'RECAP Delivery Plan '!A2324)</f>
        <v>0</v>
      </c>
      <c r="I2324" s="96">
        <f>SUMIFS('Details local delivery'!Y:Y,'Details local delivery'!B:B,A:A)</f>
        <v>0</v>
      </c>
      <c r="J2324" s="97" t="e">
        <f>AVERAGEIFS('Details local delivery'!W:W,'Details local delivery'!B:B,A2324)</f>
        <v>#DIV/0!</v>
      </c>
      <c r="K2324" s="96">
        <f>_xlfn.MAXIFS('Details local delivery'!Z:Z,'Details local delivery'!B:B,A2324)</f>
        <v>0</v>
      </c>
      <c r="L2324" s="96">
        <f>_xlfn.MAXIFS('Details local delivery'!AA:AA,'Details local delivery'!B:B,A2324)</f>
        <v>0</v>
      </c>
      <c r="M2324" s="96">
        <f>_xlfn.MAXIFS('Details local delivery'!AB:AB,'Details local delivery'!B:B,A2324)</f>
        <v>0</v>
      </c>
      <c r="N2324" s="104" t="e">
        <f t="shared" si="351"/>
        <v>#N/A</v>
      </c>
      <c r="O2324" s="104" t="e">
        <f t="shared" si="352"/>
        <v>#N/A</v>
      </c>
      <c r="P2324" s="99">
        <f t="shared" si="353"/>
        <v>0</v>
      </c>
      <c r="Q2324" s="100">
        <f t="shared" si="354"/>
        <v>0</v>
      </c>
      <c r="R2324" s="105" t="e">
        <f t="shared" si="355"/>
        <v>#DIV/0!</v>
      </c>
      <c r="S2324" s="101" t="e">
        <f t="shared" si="356"/>
        <v>#N/A</v>
      </c>
      <c r="T2324" s="102"/>
      <c r="U2324" s="107"/>
      <c r="V2324" s="5"/>
    </row>
    <row r="2325" spans="1:22" ht="15.6" hidden="1" x14ac:dyDescent="0.3">
      <c r="A2325" s="18"/>
      <c r="B2325" s="92" t="str">
        <f>+IFERROR(VLOOKUP(A2325,'Details local delivery'!B:C,2,0),"-")</f>
        <v>-</v>
      </c>
      <c r="C2325" s="93" t="str">
        <f t="shared" si="350"/>
        <v>-</v>
      </c>
      <c r="D2325" s="94" t="str">
        <f>+IFERROR(VLOOKUP(A2325,'Details local delivery'!B:E,4,0),"-")</f>
        <v>-</v>
      </c>
      <c r="E2325" s="94" t="e">
        <f>VLOOKUP(A2325,'Details local delivery'!B:L,11,0)</f>
        <v>#N/A</v>
      </c>
      <c r="F2325" s="94">
        <f>SUMIFS('Details local delivery'!M:M,'Details local delivery'!G:G,'RECAP Delivery Plan '!A2325)</f>
        <v>0</v>
      </c>
      <c r="G2325" s="94" t="e">
        <f>VLOOKUP(A2325,'Details local delivery'!B:J,9,0)</f>
        <v>#N/A</v>
      </c>
      <c r="H2325" s="95">
        <f>SUMIFS('Details local delivery'!K:K,'Details local delivery'!G:G,'RECAP Delivery Plan '!A2325)</f>
        <v>0</v>
      </c>
      <c r="I2325" s="96">
        <f>SUMIFS('Details local delivery'!Y:Y,'Details local delivery'!B:B,A:A)</f>
        <v>0</v>
      </c>
      <c r="J2325" s="97" t="e">
        <f>AVERAGEIFS('Details local delivery'!W:W,'Details local delivery'!B:B,A2325)</f>
        <v>#DIV/0!</v>
      </c>
      <c r="K2325" s="96">
        <f>_xlfn.MAXIFS('Details local delivery'!Z:Z,'Details local delivery'!B:B,A2325)</f>
        <v>0</v>
      </c>
      <c r="L2325" s="96">
        <f>_xlfn.MAXIFS('Details local delivery'!AA:AA,'Details local delivery'!B:B,A2325)</f>
        <v>0</v>
      </c>
      <c r="M2325" s="96">
        <f>_xlfn.MAXIFS('Details local delivery'!AB:AB,'Details local delivery'!B:B,A2325)</f>
        <v>0</v>
      </c>
      <c r="N2325" s="104" t="e">
        <f t="shared" si="351"/>
        <v>#N/A</v>
      </c>
      <c r="O2325" s="104" t="e">
        <f t="shared" si="352"/>
        <v>#N/A</v>
      </c>
      <c r="P2325" s="99">
        <f t="shared" si="353"/>
        <v>0</v>
      </c>
      <c r="Q2325" s="100">
        <f t="shared" si="354"/>
        <v>0</v>
      </c>
      <c r="R2325" s="105" t="e">
        <f t="shared" si="355"/>
        <v>#DIV/0!</v>
      </c>
      <c r="S2325" s="101" t="e">
        <f t="shared" si="356"/>
        <v>#N/A</v>
      </c>
      <c r="T2325" s="102"/>
      <c r="U2325" s="107"/>
      <c r="V2325" s="5"/>
    </row>
    <row r="2326" spans="1:22" ht="15.6" hidden="1" x14ac:dyDescent="0.3">
      <c r="A2326" s="18"/>
      <c r="B2326" s="92" t="str">
        <f>+IFERROR(VLOOKUP(A2326,'Details local delivery'!B:C,2,0),"-")</f>
        <v>-</v>
      </c>
      <c r="C2326" s="93" t="str">
        <f t="shared" si="350"/>
        <v>-</v>
      </c>
      <c r="D2326" s="94" t="str">
        <f>+IFERROR(VLOOKUP(A2326,'Details local delivery'!B:E,4,0),"-")</f>
        <v>-</v>
      </c>
      <c r="E2326" s="94" t="e">
        <f>VLOOKUP(A2326,'Details local delivery'!B:L,11,0)</f>
        <v>#N/A</v>
      </c>
      <c r="F2326" s="94">
        <f>SUMIFS('Details local delivery'!M:M,'Details local delivery'!G:G,'RECAP Delivery Plan '!A2326)</f>
        <v>0</v>
      </c>
      <c r="G2326" s="94" t="e">
        <f>VLOOKUP(A2326,'Details local delivery'!B:J,9,0)</f>
        <v>#N/A</v>
      </c>
      <c r="H2326" s="95">
        <f>SUMIFS('Details local delivery'!K:K,'Details local delivery'!G:G,'RECAP Delivery Plan '!A2326)</f>
        <v>0</v>
      </c>
      <c r="I2326" s="96">
        <f>SUMIFS('Details local delivery'!Y:Y,'Details local delivery'!B:B,A:A)</f>
        <v>0</v>
      </c>
      <c r="J2326" s="97" t="e">
        <f>AVERAGEIFS('Details local delivery'!W:W,'Details local delivery'!B:B,A2326)</f>
        <v>#DIV/0!</v>
      </c>
      <c r="K2326" s="96">
        <f>_xlfn.MAXIFS('Details local delivery'!Z:Z,'Details local delivery'!B:B,A2326)</f>
        <v>0</v>
      </c>
      <c r="L2326" s="96">
        <f>_xlfn.MAXIFS('Details local delivery'!AA:AA,'Details local delivery'!B:B,A2326)</f>
        <v>0</v>
      </c>
      <c r="M2326" s="96">
        <f>_xlfn.MAXIFS('Details local delivery'!AB:AB,'Details local delivery'!B:B,A2326)</f>
        <v>0</v>
      </c>
      <c r="N2326" s="104" t="e">
        <f t="shared" si="351"/>
        <v>#N/A</v>
      </c>
      <c r="O2326" s="104" t="e">
        <f t="shared" si="352"/>
        <v>#N/A</v>
      </c>
      <c r="P2326" s="99">
        <f t="shared" si="353"/>
        <v>0</v>
      </c>
      <c r="Q2326" s="100">
        <f t="shared" si="354"/>
        <v>0</v>
      </c>
      <c r="R2326" s="105" t="e">
        <f t="shared" si="355"/>
        <v>#DIV/0!</v>
      </c>
      <c r="S2326" s="101" t="e">
        <f t="shared" si="356"/>
        <v>#N/A</v>
      </c>
      <c r="T2326" s="102"/>
      <c r="U2326" s="107"/>
      <c r="V2326" s="5"/>
    </row>
    <row r="2327" spans="1:22" ht="15.6" hidden="1" x14ac:dyDescent="0.3">
      <c r="A2327" s="18"/>
      <c r="B2327" s="92" t="str">
        <f>+IFERROR(VLOOKUP(A2327,'Details local delivery'!B:C,2,0),"-")</f>
        <v>-</v>
      </c>
      <c r="C2327" s="93" t="str">
        <f t="shared" si="350"/>
        <v>-</v>
      </c>
      <c r="D2327" s="94" t="str">
        <f>+IFERROR(VLOOKUP(A2327,'Details local delivery'!B:E,4,0),"-")</f>
        <v>-</v>
      </c>
      <c r="E2327" s="94" t="e">
        <f>VLOOKUP(A2327,'Details local delivery'!B:L,11,0)</f>
        <v>#N/A</v>
      </c>
      <c r="F2327" s="94">
        <f>SUMIFS('Details local delivery'!M:M,'Details local delivery'!G:G,'RECAP Delivery Plan '!A2327)</f>
        <v>0</v>
      </c>
      <c r="G2327" s="94" t="e">
        <f>VLOOKUP(A2327,'Details local delivery'!B:J,9,0)</f>
        <v>#N/A</v>
      </c>
      <c r="H2327" s="95">
        <f>SUMIFS('Details local delivery'!K:K,'Details local delivery'!G:G,'RECAP Delivery Plan '!A2327)</f>
        <v>0</v>
      </c>
      <c r="I2327" s="96">
        <f>SUMIFS('Details local delivery'!Y:Y,'Details local delivery'!B:B,A:A)</f>
        <v>0</v>
      </c>
      <c r="J2327" s="97" t="e">
        <f>AVERAGEIFS('Details local delivery'!W:W,'Details local delivery'!B:B,A2327)</f>
        <v>#DIV/0!</v>
      </c>
      <c r="K2327" s="96">
        <f>_xlfn.MAXIFS('Details local delivery'!Z:Z,'Details local delivery'!B:B,A2327)</f>
        <v>0</v>
      </c>
      <c r="L2327" s="96">
        <f>_xlfn.MAXIFS('Details local delivery'!AA:AA,'Details local delivery'!B:B,A2327)</f>
        <v>0</v>
      </c>
      <c r="M2327" s="96">
        <f>_xlfn.MAXIFS('Details local delivery'!AB:AB,'Details local delivery'!B:B,A2327)</f>
        <v>0</v>
      </c>
      <c r="N2327" s="104" t="e">
        <f t="shared" si="351"/>
        <v>#N/A</v>
      </c>
      <c r="O2327" s="104" t="e">
        <f t="shared" si="352"/>
        <v>#N/A</v>
      </c>
      <c r="P2327" s="99">
        <f t="shared" si="353"/>
        <v>0</v>
      </c>
      <c r="Q2327" s="100">
        <f t="shared" si="354"/>
        <v>0</v>
      </c>
      <c r="R2327" s="105" t="e">
        <f t="shared" si="355"/>
        <v>#DIV/0!</v>
      </c>
      <c r="S2327" s="101" t="e">
        <f t="shared" si="356"/>
        <v>#N/A</v>
      </c>
      <c r="T2327" s="102"/>
      <c r="U2327" s="107"/>
      <c r="V2327" s="5"/>
    </row>
    <row r="2328" spans="1:22" ht="15.6" hidden="1" x14ac:dyDescent="0.3">
      <c r="A2328" s="18"/>
      <c r="B2328" s="92" t="str">
        <f>+IFERROR(VLOOKUP(A2328,'Details local delivery'!B:C,2,0),"-")</f>
        <v>-</v>
      </c>
      <c r="C2328" s="93" t="str">
        <f t="shared" si="350"/>
        <v>-</v>
      </c>
      <c r="D2328" s="94" t="str">
        <f>+IFERROR(VLOOKUP(A2328,'Details local delivery'!B:E,4,0),"-")</f>
        <v>-</v>
      </c>
      <c r="E2328" s="94" t="e">
        <f>VLOOKUP(A2328,'Details local delivery'!B:L,11,0)</f>
        <v>#N/A</v>
      </c>
      <c r="F2328" s="94">
        <f>SUMIFS('Details local delivery'!M:M,'Details local delivery'!G:G,'RECAP Delivery Plan '!A2328)</f>
        <v>0</v>
      </c>
      <c r="G2328" s="94" t="e">
        <f>VLOOKUP(A2328,'Details local delivery'!B:J,9,0)</f>
        <v>#N/A</v>
      </c>
      <c r="H2328" s="95">
        <f>SUMIFS('Details local delivery'!K:K,'Details local delivery'!G:G,'RECAP Delivery Plan '!A2328)</f>
        <v>0</v>
      </c>
      <c r="I2328" s="96">
        <f>SUMIFS('Details local delivery'!Y:Y,'Details local delivery'!B:B,A:A)</f>
        <v>0</v>
      </c>
      <c r="J2328" s="97" t="e">
        <f>AVERAGEIFS('Details local delivery'!W:W,'Details local delivery'!B:B,A2328)</f>
        <v>#DIV/0!</v>
      </c>
      <c r="K2328" s="96">
        <f>_xlfn.MAXIFS('Details local delivery'!Z:Z,'Details local delivery'!B:B,A2328)</f>
        <v>0</v>
      </c>
      <c r="L2328" s="96">
        <f>_xlfn.MAXIFS('Details local delivery'!AA:AA,'Details local delivery'!B:B,A2328)</f>
        <v>0</v>
      </c>
      <c r="M2328" s="96">
        <f>_xlfn.MAXIFS('Details local delivery'!AB:AB,'Details local delivery'!B:B,A2328)</f>
        <v>0</v>
      </c>
      <c r="N2328" s="104" t="e">
        <f t="shared" si="351"/>
        <v>#N/A</v>
      </c>
      <c r="O2328" s="104" t="e">
        <f t="shared" si="352"/>
        <v>#N/A</v>
      </c>
      <c r="P2328" s="99">
        <f t="shared" si="353"/>
        <v>0</v>
      </c>
      <c r="Q2328" s="100">
        <f t="shared" si="354"/>
        <v>0</v>
      </c>
      <c r="R2328" s="105" t="e">
        <f t="shared" si="355"/>
        <v>#DIV/0!</v>
      </c>
      <c r="S2328" s="101" t="e">
        <f t="shared" si="356"/>
        <v>#N/A</v>
      </c>
      <c r="T2328" s="102"/>
      <c r="U2328" s="107"/>
      <c r="V2328" s="5"/>
    </row>
    <row r="2329" spans="1:22" ht="15.6" hidden="1" x14ac:dyDescent="0.3">
      <c r="A2329" s="18"/>
      <c r="B2329" s="92" t="str">
        <f>+IFERROR(VLOOKUP(A2329,'Details local delivery'!B:C,2,0),"-")</f>
        <v>-</v>
      </c>
      <c r="C2329" s="93" t="str">
        <f t="shared" si="350"/>
        <v>-</v>
      </c>
      <c r="D2329" s="94" t="str">
        <f>+IFERROR(VLOOKUP(A2329,'Details local delivery'!B:E,4,0),"-")</f>
        <v>-</v>
      </c>
      <c r="E2329" s="94" t="e">
        <f>VLOOKUP(A2329,'Details local delivery'!B:L,11,0)</f>
        <v>#N/A</v>
      </c>
      <c r="F2329" s="94">
        <f>SUMIFS('Details local delivery'!M:M,'Details local delivery'!G:G,'RECAP Delivery Plan '!A2329)</f>
        <v>0</v>
      </c>
      <c r="G2329" s="94" t="e">
        <f>VLOOKUP(A2329,'Details local delivery'!B:J,9,0)</f>
        <v>#N/A</v>
      </c>
      <c r="H2329" s="95">
        <f>SUMIFS('Details local delivery'!K:K,'Details local delivery'!G:G,'RECAP Delivery Plan '!A2329)</f>
        <v>0</v>
      </c>
      <c r="I2329" s="96">
        <f>SUMIFS('Details local delivery'!Y:Y,'Details local delivery'!B:B,A:A)</f>
        <v>0</v>
      </c>
      <c r="J2329" s="97" t="e">
        <f>AVERAGEIFS('Details local delivery'!W:W,'Details local delivery'!B:B,A2329)</f>
        <v>#DIV/0!</v>
      </c>
      <c r="K2329" s="96">
        <f>_xlfn.MAXIFS('Details local delivery'!Z:Z,'Details local delivery'!B:B,A2329)</f>
        <v>0</v>
      </c>
      <c r="L2329" s="96">
        <f>_xlfn.MAXIFS('Details local delivery'!AA:AA,'Details local delivery'!B:B,A2329)</f>
        <v>0</v>
      </c>
      <c r="M2329" s="96">
        <f>_xlfn.MAXIFS('Details local delivery'!AB:AB,'Details local delivery'!B:B,A2329)</f>
        <v>0</v>
      </c>
      <c r="N2329" s="104" t="e">
        <f t="shared" si="351"/>
        <v>#N/A</v>
      </c>
      <c r="O2329" s="104" t="e">
        <f t="shared" si="352"/>
        <v>#N/A</v>
      </c>
      <c r="P2329" s="99">
        <f t="shared" si="353"/>
        <v>0</v>
      </c>
      <c r="Q2329" s="100">
        <f t="shared" si="354"/>
        <v>0</v>
      </c>
      <c r="R2329" s="105" t="e">
        <f t="shared" si="355"/>
        <v>#DIV/0!</v>
      </c>
      <c r="S2329" s="101" t="e">
        <f t="shared" si="356"/>
        <v>#N/A</v>
      </c>
      <c r="T2329" s="102"/>
      <c r="U2329" s="107"/>
      <c r="V2329" s="5"/>
    </row>
    <row r="2330" spans="1:22" ht="15.6" hidden="1" x14ac:dyDescent="0.3">
      <c r="A2330" s="18"/>
      <c r="B2330" s="92" t="str">
        <f>+IFERROR(VLOOKUP(A2330,'Details local delivery'!B:C,2,0),"-")</f>
        <v>-</v>
      </c>
      <c r="C2330" s="93" t="str">
        <f t="shared" si="350"/>
        <v>-</v>
      </c>
      <c r="D2330" s="94" t="str">
        <f>+IFERROR(VLOOKUP(A2330,'Details local delivery'!B:E,4,0),"-")</f>
        <v>-</v>
      </c>
      <c r="E2330" s="94" t="e">
        <f>VLOOKUP(A2330,'Details local delivery'!B:L,11,0)</f>
        <v>#N/A</v>
      </c>
      <c r="F2330" s="94">
        <f>SUMIFS('Details local delivery'!M:M,'Details local delivery'!G:G,'RECAP Delivery Plan '!A2330)</f>
        <v>0</v>
      </c>
      <c r="G2330" s="94" t="e">
        <f>VLOOKUP(A2330,'Details local delivery'!B:J,9,0)</f>
        <v>#N/A</v>
      </c>
      <c r="H2330" s="95">
        <f>SUMIFS('Details local delivery'!K:K,'Details local delivery'!G:G,'RECAP Delivery Plan '!A2330)</f>
        <v>0</v>
      </c>
      <c r="I2330" s="96">
        <f>SUMIFS('Details local delivery'!Y:Y,'Details local delivery'!B:B,A:A)</f>
        <v>0</v>
      </c>
      <c r="J2330" s="97" t="e">
        <f>AVERAGEIFS('Details local delivery'!W:W,'Details local delivery'!B:B,A2330)</f>
        <v>#DIV/0!</v>
      </c>
      <c r="K2330" s="96">
        <f>_xlfn.MAXIFS('Details local delivery'!Z:Z,'Details local delivery'!B:B,A2330)</f>
        <v>0</v>
      </c>
      <c r="L2330" s="96">
        <f>_xlfn.MAXIFS('Details local delivery'!AA:AA,'Details local delivery'!B:B,A2330)</f>
        <v>0</v>
      </c>
      <c r="M2330" s="96">
        <f>_xlfn.MAXIFS('Details local delivery'!AB:AB,'Details local delivery'!B:B,A2330)</f>
        <v>0</v>
      </c>
      <c r="N2330" s="104" t="e">
        <f t="shared" si="351"/>
        <v>#N/A</v>
      </c>
      <c r="O2330" s="104" t="e">
        <f t="shared" si="352"/>
        <v>#N/A</v>
      </c>
      <c r="P2330" s="99">
        <f t="shared" si="353"/>
        <v>0</v>
      </c>
      <c r="Q2330" s="100">
        <f t="shared" si="354"/>
        <v>0</v>
      </c>
      <c r="R2330" s="105" t="e">
        <f t="shared" si="355"/>
        <v>#DIV/0!</v>
      </c>
      <c r="S2330" s="101" t="e">
        <f t="shared" si="356"/>
        <v>#N/A</v>
      </c>
      <c r="T2330" s="102"/>
      <c r="U2330" s="107"/>
      <c r="V2330" s="5"/>
    </row>
    <row r="2331" spans="1:22" ht="15.6" hidden="1" x14ac:dyDescent="0.3">
      <c r="A2331" s="18"/>
      <c r="B2331" s="92" t="str">
        <f>+IFERROR(VLOOKUP(A2331,'Details local delivery'!B:C,2,0),"-")</f>
        <v>-</v>
      </c>
      <c r="C2331" s="93" t="str">
        <f t="shared" si="350"/>
        <v>-</v>
      </c>
      <c r="D2331" s="94" t="str">
        <f>+IFERROR(VLOOKUP(A2331,'Details local delivery'!B:E,4,0),"-")</f>
        <v>-</v>
      </c>
      <c r="E2331" s="94" t="e">
        <f>VLOOKUP(A2331,'Details local delivery'!B:L,11,0)</f>
        <v>#N/A</v>
      </c>
      <c r="F2331" s="94">
        <f>SUMIFS('Details local delivery'!M:M,'Details local delivery'!G:G,'RECAP Delivery Plan '!A2331)</f>
        <v>0</v>
      </c>
      <c r="G2331" s="94" t="e">
        <f>VLOOKUP(A2331,'Details local delivery'!B:J,9,0)</f>
        <v>#N/A</v>
      </c>
      <c r="H2331" s="95">
        <f>SUMIFS('Details local delivery'!K:K,'Details local delivery'!G:G,'RECAP Delivery Plan '!A2331)</f>
        <v>0</v>
      </c>
      <c r="I2331" s="96">
        <f>SUMIFS('Details local delivery'!Y:Y,'Details local delivery'!B:B,A:A)</f>
        <v>0</v>
      </c>
      <c r="J2331" s="97" t="e">
        <f>AVERAGEIFS('Details local delivery'!W:W,'Details local delivery'!B:B,A2331)</f>
        <v>#DIV/0!</v>
      </c>
      <c r="K2331" s="96">
        <f>_xlfn.MAXIFS('Details local delivery'!Z:Z,'Details local delivery'!B:B,A2331)</f>
        <v>0</v>
      </c>
      <c r="L2331" s="96">
        <f>_xlfn.MAXIFS('Details local delivery'!AA:AA,'Details local delivery'!B:B,A2331)</f>
        <v>0</v>
      </c>
      <c r="M2331" s="96">
        <f>_xlfn.MAXIFS('Details local delivery'!AB:AB,'Details local delivery'!B:B,A2331)</f>
        <v>0</v>
      </c>
      <c r="N2331" s="104" t="e">
        <f t="shared" si="351"/>
        <v>#N/A</v>
      </c>
      <c r="O2331" s="104" t="e">
        <f t="shared" si="352"/>
        <v>#N/A</v>
      </c>
      <c r="P2331" s="99">
        <f t="shared" si="353"/>
        <v>0</v>
      </c>
      <c r="Q2331" s="100">
        <f t="shared" si="354"/>
        <v>0</v>
      </c>
      <c r="R2331" s="105" t="e">
        <f t="shared" si="355"/>
        <v>#DIV/0!</v>
      </c>
      <c r="S2331" s="101" t="e">
        <f t="shared" si="356"/>
        <v>#N/A</v>
      </c>
      <c r="T2331" s="102"/>
      <c r="U2331" s="107"/>
      <c r="V2331" s="5"/>
    </row>
    <row r="2332" spans="1:22" ht="15.6" hidden="1" x14ac:dyDescent="0.3">
      <c r="A2332" s="18"/>
      <c r="B2332" s="92" t="str">
        <f>+IFERROR(VLOOKUP(A2332,'Details local delivery'!B:C,2,0),"-")</f>
        <v>-</v>
      </c>
      <c r="C2332" s="93" t="str">
        <f t="shared" si="350"/>
        <v>-</v>
      </c>
      <c r="D2332" s="94" t="str">
        <f>+IFERROR(VLOOKUP(A2332,'Details local delivery'!B:E,4,0),"-")</f>
        <v>-</v>
      </c>
      <c r="E2332" s="94" t="e">
        <f>VLOOKUP(A2332,'Details local delivery'!B:L,11,0)</f>
        <v>#N/A</v>
      </c>
      <c r="F2332" s="94">
        <f>SUMIFS('Details local delivery'!M:M,'Details local delivery'!G:G,'RECAP Delivery Plan '!A2332)</f>
        <v>0</v>
      </c>
      <c r="G2332" s="94" t="e">
        <f>VLOOKUP(A2332,'Details local delivery'!B:J,9,0)</f>
        <v>#N/A</v>
      </c>
      <c r="H2332" s="95">
        <f>SUMIFS('Details local delivery'!K:K,'Details local delivery'!G:G,'RECAP Delivery Plan '!A2332)</f>
        <v>0</v>
      </c>
      <c r="I2332" s="96">
        <f>SUMIFS('Details local delivery'!Y:Y,'Details local delivery'!B:B,A:A)</f>
        <v>0</v>
      </c>
      <c r="J2332" s="97" t="e">
        <f>AVERAGEIFS('Details local delivery'!W:W,'Details local delivery'!B:B,A2332)</f>
        <v>#DIV/0!</v>
      </c>
      <c r="K2332" s="96">
        <f>_xlfn.MAXIFS('Details local delivery'!Z:Z,'Details local delivery'!B:B,A2332)</f>
        <v>0</v>
      </c>
      <c r="L2332" s="96">
        <f>_xlfn.MAXIFS('Details local delivery'!AA:AA,'Details local delivery'!B:B,A2332)</f>
        <v>0</v>
      </c>
      <c r="M2332" s="96">
        <f>_xlfn.MAXIFS('Details local delivery'!AB:AB,'Details local delivery'!B:B,A2332)</f>
        <v>0</v>
      </c>
      <c r="N2332" s="104" t="e">
        <f t="shared" si="351"/>
        <v>#N/A</v>
      </c>
      <c r="O2332" s="104" t="e">
        <f t="shared" si="352"/>
        <v>#N/A</v>
      </c>
      <c r="P2332" s="99">
        <f t="shared" si="353"/>
        <v>0</v>
      </c>
      <c r="Q2332" s="100">
        <f t="shared" si="354"/>
        <v>0</v>
      </c>
      <c r="R2332" s="105" t="e">
        <f t="shared" si="355"/>
        <v>#DIV/0!</v>
      </c>
      <c r="S2332" s="101" t="e">
        <f t="shared" si="356"/>
        <v>#N/A</v>
      </c>
      <c r="T2332" s="102"/>
      <c r="U2332" s="107"/>
      <c r="V2332" s="5"/>
    </row>
    <row r="2333" spans="1:22" ht="15.6" hidden="1" x14ac:dyDescent="0.3">
      <c r="A2333" s="18"/>
      <c r="B2333" s="92" t="str">
        <f>+IFERROR(VLOOKUP(A2333,'Details local delivery'!B:C,2,0),"-")</f>
        <v>-</v>
      </c>
      <c r="C2333" s="93" t="str">
        <f t="shared" si="350"/>
        <v>-</v>
      </c>
      <c r="D2333" s="94" t="str">
        <f>+IFERROR(VLOOKUP(A2333,'Details local delivery'!B:E,4,0),"-")</f>
        <v>-</v>
      </c>
      <c r="E2333" s="94" t="e">
        <f>VLOOKUP(A2333,'Details local delivery'!B:L,11,0)</f>
        <v>#N/A</v>
      </c>
      <c r="F2333" s="94">
        <f>SUMIFS('Details local delivery'!M:M,'Details local delivery'!G:G,'RECAP Delivery Plan '!A2333)</f>
        <v>0</v>
      </c>
      <c r="G2333" s="94" t="e">
        <f>VLOOKUP(A2333,'Details local delivery'!B:J,9,0)</f>
        <v>#N/A</v>
      </c>
      <c r="H2333" s="95">
        <f>SUMIFS('Details local delivery'!K:K,'Details local delivery'!G:G,'RECAP Delivery Plan '!A2333)</f>
        <v>0</v>
      </c>
      <c r="I2333" s="96">
        <f>SUMIFS('Details local delivery'!Y:Y,'Details local delivery'!B:B,A:A)</f>
        <v>0</v>
      </c>
      <c r="J2333" s="97" t="e">
        <f>AVERAGEIFS('Details local delivery'!W:W,'Details local delivery'!B:B,A2333)</f>
        <v>#DIV/0!</v>
      </c>
      <c r="K2333" s="96">
        <f>_xlfn.MAXIFS('Details local delivery'!Z:Z,'Details local delivery'!B:B,A2333)</f>
        <v>0</v>
      </c>
      <c r="L2333" s="96">
        <f>_xlfn.MAXIFS('Details local delivery'!AA:AA,'Details local delivery'!B:B,A2333)</f>
        <v>0</v>
      </c>
      <c r="M2333" s="96">
        <f>_xlfn.MAXIFS('Details local delivery'!AB:AB,'Details local delivery'!B:B,A2333)</f>
        <v>0</v>
      </c>
      <c r="N2333" s="104" t="e">
        <f t="shared" si="351"/>
        <v>#N/A</v>
      </c>
      <c r="O2333" s="104" t="e">
        <f t="shared" si="352"/>
        <v>#N/A</v>
      </c>
      <c r="P2333" s="99">
        <f t="shared" si="353"/>
        <v>0</v>
      </c>
      <c r="Q2333" s="100">
        <f t="shared" si="354"/>
        <v>0</v>
      </c>
      <c r="R2333" s="105" t="e">
        <f t="shared" si="355"/>
        <v>#DIV/0!</v>
      </c>
      <c r="S2333" s="101" t="e">
        <f t="shared" si="356"/>
        <v>#N/A</v>
      </c>
      <c r="T2333" s="102"/>
      <c r="U2333" s="107"/>
      <c r="V2333" s="5"/>
    </row>
    <row r="2334" spans="1:22" ht="15.6" hidden="1" x14ac:dyDescent="0.3">
      <c r="A2334" s="18"/>
      <c r="B2334" s="92" t="str">
        <f>+IFERROR(VLOOKUP(A2334,'Details local delivery'!B:C,2,0),"-")</f>
        <v>-</v>
      </c>
      <c r="C2334" s="93" t="str">
        <f t="shared" si="350"/>
        <v>-</v>
      </c>
      <c r="D2334" s="94" t="str">
        <f>+IFERROR(VLOOKUP(A2334,'Details local delivery'!B:E,4,0),"-")</f>
        <v>-</v>
      </c>
      <c r="E2334" s="94" t="e">
        <f>VLOOKUP(A2334,'Details local delivery'!B:L,11,0)</f>
        <v>#N/A</v>
      </c>
      <c r="F2334" s="94">
        <f>SUMIFS('Details local delivery'!M:M,'Details local delivery'!G:G,'RECAP Delivery Plan '!A2334)</f>
        <v>0</v>
      </c>
      <c r="G2334" s="94" t="e">
        <f>VLOOKUP(A2334,'Details local delivery'!B:J,9,0)</f>
        <v>#N/A</v>
      </c>
      <c r="H2334" s="95">
        <f>SUMIFS('Details local delivery'!K:K,'Details local delivery'!G:G,'RECAP Delivery Plan '!A2334)</f>
        <v>0</v>
      </c>
      <c r="I2334" s="96">
        <f>SUMIFS('Details local delivery'!Y:Y,'Details local delivery'!B:B,A:A)</f>
        <v>0</v>
      </c>
      <c r="J2334" s="97" t="e">
        <f>AVERAGEIFS('Details local delivery'!W:W,'Details local delivery'!B:B,A2334)</f>
        <v>#DIV/0!</v>
      </c>
      <c r="K2334" s="96">
        <f>_xlfn.MAXIFS('Details local delivery'!Z:Z,'Details local delivery'!B:B,A2334)</f>
        <v>0</v>
      </c>
      <c r="L2334" s="96">
        <f>_xlfn.MAXIFS('Details local delivery'!AA:AA,'Details local delivery'!B:B,A2334)</f>
        <v>0</v>
      </c>
      <c r="M2334" s="96">
        <f>_xlfn.MAXIFS('Details local delivery'!AB:AB,'Details local delivery'!B:B,A2334)</f>
        <v>0</v>
      </c>
      <c r="N2334" s="104" t="e">
        <f t="shared" si="351"/>
        <v>#N/A</v>
      </c>
      <c r="O2334" s="104" t="e">
        <f t="shared" si="352"/>
        <v>#N/A</v>
      </c>
      <c r="P2334" s="99">
        <f t="shared" si="353"/>
        <v>0</v>
      </c>
      <c r="Q2334" s="100">
        <f t="shared" si="354"/>
        <v>0</v>
      </c>
      <c r="R2334" s="105" t="e">
        <f t="shared" si="355"/>
        <v>#DIV/0!</v>
      </c>
      <c r="S2334" s="101" t="e">
        <f t="shared" si="356"/>
        <v>#N/A</v>
      </c>
      <c r="T2334" s="102"/>
      <c r="U2334" s="107"/>
      <c r="V2334" s="5"/>
    </row>
    <row r="2335" spans="1:22" ht="15.6" hidden="1" x14ac:dyDescent="0.3">
      <c r="A2335" s="18"/>
      <c r="B2335" s="92" t="str">
        <f>+IFERROR(VLOOKUP(A2335,'Details local delivery'!B:C,2,0),"-")</f>
        <v>-</v>
      </c>
      <c r="C2335" s="93" t="str">
        <f t="shared" si="350"/>
        <v>-</v>
      </c>
      <c r="D2335" s="94" t="str">
        <f>+IFERROR(VLOOKUP(A2335,'Details local delivery'!B:E,4,0),"-")</f>
        <v>-</v>
      </c>
      <c r="E2335" s="94" t="e">
        <f>VLOOKUP(A2335,'Details local delivery'!B:L,11,0)</f>
        <v>#N/A</v>
      </c>
      <c r="F2335" s="94">
        <f>SUMIFS('Details local delivery'!M:M,'Details local delivery'!G:G,'RECAP Delivery Plan '!A2335)</f>
        <v>0</v>
      </c>
      <c r="G2335" s="94" t="e">
        <f>VLOOKUP(A2335,'Details local delivery'!B:J,9,0)</f>
        <v>#N/A</v>
      </c>
      <c r="H2335" s="95">
        <f>SUMIFS('Details local delivery'!K:K,'Details local delivery'!G:G,'RECAP Delivery Plan '!A2335)</f>
        <v>0</v>
      </c>
      <c r="I2335" s="96">
        <f>SUMIFS('Details local delivery'!Y:Y,'Details local delivery'!B:B,A:A)</f>
        <v>0</v>
      </c>
      <c r="J2335" s="97" t="e">
        <f>AVERAGEIFS('Details local delivery'!W:W,'Details local delivery'!B:B,A2335)</f>
        <v>#DIV/0!</v>
      </c>
      <c r="K2335" s="96">
        <f>_xlfn.MAXIFS('Details local delivery'!Z:Z,'Details local delivery'!B:B,A2335)</f>
        <v>0</v>
      </c>
      <c r="L2335" s="96">
        <f>_xlfn.MAXIFS('Details local delivery'!AA:AA,'Details local delivery'!B:B,A2335)</f>
        <v>0</v>
      </c>
      <c r="M2335" s="96">
        <f>_xlfn.MAXIFS('Details local delivery'!AB:AB,'Details local delivery'!B:B,A2335)</f>
        <v>0</v>
      </c>
      <c r="N2335" s="104" t="e">
        <f t="shared" si="351"/>
        <v>#N/A</v>
      </c>
      <c r="O2335" s="104" t="e">
        <f t="shared" si="352"/>
        <v>#N/A</v>
      </c>
      <c r="P2335" s="99">
        <f t="shared" si="353"/>
        <v>0</v>
      </c>
      <c r="Q2335" s="100">
        <f t="shared" si="354"/>
        <v>0</v>
      </c>
      <c r="R2335" s="105" t="e">
        <f t="shared" si="355"/>
        <v>#DIV/0!</v>
      </c>
      <c r="S2335" s="101" t="e">
        <f t="shared" si="356"/>
        <v>#N/A</v>
      </c>
      <c r="T2335" s="102"/>
      <c r="U2335" s="107"/>
      <c r="V2335" s="5"/>
    </row>
    <row r="2336" spans="1:22" ht="15.6" hidden="1" x14ac:dyDescent="0.3">
      <c r="A2336" s="18"/>
      <c r="B2336" s="92" t="str">
        <f>+IFERROR(VLOOKUP(A2336,'Details local delivery'!B:C,2,0),"-")</f>
        <v>-</v>
      </c>
      <c r="C2336" s="93" t="str">
        <f t="shared" si="350"/>
        <v>-</v>
      </c>
      <c r="D2336" s="94" t="str">
        <f>+IFERROR(VLOOKUP(A2336,'Details local delivery'!B:E,4,0),"-")</f>
        <v>-</v>
      </c>
      <c r="E2336" s="94" t="e">
        <f>VLOOKUP(A2336,'Details local delivery'!B:L,11,0)</f>
        <v>#N/A</v>
      </c>
      <c r="F2336" s="94">
        <f>SUMIFS('Details local delivery'!M:M,'Details local delivery'!G:G,'RECAP Delivery Plan '!A2336)</f>
        <v>0</v>
      </c>
      <c r="G2336" s="94" t="e">
        <f>VLOOKUP(A2336,'Details local delivery'!B:J,9,0)</f>
        <v>#N/A</v>
      </c>
      <c r="H2336" s="95">
        <f>SUMIFS('Details local delivery'!K:K,'Details local delivery'!G:G,'RECAP Delivery Plan '!A2336)</f>
        <v>0</v>
      </c>
      <c r="I2336" s="96">
        <f>SUMIFS('Details local delivery'!Y:Y,'Details local delivery'!B:B,A:A)</f>
        <v>0</v>
      </c>
      <c r="J2336" s="97" t="e">
        <f>AVERAGEIFS('Details local delivery'!W:W,'Details local delivery'!B:B,A2336)</f>
        <v>#DIV/0!</v>
      </c>
      <c r="K2336" s="96">
        <f>_xlfn.MAXIFS('Details local delivery'!Z:Z,'Details local delivery'!B:B,A2336)</f>
        <v>0</v>
      </c>
      <c r="L2336" s="96">
        <f>_xlfn.MAXIFS('Details local delivery'!AA:AA,'Details local delivery'!B:B,A2336)</f>
        <v>0</v>
      </c>
      <c r="M2336" s="96">
        <f>_xlfn.MAXIFS('Details local delivery'!AB:AB,'Details local delivery'!B:B,A2336)</f>
        <v>0</v>
      </c>
      <c r="N2336" s="104" t="e">
        <f t="shared" si="351"/>
        <v>#N/A</v>
      </c>
      <c r="O2336" s="104" t="e">
        <f t="shared" si="352"/>
        <v>#N/A</v>
      </c>
      <c r="P2336" s="99">
        <f t="shared" si="353"/>
        <v>0</v>
      </c>
      <c r="Q2336" s="100">
        <f t="shared" si="354"/>
        <v>0</v>
      </c>
      <c r="R2336" s="105" t="e">
        <f t="shared" si="355"/>
        <v>#DIV/0!</v>
      </c>
      <c r="S2336" s="101" t="e">
        <f t="shared" si="356"/>
        <v>#N/A</v>
      </c>
      <c r="T2336" s="102"/>
      <c r="U2336" s="107"/>
      <c r="V2336" s="5"/>
    </row>
    <row r="2337" spans="1:22" ht="15.6" hidden="1" x14ac:dyDescent="0.3">
      <c r="A2337" s="18"/>
      <c r="B2337" s="92" t="str">
        <f>+IFERROR(VLOOKUP(A2337,'Details local delivery'!B:C,2,0),"-")</f>
        <v>-</v>
      </c>
      <c r="C2337" s="93" t="str">
        <f t="shared" si="350"/>
        <v>-</v>
      </c>
      <c r="D2337" s="94" t="str">
        <f>+IFERROR(VLOOKUP(A2337,'Details local delivery'!B:E,4,0),"-")</f>
        <v>-</v>
      </c>
      <c r="E2337" s="94" t="e">
        <f>VLOOKUP(A2337,'Details local delivery'!B:L,11,0)</f>
        <v>#N/A</v>
      </c>
      <c r="F2337" s="94">
        <f>SUMIFS('Details local delivery'!M:M,'Details local delivery'!G:G,'RECAP Delivery Plan '!A2337)</f>
        <v>0</v>
      </c>
      <c r="G2337" s="94" t="e">
        <f>VLOOKUP(A2337,'Details local delivery'!B:J,9,0)</f>
        <v>#N/A</v>
      </c>
      <c r="H2337" s="95">
        <f>SUMIFS('Details local delivery'!K:K,'Details local delivery'!G:G,'RECAP Delivery Plan '!A2337)</f>
        <v>0</v>
      </c>
      <c r="I2337" s="96">
        <f>SUMIFS('Details local delivery'!Y:Y,'Details local delivery'!B:B,A:A)</f>
        <v>0</v>
      </c>
      <c r="J2337" s="97" t="e">
        <f>AVERAGEIFS('Details local delivery'!W:W,'Details local delivery'!B:B,A2337)</f>
        <v>#DIV/0!</v>
      </c>
      <c r="K2337" s="96">
        <f>_xlfn.MAXIFS('Details local delivery'!Z:Z,'Details local delivery'!B:B,A2337)</f>
        <v>0</v>
      </c>
      <c r="L2337" s="96">
        <f>_xlfn.MAXIFS('Details local delivery'!AA:AA,'Details local delivery'!B:B,A2337)</f>
        <v>0</v>
      </c>
      <c r="M2337" s="96">
        <f>_xlfn.MAXIFS('Details local delivery'!AB:AB,'Details local delivery'!B:B,A2337)</f>
        <v>0</v>
      </c>
      <c r="N2337" s="104" t="e">
        <f t="shared" si="351"/>
        <v>#N/A</v>
      </c>
      <c r="O2337" s="104" t="e">
        <f t="shared" si="352"/>
        <v>#N/A</v>
      </c>
      <c r="P2337" s="99">
        <f t="shared" si="353"/>
        <v>0</v>
      </c>
      <c r="Q2337" s="100">
        <f t="shared" si="354"/>
        <v>0</v>
      </c>
      <c r="R2337" s="105" t="e">
        <f t="shared" si="355"/>
        <v>#DIV/0!</v>
      </c>
      <c r="S2337" s="101" t="e">
        <f t="shared" si="356"/>
        <v>#N/A</v>
      </c>
      <c r="T2337" s="102"/>
      <c r="U2337" s="107"/>
      <c r="V2337" s="5"/>
    </row>
    <row r="2338" spans="1:22" ht="15.6" hidden="1" x14ac:dyDescent="0.3">
      <c r="A2338" s="18"/>
      <c r="B2338" s="92" t="str">
        <f>+IFERROR(VLOOKUP(A2338,'Details local delivery'!B:C,2,0),"-")</f>
        <v>-</v>
      </c>
      <c r="C2338" s="93" t="str">
        <f t="shared" si="350"/>
        <v>-</v>
      </c>
      <c r="D2338" s="94" t="str">
        <f>+IFERROR(VLOOKUP(A2338,'Details local delivery'!B:E,4,0),"-")</f>
        <v>-</v>
      </c>
      <c r="E2338" s="94" t="e">
        <f>VLOOKUP(A2338,'Details local delivery'!B:L,11,0)</f>
        <v>#N/A</v>
      </c>
      <c r="F2338" s="94">
        <f>SUMIFS('Details local delivery'!M:M,'Details local delivery'!G:G,'RECAP Delivery Plan '!A2338)</f>
        <v>0</v>
      </c>
      <c r="G2338" s="94" t="e">
        <f>VLOOKUP(A2338,'Details local delivery'!B:J,9,0)</f>
        <v>#N/A</v>
      </c>
      <c r="H2338" s="95">
        <f>SUMIFS('Details local delivery'!K:K,'Details local delivery'!G:G,'RECAP Delivery Plan '!A2338)</f>
        <v>0</v>
      </c>
      <c r="I2338" s="96">
        <f>SUMIFS('Details local delivery'!Y:Y,'Details local delivery'!B:B,A:A)</f>
        <v>0</v>
      </c>
      <c r="J2338" s="97" t="e">
        <f>AVERAGEIFS('Details local delivery'!W:W,'Details local delivery'!B:B,A2338)</f>
        <v>#DIV/0!</v>
      </c>
      <c r="K2338" s="96">
        <f>_xlfn.MAXIFS('Details local delivery'!Z:Z,'Details local delivery'!B:B,A2338)</f>
        <v>0</v>
      </c>
      <c r="L2338" s="96">
        <f>_xlfn.MAXIFS('Details local delivery'!AA:AA,'Details local delivery'!B:B,A2338)</f>
        <v>0</v>
      </c>
      <c r="M2338" s="96">
        <f>_xlfn.MAXIFS('Details local delivery'!AB:AB,'Details local delivery'!B:B,A2338)</f>
        <v>0</v>
      </c>
      <c r="N2338" s="104" t="e">
        <f t="shared" si="351"/>
        <v>#N/A</v>
      </c>
      <c r="O2338" s="104" t="e">
        <f t="shared" si="352"/>
        <v>#N/A</v>
      </c>
      <c r="P2338" s="99">
        <f t="shared" si="353"/>
        <v>0</v>
      </c>
      <c r="Q2338" s="100">
        <f t="shared" si="354"/>
        <v>0</v>
      </c>
      <c r="R2338" s="105" t="e">
        <f t="shared" si="355"/>
        <v>#DIV/0!</v>
      </c>
      <c r="S2338" s="101" t="e">
        <f t="shared" si="356"/>
        <v>#N/A</v>
      </c>
      <c r="T2338" s="102"/>
      <c r="U2338" s="107"/>
      <c r="V2338" s="5"/>
    </row>
    <row r="2339" spans="1:22" ht="15.6" hidden="1" x14ac:dyDescent="0.3">
      <c r="A2339" s="18"/>
      <c r="B2339" s="92" t="str">
        <f>+IFERROR(VLOOKUP(A2339,'Details local delivery'!B:C,2,0),"-")</f>
        <v>-</v>
      </c>
      <c r="C2339" s="93" t="str">
        <f t="shared" si="350"/>
        <v>-</v>
      </c>
      <c r="D2339" s="94" t="str">
        <f>+IFERROR(VLOOKUP(A2339,'Details local delivery'!B:E,4,0),"-")</f>
        <v>-</v>
      </c>
      <c r="E2339" s="94" t="e">
        <f>VLOOKUP(A2339,'Details local delivery'!B:L,11,0)</f>
        <v>#N/A</v>
      </c>
      <c r="F2339" s="94">
        <f>SUMIFS('Details local delivery'!M:M,'Details local delivery'!G:G,'RECAP Delivery Plan '!A2339)</f>
        <v>0</v>
      </c>
      <c r="G2339" s="94" t="e">
        <f>VLOOKUP(A2339,'Details local delivery'!B:J,9,0)</f>
        <v>#N/A</v>
      </c>
      <c r="H2339" s="95">
        <f>SUMIFS('Details local delivery'!K:K,'Details local delivery'!G:G,'RECAP Delivery Plan '!A2339)</f>
        <v>0</v>
      </c>
      <c r="I2339" s="96">
        <f>SUMIFS('Details local delivery'!Y:Y,'Details local delivery'!B:B,A:A)</f>
        <v>0</v>
      </c>
      <c r="J2339" s="97" t="e">
        <f>AVERAGEIFS('Details local delivery'!W:W,'Details local delivery'!B:B,A2339)</f>
        <v>#DIV/0!</v>
      </c>
      <c r="K2339" s="96">
        <f>_xlfn.MAXIFS('Details local delivery'!Z:Z,'Details local delivery'!B:B,A2339)</f>
        <v>0</v>
      </c>
      <c r="L2339" s="96">
        <f>_xlfn.MAXIFS('Details local delivery'!AA:AA,'Details local delivery'!B:B,A2339)</f>
        <v>0</v>
      </c>
      <c r="M2339" s="96">
        <f>_xlfn.MAXIFS('Details local delivery'!AB:AB,'Details local delivery'!B:B,A2339)</f>
        <v>0</v>
      </c>
      <c r="N2339" s="104" t="e">
        <f t="shared" si="351"/>
        <v>#N/A</v>
      </c>
      <c r="O2339" s="104" t="e">
        <f t="shared" si="352"/>
        <v>#N/A</v>
      </c>
      <c r="P2339" s="99">
        <f t="shared" si="353"/>
        <v>0</v>
      </c>
      <c r="Q2339" s="100">
        <f t="shared" si="354"/>
        <v>0</v>
      </c>
      <c r="R2339" s="105" t="e">
        <f t="shared" si="355"/>
        <v>#DIV/0!</v>
      </c>
      <c r="S2339" s="101" t="e">
        <f t="shared" si="356"/>
        <v>#N/A</v>
      </c>
      <c r="T2339" s="102"/>
      <c r="U2339" s="107"/>
      <c r="V2339" s="5"/>
    </row>
    <row r="2340" spans="1:22" ht="15.6" hidden="1" x14ac:dyDescent="0.3">
      <c r="A2340" s="18"/>
      <c r="B2340" s="92" t="str">
        <f>+IFERROR(VLOOKUP(A2340,'Details local delivery'!B:C,2,0),"-")</f>
        <v>-</v>
      </c>
      <c r="C2340" s="93" t="str">
        <f t="shared" si="350"/>
        <v>-</v>
      </c>
      <c r="D2340" s="94" t="str">
        <f>+IFERROR(VLOOKUP(A2340,'Details local delivery'!B:E,4,0),"-")</f>
        <v>-</v>
      </c>
      <c r="E2340" s="94" t="e">
        <f>VLOOKUP(A2340,'Details local delivery'!B:L,11,0)</f>
        <v>#N/A</v>
      </c>
      <c r="F2340" s="94">
        <f>SUMIFS('Details local delivery'!M:M,'Details local delivery'!G:G,'RECAP Delivery Plan '!A2340)</f>
        <v>0</v>
      </c>
      <c r="G2340" s="94" t="e">
        <f>VLOOKUP(A2340,'Details local delivery'!B:J,9,0)</f>
        <v>#N/A</v>
      </c>
      <c r="H2340" s="95">
        <f>SUMIFS('Details local delivery'!K:K,'Details local delivery'!G:G,'RECAP Delivery Plan '!A2340)</f>
        <v>0</v>
      </c>
      <c r="I2340" s="96">
        <f>SUMIFS('Details local delivery'!Y:Y,'Details local delivery'!B:B,A:A)</f>
        <v>0</v>
      </c>
      <c r="J2340" s="97" t="e">
        <f>AVERAGEIFS('Details local delivery'!W:W,'Details local delivery'!B:B,A2340)</f>
        <v>#DIV/0!</v>
      </c>
      <c r="K2340" s="96">
        <f>_xlfn.MAXIFS('Details local delivery'!Z:Z,'Details local delivery'!B:B,A2340)</f>
        <v>0</v>
      </c>
      <c r="L2340" s="96">
        <f>_xlfn.MAXIFS('Details local delivery'!AA:AA,'Details local delivery'!B:B,A2340)</f>
        <v>0</v>
      </c>
      <c r="M2340" s="96">
        <f>_xlfn.MAXIFS('Details local delivery'!AB:AB,'Details local delivery'!B:B,A2340)</f>
        <v>0</v>
      </c>
      <c r="N2340" s="104" t="e">
        <f t="shared" si="351"/>
        <v>#N/A</v>
      </c>
      <c r="O2340" s="104" t="e">
        <f t="shared" si="352"/>
        <v>#N/A</v>
      </c>
      <c r="P2340" s="99">
        <f t="shared" si="353"/>
        <v>0</v>
      </c>
      <c r="Q2340" s="100">
        <f t="shared" si="354"/>
        <v>0</v>
      </c>
      <c r="R2340" s="105" t="e">
        <f t="shared" si="355"/>
        <v>#DIV/0!</v>
      </c>
      <c r="S2340" s="101" t="e">
        <f t="shared" si="356"/>
        <v>#N/A</v>
      </c>
      <c r="T2340" s="102"/>
      <c r="U2340" s="107"/>
      <c r="V2340" s="5"/>
    </row>
    <row r="2341" spans="1:22" ht="15.6" hidden="1" x14ac:dyDescent="0.3">
      <c r="A2341" s="18"/>
      <c r="B2341" s="92" t="str">
        <f>+IFERROR(VLOOKUP(A2341,'Details local delivery'!B:C,2,0),"-")</f>
        <v>-</v>
      </c>
      <c r="C2341" s="93" t="str">
        <f t="shared" si="350"/>
        <v>-</v>
      </c>
      <c r="D2341" s="94" t="str">
        <f>+IFERROR(VLOOKUP(A2341,'Details local delivery'!B:E,4,0),"-")</f>
        <v>-</v>
      </c>
      <c r="E2341" s="94" t="e">
        <f>VLOOKUP(A2341,'Details local delivery'!B:L,11,0)</f>
        <v>#N/A</v>
      </c>
      <c r="F2341" s="94">
        <f>SUMIFS('Details local delivery'!M:M,'Details local delivery'!G:G,'RECAP Delivery Plan '!A2341)</f>
        <v>0</v>
      </c>
      <c r="G2341" s="94" t="e">
        <f>VLOOKUP(A2341,'Details local delivery'!B:J,9,0)</f>
        <v>#N/A</v>
      </c>
      <c r="H2341" s="95">
        <f>SUMIFS('Details local delivery'!K:K,'Details local delivery'!G:G,'RECAP Delivery Plan '!A2341)</f>
        <v>0</v>
      </c>
      <c r="I2341" s="96">
        <f>SUMIFS('Details local delivery'!Y:Y,'Details local delivery'!B:B,A:A)</f>
        <v>0</v>
      </c>
      <c r="J2341" s="97" t="e">
        <f>AVERAGEIFS('Details local delivery'!W:W,'Details local delivery'!B:B,A2341)</f>
        <v>#DIV/0!</v>
      </c>
      <c r="K2341" s="96">
        <f>_xlfn.MAXIFS('Details local delivery'!Z:Z,'Details local delivery'!B:B,A2341)</f>
        <v>0</v>
      </c>
      <c r="L2341" s="96">
        <f>_xlfn.MAXIFS('Details local delivery'!AA:AA,'Details local delivery'!B:B,A2341)</f>
        <v>0</v>
      </c>
      <c r="M2341" s="96">
        <f>_xlfn.MAXIFS('Details local delivery'!AB:AB,'Details local delivery'!B:B,A2341)</f>
        <v>0</v>
      </c>
      <c r="N2341" s="104" t="e">
        <f t="shared" si="351"/>
        <v>#N/A</v>
      </c>
      <c r="O2341" s="104" t="e">
        <f t="shared" si="352"/>
        <v>#N/A</v>
      </c>
      <c r="P2341" s="99">
        <f t="shared" si="353"/>
        <v>0</v>
      </c>
      <c r="Q2341" s="100">
        <f t="shared" si="354"/>
        <v>0</v>
      </c>
      <c r="R2341" s="105" t="e">
        <f t="shared" si="355"/>
        <v>#DIV/0!</v>
      </c>
      <c r="S2341" s="101" t="e">
        <f t="shared" si="356"/>
        <v>#N/A</v>
      </c>
      <c r="T2341" s="102"/>
      <c r="U2341" s="107"/>
      <c r="V2341" s="5"/>
    </row>
    <row r="2342" spans="1:22" ht="15.6" hidden="1" x14ac:dyDescent="0.3">
      <c r="A2342" s="18"/>
      <c r="B2342" s="92" t="str">
        <f>+IFERROR(VLOOKUP(A2342,'Details local delivery'!B:C,2,0),"-")</f>
        <v>-</v>
      </c>
      <c r="C2342" s="93" t="str">
        <f t="shared" si="350"/>
        <v>-</v>
      </c>
      <c r="D2342" s="94" t="str">
        <f>+IFERROR(VLOOKUP(A2342,'Details local delivery'!B:E,4,0),"-")</f>
        <v>-</v>
      </c>
      <c r="E2342" s="94" t="e">
        <f>VLOOKUP(A2342,'Details local delivery'!B:L,11,0)</f>
        <v>#N/A</v>
      </c>
      <c r="F2342" s="94">
        <f>SUMIFS('Details local delivery'!M:M,'Details local delivery'!G:G,'RECAP Delivery Plan '!A2342)</f>
        <v>0</v>
      </c>
      <c r="G2342" s="94" t="e">
        <f>VLOOKUP(A2342,'Details local delivery'!B:J,9,0)</f>
        <v>#N/A</v>
      </c>
      <c r="H2342" s="95">
        <f>SUMIFS('Details local delivery'!K:K,'Details local delivery'!G:G,'RECAP Delivery Plan '!A2342)</f>
        <v>0</v>
      </c>
      <c r="I2342" s="96">
        <f>SUMIFS('Details local delivery'!Y:Y,'Details local delivery'!B:B,A:A)</f>
        <v>0</v>
      </c>
      <c r="J2342" s="97" t="e">
        <f>AVERAGEIFS('Details local delivery'!W:W,'Details local delivery'!B:B,A2342)</f>
        <v>#DIV/0!</v>
      </c>
      <c r="K2342" s="96">
        <f>_xlfn.MAXIFS('Details local delivery'!Z:Z,'Details local delivery'!B:B,A2342)</f>
        <v>0</v>
      </c>
      <c r="L2342" s="96">
        <f>_xlfn.MAXIFS('Details local delivery'!AA:AA,'Details local delivery'!B:B,A2342)</f>
        <v>0</v>
      </c>
      <c r="M2342" s="96">
        <f>_xlfn.MAXIFS('Details local delivery'!AB:AB,'Details local delivery'!B:B,A2342)</f>
        <v>0</v>
      </c>
      <c r="N2342" s="104" t="e">
        <f t="shared" si="351"/>
        <v>#N/A</v>
      </c>
      <c r="O2342" s="104" t="e">
        <f t="shared" si="352"/>
        <v>#N/A</v>
      </c>
      <c r="P2342" s="99">
        <f t="shared" si="353"/>
        <v>0</v>
      </c>
      <c r="Q2342" s="100">
        <f t="shared" si="354"/>
        <v>0</v>
      </c>
      <c r="R2342" s="105" t="e">
        <f t="shared" si="355"/>
        <v>#DIV/0!</v>
      </c>
      <c r="S2342" s="101" t="e">
        <f t="shared" si="356"/>
        <v>#N/A</v>
      </c>
      <c r="T2342" s="102"/>
      <c r="U2342" s="107"/>
      <c r="V2342" s="5"/>
    </row>
    <row r="2343" spans="1:22" ht="15.6" hidden="1" x14ac:dyDescent="0.3">
      <c r="A2343" s="18"/>
      <c r="B2343" s="92" t="str">
        <f>+IFERROR(VLOOKUP(A2343,'Details local delivery'!B:C,2,0),"-")</f>
        <v>-</v>
      </c>
      <c r="C2343" s="93" t="str">
        <f t="shared" si="350"/>
        <v>-</v>
      </c>
      <c r="D2343" s="94" t="str">
        <f>+IFERROR(VLOOKUP(A2343,'Details local delivery'!B:E,4,0),"-")</f>
        <v>-</v>
      </c>
      <c r="E2343" s="94" t="e">
        <f>VLOOKUP(A2343,'Details local delivery'!B:L,11,0)</f>
        <v>#N/A</v>
      </c>
      <c r="F2343" s="94">
        <f>SUMIFS('Details local delivery'!M:M,'Details local delivery'!G:G,'RECAP Delivery Plan '!A2343)</f>
        <v>0</v>
      </c>
      <c r="G2343" s="94" t="e">
        <f>VLOOKUP(A2343,'Details local delivery'!B:J,9,0)</f>
        <v>#N/A</v>
      </c>
      <c r="H2343" s="95">
        <f>SUMIFS('Details local delivery'!K:K,'Details local delivery'!G:G,'RECAP Delivery Plan '!A2343)</f>
        <v>0</v>
      </c>
      <c r="I2343" s="96">
        <f>SUMIFS('Details local delivery'!Y:Y,'Details local delivery'!B:B,A:A)</f>
        <v>0</v>
      </c>
      <c r="J2343" s="97" t="e">
        <f>AVERAGEIFS('Details local delivery'!W:W,'Details local delivery'!B:B,A2343)</f>
        <v>#DIV/0!</v>
      </c>
      <c r="K2343" s="96">
        <f>_xlfn.MAXIFS('Details local delivery'!Z:Z,'Details local delivery'!B:B,A2343)</f>
        <v>0</v>
      </c>
      <c r="L2343" s="96">
        <f>_xlfn.MAXIFS('Details local delivery'!AA:AA,'Details local delivery'!B:B,A2343)</f>
        <v>0</v>
      </c>
      <c r="M2343" s="96">
        <f>_xlfn.MAXIFS('Details local delivery'!AB:AB,'Details local delivery'!B:B,A2343)</f>
        <v>0</v>
      </c>
      <c r="N2343" s="104" t="e">
        <f t="shared" si="351"/>
        <v>#N/A</v>
      </c>
      <c r="O2343" s="104" t="e">
        <f t="shared" si="352"/>
        <v>#N/A</v>
      </c>
      <c r="P2343" s="99">
        <f t="shared" si="353"/>
        <v>0</v>
      </c>
      <c r="Q2343" s="100">
        <f t="shared" si="354"/>
        <v>0</v>
      </c>
      <c r="R2343" s="105" t="e">
        <f t="shared" si="355"/>
        <v>#DIV/0!</v>
      </c>
      <c r="S2343" s="101" t="e">
        <f t="shared" si="356"/>
        <v>#N/A</v>
      </c>
      <c r="T2343" s="102"/>
      <c r="U2343" s="107"/>
      <c r="V2343" s="5"/>
    </row>
    <row r="2344" spans="1:22" ht="15.6" hidden="1" x14ac:dyDescent="0.3">
      <c r="A2344" s="18"/>
      <c r="B2344" s="92" t="str">
        <f>+IFERROR(VLOOKUP(A2344,'Details local delivery'!B:C,2,0),"-")</f>
        <v>-</v>
      </c>
      <c r="C2344" s="93" t="str">
        <f t="shared" si="350"/>
        <v>-</v>
      </c>
      <c r="D2344" s="94" t="str">
        <f>+IFERROR(VLOOKUP(A2344,'Details local delivery'!B:E,4,0),"-")</f>
        <v>-</v>
      </c>
      <c r="E2344" s="94" t="e">
        <f>VLOOKUP(A2344,'Details local delivery'!B:L,11,0)</f>
        <v>#N/A</v>
      </c>
      <c r="F2344" s="94">
        <f>SUMIFS('Details local delivery'!M:M,'Details local delivery'!G:G,'RECAP Delivery Plan '!A2344)</f>
        <v>0</v>
      </c>
      <c r="G2344" s="94" t="e">
        <f>VLOOKUP(A2344,'Details local delivery'!B:J,9,0)</f>
        <v>#N/A</v>
      </c>
      <c r="H2344" s="95">
        <f>SUMIFS('Details local delivery'!K:K,'Details local delivery'!G:G,'RECAP Delivery Plan '!A2344)</f>
        <v>0</v>
      </c>
      <c r="I2344" s="96">
        <f>SUMIFS('Details local delivery'!Y:Y,'Details local delivery'!B:B,A:A)</f>
        <v>0</v>
      </c>
      <c r="J2344" s="97" t="e">
        <f>AVERAGEIFS('Details local delivery'!W:W,'Details local delivery'!B:B,A2344)</f>
        <v>#DIV/0!</v>
      </c>
      <c r="K2344" s="96">
        <f>_xlfn.MAXIFS('Details local delivery'!Z:Z,'Details local delivery'!B:B,A2344)</f>
        <v>0</v>
      </c>
      <c r="L2344" s="96">
        <f>_xlfn.MAXIFS('Details local delivery'!AA:AA,'Details local delivery'!B:B,A2344)</f>
        <v>0</v>
      </c>
      <c r="M2344" s="96">
        <f>_xlfn.MAXIFS('Details local delivery'!AB:AB,'Details local delivery'!B:B,A2344)</f>
        <v>0</v>
      </c>
      <c r="N2344" s="104" t="e">
        <f t="shared" si="351"/>
        <v>#N/A</v>
      </c>
      <c r="O2344" s="104" t="e">
        <f t="shared" si="352"/>
        <v>#N/A</v>
      </c>
      <c r="P2344" s="99">
        <f t="shared" si="353"/>
        <v>0</v>
      </c>
      <c r="Q2344" s="100">
        <f t="shared" si="354"/>
        <v>0</v>
      </c>
      <c r="R2344" s="105" t="e">
        <f t="shared" si="355"/>
        <v>#DIV/0!</v>
      </c>
      <c r="S2344" s="101" t="e">
        <f t="shared" si="356"/>
        <v>#N/A</v>
      </c>
      <c r="T2344" s="102"/>
      <c r="U2344" s="107"/>
      <c r="V2344" s="5"/>
    </row>
    <row r="2345" spans="1:22" ht="15.6" hidden="1" x14ac:dyDescent="0.3">
      <c r="A2345" s="18"/>
      <c r="B2345" s="92" t="str">
        <f>+IFERROR(VLOOKUP(A2345,'Details local delivery'!B:C,2,0),"-")</f>
        <v>-</v>
      </c>
      <c r="C2345" s="93" t="str">
        <f t="shared" si="350"/>
        <v>-</v>
      </c>
      <c r="D2345" s="94" t="str">
        <f>+IFERROR(VLOOKUP(A2345,'Details local delivery'!B:E,4,0),"-")</f>
        <v>-</v>
      </c>
      <c r="E2345" s="94" t="e">
        <f>VLOOKUP(A2345,'Details local delivery'!B:L,11,0)</f>
        <v>#N/A</v>
      </c>
      <c r="F2345" s="94">
        <f>SUMIFS('Details local delivery'!M:M,'Details local delivery'!G:G,'RECAP Delivery Plan '!A2345)</f>
        <v>0</v>
      </c>
      <c r="G2345" s="94" t="e">
        <f>VLOOKUP(A2345,'Details local delivery'!B:J,9,0)</f>
        <v>#N/A</v>
      </c>
      <c r="H2345" s="95">
        <f>SUMIFS('Details local delivery'!K:K,'Details local delivery'!G:G,'RECAP Delivery Plan '!A2345)</f>
        <v>0</v>
      </c>
      <c r="I2345" s="96">
        <f>SUMIFS('Details local delivery'!Y:Y,'Details local delivery'!B:B,A:A)</f>
        <v>0</v>
      </c>
      <c r="J2345" s="97" t="e">
        <f>AVERAGEIFS('Details local delivery'!W:W,'Details local delivery'!B:B,A2345)</f>
        <v>#DIV/0!</v>
      </c>
      <c r="K2345" s="96">
        <f>_xlfn.MAXIFS('Details local delivery'!Z:Z,'Details local delivery'!B:B,A2345)</f>
        <v>0</v>
      </c>
      <c r="L2345" s="96">
        <f>_xlfn.MAXIFS('Details local delivery'!AA:AA,'Details local delivery'!B:B,A2345)</f>
        <v>0</v>
      </c>
      <c r="M2345" s="96">
        <f>_xlfn.MAXIFS('Details local delivery'!AB:AB,'Details local delivery'!B:B,A2345)</f>
        <v>0</v>
      </c>
      <c r="N2345" s="104" t="e">
        <f t="shared" si="351"/>
        <v>#N/A</v>
      </c>
      <c r="O2345" s="104" t="e">
        <f t="shared" si="352"/>
        <v>#N/A</v>
      </c>
      <c r="P2345" s="99">
        <f t="shared" si="353"/>
        <v>0</v>
      </c>
      <c r="Q2345" s="100">
        <f t="shared" si="354"/>
        <v>0</v>
      </c>
      <c r="R2345" s="105" t="e">
        <f t="shared" si="355"/>
        <v>#DIV/0!</v>
      </c>
      <c r="S2345" s="101" t="e">
        <f t="shared" si="356"/>
        <v>#N/A</v>
      </c>
      <c r="T2345" s="102"/>
      <c r="U2345" s="107"/>
      <c r="V2345" s="5"/>
    </row>
    <row r="2346" spans="1:22" ht="15.6" hidden="1" x14ac:dyDescent="0.3">
      <c r="A2346" s="18"/>
      <c r="B2346" s="92" t="str">
        <f>+IFERROR(VLOOKUP(A2346,'Details local delivery'!B:C,2,0),"-")</f>
        <v>-</v>
      </c>
      <c r="C2346" s="93" t="str">
        <f t="shared" si="350"/>
        <v>-</v>
      </c>
      <c r="D2346" s="94" t="str">
        <f>+IFERROR(VLOOKUP(A2346,'Details local delivery'!B:E,4,0),"-")</f>
        <v>-</v>
      </c>
      <c r="E2346" s="94" t="e">
        <f>VLOOKUP(A2346,'Details local delivery'!B:L,11,0)</f>
        <v>#N/A</v>
      </c>
      <c r="F2346" s="94">
        <f>SUMIFS('Details local delivery'!M:M,'Details local delivery'!G:G,'RECAP Delivery Plan '!A2346)</f>
        <v>0</v>
      </c>
      <c r="G2346" s="94" t="e">
        <f>VLOOKUP(A2346,'Details local delivery'!B:J,9,0)</f>
        <v>#N/A</v>
      </c>
      <c r="H2346" s="95">
        <f>SUMIFS('Details local delivery'!K:K,'Details local delivery'!G:G,'RECAP Delivery Plan '!A2346)</f>
        <v>0</v>
      </c>
      <c r="I2346" s="96">
        <f>SUMIFS('Details local delivery'!Y:Y,'Details local delivery'!B:B,A:A)</f>
        <v>0</v>
      </c>
      <c r="J2346" s="97" t="e">
        <f>AVERAGEIFS('Details local delivery'!W:W,'Details local delivery'!B:B,A2346)</f>
        <v>#DIV/0!</v>
      </c>
      <c r="K2346" s="96">
        <f>_xlfn.MAXIFS('Details local delivery'!Z:Z,'Details local delivery'!B:B,A2346)</f>
        <v>0</v>
      </c>
      <c r="L2346" s="96">
        <f>_xlfn.MAXIFS('Details local delivery'!AA:AA,'Details local delivery'!B:B,A2346)</f>
        <v>0</v>
      </c>
      <c r="M2346" s="96">
        <f>_xlfn.MAXIFS('Details local delivery'!AB:AB,'Details local delivery'!B:B,A2346)</f>
        <v>0</v>
      </c>
      <c r="N2346" s="104" t="e">
        <f t="shared" si="351"/>
        <v>#N/A</v>
      </c>
      <c r="O2346" s="104" t="e">
        <f t="shared" si="352"/>
        <v>#N/A</v>
      </c>
      <c r="P2346" s="99">
        <f t="shared" si="353"/>
        <v>0</v>
      </c>
      <c r="Q2346" s="100">
        <f t="shared" si="354"/>
        <v>0</v>
      </c>
      <c r="R2346" s="105" t="e">
        <f t="shared" si="355"/>
        <v>#DIV/0!</v>
      </c>
      <c r="S2346" s="101" t="e">
        <f t="shared" si="356"/>
        <v>#N/A</v>
      </c>
      <c r="T2346" s="102"/>
      <c r="U2346" s="107"/>
      <c r="V2346" s="5"/>
    </row>
    <row r="2347" spans="1:22" ht="15.6" hidden="1" x14ac:dyDescent="0.3">
      <c r="A2347" s="18"/>
      <c r="B2347" s="92" t="str">
        <f>+IFERROR(VLOOKUP(A2347,'Details local delivery'!B:C,2,0),"-")</f>
        <v>-</v>
      </c>
      <c r="C2347" s="93" t="str">
        <f t="shared" si="350"/>
        <v>-</v>
      </c>
      <c r="D2347" s="94" t="str">
        <f>+IFERROR(VLOOKUP(A2347,'Details local delivery'!B:E,4,0),"-")</f>
        <v>-</v>
      </c>
      <c r="E2347" s="94" t="e">
        <f>VLOOKUP(A2347,'Details local delivery'!B:L,11,0)</f>
        <v>#N/A</v>
      </c>
      <c r="F2347" s="94">
        <f>SUMIFS('Details local delivery'!M:M,'Details local delivery'!G:G,'RECAP Delivery Plan '!A2347)</f>
        <v>0</v>
      </c>
      <c r="G2347" s="94" t="e">
        <f>VLOOKUP(A2347,'Details local delivery'!B:J,9,0)</f>
        <v>#N/A</v>
      </c>
      <c r="H2347" s="95">
        <f>SUMIFS('Details local delivery'!K:K,'Details local delivery'!G:G,'RECAP Delivery Plan '!A2347)</f>
        <v>0</v>
      </c>
      <c r="I2347" s="96">
        <f>SUMIFS('Details local delivery'!Y:Y,'Details local delivery'!B:B,A:A)</f>
        <v>0</v>
      </c>
      <c r="J2347" s="97" t="e">
        <f>AVERAGEIFS('Details local delivery'!W:W,'Details local delivery'!B:B,A2347)</f>
        <v>#DIV/0!</v>
      </c>
      <c r="K2347" s="96">
        <f>_xlfn.MAXIFS('Details local delivery'!Z:Z,'Details local delivery'!B:B,A2347)</f>
        <v>0</v>
      </c>
      <c r="L2347" s="96">
        <f>_xlfn.MAXIFS('Details local delivery'!AA:AA,'Details local delivery'!B:B,A2347)</f>
        <v>0</v>
      </c>
      <c r="M2347" s="96">
        <f>_xlfn.MAXIFS('Details local delivery'!AB:AB,'Details local delivery'!B:B,A2347)</f>
        <v>0</v>
      </c>
      <c r="N2347" s="104" t="e">
        <f t="shared" si="351"/>
        <v>#N/A</v>
      </c>
      <c r="O2347" s="104" t="e">
        <f t="shared" si="352"/>
        <v>#N/A</v>
      </c>
      <c r="P2347" s="99">
        <f t="shared" si="353"/>
        <v>0</v>
      </c>
      <c r="Q2347" s="100">
        <f t="shared" si="354"/>
        <v>0</v>
      </c>
      <c r="R2347" s="105" t="e">
        <f t="shared" si="355"/>
        <v>#DIV/0!</v>
      </c>
      <c r="S2347" s="101" t="e">
        <f t="shared" si="356"/>
        <v>#N/A</v>
      </c>
      <c r="T2347" s="102"/>
      <c r="U2347" s="107"/>
      <c r="V2347" s="5"/>
    </row>
    <row r="2348" spans="1:22" ht="15.6" hidden="1" x14ac:dyDescent="0.3">
      <c r="A2348" s="18"/>
      <c r="B2348" s="92" t="str">
        <f>+IFERROR(VLOOKUP(A2348,'Details local delivery'!B:C,2,0),"-")</f>
        <v>-</v>
      </c>
      <c r="C2348" s="93" t="str">
        <f t="shared" si="350"/>
        <v>-</v>
      </c>
      <c r="D2348" s="94" t="str">
        <f>+IFERROR(VLOOKUP(A2348,'Details local delivery'!B:E,4,0),"-")</f>
        <v>-</v>
      </c>
      <c r="E2348" s="94" t="e">
        <f>VLOOKUP(A2348,'Details local delivery'!B:L,11,0)</f>
        <v>#N/A</v>
      </c>
      <c r="F2348" s="94">
        <f>SUMIFS('Details local delivery'!M:M,'Details local delivery'!G:G,'RECAP Delivery Plan '!A2348)</f>
        <v>0</v>
      </c>
      <c r="G2348" s="94" t="e">
        <f>VLOOKUP(A2348,'Details local delivery'!B:J,9,0)</f>
        <v>#N/A</v>
      </c>
      <c r="H2348" s="95">
        <f>SUMIFS('Details local delivery'!K:K,'Details local delivery'!G:G,'RECAP Delivery Plan '!A2348)</f>
        <v>0</v>
      </c>
      <c r="I2348" s="96">
        <f>SUMIFS('Details local delivery'!Y:Y,'Details local delivery'!B:B,A:A)</f>
        <v>0</v>
      </c>
      <c r="J2348" s="97" t="e">
        <f>AVERAGEIFS('Details local delivery'!W:W,'Details local delivery'!B:B,A2348)</f>
        <v>#DIV/0!</v>
      </c>
      <c r="K2348" s="96">
        <f>_xlfn.MAXIFS('Details local delivery'!Z:Z,'Details local delivery'!B:B,A2348)</f>
        <v>0</v>
      </c>
      <c r="L2348" s="96">
        <f>_xlfn.MAXIFS('Details local delivery'!AA:AA,'Details local delivery'!B:B,A2348)</f>
        <v>0</v>
      </c>
      <c r="M2348" s="96">
        <f>_xlfn.MAXIFS('Details local delivery'!AB:AB,'Details local delivery'!B:B,A2348)</f>
        <v>0</v>
      </c>
      <c r="N2348" s="104" t="e">
        <f t="shared" si="351"/>
        <v>#N/A</v>
      </c>
      <c r="O2348" s="104" t="e">
        <f t="shared" si="352"/>
        <v>#N/A</v>
      </c>
      <c r="P2348" s="99">
        <f t="shared" si="353"/>
        <v>0</v>
      </c>
      <c r="Q2348" s="100">
        <f t="shared" si="354"/>
        <v>0</v>
      </c>
      <c r="R2348" s="105" t="e">
        <f t="shared" si="355"/>
        <v>#DIV/0!</v>
      </c>
      <c r="S2348" s="101" t="e">
        <f t="shared" si="356"/>
        <v>#N/A</v>
      </c>
      <c r="T2348" s="102"/>
      <c r="U2348" s="107"/>
      <c r="V2348" s="5"/>
    </row>
    <row r="2349" spans="1:22" ht="15.6" hidden="1" x14ac:dyDescent="0.3">
      <c r="A2349" s="18"/>
      <c r="B2349" s="92" t="str">
        <f>+IFERROR(VLOOKUP(A2349,'Details local delivery'!B:C,2,0),"-")</f>
        <v>-</v>
      </c>
      <c r="C2349" s="93" t="str">
        <f t="shared" si="350"/>
        <v>-</v>
      </c>
      <c r="D2349" s="94" t="str">
        <f>+IFERROR(VLOOKUP(A2349,'Details local delivery'!B:E,4,0),"-")</f>
        <v>-</v>
      </c>
      <c r="E2349" s="94" t="e">
        <f>VLOOKUP(A2349,'Details local delivery'!B:L,11,0)</f>
        <v>#N/A</v>
      </c>
      <c r="F2349" s="94">
        <f>SUMIFS('Details local delivery'!M:M,'Details local delivery'!G:G,'RECAP Delivery Plan '!A2349)</f>
        <v>0</v>
      </c>
      <c r="G2349" s="94" t="e">
        <f>VLOOKUP(A2349,'Details local delivery'!B:J,9,0)</f>
        <v>#N/A</v>
      </c>
      <c r="H2349" s="95">
        <f>SUMIFS('Details local delivery'!K:K,'Details local delivery'!G:G,'RECAP Delivery Plan '!A2349)</f>
        <v>0</v>
      </c>
      <c r="I2349" s="96">
        <f>SUMIFS('Details local delivery'!Y:Y,'Details local delivery'!B:B,A:A)</f>
        <v>0</v>
      </c>
      <c r="J2349" s="97" t="e">
        <f>AVERAGEIFS('Details local delivery'!W:W,'Details local delivery'!B:B,A2349)</f>
        <v>#DIV/0!</v>
      </c>
      <c r="K2349" s="96">
        <f>_xlfn.MAXIFS('Details local delivery'!Z:Z,'Details local delivery'!B:B,A2349)</f>
        <v>0</v>
      </c>
      <c r="L2349" s="96">
        <f>_xlfn.MAXIFS('Details local delivery'!AA:AA,'Details local delivery'!B:B,A2349)</f>
        <v>0</v>
      </c>
      <c r="M2349" s="96">
        <f>_xlfn.MAXIFS('Details local delivery'!AB:AB,'Details local delivery'!B:B,A2349)</f>
        <v>0</v>
      </c>
      <c r="N2349" s="104" t="e">
        <f t="shared" si="351"/>
        <v>#N/A</v>
      </c>
      <c r="O2349" s="104" t="e">
        <f t="shared" si="352"/>
        <v>#N/A</v>
      </c>
      <c r="P2349" s="99">
        <f t="shared" si="353"/>
        <v>0</v>
      </c>
      <c r="Q2349" s="100">
        <f t="shared" si="354"/>
        <v>0</v>
      </c>
      <c r="R2349" s="105" t="e">
        <f t="shared" si="355"/>
        <v>#DIV/0!</v>
      </c>
      <c r="S2349" s="101" t="e">
        <f t="shared" si="356"/>
        <v>#N/A</v>
      </c>
      <c r="T2349" s="102"/>
      <c r="U2349" s="107"/>
      <c r="V2349" s="5"/>
    </row>
    <row r="2350" spans="1:22" ht="15.6" hidden="1" x14ac:dyDescent="0.3">
      <c r="A2350" s="18"/>
      <c r="B2350" s="92" t="str">
        <f>+IFERROR(VLOOKUP(A2350,'Details local delivery'!B:C,2,0),"-")</f>
        <v>-</v>
      </c>
      <c r="C2350" s="93" t="str">
        <f t="shared" si="350"/>
        <v>-</v>
      </c>
      <c r="D2350" s="94" t="str">
        <f>+IFERROR(VLOOKUP(A2350,'Details local delivery'!B:E,4,0),"-")</f>
        <v>-</v>
      </c>
      <c r="E2350" s="94" t="e">
        <f>VLOOKUP(A2350,'Details local delivery'!B:L,11,0)</f>
        <v>#N/A</v>
      </c>
      <c r="F2350" s="94">
        <f>SUMIFS('Details local delivery'!M:M,'Details local delivery'!G:G,'RECAP Delivery Plan '!A2350)</f>
        <v>0</v>
      </c>
      <c r="G2350" s="94" t="e">
        <f>VLOOKUP(A2350,'Details local delivery'!B:J,9,0)</f>
        <v>#N/A</v>
      </c>
      <c r="H2350" s="95">
        <f>SUMIFS('Details local delivery'!K:K,'Details local delivery'!G:G,'RECAP Delivery Plan '!A2350)</f>
        <v>0</v>
      </c>
      <c r="I2350" s="96">
        <f>SUMIFS('Details local delivery'!Y:Y,'Details local delivery'!B:B,A:A)</f>
        <v>0</v>
      </c>
      <c r="J2350" s="97" t="e">
        <f>AVERAGEIFS('Details local delivery'!W:W,'Details local delivery'!B:B,A2350)</f>
        <v>#DIV/0!</v>
      </c>
      <c r="K2350" s="96">
        <f>_xlfn.MAXIFS('Details local delivery'!Z:Z,'Details local delivery'!B:B,A2350)</f>
        <v>0</v>
      </c>
      <c r="L2350" s="96">
        <f>_xlfn.MAXIFS('Details local delivery'!AA:AA,'Details local delivery'!B:B,A2350)</f>
        <v>0</v>
      </c>
      <c r="M2350" s="96">
        <f>_xlfn.MAXIFS('Details local delivery'!AB:AB,'Details local delivery'!B:B,A2350)</f>
        <v>0</v>
      </c>
      <c r="N2350" s="104" t="e">
        <f t="shared" si="351"/>
        <v>#N/A</v>
      </c>
      <c r="O2350" s="104" t="e">
        <f t="shared" si="352"/>
        <v>#N/A</v>
      </c>
      <c r="P2350" s="99">
        <f t="shared" si="353"/>
        <v>0</v>
      </c>
      <c r="Q2350" s="100">
        <f t="shared" si="354"/>
        <v>0</v>
      </c>
      <c r="R2350" s="105" t="e">
        <f t="shared" si="355"/>
        <v>#DIV/0!</v>
      </c>
      <c r="S2350" s="101" t="e">
        <f t="shared" si="356"/>
        <v>#N/A</v>
      </c>
      <c r="T2350" s="102"/>
      <c r="U2350" s="107"/>
      <c r="V2350" s="5"/>
    </row>
    <row r="2351" spans="1:22" ht="15.6" hidden="1" x14ac:dyDescent="0.3">
      <c r="A2351" s="18"/>
      <c r="B2351" s="92" t="str">
        <f>+IFERROR(VLOOKUP(A2351,'Details local delivery'!B:C,2,0),"-")</f>
        <v>-</v>
      </c>
      <c r="C2351" s="93" t="str">
        <f t="shared" si="350"/>
        <v>-</v>
      </c>
      <c r="D2351" s="94" t="str">
        <f>+IFERROR(VLOOKUP(A2351,'Details local delivery'!B:E,4,0),"-")</f>
        <v>-</v>
      </c>
      <c r="E2351" s="94" t="e">
        <f>VLOOKUP(A2351,'Details local delivery'!B:L,11,0)</f>
        <v>#N/A</v>
      </c>
      <c r="F2351" s="94">
        <f>SUMIFS('Details local delivery'!M:M,'Details local delivery'!G:G,'RECAP Delivery Plan '!A2351)</f>
        <v>0</v>
      </c>
      <c r="G2351" s="94" t="e">
        <f>VLOOKUP(A2351,'Details local delivery'!B:J,9,0)</f>
        <v>#N/A</v>
      </c>
      <c r="H2351" s="95">
        <f>SUMIFS('Details local delivery'!K:K,'Details local delivery'!G:G,'RECAP Delivery Plan '!A2351)</f>
        <v>0</v>
      </c>
      <c r="I2351" s="96">
        <f>SUMIFS('Details local delivery'!Y:Y,'Details local delivery'!B:B,A:A)</f>
        <v>0</v>
      </c>
      <c r="J2351" s="97" t="e">
        <f>AVERAGEIFS('Details local delivery'!W:W,'Details local delivery'!B:B,A2351)</f>
        <v>#DIV/0!</v>
      </c>
      <c r="K2351" s="96">
        <f>_xlfn.MAXIFS('Details local delivery'!Z:Z,'Details local delivery'!B:B,A2351)</f>
        <v>0</v>
      </c>
      <c r="L2351" s="96">
        <f>_xlfn.MAXIFS('Details local delivery'!AA:AA,'Details local delivery'!B:B,A2351)</f>
        <v>0</v>
      </c>
      <c r="M2351" s="96">
        <f>_xlfn.MAXIFS('Details local delivery'!AB:AB,'Details local delivery'!B:B,A2351)</f>
        <v>0</v>
      </c>
      <c r="N2351" s="104" t="e">
        <f t="shared" si="351"/>
        <v>#N/A</v>
      </c>
      <c r="O2351" s="104" t="e">
        <f t="shared" si="352"/>
        <v>#N/A</v>
      </c>
      <c r="P2351" s="99">
        <f t="shared" si="353"/>
        <v>0</v>
      </c>
      <c r="Q2351" s="100">
        <f t="shared" si="354"/>
        <v>0</v>
      </c>
      <c r="R2351" s="105" t="e">
        <f t="shared" si="355"/>
        <v>#DIV/0!</v>
      </c>
      <c r="S2351" s="101" t="e">
        <f t="shared" si="356"/>
        <v>#N/A</v>
      </c>
      <c r="T2351" s="102"/>
      <c r="U2351" s="107"/>
      <c r="V2351" s="5"/>
    </row>
    <row r="2352" spans="1:22" ht="15.6" hidden="1" x14ac:dyDescent="0.3">
      <c r="A2352" s="18"/>
      <c r="B2352" s="92" t="str">
        <f>+IFERROR(VLOOKUP(A2352,'Details local delivery'!B:C,2,0),"-")</f>
        <v>-</v>
      </c>
      <c r="C2352" s="93" t="str">
        <f t="shared" si="350"/>
        <v>-</v>
      </c>
      <c r="D2352" s="94" t="str">
        <f>+IFERROR(VLOOKUP(A2352,'Details local delivery'!B:E,4,0),"-")</f>
        <v>-</v>
      </c>
      <c r="E2352" s="94" t="e">
        <f>VLOOKUP(A2352,'Details local delivery'!B:L,11,0)</f>
        <v>#N/A</v>
      </c>
      <c r="F2352" s="94">
        <f>SUMIFS('Details local delivery'!M:M,'Details local delivery'!G:G,'RECAP Delivery Plan '!A2352)</f>
        <v>0</v>
      </c>
      <c r="G2352" s="94" t="e">
        <f>VLOOKUP(A2352,'Details local delivery'!B:J,9,0)</f>
        <v>#N/A</v>
      </c>
      <c r="H2352" s="95">
        <f>SUMIFS('Details local delivery'!K:K,'Details local delivery'!G:G,'RECAP Delivery Plan '!A2352)</f>
        <v>0</v>
      </c>
      <c r="I2352" s="96">
        <f>SUMIFS('Details local delivery'!Y:Y,'Details local delivery'!B:B,A:A)</f>
        <v>0</v>
      </c>
      <c r="J2352" s="97" t="e">
        <f>AVERAGEIFS('Details local delivery'!W:W,'Details local delivery'!B:B,A2352)</f>
        <v>#DIV/0!</v>
      </c>
      <c r="K2352" s="96">
        <f>_xlfn.MAXIFS('Details local delivery'!Z:Z,'Details local delivery'!B:B,A2352)</f>
        <v>0</v>
      </c>
      <c r="L2352" s="96">
        <f>_xlfn.MAXIFS('Details local delivery'!AA:AA,'Details local delivery'!B:B,A2352)</f>
        <v>0</v>
      </c>
      <c r="M2352" s="96">
        <f>_xlfn.MAXIFS('Details local delivery'!AB:AB,'Details local delivery'!B:B,A2352)</f>
        <v>0</v>
      </c>
      <c r="N2352" s="104" t="e">
        <f t="shared" si="351"/>
        <v>#N/A</v>
      </c>
      <c r="O2352" s="104" t="e">
        <f t="shared" si="352"/>
        <v>#N/A</v>
      </c>
      <c r="P2352" s="99">
        <f t="shared" si="353"/>
        <v>0</v>
      </c>
      <c r="Q2352" s="100">
        <f t="shared" si="354"/>
        <v>0</v>
      </c>
      <c r="R2352" s="105" t="e">
        <f t="shared" si="355"/>
        <v>#DIV/0!</v>
      </c>
      <c r="S2352" s="101" t="e">
        <f t="shared" si="356"/>
        <v>#N/A</v>
      </c>
      <c r="T2352" s="102"/>
      <c r="U2352" s="107"/>
      <c r="V2352" s="5"/>
    </row>
    <row r="2353" spans="1:22" ht="15.6" hidden="1" x14ac:dyDescent="0.3">
      <c r="A2353" s="18"/>
      <c r="B2353" s="92" t="str">
        <f>+IFERROR(VLOOKUP(A2353,'Details local delivery'!B:C,2,0),"-")</f>
        <v>-</v>
      </c>
      <c r="C2353" s="93" t="str">
        <f t="shared" si="350"/>
        <v>-</v>
      </c>
      <c r="D2353" s="94" t="str">
        <f>+IFERROR(VLOOKUP(A2353,'Details local delivery'!B:E,4,0),"-")</f>
        <v>-</v>
      </c>
      <c r="E2353" s="94" t="e">
        <f>VLOOKUP(A2353,'Details local delivery'!B:L,11,0)</f>
        <v>#N/A</v>
      </c>
      <c r="F2353" s="94">
        <f>SUMIFS('Details local delivery'!M:M,'Details local delivery'!G:G,'RECAP Delivery Plan '!A2353)</f>
        <v>0</v>
      </c>
      <c r="G2353" s="94" t="e">
        <f>VLOOKUP(A2353,'Details local delivery'!B:J,9,0)</f>
        <v>#N/A</v>
      </c>
      <c r="H2353" s="95">
        <f>SUMIFS('Details local delivery'!K:K,'Details local delivery'!G:G,'RECAP Delivery Plan '!A2353)</f>
        <v>0</v>
      </c>
      <c r="I2353" s="96">
        <f>SUMIFS('Details local delivery'!Y:Y,'Details local delivery'!B:B,A:A)</f>
        <v>0</v>
      </c>
      <c r="J2353" s="97" t="e">
        <f>AVERAGEIFS('Details local delivery'!W:W,'Details local delivery'!B:B,A2353)</f>
        <v>#DIV/0!</v>
      </c>
      <c r="K2353" s="96">
        <f>_xlfn.MAXIFS('Details local delivery'!Z:Z,'Details local delivery'!B:B,A2353)</f>
        <v>0</v>
      </c>
      <c r="L2353" s="96">
        <f>_xlfn.MAXIFS('Details local delivery'!AA:AA,'Details local delivery'!B:B,A2353)</f>
        <v>0</v>
      </c>
      <c r="M2353" s="96">
        <f>_xlfn.MAXIFS('Details local delivery'!AB:AB,'Details local delivery'!B:B,A2353)</f>
        <v>0</v>
      </c>
      <c r="N2353" s="104" t="e">
        <f t="shared" si="351"/>
        <v>#N/A</v>
      </c>
      <c r="O2353" s="104" t="e">
        <f t="shared" si="352"/>
        <v>#N/A</v>
      </c>
      <c r="P2353" s="99">
        <f t="shared" si="353"/>
        <v>0</v>
      </c>
      <c r="Q2353" s="100">
        <f t="shared" si="354"/>
        <v>0</v>
      </c>
      <c r="R2353" s="105" t="e">
        <f t="shared" si="355"/>
        <v>#DIV/0!</v>
      </c>
      <c r="S2353" s="101" t="e">
        <f t="shared" si="356"/>
        <v>#N/A</v>
      </c>
      <c r="T2353" s="102"/>
      <c r="U2353" s="107"/>
      <c r="V2353" s="5"/>
    </row>
    <row r="2354" spans="1:22" ht="15.6" hidden="1" x14ac:dyDescent="0.3">
      <c r="A2354" s="18"/>
      <c r="B2354" s="92" t="str">
        <f>+IFERROR(VLOOKUP(A2354,'Details local delivery'!B:C,2,0),"-")</f>
        <v>-</v>
      </c>
      <c r="C2354" s="93" t="str">
        <f t="shared" si="350"/>
        <v>-</v>
      </c>
      <c r="D2354" s="94" t="str">
        <f>+IFERROR(VLOOKUP(A2354,'Details local delivery'!B:E,4,0),"-")</f>
        <v>-</v>
      </c>
      <c r="E2354" s="94" t="e">
        <f>VLOOKUP(A2354,'Details local delivery'!B:L,11,0)</f>
        <v>#N/A</v>
      </c>
      <c r="F2354" s="94">
        <f>SUMIFS('Details local delivery'!M:M,'Details local delivery'!G:G,'RECAP Delivery Plan '!A2354)</f>
        <v>0</v>
      </c>
      <c r="G2354" s="94" t="e">
        <f>VLOOKUP(A2354,'Details local delivery'!B:J,9,0)</f>
        <v>#N/A</v>
      </c>
      <c r="H2354" s="95">
        <f>SUMIFS('Details local delivery'!K:K,'Details local delivery'!G:G,'RECAP Delivery Plan '!A2354)</f>
        <v>0</v>
      </c>
      <c r="I2354" s="96">
        <f>SUMIFS('Details local delivery'!Y:Y,'Details local delivery'!B:B,A:A)</f>
        <v>0</v>
      </c>
      <c r="J2354" s="97" t="e">
        <f>AVERAGEIFS('Details local delivery'!W:W,'Details local delivery'!B:B,A2354)</f>
        <v>#DIV/0!</v>
      </c>
      <c r="K2354" s="96">
        <f>_xlfn.MAXIFS('Details local delivery'!Z:Z,'Details local delivery'!B:B,A2354)</f>
        <v>0</v>
      </c>
      <c r="L2354" s="96">
        <f>_xlfn.MAXIFS('Details local delivery'!AA:AA,'Details local delivery'!B:B,A2354)</f>
        <v>0</v>
      </c>
      <c r="M2354" s="96">
        <f>_xlfn.MAXIFS('Details local delivery'!AB:AB,'Details local delivery'!B:B,A2354)</f>
        <v>0</v>
      </c>
      <c r="N2354" s="104" t="e">
        <f t="shared" si="351"/>
        <v>#N/A</v>
      </c>
      <c r="O2354" s="104" t="e">
        <f t="shared" si="352"/>
        <v>#N/A</v>
      </c>
      <c r="P2354" s="99">
        <f t="shared" si="353"/>
        <v>0</v>
      </c>
      <c r="Q2354" s="100">
        <f t="shared" si="354"/>
        <v>0</v>
      </c>
      <c r="R2354" s="105" t="e">
        <f t="shared" si="355"/>
        <v>#DIV/0!</v>
      </c>
      <c r="S2354" s="101" t="e">
        <f t="shared" si="356"/>
        <v>#N/A</v>
      </c>
      <c r="T2354" s="102"/>
      <c r="U2354" s="107"/>
      <c r="V2354" s="5"/>
    </row>
    <row r="2355" spans="1:22" ht="15.6" hidden="1" x14ac:dyDescent="0.3">
      <c r="A2355" s="18"/>
      <c r="B2355" s="92" t="str">
        <f>+IFERROR(VLOOKUP(A2355,'Details local delivery'!B:C,2,0),"-")</f>
        <v>-</v>
      </c>
      <c r="C2355" s="93" t="str">
        <f t="shared" si="350"/>
        <v>-</v>
      </c>
      <c r="D2355" s="94" t="str">
        <f>+IFERROR(VLOOKUP(A2355,'Details local delivery'!B:E,4,0),"-")</f>
        <v>-</v>
      </c>
      <c r="E2355" s="94" t="e">
        <f>VLOOKUP(A2355,'Details local delivery'!B:L,11,0)</f>
        <v>#N/A</v>
      </c>
      <c r="F2355" s="94">
        <f>SUMIFS('Details local delivery'!M:M,'Details local delivery'!G:G,'RECAP Delivery Plan '!A2355)</f>
        <v>0</v>
      </c>
      <c r="G2355" s="94" t="e">
        <f>VLOOKUP(A2355,'Details local delivery'!B:J,9,0)</f>
        <v>#N/A</v>
      </c>
      <c r="H2355" s="95">
        <f>SUMIFS('Details local delivery'!K:K,'Details local delivery'!G:G,'RECAP Delivery Plan '!A2355)</f>
        <v>0</v>
      </c>
      <c r="I2355" s="96">
        <f>SUMIFS('Details local delivery'!Y:Y,'Details local delivery'!B:B,A:A)</f>
        <v>0</v>
      </c>
      <c r="J2355" s="97" t="e">
        <f>AVERAGEIFS('Details local delivery'!W:W,'Details local delivery'!B:B,A2355)</f>
        <v>#DIV/0!</v>
      </c>
      <c r="K2355" s="96">
        <f>_xlfn.MAXIFS('Details local delivery'!Z:Z,'Details local delivery'!B:B,A2355)</f>
        <v>0</v>
      </c>
      <c r="L2355" s="96">
        <f>_xlfn.MAXIFS('Details local delivery'!AA:AA,'Details local delivery'!B:B,A2355)</f>
        <v>0</v>
      </c>
      <c r="M2355" s="96">
        <f>_xlfn.MAXIFS('Details local delivery'!AB:AB,'Details local delivery'!B:B,A2355)</f>
        <v>0</v>
      </c>
      <c r="N2355" s="104" t="e">
        <f t="shared" si="351"/>
        <v>#N/A</v>
      </c>
      <c r="O2355" s="104" t="e">
        <f t="shared" si="352"/>
        <v>#N/A</v>
      </c>
      <c r="P2355" s="99">
        <f t="shared" si="353"/>
        <v>0</v>
      </c>
      <c r="Q2355" s="100">
        <f t="shared" si="354"/>
        <v>0</v>
      </c>
      <c r="R2355" s="105" t="e">
        <f t="shared" si="355"/>
        <v>#DIV/0!</v>
      </c>
      <c r="S2355" s="101" t="e">
        <f t="shared" si="356"/>
        <v>#N/A</v>
      </c>
      <c r="T2355" s="102"/>
      <c r="U2355" s="107"/>
      <c r="V2355" s="5"/>
    </row>
    <row r="2356" spans="1:22" ht="15.6" hidden="1" x14ac:dyDescent="0.3">
      <c r="A2356" s="18"/>
      <c r="B2356" s="92" t="str">
        <f>+IFERROR(VLOOKUP(A2356,'Details local delivery'!B:C,2,0),"-")</f>
        <v>-</v>
      </c>
      <c r="C2356" s="93" t="str">
        <f t="shared" si="350"/>
        <v>-</v>
      </c>
      <c r="D2356" s="94" t="str">
        <f>+IFERROR(VLOOKUP(A2356,'Details local delivery'!B:E,4,0),"-")</f>
        <v>-</v>
      </c>
      <c r="E2356" s="94" t="e">
        <f>VLOOKUP(A2356,'Details local delivery'!B:L,11,0)</f>
        <v>#N/A</v>
      </c>
      <c r="F2356" s="94">
        <f>SUMIFS('Details local delivery'!M:M,'Details local delivery'!G:G,'RECAP Delivery Plan '!A2356)</f>
        <v>0</v>
      </c>
      <c r="G2356" s="94" t="e">
        <f>VLOOKUP(A2356,'Details local delivery'!B:J,9,0)</f>
        <v>#N/A</v>
      </c>
      <c r="H2356" s="95">
        <f>SUMIFS('Details local delivery'!K:K,'Details local delivery'!G:G,'RECAP Delivery Plan '!A2356)</f>
        <v>0</v>
      </c>
      <c r="I2356" s="96">
        <f>SUMIFS('Details local delivery'!Y:Y,'Details local delivery'!B:B,A:A)</f>
        <v>0</v>
      </c>
      <c r="J2356" s="97" t="e">
        <f>AVERAGEIFS('Details local delivery'!W:W,'Details local delivery'!B:B,A2356)</f>
        <v>#DIV/0!</v>
      </c>
      <c r="K2356" s="96">
        <f>_xlfn.MAXIFS('Details local delivery'!Z:Z,'Details local delivery'!B:B,A2356)</f>
        <v>0</v>
      </c>
      <c r="L2356" s="96">
        <f>_xlfn.MAXIFS('Details local delivery'!AA:AA,'Details local delivery'!B:B,A2356)</f>
        <v>0</v>
      </c>
      <c r="M2356" s="96">
        <f>_xlfn.MAXIFS('Details local delivery'!AB:AB,'Details local delivery'!B:B,A2356)</f>
        <v>0</v>
      </c>
      <c r="N2356" s="104" t="e">
        <f t="shared" si="351"/>
        <v>#N/A</v>
      </c>
      <c r="O2356" s="104" t="e">
        <f t="shared" si="352"/>
        <v>#N/A</v>
      </c>
      <c r="P2356" s="99">
        <f t="shared" si="353"/>
        <v>0</v>
      </c>
      <c r="Q2356" s="100">
        <f t="shared" si="354"/>
        <v>0</v>
      </c>
      <c r="R2356" s="105" t="e">
        <f t="shared" si="355"/>
        <v>#DIV/0!</v>
      </c>
      <c r="S2356" s="101" t="e">
        <f t="shared" si="356"/>
        <v>#N/A</v>
      </c>
      <c r="T2356" s="102"/>
      <c r="U2356" s="107"/>
      <c r="V2356" s="5"/>
    </row>
    <row r="2357" spans="1:22" ht="15.6" hidden="1" x14ac:dyDescent="0.3">
      <c r="A2357" s="18"/>
      <c r="B2357" s="92" t="str">
        <f>+IFERROR(VLOOKUP(A2357,'Details local delivery'!B:C,2,0),"-")</f>
        <v>-</v>
      </c>
      <c r="C2357" s="93" t="str">
        <f t="shared" si="350"/>
        <v>-</v>
      </c>
      <c r="D2357" s="94" t="str">
        <f>+IFERROR(VLOOKUP(A2357,'Details local delivery'!B:E,4,0),"-")</f>
        <v>-</v>
      </c>
      <c r="E2357" s="94" t="e">
        <f>VLOOKUP(A2357,'Details local delivery'!B:L,11,0)</f>
        <v>#N/A</v>
      </c>
      <c r="F2357" s="94">
        <f>SUMIFS('Details local delivery'!M:M,'Details local delivery'!G:G,'RECAP Delivery Plan '!A2357)</f>
        <v>0</v>
      </c>
      <c r="G2357" s="94" t="e">
        <f>VLOOKUP(A2357,'Details local delivery'!B:J,9,0)</f>
        <v>#N/A</v>
      </c>
      <c r="H2357" s="95">
        <f>SUMIFS('Details local delivery'!K:K,'Details local delivery'!G:G,'RECAP Delivery Plan '!A2357)</f>
        <v>0</v>
      </c>
      <c r="I2357" s="96">
        <f>SUMIFS('Details local delivery'!Y:Y,'Details local delivery'!B:B,A:A)</f>
        <v>0</v>
      </c>
      <c r="J2357" s="97" t="e">
        <f>AVERAGEIFS('Details local delivery'!W:W,'Details local delivery'!B:B,A2357)</f>
        <v>#DIV/0!</v>
      </c>
      <c r="K2357" s="96">
        <f>_xlfn.MAXIFS('Details local delivery'!Z:Z,'Details local delivery'!B:B,A2357)</f>
        <v>0</v>
      </c>
      <c r="L2357" s="96">
        <f>_xlfn.MAXIFS('Details local delivery'!AA:AA,'Details local delivery'!B:B,A2357)</f>
        <v>0</v>
      </c>
      <c r="M2357" s="96">
        <f>_xlfn.MAXIFS('Details local delivery'!AB:AB,'Details local delivery'!B:B,A2357)</f>
        <v>0</v>
      </c>
      <c r="N2357" s="104" t="e">
        <f t="shared" si="351"/>
        <v>#N/A</v>
      </c>
      <c r="O2357" s="104" t="e">
        <f t="shared" si="352"/>
        <v>#N/A</v>
      </c>
      <c r="P2357" s="99">
        <f t="shared" si="353"/>
        <v>0</v>
      </c>
      <c r="Q2357" s="100">
        <f t="shared" si="354"/>
        <v>0</v>
      </c>
      <c r="R2357" s="105" t="e">
        <f t="shared" si="355"/>
        <v>#DIV/0!</v>
      </c>
      <c r="S2357" s="101" t="e">
        <f t="shared" si="356"/>
        <v>#N/A</v>
      </c>
      <c r="T2357" s="102"/>
      <c r="U2357" s="107"/>
      <c r="V2357" s="5"/>
    </row>
    <row r="2358" spans="1:22" ht="15.6" hidden="1" x14ac:dyDescent="0.3">
      <c r="A2358" s="18"/>
      <c r="B2358" s="92" t="str">
        <f>+IFERROR(VLOOKUP(A2358,'Details local delivery'!B:C,2,0),"-")</f>
        <v>-</v>
      </c>
      <c r="C2358" s="93" t="str">
        <f t="shared" si="350"/>
        <v>-</v>
      </c>
      <c r="D2358" s="94" t="str">
        <f>+IFERROR(VLOOKUP(A2358,'Details local delivery'!B:E,4,0),"-")</f>
        <v>-</v>
      </c>
      <c r="E2358" s="94" t="e">
        <f>VLOOKUP(A2358,'Details local delivery'!B:L,11,0)</f>
        <v>#N/A</v>
      </c>
      <c r="F2358" s="94">
        <f>SUMIFS('Details local delivery'!M:M,'Details local delivery'!G:G,'RECAP Delivery Plan '!A2358)</f>
        <v>0</v>
      </c>
      <c r="G2358" s="94" t="e">
        <f>VLOOKUP(A2358,'Details local delivery'!B:J,9,0)</f>
        <v>#N/A</v>
      </c>
      <c r="H2358" s="95">
        <f>SUMIFS('Details local delivery'!K:K,'Details local delivery'!G:G,'RECAP Delivery Plan '!A2358)</f>
        <v>0</v>
      </c>
      <c r="I2358" s="96">
        <f>SUMIFS('Details local delivery'!Y:Y,'Details local delivery'!B:B,A:A)</f>
        <v>0</v>
      </c>
      <c r="J2358" s="97" t="e">
        <f>AVERAGEIFS('Details local delivery'!W:W,'Details local delivery'!B:B,A2358)</f>
        <v>#DIV/0!</v>
      </c>
      <c r="K2358" s="96">
        <f>_xlfn.MAXIFS('Details local delivery'!Z:Z,'Details local delivery'!B:B,A2358)</f>
        <v>0</v>
      </c>
      <c r="L2358" s="96">
        <f>_xlfn.MAXIFS('Details local delivery'!AA:AA,'Details local delivery'!B:B,A2358)</f>
        <v>0</v>
      </c>
      <c r="M2358" s="96">
        <f>_xlfn.MAXIFS('Details local delivery'!AB:AB,'Details local delivery'!B:B,A2358)</f>
        <v>0</v>
      </c>
      <c r="N2358" s="104" t="e">
        <f t="shared" si="351"/>
        <v>#N/A</v>
      </c>
      <c r="O2358" s="104" t="e">
        <f t="shared" si="352"/>
        <v>#N/A</v>
      </c>
      <c r="P2358" s="99">
        <f t="shared" si="353"/>
        <v>0</v>
      </c>
      <c r="Q2358" s="100">
        <f t="shared" si="354"/>
        <v>0</v>
      </c>
      <c r="R2358" s="105" t="e">
        <f t="shared" si="355"/>
        <v>#DIV/0!</v>
      </c>
      <c r="S2358" s="101" t="e">
        <f t="shared" si="356"/>
        <v>#N/A</v>
      </c>
      <c r="T2358" s="102"/>
      <c r="U2358" s="107"/>
      <c r="V2358" s="5"/>
    </row>
    <row r="2359" spans="1:22" ht="15.6" hidden="1" x14ac:dyDescent="0.3">
      <c r="A2359" s="18"/>
      <c r="B2359" s="92" t="str">
        <f>+IFERROR(VLOOKUP(A2359,'Details local delivery'!B:C,2,0),"-")</f>
        <v>-</v>
      </c>
      <c r="C2359" s="93" t="str">
        <f t="shared" si="350"/>
        <v>-</v>
      </c>
      <c r="D2359" s="94" t="str">
        <f>+IFERROR(VLOOKUP(A2359,'Details local delivery'!B:E,4,0),"-")</f>
        <v>-</v>
      </c>
      <c r="E2359" s="94" t="e">
        <f>VLOOKUP(A2359,'Details local delivery'!B:L,11,0)</f>
        <v>#N/A</v>
      </c>
      <c r="F2359" s="94">
        <f>SUMIFS('Details local delivery'!M:M,'Details local delivery'!G:G,'RECAP Delivery Plan '!A2359)</f>
        <v>0</v>
      </c>
      <c r="G2359" s="94" t="e">
        <f>VLOOKUP(A2359,'Details local delivery'!B:J,9,0)</f>
        <v>#N/A</v>
      </c>
      <c r="H2359" s="95">
        <f>SUMIFS('Details local delivery'!K:K,'Details local delivery'!G:G,'RECAP Delivery Plan '!A2359)</f>
        <v>0</v>
      </c>
      <c r="I2359" s="96">
        <f>SUMIFS('Details local delivery'!Y:Y,'Details local delivery'!B:B,A:A)</f>
        <v>0</v>
      </c>
      <c r="J2359" s="97" t="e">
        <f>AVERAGEIFS('Details local delivery'!W:W,'Details local delivery'!B:B,A2359)</f>
        <v>#DIV/0!</v>
      </c>
      <c r="K2359" s="96">
        <f>_xlfn.MAXIFS('Details local delivery'!Z:Z,'Details local delivery'!B:B,A2359)</f>
        <v>0</v>
      </c>
      <c r="L2359" s="96">
        <f>_xlfn.MAXIFS('Details local delivery'!AA:AA,'Details local delivery'!B:B,A2359)</f>
        <v>0</v>
      </c>
      <c r="M2359" s="96">
        <f>_xlfn.MAXIFS('Details local delivery'!AB:AB,'Details local delivery'!B:B,A2359)</f>
        <v>0</v>
      </c>
      <c r="N2359" s="104" t="e">
        <f t="shared" si="351"/>
        <v>#N/A</v>
      </c>
      <c r="O2359" s="104" t="e">
        <f t="shared" si="352"/>
        <v>#N/A</v>
      </c>
      <c r="P2359" s="99">
        <f t="shared" si="353"/>
        <v>0</v>
      </c>
      <c r="Q2359" s="100">
        <f t="shared" si="354"/>
        <v>0</v>
      </c>
      <c r="R2359" s="105" t="e">
        <f t="shared" si="355"/>
        <v>#DIV/0!</v>
      </c>
      <c r="S2359" s="101" t="e">
        <f t="shared" si="356"/>
        <v>#N/A</v>
      </c>
      <c r="T2359" s="102"/>
      <c r="U2359" s="107"/>
      <c r="V2359" s="5"/>
    </row>
    <row r="2360" spans="1:22" ht="15.6" hidden="1" x14ac:dyDescent="0.3">
      <c r="A2360" s="18"/>
      <c r="B2360" s="92" t="str">
        <f>+IFERROR(VLOOKUP(A2360,'Details local delivery'!B:C,2,0),"-")</f>
        <v>-</v>
      </c>
      <c r="C2360" s="93" t="str">
        <f t="shared" si="350"/>
        <v>-</v>
      </c>
      <c r="D2360" s="94" t="str">
        <f>+IFERROR(VLOOKUP(A2360,'Details local delivery'!B:E,4,0),"-")</f>
        <v>-</v>
      </c>
      <c r="E2360" s="94" t="e">
        <f>VLOOKUP(A2360,'Details local delivery'!B:L,11,0)</f>
        <v>#N/A</v>
      </c>
      <c r="F2360" s="94">
        <f>SUMIFS('Details local delivery'!M:M,'Details local delivery'!G:G,'RECAP Delivery Plan '!A2360)</f>
        <v>0</v>
      </c>
      <c r="G2360" s="94" t="e">
        <f>VLOOKUP(A2360,'Details local delivery'!B:J,9,0)</f>
        <v>#N/A</v>
      </c>
      <c r="H2360" s="95">
        <f>SUMIFS('Details local delivery'!K:K,'Details local delivery'!G:G,'RECAP Delivery Plan '!A2360)</f>
        <v>0</v>
      </c>
      <c r="I2360" s="96">
        <f>SUMIFS('Details local delivery'!Y:Y,'Details local delivery'!B:B,A:A)</f>
        <v>0</v>
      </c>
      <c r="J2360" s="97" t="e">
        <f>AVERAGEIFS('Details local delivery'!W:W,'Details local delivery'!B:B,A2360)</f>
        <v>#DIV/0!</v>
      </c>
      <c r="K2360" s="96">
        <f>_xlfn.MAXIFS('Details local delivery'!Z:Z,'Details local delivery'!B:B,A2360)</f>
        <v>0</v>
      </c>
      <c r="L2360" s="96">
        <f>_xlfn.MAXIFS('Details local delivery'!AA:AA,'Details local delivery'!B:B,A2360)</f>
        <v>0</v>
      </c>
      <c r="M2360" s="96">
        <f>_xlfn.MAXIFS('Details local delivery'!AB:AB,'Details local delivery'!B:B,A2360)</f>
        <v>0</v>
      </c>
      <c r="N2360" s="104" t="e">
        <f t="shared" si="351"/>
        <v>#N/A</v>
      </c>
      <c r="O2360" s="104" t="e">
        <f t="shared" si="352"/>
        <v>#N/A</v>
      </c>
      <c r="P2360" s="99">
        <f t="shared" si="353"/>
        <v>0</v>
      </c>
      <c r="Q2360" s="100">
        <f t="shared" si="354"/>
        <v>0</v>
      </c>
      <c r="R2360" s="105" t="e">
        <f t="shared" si="355"/>
        <v>#DIV/0!</v>
      </c>
      <c r="S2360" s="101" t="e">
        <f t="shared" si="356"/>
        <v>#N/A</v>
      </c>
      <c r="T2360" s="102"/>
      <c r="U2360" s="107"/>
      <c r="V2360" s="5"/>
    </row>
    <row r="2361" spans="1:22" ht="15.6" hidden="1" x14ac:dyDescent="0.3">
      <c r="A2361" s="18"/>
      <c r="B2361" s="92" t="str">
        <f>+IFERROR(VLOOKUP(A2361,'Details local delivery'!B:C,2,0),"-")</f>
        <v>-</v>
      </c>
      <c r="C2361" s="93" t="str">
        <f t="shared" ref="C2361:C2424" si="357">B2361</f>
        <v>-</v>
      </c>
      <c r="D2361" s="94" t="str">
        <f>+IFERROR(VLOOKUP(A2361,'Details local delivery'!B:E,4,0),"-")</f>
        <v>-</v>
      </c>
      <c r="E2361" s="94" t="e">
        <f>VLOOKUP(A2361,'Details local delivery'!B:L,11,0)</f>
        <v>#N/A</v>
      </c>
      <c r="F2361" s="94">
        <f>SUMIFS('Details local delivery'!M:M,'Details local delivery'!G:G,'RECAP Delivery Plan '!A2361)</f>
        <v>0</v>
      </c>
      <c r="G2361" s="94" t="e">
        <f>VLOOKUP(A2361,'Details local delivery'!B:J,9,0)</f>
        <v>#N/A</v>
      </c>
      <c r="H2361" s="95">
        <f>SUMIFS('Details local delivery'!K:K,'Details local delivery'!G:G,'RECAP Delivery Plan '!A2361)</f>
        <v>0</v>
      </c>
      <c r="I2361" s="96">
        <f>SUMIFS('Details local delivery'!Y:Y,'Details local delivery'!B:B,A:A)</f>
        <v>0</v>
      </c>
      <c r="J2361" s="97" t="e">
        <f>AVERAGEIFS('Details local delivery'!W:W,'Details local delivery'!B:B,A2361)</f>
        <v>#DIV/0!</v>
      </c>
      <c r="K2361" s="96">
        <f>_xlfn.MAXIFS('Details local delivery'!Z:Z,'Details local delivery'!B:B,A2361)</f>
        <v>0</v>
      </c>
      <c r="L2361" s="96">
        <f>_xlfn.MAXIFS('Details local delivery'!AA:AA,'Details local delivery'!B:B,A2361)</f>
        <v>0</v>
      </c>
      <c r="M2361" s="96">
        <f>_xlfn.MAXIFS('Details local delivery'!AB:AB,'Details local delivery'!B:B,A2361)</f>
        <v>0</v>
      </c>
      <c r="N2361" s="104" t="e">
        <f t="shared" ref="N2361:N2424" si="358">+F2361/E2361</f>
        <v>#N/A</v>
      </c>
      <c r="O2361" s="104" t="e">
        <f t="shared" ref="O2361:O2424" si="359">+H2361/G2361</f>
        <v>#N/A</v>
      </c>
      <c r="P2361" s="99">
        <f t="shared" ref="P2361:P2424" si="360">K2361+L2361+M2361</f>
        <v>0</v>
      </c>
      <c r="Q2361" s="100">
        <f t="shared" ref="Q2361:Q2424" si="361">P2361+I2361</f>
        <v>0</v>
      </c>
      <c r="R2361" s="105" t="e">
        <f t="shared" ref="R2361:R2424" si="362">Q2361/P2361</f>
        <v>#DIV/0!</v>
      </c>
      <c r="S2361" s="101" t="e">
        <f t="shared" ref="S2361:S2424" si="363">MAX(N2361,O2361)</f>
        <v>#N/A</v>
      </c>
      <c r="T2361" s="102"/>
      <c r="U2361" s="107"/>
      <c r="V2361" s="5"/>
    </row>
    <row r="2362" spans="1:22" ht="15.6" hidden="1" x14ac:dyDescent="0.3">
      <c r="A2362" s="18"/>
      <c r="B2362" s="92" t="str">
        <f>+IFERROR(VLOOKUP(A2362,'Details local delivery'!B:C,2,0),"-")</f>
        <v>-</v>
      </c>
      <c r="C2362" s="93" t="str">
        <f t="shared" si="357"/>
        <v>-</v>
      </c>
      <c r="D2362" s="94" t="str">
        <f>+IFERROR(VLOOKUP(A2362,'Details local delivery'!B:E,4,0),"-")</f>
        <v>-</v>
      </c>
      <c r="E2362" s="94" t="e">
        <f>VLOOKUP(A2362,'Details local delivery'!B:L,11,0)</f>
        <v>#N/A</v>
      </c>
      <c r="F2362" s="94">
        <f>SUMIFS('Details local delivery'!M:M,'Details local delivery'!G:G,'RECAP Delivery Plan '!A2362)</f>
        <v>0</v>
      </c>
      <c r="G2362" s="94" t="e">
        <f>VLOOKUP(A2362,'Details local delivery'!B:J,9,0)</f>
        <v>#N/A</v>
      </c>
      <c r="H2362" s="95">
        <f>SUMIFS('Details local delivery'!K:K,'Details local delivery'!G:G,'RECAP Delivery Plan '!A2362)</f>
        <v>0</v>
      </c>
      <c r="I2362" s="96">
        <f>SUMIFS('Details local delivery'!Y:Y,'Details local delivery'!B:B,A:A)</f>
        <v>0</v>
      </c>
      <c r="J2362" s="97" t="e">
        <f>AVERAGEIFS('Details local delivery'!W:W,'Details local delivery'!B:B,A2362)</f>
        <v>#DIV/0!</v>
      </c>
      <c r="K2362" s="96">
        <f>_xlfn.MAXIFS('Details local delivery'!Z:Z,'Details local delivery'!B:B,A2362)</f>
        <v>0</v>
      </c>
      <c r="L2362" s="96">
        <f>_xlfn.MAXIFS('Details local delivery'!AA:AA,'Details local delivery'!B:B,A2362)</f>
        <v>0</v>
      </c>
      <c r="M2362" s="96">
        <f>_xlfn.MAXIFS('Details local delivery'!AB:AB,'Details local delivery'!B:B,A2362)</f>
        <v>0</v>
      </c>
      <c r="N2362" s="104" t="e">
        <f t="shared" si="358"/>
        <v>#N/A</v>
      </c>
      <c r="O2362" s="104" t="e">
        <f t="shared" si="359"/>
        <v>#N/A</v>
      </c>
      <c r="P2362" s="99">
        <f t="shared" si="360"/>
        <v>0</v>
      </c>
      <c r="Q2362" s="100">
        <f t="shared" si="361"/>
        <v>0</v>
      </c>
      <c r="R2362" s="105" t="e">
        <f t="shared" si="362"/>
        <v>#DIV/0!</v>
      </c>
      <c r="S2362" s="101" t="e">
        <f t="shared" si="363"/>
        <v>#N/A</v>
      </c>
      <c r="T2362" s="102"/>
      <c r="U2362" s="107"/>
      <c r="V2362" s="5"/>
    </row>
    <row r="2363" spans="1:22" ht="15.6" hidden="1" x14ac:dyDescent="0.3">
      <c r="A2363" s="18"/>
      <c r="B2363" s="92" t="str">
        <f>+IFERROR(VLOOKUP(A2363,'Details local delivery'!B:C,2,0),"-")</f>
        <v>-</v>
      </c>
      <c r="C2363" s="93" t="str">
        <f t="shared" si="357"/>
        <v>-</v>
      </c>
      <c r="D2363" s="94" t="str">
        <f>+IFERROR(VLOOKUP(A2363,'Details local delivery'!B:E,4,0),"-")</f>
        <v>-</v>
      </c>
      <c r="E2363" s="94" t="e">
        <f>VLOOKUP(A2363,'Details local delivery'!B:L,11,0)</f>
        <v>#N/A</v>
      </c>
      <c r="F2363" s="94">
        <f>SUMIFS('Details local delivery'!M:M,'Details local delivery'!G:G,'RECAP Delivery Plan '!A2363)</f>
        <v>0</v>
      </c>
      <c r="G2363" s="94" t="e">
        <f>VLOOKUP(A2363,'Details local delivery'!B:J,9,0)</f>
        <v>#N/A</v>
      </c>
      <c r="H2363" s="95">
        <f>SUMIFS('Details local delivery'!K:K,'Details local delivery'!G:G,'RECAP Delivery Plan '!A2363)</f>
        <v>0</v>
      </c>
      <c r="I2363" s="96">
        <f>SUMIFS('Details local delivery'!Y:Y,'Details local delivery'!B:B,A:A)</f>
        <v>0</v>
      </c>
      <c r="J2363" s="97" t="e">
        <f>AVERAGEIFS('Details local delivery'!W:W,'Details local delivery'!B:B,A2363)</f>
        <v>#DIV/0!</v>
      </c>
      <c r="K2363" s="96">
        <f>_xlfn.MAXIFS('Details local delivery'!Z:Z,'Details local delivery'!B:B,A2363)</f>
        <v>0</v>
      </c>
      <c r="L2363" s="96">
        <f>_xlfn.MAXIFS('Details local delivery'!AA:AA,'Details local delivery'!B:B,A2363)</f>
        <v>0</v>
      </c>
      <c r="M2363" s="96">
        <f>_xlfn.MAXIFS('Details local delivery'!AB:AB,'Details local delivery'!B:B,A2363)</f>
        <v>0</v>
      </c>
      <c r="N2363" s="104" t="e">
        <f t="shared" si="358"/>
        <v>#N/A</v>
      </c>
      <c r="O2363" s="104" t="e">
        <f t="shared" si="359"/>
        <v>#N/A</v>
      </c>
      <c r="P2363" s="99">
        <f t="shared" si="360"/>
        <v>0</v>
      </c>
      <c r="Q2363" s="100">
        <f t="shared" si="361"/>
        <v>0</v>
      </c>
      <c r="R2363" s="105" t="e">
        <f t="shared" si="362"/>
        <v>#DIV/0!</v>
      </c>
      <c r="S2363" s="101" t="e">
        <f t="shared" si="363"/>
        <v>#N/A</v>
      </c>
      <c r="T2363" s="102"/>
      <c r="U2363" s="107"/>
      <c r="V2363" s="5"/>
    </row>
    <row r="2364" spans="1:22" ht="15.6" hidden="1" x14ac:dyDescent="0.3">
      <c r="A2364" s="18"/>
      <c r="B2364" s="92" t="str">
        <f>+IFERROR(VLOOKUP(A2364,'Details local delivery'!B:C,2,0),"-")</f>
        <v>-</v>
      </c>
      <c r="C2364" s="93" t="str">
        <f t="shared" si="357"/>
        <v>-</v>
      </c>
      <c r="D2364" s="94" t="str">
        <f>+IFERROR(VLOOKUP(A2364,'Details local delivery'!B:E,4,0),"-")</f>
        <v>-</v>
      </c>
      <c r="E2364" s="94" t="e">
        <f>VLOOKUP(A2364,'Details local delivery'!B:L,11,0)</f>
        <v>#N/A</v>
      </c>
      <c r="F2364" s="94">
        <f>SUMIFS('Details local delivery'!M:M,'Details local delivery'!G:G,'RECAP Delivery Plan '!A2364)</f>
        <v>0</v>
      </c>
      <c r="G2364" s="94" t="e">
        <f>VLOOKUP(A2364,'Details local delivery'!B:J,9,0)</f>
        <v>#N/A</v>
      </c>
      <c r="H2364" s="95">
        <f>SUMIFS('Details local delivery'!K:K,'Details local delivery'!G:G,'RECAP Delivery Plan '!A2364)</f>
        <v>0</v>
      </c>
      <c r="I2364" s="96">
        <f>SUMIFS('Details local delivery'!Y:Y,'Details local delivery'!B:B,A:A)</f>
        <v>0</v>
      </c>
      <c r="J2364" s="97" t="e">
        <f>AVERAGEIFS('Details local delivery'!W:W,'Details local delivery'!B:B,A2364)</f>
        <v>#DIV/0!</v>
      </c>
      <c r="K2364" s="96">
        <f>_xlfn.MAXIFS('Details local delivery'!Z:Z,'Details local delivery'!B:B,A2364)</f>
        <v>0</v>
      </c>
      <c r="L2364" s="96">
        <f>_xlfn.MAXIFS('Details local delivery'!AA:AA,'Details local delivery'!B:B,A2364)</f>
        <v>0</v>
      </c>
      <c r="M2364" s="96">
        <f>_xlfn.MAXIFS('Details local delivery'!AB:AB,'Details local delivery'!B:B,A2364)</f>
        <v>0</v>
      </c>
      <c r="N2364" s="104" t="e">
        <f t="shared" si="358"/>
        <v>#N/A</v>
      </c>
      <c r="O2364" s="104" t="e">
        <f t="shared" si="359"/>
        <v>#N/A</v>
      </c>
      <c r="P2364" s="99">
        <f t="shared" si="360"/>
        <v>0</v>
      </c>
      <c r="Q2364" s="100">
        <f t="shared" si="361"/>
        <v>0</v>
      </c>
      <c r="R2364" s="105" t="e">
        <f t="shared" si="362"/>
        <v>#DIV/0!</v>
      </c>
      <c r="S2364" s="101" t="e">
        <f t="shared" si="363"/>
        <v>#N/A</v>
      </c>
      <c r="T2364" s="102"/>
      <c r="U2364" s="107"/>
      <c r="V2364" s="5"/>
    </row>
    <row r="2365" spans="1:22" ht="15.6" hidden="1" x14ac:dyDescent="0.3">
      <c r="A2365" s="18"/>
      <c r="B2365" s="92" t="str">
        <f>+IFERROR(VLOOKUP(A2365,'Details local delivery'!B:C,2,0),"-")</f>
        <v>-</v>
      </c>
      <c r="C2365" s="93" t="str">
        <f t="shared" si="357"/>
        <v>-</v>
      </c>
      <c r="D2365" s="94" t="str">
        <f>+IFERROR(VLOOKUP(A2365,'Details local delivery'!B:E,4,0),"-")</f>
        <v>-</v>
      </c>
      <c r="E2365" s="94" t="e">
        <f>VLOOKUP(A2365,'Details local delivery'!B:L,11,0)</f>
        <v>#N/A</v>
      </c>
      <c r="F2365" s="94">
        <f>SUMIFS('Details local delivery'!M:M,'Details local delivery'!G:G,'RECAP Delivery Plan '!A2365)</f>
        <v>0</v>
      </c>
      <c r="G2365" s="94" t="e">
        <f>VLOOKUP(A2365,'Details local delivery'!B:J,9,0)</f>
        <v>#N/A</v>
      </c>
      <c r="H2365" s="95">
        <f>SUMIFS('Details local delivery'!K:K,'Details local delivery'!G:G,'RECAP Delivery Plan '!A2365)</f>
        <v>0</v>
      </c>
      <c r="I2365" s="96">
        <f>SUMIFS('Details local delivery'!Y:Y,'Details local delivery'!B:B,A:A)</f>
        <v>0</v>
      </c>
      <c r="J2365" s="97" t="e">
        <f>AVERAGEIFS('Details local delivery'!W:W,'Details local delivery'!B:B,A2365)</f>
        <v>#DIV/0!</v>
      </c>
      <c r="K2365" s="96">
        <f>_xlfn.MAXIFS('Details local delivery'!Z:Z,'Details local delivery'!B:B,A2365)</f>
        <v>0</v>
      </c>
      <c r="L2365" s="96">
        <f>_xlfn.MAXIFS('Details local delivery'!AA:AA,'Details local delivery'!B:B,A2365)</f>
        <v>0</v>
      </c>
      <c r="M2365" s="96">
        <f>_xlfn.MAXIFS('Details local delivery'!AB:AB,'Details local delivery'!B:B,A2365)</f>
        <v>0</v>
      </c>
      <c r="N2365" s="104" t="e">
        <f t="shared" si="358"/>
        <v>#N/A</v>
      </c>
      <c r="O2365" s="104" t="e">
        <f t="shared" si="359"/>
        <v>#N/A</v>
      </c>
      <c r="P2365" s="99">
        <f t="shared" si="360"/>
        <v>0</v>
      </c>
      <c r="Q2365" s="100">
        <f t="shared" si="361"/>
        <v>0</v>
      </c>
      <c r="R2365" s="105" t="e">
        <f t="shared" si="362"/>
        <v>#DIV/0!</v>
      </c>
      <c r="S2365" s="101" t="e">
        <f t="shared" si="363"/>
        <v>#N/A</v>
      </c>
      <c r="T2365" s="102"/>
      <c r="U2365" s="107"/>
      <c r="V2365" s="5"/>
    </row>
    <row r="2366" spans="1:22" ht="15.6" hidden="1" x14ac:dyDescent="0.3">
      <c r="A2366" s="18"/>
      <c r="B2366" s="92" t="str">
        <f>+IFERROR(VLOOKUP(A2366,'Details local delivery'!B:C,2,0),"-")</f>
        <v>-</v>
      </c>
      <c r="C2366" s="93" t="str">
        <f t="shared" si="357"/>
        <v>-</v>
      </c>
      <c r="D2366" s="94" t="str">
        <f>+IFERROR(VLOOKUP(A2366,'Details local delivery'!B:E,4,0),"-")</f>
        <v>-</v>
      </c>
      <c r="E2366" s="94" t="e">
        <f>VLOOKUP(A2366,'Details local delivery'!B:L,11,0)</f>
        <v>#N/A</v>
      </c>
      <c r="F2366" s="94">
        <f>SUMIFS('Details local delivery'!M:M,'Details local delivery'!G:G,'RECAP Delivery Plan '!A2366)</f>
        <v>0</v>
      </c>
      <c r="G2366" s="94" t="e">
        <f>VLOOKUP(A2366,'Details local delivery'!B:J,9,0)</f>
        <v>#N/A</v>
      </c>
      <c r="H2366" s="95">
        <f>SUMIFS('Details local delivery'!K:K,'Details local delivery'!G:G,'RECAP Delivery Plan '!A2366)</f>
        <v>0</v>
      </c>
      <c r="I2366" s="96">
        <f>SUMIFS('Details local delivery'!Y:Y,'Details local delivery'!B:B,A:A)</f>
        <v>0</v>
      </c>
      <c r="J2366" s="97" t="e">
        <f>AVERAGEIFS('Details local delivery'!W:W,'Details local delivery'!B:B,A2366)</f>
        <v>#DIV/0!</v>
      </c>
      <c r="K2366" s="96">
        <f>_xlfn.MAXIFS('Details local delivery'!Z:Z,'Details local delivery'!B:B,A2366)</f>
        <v>0</v>
      </c>
      <c r="L2366" s="96">
        <f>_xlfn.MAXIFS('Details local delivery'!AA:AA,'Details local delivery'!B:B,A2366)</f>
        <v>0</v>
      </c>
      <c r="M2366" s="96">
        <f>_xlfn.MAXIFS('Details local delivery'!AB:AB,'Details local delivery'!B:B,A2366)</f>
        <v>0</v>
      </c>
      <c r="N2366" s="104" t="e">
        <f t="shared" si="358"/>
        <v>#N/A</v>
      </c>
      <c r="O2366" s="104" t="e">
        <f t="shared" si="359"/>
        <v>#N/A</v>
      </c>
      <c r="P2366" s="99">
        <f t="shared" si="360"/>
        <v>0</v>
      </c>
      <c r="Q2366" s="100">
        <f t="shared" si="361"/>
        <v>0</v>
      </c>
      <c r="R2366" s="105" t="e">
        <f t="shared" si="362"/>
        <v>#DIV/0!</v>
      </c>
      <c r="S2366" s="101" t="e">
        <f t="shared" si="363"/>
        <v>#N/A</v>
      </c>
      <c r="T2366" s="102"/>
      <c r="U2366" s="107"/>
      <c r="V2366" s="5"/>
    </row>
    <row r="2367" spans="1:22" ht="15.6" hidden="1" x14ac:dyDescent="0.3">
      <c r="A2367" s="18"/>
      <c r="B2367" s="92" t="str">
        <f>+IFERROR(VLOOKUP(A2367,'Details local delivery'!B:C,2,0),"-")</f>
        <v>-</v>
      </c>
      <c r="C2367" s="93" t="str">
        <f t="shared" si="357"/>
        <v>-</v>
      </c>
      <c r="D2367" s="94" t="str">
        <f>+IFERROR(VLOOKUP(A2367,'Details local delivery'!B:E,4,0),"-")</f>
        <v>-</v>
      </c>
      <c r="E2367" s="94" t="e">
        <f>VLOOKUP(A2367,'Details local delivery'!B:L,11,0)</f>
        <v>#N/A</v>
      </c>
      <c r="F2367" s="94">
        <f>SUMIFS('Details local delivery'!M:M,'Details local delivery'!G:G,'RECAP Delivery Plan '!A2367)</f>
        <v>0</v>
      </c>
      <c r="G2367" s="94" t="e">
        <f>VLOOKUP(A2367,'Details local delivery'!B:J,9,0)</f>
        <v>#N/A</v>
      </c>
      <c r="H2367" s="95">
        <f>SUMIFS('Details local delivery'!K:K,'Details local delivery'!G:G,'RECAP Delivery Plan '!A2367)</f>
        <v>0</v>
      </c>
      <c r="I2367" s="96">
        <f>SUMIFS('Details local delivery'!Y:Y,'Details local delivery'!B:B,A:A)</f>
        <v>0</v>
      </c>
      <c r="J2367" s="97" t="e">
        <f>AVERAGEIFS('Details local delivery'!W:W,'Details local delivery'!B:B,A2367)</f>
        <v>#DIV/0!</v>
      </c>
      <c r="K2367" s="96">
        <f>_xlfn.MAXIFS('Details local delivery'!Z:Z,'Details local delivery'!B:B,A2367)</f>
        <v>0</v>
      </c>
      <c r="L2367" s="96">
        <f>_xlfn.MAXIFS('Details local delivery'!AA:AA,'Details local delivery'!B:B,A2367)</f>
        <v>0</v>
      </c>
      <c r="M2367" s="96">
        <f>_xlfn.MAXIFS('Details local delivery'!AB:AB,'Details local delivery'!B:B,A2367)</f>
        <v>0</v>
      </c>
      <c r="N2367" s="104" t="e">
        <f t="shared" si="358"/>
        <v>#N/A</v>
      </c>
      <c r="O2367" s="104" t="e">
        <f t="shared" si="359"/>
        <v>#N/A</v>
      </c>
      <c r="P2367" s="99">
        <f t="shared" si="360"/>
        <v>0</v>
      </c>
      <c r="Q2367" s="100">
        <f t="shared" si="361"/>
        <v>0</v>
      </c>
      <c r="R2367" s="105" t="e">
        <f t="shared" si="362"/>
        <v>#DIV/0!</v>
      </c>
      <c r="S2367" s="101" t="e">
        <f t="shared" si="363"/>
        <v>#N/A</v>
      </c>
      <c r="T2367" s="102"/>
      <c r="U2367" s="107"/>
      <c r="V2367" s="5"/>
    </row>
    <row r="2368" spans="1:22" ht="15.6" hidden="1" x14ac:dyDescent="0.3">
      <c r="A2368" s="18"/>
      <c r="B2368" s="92" t="str">
        <f>+IFERROR(VLOOKUP(A2368,'Details local delivery'!B:C,2,0),"-")</f>
        <v>-</v>
      </c>
      <c r="C2368" s="93" t="str">
        <f t="shared" si="357"/>
        <v>-</v>
      </c>
      <c r="D2368" s="94" t="str">
        <f>+IFERROR(VLOOKUP(A2368,'Details local delivery'!B:E,4,0),"-")</f>
        <v>-</v>
      </c>
      <c r="E2368" s="94" t="e">
        <f>VLOOKUP(A2368,'Details local delivery'!B:L,11,0)</f>
        <v>#N/A</v>
      </c>
      <c r="F2368" s="94">
        <f>SUMIFS('Details local delivery'!M:M,'Details local delivery'!G:G,'RECAP Delivery Plan '!A2368)</f>
        <v>0</v>
      </c>
      <c r="G2368" s="94" t="e">
        <f>VLOOKUP(A2368,'Details local delivery'!B:J,9,0)</f>
        <v>#N/A</v>
      </c>
      <c r="H2368" s="95">
        <f>SUMIFS('Details local delivery'!K:K,'Details local delivery'!G:G,'RECAP Delivery Plan '!A2368)</f>
        <v>0</v>
      </c>
      <c r="I2368" s="96">
        <f>SUMIFS('Details local delivery'!Y:Y,'Details local delivery'!B:B,A:A)</f>
        <v>0</v>
      </c>
      <c r="J2368" s="97" t="e">
        <f>AVERAGEIFS('Details local delivery'!W:W,'Details local delivery'!B:B,A2368)</f>
        <v>#DIV/0!</v>
      </c>
      <c r="K2368" s="96">
        <f>_xlfn.MAXIFS('Details local delivery'!Z:Z,'Details local delivery'!B:B,A2368)</f>
        <v>0</v>
      </c>
      <c r="L2368" s="96">
        <f>_xlfn.MAXIFS('Details local delivery'!AA:AA,'Details local delivery'!B:B,A2368)</f>
        <v>0</v>
      </c>
      <c r="M2368" s="96">
        <f>_xlfn.MAXIFS('Details local delivery'!AB:AB,'Details local delivery'!B:B,A2368)</f>
        <v>0</v>
      </c>
      <c r="N2368" s="104" t="e">
        <f t="shared" si="358"/>
        <v>#N/A</v>
      </c>
      <c r="O2368" s="104" t="e">
        <f t="shared" si="359"/>
        <v>#N/A</v>
      </c>
      <c r="P2368" s="99">
        <f t="shared" si="360"/>
        <v>0</v>
      </c>
      <c r="Q2368" s="100">
        <f t="shared" si="361"/>
        <v>0</v>
      </c>
      <c r="R2368" s="105" t="e">
        <f t="shared" si="362"/>
        <v>#DIV/0!</v>
      </c>
      <c r="S2368" s="101" t="e">
        <f t="shared" si="363"/>
        <v>#N/A</v>
      </c>
      <c r="T2368" s="102"/>
      <c r="U2368" s="107"/>
      <c r="V2368" s="5"/>
    </row>
    <row r="2369" spans="1:22" ht="15.6" hidden="1" x14ac:dyDescent="0.3">
      <c r="A2369" s="18"/>
      <c r="B2369" s="92" t="str">
        <f>+IFERROR(VLOOKUP(A2369,'Details local delivery'!B:C,2,0),"-")</f>
        <v>-</v>
      </c>
      <c r="C2369" s="93" t="str">
        <f t="shared" si="357"/>
        <v>-</v>
      </c>
      <c r="D2369" s="94" t="str">
        <f>+IFERROR(VLOOKUP(A2369,'Details local delivery'!B:E,4,0),"-")</f>
        <v>-</v>
      </c>
      <c r="E2369" s="94" t="e">
        <f>VLOOKUP(A2369,'Details local delivery'!B:L,11,0)</f>
        <v>#N/A</v>
      </c>
      <c r="F2369" s="94">
        <f>SUMIFS('Details local delivery'!M:M,'Details local delivery'!G:G,'RECAP Delivery Plan '!A2369)</f>
        <v>0</v>
      </c>
      <c r="G2369" s="94" t="e">
        <f>VLOOKUP(A2369,'Details local delivery'!B:J,9,0)</f>
        <v>#N/A</v>
      </c>
      <c r="H2369" s="95">
        <f>SUMIFS('Details local delivery'!K:K,'Details local delivery'!G:G,'RECAP Delivery Plan '!A2369)</f>
        <v>0</v>
      </c>
      <c r="I2369" s="96">
        <f>SUMIFS('Details local delivery'!Y:Y,'Details local delivery'!B:B,A:A)</f>
        <v>0</v>
      </c>
      <c r="J2369" s="97" t="e">
        <f>AVERAGEIFS('Details local delivery'!W:W,'Details local delivery'!B:B,A2369)</f>
        <v>#DIV/0!</v>
      </c>
      <c r="K2369" s="96">
        <f>_xlfn.MAXIFS('Details local delivery'!Z:Z,'Details local delivery'!B:B,A2369)</f>
        <v>0</v>
      </c>
      <c r="L2369" s="96">
        <f>_xlfn.MAXIFS('Details local delivery'!AA:AA,'Details local delivery'!B:B,A2369)</f>
        <v>0</v>
      </c>
      <c r="M2369" s="96">
        <f>_xlfn.MAXIFS('Details local delivery'!AB:AB,'Details local delivery'!B:B,A2369)</f>
        <v>0</v>
      </c>
      <c r="N2369" s="104" t="e">
        <f t="shared" si="358"/>
        <v>#N/A</v>
      </c>
      <c r="O2369" s="104" t="e">
        <f t="shared" si="359"/>
        <v>#N/A</v>
      </c>
      <c r="P2369" s="99">
        <f t="shared" si="360"/>
        <v>0</v>
      </c>
      <c r="Q2369" s="100">
        <f t="shared" si="361"/>
        <v>0</v>
      </c>
      <c r="R2369" s="105" t="e">
        <f t="shared" si="362"/>
        <v>#DIV/0!</v>
      </c>
      <c r="S2369" s="101" t="e">
        <f t="shared" si="363"/>
        <v>#N/A</v>
      </c>
      <c r="T2369" s="102"/>
      <c r="U2369" s="107"/>
      <c r="V2369" s="5"/>
    </row>
    <row r="2370" spans="1:22" ht="15.6" hidden="1" x14ac:dyDescent="0.3">
      <c r="A2370" s="18"/>
      <c r="B2370" s="92" t="str">
        <f>+IFERROR(VLOOKUP(A2370,'Details local delivery'!B:C,2,0),"-")</f>
        <v>-</v>
      </c>
      <c r="C2370" s="93" t="str">
        <f t="shared" si="357"/>
        <v>-</v>
      </c>
      <c r="D2370" s="94" t="str">
        <f>+IFERROR(VLOOKUP(A2370,'Details local delivery'!B:E,4,0),"-")</f>
        <v>-</v>
      </c>
      <c r="E2370" s="94" t="e">
        <f>VLOOKUP(A2370,'Details local delivery'!B:L,11,0)</f>
        <v>#N/A</v>
      </c>
      <c r="F2370" s="94">
        <f>SUMIFS('Details local delivery'!M:M,'Details local delivery'!G:G,'RECAP Delivery Plan '!A2370)</f>
        <v>0</v>
      </c>
      <c r="G2370" s="94" t="e">
        <f>VLOOKUP(A2370,'Details local delivery'!B:J,9,0)</f>
        <v>#N/A</v>
      </c>
      <c r="H2370" s="95">
        <f>SUMIFS('Details local delivery'!K:K,'Details local delivery'!G:G,'RECAP Delivery Plan '!A2370)</f>
        <v>0</v>
      </c>
      <c r="I2370" s="96">
        <f>SUMIFS('Details local delivery'!Y:Y,'Details local delivery'!B:B,A:A)</f>
        <v>0</v>
      </c>
      <c r="J2370" s="97" t="e">
        <f>AVERAGEIFS('Details local delivery'!W:W,'Details local delivery'!B:B,A2370)</f>
        <v>#DIV/0!</v>
      </c>
      <c r="K2370" s="96">
        <f>_xlfn.MAXIFS('Details local delivery'!Z:Z,'Details local delivery'!B:B,A2370)</f>
        <v>0</v>
      </c>
      <c r="L2370" s="96">
        <f>_xlfn.MAXIFS('Details local delivery'!AA:AA,'Details local delivery'!B:B,A2370)</f>
        <v>0</v>
      </c>
      <c r="M2370" s="96">
        <f>_xlfn.MAXIFS('Details local delivery'!AB:AB,'Details local delivery'!B:B,A2370)</f>
        <v>0</v>
      </c>
      <c r="N2370" s="104" t="e">
        <f t="shared" si="358"/>
        <v>#N/A</v>
      </c>
      <c r="O2370" s="104" t="e">
        <f t="shared" si="359"/>
        <v>#N/A</v>
      </c>
      <c r="P2370" s="99">
        <f t="shared" si="360"/>
        <v>0</v>
      </c>
      <c r="Q2370" s="100">
        <f t="shared" si="361"/>
        <v>0</v>
      </c>
      <c r="R2370" s="105" t="e">
        <f t="shared" si="362"/>
        <v>#DIV/0!</v>
      </c>
      <c r="S2370" s="101" t="e">
        <f t="shared" si="363"/>
        <v>#N/A</v>
      </c>
      <c r="T2370" s="102"/>
      <c r="U2370" s="107"/>
      <c r="V2370" s="5"/>
    </row>
    <row r="2371" spans="1:22" ht="15.6" hidden="1" x14ac:dyDescent="0.3">
      <c r="A2371" s="18"/>
      <c r="B2371" s="92" t="str">
        <f>+IFERROR(VLOOKUP(A2371,'Details local delivery'!B:C,2,0),"-")</f>
        <v>-</v>
      </c>
      <c r="C2371" s="93" t="str">
        <f t="shared" si="357"/>
        <v>-</v>
      </c>
      <c r="D2371" s="94" t="str">
        <f>+IFERROR(VLOOKUP(A2371,'Details local delivery'!B:E,4,0),"-")</f>
        <v>-</v>
      </c>
      <c r="E2371" s="94" t="e">
        <f>VLOOKUP(A2371,'Details local delivery'!B:L,11,0)</f>
        <v>#N/A</v>
      </c>
      <c r="F2371" s="94">
        <f>SUMIFS('Details local delivery'!M:M,'Details local delivery'!G:G,'RECAP Delivery Plan '!A2371)</f>
        <v>0</v>
      </c>
      <c r="G2371" s="94" t="e">
        <f>VLOOKUP(A2371,'Details local delivery'!B:J,9,0)</f>
        <v>#N/A</v>
      </c>
      <c r="H2371" s="95">
        <f>SUMIFS('Details local delivery'!K:K,'Details local delivery'!G:G,'RECAP Delivery Plan '!A2371)</f>
        <v>0</v>
      </c>
      <c r="I2371" s="96">
        <f>SUMIFS('Details local delivery'!Y:Y,'Details local delivery'!B:B,A:A)</f>
        <v>0</v>
      </c>
      <c r="J2371" s="97" t="e">
        <f>AVERAGEIFS('Details local delivery'!W:W,'Details local delivery'!B:B,A2371)</f>
        <v>#DIV/0!</v>
      </c>
      <c r="K2371" s="96">
        <f>_xlfn.MAXIFS('Details local delivery'!Z:Z,'Details local delivery'!B:B,A2371)</f>
        <v>0</v>
      </c>
      <c r="L2371" s="96">
        <f>_xlfn.MAXIFS('Details local delivery'!AA:AA,'Details local delivery'!B:B,A2371)</f>
        <v>0</v>
      </c>
      <c r="M2371" s="96">
        <f>_xlfn.MAXIFS('Details local delivery'!AB:AB,'Details local delivery'!B:B,A2371)</f>
        <v>0</v>
      </c>
      <c r="N2371" s="104" t="e">
        <f t="shared" si="358"/>
        <v>#N/A</v>
      </c>
      <c r="O2371" s="104" t="e">
        <f t="shared" si="359"/>
        <v>#N/A</v>
      </c>
      <c r="P2371" s="99">
        <f t="shared" si="360"/>
        <v>0</v>
      </c>
      <c r="Q2371" s="100">
        <f t="shared" si="361"/>
        <v>0</v>
      </c>
      <c r="R2371" s="105" t="e">
        <f t="shared" si="362"/>
        <v>#DIV/0!</v>
      </c>
      <c r="S2371" s="101" t="e">
        <f t="shared" si="363"/>
        <v>#N/A</v>
      </c>
      <c r="T2371" s="102"/>
      <c r="U2371" s="107"/>
      <c r="V2371" s="5"/>
    </row>
    <row r="2372" spans="1:22" ht="15.6" hidden="1" x14ac:dyDescent="0.3">
      <c r="A2372" s="18"/>
      <c r="B2372" s="92" t="str">
        <f>+IFERROR(VLOOKUP(A2372,'Details local delivery'!B:C,2,0),"-")</f>
        <v>-</v>
      </c>
      <c r="C2372" s="93" t="str">
        <f t="shared" si="357"/>
        <v>-</v>
      </c>
      <c r="D2372" s="94" t="str">
        <f>+IFERROR(VLOOKUP(A2372,'Details local delivery'!B:E,4,0),"-")</f>
        <v>-</v>
      </c>
      <c r="E2372" s="94" t="e">
        <f>VLOOKUP(A2372,'Details local delivery'!B:L,11,0)</f>
        <v>#N/A</v>
      </c>
      <c r="F2372" s="94">
        <f>SUMIFS('Details local delivery'!M:M,'Details local delivery'!G:G,'RECAP Delivery Plan '!A2372)</f>
        <v>0</v>
      </c>
      <c r="G2372" s="94" t="e">
        <f>VLOOKUP(A2372,'Details local delivery'!B:J,9,0)</f>
        <v>#N/A</v>
      </c>
      <c r="H2372" s="95">
        <f>SUMIFS('Details local delivery'!K:K,'Details local delivery'!G:G,'RECAP Delivery Plan '!A2372)</f>
        <v>0</v>
      </c>
      <c r="I2372" s="96">
        <f>SUMIFS('Details local delivery'!Y:Y,'Details local delivery'!B:B,A:A)</f>
        <v>0</v>
      </c>
      <c r="J2372" s="97" t="e">
        <f>AVERAGEIFS('Details local delivery'!W:W,'Details local delivery'!B:B,A2372)</f>
        <v>#DIV/0!</v>
      </c>
      <c r="K2372" s="96">
        <f>_xlfn.MAXIFS('Details local delivery'!Z:Z,'Details local delivery'!B:B,A2372)</f>
        <v>0</v>
      </c>
      <c r="L2372" s="96">
        <f>_xlfn.MAXIFS('Details local delivery'!AA:AA,'Details local delivery'!B:B,A2372)</f>
        <v>0</v>
      </c>
      <c r="M2372" s="96">
        <f>_xlfn.MAXIFS('Details local delivery'!AB:AB,'Details local delivery'!B:B,A2372)</f>
        <v>0</v>
      </c>
      <c r="N2372" s="104" t="e">
        <f t="shared" si="358"/>
        <v>#N/A</v>
      </c>
      <c r="O2372" s="104" t="e">
        <f t="shared" si="359"/>
        <v>#N/A</v>
      </c>
      <c r="P2372" s="99">
        <f t="shared" si="360"/>
        <v>0</v>
      </c>
      <c r="Q2372" s="100">
        <f t="shared" si="361"/>
        <v>0</v>
      </c>
      <c r="R2372" s="105" t="e">
        <f t="shared" si="362"/>
        <v>#DIV/0!</v>
      </c>
      <c r="S2372" s="101" t="e">
        <f t="shared" si="363"/>
        <v>#N/A</v>
      </c>
      <c r="T2372" s="102"/>
      <c r="U2372" s="107"/>
      <c r="V2372" s="5"/>
    </row>
    <row r="2373" spans="1:22" ht="15.6" hidden="1" x14ac:dyDescent="0.3">
      <c r="A2373" s="18"/>
      <c r="B2373" s="92" t="str">
        <f>+IFERROR(VLOOKUP(A2373,'Details local delivery'!B:C,2,0),"-")</f>
        <v>-</v>
      </c>
      <c r="C2373" s="93" t="str">
        <f t="shared" si="357"/>
        <v>-</v>
      </c>
      <c r="D2373" s="94" t="str">
        <f>+IFERROR(VLOOKUP(A2373,'Details local delivery'!B:E,4,0),"-")</f>
        <v>-</v>
      </c>
      <c r="E2373" s="94" t="e">
        <f>VLOOKUP(A2373,'Details local delivery'!B:L,11,0)</f>
        <v>#N/A</v>
      </c>
      <c r="F2373" s="94">
        <f>SUMIFS('Details local delivery'!M:M,'Details local delivery'!G:G,'RECAP Delivery Plan '!A2373)</f>
        <v>0</v>
      </c>
      <c r="G2373" s="94" t="e">
        <f>VLOOKUP(A2373,'Details local delivery'!B:J,9,0)</f>
        <v>#N/A</v>
      </c>
      <c r="H2373" s="95">
        <f>SUMIFS('Details local delivery'!K:K,'Details local delivery'!G:G,'RECAP Delivery Plan '!A2373)</f>
        <v>0</v>
      </c>
      <c r="I2373" s="96">
        <f>SUMIFS('Details local delivery'!Y:Y,'Details local delivery'!B:B,A:A)</f>
        <v>0</v>
      </c>
      <c r="J2373" s="97" t="e">
        <f>AVERAGEIFS('Details local delivery'!W:W,'Details local delivery'!B:B,A2373)</f>
        <v>#DIV/0!</v>
      </c>
      <c r="K2373" s="96">
        <f>_xlfn.MAXIFS('Details local delivery'!Z:Z,'Details local delivery'!B:B,A2373)</f>
        <v>0</v>
      </c>
      <c r="L2373" s="96">
        <f>_xlfn.MAXIFS('Details local delivery'!AA:AA,'Details local delivery'!B:B,A2373)</f>
        <v>0</v>
      </c>
      <c r="M2373" s="96">
        <f>_xlfn.MAXIFS('Details local delivery'!AB:AB,'Details local delivery'!B:B,A2373)</f>
        <v>0</v>
      </c>
      <c r="N2373" s="104" t="e">
        <f t="shared" si="358"/>
        <v>#N/A</v>
      </c>
      <c r="O2373" s="104" t="e">
        <f t="shared" si="359"/>
        <v>#N/A</v>
      </c>
      <c r="P2373" s="99">
        <f t="shared" si="360"/>
        <v>0</v>
      </c>
      <c r="Q2373" s="100">
        <f t="shared" si="361"/>
        <v>0</v>
      </c>
      <c r="R2373" s="105" t="e">
        <f t="shared" si="362"/>
        <v>#DIV/0!</v>
      </c>
      <c r="S2373" s="101" t="e">
        <f t="shared" si="363"/>
        <v>#N/A</v>
      </c>
      <c r="T2373" s="102"/>
      <c r="U2373" s="107"/>
      <c r="V2373" s="5"/>
    </row>
    <row r="2374" spans="1:22" ht="15.6" hidden="1" x14ac:dyDescent="0.3">
      <c r="A2374" s="18"/>
      <c r="B2374" s="92" t="str">
        <f>+IFERROR(VLOOKUP(A2374,'Details local delivery'!B:C,2,0),"-")</f>
        <v>-</v>
      </c>
      <c r="C2374" s="93" t="str">
        <f t="shared" si="357"/>
        <v>-</v>
      </c>
      <c r="D2374" s="94" t="str">
        <f>+IFERROR(VLOOKUP(A2374,'Details local delivery'!B:E,4,0),"-")</f>
        <v>-</v>
      </c>
      <c r="E2374" s="94" t="e">
        <f>VLOOKUP(A2374,'Details local delivery'!B:L,11,0)</f>
        <v>#N/A</v>
      </c>
      <c r="F2374" s="94">
        <f>SUMIFS('Details local delivery'!M:M,'Details local delivery'!G:G,'RECAP Delivery Plan '!A2374)</f>
        <v>0</v>
      </c>
      <c r="G2374" s="94" t="e">
        <f>VLOOKUP(A2374,'Details local delivery'!B:J,9,0)</f>
        <v>#N/A</v>
      </c>
      <c r="H2374" s="95">
        <f>SUMIFS('Details local delivery'!K:K,'Details local delivery'!G:G,'RECAP Delivery Plan '!A2374)</f>
        <v>0</v>
      </c>
      <c r="I2374" s="96">
        <f>SUMIFS('Details local delivery'!Y:Y,'Details local delivery'!B:B,A:A)</f>
        <v>0</v>
      </c>
      <c r="J2374" s="97" t="e">
        <f>AVERAGEIFS('Details local delivery'!W:W,'Details local delivery'!B:B,A2374)</f>
        <v>#DIV/0!</v>
      </c>
      <c r="K2374" s="96">
        <f>_xlfn.MAXIFS('Details local delivery'!Z:Z,'Details local delivery'!B:B,A2374)</f>
        <v>0</v>
      </c>
      <c r="L2374" s="96">
        <f>_xlfn.MAXIFS('Details local delivery'!AA:AA,'Details local delivery'!B:B,A2374)</f>
        <v>0</v>
      </c>
      <c r="M2374" s="96">
        <f>_xlfn.MAXIFS('Details local delivery'!AB:AB,'Details local delivery'!B:B,A2374)</f>
        <v>0</v>
      </c>
      <c r="N2374" s="104" t="e">
        <f t="shared" si="358"/>
        <v>#N/A</v>
      </c>
      <c r="O2374" s="104" t="e">
        <f t="shared" si="359"/>
        <v>#N/A</v>
      </c>
      <c r="P2374" s="99">
        <f t="shared" si="360"/>
        <v>0</v>
      </c>
      <c r="Q2374" s="100">
        <f t="shared" si="361"/>
        <v>0</v>
      </c>
      <c r="R2374" s="105" t="e">
        <f t="shared" si="362"/>
        <v>#DIV/0!</v>
      </c>
      <c r="S2374" s="101" t="e">
        <f t="shared" si="363"/>
        <v>#N/A</v>
      </c>
      <c r="T2374" s="102"/>
      <c r="U2374" s="107"/>
      <c r="V2374" s="5"/>
    </row>
    <row r="2375" spans="1:22" ht="15.6" hidden="1" x14ac:dyDescent="0.3">
      <c r="A2375" s="18"/>
      <c r="B2375" s="92" t="str">
        <f>+IFERROR(VLOOKUP(A2375,'Details local delivery'!B:C,2,0),"-")</f>
        <v>-</v>
      </c>
      <c r="C2375" s="93" t="str">
        <f t="shared" si="357"/>
        <v>-</v>
      </c>
      <c r="D2375" s="94" t="str">
        <f>+IFERROR(VLOOKUP(A2375,'Details local delivery'!B:E,4,0),"-")</f>
        <v>-</v>
      </c>
      <c r="E2375" s="94" t="e">
        <f>VLOOKUP(A2375,'Details local delivery'!B:L,11,0)</f>
        <v>#N/A</v>
      </c>
      <c r="F2375" s="94">
        <f>SUMIFS('Details local delivery'!M:M,'Details local delivery'!G:G,'RECAP Delivery Plan '!A2375)</f>
        <v>0</v>
      </c>
      <c r="G2375" s="94" t="e">
        <f>VLOOKUP(A2375,'Details local delivery'!B:J,9,0)</f>
        <v>#N/A</v>
      </c>
      <c r="H2375" s="95">
        <f>SUMIFS('Details local delivery'!K:K,'Details local delivery'!G:G,'RECAP Delivery Plan '!A2375)</f>
        <v>0</v>
      </c>
      <c r="I2375" s="96">
        <f>SUMIFS('Details local delivery'!Y:Y,'Details local delivery'!B:B,A:A)</f>
        <v>0</v>
      </c>
      <c r="J2375" s="97" t="e">
        <f>AVERAGEIFS('Details local delivery'!W:W,'Details local delivery'!B:B,A2375)</f>
        <v>#DIV/0!</v>
      </c>
      <c r="K2375" s="96">
        <f>_xlfn.MAXIFS('Details local delivery'!Z:Z,'Details local delivery'!B:B,A2375)</f>
        <v>0</v>
      </c>
      <c r="L2375" s="96">
        <f>_xlfn.MAXIFS('Details local delivery'!AA:AA,'Details local delivery'!B:B,A2375)</f>
        <v>0</v>
      </c>
      <c r="M2375" s="96">
        <f>_xlfn.MAXIFS('Details local delivery'!AB:AB,'Details local delivery'!B:B,A2375)</f>
        <v>0</v>
      </c>
      <c r="N2375" s="104" t="e">
        <f t="shared" si="358"/>
        <v>#N/A</v>
      </c>
      <c r="O2375" s="104" t="e">
        <f t="shared" si="359"/>
        <v>#N/A</v>
      </c>
      <c r="P2375" s="99">
        <f t="shared" si="360"/>
        <v>0</v>
      </c>
      <c r="Q2375" s="100">
        <f t="shared" si="361"/>
        <v>0</v>
      </c>
      <c r="R2375" s="105" t="e">
        <f t="shared" si="362"/>
        <v>#DIV/0!</v>
      </c>
      <c r="S2375" s="101" t="e">
        <f t="shared" si="363"/>
        <v>#N/A</v>
      </c>
      <c r="T2375" s="102"/>
      <c r="U2375" s="107"/>
      <c r="V2375" s="5"/>
    </row>
    <row r="2376" spans="1:22" ht="15.6" hidden="1" x14ac:dyDescent="0.3">
      <c r="A2376" s="18"/>
      <c r="B2376" s="92" t="str">
        <f>+IFERROR(VLOOKUP(A2376,'Details local delivery'!B:C,2,0),"-")</f>
        <v>-</v>
      </c>
      <c r="C2376" s="93" t="str">
        <f t="shared" si="357"/>
        <v>-</v>
      </c>
      <c r="D2376" s="94" t="str">
        <f>+IFERROR(VLOOKUP(A2376,'Details local delivery'!B:E,4,0),"-")</f>
        <v>-</v>
      </c>
      <c r="E2376" s="94" t="e">
        <f>VLOOKUP(A2376,'Details local delivery'!B:L,11,0)</f>
        <v>#N/A</v>
      </c>
      <c r="F2376" s="94">
        <f>SUMIFS('Details local delivery'!M:M,'Details local delivery'!G:G,'RECAP Delivery Plan '!A2376)</f>
        <v>0</v>
      </c>
      <c r="G2376" s="94" t="e">
        <f>VLOOKUP(A2376,'Details local delivery'!B:J,9,0)</f>
        <v>#N/A</v>
      </c>
      <c r="H2376" s="95">
        <f>SUMIFS('Details local delivery'!K:K,'Details local delivery'!G:G,'RECAP Delivery Plan '!A2376)</f>
        <v>0</v>
      </c>
      <c r="I2376" s="96">
        <f>SUMIFS('Details local delivery'!Y:Y,'Details local delivery'!B:B,A:A)</f>
        <v>0</v>
      </c>
      <c r="J2376" s="97" t="e">
        <f>AVERAGEIFS('Details local delivery'!W:W,'Details local delivery'!B:B,A2376)</f>
        <v>#DIV/0!</v>
      </c>
      <c r="K2376" s="96">
        <f>_xlfn.MAXIFS('Details local delivery'!Z:Z,'Details local delivery'!B:B,A2376)</f>
        <v>0</v>
      </c>
      <c r="L2376" s="96">
        <f>_xlfn.MAXIFS('Details local delivery'!AA:AA,'Details local delivery'!B:B,A2376)</f>
        <v>0</v>
      </c>
      <c r="M2376" s="96">
        <f>_xlfn.MAXIFS('Details local delivery'!AB:AB,'Details local delivery'!B:B,A2376)</f>
        <v>0</v>
      </c>
      <c r="N2376" s="104" t="e">
        <f t="shared" si="358"/>
        <v>#N/A</v>
      </c>
      <c r="O2376" s="104" t="e">
        <f t="shared" si="359"/>
        <v>#N/A</v>
      </c>
      <c r="P2376" s="99">
        <f t="shared" si="360"/>
        <v>0</v>
      </c>
      <c r="Q2376" s="100">
        <f t="shared" si="361"/>
        <v>0</v>
      </c>
      <c r="R2376" s="105" t="e">
        <f t="shared" si="362"/>
        <v>#DIV/0!</v>
      </c>
      <c r="S2376" s="101" t="e">
        <f t="shared" si="363"/>
        <v>#N/A</v>
      </c>
      <c r="T2376" s="102"/>
      <c r="U2376" s="107"/>
      <c r="V2376" s="5"/>
    </row>
    <row r="2377" spans="1:22" ht="15.6" hidden="1" x14ac:dyDescent="0.3">
      <c r="A2377" s="18"/>
      <c r="B2377" s="92" t="str">
        <f>+IFERROR(VLOOKUP(A2377,'Details local delivery'!B:C,2,0),"-")</f>
        <v>-</v>
      </c>
      <c r="C2377" s="93" t="str">
        <f t="shared" si="357"/>
        <v>-</v>
      </c>
      <c r="D2377" s="94" t="str">
        <f>+IFERROR(VLOOKUP(A2377,'Details local delivery'!B:E,4,0),"-")</f>
        <v>-</v>
      </c>
      <c r="E2377" s="94" t="e">
        <f>VLOOKUP(A2377,'Details local delivery'!B:L,11,0)</f>
        <v>#N/A</v>
      </c>
      <c r="F2377" s="94">
        <f>SUMIFS('Details local delivery'!M:M,'Details local delivery'!G:G,'RECAP Delivery Plan '!A2377)</f>
        <v>0</v>
      </c>
      <c r="G2377" s="94" t="e">
        <f>VLOOKUP(A2377,'Details local delivery'!B:J,9,0)</f>
        <v>#N/A</v>
      </c>
      <c r="H2377" s="95">
        <f>SUMIFS('Details local delivery'!K:K,'Details local delivery'!G:G,'RECAP Delivery Plan '!A2377)</f>
        <v>0</v>
      </c>
      <c r="I2377" s="96">
        <f>SUMIFS('Details local delivery'!Y:Y,'Details local delivery'!B:B,A:A)</f>
        <v>0</v>
      </c>
      <c r="J2377" s="97" t="e">
        <f>AVERAGEIFS('Details local delivery'!W:W,'Details local delivery'!B:B,A2377)</f>
        <v>#DIV/0!</v>
      </c>
      <c r="K2377" s="96">
        <f>_xlfn.MAXIFS('Details local delivery'!Z:Z,'Details local delivery'!B:B,A2377)</f>
        <v>0</v>
      </c>
      <c r="L2377" s="96">
        <f>_xlfn.MAXIFS('Details local delivery'!AA:AA,'Details local delivery'!B:B,A2377)</f>
        <v>0</v>
      </c>
      <c r="M2377" s="96">
        <f>_xlfn.MAXIFS('Details local delivery'!AB:AB,'Details local delivery'!B:B,A2377)</f>
        <v>0</v>
      </c>
      <c r="N2377" s="104" t="e">
        <f t="shared" si="358"/>
        <v>#N/A</v>
      </c>
      <c r="O2377" s="104" t="e">
        <f t="shared" si="359"/>
        <v>#N/A</v>
      </c>
      <c r="P2377" s="99">
        <f t="shared" si="360"/>
        <v>0</v>
      </c>
      <c r="Q2377" s="100">
        <f t="shared" si="361"/>
        <v>0</v>
      </c>
      <c r="R2377" s="105" t="e">
        <f t="shared" si="362"/>
        <v>#DIV/0!</v>
      </c>
      <c r="S2377" s="101" t="e">
        <f t="shared" si="363"/>
        <v>#N/A</v>
      </c>
      <c r="T2377" s="102"/>
      <c r="U2377" s="107"/>
      <c r="V2377" s="5"/>
    </row>
    <row r="2378" spans="1:22" ht="15.6" hidden="1" x14ac:dyDescent="0.3">
      <c r="A2378" s="18"/>
      <c r="B2378" s="92" t="str">
        <f>+IFERROR(VLOOKUP(A2378,'Details local delivery'!B:C,2,0),"-")</f>
        <v>-</v>
      </c>
      <c r="C2378" s="93" t="str">
        <f t="shared" si="357"/>
        <v>-</v>
      </c>
      <c r="D2378" s="94" t="str">
        <f>+IFERROR(VLOOKUP(A2378,'Details local delivery'!B:E,4,0),"-")</f>
        <v>-</v>
      </c>
      <c r="E2378" s="94" t="e">
        <f>VLOOKUP(A2378,'Details local delivery'!B:L,11,0)</f>
        <v>#N/A</v>
      </c>
      <c r="F2378" s="94">
        <f>SUMIFS('Details local delivery'!M:M,'Details local delivery'!G:G,'RECAP Delivery Plan '!A2378)</f>
        <v>0</v>
      </c>
      <c r="G2378" s="94" t="e">
        <f>VLOOKUP(A2378,'Details local delivery'!B:J,9,0)</f>
        <v>#N/A</v>
      </c>
      <c r="H2378" s="95">
        <f>SUMIFS('Details local delivery'!K:K,'Details local delivery'!G:G,'RECAP Delivery Plan '!A2378)</f>
        <v>0</v>
      </c>
      <c r="I2378" s="96">
        <f>SUMIFS('Details local delivery'!Y:Y,'Details local delivery'!B:B,A:A)</f>
        <v>0</v>
      </c>
      <c r="J2378" s="97" t="e">
        <f>AVERAGEIFS('Details local delivery'!W:W,'Details local delivery'!B:B,A2378)</f>
        <v>#DIV/0!</v>
      </c>
      <c r="K2378" s="96">
        <f>_xlfn.MAXIFS('Details local delivery'!Z:Z,'Details local delivery'!B:B,A2378)</f>
        <v>0</v>
      </c>
      <c r="L2378" s="96">
        <f>_xlfn.MAXIFS('Details local delivery'!AA:AA,'Details local delivery'!B:B,A2378)</f>
        <v>0</v>
      </c>
      <c r="M2378" s="96">
        <f>_xlfn.MAXIFS('Details local delivery'!AB:AB,'Details local delivery'!B:B,A2378)</f>
        <v>0</v>
      </c>
      <c r="N2378" s="104" t="e">
        <f t="shared" si="358"/>
        <v>#N/A</v>
      </c>
      <c r="O2378" s="104" t="e">
        <f t="shared" si="359"/>
        <v>#N/A</v>
      </c>
      <c r="P2378" s="99">
        <f t="shared" si="360"/>
        <v>0</v>
      </c>
      <c r="Q2378" s="100">
        <f t="shared" si="361"/>
        <v>0</v>
      </c>
      <c r="R2378" s="105" t="e">
        <f t="shared" si="362"/>
        <v>#DIV/0!</v>
      </c>
      <c r="S2378" s="101" t="e">
        <f t="shared" si="363"/>
        <v>#N/A</v>
      </c>
      <c r="T2378" s="102"/>
      <c r="U2378" s="107"/>
      <c r="V2378" s="5"/>
    </row>
    <row r="2379" spans="1:22" ht="15.6" hidden="1" x14ac:dyDescent="0.3">
      <c r="A2379" s="18"/>
      <c r="B2379" s="92" t="str">
        <f>+IFERROR(VLOOKUP(A2379,'Details local delivery'!B:C,2,0),"-")</f>
        <v>-</v>
      </c>
      <c r="C2379" s="93" t="str">
        <f t="shared" si="357"/>
        <v>-</v>
      </c>
      <c r="D2379" s="94" t="str">
        <f>+IFERROR(VLOOKUP(A2379,'Details local delivery'!B:E,4,0),"-")</f>
        <v>-</v>
      </c>
      <c r="E2379" s="94" t="e">
        <f>VLOOKUP(A2379,'Details local delivery'!B:L,11,0)</f>
        <v>#N/A</v>
      </c>
      <c r="F2379" s="94">
        <f>SUMIFS('Details local delivery'!M:M,'Details local delivery'!G:G,'RECAP Delivery Plan '!A2379)</f>
        <v>0</v>
      </c>
      <c r="G2379" s="94" t="e">
        <f>VLOOKUP(A2379,'Details local delivery'!B:J,9,0)</f>
        <v>#N/A</v>
      </c>
      <c r="H2379" s="95">
        <f>SUMIFS('Details local delivery'!K:K,'Details local delivery'!G:G,'RECAP Delivery Plan '!A2379)</f>
        <v>0</v>
      </c>
      <c r="I2379" s="96">
        <f>SUMIFS('Details local delivery'!Y:Y,'Details local delivery'!B:B,A:A)</f>
        <v>0</v>
      </c>
      <c r="J2379" s="97" t="e">
        <f>AVERAGEIFS('Details local delivery'!W:W,'Details local delivery'!B:B,A2379)</f>
        <v>#DIV/0!</v>
      </c>
      <c r="K2379" s="96">
        <f>_xlfn.MAXIFS('Details local delivery'!Z:Z,'Details local delivery'!B:B,A2379)</f>
        <v>0</v>
      </c>
      <c r="L2379" s="96">
        <f>_xlfn.MAXIFS('Details local delivery'!AA:AA,'Details local delivery'!B:B,A2379)</f>
        <v>0</v>
      </c>
      <c r="M2379" s="96">
        <f>_xlfn.MAXIFS('Details local delivery'!AB:AB,'Details local delivery'!B:B,A2379)</f>
        <v>0</v>
      </c>
      <c r="N2379" s="104" t="e">
        <f t="shared" si="358"/>
        <v>#N/A</v>
      </c>
      <c r="O2379" s="104" t="e">
        <f t="shared" si="359"/>
        <v>#N/A</v>
      </c>
      <c r="P2379" s="99">
        <f t="shared" si="360"/>
        <v>0</v>
      </c>
      <c r="Q2379" s="100">
        <f t="shared" si="361"/>
        <v>0</v>
      </c>
      <c r="R2379" s="105" t="e">
        <f t="shared" si="362"/>
        <v>#DIV/0!</v>
      </c>
      <c r="S2379" s="101" t="e">
        <f t="shared" si="363"/>
        <v>#N/A</v>
      </c>
      <c r="T2379" s="102"/>
      <c r="U2379" s="107"/>
      <c r="V2379" s="5"/>
    </row>
    <row r="2380" spans="1:22" ht="15.6" hidden="1" x14ac:dyDescent="0.3">
      <c r="A2380" s="18"/>
      <c r="B2380" s="92" t="str">
        <f>+IFERROR(VLOOKUP(A2380,'Details local delivery'!B:C,2,0),"-")</f>
        <v>-</v>
      </c>
      <c r="C2380" s="93" t="str">
        <f t="shared" si="357"/>
        <v>-</v>
      </c>
      <c r="D2380" s="94" t="str">
        <f>+IFERROR(VLOOKUP(A2380,'Details local delivery'!B:E,4,0),"-")</f>
        <v>-</v>
      </c>
      <c r="E2380" s="94" t="e">
        <f>VLOOKUP(A2380,'Details local delivery'!B:L,11,0)</f>
        <v>#N/A</v>
      </c>
      <c r="F2380" s="94">
        <f>SUMIFS('Details local delivery'!M:M,'Details local delivery'!G:G,'RECAP Delivery Plan '!A2380)</f>
        <v>0</v>
      </c>
      <c r="G2380" s="94" t="e">
        <f>VLOOKUP(A2380,'Details local delivery'!B:J,9,0)</f>
        <v>#N/A</v>
      </c>
      <c r="H2380" s="95">
        <f>SUMIFS('Details local delivery'!K:K,'Details local delivery'!G:G,'RECAP Delivery Plan '!A2380)</f>
        <v>0</v>
      </c>
      <c r="I2380" s="96">
        <f>SUMIFS('Details local delivery'!Y:Y,'Details local delivery'!B:B,A:A)</f>
        <v>0</v>
      </c>
      <c r="J2380" s="97" t="e">
        <f>AVERAGEIFS('Details local delivery'!W:W,'Details local delivery'!B:B,A2380)</f>
        <v>#DIV/0!</v>
      </c>
      <c r="K2380" s="96">
        <f>_xlfn.MAXIFS('Details local delivery'!Z:Z,'Details local delivery'!B:B,A2380)</f>
        <v>0</v>
      </c>
      <c r="L2380" s="96">
        <f>_xlfn.MAXIFS('Details local delivery'!AA:AA,'Details local delivery'!B:B,A2380)</f>
        <v>0</v>
      </c>
      <c r="M2380" s="96">
        <f>_xlfn.MAXIFS('Details local delivery'!AB:AB,'Details local delivery'!B:B,A2380)</f>
        <v>0</v>
      </c>
      <c r="N2380" s="104" t="e">
        <f t="shared" si="358"/>
        <v>#N/A</v>
      </c>
      <c r="O2380" s="104" t="e">
        <f t="shared" si="359"/>
        <v>#N/A</v>
      </c>
      <c r="P2380" s="99">
        <f t="shared" si="360"/>
        <v>0</v>
      </c>
      <c r="Q2380" s="100">
        <f t="shared" si="361"/>
        <v>0</v>
      </c>
      <c r="R2380" s="105" t="e">
        <f t="shared" si="362"/>
        <v>#DIV/0!</v>
      </c>
      <c r="S2380" s="101" t="e">
        <f t="shared" si="363"/>
        <v>#N/A</v>
      </c>
      <c r="T2380" s="102"/>
      <c r="U2380" s="107"/>
      <c r="V2380" s="5"/>
    </row>
    <row r="2381" spans="1:22" ht="15.6" hidden="1" x14ac:dyDescent="0.3">
      <c r="A2381" s="18"/>
      <c r="B2381" s="92" t="str">
        <f>+IFERROR(VLOOKUP(A2381,'Details local delivery'!B:C,2,0),"-")</f>
        <v>-</v>
      </c>
      <c r="C2381" s="93" t="str">
        <f t="shared" si="357"/>
        <v>-</v>
      </c>
      <c r="D2381" s="94" t="str">
        <f>+IFERROR(VLOOKUP(A2381,'Details local delivery'!B:E,4,0),"-")</f>
        <v>-</v>
      </c>
      <c r="E2381" s="94" t="e">
        <f>VLOOKUP(A2381,'Details local delivery'!B:L,11,0)</f>
        <v>#N/A</v>
      </c>
      <c r="F2381" s="94">
        <f>SUMIFS('Details local delivery'!M:M,'Details local delivery'!G:G,'RECAP Delivery Plan '!A2381)</f>
        <v>0</v>
      </c>
      <c r="G2381" s="94" t="e">
        <f>VLOOKUP(A2381,'Details local delivery'!B:J,9,0)</f>
        <v>#N/A</v>
      </c>
      <c r="H2381" s="95">
        <f>SUMIFS('Details local delivery'!K:K,'Details local delivery'!G:G,'RECAP Delivery Plan '!A2381)</f>
        <v>0</v>
      </c>
      <c r="I2381" s="96">
        <f>SUMIFS('Details local delivery'!Y:Y,'Details local delivery'!B:B,A:A)</f>
        <v>0</v>
      </c>
      <c r="J2381" s="97" t="e">
        <f>AVERAGEIFS('Details local delivery'!W:W,'Details local delivery'!B:B,A2381)</f>
        <v>#DIV/0!</v>
      </c>
      <c r="K2381" s="96">
        <f>_xlfn.MAXIFS('Details local delivery'!Z:Z,'Details local delivery'!B:B,A2381)</f>
        <v>0</v>
      </c>
      <c r="L2381" s="96">
        <f>_xlfn.MAXIFS('Details local delivery'!AA:AA,'Details local delivery'!B:B,A2381)</f>
        <v>0</v>
      </c>
      <c r="M2381" s="96">
        <f>_xlfn.MAXIFS('Details local delivery'!AB:AB,'Details local delivery'!B:B,A2381)</f>
        <v>0</v>
      </c>
      <c r="N2381" s="104" t="e">
        <f t="shared" si="358"/>
        <v>#N/A</v>
      </c>
      <c r="O2381" s="104" t="e">
        <f t="shared" si="359"/>
        <v>#N/A</v>
      </c>
      <c r="P2381" s="99">
        <f t="shared" si="360"/>
        <v>0</v>
      </c>
      <c r="Q2381" s="100">
        <f t="shared" si="361"/>
        <v>0</v>
      </c>
      <c r="R2381" s="105" t="e">
        <f t="shared" si="362"/>
        <v>#DIV/0!</v>
      </c>
      <c r="S2381" s="101" t="e">
        <f t="shared" si="363"/>
        <v>#N/A</v>
      </c>
      <c r="T2381" s="102"/>
      <c r="U2381" s="107"/>
      <c r="V2381" s="5"/>
    </row>
    <row r="2382" spans="1:22" ht="15.6" hidden="1" x14ac:dyDescent="0.3">
      <c r="A2382" s="18"/>
      <c r="B2382" s="92" t="str">
        <f>+IFERROR(VLOOKUP(A2382,'Details local delivery'!B:C,2,0),"-")</f>
        <v>-</v>
      </c>
      <c r="C2382" s="93" t="str">
        <f t="shared" si="357"/>
        <v>-</v>
      </c>
      <c r="D2382" s="94" t="str">
        <f>+IFERROR(VLOOKUP(A2382,'Details local delivery'!B:E,4,0),"-")</f>
        <v>-</v>
      </c>
      <c r="E2382" s="94" t="e">
        <f>VLOOKUP(A2382,'Details local delivery'!B:L,11,0)</f>
        <v>#N/A</v>
      </c>
      <c r="F2382" s="94">
        <f>SUMIFS('Details local delivery'!M:M,'Details local delivery'!G:G,'RECAP Delivery Plan '!A2382)</f>
        <v>0</v>
      </c>
      <c r="G2382" s="94" t="e">
        <f>VLOOKUP(A2382,'Details local delivery'!B:J,9,0)</f>
        <v>#N/A</v>
      </c>
      <c r="H2382" s="95">
        <f>SUMIFS('Details local delivery'!K:K,'Details local delivery'!G:G,'RECAP Delivery Plan '!A2382)</f>
        <v>0</v>
      </c>
      <c r="I2382" s="96">
        <f>SUMIFS('Details local delivery'!Y:Y,'Details local delivery'!B:B,A:A)</f>
        <v>0</v>
      </c>
      <c r="J2382" s="97" t="e">
        <f>AVERAGEIFS('Details local delivery'!W:W,'Details local delivery'!B:B,A2382)</f>
        <v>#DIV/0!</v>
      </c>
      <c r="K2382" s="96">
        <f>_xlfn.MAXIFS('Details local delivery'!Z:Z,'Details local delivery'!B:B,A2382)</f>
        <v>0</v>
      </c>
      <c r="L2382" s="96">
        <f>_xlfn.MAXIFS('Details local delivery'!AA:AA,'Details local delivery'!B:B,A2382)</f>
        <v>0</v>
      </c>
      <c r="M2382" s="96">
        <f>_xlfn.MAXIFS('Details local delivery'!AB:AB,'Details local delivery'!B:B,A2382)</f>
        <v>0</v>
      </c>
      <c r="N2382" s="104" t="e">
        <f t="shared" si="358"/>
        <v>#N/A</v>
      </c>
      <c r="O2382" s="104" t="e">
        <f t="shared" si="359"/>
        <v>#N/A</v>
      </c>
      <c r="P2382" s="99">
        <f t="shared" si="360"/>
        <v>0</v>
      </c>
      <c r="Q2382" s="100">
        <f t="shared" si="361"/>
        <v>0</v>
      </c>
      <c r="R2382" s="105" t="e">
        <f t="shared" si="362"/>
        <v>#DIV/0!</v>
      </c>
      <c r="S2382" s="101" t="e">
        <f t="shared" si="363"/>
        <v>#N/A</v>
      </c>
      <c r="T2382" s="102"/>
      <c r="U2382" s="107"/>
      <c r="V2382" s="5"/>
    </row>
    <row r="2383" spans="1:22" ht="15.6" hidden="1" x14ac:dyDescent="0.3">
      <c r="A2383" s="18"/>
      <c r="B2383" s="92" t="str">
        <f>+IFERROR(VLOOKUP(A2383,'Details local delivery'!B:C,2,0),"-")</f>
        <v>-</v>
      </c>
      <c r="C2383" s="93" t="str">
        <f t="shared" si="357"/>
        <v>-</v>
      </c>
      <c r="D2383" s="94" t="str">
        <f>+IFERROR(VLOOKUP(A2383,'Details local delivery'!B:E,4,0),"-")</f>
        <v>-</v>
      </c>
      <c r="E2383" s="94" t="e">
        <f>VLOOKUP(A2383,'Details local delivery'!B:L,11,0)</f>
        <v>#N/A</v>
      </c>
      <c r="F2383" s="94">
        <f>SUMIFS('Details local delivery'!M:M,'Details local delivery'!G:G,'RECAP Delivery Plan '!A2383)</f>
        <v>0</v>
      </c>
      <c r="G2383" s="94" t="e">
        <f>VLOOKUP(A2383,'Details local delivery'!B:J,9,0)</f>
        <v>#N/A</v>
      </c>
      <c r="H2383" s="95">
        <f>SUMIFS('Details local delivery'!K:K,'Details local delivery'!G:G,'RECAP Delivery Plan '!A2383)</f>
        <v>0</v>
      </c>
      <c r="I2383" s="96">
        <f>SUMIFS('Details local delivery'!Y:Y,'Details local delivery'!B:B,A:A)</f>
        <v>0</v>
      </c>
      <c r="J2383" s="97" t="e">
        <f>AVERAGEIFS('Details local delivery'!W:W,'Details local delivery'!B:B,A2383)</f>
        <v>#DIV/0!</v>
      </c>
      <c r="K2383" s="96">
        <f>_xlfn.MAXIFS('Details local delivery'!Z:Z,'Details local delivery'!B:B,A2383)</f>
        <v>0</v>
      </c>
      <c r="L2383" s="96">
        <f>_xlfn.MAXIFS('Details local delivery'!AA:AA,'Details local delivery'!B:B,A2383)</f>
        <v>0</v>
      </c>
      <c r="M2383" s="96">
        <f>_xlfn.MAXIFS('Details local delivery'!AB:AB,'Details local delivery'!B:B,A2383)</f>
        <v>0</v>
      </c>
      <c r="N2383" s="104" t="e">
        <f t="shared" si="358"/>
        <v>#N/A</v>
      </c>
      <c r="O2383" s="104" t="e">
        <f t="shared" si="359"/>
        <v>#N/A</v>
      </c>
      <c r="P2383" s="99">
        <f t="shared" si="360"/>
        <v>0</v>
      </c>
      <c r="Q2383" s="100">
        <f t="shared" si="361"/>
        <v>0</v>
      </c>
      <c r="R2383" s="105" t="e">
        <f t="shared" si="362"/>
        <v>#DIV/0!</v>
      </c>
      <c r="S2383" s="101" t="e">
        <f t="shared" si="363"/>
        <v>#N/A</v>
      </c>
      <c r="T2383" s="102"/>
      <c r="U2383" s="107"/>
      <c r="V2383" s="5"/>
    </row>
    <row r="2384" spans="1:22" ht="15.6" hidden="1" x14ac:dyDescent="0.3">
      <c r="A2384" s="18"/>
      <c r="B2384" s="92" t="str">
        <f>+IFERROR(VLOOKUP(A2384,'Details local delivery'!B:C,2,0),"-")</f>
        <v>-</v>
      </c>
      <c r="C2384" s="93" t="str">
        <f t="shared" si="357"/>
        <v>-</v>
      </c>
      <c r="D2384" s="94" t="str">
        <f>+IFERROR(VLOOKUP(A2384,'Details local delivery'!B:E,4,0),"-")</f>
        <v>-</v>
      </c>
      <c r="E2384" s="94" t="e">
        <f>VLOOKUP(A2384,'Details local delivery'!B:L,11,0)</f>
        <v>#N/A</v>
      </c>
      <c r="F2384" s="94">
        <f>SUMIFS('Details local delivery'!M:M,'Details local delivery'!G:G,'RECAP Delivery Plan '!A2384)</f>
        <v>0</v>
      </c>
      <c r="G2384" s="94" t="e">
        <f>VLOOKUP(A2384,'Details local delivery'!B:J,9,0)</f>
        <v>#N/A</v>
      </c>
      <c r="H2384" s="95">
        <f>SUMIFS('Details local delivery'!K:K,'Details local delivery'!G:G,'RECAP Delivery Plan '!A2384)</f>
        <v>0</v>
      </c>
      <c r="I2384" s="96">
        <f>SUMIFS('Details local delivery'!Y:Y,'Details local delivery'!B:B,A:A)</f>
        <v>0</v>
      </c>
      <c r="J2384" s="97" t="e">
        <f>AVERAGEIFS('Details local delivery'!W:W,'Details local delivery'!B:B,A2384)</f>
        <v>#DIV/0!</v>
      </c>
      <c r="K2384" s="96">
        <f>_xlfn.MAXIFS('Details local delivery'!Z:Z,'Details local delivery'!B:B,A2384)</f>
        <v>0</v>
      </c>
      <c r="L2384" s="96">
        <f>_xlfn.MAXIFS('Details local delivery'!AA:AA,'Details local delivery'!B:B,A2384)</f>
        <v>0</v>
      </c>
      <c r="M2384" s="96">
        <f>_xlfn.MAXIFS('Details local delivery'!AB:AB,'Details local delivery'!B:B,A2384)</f>
        <v>0</v>
      </c>
      <c r="N2384" s="104" t="e">
        <f t="shared" si="358"/>
        <v>#N/A</v>
      </c>
      <c r="O2384" s="104" t="e">
        <f t="shared" si="359"/>
        <v>#N/A</v>
      </c>
      <c r="P2384" s="99">
        <f t="shared" si="360"/>
        <v>0</v>
      </c>
      <c r="Q2384" s="100">
        <f t="shared" si="361"/>
        <v>0</v>
      </c>
      <c r="R2384" s="105" t="e">
        <f t="shared" si="362"/>
        <v>#DIV/0!</v>
      </c>
      <c r="S2384" s="101" t="e">
        <f t="shared" si="363"/>
        <v>#N/A</v>
      </c>
      <c r="T2384" s="102"/>
      <c r="U2384" s="107"/>
      <c r="V2384" s="5"/>
    </row>
    <row r="2385" spans="1:22" ht="15.6" hidden="1" x14ac:dyDescent="0.3">
      <c r="A2385" s="18"/>
      <c r="B2385" s="92" t="str">
        <f>+IFERROR(VLOOKUP(A2385,'Details local delivery'!B:C,2,0),"-")</f>
        <v>-</v>
      </c>
      <c r="C2385" s="93" t="str">
        <f t="shared" si="357"/>
        <v>-</v>
      </c>
      <c r="D2385" s="94" t="str">
        <f>+IFERROR(VLOOKUP(A2385,'Details local delivery'!B:E,4,0),"-")</f>
        <v>-</v>
      </c>
      <c r="E2385" s="94" t="e">
        <f>VLOOKUP(A2385,'Details local delivery'!B:L,11,0)</f>
        <v>#N/A</v>
      </c>
      <c r="F2385" s="94">
        <f>SUMIFS('Details local delivery'!M:M,'Details local delivery'!G:G,'RECAP Delivery Plan '!A2385)</f>
        <v>0</v>
      </c>
      <c r="G2385" s="94" t="e">
        <f>VLOOKUP(A2385,'Details local delivery'!B:J,9,0)</f>
        <v>#N/A</v>
      </c>
      <c r="H2385" s="95">
        <f>SUMIFS('Details local delivery'!K:K,'Details local delivery'!G:G,'RECAP Delivery Plan '!A2385)</f>
        <v>0</v>
      </c>
      <c r="I2385" s="96">
        <f>SUMIFS('Details local delivery'!Y:Y,'Details local delivery'!B:B,A:A)</f>
        <v>0</v>
      </c>
      <c r="J2385" s="97" t="e">
        <f>AVERAGEIFS('Details local delivery'!W:W,'Details local delivery'!B:B,A2385)</f>
        <v>#DIV/0!</v>
      </c>
      <c r="K2385" s="96">
        <f>_xlfn.MAXIFS('Details local delivery'!Z:Z,'Details local delivery'!B:B,A2385)</f>
        <v>0</v>
      </c>
      <c r="L2385" s="96">
        <f>_xlfn.MAXIFS('Details local delivery'!AA:AA,'Details local delivery'!B:B,A2385)</f>
        <v>0</v>
      </c>
      <c r="M2385" s="96">
        <f>_xlfn.MAXIFS('Details local delivery'!AB:AB,'Details local delivery'!B:B,A2385)</f>
        <v>0</v>
      </c>
      <c r="N2385" s="104" t="e">
        <f t="shared" si="358"/>
        <v>#N/A</v>
      </c>
      <c r="O2385" s="104" t="e">
        <f t="shared" si="359"/>
        <v>#N/A</v>
      </c>
      <c r="P2385" s="99">
        <f t="shared" si="360"/>
        <v>0</v>
      </c>
      <c r="Q2385" s="100">
        <f t="shared" si="361"/>
        <v>0</v>
      </c>
      <c r="R2385" s="105" t="e">
        <f t="shared" si="362"/>
        <v>#DIV/0!</v>
      </c>
      <c r="S2385" s="101" t="e">
        <f t="shared" si="363"/>
        <v>#N/A</v>
      </c>
      <c r="T2385" s="102"/>
      <c r="U2385" s="107"/>
      <c r="V2385" s="5"/>
    </row>
    <row r="2386" spans="1:22" ht="15.6" hidden="1" x14ac:dyDescent="0.3">
      <c r="A2386" s="18"/>
      <c r="B2386" s="92" t="str">
        <f>+IFERROR(VLOOKUP(A2386,'Details local delivery'!B:C,2,0),"-")</f>
        <v>-</v>
      </c>
      <c r="C2386" s="93" t="str">
        <f t="shared" si="357"/>
        <v>-</v>
      </c>
      <c r="D2386" s="94" t="str">
        <f>+IFERROR(VLOOKUP(A2386,'Details local delivery'!B:E,4,0),"-")</f>
        <v>-</v>
      </c>
      <c r="E2386" s="94" t="e">
        <f>VLOOKUP(A2386,'Details local delivery'!B:L,11,0)</f>
        <v>#N/A</v>
      </c>
      <c r="F2386" s="94">
        <f>SUMIFS('Details local delivery'!M:M,'Details local delivery'!G:G,'RECAP Delivery Plan '!A2386)</f>
        <v>0</v>
      </c>
      <c r="G2386" s="94" t="e">
        <f>VLOOKUP(A2386,'Details local delivery'!B:J,9,0)</f>
        <v>#N/A</v>
      </c>
      <c r="H2386" s="95">
        <f>SUMIFS('Details local delivery'!K:K,'Details local delivery'!G:G,'RECAP Delivery Plan '!A2386)</f>
        <v>0</v>
      </c>
      <c r="I2386" s="96">
        <f>SUMIFS('Details local delivery'!Y:Y,'Details local delivery'!B:B,A:A)</f>
        <v>0</v>
      </c>
      <c r="J2386" s="97" t="e">
        <f>AVERAGEIFS('Details local delivery'!W:W,'Details local delivery'!B:B,A2386)</f>
        <v>#DIV/0!</v>
      </c>
      <c r="K2386" s="96">
        <f>_xlfn.MAXIFS('Details local delivery'!Z:Z,'Details local delivery'!B:B,A2386)</f>
        <v>0</v>
      </c>
      <c r="L2386" s="96">
        <f>_xlfn.MAXIFS('Details local delivery'!AA:AA,'Details local delivery'!B:B,A2386)</f>
        <v>0</v>
      </c>
      <c r="M2386" s="96">
        <f>_xlfn.MAXIFS('Details local delivery'!AB:AB,'Details local delivery'!B:B,A2386)</f>
        <v>0</v>
      </c>
      <c r="N2386" s="104" t="e">
        <f t="shared" si="358"/>
        <v>#N/A</v>
      </c>
      <c r="O2386" s="104" t="e">
        <f t="shared" si="359"/>
        <v>#N/A</v>
      </c>
      <c r="P2386" s="99">
        <f t="shared" si="360"/>
        <v>0</v>
      </c>
      <c r="Q2386" s="100">
        <f t="shared" si="361"/>
        <v>0</v>
      </c>
      <c r="R2386" s="105" t="e">
        <f t="shared" si="362"/>
        <v>#DIV/0!</v>
      </c>
      <c r="S2386" s="101" t="e">
        <f t="shared" si="363"/>
        <v>#N/A</v>
      </c>
      <c r="T2386" s="102"/>
      <c r="U2386" s="107"/>
      <c r="V2386" s="5"/>
    </row>
    <row r="2387" spans="1:22" ht="15.6" hidden="1" x14ac:dyDescent="0.3">
      <c r="A2387" s="18"/>
      <c r="B2387" s="92" t="str">
        <f>+IFERROR(VLOOKUP(A2387,'Details local delivery'!B:C,2,0),"-")</f>
        <v>-</v>
      </c>
      <c r="C2387" s="93" t="str">
        <f t="shared" si="357"/>
        <v>-</v>
      </c>
      <c r="D2387" s="94" t="str">
        <f>+IFERROR(VLOOKUP(A2387,'Details local delivery'!B:E,4,0),"-")</f>
        <v>-</v>
      </c>
      <c r="E2387" s="94" t="e">
        <f>VLOOKUP(A2387,'Details local delivery'!B:L,11,0)</f>
        <v>#N/A</v>
      </c>
      <c r="F2387" s="94">
        <f>SUMIFS('Details local delivery'!M:M,'Details local delivery'!G:G,'RECAP Delivery Plan '!A2387)</f>
        <v>0</v>
      </c>
      <c r="G2387" s="94" t="e">
        <f>VLOOKUP(A2387,'Details local delivery'!B:J,9,0)</f>
        <v>#N/A</v>
      </c>
      <c r="H2387" s="95">
        <f>SUMIFS('Details local delivery'!K:K,'Details local delivery'!G:G,'RECAP Delivery Plan '!A2387)</f>
        <v>0</v>
      </c>
      <c r="I2387" s="96">
        <f>SUMIFS('Details local delivery'!Y:Y,'Details local delivery'!B:B,A:A)</f>
        <v>0</v>
      </c>
      <c r="J2387" s="97" t="e">
        <f>AVERAGEIFS('Details local delivery'!W:W,'Details local delivery'!B:B,A2387)</f>
        <v>#DIV/0!</v>
      </c>
      <c r="K2387" s="96">
        <f>_xlfn.MAXIFS('Details local delivery'!Z:Z,'Details local delivery'!B:B,A2387)</f>
        <v>0</v>
      </c>
      <c r="L2387" s="96">
        <f>_xlfn.MAXIFS('Details local delivery'!AA:AA,'Details local delivery'!B:B,A2387)</f>
        <v>0</v>
      </c>
      <c r="M2387" s="96">
        <f>_xlfn.MAXIFS('Details local delivery'!AB:AB,'Details local delivery'!B:B,A2387)</f>
        <v>0</v>
      </c>
      <c r="N2387" s="104" t="e">
        <f t="shared" si="358"/>
        <v>#N/A</v>
      </c>
      <c r="O2387" s="104" t="e">
        <f t="shared" si="359"/>
        <v>#N/A</v>
      </c>
      <c r="P2387" s="99">
        <f t="shared" si="360"/>
        <v>0</v>
      </c>
      <c r="Q2387" s="100">
        <f t="shared" si="361"/>
        <v>0</v>
      </c>
      <c r="R2387" s="105" t="e">
        <f t="shared" si="362"/>
        <v>#DIV/0!</v>
      </c>
      <c r="S2387" s="101" t="e">
        <f t="shared" si="363"/>
        <v>#N/A</v>
      </c>
      <c r="T2387" s="102"/>
      <c r="U2387" s="107"/>
      <c r="V2387" s="5"/>
    </row>
    <row r="2388" spans="1:22" ht="15.6" hidden="1" x14ac:dyDescent="0.3">
      <c r="A2388" s="18"/>
      <c r="B2388" s="92" t="str">
        <f>+IFERROR(VLOOKUP(A2388,'Details local delivery'!B:C,2,0),"-")</f>
        <v>-</v>
      </c>
      <c r="C2388" s="93" t="str">
        <f t="shared" si="357"/>
        <v>-</v>
      </c>
      <c r="D2388" s="94" t="str">
        <f>+IFERROR(VLOOKUP(A2388,'Details local delivery'!B:E,4,0),"-")</f>
        <v>-</v>
      </c>
      <c r="E2388" s="94" t="e">
        <f>VLOOKUP(A2388,'Details local delivery'!B:L,11,0)</f>
        <v>#N/A</v>
      </c>
      <c r="F2388" s="94">
        <f>SUMIFS('Details local delivery'!M:M,'Details local delivery'!G:G,'RECAP Delivery Plan '!A2388)</f>
        <v>0</v>
      </c>
      <c r="G2388" s="94" t="e">
        <f>VLOOKUP(A2388,'Details local delivery'!B:J,9,0)</f>
        <v>#N/A</v>
      </c>
      <c r="H2388" s="95">
        <f>SUMIFS('Details local delivery'!K:K,'Details local delivery'!G:G,'RECAP Delivery Plan '!A2388)</f>
        <v>0</v>
      </c>
      <c r="I2388" s="96">
        <f>SUMIFS('Details local delivery'!Y:Y,'Details local delivery'!B:B,A:A)</f>
        <v>0</v>
      </c>
      <c r="J2388" s="97" t="e">
        <f>AVERAGEIFS('Details local delivery'!W:W,'Details local delivery'!B:B,A2388)</f>
        <v>#DIV/0!</v>
      </c>
      <c r="K2388" s="96">
        <f>_xlfn.MAXIFS('Details local delivery'!Z:Z,'Details local delivery'!B:B,A2388)</f>
        <v>0</v>
      </c>
      <c r="L2388" s="96">
        <f>_xlfn.MAXIFS('Details local delivery'!AA:AA,'Details local delivery'!B:B,A2388)</f>
        <v>0</v>
      </c>
      <c r="M2388" s="96">
        <f>_xlfn.MAXIFS('Details local delivery'!AB:AB,'Details local delivery'!B:B,A2388)</f>
        <v>0</v>
      </c>
      <c r="N2388" s="104" t="e">
        <f t="shared" si="358"/>
        <v>#N/A</v>
      </c>
      <c r="O2388" s="104" t="e">
        <f t="shared" si="359"/>
        <v>#N/A</v>
      </c>
      <c r="P2388" s="99">
        <f t="shared" si="360"/>
        <v>0</v>
      </c>
      <c r="Q2388" s="100">
        <f t="shared" si="361"/>
        <v>0</v>
      </c>
      <c r="R2388" s="105" t="e">
        <f t="shared" si="362"/>
        <v>#DIV/0!</v>
      </c>
      <c r="S2388" s="101" t="e">
        <f t="shared" si="363"/>
        <v>#N/A</v>
      </c>
      <c r="T2388" s="102"/>
      <c r="U2388" s="107"/>
      <c r="V2388" s="5"/>
    </row>
    <row r="2389" spans="1:22" ht="15.6" hidden="1" x14ac:dyDescent="0.3">
      <c r="A2389" s="18"/>
      <c r="B2389" s="92" t="str">
        <f>+IFERROR(VLOOKUP(A2389,'Details local delivery'!B:C,2,0),"-")</f>
        <v>-</v>
      </c>
      <c r="C2389" s="93" t="str">
        <f t="shared" si="357"/>
        <v>-</v>
      </c>
      <c r="D2389" s="94" t="str">
        <f>+IFERROR(VLOOKUP(A2389,'Details local delivery'!B:E,4,0),"-")</f>
        <v>-</v>
      </c>
      <c r="E2389" s="94" t="e">
        <f>VLOOKUP(A2389,'Details local delivery'!B:L,11,0)</f>
        <v>#N/A</v>
      </c>
      <c r="F2389" s="94">
        <f>SUMIFS('Details local delivery'!M:M,'Details local delivery'!G:G,'RECAP Delivery Plan '!A2389)</f>
        <v>0</v>
      </c>
      <c r="G2389" s="94" t="e">
        <f>VLOOKUP(A2389,'Details local delivery'!B:J,9,0)</f>
        <v>#N/A</v>
      </c>
      <c r="H2389" s="95">
        <f>SUMIFS('Details local delivery'!K:K,'Details local delivery'!G:G,'RECAP Delivery Plan '!A2389)</f>
        <v>0</v>
      </c>
      <c r="I2389" s="96">
        <f>SUMIFS('Details local delivery'!Y:Y,'Details local delivery'!B:B,A:A)</f>
        <v>0</v>
      </c>
      <c r="J2389" s="97" t="e">
        <f>AVERAGEIFS('Details local delivery'!W:W,'Details local delivery'!B:B,A2389)</f>
        <v>#DIV/0!</v>
      </c>
      <c r="K2389" s="96">
        <f>_xlfn.MAXIFS('Details local delivery'!Z:Z,'Details local delivery'!B:B,A2389)</f>
        <v>0</v>
      </c>
      <c r="L2389" s="96">
        <f>_xlfn.MAXIFS('Details local delivery'!AA:AA,'Details local delivery'!B:B,A2389)</f>
        <v>0</v>
      </c>
      <c r="M2389" s="96">
        <f>_xlfn.MAXIFS('Details local delivery'!AB:AB,'Details local delivery'!B:B,A2389)</f>
        <v>0</v>
      </c>
      <c r="N2389" s="104" t="e">
        <f t="shared" si="358"/>
        <v>#N/A</v>
      </c>
      <c r="O2389" s="104" t="e">
        <f t="shared" si="359"/>
        <v>#N/A</v>
      </c>
      <c r="P2389" s="99">
        <f t="shared" si="360"/>
        <v>0</v>
      </c>
      <c r="Q2389" s="100">
        <f t="shared" si="361"/>
        <v>0</v>
      </c>
      <c r="R2389" s="105" t="e">
        <f t="shared" si="362"/>
        <v>#DIV/0!</v>
      </c>
      <c r="S2389" s="101" t="e">
        <f t="shared" si="363"/>
        <v>#N/A</v>
      </c>
      <c r="T2389" s="102"/>
      <c r="U2389" s="107"/>
      <c r="V2389" s="5"/>
    </row>
    <row r="2390" spans="1:22" ht="15.6" hidden="1" x14ac:dyDescent="0.3">
      <c r="A2390" s="18"/>
      <c r="B2390" s="92" t="str">
        <f>+IFERROR(VLOOKUP(A2390,'Details local delivery'!B:C,2,0),"-")</f>
        <v>-</v>
      </c>
      <c r="C2390" s="93" t="str">
        <f t="shared" si="357"/>
        <v>-</v>
      </c>
      <c r="D2390" s="94" t="str">
        <f>+IFERROR(VLOOKUP(A2390,'Details local delivery'!B:E,4,0),"-")</f>
        <v>-</v>
      </c>
      <c r="E2390" s="94" t="e">
        <f>VLOOKUP(A2390,'Details local delivery'!B:L,11,0)</f>
        <v>#N/A</v>
      </c>
      <c r="F2390" s="94">
        <f>SUMIFS('Details local delivery'!M:M,'Details local delivery'!G:G,'RECAP Delivery Plan '!A2390)</f>
        <v>0</v>
      </c>
      <c r="G2390" s="94" t="e">
        <f>VLOOKUP(A2390,'Details local delivery'!B:J,9,0)</f>
        <v>#N/A</v>
      </c>
      <c r="H2390" s="95">
        <f>SUMIFS('Details local delivery'!K:K,'Details local delivery'!G:G,'RECAP Delivery Plan '!A2390)</f>
        <v>0</v>
      </c>
      <c r="I2390" s="96">
        <f>SUMIFS('Details local delivery'!Y:Y,'Details local delivery'!B:B,A:A)</f>
        <v>0</v>
      </c>
      <c r="J2390" s="97" t="e">
        <f>AVERAGEIFS('Details local delivery'!W:W,'Details local delivery'!B:B,A2390)</f>
        <v>#DIV/0!</v>
      </c>
      <c r="K2390" s="96">
        <f>_xlfn.MAXIFS('Details local delivery'!Z:Z,'Details local delivery'!B:B,A2390)</f>
        <v>0</v>
      </c>
      <c r="L2390" s="96">
        <f>_xlfn.MAXIFS('Details local delivery'!AA:AA,'Details local delivery'!B:B,A2390)</f>
        <v>0</v>
      </c>
      <c r="M2390" s="96">
        <f>_xlfn.MAXIFS('Details local delivery'!AB:AB,'Details local delivery'!B:B,A2390)</f>
        <v>0</v>
      </c>
      <c r="N2390" s="104" t="e">
        <f t="shared" si="358"/>
        <v>#N/A</v>
      </c>
      <c r="O2390" s="104" t="e">
        <f t="shared" si="359"/>
        <v>#N/A</v>
      </c>
      <c r="P2390" s="99">
        <f t="shared" si="360"/>
        <v>0</v>
      </c>
      <c r="Q2390" s="100">
        <f t="shared" si="361"/>
        <v>0</v>
      </c>
      <c r="R2390" s="105" t="e">
        <f t="shared" si="362"/>
        <v>#DIV/0!</v>
      </c>
      <c r="S2390" s="101" t="e">
        <f t="shared" si="363"/>
        <v>#N/A</v>
      </c>
      <c r="T2390" s="102"/>
      <c r="U2390" s="107"/>
      <c r="V2390" s="5"/>
    </row>
    <row r="2391" spans="1:22" ht="15.6" hidden="1" x14ac:dyDescent="0.3">
      <c r="A2391" s="18"/>
      <c r="B2391" s="92" t="str">
        <f>+IFERROR(VLOOKUP(A2391,'Details local delivery'!B:C,2,0),"-")</f>
        <v>-</v>
      </c>
      <c r="C2391" s="93" t="str">
        <f t="shared" si="357"/>
        <v>-</v>
      </c>
      <c r="D2391" s="94" t="str">
        <f>+IFERROR(VLOOKUP(A2391,'Details local delivery'!B:E,4,0),"-")</f>
        <v>-</v>
      </c>
      <c r="E2391" s="94" t="e">
        <f>VLOOKUP(A2391,'Details local delivery'!B:L,11,0)</f>
        <v>#N/A</v>
      </c>
      <c r="F2391" s="94">
        <f>SUMIFS('Details local delivery'!M:M,'Details local delivery'!G:G,'RECAP Delivery Plan '!A2391)</f>
        <v>0</v>
      </c>
      <c r="G2391" s="94" t="e">
        <f>VLOOKUP(A2391,'Details local delivery'!B:J,9,0)</f>
        <v>#N/A</v>
      </c>
      <c r="H2391" s="95">
        <f>SUMIFS('Details local delivery'!K:K,'Details local delivery'!G:G,'RECAP Delivery Plan '!A2391)</f>
        <v>0</v>
      </c>
      <c r="I2391" s="96">
        <f>SUMIFS('Details local delivery'!Y:Y,'Details local delivery'!B:B,A:A)</f>
        <v>0</v>
      </c>
      <c r="J2391" s="97" t="e">
        <f>AVERAGEIFS('Details local delivery'!W:W,'Details local delivery'!B:B,A2391)</f>
        <v>#DIV/0!</v>
      </c>
      <c r="K2391" s="96">
        <f>_xlfn.MAXIFS('Details local delivery'!Z:Z,'Details local delivery'!B:B,A2391)</f>
        <v>0</v>
      </c>
      <c r="L2391" s="96">
        <f>_xlfn.MAXIFS('Details local delivery'!AA:AA,'Details local delivery'!B:B,A2391)</f>
        <v>0</v>
      </c>
      <c r="M2391" s="96">
        <f>_xlfn.MAXIFS('Details local delivery'!AB:AB,'Details local delivery'!B:B,A2391)</f>
        <v>0</v>
      </c>
      <c r="N2391" s="104" t="e">
        <f t="shared" si="358"/>
        <v>#N/A</v>
      </c>
      <c r="O2391" s="104" t="e">
        <f t="shared" si="359"/>
        <v>#N/A</v>
      </c>
      <c r="P2391" s="99">
        <f t="shared" si="360"/>
        <v>0</v>
      </c>
      <c r="Q2391" s="100">
        <f t="shared" si="361"/>
        <v>0</v>
      </c>
      <c r="R2391" s="105" t="e">
        <f t="shared" si="362"/>
        <v>#DIV/0!</v>
      </c>
      <c r="S2391" s="101" t="e">
        <f t="shared" si="363"/>
        <v>#N/A</v>
      </c>
      <c r="T2391" s="102"/>
      <c r="U2391" s="107"/>
      <c r="V2391" s="5"/>
    </row>
    <row r="2392" spans="1:22" ht="15.6" hidden="1" x14ac:dyDescent="0.3">
      <c r="A2392" s="18"/>
      <c r="B2392" s="92" t="str">
        <f>+IFERROR(VLOOKUP(A2392,'Details local delivery'!B:C,2,0),"-")</f>
        <v>-</v>
      </c>
      <c r="C2392" s="93" t="str">
        <f t="shared" si="357"/>
        <v>-</v>
      </c>
      <c r="D2392" s="94" t="str">
        <f>+IFERROR(VLOOKUP(A2392,'Details local delivery'!B:E,4,0),"-")</f>
        <v>-</v>
      </c>
      <c r="E2392" s="94" t="e">
        <f>VLOOKUP(A2392,'Details local delivery'!B:L,11,0)</f>
        <v>#N/A</v>
      </c>
      <c r="F2392" s="94">
        <f>SUMIFS('Details local delivery'!M:M,'Details local delivery'!G:G,'RECAP Delivery Plan '!A2392)</f>
        <v>0</v>
      </c>
      <c r="G2392" s="94" t="e">
        <f>VLOOKUP(A2392,'Details local delivery'!B:J,9,0)</f>
        <v>#N/A</v>
      </c>
      <c r="H2392" s="95">
        <f>SUMIFS('Details local delivery'!K:K,'Details local delivery'!G:G,'RECAP Delivery Plan '!A2392)</f>
        <v>0</v>
      </c>
      <c r="I2392" s="96">
        <f>SUMIFS('Details local delivery'!Y:Y,'Details local delivery'!B:B,A:A)</f>
        <v>0</v>
      </c>
      <c r="J2392" s="97" t="e">
        <f>AVERAGEIFS('Details local delivery'!W:W,'Details local delivery'!B:B,A2392)</f>
        <v>#DIV/0!</v>
      </c>
      <c r="K2392" s="96">
        <f>_xlfn.MAXIFS('Details local delivery'!Z:Z,'Details local delivery'!B:B,A2392)</f>
        <v>0</v>
      </c>
      <c r="L2392" s="96">
        <f>_xlfn.MAXIFS('Details local delivery'!AA:AA,'Details local delivery'!B:B,A2392)</f>
        <v>0</v>
      </c>
      <c r="M2392" s="96">
        <f>_xlfn.MAXIFS('Details local delivery'!AB:AB,'Details local delivery'!B:B,A2392)</f>
        <v>0</v>
      </c>
      <c r="N2392" s="104" t="e">
        <f t="shared" si="358"/>
        <v>#N/A</v>
      </c>
      <c r="O2392" s="104" t="e">
        <f t="shared" si="359"/>
        <v>#N/A</v>
      </c>
      <c r="P2392" s="99">
        <f t="shared" si="360"/>
        <v>0</v>
      </c>
      <c r="Q2392" s="100">
        <f t="shared" si="361"/>
        <v>0</v>
      </c>
      <c r="R2392" s="105" t="e">
        <f t="shared" si="362"/>
        <v>#DIV/0!</v>
      </c>
      <c r="S2392" s="101" t="e">
        <f t="shared" si="363"/>
        <v>#N/A</v>
      </c>
      <c r="T2392" s="102"/>
      <c r="U2392" s="107"/>
      <c r="V2392" s="5"/>
    </row>
    <row r="2393" spans="1:22" ht="15.6" hidden="1" x14ac:dyDescent="0.3">
      <c r="A2393" s="18"/>
      <c r="B2393" s="92" t="str">
        <f>+IFERROR(VLOOKUP(A2393,'Details local delivery'!B:C,2,0),"-")</f>
        <v>-</v>
      </c>
      <c r="C2393" s="93" t="str">
        <f t="shared" si="357"/>
        <v>-</v>
      </c>
      <c r="D2393" s="94" t="str">
        <f>+IFERROR(VLOOKUP(A2393,'Details local delivery'!B:E,4,0),"-")</f>
        <v>-</v>
      </c>
      <c r="E2393" s="94" t="e">
        <f>VLOOKUP(A2393,'Details local delivery'!B:L,11,0)</f>
        <v>#N/A</v>
      </c>
      <c r="F2393" s="94">
        <f>SUMIFS('Details local delivery'!M:M,'Details local delivery'!G:G,'RECAP Delivery Plan '!A2393)</f>
        <v>0</v>
      </c>
      <c r="G2393" s="94" t="e">
        <f>VLOOKUP(A2393,'Details local delivery'!B:J,9,0)</f>
        <v>#N/A</v>
      </c>
      <c r="H2393" s="95">
        <f>SUMIFS('Details local delivery'!K:K,'Details local delivery'!G:G,'RECAP Delivery Plan '!A2393)</f>
        <v>0</v>
      </c>
      <c r="I2393" s="96">
        <f>SUMIFS('Details local delivery'!Y:Y,'Details local delivery'!B:B,A:A)</f>
        <v>0</v>
      </c>
      <c r="J2393" s="97" t="e">
        <f>AVERAGEIFS('Details local delivery'!W:W,'Details local delivery'!B:B,A2393)</f>
        <v>#DIV/0!</v>
      </c>
      <c r="K2393" s="96">
        <f>_xlfn.MAXIFS('Details local delivery'!Z:Z,'Details local delivery'!B:B,A2393)</f>
        <v>0</v>
      </c>
      <c r="L2393" s="96">
        <f>_xlfn.MAXIFS('Details local delivery'!AA:AA,'Details local delivery'!B:B,A2393)</f>
        <v>0</v>
      </c>
      <c r="M2393" s="96">
        <f>_xlfn.MAXIFS('Details local delivery'!AB:AB,'Details local delivery'!B:B,A2393)</f>
        <v>0</v>
      </c>
      <c r="N2393" s="104" t="e">
        <f t="shared" si="358"/>
        <v>#N/A</v>
      </c>
      <c r="O2393" s="104" t="e">
        <f t="shared" si="359"/>
        <v>#N/A</v>
      </c>
      <c r="P2393" s="99">
        <f t="shared" si="360"/>
        <v>0</v>
      </c>
      <c r="Q2393" s="100">
        <f t="shared" si="361"/>
        <v>0</v>
      </c>
      <c r="R2393" s="105" t="e">
        <f t="shared" si="362"/>
        <v>#DIV/0!</v>
      </c>
      <c r="S2393" s="101" t="e">
        <f t="shared" si="363"/>
        <v>#N/A</v>
      </c>
      <c r="T2393" s="102"/>
      <c r="U2393" s="107"/>
      <c r="V2393" s="5"/>
    </row>
    <row r="2394" spans="1:22" ht="15.6" hidden="1" x14ac:dyDescent="0.3">
      <c r="A2394" s="18"/>
      <c r="B2394" s="92" t="str">
        <f>+IFERROR(VLOOKUP(A2394,'Details local delivery'!B:C,2,0),"-")</f>
        <v>-</v>
      </c>
      <c r="C2394" s="93" t="str">
        <f t="shared" si="357"/>
        <v>-</v>
      </c>
      <c r="D2394" s="94" t="str">
        <f>+IFERROR(VLOOKUP(A2394,'Details local delivery'!B:E,4,0),"-")</f>
        <v>-</v>
      </c>
      <c r="E2394" s="94" t="e">
        <f>VLOOKUP(A2394,'Details local delivery'!B:L,11,0)</f>
        <v>#N/A</v>
      </c>
      <c r="F2394" s="94">
        <f>SUMIFS('Details local delivery'!M:M,'Details local delivery'!G:G,'RECAP Delivery Plan '!A2394)</f>
        <v>0</v>
      </c>
      <c r="G2394" s="94" t="e">
        <f>VLOOKUP(A2394,'Details local delivery'!B:J,9,0)</f>
        <v>#N/A</v>
      </c>
      <c r="H2394" s="95">
        <f>SUMIFS('Details local delivery'!K:K,'Details local delivery'!G:G,'RECAP Delivery Plan '!A2394)</f>
        <v>0</v>
      </c>
      <c r="I2394" s="96">
        <f>SUMIFS('Details local delivery'!Y:Y,'Details local delivery'!B:B,A:A)</f>
        <v>0</v>
      </c>
      <c r="J2394" s="97" t="e">
        <f>AVERAGEIFS('Details local delivery'!W:W,'Details local delivery'!B:B,A2394)</f>
        <v>#DIV/0!</v>
      </c>
      <c r="K2394" s="96">
        <f>_xlfn.MAXIFS('Details local delivery'!Z:Z,'Details local delivery'!B:B,A2394)</f>
        <v>0</v>
      </c>
      <c r="L2394" s="96">
        <f>_xlfn.MAXIFS('Details local delivery'!AA:AA,'Details local delivery'!B:B,A2394)</f>
        <v>0</v>
      </c>
      <c r="M2394" s="96">
        <f>_xlfn.MAXIFS('Details local delivery'!AB:AB,'Details local delivery'!B:B,A2394)</f>
        <v>0</v>
      </c>
      <c r="N2394" s="104" t="e">
        <f t="shared" si="358"/>
        <v>#N/A</v>
      </c>
      <c r="O2394" s="104" t="e">
        <f t="shared" si="359"/>
        <v>#N/A</v>
      </c>
      <c r="P2394" s="99">
        <f t="shared" si="360"/>
        <v>0</v>
      </c>
      <c r="Q2394" s="100">
        <f t="shared" si="361"/>
        <v>0</v>
      </c>
      <c r="R2394" s="105" t="e">
        <f t="shared" si="362"/>
        <v>#DIV/0!</v>
      </c>
      <c r="S2394" s="101" t="e">
        <f t="shared" si="363"/>
        <v>#N/A</v>
      </c>
      <c r="T2394" s="102"/>
      <c r="U2394" s="107"/>
      <c r="V2394" s="5"/>
    </row>
    <row r="2395" spans="1:22" ht="15.6" hidden="1" x14ac:dyDescent="0.3">
      <c r="A2395" s="18"/>
      <c r="B2395" s="92" t="str">
        <f>+IFERROR(VLOOKUP(A2395,'Details local delivery'!B:C,2,0),"-")</f>
        <v>-</v>
      </c>
      <c r="C2395" s="93" t="str">
        <f t="shared" si="357"/>
        <v>-</v>
      </c>
      <c r="D2395" s="94" t="str">
        <f>+IFERROR(VLOOKUP(A2395,'Details local delivery'!B:E,4,0),"-")</f>
        <v>-</v>
      </c>
      <c r="E2395" s="94" t="e">
        <f>VLOOKUP(A2395,'Details local delivery'!B:L,11,0)</f>
        <v>#N/A</v>
      </c>
      <c r="F2395" s="94">
        <f>SUMIFS('Details local delivery'!M:M,'Details local delivery'!G:G,'RECAP Delivery Plan '!A2395)</f>
        <v>0</v>
      </c>
      <c r="G2395" s="94" t="e">
        <f>VLOOKUP(A2395,'Details local delivery'!B:J,9,0)</f>
        <v>#N/A</v>
      </c>
      <c r="H2395" s="95">
        <f>SUMIFS('Details local delivery'!K:K,'Details local delivery'!G:G,'RECAP Delivery Plan '!A2395)</f>
        <v>0</v>
      </c>
      <c r="I2395" s="96">
        <f>SUMIFS('Details local delivery'!Y:Y,'Details local delivery'!B:B,A:A)</f>
        <v>0</v>
      </c>
      <c r="J2395" s="97" t="e">
        <f>AVERAGEIFS('Details local delivery'!W:W,'Details local delivery'!B:B,A2395)</f>
        <v>#DIV/0!</v>
      </c>
      <c r="K2395" s="96">
        <f>_xlfn.MAXIFS('Details local delivery'!Z:Z,'Details local delivery'!B:B,A2395)</f>
        <v>0</v>
      </c>
      <c r="L2395" s="96">
        <f>_xlfn.MAXIFS('Details local delivery'!AA:AA,'Details local delivery'!B:B,A2395)</f>
        <v>0</v>
      </c>
      <c r="M2395" s="96">
        <f>_xlfn.MAXIFS('Details local delivery'!AB:AB,'Details local delivery'!B:B,A2395)</f>
        <v>0</v>
      </c>
      <c r="N2395" s="104" t="e">
        <f t="shared" si="358"/>
        <v>#N/A</v>
      </c>
      <c r="O2395" s="104" t="e">
        <f t="shared" si="359"/>
        <v>#N/A</v>
      </c>
      <c r="P2395" s="99">
        <f t="shared" si="360"/>
        <v>0</v>
      </c>
      <c r="Q2395" s="100">
        <f t="shared" si="361"/>
        <v>0</v>
      </c>
      <c r="R2395" s="105" t="e">
        <f t="shared" si="362"/>
        <v>#DIV/0!</v>
      </c>
      <c r="S2395" s="101" t="e">
        <f t="shared" si="363"/>
        <v>#N/A</v>
      </c>
      <c r="T2395" s="102"/>
      <c r="U2395" s="107"/>
      <c r="V2395" s="5"/>
    </row>
    <row r="2396" spans="1:22" ht="15.6" hidden="1" x14ac:dyDescent="0.3">
      <c r="A2396" s="18"/>
      <c r="B2396" s="92" t="str">
        <f>+IFERROR(VLOOKUP(A2396,'Details local delivery'!B:C,2,0),"-")</f>
        <v>-</v>
      </c>
      <c r="C2396" s="93" t="str">
        <f t="shared" si="357"/>
        <v>-</v>
      </c>
      <c r="D2396" s="94" t="str">
        <f>+IFERROR(VLOOKUP(A2396,'Details local delivery'!B:E,4,0),"-")</f>
        <v>-</v>
      </c>
      <c r="E2396" s="94" t="e">
        <f>VLOOKUP(A2396,'Details local delivery'!B:L,11,0)</f>
        <v>#N/A</v>
      </c>
      <c r="F2396" s="94">
        <f>SUMIFS('Details local delivery'!M:M,'Details local delivery'!G:G,'RECAP Delivery Plan '!A2396)</f>
        <v>0</v>
      </c>
      <c r="G2396" s="94" t="e">
        <f>VLOOKUP(A2396,'Details local delivery'!B:J,9,0)</f>
        <v>#N/A</v>
      </c>
      <c r="H2396" s="95">
        <f>SUMIFS('Details local delivery'!K:K,'Details local delivery'!G:G,'RECAP Delivery Plan '!A2396)</f>
        <v>0</v>
      </c>
      <c r="I2396" s="96">
        <f>SUMIFS('Details local delivery'!Y:Y,'Details local delivery'!B:B,A:A)</f>
        <v>0</v>
      </c>
      <c r="J2396" s="97" t="e">
        <f>AVERAGEIFS('Details local delivery'!W:W,'Details local delivery'!B:B,A2396)</f>
        <v>#DIV/0!</v>
      </c>
      <c r="K2396" s="96">
        <f>_xlfn.MAXIFS('Details local delivery'!Z:Z,'Details local delivery'!B:B,A2396)</f>
        <v>0</v>
      </c>
      <c r="L2396" s="96">
        <f>_xlfn.MAXIFS('Details local delivery'!AA:AA,'Details local delivery'!B:B,A2396)</f>
        <v>0</v>
      </c>
      <c r="M2396" s="96">
        <f>_xlfn.MAXIFS('Details local delivery'!AB:AB,'Details local delivery'!B:B,A2396)</f>
        <v>0</v>
      </c>
      <c r="N2396" s="104" t="e">
        <f t="shared" si="358"/>
        <v>#N/A</v>
      </c>
      <c r="O2396" s="104" t="e">
        <f t="shared" si="359"/>
        <v>#N/A</v>
      </c>
      <c r="P2396" s="99">
        <f t="shared" si="360"/>
        <v>0</v>
      </c>
      <c r="Q2396" s="100">
        <f t="shared" si="361"/>
        <v>0</v>
      </c>
      <c r="R2396" s="105" t="e">
        <f t="shared" si="362"/>
        <v>#DIV/0!</v>
      </c>
      <c r="S2396" s="101" t="e">
        <f t="shared" si="363"/>
        <v>#N/A</v>
      </c>
      <c r="T2396" s="102"/>
      <c r="U2396" s="107"/>
      <c r="V2396" s="5"/>
    </row>
    <row r="2397" spans="1:22" ht="15.6" hidden="1" x14ac:dyDescent="0.3">
      <c r="A2397" s="18"/>
      <c r="B2397" s="92" t="str">
        <f>+IFERROR(VLOOKUP(A2397,'Details local delivery'!B:C,2,0),"-")</f>
        <v>-</v>
      </c>
      <c r="C2397" s="93" t="str">
        <f t="shared" si="357"/>
        <v>-</v>
      </c>
      <c r="D2397" s="94" t="str">
        <f>+IFERROR(VLOOKUP(A2397,'Details local delivery'!B:E,4,0),"-")</f>
        <v>-</v>
      </c>
      <c r="E2397" s="94" t="e">
        <f>VLOOKUP(A2397,'Details local delivery'!B:L,11,0)</f>
        <v>#N/A</v>
      </c>
      <c r="F2397" s="94">
        <f>SUMIFS('Details local delivery'!M:M,'Details local delivery'!G:G,'RECAP Delivery Plan '!A2397)</f>
        <v>0</v>
      </c>
      <c r="G2397" s="94" t="e">
        <f>VLOOKUP(A2397,'Details local delivery'!B:J,9,0)</f>
        <v>#N/A</v>
      </c>
      <c r="H2397" s="95">
        <f>SUMIFS('Details local delivery'!K:K,'Details local delivery'!G:G,'RECAP Delivery Plan '!A2397)</f>
        <v>0</v>
      </c>
      <c r="I2397" s="96">
        <f>SUMIFS('Details local delivery'!Y:Y,'Details local delivery'!B:B,A:A)</f>
        <v>0</v>
      </c>
      <c r="J2397" s="97" t="e">
        <f>AVERAGEIFS('Details local delivery'!W:W,'Details local delivery'!B:B,A2397)</f>
        <v>#DIV/0!</v>
      </c>
      <c r="K2397" s="96">
        <f>_xlfn.MAXIFS('Details local delivery'!Z:Z,'Details local delivery'!B:B,A2397)</f>
        <v>0</v>
      </c>
      <c r="L2397" s="96">
        <f>_xlfn.MAXIFS('Details local delivery'!AA:AA,'Details local delivery'!B:B,A2397)</f>
        <v>0</v>
      </c>
      <c r="M2397" s="96">
        <f>_xlfn.MAXIFS('Details local delivery'!AB:AB,'Details local delivery'!B:B,A2397)</f>
        <v>0</v>
      </c>
      <c r="N2397" s="104" t="e">
        <f t="shared" si="358"/>
        <v>#N/A</v>
      </c>
      <c r="O2397" s="104" t="e">
        <f t="shared" si="359"/>
        <v>#N/A</v>
      </c>
      <c r="P2397" s="99">
        <f t="shared" si="360"/>
        <v>0</v>
      </c>
      <c r="Q2397" s="100">
        <f t="shared" si="361"/>
        <v>0</v>
      </c>
      <c r="R2397" s="105" t="e">
        <f t="shared" si="362"/>
        <v>#DIV/0!</v>
      </c>
      <c r="S2397" s="101" t="e">
        <f t="shared" si="363"/>
        <v>#N/A</v>
      </c>
      <c r="T2397" s="102"/>
      <c r="U2397" s="107"/>
      <c r="V2397" s="5"/>
    </row>
    <row r="2398" spans="1:22" ht="15.6" hidden="1" x14ac:dyDescent="0.3">
      <c r="A2398" s="18"/>
      <c r="B2398" s="92" t="str">
        <f>+IFERROR(VLOOKUP(A2398,'Details local delivery'!B:C,2,0),"-")</f>
        <v>-</v>
      </c>
      <c r="C2398" s="93" t="str">
        <f t="shared" si="357"/>
        <v>-</v>
      </c>
      <c r="D2398" s="94" t="str">
        <f>+IFERROR(VLOOKUP(A2398,'Details local delivery'!B:E,4,0),"-")</f>
        <v>-</v>
      </c>
      <c r="E2398" s="94" t="e">
        <f>VLOOKUP(A2398,'Details local delivery'!B:L,11,0)</f>
        <v>#N/A</v>
      </c>
      <c r="F2398" s="94">
        <f>SUMIFS('Details local delivery'!M:M,'Details local delivery'!G:G,'RECAP Delivery Plan '!A2398)</f>
        <v>0</v>
      </c>
      <c r="G2398" s="94" t="e">
        <f>VLOOKUP(A2398,'Details local delivery'!B:J,9,0)</f>
        <v>#N/A</v>
      </c>
      <c r="H2398" s="95">
        <f>SUMIFS('Details local delivery'!K:K,'Details local delivery'!G:G,'RECAP Delivery Plan '!A2398)</f>
        <v>0</v>
      </c>
      <c r="I2398" s="96">
        <f>SUMIFS('Details local delivery'!Y:Y,'Details local delivery'!B:B,A:A)</f>
        <v>0</v>
      </c>
      <c r="J2398" s="97" t="e">
        <f>AVERAGEIFS('Details local delivery'!W:W,'Details local delivery'!B:B,A2398)</f>
        <v>#DIV/0!</v>
      </c>
      <c r="K2398" s="96">
        <f>_xlfn.MAXIFS('Details local delivery'!Z:Z,'Details local delivery'!B:B,A2398)</f>
        <v>0</v>
      </c>
      <c r="L2398" s="96">
        <f>_xlfn.MAXIFS('Details local delivery'!AA:AA,'Details local delivery'!B:B,A2398)</f>
        <v>0</v>
      </c>
      <c r="M2398" s="96">
        <f>_xlfn.MAXIFS('Details local delivery'!AB:AB,'Details local delivery'!B:B,A2398)</f>
        <v>0</v>
      </c>
      <c r="N2398" s="104" t="e">
        <f t="shared" si="358"/>
        <v>#N/A</v>
      </c>
      <c r="O2398" s="104" t="e">
        <f t="shared" si="359"/>
        <v>#N/A</v>
      </c>
      <c r="P2398" s="99">
        <f t="shared" si="360"/>
        <v>0</v>
      </c>
      <c r="Q2398" s="100">
        <f t="shared" si="361"/>
        <v>0</v>
      </c>
      <c r="R2398" s="105" t="e">
        <f t="shared" si="362"/>
        <v>#DIV/0!</v>
      </c>
      <c r="S2398" s="101" t="e">
        <f t="shared" si="363"/>
        <v>#N/A</v>
      </c>
      <c r="T2398" s="102"/>
      <c r="U2398" s="107"/>
      <c r="V2398" s="5"/>
    </row>
    <row r="2399" spans="1:22" ht="15.6" hidden="1" x14ac:dyDescent="0.3">
      <c r="A2399" s="18"/>
      <c r="B2399" s="92" t="str">
        <f>+IFERROR(VLOOKUP(A2399,'Details local delivery'!B:C,2,0),"-")</f>
        <v>-</v>
      </c>
      <c r="C2399" s="93" t="str">
        <f t="shared" si="357"/>
        <v>-</v>
      </c>
      <c r="D2399" s="94" t="str">
        <f>+IFERROR(VLOOKUP(A2399,'Details local delivery'!B:E,4,0),"-")</f>
        <v>-</v>
      </c>
      <c r="E2399" s="94" t="e">
        <f>VLOOKUP(A2399,'Details local delivery'!B:L,11,0)</f>
        <v>#N/A</v>
      </c>
      <c r="F2399" s="94">
        <f>SUMIFS('Details local delivery'!M:M,'Details local delivery'!G:G,'RECAP Delivery Plan '!A2399)</f>
        <v>0</v>
      </c>
      <c r="G2399" s="94" t="e">
        <f>VLOOKUP(A2399,'Details local delivery'!B:J,9,0)</f>
        <v>#N/A</v>
      </c>
      <c r="H2399" s="95">
        <f>SUMIFS('Details local delivery'!K:K,'Details local delivery'!G:G,'RECAP Delivery Plan '!A2399)</f>
        <v>0</v>
      </c>
      <c r="I2399" s="96">
        <f>SUMIFS('Details local delivery'!Y:Y,'Details local delivery'!B:B,A:A)</f>
        <v>0</v>
      </c>
      <c r="J2399" s="97" t="e">
        <f>AVERAGEIFS('Details local delivery'!W:W,'Details local delivery'!B:B,A2399)</f>
        <v>#DIV/0!</v>
      </c>
      <c r="K2399" s="96">
        <f>_xlfn.MAXIFS('Details local delivery'!Z:Z,'Details local delivery'!B:B,A2399)</f>
        <v>0</v>
      </c>
      <c r="L2399" s="96">
        <f>_xlfn.MAXIFS('Details local delivery'!AA:AA,'Details local delivery'!B:B,A2399)</f>
        <v>0</v>
      </c>
      <c r="M2399" s="96">
        <f>_xlfn.MAXIFS('Details local delivery'!AB:AB,'Details local delivery'!B:B,A2399)</f>
        <v>0</v>
      </c>
      <c r="N2399" s="104" t="e">
        <f t="shared" si="358"/>
        <v>#N/A</v>
      </c>
      <c r="O2399" s="104" t="e">
        <f t="shared" si="359"/>
        <v>#N/A</v>
      </c>
      <c r="P2399" s="99">
        <f t="shared" si="360"/>
        <v>0</v>
      </c>
      <c r="Q2399" s="100">
        <f t="shared" si="361"/>
        <v>0</v>
      </c>
      <c r="R2399" s="105" t="e">
        <f t="shared" si="362"/>
        <v>#DIV/0!</v>
      </c>
      <c r="S2399" s="101" t="e">
        <f t="shared" si="363"/>
        <v>#N/A</v>
      </c>
      <c r="T2399" s="102"/>
      <c r="U2399" s="107"/>
      <c r="V2399" s="5"/>
    </row>
    <row r="2400" spans="1:22" ht="15.6" hidden="1" x14ac:dyDescent="0.3">
      <c r="A2400" s="18"/>
      <c r="B2400" s="92" t="str">
        <f>+IFERROR(VLOOKUP(A2400,'Details local delivery'!B:C,2,0),"-")</f>
        <v>-</v>
      </c>
      <c r="C2400" s="93" t="str">
        <f t="shared" si="357"/>
        <v>-</v>
      </c>
      <c r="D2400" s="94" t="str">
        <f>+IFERROR(VLOOKUP(A2400,'Details local delivery'!B:E,4,0),"-")</f>
        <v>-</v>
      </c>
      <c r="E2400" s="94" t="e">
        <f>VLOOKUP(A2400,'Details local delivery'!B:L,11,0)</f>
        <v>#N/A</v>
      </c>
      <c r="F2400" s="94">
        <f>SUMIFS('Details local delivery'!M:M,'Details local delivery'!G:G,'RECAP Delivery Plan '!A2400)</f>
        <v>0</v>
      </c>
      <c r="G2400" s="94" t="e">
        <f>VLOOKUP(A2400,'Details local delivery'!B:J,9,0)</f>
        <v>#N/A</v>
      </c>
      <c r="H2400" s="95">
        <f>SUMIFS('Details local delivery'!K:K,'Details local delivery'!G:G,'RECAP Delivery Plan '!A2400)</f>
        <v>0</v>
      </c>
      <c r="I2400" s="96">
        <f>SUMIFS('Details local delivery'!Y:Y,'Details local delivery'!B:B,A:A)</f>
        <v>0</v>
      </c>
      <c r="J2400" s="97" t="e">
        <f>AVERAGEIFS('Details local delivery'!W:W,'Details local delivery'!B:B,A2400)</f>
        <v>#DIV/0!</v>
      </c>
      <c r="K2400" s="96">
        <f>_xlfn.MAXIFS('Details local delivery'!Z:Z,'Details local delivery'!B:B,A2400)</f>
        <v>0</v>
      </c>
      <c r="L2400" s="96">
        <f>_xlfn.MAXIFS('Details local delivery'!AA:AA,'Details local delivery'!B:B,A2400)</f>
        <v>0</v>
      </c>
      <c r="M2400" s="96">
        <f>_xlfn.MAXIFS('Details local delivery'!AB:AB,'Details local delivery'!B:B,A2400)</f>
        <v>0</v>
      </c>
      <c r="N2400" s="104" t="e">
        <f t="shared" si="358"/>
        <v>#N/A</v>
      </c>
      <c r="O2400" s="104" t="e">
        <f t="shared" si="359"/>
        <v>#N/A</v>
      </c>
      <c r="P2400" s="99">
        <f t="shared" si="360"/>
        <v>0</v>
      </c>
      <c r="Q2400" s="100">
        <f t="shared" si="361"/>
        <v>0</v>
      </c>
      <c r="R2400" s="105" t="e">
        <f t="shared" si="362"/>
        <v>#DIV/0!</v>
      </c>
      <c r="S2400" s="101" t="e">
        <f t="shared" si="363"/>
        <v>#N/A</v>
      </c>
      <c r="T2400" s="102"/>
      <c r="U2400" s="107"/>
      <c r="V2400" s="5"/>
    </row>
    <row r="2401" spans="1:23" ht="15.6" hidden="1" x14ac:dyDescent="0.3">
      <c r="A2401" s="18"/>
      <c r="B2401" s="92" t="str">
        <f>+IFERROR(VLOOKUP(A2401,'Details local delivery'!B:C,2,0),"-")</f>
        <v>-</v>
      </c>
      <c r="C2401" s="93" t="str">
        <f t="shared" si="357"/>
        <v>-</v>
      </c>
      <c r="D2401" s="94" t="str">
        <f>+IFERROR(VLOOKUP(A2401,'Details local delivery'!B:E,4,0),"-")</f>
        <v>-</v>
      </c>
      <c r="E2401" s="94" t="e">
        <f>VLOOKUP(A2401,'Details local delivery'!B:L,11,0)</f>
        <v>#N/A</v>
      </c>
      <c r="F2401" s="94">
        <f>SUMIFS('Details local delivery'!M:M,'Details local delivery'!G:G,'RECAP Delivery Plan '!A2401)</f>
        <v>0</v>
      </c>
      <c r="G2401" s="94" t="e">
        <f>VLOOKUP(A2401,'Details local delivery'!B:J,9,0)</f>
        <v>#N/A</v>
      </c>
      <c r="H2401" s="95">
        <f>SUMIFS('Details local delivery'!K:K,'Details local delivery'!G:G,'RECAP Delivery Plan '!A2401)</f>
        <v>0</v>
      </c>
      <c r="I2401" s="96">
        <f>SUMIFS('Details local delivery'!Y:Y,'Details local delivery'!B:B,A:A)</f>
        <v>0</v>
      </c>
      <c r="J2401" s="97" t="e">
        <f>AVERAGEIFS('Details local delivery'!W:W,'Details local delivery'!B:B,A2401)</f>
        <v>#DIV/0!</v>
      </c>
      <c r="K2401" s="96">
        <f>_xlfn.MAXIFS('Details local delivery'!Z:Z,'Details local delivery'!B:B,A2401)</f>
        <v>0</v>
      </c>
      <c r="L2401" s="96">
        <f>_xlfn.MAXIFS('Details local delivery'!AA:AA,'Details local delivery'!B:B,A2401)</f>
        <v>0</v>
      </c>
      <c r="M2401" s="96">
        <f>_xlfn.MAXIFS('Details local delivery'!AB:AB,'Details local delivery'!B:B,A2401)</f>
        <v>0</v>
      </c>
      <c r="N2401" s="104" t="e">
        <f t="shared" si="358"/>
        <v>#N/A</v>
      </c>
      <c r="O2401" s="104" t="e">
        <f t="shared" si="359"/>
        <v>#N/A</v>
      </c>
      <c r="P2401" s="99">
        <f t="shared" si="360"/>
        <v>0</v>
      </c>
      <c r="Q2401" s="100">
        <f t="shared" si="361"/>
        <v>0</v>
      </c>
      <c r="R2401" s="105" t="e">
        <f t="shared" si="362"/>
        <v>#DIV/0!</v>
      </c>
      <c r="S2401" s="101" t="e">
        <f t="shared" si="363"/>
        <v>#N/A</v>
      </c>
      <c r="T2401" s="102"/>
      <c r="U2401" s="107"/>
      <c r="V2401" s="5"/>
    </row>
    <row r="2402" spans="1:23" ht="15.6" hidden="1" x14ac:dyDescent="0.3">
      <c r="A2402" s="18"/>
      <c r="B2402" s="92" t="str">
        <f>+IFERROR(VLOOKUP(A2402,'Details local delivery'!B:C,2,0),"-")</f>
        <v>-</v>
      </c>
      <c r="C2402" s="93" t="str">
        <f t="shared" si="357"/>
        <v>-</v>
      </c>
      <c r="D2402" s="94" t="str">
        <f>+IFERROR(VLOOKUP(A2402,'Details local delivery'!B:E,4,0),"-")</f>
        <v>-</v>
      </c>
      <c r="E2402" s="94" t="e">
        <f>VLOOKUP(A2402,'Details local delivery'!B:L,11,0)</f>
        <v>#N/A</v>
      </c>
      <c r="F2402" s="94">
        <f>SUMIFS('Details local delivery'!M:M,'Details local delivery'!G:G,'RECAP Delivery Plan '!A2402)</f>
        <v>0</v>
      </c>
      <c r="G2402" s="94" t="e">
        <f>VLOOKUP(A2402,'Details local delivery'!B:J,9,0)</f>
        <v>#N/A</v>
      </c>
      <c r="H2402" s="95">
        <f>SUMIFS('Details local delivery'!K:K,'Details local delivery'!G:G,'RECAP Delivery Plan '!A2402)</f>
        <v>0</v>
      </c>
      <c r="I2402" s="96">
        <f>SUMIFS('Details local delivery'!Y:Y,'Details local delivery'!B:B,A:A)</f>
        <v>0</v>
      </c>
      <c r="J2402" s="97" t="e">
        <f>AVERAGEIFS('Details local delivery'!W:W,'Details local delivery'!B:B,A2402)</f>
        <v>#DIV/0!</v>
      </c>
      <c r="K2402" s="96">
        <f>_xlfn.MAXIFS('Details local delivery'!Z:Z,'Details local delivery'!B:B,A2402)</f>
        <v>0</v>
      </c>
      <c r="L2402" s="96">
        <f>_xlfn.MAXIFS('Details local delivery'!AA:AA,'Details local delivery'!B:B,A2402)</f>
        <v>0</v>
      </c>
      <c r="M2402" s="96">
        <f>_xlfn.MAXIFS('Details local delivery'!AB:AB,'Details local delivery'!B:B,A2402)</f>
        <v>0</v>
      </c>
      <c r="N2402" s="104" t="e">
        <f t="shared" si="358"/>
        <v>#N/A</v>
      </c>
      <c r="O2402" s="104" t="e">
        <f t="shared" si="359"/>
        <v>#N/A</v>
      </c>
      <c r="P2402" s="99">
        <f t="shared" si="360"/>
        <v>0</v>
      </c>
      <c r="Q2402" s="100">
        <f t="shared" si="361"/>
        <v>0</v>
      </c>
      <c r="R2402" s="105" t="e">
        <f t="shared" si="362"/>
        <v>#DIV/0!</v>
      </c>
      <c r="S2402" s="101" t="e">
        <f t="shared" si="363"/>
        <v>#N/A</v>
      </c>
      <c r="T2402" s="102"/>
      <c r="U2402" s="107"/>
      <c r="V2402" s="5"/>
    </row>
    <row r="2403" spans="1:23" ht="15.6" hidden="1" x14ac:dyDescent="0.3">
      <c r="A2403" s="18"/>
      <c r="B2403" s="92" t="str">
        <f>+IFERROR(VLOOKUP(A2403,'Details local delivery'!B:C,2,0),"-")</f>
        <v>-</v>
      </c>
      <c r="C2403" s="93" t="str">
        <f t="shared" si="357"/>
        <v>-</v>
      </c>
      <c r="D2403" s="94" t="str">
        <f>+IFERROR(VLOOKUP(A2403,'Details local delivery'!B:E,4,0),"-")</f>
        <v>-</v>
      </c>
      <c r="E2403" s="94" t="e">
        <f>VLOOKUP(A2403,'Details local delivery'!B:L,11,0)</f>
        <v>#N/A</v>
      </c>
      <c r="F2403" s="94">
        <f>SUMIFS('Details local delivery'!M:M,'Details local delivery'!G:G,'RECAP Delivery Plan '!A2403)</f>
        <v>0</v>
      </c>
      <c r="G2403" s="94" t="e">
        <f>VLOOKUP(A2403,'Details local delivery'!B:J,9,0)</f>
        <v>#N/A</v>
      </c>
      <c r="H2403" s="95">
        <f>SUMIFS('Details local delivery'!K:K,'Details local delivery'!G:G,'RECAP Delivery Plan '!A2403)</f>
        <v>0</v>
      </c>
      <c r="I2403" s="96">
        <f>SUMIFS('Details local delivery'!Y:Y,'Details local delivery'!B:B,A:A)</f>
        <v>0</v>
      </c>
      <c r="J2403" s="97" t="e">
        <f>AVERAGEIFS('Details local delivery'!W:W,'Details local delivery'!B:B,A2403)</f>
        <v>#DIV/0!</v>
      </c>
      <c r="K2403" s="96">
        <f>_xlfn.MAXIFS('Details local delivery'!Z:Z,'Details local delivery'!B:B,A2403)</f>
        <v>0</v>
      </c>
      <c r="L2403" s="96">
        <f>_xlfn.MAXIFS('Details local delivery'!AA:AA,'Details local delivery'!B:B,A2403)</f>
        <v>0</v>
      </c>
      <c r="M2403" s="96">
        <f>_xlfn.MAXIFS('Details local delivery'!AB:AB,'Details local delivery'!B:B,A2403)</f>
        <v>0</v>
      </c>
      <c r="N2403" s="104" t="e">
        <f t="shared" si="358"/>
        <v>#N/A</v>
      </c>
      <c r="O2403" s="104" t="e">
        <f t="shared" si="359"/>
        <v>#N/A</v>
      </c>
      <c r="P2403" s="99">
        <f t="shared" si="360"/>
        <v>0</v>
      </c>
      <c r="Q2403" s="100">
        <f t="shared" si="361"/>
        <v>0</v>
      </c>
      <c r="R2403" s="105" t="e">
        <f t="shared" si="362"/>
        <v>#DIV/0!</v>
      </c>
      <c r="S2403" s="101" t="e">
        <f t="shared" si="363"/>
        <v>#N/A</v>
      </c>
      <c r="T2403" s="102"/>
      <c r="U2403" s="107"/>
      <c r="V2403" s="5"/>
    </row>
    <row r="2404" spans="1:23" ht="15.6" hidden="1" x14ac:dyDescent="0.3">
      <c r="A2404" s="18"/>
      <c r="B2404" s="92" t="str">
        <f>+IFERROR(VLOOKUP(A2404,'Details local delivery'!B:C,2,0),"-")</f>
        <v>-</v>
      </c>
      <c r="C2404" s="93" t="str">
        <f t="shared" si="357"/>
        <v>-</v>
      </c>
      <c r="D2404" s="94" t="str">
        <f>+IFERROR(VLOOKUP(A2404,'Details local delivery'!B:E,4,0),"-")</f>
        <v>-</v>
      </c>
      <c r="E2404" s="94" t="e">
        <f>VLOOKUP(A2404,'Details local delivery'!B:L,11,0)</f>
        <v>#N/A</v>
      </c>
      <c r="F2404" s="94">
        <f>SUMIFS('Details local delivery'!M:M,'Details local delivery'!G:G,'RECAP Delivery Plan '!A2404)</f>
        <v>0</v>
      </c>
      <c r="G2404" s="94" t="e">
        <f>VLOOKUP(A2404,'Details local delivery'!B:J,9,0)</f>
        <v>#N/A</v>
      </c>
      <c r="H2404" s="95">
        <f>SUMIFS('Details local delivery'!K:K,'Details local delivery'!G:G,'RECAP Delivery Plan '!A2404)</f>
        <v>0</v>
      </c>
      <c r="I2404" s="96">
        <f>SUMIFS('Details local delivery'!Y:Y,'Details local delivery'!B:B,A:A)</f>
        <v>0</v>
      </c>
      <c r="J2404" s="97" t="e">
        <f>AVERAGEIFS('Details local delivery'!W:W,'Details local delivery'!B:B,A2404)</f>
        <v>#DIV/0!</v>
      </c>
      <c r="K2404" s="96">
        <f>_xlfn.MAXIFS('Details local delivery'!Z:Z,'Details local delivery'!B:B,A2404)</f>
        <v>0</v>
      </c>
      <c r="L2404" s="96">
        <f>_xlfn.MAXIFS('Details local delivery'!AA:AA,'Details local delivery'!B:B,A2404)</f>
        <v>0</v>
      </c>
      <c r="M2404" s="96">
        <f>_xlfn.MAXIFS('Details local delivery'!AB:AB,'Details local delivery'!B:B,A2404)</f>
        <v>0</v>
      </c>
      <c r="N2404" s="104" t="e">
        <f t="shared" si="358"/>
        <v>#N/A</v>
      </c>
      <c r="O2404" s="104" t="e">
        <f t="shared" si="359"/>
        <v>#N/A</v>
      </c>
      <c r="P2404" s="99">
        <f t="shared" si="360"/>
        <v>0</v>
      </c>
      <c r="Q2404" s="100">
        <f t="shared" si="361"/>
        <v>0</v>
      </c>
      <c r="R2404" s="105" t="e">
        <f t="shared" si="362"/>
        <v>#DIV/0!</v>
      </c>
      <c r="S2404" s="101" t="e">
        <f t="shared" si="363"/>
        <v>#N/A</v>
      </c>
      <c r="T2404" s="102"/>
      <c r="U2404" s="107"/>
      <c r="V2404" s="5"/>
    </row>
    <row r="2405" spans="1:23" ht="15.6" hidden="1" x14ac:dyDescent="0.3">
      <c r="A2405" s="18"/>
      <c r="B2405" s="92" t="str">
        <f>+IFERROR(VLOOKUP(A2405,'Details local delivery'!B:C,2,0),"-")</f>
        <v>-</v>
      </c>
      <c r="C2405" s="93" t="str">
        <f t="shared" si="357"/>
        <v>-</v>
      </c>
      <c r="D2405" s="94" t="str">
        <f>+IFERROR(VLOOKUP(A2405,'Details local delivery'!B:E,4,0),"-")</f>
        <v>-</v>
      </c>
      <c r="E2405" s="94" t="e">
        <f>VLOOKUP(A2405,'Details local delivery'!B:L,11,0)</f>
        <v>#N/A</v>
      </c>
      <c r="F2405" s="94">
        <f>SUMIFS('Details local delivery'!M:M,'Details local delivery'!G:G,'RECAP Delivery Plan '!A2405)</f>
        <v>0</v>
      </c>
      <c r="G2405" s="94" t="e">
        <f>VLOOKUP(A2405,'Details local delivery'!B:J,9,0)</f>
        <v>#N/A</v>
      </c>
      <c r="H2405" s="95">
        <f>SUMIFS('Details local delivery'!K:K,'Details local delivery'!G:G,'RECAP Delivery Plan '!A2405)</f>
        <v>0</v>
      </c>
      <c r="I2405" s="96">
        <f>SUMIFS('Details local delivery'!Y:Y,'Details local delivery'!B:B,A:A)</f>
        <v>0</v>
      </c>
      <c r="J2405" s="97" t="e">
        <f>AVERAGEIFS('Details local delivery'!W:W,'Details local delivery'!B:B,A2405)</f>
        <v>#DIV/0!</v>
      </c>
      <c r="K2405" s="96">
        <f>_xlfn.MAXIFS('Details local delivery'!Z:Z,'Details local delivery'!B:B,A2405)</f>
        <v>0</v>
      </c>
      <c r="L2405" s="96">
        <f>_xlfn.MAXIFS('Details local delivery'!AA:AA,'Details local delivery'!B:B,A2405)</f>
        <v>0</v>
      </c>
      <c r="M2405" s="96">
        <f>_xlfn.MAXIFS('Details local delivery'!AB:AB,'Details local delivery'!B:B,A2405)</f>
        <v>0</v>
      </c>
      <c r="N2405" s="104" t="e">
        <f t="shared" si="358"/>
        <v>#N/A</v>
      </c>
      <c r="O2405" s="104" t="e">
        <f t="shared" si="359"/>
        <v>#N/A</v>
      </c>
      <c r="P2405" s="99">
        <f t="shared" si="360"/>
        <v>0</v>
      </c>
      <c r="Q2405" s="100">
        <f t="shared" si="361"/>
        <v>0</v>
      </c>
      <c r="R2405" s="105" t="e">
        <f t="shared" si="362"/>
        <v>#DIV/0!</v>
      </c>
      <c r="S2405" s="101" t="e">
        <f t="shared" si="363"/>
        <v>#N/A</v>
      </c>
      <c r="T2405" s="102"/>
      <c r="U2405" s="107"/>
      <c r="V2405" s="5"/>
    </row>
    <row r="2406" spans="1:23" ht="15.6" hidden="1" x14ac:dyDescent="0.3">
      <c r="A2406" s="18"/>
      <c r="B2406" s="92" t="str">
        <f>+IFERROR(VLOOKUP(A2406,'Details local delivery'!B:C,2,0),"-")</f>
        <v>-</v>
      </c>
      <c r="C2406" s="93" t="str">
        <f t="shared" si="357"/>
        <v>-</v>
      </c>
      <c r="D2406" s="94" t="str">
        <f>+IFERROR(VLOOKUP(A2406,'Details local delivery'!B:E,4,0),"-")</f>
        <v>-</v>
      </c>
      <c r="E2406" s="94" t="e">
        <f>VLOOKUP(A2406,'Details local delivery'!B:L,11,0)</f>
        <v>#N/A</v>
      </c>
      <c r="F2406" s="94">
        <f>SUMIFS('Details local delivery'!M:M,'Details local delivery'!G:G,'RECAP Delivery Plan '!A2406)</f>
        <v>0</v>
      </c>
      <c r="G2406" s="94" t="e">
        <f>VLOOKUP(A2406,'Details local delivery'!B:J,9,0)</f>
        <v>#N/A</v>
      </c>
      <c r="H2406" s="95">
        <f>SUMIFS('Details local delivery'!K:K,'Details local delivery'!G:G,'RECAP Delivery Plan '!A2406)</f>
        <v>0</v>
      </c>
      <c r="I2406" s="96">
        <f>SUMIFS('Details local delivery'!Y:Y,'Details local delivery'!B:B,A:A)</f>
        <v>0</v>
      </c>
      <c r="J2406" s="97" t="e">
        <f>AVERAGEIFS('Details local delivery'!W:W,'Details local delivery'!B:B,A2406)</f>
        <v>#DIV/0!</v>
      </c>
      <c r="K2406" s="96">
        <f>_xlfn.MAXIFS('Details local delivery'!Z:Z,'Details local delivery'!B:B,A2406)</f>
        <v>0</v>
      </c>
      <c r="L2406" s="96">
        <f>_xlfn.MAXIFS('Details local delivery'!AA:AA,'Details local delivery'!B:B,A2406)</f>
        <v>0</v>
      </c>
      <c r="M2406" s="96">
        <f>_xlfn.MAXIFS('Details local delivery'!AB:AB,'Details local delivery'!B:B,A2406)</f>
        <v>0</v>
      </c>
      <c r="N2406" s="104" t="e">
        <f t="shared" si="358"/>
        <v>#N/A</v>
      </c>
      <c r="O2406" s="104" t="e">
        <f t="shared" si="359"/>
        <v>#N/A</v>
      </c>
      <c r="P2406" s="99">
        <f t="shared" si="360"/>
        <v>0</v>
      </c>
      <c r="Q2406" s="100">
        <f t="shared" si="361"/>
        <v>0</v>
      </c>
      <c r="R2406" s="105" t="e">
        <f t="shared" si="362"/>
        <v>#DIV/0!</v>
      </c>
      <c r="S2406" s="101" t="e">
        <f t="shared" si="363"/>
        <v>#N/A</v>
      </c>
      <c r="T2406" s="102"/>
      <c r="U2406" s="107"/>
      <c r="V2406" s="5"/>
    </row>
    <row r="2407" spans="1:23" ht="15.6" hidden="1" x14ac:dyDescent="0.3">
      <c r="A2407" s="18"/>
      <c r="B2407" s="92" t="str">
        <f>+IFERROR(VLOOKUP(A2407,'Details local delivery'!B:C,2,0),"-")</f>
        <v>-</v>
      </c>
      <c r="C2407" s="93" t="str">
        <f t="shared" si="357"/>
        <v>-</v>
      </c>
      <c r="D2407" s="94" t="str">
        <f>+IFERROR(VLOOKUP(A2407,'Details local delivery'!B:E,4,0),"-")</f>
        <v>-</v>
      </c>
      <c r="E2407" s="94" t="e">
        <f>VLOOKUP(A2407,'Details local delivery'!B:L,11,0)</f>
        <v>#N/A</v>
      </c>
      <c r="F2407" s="94">
        <f>SUMIFS('Details local delivery'!M:M,'Details local delivery'!G:G,'RECAP Delivery Plan '!A2407)</f>
        <v>0</v>
      </c>
      <c r="G2407" s="94" t="e">
        <f>VLOOKUP(A2407,'Details local delivery'!B:J,9,0)</f>
        <v>#N/A</v>
      </c>
      <c r="H2407" s="95">
        <f>SUMIFS('Details local delivery'!K:K,'Details local delivery'!G:G,'RECAP Delivery Plan '!A2407)</f>
        <v>0</v>
      </c>
      <c r="I2407" s="96">
        <f>SUMIFS('Details local delivery'!Y:Y,'Details local delivery'!B:B,A:A)</f>
        <v>0</v>
      </c>
      <c r="J2407" s="97" t="e">
        <f>AVERAGEIFS('Details local delivery'!W:W,'Details local delivery'!B:B,A2407)</f>
        <v>#DIV/0!</v>
      </c>
      <c r="K2407" s="96">
        <f>_xlfn.MAXIFS('Details local delivery'!Z:Z,'Details local delivery'!B:B,A2407)</f>
        <v>0</v>
      </c>
      <c r="L2407" s="96">
        <f>_xlfn.MAXIFS('Details local delivery'!AA:AA,'Details local delivery'!B:B,A2407)</f>
        <v>0</v>
      </c>
      <c r="M2407" s="96">
        <f>_xlfn.MAXIFS('Details local delivery'!AB:AB,'Details local delivery'!B:B,A2407)</f>
        <v>0</v>
      </c>
      <c r="N2407" s="104" t="e">
        <f t="shared" si="358"/>
        <v>#N/A</v>
      </c>
      <c r="O2407" s="104" t="e">
        <f t="shared" si="359"/>
        <v>#N/A</v>
      </c>
      <c r="P2407" s="99">
        <f t="shared" si="360"/>
        <v>0</v>
      </c>
      <c r="Q2407" s="100">
        <f t="shared" si="361"/>
        <v>0</v>
      </c>
      <c r="R2407" s="105" t="e">
        <f t="shared" si="362"/>
        <v>#DIV/0!</v>
      </c>
      <c r="S2407" s="101" t="e">
        <f t="shared" si="363"/>
        <v>#N/A</v>
      </c>
      <c r="T2407" s="102"/>
      <c r="U2407" s="107"/>
      <c r="V2407" s="5"/>
    </row>
    <row r="2408" spans="1:23" ht="15.6" hidden="1" x14ac:dyDescent="0.3">
      <c r="A2408" s="18"/>
      <c r="B2408" s="92" t="str">
        <f>+IFERROR(VLOOKUP(A2408,'Details local delivery'!B:C,2,0),"-")</f>
        <v>-</v>
      </c>
      <c r="C2408" s="93" t="str">
        <f t="shared" si="357"/>
        <v>-</v>
      </c>
      <c r="D2408" s="94" t="str">
        <f>+IFERROR(VLOOKUP(A2408,'Details local delivery'!B:E,4,0),"-")</f>
        <v>-</v>
      </c>
      <c r="E2408" s="94" t="e">
        <f>VLOOKUP(A2408,'Details local delivery'!B:L,11,0)</f>
        <v>#N/A</v>
      </c>
      <c r="F2408" s="94">
        <f>SUMIFS('Details local delivery'!M:M,'Details local delivery'!G:G,'RECAP Delivery Plan '!A2408)</f>
        <v>0</v>
      </c>
      <c r="G2408" s="94" t="e">
        <f>VLOOKUP(A2408,'Details local delivery'!B:J,9,0)</f>
        <v>#N/A</v>
      </c>
      <c r="H2408" s="95">
        <f>SUMIFS('Details local delivery'!K:K,'Details local delivery'!G:G,'RECAP Delivery Plan '!A2408)</f>
        <v>0</v>
      </c>
      <c r="I2408" s="96">
        <f>SUMIFS('Details local delivery'!Y:Y,'Details local delivery'!B:B,A:A)</f>
        <v>0</v>
      </c>
      <c r="J2408" s="97" t="e">
        <f>AVERAGEIFS('Details local delivery'!W:W,'Details local delivery'!B:B,A2408)</f>
        <v>#DIV/0!</v>
      </c>
      <c r="K2408" s="96">
        <f>_xlfn.MAXIFS('Details local delivery'!Z:Z,'Details local delivery'!B:B,A2408)</f>
        <v>0</v>
      </c>
      <c r="L2408" s="96">
        <f>_xlfn.MAXIFS('Details local delivery'!AA:AA,'Details local delivery'!B:B,A2408)</f>
        <v>0</v>
      </c>
      <c r="M2408" s="96">
        <f>_xlfn.MAXIFS('Details local delivery'!AB:AB,'Details local delivery'!B:B,A2408)</f>
        <v>0</v>
      </c>
      <c r="N2408" s="104" t="e">
        <f t="shared" si="358"/>
        <v>#N/A</v>
      </c>
      <c r="O2408" s="104" t="e">
        <f t="shared" si="359"/>
        <v>#N/A</v>
      </c>
      <c r="P2408" s="99">
        <f t="shared" si="360"/>
        <v>0</v>
      </c>
      <c r="Q2408" s="100">
        <f t="shared" si="361"/>
        <v>0</v>
      </c>
      <c r="R2408" s="105" t="e">
        <f t="shared" si="362"/>
        <v>#DIV/0!</v>
      </c>
      <c r="S2408" s="101" t="e">
        <f t="shared" si="363"/>
        <v>#N/A</v>
      </c>
      <c r="T2408" s="102"/>
      <c r="U2408" s="107"/>
      <c r="V2408" s="5"/>
    </row>
    <row r="2409" spans="1:23" ht="15.6" hidden="1" x14ac:dyDescent="0.3">
      <c r="A2409" s="18"/>
      <c r="B2409" s="92" t="str">
        <f>+IFERROR(VLOOKUP(A2409,'Details local delivery'!B:C,2,0),"-")</f>
        <v>-</v>
      </c>
      <c r="C2409" s="93" t="str">
        <f t="shared" si="357"/>
        <v>-</v>
      </c>
      <c r="D2409" s="94" t="str">
        <f>+IFERROR(VLOOKUP(A2409,'Details local delivery'!B:E,4,0),"-")</f>
        <v>-</v>
      </c>
      <c r="E2409" s="94" t="e">
        <f>VLOOKUP(A2409,'Details local delivery'!B:L,11,0)</f>
        <v>#N/A</v>
      </c>
      <c r="F2409" s="94">
        <f>SUMIFS('Details local delivery'!M:M,'Details local delivery'!G:G,'RECAP Delivery Plan '!A2409)</f>
        <v>0</v>
      </c>
      <c r="G2409" s="94" t="e">
        <f>VLOOKUP(A2409,'Details local delivery'!B:J,9,0)</f>
        <v>#N/A</v>
      </c>
      <c r="H2409" s="95">
        <f>SUMIFS('Details local delivery'!K:K,'Details local delivery'!G:G,'RECAP Delivery Plan '!A2409)</f>
        <v>0</v>
      </c>
      <c r="I2409" s="96">
        <f>SUMIFS('Details local delivery'!Y:Y,'Details local delivery'!B:B,A:A)</f>
        <v>0</v>
      </c>
      <c r="J2409" s="97" t="e">
        <f>AVERAGEIFS('Details local delivery'!W:W,'Details local delivery'!B:B,A2409)</f>
        <v>#DIV/0!</v>
      </c>
      <c r="K2409" s="96">
        <f>_xlfn.MAXIFS('Details local delivery'!Z:Z,'Details local delivery'!B:B,A2409)</f>
        <v>0</v>
      </c>
      <c r="L2409" s="96">
        <f>_xlfn.MAXIFS('Details local delivery'!AA:AA,'Details local delivery'!B:B,A2409)</f>
        <v>0</v>
      </c>
      <c r="M2409" s="96">
        <f>_xlfn.MAXIFS('Details local delivery'!AB:AB,'Details local delivery'!B:B,A2409)</f>
        <v>0</v>
      </c>
      <c r="N2409" s="104" t="e">
        <f t="shared" si="358"/>
        <v>#N/A</v>
      </c>
      <c r="O2409" s="104" t="e">
        <f t="shared" si="359"/>
        <v>#N/A</v>
      </c>
      <c r="P2409" s="99">
        <f t="shared" si="360"/>
        <v>0</v>
      </c>
      <c r="Q2409" s="100">
        <f t="shared" si="361"/>
        <v>0</v>
      </c>
      <c r="R2409" s="105" t="e">
        <f t="shared" si="362"/>
        <v>#DIV/0!</v>
      </c>
      <c r="S2409" s="101" t="e">
        <f t="shared" si="363"/>
        <v>#N/A</v>
      </c>
      <c r="T2409" s="102"/>
      <c r="U2409" s="107"/>
      <c r="V2409" s="5"/>
    </row>
    <row r="2410" spans="1:23" ht="15.6" hidden="1" x14ac:dyDescent="0.3">
      <c r="A2410" s="18"/>
      <c r="B2410" s="92" t="str">
        <f>+IFERROR(VLOOKUP(A2410,'Details local delivery'!B:C,2,0),"-")</f>
        <v>-</v>
      </c>
      <c r="C2410" s="93" t="str">
        <f t="shared" si="357"/>
        <v>-</v>
      </c>
      <c r="D2410" s="94" t="str">
        <f>+IFERROR(VLOOKUP(A2410,'Details local delivery'!B:E,4,0),"-")</f>
        <v>-</v>
      </c>
      <c r="E2410" s="94" t="e">
        <f>VLOOKUP(A2410,'Details local delivery'!B:L,11,0)</f>
        <v>#N/A</v>
      </c>
      <c r="F2410" s="94">
        <f>SUMIFS('Details local delivery'!M:M,'Details local delivery'!G:G,'RECAP Delivery Plan '!A2410)</f>
        <v>0</v>
      </c>
      <c r="G2410" s="94" t="e">
        <f>VLOOKUP(A2410,'Details local delivery'!B:J,9,0)</f>
        <v>#N/A</v>
      </c>
      <c r="H2410" s="95">
        <f>SUMIFS('Details local delivery'!K:K,'Details local delivery'!G:G,'RECAP Delivery Plan '!A2410)</f>
        <v>0</v>
      </c>
      <c r="I2410" s="96">
        <f>SUMIFS('Details local delivery'!Y:Y,'Details local delivery'!B:B,A:A)</f>
        <v>0</v>
      </c>
      <c r="J2410" s="97" t="e">
        <f>AVERAGEIFS('Details local delivery'!W:W,'Details local delivery'!B:B,A2410)</f>
        <v>#DIV/0!</v>
      </c>
      <c r="K2410" s="96">
        <f>_xlfn.MAXIFS('Details local delivery'!Z:Z,'Details local delivery'!B:B,A2410)</f>
        <v>0</v>
      </c>
      <c r="L2410" s="96">
        <f>_xlfn.MAXIFS('Details local delivery'!AA:AA,'Details local delivery'!B:B,A2410)</f>
        <v>0</v>
      </c>
      <c r="M2410" s="96">
        <f>_xlfn.MAXIFS('Details local delivery'!AB:AB,'Details local delivery'!B:B,A2410)</f>
        <v>0</v>
      </c>
      <c r="N2410" s="104" t="e">
        <f t="shared" si="358"/>
        <v>#N/A</v>
      </c>
      <c r="O2410" s="104" t="e">
        <f t="shared" si="359"/>
        <v>#N/A</v>
      </c>
      <c r="P2410" s="99">
        <f t="shared" si="360"/>
        <v>0</v>
      </c>
      <c r="Q2410" s="100">
        <f t="shared" si="361"/>
        <v>0</v>
      </c>
      <c r="R2410" s="105" t="e">
        <f t="shared" si="362"/>
        <v>#DIV/0!</v>
      </c>
      <c r="S2410" s="101" t="e">
        <f t="shared" si="363"/>
        <v>#N/A</v>
      </c>
      <c r="T2410" s="102"/>
      <c r="U2410" s="107"/>
      <c r="V2410" s="5"/>
    </row>
    <row r="2411" spans="1:23" ht="15.6" hidden="1" x14ac:dyDescent="0.3">
      <c r="A2411" s="18"/>
      <c r="B2411" s="92" t="str">
        <f>+IFERROR(VLOOKUP(A2411,'Details local delivery'!B:C,2,0),"-")</f>
        <v>-</v>
      </c>
      <c r="C2411" s="93" t="str">
        <f t="shared" si="357"/>
        <v>-</v>
      </c>
      <c r="D2411" s="94" t="str">
        <f>+IFERROR(VLOOKUP(A2411,'Details local delivery'!B:E,4,0),"-")</f>
        <v>-</v>
      </c>
      <c r="E2411" s="94" t="e">
        <f>VLOOKUP(A2411,'Details local delivery'!B:L,11,0)</f>
        <v>#N/A</v>
      </c>
      <c r="F2411" s="94">
        <f>SUMIFS('Details local delivery'!M:M,'Details local delivery'!G:G,'RECAP Delivery Plan '!A2411)</f>
        <v>0</v>
      </c>
      <c r="G2411" s="94" t="e">
        <f>VLOOKUP(A2411,'Details local delivery'!B:J,9,0)</f>
        <v>#N/A</v>
      </c>
      <c r="H2411" s="95">
        <f>SUMIFS('Details local delivery'!K:K,'Details local delivery'!G:G,'RECAP Delivery Plan '!A2411)</f>
        <v>0</v>
      </c>
      <c r="I2411" s="96">
        <f>SUMIFS('Details local delivery'!Y:Y,'Details local delivery'!B:B,A:A)</f>
        <v>0</v>
      </c>
      <c r="J2411" s="97" t="e">
        <f>AVERAGEIFS('Details local delivery'!W:W,'Details local delivery'!B:B,A2411)</f>
        <v>#DIV/0!</v>
      </c>
      <c r="K2411" s="96">
        <f>_xlfn.MAXIFS('Details local delivery'!Z:Z,'Details local delivery'!B:B,A2411)</f>
        <v>0</v>
      </c>
      <c r="L2411" s="96">
        <f>_xlfn.MAXIFS('Details local delivery'!AA:AA,'Details local delivery'!B:B,A2411)</f>
        <v>0</v>
      </c>
      <c r="M2411" s="96">
        <f>_xlfn.MAXIFS('Details local delivery'!AB:AB,'Details local delivery'!B:B,A2411)</f>
        <v>0</v>
      </c>
      <c r="N2411" s="104" t="e">
        <f t="shared" si="358"/>
        <v>#N/A</v>
      </c>
      <c r="O2411" s="104" t="e">
        <f t="shared" si="359"/>
        <v>#N/A</v>
      </c>
      <c r="P2411" s="99">
        <f t="shared" si="360"/>
        <v>0</v>
      </c>
      <c r="Q2411" s="100">
        <f t="shared" si="361"/>
        <v>0</v>
      </c>
      <c r="R2411" s="105" t="e">
        <f t="shared" si="362"/>
        <v>#DIV/0!</v>
      </c>
      <c r="S2411" s="101" t="e">
        <f t="shared" si="363"/>
        <v>#N/A</v>
      </c>
      <c r="T2411" s="102"/>
      <c r="U2411" s="107"/>
      <c r="V2411" s="5"/>
    </row>
    <row r="2412" spans="1:23" ht="15.6" hidden="1" x14ac:dyDescent="0.3">
      <c r="A2412" s="18"/>
      <c r="B2412" s="92" t="str">
        <f>+IFERROR(VLOOKUP(A2412,'Details local delivery'!B:C,2,0),"-")</f>
        <v>-</v>
      </c>
      <c r="C2412" s="93" t="str">
        <f t="shared" si="357"/>
        <v>-</v>
      </c>
      <c r="D2412" s="94" t="str">
        <f>+IFERROR(VLOOKUP(A2412,'Details local delivery'!B:E,4,0),"-")</f>
        <v>-</v>
      </c>
      <c r="E2412" s="94" t="e">
        <f>VLOOKUP(A2412,'Details local delivery'!B:L,11,0)</f>
        <v>#N/A</v>
      </c>
      <c r="F2412" s="94">
        <f>SUMIFS('Details local delivery'!M:M,'Details local delivery'!G:G,'RECAP Delivery Plan '!A2412)</f>
        <v>0</v>
      </c>
      <c r="G2412" s="94" t="e">
        <f>VLOOKUP(A2412,'Details local delivery'!B:J,9,0)</f>
        <v>#N/A</v>
      </c>
      <c r="H2412" s="95">
        <f>SUMIFS('Details local delivery'!K:K,'Details local delivery'!G:G,'RECAP Delivery Plan '!A2412)</f>
        <v>0</v>
      </c>
      <c r="I2412" s="96">
        <f>SUMIFS('Details local delivery'!Y:Y,'Details local delivery'!B:B,A:A)</f>
        <v>0</v>
      </c>
      <c r="J2412" s="97" t="e">
        <f>AVERAGEIFS('Details local delivery'!W:W,'Details local delivery'!B:B,A2412)</f>
        <v>#DIV/0!</v>
      </c>
      <c r="K2412" s="96">
        <f>_xlfn.MAXIFS('Details local delivery'!Z:Z,'Details local delivery'!B:B,A2412)</f>
        <v>0</v>
      </c>
      <c r="L2412" s="96">
        <f>_xlfn.MAXIFS('Details local delivery'!AA:AA,'Details local delivery'!B:B,A2412)</f>
        <v>0</v>
      </c>
      <c r="M2412" s="96">
        <f>_xlfn.MAXIFS('Details local delivery'!AB:AB,'Details local delivery'!B:B,A2412)</f>
        <v>0</v>
      </c>
      <c r="N2412" s="104" t="e">
        <f t="shared" si="358"/>
        <v>#N/A</v>
      </c>
      <c r="O2412" s="104" t="e">
        <f t="shared" si="359"/>
        <v>#N/A</v>
      </c>
      <c r="P2412" s="99">
        <f t="shared" si="360"/>
        <v>0</v>
      </c>
      <c r="Q2412" s="100">
        <f t="shared" si="361"/>
        <v>0</v>
      </c>
      <c r="R2412" s="105" t="e">
        <f t="shared" si="362"/>
        <v>#DIV/0!</v>
      </c>
      <c r="S2412" s="101" t="e">
        <f t="shared" si="363"/>
        <v>#N/A</v>
      </c>
      <c r="T2412" s="102"/>
      <c r="U2412" s="107"/>
      <c r="V2412" s="5"/>
    </row>
    <row r="2413" spans="1:23" ht="15.6" hidden="1" x14ac:dyDescent="0.3">
      <c r="A2413" s="18"/>
      <c r="B2413" s="92" t="str">
        <f>+IFERROR(VLOOKUP(A2413,'Details local delivery'!B:C,2,0),"-")</f>
        <v>-</v>
      </c>
      <c r="C2413" s="93" t="str">
        <f t="shared" si="357"/>
        <v>-</v>
      </c>
      <c r="D2413" s="94" t="str">
        <f>+IFERROR(VLOOKUP(A2413,'Details local delivery'!B:E,4,0),"-")</f>
        <v>-</v>
      </c>
      <c r="E2413" s="94" t="e">
        <f>VLOOKUP(A2413,'Details local delivery'!B:L,11,0)</f>
        <v>#N/A</v>
      </c>
      <c r="F2413" s="94">
        <f>SUMIFS('Details local delivery'!M:M,'Details local delivery'!G:G,'RECAP Delivery Plan '!A2413)</f>
        <v>0</v>
      </c>
      <c r="G2413" s="94" t="e">
        <f>VLOOKUP(A2413,'Details local delivery'!B:J,9,0)</f>
        <v>#N/A</v>
      </c>
      <c r="H2413" s="95">
        <f>SUMIFS('Details local delivery'!K:K,'Details local delivery'!G:G,'RECAP Delivery Plan '!A2413)</f>
        <v>0</v>
      </c>
      <c r="I2413" s="96">
        <f>SUMIFS('Details local delivery'!Y:Y,'Details local delivery'!B:B,A:A)</f>
        <v>0</v>
      </c>
      <c r="J2413" s="97" t="e">
        <f>AVERAGEIFS('Details local delivery'!W:W,'Details local delivery'!B:B,A2413)</f>
        <v>#DIV/0!</v>
      </c>
      <c r="K2413" s="96">
        <f>_xlfn.MAXIFS('Details local delivery'!Z:Z,'Details local delivery'!B:B,A2413)</f>
        <v>0</v>
      </c>
      <c r="L2413" s="96">
        <f>_xlfn.MAXIFS('Details local delivery'!AA:AA,'Details local delivery'!B:B,A2413)</f>
        <v>0</v>
      </c>
      <c r="M2413" s="96">
        <f>_xlfn.MAXIFS('Details local delivery'!AB:AB,'Details local delivery'!B:B,A2413)</f>
        <v>0</v>
      </c>
      <c r="N2413" s="104" t="e">
        <f t="shared" si="358"/>
        <v>#N/A</v>
      </c>
      <c r="O2413" s="104" t="e">
        <f t="shared" si="359"/>
        <v>#N/A</v>
      </c>
      <c r="P2413" s="99">
        <f t="shared" si="360"/>
        <v>0</v>
      </c>
      <c r="Q2413" s="100">
        <f t="shared" si="361"/>
        <v>0</v>
      </c>
      <c r="R2413" s="105" t="e">
        <f t="shared" si="362"/>
        <v>#DIV/0!</v>
      </c>
      <c r="S2413" s="101" t="e">
        <f t="shared" si="363"/>
        <v>#N/A</v>
      </c>
      <c r="T2413" s="102"/>
      <c r="U2413" s="107"/>
      <c r="V2413" s="5"/>
    </row>
    <row r="2414" spans="1:23" ht="15.6" hidden="1" x14ac:dyDescent="0.3">
      <c r="A2414" s="18"/>
      <c r="B2414" s="92" t="str">
        <f>+IFERROR(VLOOKUP(A2414,'Details local delivery'!B:C,2,0),"-")</f>
        <v>-</v>
      </c>
      <c r="C2414" s="93" t="str">
        <f t="shared" si="357"/>
        <v>-</v>
      </c>
      <c r="D2414" s="94" t="str">
        <f>+IFERROR(VLOOKUP(A2414,'Details local delivery'!B:E,4,0),"-")</f>
        <v>-</v>
      </c>
      <c r="E2414" s="94" t="e">
        <f>VLOOKUP(A2414,'Details local delivery'!B:L,11,0)</f>
        <v>#N/A</v>
      </c>
      <c r="F2414" s="94">
        <f>SUMIFS('Details local delivery'!M:M,'Details local delivery'!G:G,'RECAP Delivery Plan '!A2414)</f>
        <v>0</v>
      </c>
      <c r="G2414" s="94" t="e">
        <f>VLOOKUP(A2414,'Details local delivery'!B:J,9,0)</f>
        <v>#N/A</v>
      </c>
      <c r="H2414" s="95">
        <f>SUMIFS('Details local delivery'!K:K,'Details local delivery'!G:G,'RECAP Delivery Plan '!A2414)</f>
        <v>0</v>
      </c>
      <c r="I2414" s="96">
        <f>SUMIFS('Details local delivery'!Y:Y,'Details local delivery'!B:B,A:A)</f>
        <v>0</v>
      </c>
      <c r="J2414" s="97" t="e">
        <f>AVERAGEIFS('Details local delivery'!W:W,'Details local delivery'!B:B,A2414)</f>
        <v>#DIV/0!</v>
      </c>
      <c r="K2414" s="96">
        <f>_xlfn.MAXIFS('Details local delivery'!Z:Z,'Details local delivery'!B:B,A2414)</f>
        <v>0</v>
      </c>
      <c r="L2414" s="96">
        <f>_xlfn.MAXIFS('Details local delivery'!AA:AA,'Details local delivery'!B:B,A2414)</f>
        <v>0</v>
      </c>
      <c r="M2414" s="96">
        <f>_xlfn.MAXIFS('Details local delivery'!AB:AB,'Details local delivery'!B:B,A2414)</f>
        <v>0</v>
      </c>
      <c r="N2414" s="104" t="e">
        <f t="shared" si="358"/>
        <v>#N/A</v>
      </c>
      <c r="O2414" s="104" t="e">
        <f t="shared" si="359"/>
        <v>#N/A</v>
      </c>
      <c r="P2414" s="99">
        <f t="shared" si="360"/>
        <v>0</v>
      </c>
      <c r="Q2414" s="100">
        <f t="shared" si="361"/>
        <v>0</v>
      </c>
      <c r="R2414" s="105" t="e">
        <f t="shared" si="362"/>
        <v>#DIV/0!</v>
      </c>
      <c r="S2414" s="101" t="e">
        <f t="shared" si="363"/>
        <v>#N/A</v>
      </c>
      <c r="T2414" s="102"/>
      <c r="U2414" s="107"/>
      <c r="V2414" s="5"/>
    </row>
    <row r="2415" spans="1:23" ht="15.6" hidden="1" x14ac:dyDescent="0.3">
      <c r="A2415" s="18"/>
      <c r="B2415" s="92" t="str">
        <f>+IFERROR(VLOOKUP(A2415,'Details local delivery'!B:C,2,0),"-")</f>
        <v>-</v>
      </c>
      <c r="C2415" s="93" t="str">
        <f t="shared" si="357"/>
        <v>-</v>
      </c>
      <c r="D2415" s="94" t="str">
        <f>+IFERROR(VLOOKUP(A2415,'Details local delivery'!B:E,4,0),"-")</f>
        <v>-</v>
      </c>
      <c r="E2415" s="94" t="e">
        <f>VLOOKUP(A2415,'Details local delivery'!B:L,11,0)</f>
        <v>#N/A</v>
      </c>
      <c r="F2415" s="94">
        <f>SUMIFS('Details local delivery'!M:M,'Details local delivery'!G:G,'RECAP Delivery Plan '!A2415)</f>
        <v>0</v>
      </c>
      <c r="G2415" s="94" t="e">
        <f>VLOOKUP(A2415,'Details local delivery'!B:J,9,0)</f>
        <v>#N/A</v>
      </c>
      <c r="H2415" s="95">
        <f>SUMIFS('Details local delivery'!K:K,'Details local delivery'!G:G,'RECAP Delivery Plan '!A2415)</f>
        <v>0</v>
      </c>
      <c r="I2415" s="96">
        <f>SUMIFS('Details local delivery'!Y:Y,'Details local delivery'!B:B,A:A)</f>
        <v>0</v>
      </c>
      <c r="J2415" s="97" t="e">
        <f>AVERAGEIFS('Details local delivery'!W:W,'Details local delivery'!B:B,A2415)</f>
        <v>#DIV/0!</v>
      </c>
      <c r="K2415" s="96">
        <f>_xlfn.MAXIFS('Details local delivery'!Z:Z,'Details local delivery'!B:B,A2415)</f>
        <v>0</v>
      </c>
      <c r="L2415" s="96">
        <f>_xlfn.MAXIFS('Details local delivery'!AA:AA,'Details local delivery'!B:B,A2415)</f>
        <v>0</v>
      </c>
      <c r="M2415" s="96">
        <f>_xlfn.MAXIFS('Details local delivery'!AB:AB,'Details local delivery'!B:B,A2415)</f>
        <v>0</v>
      </c>
      <c r="N2415" s="104" t="e">
        <f t="shared" si="358"/>
        <v>#N/A</v>
      </c>
      <c r="O2415" s="104" t="e">
        <f t="shared" si="359"/>
        <v>#N/A</v>
      </c>
      <c r="P2415" s="99">
        <f t="shared" si="360"/>
        <v>0</v>
      </c>
      <c r="Q2415" s="100">
        <f t="shared" si="361"/>
        <v>0</v>
      </c>
      <c r="R2415" s="105" t="e">
        <f t="shared" si="362"/>
        <v>#DIV/0!</v>
      </c>
      <c r="S2415" s="101" t="e">
        <f t="shared" si="363"/>
        <v>#N/A</v>
      </c>
      <c r="T2415" s="102"/>
      <c r="U2415" s="107"/>
      <c r="V2415" s="5"/>
      <c r="W2415" s="117"/>
    </row>
    <row r="2416" spans="1:23" ht="15.6" hidden="1" x14ac:dyDescent="0.3">
      <c r="A2416" s="18"/>
      <c r="B2416" s="92" t="str">
        <f>+IFERROR(VLOOKUP(A2416,'Details local delivery'!B:C,2,0),"-")</f>
        <v>-</v>
      </c>
      <c r="C2416" s="93" t="str">
        <f t="shared" si="357"/>
        <v>-</v>
      </c>
      <c r="D2416" s="94" t="str">
        <f>+IFERROR(VLOOKUP(A2416,'Details local delivery'!B:E,4,0),"-")</f>
        <v>-</v>
      </c>
      <c r="E2416" s="94" t="e">
        <f>VLOOKUP(A2416,'Details local delivery'!B:L,11,0)</f>
        <v>#N/A</v>
      </c>
      <c r="F2416" s="94">
        <f>SUMIFS('Details local delivery'!M:M,'Details local delivery'!G:G,'RECAP Delivery Plan '!A2416)</f>
        <v>0</v>
      </c>
      <c r="G2416" s="94" t="e">
        <f>VLOOKUP(A2416,'Details local delivery'!B:J,9,0)</f>
        <v>#N/A</v>
      </c>
      <c r="H2416" s="95">
        <f>SUMIFS('Details local delivery'!K:K,'Details local delivery'!G:G,'RECAP Delivery Plan '!A2416)</f>
        <v>0</v>
      </c>
      <c r="I2416" s="96">
        <f>SUMIFS('Details local delivery'!Y:Y,'Details local delivery'!B:B,A:A)</f>
        <v>0</v>
      </c>
      <c r="J2416" s="97">
        <v>1</v>
      </c>
      <c r="K2416" s="96">
        <f>_xlfn.MAXIFS('Details local delivery'!Z:Z,'Details local delivery'!B:B,A2416)</f>
        <v>0</v>
      </c>
      <c r="L2416" s="96">
        <f>_xlfn.MAXIFS('Details local delivery'!AA:AA,'Details local delivery'!B:B,A2416)</f>
        <v>0</v>
      </c>
      <c r="M2416" s="96">
        <f>_xlfn.MAXIFS('Details local delivery'!AB:AB,'Details local delivery'!B:B,A2416)</f>
        <v>0</v>
      </c>
      <c r="N2416" s="104" t="e">
        <f t="shared" si="358"/>
        <v>#N/A</v>
      </c>
      <c r="O2416" s="104" t="e">
        <f t="shared" si="359"/>
        <v>#N/A</v>
      </c>
      <c r="P2416" s="99">
        <f t="shared" si="360"/>
        <v>0</v>
      </c>
      <c r="Q2416" s="100">
        <f t="shared" si="361"/>
        <v>0</v>
      </c>
      <c r="R2416" s="105" t="e">
        <f t="shared" si="362"/>
        <v>#DIV/0!</v>
      </c>
      <c r="S2416" s="101" t="e">
        <f t="shared" si="363"/>
        <v>#N/A</v>
      </c>
      <c r="T2416" s="102"/>
      <c r="U2416" s="107"/>
      <c r="V2416" s="5" t="s">
        <v>552</v>
      </c>
      <c r="W2416" s="117" t="s">
        <v>553</v>
      </c>
    </row>
    <row r="2417" spans="1:23" ht="15.6" hidden="1" x14ac:dyDescent="0.3">
      <c r="A2417" s="18"/>
      <c r="B2417" s="92" t="str">
        <f>+IFERROR(VLOOKUP(A2417,'Details local delivery'!B:C,2,0),"-")</f>
        <v>-</v>
      </c>
      <c r="C2417" s="93" t="str">
        <f t="shared" si="357"/>
        <v>-</v>
      </c>
      <c r="D2417" s="94" t="str">
        <f>+IFERROR(VLOOKUP(A2417,'Details local delivery'!B:E,4,0),"-")</f>
        <v>-</v>
      </c>
      <c r="E2417" s="94" t="e">
        <f>VLOOKUP(A2417,'Details local delivery'!B:L,11,0)</f>
        <v>#N/A</v>
      </c>
      <c r="F2417" s="94">
        <f>SUMIFS('Details local delivery'!M:M,'Details local delivery'!G:G,'RECAP Delivery Plan '!A2417)</f>
        <v>0</v>
      </c>
      <c r="G2417" s="94" t="e">
        <f>VLOOKUP(A2417,'Details local delivery'!B:J,9,0)</f>
        <v>#N/A</v>
      </c>
      <c r="H2417" s="95">
        <f>SUMIFS('Details local delivery'!K:K,'Details local delivery'!G:G,'RECAP Delivery Plan '!A2417)</f>
        <v>0</v>
      </c>
      <c r="I2417" s="96">
        <f>SUMIFS('Details local delivery'!Y:Y,'Details local delivery'!B:B,A:A)</f>
        <v>0</v>
      </c>
      <c r="J2417" s="97" t="e">
        <f>AVERAGEIFS('Details local delivery'!W:W,'Details local delivery'!B:B,A2417)</f>
        <v>#DIV/0!</v>
      </c>
      <c r="K2417" s="96">
        <f>_xlfn.MAXIFS('Details local delivery'!Z:Z,'Details local delivery'!B:B,A2417)</f>
        <v>0</v>
      </c>
      <c r="L2417" s="96">
        <f>_xlfn.MAXIFS('Details local delivery'!AA:AA,'Details local delivery'!B:B,A2417)</f>
        <v>0</v>
      </c>
      <c r="M2417" s="96">
        <f>_xlfn.MAXIFS('Details local delivery'!AB:AB,'Details local delivery'!B:B,A2417)</f>
        <v>0</v>
      </c>
      <c r="N2417" s="104" t="e">
        <f t="shared" si="358"/>
        <v>#N/A</v>
      </c>
      <c r="O2417" s="104" t="e">
        <f t="shared" si="359"/>
        <v>#N/A</v>
      </c>
      <c r="P2417" s="99">
        <f t="shared" si="360"/>
        <v>0</v>
      </c>
      <c r="Q2417" s="100">
        <f t="shared" si="361"/>
        <v>0</v>
      </c>
      <c r="R2417" s="105" t="e">
        <f t="shared" si="362"/>
        <v>#DIV/0!</v>
      </c>
      <c r="S2417" s="101" t="e">
        <f t="shared" si="363"/>
        <v>#N/A</v>
      </c>
      <c r="T2417" s="102"/>
      <c r="U2417" s="107"/>
      <c r="V2417" s="5"/>
      <c r="W2417" s="117"/>
    </row>
    <row r="2418" spans="1:23" ht="15.6" hidden="1" x14ac:dyDescent="0.3">
      <c r="A2418" s="18"/>
      <c r="B2418" s="92" t="str">
        <f>+IFERROR(VLOOKUP(A2418,'Details local delivery'!B:C,2,0),"-")</f>
        <v>-</v>
      </c>
      <c r="C2418" s="93" t="str">
        <f t="shared" si="357"/>
        <v>-</v>
      </c>
      <c r="D2418" s="94" t="str">
        <f>+IFERROR(VLOOKUP(A2418,'Details local delivery'!B:E,4,0),"-")</f>
        <v>-</v>
      </c>
      <c r="E2418" s="94" t="e">
        <f>VLOOKUP(A2418,'Details local delivery'!B:L,11,0)</f>
        <v>#N/A</v>
      </c>
      <c r="F2418" s="94">
        <f>SUMIFS('Details local delivery'!M:M,'Details local delivery'!G:G,'RECAP Delivery Plan '!A2418)</f>
        <v>0</v>
      </c>
      <c r="G2418" s="94" t="e">
        <f>VLOOKUP(A2418,'Details local delivery'!B:J,9,0)</f>
        <v>#N/A</v>
      </c>
      <c r="H2418" s="95">
        <f>SUMIFS('Details local delivery'!K:K,'Details local delivery'!G:G,'RECAP Delivery Plan '!A2418)</f>
        <v>0</v>
      </c>
      <c r="I2418" s="96">
        <f>SUMIFS('Details local delivery'!Y:Y,'Details local delivery'!B:B,A:A)</f>
        <v>0</v>
      </c>
      <c r="J2418" s="97" t="e">
        <f>AVERAGEIFS('Details local delivery'!W:W,'Details local delivery'!B:B,A2418)</f>
        <v>#DIV/0!</v>
      </c>
      <c r="K2418" s="96">
        <f>_xlfn.MAXIFS('Details local delivery'!Z:Z,'Details local delivery'!B:B,A2418)</f>
        <v>0</v>
      </c>
      <c r="L2418" s="96">
        <f>_xlfn.MAXIFS('Details local delivery'!AA:AA,'Details local delivery'!B:B,A2418)</f>
        <v>0</v>
      </c>
      <c r="M2418" s="96">
        <f>_xlfn.MAXIFS('Details local delivery'!AB:AB,'Details local delivery'!B:B,A2418)</f>
        <v>0</v>
      </c>
      <c r="N2418" s="104" t="e">
        <f t="shared" si="358"/>
        <v>#N/A</v>
      </c>
      <c r="O2418" s="104" t="e">
        <f t="shared" si="359"/>
        <v>#N/A</v>
      </c>
      <c r="P2418" s="99">
        <f t="shared" si="360"/>
        <v>0</v>
      </c>
      <c r="Q2418" s="100">
        <f t="shared" si="361"/>
        <v>0</v>
      </c>
      <c r="R2418" s="105" t="e">
        <f t="shared" si="362"/>
        <v>#DIV/0!</v>
      </c>
      <c r="S2418" s="101" t="e">
        <f t="shared" si="363"/>
        <v>#N/A</v>
      </c>
      <c r="T2418" s="102"/>
      <c r="U2418" s="107"/>
      <c r="V2418" s="5"/>
      <c r="W2418" s="117"/>
    </row>
    <row r="2419" spans="1:23" ht="15.6" hidden="1" x14ac:dyDescent="0.3">
      <c r="A2419" s="18"/>
      <c r="B2419" s="92" t="str">
        <f>+IFERROR(VLOOKUP(A2419,'Details local delivery'!B:C,2,0),"-")</f>
        <v>-</v>
      </c>
      <c r="C2419" s="93" t="str">
        <f t="shared" si="357"/>
        <v>-</v>
      </c>
      <c r="D2419" s="94" t="str">
        <f>+IFERROR(VLOOKUP(A2419,'Details local delivery'!B:E,4,0),"-")</f>
        <v>-</v>
      </c>
      <c r="E2419" s="94" t="e">
        <f>VLOOKUP(A2419,'Details local delivery'!B:L,11,0)</f>
        <v>#N/A</v>
      </c>
      <c r="F2419" s="94">
        <f>SUMIFS('Details local delivery'!M:M,'Details local delivery'!G:G,'RECAP Delivery Plan '!A2419)</f>
        <v>0</v>
      </c>
      <c r="G2419" s="94" t="e">
        <f>VLOOKUP(A2419,'Details local delivery'!B:J,9,0)</f>
        <v>#N/A</v>
      </c>
      <c r="H2419" s="95">
        <f>SUMIFS('Details local delivery'!K:K,'Details local delivery'!G:G,'RECAP Delivery Plan '!A2419)</f>
        <v>0</v>
      </c>
      <c r="I2419" s="96">
        <f>SUMIFS('Details local delivery'!Y:Y,'Details local delivery'!B:B,A:A)</f>
        <v>0</v>
      </c>
      <c r="J2419" s="97" t="e">
        <f>AVERAGEIFS('Details local delivery'!W:W,'Details local delivery'!B:B,A2419)</f>
        <v>#DIV/0!</v>
      </c>
      <c r="K2419" s="96">
        <f>_xlfn.MAXIFS('Details local delivery'!Z:Z,'Details local delivery'!B:B,A2419)</f>
        <v>0</v>
      </c>
      <c r="L2419" s="96">
        <f>_xlfn.MAXIFS('Details local delivery'!AA:AA,'Details local delivery'!B:B,A2419)</f>
        <v>0</v>
      </c>
      <c r="M2419" s="96">
        <f>_xlfn.MAXIFS('Details local delivery'!AB:AB,'Details local delivery'!B:B,A2419)</f>
        <v>0</v>
      </c>
      <c r="N2419" s="104" t="e">
        <f t="shared" si="358"/>
        <v>#N/A</v>
      </c>
      <c r="O2419" s="104" t="e">
        <f t="shared" si="359"/>
        <v>#N/A</v>
      </c>
      <c r="P2419" s="99">
        <f t="shared" si="360"/>
        <v>0</v>
      </c>
      <c r="Q2419" s="100">
        <f t="shared" si="361"/>
        <v>0</v>
      </c>
      <c r="R2419" s="105" t="e">
        <f t="shared" si="362"/>
        <v>#DIV/0!</v>
      </c>
      <c r="S2419" s="101" t="e">
        <f t="shared" si="363"/>
        <v>#N/A</v>
      </c>
      <c r="T2419" s="102"/>
      <c r="U2419" s="107"/>
      <c r="V2419" s="5"/>
      <c r="W2419" s="117"/>
    </row>
    <row r="2420" spans="1:23" ht="15.6" hidden="1" x14ac:dyDescent="0.3">
      <c r="A2420" s="18"/>
      <c r="B2420" s="92" t="str">
        <f>+IFERROR(VLOOKUP(A2420,'Details local delivery'!B:C,2,0),"-")</f>
        <v>-</v>
      </c>
      <c r="C2420" s="93" t="str">
        <f t="shared" si="357"/>
        <v>-</v>
      </c>
      <c r="D2420" s="94" t="str">
        <f>+IFERROR(VLOOKUP(A2420,'Details local delivery'!B:E,4,0),"-")</f>
        <v>-</v>
      </c>
      <c r="E2420" s="94" t="e">
        <f>VLOOKUP(A2420,'Details local delivery'!B:L,11,0)</f>
        <v>#N/A</v>
      </c>
      <c r="F2420" s="94">
        <f>SUMIFS('Details local delivery'!M:M,'Details local delivery'!G:G,'RECAP Delivery Plan '!A2420)</f>
        <v>0</v>
      </c>
      <c r="G2420" s="94" t="e">
        <f>VLOOKUP(A2420,'Details local delivery'!B:J,9,0)</f>
        <v>#N/A</v>
      </c>
      <c r="H2420" s="95">
        <f>SUMIFS('Details local delivery'!K:K,'Details local delivery'!G:G,'RECAP Delivery Plan '!A2420)</f>
        <v>0</v>
      </c>
      <c r="I2420" s="96">
        <f>SUMIFS('Details local delivery'!Y:Y,'Details local delivery'!B:B,A:A)</f>
        <v>0</v>
      </c>
      <c r="J2420" s="97" t="e">
        <f>AVERAGEIFS('Details local delivery'!W:W,'Details local delivery'!B:B,A2420)</f>
        <v>#DIV/0!</v>
      </c>
      <c r="K2420" s="96">
        <f>_xlfn.MAXIFS('Details local delivery'!Z:Z,'Details local delivery'!B:B,A2420)</f>
        <v>0</v>
      </c>
      <c r="L2420" s="96">
        <f>_xlfn.MAXIFS('Details local delivery'!AA:AA,'Details local delivery'!B:B,A2420)</f>
        <v>0</v>
      </c>
      <c r="M2420" s="96">
        <f>_xlfn.MAXIFS('Details local delivery'!AB:AB,'Details local delivery'!B:B,A2420)</f>
        <v>0</v>
      </c>
      <c r="N2420" s="104" t="e">
        <f t="shared" si="358"/>
        <v>#N/A</v>
      </c>
      <c r="O2420" s="104" t="e">
        <f t="shared" si="359"/>
        <v>#N/A</v>
      </c>
      <c r="P2420" s="99">
        <f t="shared" si="360"/>
        <v>0</v>
      </c>
      <c r="Q2420" s="100">
        <f t="shared" si="361"/>
        <v>0</v>
      </c>
      <c r="R2420" s="105" t="e">
        <f t="shared" si="362"/>
        <v>#DIV/0!</v>
      </c>
      <c r="S2420" s="101" t="e">
        <f t="shared" si="363"/>
        <v>#N/A</v>
      </c>
      <c r="T2420" s="102"/>
      <c r="U2420" s="107"/>
      <c r="V2420" s="5"/>
      <c r="W2420" s="117"/>
    </row>
    <row r="2421" spans="1:23" ht="15.6" hidden="1" x14ac:dyDescent="0.3">
      <c r="A2421" s="18"/>
      <c r="B2421" s="92" t="str">
        <f>+IFERROR(VLOOKUP(A2421,'Details local delivery'!B:C,2,0),"-")</f>
        <v>-</v>
      </c>
      <c r="C2421" s="93" t="str">
        <f t="shared" si="357"/>
        <v>-</v>
      </c>
      <c r="D2421" s="94" t="str">
        <f>+IFERROR(VLOOKUP(A2421,'Details local delivery'!B:E,4,0),"-")</f>
        <v>-</v>
      </c>
      <c r="E2421" s="94" t="e">
        <f>VLOOKUP(A2421,'Details local delivery'!B:L,11,0)</f>
        <v>#N/A</v>
      </c>
      <c r="F2421" s="94">
        <f>SUMIFS('Details local delivery'!M:M,'Details local delivery'!G:G,'RECAP Delivery Plan '!A2421)</f>
        <v>0</v>
      </c>
      <c r="G2421" s="94" t="e">
        <f>VLOOKUP(A2421,'Details local delivery'!B:J,9,0)</f>
        <v>#N/A</v>
      </c>
      <c r="H2421" s="95">
        <f>SUMIFS('Details local delivery'!K:K,'Details local delivery'!G:G,'RECAP Delivery Plan '!A2421)</f>
        <v>0</v>
      </c>
      <c r="I2421" s="96">
        <f>SUMIFS('Details local delivery'!Y:Y,'Details local delivery'!B:B,A:A)</f>
        <v>0</v>
      </c>
      <c r="J2421" s="97" t="e">
        <f>AVERAGEIFS('Details local delivery'!W:W,'Details local delivery'!B:B,A2421)</f>
        <v>#DIV/0!</v>
      </c>
      <c r="K2421" s="96">
        <f>_xlfn.MAXIFS('Details local delivery'!Z:Z,'Details local delivery'!B:B,A2421)</f>
        <v>0</v>
      </c>
      <c r="L2421" s="96">
        <f>_xlfn.MAXIFS('Details local delivery'!AA:AA,'Details local delivery'!B:B,A2421)</f>
        <v>0</v>
      </c>
      <c r="M2421" s="96">
        <f>_xlfn.MAXIFS('Details local delivery'!AB:AB,'Details local delivery'!B:B,A2421)</f>
        <v>0</v>
      </c>
      <c r="N2421" s="104" t="e">
        <f t="shared" si="358"/>
        <v>#N/A</v>
      </c>
      <c r="O2421" s="104" t="e">
        <f t="shared" si="359"/>
        <v>#N/A</v>
      </c>
      <c r="P2421" s="99">
        <f t="shared" si="360"/>
        <v>0</v>
      </c>
      <c r="Q2421" s="100">
        <f t="shared" si="361"/>
        <v>0</v>
      </c>
      <c r="R2421" s="105" t="e">
        <f t="shared" si="362"/>
        <v>#DIV/0!</v>
      </c>
      <c r="S2421" s="101" t="e">
        <f t="shared" si="363"/>
        <v>#N/A</v>
      </c>
      <c r="T2421" s="102"/>
      <c r="U2421" s="107"/>
      <c r="V2421" s="5"/>
      <c r="W2421" s="117"/>
    </row>
    <row r="2422" spans="1:23" ht="15.6" hidden="1" x14ac:dyDescent="0.3">
      <c r="A2422" s="18"/>
      <c r="B2422" s="92" t="str">
        <f>+IFERROR(VLOOKUP(A2422,'Details local delivery'!B:C,2,0),"-")</f>
        <v>-</v>
      </c>
      <c r="C2422" s="93" t="str">
        <f t="shared" si="357"/>
        <v>-</v>
      </c>
      <c r="D2422" s="94" t="str">
        <f>+IFERROR(VLOOKUP(A2422,'Details local delivery'!B:E,4,0),"-")</f>
        <v>-</v>
      </c>
      <c r="E2422" s="94" t="e">
        <f>VLOOKUP(A2422,'Details local delivery'!B:L,11,0)</f>
        <v>#N/A</v>
      </c>
      <c r="F2422" s="94">
        <f>SUMIFS('Details local delivery'!M:M,'Details local delivery'!G:G,'RECAP Delivery Plan '!A2422)</f>
        <v>0</v>
      </c>
      <c r="G2422" s="94" t="e">
        <f>VLOOKUP(A2422,'Details local delivery'!B:J,9,0)</f>
        <v>#N/A</v>
      </c>
      <c r="H2422" s="95">
        <f>SUMIFS('Details local delivery'!K:K,'Details local delivery'!G:G,'RECAP Delivery Plan '!A2422)</f>
        <v>0</v>
      </c>
      <c r="I2422" s="96">
        <f>SUMIFS('Details local delivery'!Y:Y,'Details local delivery'!B:B,A:A)</f>
        <v>0</v>
      </c>
      <c r="J2422" s="97" t="e">
        <f>AVERAGEIFS('Details local delivery'!W:W,'Details local delivery'!B:B,A2422)</f>
        <v>#DIV/0!</v>
      </c>
      <c r="K2422" s="96">
        <f>_xlfn.MAXIFS('Details local delivery'!Z:Z,'Details local delivery'!B:B,A2422)</f>
        <v>0</v>
      </c>
      <c r="L2422" s="96">
        <f>_xlfn.MAXIFS('Details local delivery'!AA:AA,'Details local delivery'!B:B,A2422)</f>
        <v>0</v>
      </c>
      <c r="M2422" s="96">
        <f>_xlfn.MAXIFS('Details local delivery'!AB:AB,'Details local delivery'!B:B,A2422)</f>
        <v>0</v>
      </c>
      <c r="N2422" s="104" t="e">
        <f t="shared" si="358"/>
        <v>#N/A</v>
      </c>
      <c r="O2422" s="104" t="e">
        <f t="shared" si="359"/>
        <v>#N/A</v>
      </c>
      <c r="P2422" s="99">
        <f t="shared" si="360"/>
        <v>0</v>
      </c>
      <c r="Q2422" s="100">
        <f t="shared" si="361"/>
        <v>0</v>
      </c>
      <c r="R2422" s="105" t="e">
        <f t="shared" si="362"/>
        <v>#DIV/0!</v>
      </c>
      <c r="S2422" s="101" t="e">
        <f t="shared" si="363"/>
        <v>#N/A</v>
      </c>
      <c r="T2422" s="102"/>
      <c r="U2422" s="107"/>
      <c r="V2422" s="5"/>
      <c r="W2422" s="117"/>
    </row>
    <row r="2423" spans="1:23" ht="15.6" hidden="1" x14ac:dyDescent="0.3">
      <c r="A2423" s="18"/>
      <c r="B2423" s="92" t="str">
        <f>+IFERROR(VLOOKUP(A2423,'Details local delivery'!B:C,2,0),"-")</f>
        <v>-</v>
      </c>
      <c r="C2423" s="93" t="str">
        <f t="shared" si="357"/>
        <v>-</v>
      </c>
      <c r="D2423" s="94" t="str">
        <f>+IFERROR(VLOOKUP(A2423,'Details local delivery'!B:E,4,0),"-")</f>
        <v>-</v>
      </c>
      <c r="E2423" s="94" t="e">
        <f>VLOOKUP(A2423,'Details local delivery'!B:L,11,0)</f>
        <v>#N/A</v>
      </c>
      <c r="F2423" s="94">
        <f>SUMIFS('Details local delivery'!M:M,'Details local delivery'!G:G,'RECAP Delivery Plan '!A2423)</f>
        <v>0</v>
      </c>
      <c r="G2423" s="94" t="e">
        <f>VLOOKUP(A2423,'Details local delivery'!B:J,9,0)</f>
        <v>#N/A</v>
      </c>
      <c r="H2423" s="95">
        <f>SUMIFS('Details local delivery'!K:K,'Details local delivery'!G:G,'RECAP Delivery Plan '!A2423)</f>
        <v>0</v>
      </c>
      <c r="I2423" s="96">
        <f>SUMIFS('Details local delivery'!Y:Y,'Details local delivery'!B:B,A:A)</f>
        <v>0</v>
      </c>
      <c r="J2423" s="97" t="e">
        <f>AVERAGEIFS('Details local delivery'!W:W,'Details local delivery'!B:B,A2423)</f>
        <v>#DIV/0!</v>
      </c>
      <c r="K2423" s="96">
        <f>_xlfn.MAXIFS('Details local delivery'!Z:Z,'Details local delivery'!B:B,A2423)</f>
        <v>0</v>
      </c>
      <c r="L2423" s="96">
        <f>_xlfn.MAXIFS('Details local delivery'!AA:AA,'Details local delivery'!B:B,A2423)</f>
        <v>0</v>
      </c>
      <c r="M2423" s="96">
        <f>_xlfn.MAXIFS('Details local delivery'!AB:AB,'Details local delivery'!B:B,A2423)</f>
        <v>0</v>
      </c>
      <c r="N2423" s="104" t="e">
        <f t="shared" si="358"/>
        <v>#N/A</v>
      </c>
      <c r="O2423" s="104" t="e">
        <f t="shared" si="359"/>
        <v>#N/A</v>
      </c>
      <c r="P2423" s="99">
        <f t="shared" si="360"/>
        <v>0</v>
      </c>
      <c r="Q2423" s="100">
        <f t="shared" si="361"/>
        <v>0</v>
      </c>
      <c r="R2423" s="105" t="e">
        <f t="shared" si="362"/>
        <v>#DIV/0!</v>
      </c>
      <c r="S2423" s="101" t="e">
        <f t="shared" si="363"/>
        <v>#N/A</v>
      </c>
      <c r="T2423" s="102"/>
      <c r="U2423" s="107"/>
      <c r="V2423" s="5"/>
      <c r="W2423" s="117"/>
    </row>
    <row r="2424" spans="1:23" ht="15.6" hidden="1" x14ac:dyDescent="0.3">
      <c r="A2424" s="18"/>
      <c r="B2424" s="92" t="str">
        <f>+IFERROR(VLOOKUP(A2424,'Details local delivery'!B:C,2,0),"-")</f>
        <v>-</v>
      </c>
      <c r="C2424" s="93" t="str">
        <f t="shared" si="357"/>
        <v>-</v>
      </c>
      <c r="D2424" s="94" t="str">
        <f>+IFERROR(VLOOKUP(A2424,'Details local delivery'!B:E,4,0),"-")</f>
        <v>-</v>
      </c>
      <c r="E2424" s="94" t="e">
        <f>VLOOKUP(A2424,'Details local delivery'!B:L,11,0)</f>
        <v>#N/A</v>
      </c>
      <c r="F2424" s="94">
        <f>SUMIFS('Details local delivery'!M:M,'Details local delivery'!G:G,'RECAP Delivery Plan '!A2424)</f>
        <v>0</v>
      </c>
      <c r="G2424" s="94" t="e">
        <f>VLOOKUP(A2424,'Details local delivery'!B:J,9,0)</f>
        <v>#N/A</v>
      </c>
      <c r="H2424" s="95">
        <f>SUMIFS('Details local delivery'!K:K,'Details local delivery'!G:G,'RECAP Delivery Plan '!A2424)</f>
        <v>0</v>
      </c>
      <c r="I2424" s="96">
        <f>SUMIFS('Details local delivery'!Y:Y,'Details local delivery'!B:B,A:A)</f>
        <v>0</v>
      </c>
      <c r="J2424" s="97" t="e">
        <f>AVERAGEIFS('Details local delivery'!W:W,'Details local delivery'!B:B,A2424)</f>
        <v>#DIV/0!</v>
      </c>
      <c r="K2424" s="96">
        <f>_xlfn.MAXIFS('Details local delivery'!Z:Z,'Details local delivery'!B:B,A2424)</f>
        <v>0</v>
      </c>
      <c r="L2424" s="96">
        <f>_xlfn.MAXIFS('Details local delivery'!AA:AA,'Details local delivery'!B:B,A2424)</f>
        <v>0</v>
      </c>
      <c r="M2424" s="96">
        <f>_xlfn.MAXIFS('Details local delivery'!AB:AB,'Details local delivery'!B:B,A2424)</f>
        <v>0</v>
      </c>
      <c r="N2424" s="104" t="e">
        <f t="shared" si="358"/>
        <v>#N/A</v>
      </c>
      <c r="O2424" s="104" t="e">
        <f t="shared" si="359"/>
        <v>#N/A</v>
      </c>
      <c r="P2424" s="99">
        <f t="shared" si="360"/>
        <v>0</v>
      </c>
      <c r="Q2424" s="100">
        <f t="shared" si="361"/>
        <v>0</v>
      </c>
      <c r="R2424" s="105" t="e">
        <f t="shared" si="362"/>
        <v>#DIV/0!</v>
      </c>
      <c r="S2424" s="101" t="e">
        <f t="shared" si="363"/>
        <v>#N/A</v>
      </c>
      <c r="T2424" s="102"/>
      <c r="U2424" s="107"/>
      <c r="V2424" s="5"/>
      <c r="W2424" s="117"/>
    </row>
    <row r="2425" spans="1:23" ht="15.6" hidden="1" x14ac:dyDescent="0.3">
      <c r="A2425" s="18"/>
      <c r="B2425" s="92" t="str">
        <f>+IFERROR(VLOOKUP(A2425,'Details local delivery'!B:C,2,0),"-")</f>
        <v>-</v>
      </c>
      <c r="C2425" s="93" t="str">
        <f t="shared" ref="C2425:C2488" si="364">B2425</f>
        <v>-</v>
      </c>
      <c r="D2425" s="94" t="str">
        <f>+IFERROR(VLOOKUP(A2425,'Details local delivery'!B:E,4,0),"-")</f>
        <v>-</v>
      </c>
      <c r="E2425" s="94" t="e">
        <f>VLOOKUP(A2425,'Details local delivery'!B:L,11,0)</f>
        <v>#N/A</v>
      </c>
      <c r="F2425" s="94">
        <f>SUMIFS('Details local delivery'!M:M,'Details local delivery'!G:G,'RECAP Delivery Plan '!A2425)</f>
        <v>0</v>
      </c>
      <c r="G2425" s="94" t="e">
        <f>VLOOKUP(A2425,'Details local delivery'!B:J,9,0)</f>
        <v>#N/A</v>
      </c>
      <c r="H2425" s="95">
        <f>SUMIFS('Details local delivery'!K:K,'Details local delivery'!G:G,'RECAP Delivery Plan '!A2425)</f>
        <v>0</v>
      </c>
      <c r="I2425" s="96">
        <f>SUMIFS('Details local delivery'!Y:Y,'Details local delivery'!B:B,A:A)</f>
        <v>0</v>
      </c>
      <c r="J2425" s="97" t="e">
        <f>AVERAGEIFS('Details local delivery'!W:W,'Details local delivery'!B:B,A2425)</f>
        <v>#DIV/0!</v>
      </c>
      <c r="K2425" s="96">
        <f>_xlfn.MAXIFS('Details local delivery'!Z:Z,'Details local delivery'!B:B,A2425)</f>
        <v>0</v>
      </c>
      <c r="L2425" s="96">
        <f>_xlfn.MAXIFS('Details local delivery'!AA:AA,'Details local delivery'!B:B,A2425)</f>
        <v>0</v>
      </c>
      <c r="M2425" s="96">
        <f>_xlfn.MAXIFS('Details local delivery'!AB:AB,'Details local delivery'!B:B,A2425)</f>
        <v>0</v>
      </c>
      <c r="N2425" s="104" t="e">
        <f t="shared" ref="N2425:N2488" si="365">+F2425/E2425</f>
        <v>#N/A</v>
      </c>
      <c r="O2425" s="104" t="e">
        <f t="shared" ref="O2425:O2488" si="366">+H2425/G2425</f>
        <v>#N/A</v>
      </c>
      <c r="P2425" s="99">
        <f t="shared" ref="P2425:P2488" si="367">K2425+L2425+M2425</f>
        <v>0</v>
      </c>
      <c r="Q2425" s="100">
        <f t="shared" ref="Q2425:Q2488" si="368">P2425+I2425</f>
        <v>0</v>
      </c>
      <c r="R2425" s="105" t="e">
        <f t="shared" ref="R2425:R2488" si="369">Q2425/P2425</f>
        <v>#DIV/0!</v>
      </c>
      <c r="S2425" s="101" t="e">
        <f t="shared" ref="S2425:S2488" si="370">MAX(N2425,O2425)</f>
        <v>#N/A</v>
      </c>
      <c r="T2425" s="102"/>
      <c r="U2425" s="107"/>
      <c r="V2425" s="5"/>
      <c r="W2425" s="117"/>
    </row>
    <row r="2426" spans="1:23" ht="15.6" hidden="1" x14ac:dyDescent="0.3">
      <c r="A2426" s="18"/>
      <c r="B2426" s="92" t="str">
        <f>+IFERROR(VLOOKUP(A2426,'Details local delivery'!B:C,2,0),"-")</f>
        <v>-</v>
      </c>
      <c r="C2426" s="93" t="str">
        <f t="shared" si="364"/>
        <v>-</v>
      </c>
      <c r="D2426" s="94" t="str">
        <f>+IFERROR(VLOOKUP(A2426,'Details local delivery'!B:E,4,0),"-")</f>
        <v>-</v>
      </c>
      <c r="E2426" s="94" t="e">
        <f>VLOOKUP(A2426,'Details local delivery'!B:L,11,0)</f>
        <v>#N/A</v>
      </c>
      <c r="F2426" s="94">
        <f>SUMIFS('Details local delivery'!M:M,'Details local delivery'!G:G,'RECAP Delivery Plan '!A2426)</f>
        <v>0</v>
      </c>
      <c r="G2426" s="94" t="e">
        <f>VLOOKUP(A2426,'Details local delivery'!B:J,9,0)</f>
        <v>#N/A</v>
      </c>
      <c r="H2426" s="95">
        <f>SUMIFS('Details local delivery'!K:K,'Details local delivery'!G:G,'RECAP Delivery Plan '!A2426)</f>
        <v>0</v>
      </c>
      <c r="I2426" s="96">
        <f>SUMIFS('Details local delivery'!Y:Y,'Details local delivery'!B:B,A:A)</f>
        <v>0</v>
      </c>
      <c r="J2426" s="97" t="e">
        <f>AVERAGEIFS('Details local delivery'!W:W,'Details local delivery'!B:B,A2426)</f>
        <v>#DIV/0!</v>
      </c>
      <c r="K2426" s="96">
        <f>_xlfn.MAXIFS('Details local delivery'!Z:Z,'Details local delivery'!B:B,A2426)</f>
        <v>0</v>
      </c>
      <c r="L2426" s="96">
        <f>_xlfn.MAXIFS('Details local delivery'!AA:AA,'Details local delivery'!B:B,A2426)</f>
        <v>0</v>
      </c>
      <c r="M2426" s="96">
        <f>_xlfn.MAXIFS('Details local delivery'!AB:AB,'Details local delivery'!B:B,A2426)</f>
        <v>0</v>
      </c>
      <c r="N2426" s="104" t="e">
        <f t="shared" si="365"/>
        <v>#N/A</v>
      </c>
      <c r="O2426" s="104" t="e">
        <f t="shared" si="366"/>
        <v>#N/A</v>
      </c>
      <c r="P2426" s="99">
        <f t="shared" si="367"/>
        <v>0</v>
      </c>
      <c r="Q2426" s="100">
        <f t="shared" si="368"/>
        <v>0</v>
      </c>
      <c r="R2426" s="105" t="e">
        <f t="shared" si="369"/>
        <v>#DIV/0!</v>
      </c>
      <c r="S2426" s="101" t="e">
        <f t="shared" si="370"/>
        <v>#N/A</v>
      </c>
      <c r="T2426" s="102"/>
      <c r="U2426" s="107"/>
      <c r="V2426" s="5"/>
      <c r="W2426" s="117"/>
    </row>
    <row r="2427" spans="1:23" ht="15.6" hidden="1" x14ac:dyDescent="0.3">
      <c r="A2427" s="18"/>
      <c r="B2427" s="92" t="str">
        <f>+IFERROR(VLOOKUP(A2427,'Details local delivery'!B:C,2,0),"-")</f>
        <v>-</v>
      </c>
      <c r="C2427" s="93" t="str">
        <f t="shared" si="364"/>
        <v>-</v>
      </c>
      <c r="D2427" s="94" t="str">
        <f>+IFERROR(VLOOKUP(A2427,'Details local delivery'!B:E,4,0),"-")</f>
        <v>-</v>
      </c>
      <c r="E2427" s="94" t="e">
        <f>VLOOKUP(A2427,'Details local delivery'!B:L,11,0)</f>
        <v>#N/A</v>
      </c>
      <c r="F2427" s="94">
        <f>SUMIFS('Details local delivery'!M:M,'Details local delivery'!G:G,'RECAP Delivery Plan '!A2427)</f>
        <v>0</v>
      </c>
      <c r="G2427" s="94" t="e">
        <f>VLOOKUP(A2427,'Details local delivery'!B:J,9,0)</f>
        <v>#N/A</v>
      </c>
      <c r="H2427" s="95">
        <f>SUMIFS('Details local delivery'!K:K,'Details local delivery'!G:G,'RECAP Delivery Plan '!A2427)</f>
        <v>0</v>
      </c>
      <c r="I2427" s="96">
        <f>SUMIFS('Details local delivery'!Y:Y,'Details local delivery'!B:B,A:A)</f>
        <v>0</v>
      </c>
      <c r="J2427" s="97" t="e">
        <f>AVERAGEIFS('Details local delivery'!W:W,'Details local delivery'!B:B,A2427)</f>
        <v>#DIV/0!</v>
      </c>
      <c r="K2427" s="96">
        <f>_xlfn.MAXIFS('Details local delivery'!Z:Z,'Details local delivery'!B:B,A2427)</f>
        <v>0</v>
      </c>
      <c r="L2427" s="96">
        <f>_xlfn.MAXIFS('Details local delivery'!AA:AA,'Details local delivery'!B:B,A2427)</f>
        <v>0</v>
      </c>
      <c r="M2427" s="96">
        <f>_xlfn.MAXIFS('Details local delivery'!AB:AB,'Details local delivery'!B:B,A2427)</f>
        <v>0</v>
      </c>
      <c r="N2427" s="104" t="e">
        <f t="shared" si="365"/>
        <v>#N/A</v>
      </c>
      <c r="O2427" s="104" t="e">
        <f t="shared" si="366"/>
        <v>#N/A</v>
      </c>
      <c r="P2427" s="99">
        <f t="shared" si="367"/>
        <v>0</v>
      </c>
      <c r="Q2427" s="100">
        <f t="shared" si="368"/>
        <v>0</v>
      </c>
      <c r="R2427" s="105" t="e">
        <f t="shared" si="369"/>
        <v>#DIV/0!</v>
      </c>
      <c r="S2427" s="101" t="e">
        <f t="shared" si="370"/>
        <v>#N/A</v>
      </c>
      <c r="T2427" s="102"/>
      <c r="U2427" s="107"/>
      <c r="V2427" s="5"/>
      <c r="W2427" s="117"/>
    </row>
    <row r="2428" spans="1:23" ht="15.6" hidden="1" x14ac:dyDescent="0.3">
      <c r="A2428" s="18"/>
      <c r="B2428" s="92" t="str">
        <f>+IFERROR(VLOOKUP(A2428,'Details local delivery'!B:C,2,0),"-")</f>
        <v>-</v>
      </c>
      <c r="C2428" s="93" t="str">
        <f t="shared" si="364"/>
        <v>-</v>
      </c>
      <c r="D2428" s="94" t="str">
        <f>+IFERROR(VLOOKUP(A2428,'Details local delivery'!B:E,4,0),"-")</f>
        <v>-</v>
      </c>
      <c r="E2428" s="94" t="e">
        <f>VLOOKUP(A2428,'Details local delivery'!B:L,11,0)</f>
        <v>#N/A</v>
      </c>
      <c r="F2428" s="94">
        <f>SUMIFS('Details local delivery'!M:M,'Details local delivery'!G:G,'RECAP Delivery Plan '!A2428)</f>
        <v>0</v>
      </c>
      <c r="G2428" s="94" t="e">
        <f>VLOOKUP(A2428,'Details local delivery'!B:J,9,0)</f>
        <v>#N/A</v>
      </c>
      <c r="H2428" s="95">
        <f>SUMIFS('Details local delivery'!K:K,'Details local delivery'!G:G,'RECAP Delivery Plan '!A2428)</f>
        <v>0</v>
      </c>
      <c r="I2428" s="96">
        <f>SUMIFS('Details local delivery'!Y:Y,'Details local delivery'!B:B,A:A)</f>
        <v>0</v>
      </c>
      <c r="J2428" s="97" t="e">
        <f>AVERAGEIFS('Details local delivery'!W:W,'Details local delivery'!B:B,A2428)</f>
        <v>#DIV/0!</v>
      </c>
      <c r="K2428" s="96">
        <f>_xlfn.MAXIFS('Details local delivery'!Z:Z,'Details local delivery'!B:B,A2428)</f>
        <v>0</v>
      </c>
      <c r="L2428" s="96">
        <f>_xlfn.MAXIFS('Details local delivery'!AA:AA,'Details local delivery'!B:B,A2428)</f>
        <v>0</v>
      </c>
      <c r="M2428" s="96">
        <f>_xlfn.MAXIFS('Details local delivery'!AB:AB,'Details local delivery'!B:B,A2428)</f>
        <v>0</v>
      </c>
      <c r="N2428" s="104" t="e">
        <f t="shared" si="365"/>
        <v>#N/A</v>
      </c>
      <c r="O2428" s="104" t="e">
        <f t="shared" si="366"/>
        <v>#N/A</v>
      </c>
      <c r="P2428" s="99">
        <f t="shared" si="367"/>
        <v>0</v>
      </c>
      <c r="Q2428" s="100">
        <f t="shared" si="368"/>
        <v>0</v>
      </c>
      <c r="R2428" s="105" t="e">
        <f t="shared" si="369"/>
        <v>#DIV/0!</v>
      </c>
      <c r="S2428" s="101" t="e">
        <f t="shared" si="370"/>
        <v>#N/A</v>
      </c>
      <c r="T2428" s="102"/>
      <c r="U2428" s="107"/>
      <c r="V2428" s="5"/>
      <c r="W2428" s="117"/>
    </row>
    <row r="2429" spans="1:23" ht="15.6" hidden="1" x14ac:dyDescent="0.3">
      <c r="A2429" s="18"/>
      <c r="B2429" s="92" t="str">
        <f>+IFERROR(VLOOKUP(A2429,'Details local delivery'!B:C,2,0),"-")</f>
        <v>-</v>
      </c>
      <c r="C2429" s="93" t="str">
        <f t="shared" si="364"/>
        <v>-</v>
      </c>
      <c r="D2429" s="94" t="str">
        <f>+IFERROR(VLOOKUP(A2429,'Details local delivery'!B:E,4,0),"-")</f>
        <v>-</v>
      </c>
      <c r="E2429" s="94" t="e">
        <f>VLOOKUP(A2429,'Details local delivery'!B:L,11,0)</f>
        <v>#N/A</v>
      </c>
      <c r="F2429" s="94">
        <f>SUMIFS('Details local delivery'!M:M,'Details local delivery'!G:G,'RECAP Delivery Plan '!A2429)</f>
        <v>0</v>
      </c>
      <c r="G2429" s="94" t="e">
        <f>VLOOKUP(A2429,'Details local delivery'!B:J,9,0)</f>
        <v>#N/A</v>
      </c>
      <c r="H2429" s="95">
        <f>SUMIFS('Details local delivery'!K:K,'Details local delivery'!G:G,'RECAP Delivery Plan '!A2429)</f>
        <v>0</v>
      </c>
      <c r="I2429" s="96">
        <f>SUMIFS('Details local delivery'!Y:Y,'Details local delivery'!B:B,A:A)</f>
        <v>0</v>
      </c>
      <c r="J2429" s="97" t="e">
        <f>AVERAGEIFS('Details local delivery'!W:W,'Details local delivery'!B:B,A2429)</f>
        <v>#DIV/0!</v>
      </c>
      <c r="K2429" s="96">
        <f>_xlfn.MAXIFS('Details local delivery'!Z:Z,'Details local delivery'!B:B,A2429)</f>
        <v>0</v>
      </c>
      <c r="L2429" s="96">
        <f>_xlfn.MAXIFS('Details local delivery'!AA:AA,'Details local delivery'!B:B,A2429)</f>
        <v>0</v>
      </c>
      <c r="M2429" s="96">
        <f>_xlfn.MAXIFS('Details local delivery'!AB:AB,'Details local delivery'!B:B,A2429)</f>
        <v>0</v>
      </c>
      <c r="N2429" s="104" t="e">
        <f t="shared" si="365"/>
        <v>#N/A</v>
      </c>
      <c r="O2429" s="104" t="e">
        <f t="shared" si="366"/>
        <v>#N/A</v>
      </c>
      <c r="P2429" s="99">
        <f t="shared" si="367"/>
        <v>0</v>
      </c>
      <c r="Q2429" s="100">
        <f t="shared" si="368"/>
        <v>0</v>
      </c>
      <c r="R2429" s="105" t="e">
        <f t="shared" si="369"/>
        <v>#DIV/0!</v>
      </c>
      <c r="S2429" s="101" t="e">
        <f t="shared" si="370"/>
        <v>#N/A</v>
      </c>
      <c r="T2429" s="102"/>
      <c r="U2429" s="107"/>
      <c r="V2429" s="5"/>
      <c r="W2429" s="117"/>
    </row>
    <row r="2430" spans="1:23" ht="15.6" hidden="1" x14ac:dyDescent="0.3">
      <c r="A2430" s="18"/>
      <c r="B2430" s="92" t="str">
        <f>+IFERROR(VLOOKUP(A2430,'Details local delivery'!B:C,2,0),"-")</f>
        <v>-</v>
      </c>
      <c r="C2430" s="93" t="str">
        <f t="shared" si="364"/>
        <v>-</v>
      </c>
      <c r="D2430" s="94" t="str">
        <f>+IFERROR(VLOOKUP(A2430,'Details local delivery'!B:E,4,0),"-")</f>
        <v>-</v>
      </c>
      <c r="E2430" s="94" t="e">
        <f>VLOOKUP(A2430,'Details local delivery'!B:L,11,0)</f>
        <v>#N/A</v>
      </c>
      <c r="F2430" s="94">
        <f>SUMIFS('Details local delivery'!M:M,'Details local delivery'!G:G,'RECAP Delivery Plan '!A2430)</f>
        <v>0</v>
      </c>
      <c r="G2430" s="94" t="e">
        <f>VLOOKUP(A2430,'Details local delivery'!B:J,9,0)</f>
        <v>#N/A</v>
      </c>
      <c r="H2430" s="95">
        <f>SUMIFS('Details local delivery'!K:K,'Details local delivery'!G:G,'RECAP Delivery Plan '!A2430)</f>
        <v>0</v>
      </c>
      <c r="I2430" s="96">
        <f>SUMIFS('Details local delivery'!Y:Y,'Details local delivery'!B:B,A:A)</f>
        <v>0</v>
      </c>
      <c r="J2430" s="97" t="e">
        <f>AVERAGEIFS('Details local delivery'!W:W,'Details local delivery'!B:B,A2430)</f>
        <v>#DIV/0!</v>
      </c>
      <c r="K2430" s="96">
        <f>_xlfn.MAXIFS('Details local delivery'!Z:Z,'Details local delivery'!B:B,A2430)</f>
        <v>0</v>
      </c>
      <c r="L2430" s="96">
        <f>_xlfn.MAXIFS('Details local delivery'!AA:AA,'Details local delivery'!B:B,A2430)</f>
        <v>0</v>
      </c>
      <c r="M2430" s="96">
        <f>_xlfn.MAXIFS('Details local delivery'!AB:AB,'Details local delivery'!B:B,A2430)</f>
        <v>0</v>
      </c>
      <c r="N2430" s="104" t="e">
        <f t="shared" si="365"/>
        <v>#N/A</v>
      </c>
      <c r="O2430" s="104" t="e">
        <f t="shared" si="366"/>
        <v>#N/A</v>
      </c>
      <c r="P2430" s="99">
        <f t="shared" si="367"/>
        <v>0</v>
      </c>
      <c r="Q2430" s="100">
        <f t="shared" si="368"/>
        <v>0</v>
      </c>
      <c r="R2430" s="105" t="e">
        <f t="shared" si="369"/>
        <v>#DIV/0!</v>
      </c>
      <c r="S2430" s="101" t="e">
        <f t="shared" si="370"/>
        <v>#N/A</v>
      </c>
      <c r="T2430" s="102"/>
      <c r="U2430" s="107"/>
      <c r="V2430" s="5"/>
    </row>
    <row r="2431" spans="1:23" ht="15.6" hidden="1" x14ac:dyDescent="0.3">
      <c r="A2431" s="18"/>
      <c r="B2431" s="92" t="str">
        <f>+IFERROR(VLOOKUP(A2431,'Details local delivery'!B:C,2,0),"-")</f>
        <v>-</v>
      </c>
      <c r="C2431" s="93" t="str">
        <f t="shared" si="364"/>
        <v>-</v>
      </c>
      <c r="D2431" s="94" t="str">
        <f>+IFERROR(VLOOKUP(A2431,'Details local delivery'!B:E,4,0),"-")</f>
        <v>-</v>
      </c>
      <c r="E2431" s="94" t="e">
        <f>VLOOKUP(A2431,'Details local delivery'!B:L,11,0)</f>
        <v>#N/A</v>
      </c>
      <c r="F2431" s="94">
        <f>SUMIFS('Details local delivery'!M:M,'Details local delivery'!G:G,'RECAP Delivery Plan '!A2431)</f>
        <v>0</v>
      </c>
      <c r="G2431" s="94" t="e">
        <f>VLOOKUP(A2431,'Details local delivery'!B:J,9,0)</f>
        <v>#N/A</v>
      </c>
      <c r="H2431" s="95">
        <f>SUMIFS('Details local delivery'!K:K,'Details local delivery'!G:G,'RECAP Delivery Plan '!A2431)</f>
        <v>0</v>
      </c>
      <c r="I2431" s="96">
        <f>SUMIFS('Details local delivery'!Y:Y,'Details local delivery'!B:B,A:A)</f>
        <v>0</v>
      </c>
      <c r="J2431" s="97" t="e">
        <f>AVERAGEIFS('Details local delivery'!W:W,'Details local delivery'!B:B,A2431)</f>
        <v>#DIV/0!</v>
      </c>
      <c r="K2431" s="96">
        <f>_xlfn.MAXIFS('Details local delivery'!Z:Z,'Details local delivery'!B:B,A2431)</f>
        <v>0</v>
      </c>
      <c r="L2431" s="96">
        <f>_xlfn.MAXIFS('Details local delivery'!AA:AA,'Details local delivery'!B:B,A2431)</f>
        <v>0</v>
      </c>
      <c r="M2431" s="96">
        <f>_xlfn.MAXIFS('Details local delivery'!AB:AB,'Details local delivery'!B:B,A2431)</f>
        <v>0</v>
      </c>
      <c r="N2431" s="104" t="e">
        <f t="shared" si="365"/>
        <v>#N/A</v>
      </c>
      <c r="O2431" s="104" t="e">
        <f t="shared" si="366"/>
        <v>#N/A</v>
      </c>
      <c r="P2431" s="99">
        <f t="shared" si="367"/>
        <v>0</v>
      </c>
      <c r="Q2431" s="100">
        <f t="shared" si="368"/>
        <v>0</v>
      </c>
      <c r="R2431" s="105" t="e">
        <f t="shared" si="369"/>
        <v>#DIV/0!</v>
      </c>
      <c r="S2431" s="101" t="e">
        <f t="shared" si="370"/>
        <v>#N/A</v>
      </c>
      <c r="T2431" s="102"/>
      <c r="U2431" s="107"/>
      <c r="V2431" s="5"/>
    </row>
    <row r="2432" spans="1:23" ht="15.6" hidden="1" x14ac:dyDescent="0.3">
      <c r="A2432" s="18"/>
      <c r="B2432" s="92" t="str">
        <f>+IFERROR(VLOOKUP(A2432,'Details local delivery'!B:C,2,0),"-")</f>
        <v>-</v>
      </c>
      <c r="C2432" s="93" t="str">
        <f t="shared" si="364"/>
        <v>-</v>
      </c>
      <c r="D2432" s="94" t="str">
        <f>+IFERROR(VLOOKUP(A2432,'Details local delivery'!B:E,4,0),"-")</f>
        <v>-</v>
      </c>
      <c r="E2432" s="94" t="e">
        <f>VLOOKUP(A2432,'Details local delivery'!B:L,11,0)</f>
        <v>#N/A</v>
      </c>
      <c r="F2432" s="94">
        <f>SUMIFS('Details local delivery'!M:M,'Details local delivery'!G:G,'RECAP Delivery Plan '!A2432)</f>
        <v>0</v>
      </c>
      <c r="G2432" s="94" t="e">
        <f>VLOOKUP(A2432,'Details local delivery'!B:J,9,0)</f>
        <v>#N/A</v>
      </c>
      <c r="H2432" s="95">
        <f>SUMIFS('Details local delivery'!K:K,'Details local delivery'!G:G,'RECAP Delivery Plan '!A2432)</f>
        <v>0</v>
      </c>
      <c r="I2432" s="96">
        <f>SUMIFS('Details local delivery'!Y:Y,'Details local delivery'!B:B,A:A)</f>
        <v>0</v>
      </c>
      <c r="J2432" s="97" t="e">
        <f>AVERAGEIFS('Details local delivery'!W:W,'Details local delivery'!B:B,A2432)</f>
        <v>#DIV/0!</v>
      </c>
      <c r="K2432" s="96">
        <f>_xlfn.MAXIFS('Details local delivery'!Z:Z,'Details local delivery'!B:B,A2432)</f>
        <v>0</v>
      </c>
      <c r="L2432" s="96">
        <f>_xlfn.MAXIFS('Details local delivery'!AA:AA,'Details local delivery'!B:B,A2432)</f>
        <v>0</v>
      </c>
      <c r="M2432" s="96">
        <f>_xlfn.MAXIFS('Details local delivery'!AB:AB,'Details local delivery'!B:B,A2432)</f>
        <v>0</v>
      </c>
      <c r="N2432" s="104" t="e">
        <f t="shared" si="365"/>
        <v>#N/A</v>
      </c>
      <c r="O2432" s="104" t="e">
        <f t="shared" si="366"/>
        <v>#N/A</v>
      </c>
      <c r="P2432" s="99">
        <f t="shared" si="367"/>
        <v>0</v>
      </c>
      <c r="Q2432" s="100">
        <f t="shared" si="368"/>
        <v>0</v>
      </c>
      <c r="R2432" s="105" t="e">
        <f t="shared" si="369"/>
        <v>#DIV/0!</v>
      </c>
      <c r="S2432" s="101" t="e">
        <f t="shared" si="370"/>
        <v>#N/A</v>
      </c>
      <c r="T2432" s="102"/>
      <c r="U2432" s="107"/>
      <c r="V2432" s="5"/>
    </row>
    <row r="2433" spans="1:22" ht="15.6" hidden="1" x14ac:dyDescent="0.3">
      <c r="A2433" s="18"/>
      <c r="B2433" s="92" t="str">
        <f>+IFERROR(VLOOKUP(A2433,'Details local delivery'!B:C,2,0),"-")</f>
        <v>-</v>
      </c>
      <c r="C2433" s="93" t="str">
        <f t="shared" si="364"/>
        <v>-</v>
      </c>
      <c r="D2433" s="94" t="str">
        <f>+IFERROR(VLOOKUP(A2433,'Details local delivery'!B:E,4,0),"-")</f>
        <v>-</v>
      </c>
      <c r="E2433" s="94" t="e">
        <f>VLOOKUP(A2433,'Details local delivery'!B:L,11,0)</f>
        <v>#N/A</v>
      </c>
      <c r="F2433" s="94">
        <f>SUMIFS('Details local delivery'!M:M,'Details local delivery'!G:G,'RECAP Delivery Plan '!A2433)</f>
        <v>0</v>
      </c>
      <c r="G2433" s="94" t="e">
        <f>VLOOKUP(A2433,'Details local delivery'!B:J,9,0)</f>
        <v>#N/A</v>
      </c>
      <c r="H2433" s="95">
        <f>SUMIFS('Details local delivery'!K:K,'Details local delivery'!G:G,'RECAP Delivery Plan '!A2433)</f>
        <v>0</v>
      </c>
      <c r="I2433" s="96">
        <f>SUMIFS('Details local delivery'!Y:Y,'Details local delivery'!B:B,A:A)</f>
        <v>0</v>
      </c>
      <c r="J2433" s="97" t="e">
        <f>AVERAGEIFS('Details local delivery'!W:W,'Details local delivery'!B:B,A2433)</f>
        <v>#DIV/0!</v>
      </c>
      <c r="K2433" s="96">
        <f>_xlfn.MAXIFS('Details local delivery'!Z:Z,'Details local delivery'!B:B,A2433)</f>
        <v>0</v>
      </c>
      <c r="L2433" s="96">
        <f>_xlfn.MAXIFS('Details local delivery'!AA:AA,'Details local delivery'!B:B,A2433)</f>
        <v>0</v>
      </c>
      <c r="M2433" s="96">
        <f>_xlfn.MAXIFS('Details local delivery'!AB:AB,'Details local delivery'!B:B,A2433)</f>
        <v>0</v>
      </c>
      <c r="N2433" s="104" t="e">
        <f t="shared" si="365"/>
        <v>#N/A</v>
      </c>
      <c r="O2433" s="104" t="e">
        <f t="shared" si="366"/>
        <v>#N/A</v>
      </c>
      <c r="P2433" s="99">
        <f t="shared" si="367"/>
        <v>0</v>
      </c>
      <c r="Q2433" s="100">
        <f t="shared" si="368"/>
        <v>0</v>
      </c>
      <c r="R2433" s="105" t="e">
        <f t="shared" si="369"/>
        <v>#DIV/0!</v>
      </c>
      <c r="S2433" s="101" t="e">
        <f t="shared" si="370"/>
        <v>#N/A</v>
      </c>
      <c r="T2433" s="102"/>
      <c r="U2433" s="107"/>
      <c r="V2433" s="5"/>
    </row>
    <row r="2434" spans="1:22" ht="15.6" hidden="1" x14ac:dyDescent="0.3">
      <c r="A2434" s="18"/>
      <c r="B2434" s="92" t="str">
        <f>+IFERROR(VLOOKUP(A2434,'Details local delivery'!B:C,2,0),"-")</f>
        <v>-</v>
      </c>
      <c r="C2434" s="93" t="str">
        <f t="shared" si="364"/>
        <v>-</v>
      </c>
      <c r="D2434" s="94" t="str">
        <f>+IFERROR(VLOOKUP(A2434,'Details local delivery'!B:E,4,0),"-")</f>
        <v>-</v>
      </c>
      <c r="E2434" s="94" t="e">
        <f>VLOOKUP(A2434,'Details local delivery'!B:L,11,0)</f>
        <v>#N/A</v>
      </c>
      <c r="F2434" s="94">
        <f>SUMIFS('Details local delivery'!M:M,'Details local delivery'!G:G,'RECAP Delivery Plan '!A2434)</f>
        <v>0</v>
      </c>
      <c r="G2434" s="94" t="e">
        <f>VLOOKUP(A2434,'Details local delivery'!B:J,9,0)</f>
        <v>#N/A</v>
      </c>
      <c r="H2434" s="95">
        <f>SUMIFS('Details local delivery'!K:K,'Details local delivery'!G:G,'RECAP Delivery Plan '!A2434)</f>
        <v>0</v>
      </c>
      <c r="I2434" s="96">
        <f>SUMIFS('Details local delivery'!Y:Y,'Details local delivery'!B:B,A:A)</f>
        <v>0</v>
      </c>
      <c r="J2434" s="97" t="e">
        <f>AVERAGEIFS('Details local delivery'!W:W,'Details local delivery'!B:B,A2434)</f>
        <v>#DIV/0!</v>
      </c>
      <c r="K2434" s="96">
        <f>_xlfn.MAXIFS('Details local delivery'!Z:Z,'Details local delivery'!B:B,A2434)</f>
        <v>0</v>
      </c>
      <c r="L2434" s="96">
        <f>_xlfn.MAXIFS('Details local delivery'!AA:AA,'Details local delivery'!B:B,A2434)</f>
        <v>0</v>
      </c>
      <c r="M2434" s="96">
        <f>_xlfn.MAXIFS('Details local delivery'!AB:AB,'Details local delivery'!B:B,A2434)</f>
        <v>0</v>
      </c>
      <c r="N2434" s="104" t="e">
        <f t="shared" si="365"/>
        <v>#N/A</v>
      </c>
      <c r="O2434" s="104" t="e">
        <f t="shared" si="366"/>
        <v>#N/A</v>
      </c>
      <c r="P2434" s="99">
        <f t="shared" si="367"/>
        <v>0</v>
      </c>
      <c r="Q2434" s="100">
        <f t="shared" si="368"/>
        <v>0</v>
      </c>
      <c r="R2434" s="105" t="e">
        <f t="shared" si="369"/>
        <v>#DIV/0!</v>
      </c>
      <c r="S2434" s="101" t="e">
        <f t="shared" si="370"/>
        <v>#N/A</v>
      </c>
      <c r="T2434" s="102"/>
      <c r="U2434" s="107"/>
      <c r="V2434" s="5"/>
    </row>
    <row r="2435" spans="1:22" ht="15.6" hidden="1" x14ac:dyDescent="0.3">
      <c r="A2435" s="18"/>
      <c r="B2435" s="92" t="str">
        <f>+IFERROR(VLOOKUP(A2435,'Details local delivery'!B:C,2,0),"-")</f>
        <v>-</v>
      </c>
      <c r="C2435" s="93" t="str">
        <f t="shared" si="364"/>
        <v>-</v>
      </c>
      <c r="D2435" s="94" t="str">
        <f>+IFERROR(VLOOKUP(A2435,'Details local delivery'!B:E,4,0),"-")</f>
        <v>-</v>
      </c>
      <c r="E2435" s="94" t="e">
        <f>VLOOKUP(A2435,'Details local delivery'!B:L,11,0)</f>
        <v>#N/A</v>
      </c>
      <c r="F2435" s="94">
        <f>SUMIFS('Details local delivery'!M:M,'Details local delivery'!G:G,'RECAP Delivery Plan '!A2435)</f>
        <v>0</v>
      </c>
      <c r="G2435" s="94" t="e">
        <f>VLOOKUP(A2435,'Details local delivery'!B:J,9,0)</f>
        <v>#N/A</v>
      </c>
      <c r="H2435" s="95">
        <f>SUMIFS('Details local delivery'!K:K,'Details local delivery'!G:G,'RECAP Delivery Plan '!A2435)</f>
        <v>0</v>
      </c>
      <c r="I2435" s="96">
        <f>SUMIFS('Details local delivery'!Y:Y,'Details local delivery'!B:B,A:A)</f>
        <v>0</v>
      </c>
      <c r="J2435" s="97" t="e">
        <f>AVERAGEIFS('Details local delivery'!W:W,'Details local delivery'!B:B,A2435)</f>
        <v>#DIV/0!</v>
      </c>
      <c r="K2435" s="96">
        <f>_xlfn.MAXIFS('Details local delivery'!Z:Z,'Details local delivery'!B:B,A2435)</f>
        <v>0</v>
      </c>
      <c r="L2435" s="96">
        <f>_xlfn.MAXIFS('Details local delivery'!AA:AA,'Details local delivery'!B:B,A2435)</f>
        <v>0</v>
      </c>
      <c r="M2435" s="96">
        <f>_xlfn.MAXIFS('Details local delivery'!AB:AB,'Details local delivery'!B:B,A2435)</f>
        <v>0</v>
      </c>
      <c r="N2435" s="104" t="e">
        <f t="shared" si="365"/>
        <v>#N/A</v>
      </c>
      <c r="O2435" s="104" t="e">
        <f t="shared" si="366"/>
        <v>#N/A</v>
      </c>
      <c r="P2435" s="99">
        <f t="shared" si="367"/>
        <v>0</v>
      </c>
      <c r="Q2435" s="100">
        <f t="shared" si="368"/>
        <v>0</v>
      </c>
      <c r="R2435" s="105" t="e">
        <f t="shared" si="369"/>
        <v>#DIV/0!</v>
      </c>
      <c r="S2435" s="101" t="e">
        <f t="shared" si="370"/>
        <v>#N/A</v>
      </c>
      <c r="T2435" s="102"/>
      <c r="U2435" s="107"/>
      <c r="V2435" s="5"/>
    </row>
    <row r="2436" spans="1:22" ht="15.6" hidden="1" x14ac:dyDescent="0.3">
      <c r="A2436" s="18"/>
      <c r="B2436" s="92" t="str">
        <f>+IFERROR(VLOOKUP(A2436,'Details local delivery'!B:C,2,0),"-")</f>
        <v>-</v>
      </c>
      <c r="C2436" s="93" t="str">
        <f t="shared" si="364"/>
        <v>-</v>
      </c>
      <c r="D2436" s="94" t="str">
        <f>+IFERROR(VLOOKUP(A2436,'Details local delivery'!B:E,4,0),"-")</f>
        <v>-</v>
      </c>
      <c r="E2436" s="94" t="e">
        <f>VLOOKUP(A2436,'Details local delivery'!B:L,11,0)</f>
        <v>#N/A</v>
      </c>
      <c r="F2436" s="94">
        <f>SUMIFS('Details local delivery'!M:M,'Details local delivery'!G:G,'RECAP Delivery Plan '!A2436)</f>
        <v>0</v>
      </c>
      <c r="G2436" s="94" t="e">
        <f>VLOOKUP(A2436,'Details local delivery'!B:J,9,0)</f>
        <v>#N/A</v>
      </c>
      <c r="H2436" s="95">
        <f>SUMIFS('Details local delivery'!K:K,'Details local delivery'!G:G,'RECAP Delivery Plan '!A2436)</f>
        <v>0</v>
      </c>
      <c r="I2436" s="96">
        <f>SUMIFS('Details local delivery'!Y:Y,'Details local delivery'!B:B,A:A)</f>
        <v>0</v>
      </c>
      <c r="J2436" s="97" t="e">
        <f>AVERAGEIFS('Details local delivery'!W:W,'Details local delivery'!B:B,A2436)</f>
        <v>#DIV/0!</v>
      </c>
      <c r="K2436" s="96">
        <f>_xlfn.MAXIFS('Details local delivery'!Z:Z,'Details local delivery'!B:B,A2436)</f>
        <v>0</v>
      </c>
      <c r="L2436" s="96">
        <f>_xlfn.MAXIFS('Details local delivery'!AA:AA,'Details local delivery'!B:B,A2436)</f>
        <v>0</v>
      </c>
      <c r="M2436" s="96">
        <f>_xlfn.MAXIFS('Details local delivery'!AB:AB,'Details local delivery'!B:B,A2436)</f>
        <v>0</v>
      </c>
      <c r="N2436" s="104" t="e">
        <f t="shared" si="365"/>
        <v>#N/A</v>
      </c>
      <c r="O2436" s="104" t="e">
        <f t="shared" si="366"/>
        <v>#N/A</v>
      </c>
      <c r="P2436" s="99">
        <f t="shared" si="367"/>
        <v>0</v>
      </c>
      <c r="Q2436" s="100">
        <f t="shared" si="368"/>
        <v>0</v>
      </c>
      <c r="R2436" s="105" t="e">
        <f t="shared" si="369"/>
        <v>#DIV/0!</v>
      </c>
      <c r="S2436" s="101" t="e">
        <f t="shared" si="370"/>
        <v>#N/A</v>
      </c>
      <c r="T2436" s="102"/>
      <c r="U2436" s="107"/>
      <c r="V2436" s="5"/>
    </row>
    <row r="2437" spans="1:22" ht="15.6" hidden="1" x14ac:dyDescent="0.3">
      <c r="A2437" s="18"/>
      <c r="B2437" s="92" t="str">
        <f>+IFERROR(VLOOKUP(A2437,'Details local delivery'!B:C,2,0),"-")</f>
        <v>-</v>
      </c>
      <c r="C2437" s="93" t="str">
        <f t="shared" si="364"/>
        <v>-</v>
      </c>
      <c r="D2437" s="94" t="str">
        <f>+IFERROR(VLOOKUP(A2437,'Details local delivery'!B:E,4,0),"-")</f>
        <v>-</v>
      </c>
      <c r="E2437" s="94" t="e">
        <f>VLOOKUP(A2437,'Details local delivery'!B:L,11,0)</f>
        <v>#N/A</v>
      </c>
      <c r="F2437" s="94">
        <f>SUMIFS('Details local delivery'!M:M,'Details local delivery'!G:G,'RECAP Delivery Plan '!A2437)</f>
        <v>0</v>
      </c>
      <c r="G2437" s="94" t="e">
        <f>VLOOKUP(A2437,'Details local delivery'!B:J,9,0)</f>
        <v>#N/A</v>
      </c>
      <c r="H2437" s="95">
        <f>SUMIFS('Details local delivery'!K:K,'Details local delivery'!G:G,'RECAP Delivery Plan '!A2437)</f>
        <v>0</v>
      </c>
      <c r="I2437" s="96">
        <f>SUMIFS('Details local delivery'!Y:Y,'Details local delivery'!B:B,A:A)</f>
        <v>0</v>
      </c>
      <c r="J2437" s="97" t="e">
        <f>AVERAGEIFS('Details local delivery'!W:W,'Details local delivery'!B:B,A2437)</f>
        <v>#DIV/0!</v>
      </c>
      <c r="K2437" s="96">
        <f>_xlfn.MAXIFS('Details local delivery'!Z:Z,'Details local delivery'!B:B,A2437)</f>
        <v>0</v>
      </c>
      <c r="L2437" s="96">
        <f>_xlfn.MAXIFS('Details local delivery'!AA:AA,'Details local delivery'!B:B,A2437)</f>
        <v>0</v>
      </c>
      <c r="M2437" s="96">
        <f>_xlfn.MAXIFS('Details local delivery'!AB:AB,'Details local delivery'!B:B,A2437)</f>
        <v>0</v>
      </c>
      <c r="N2437" s="104" t="e">
        <f t="shared" si="365"/>
        <v>#N/A</v>
      </c>
      <c r="O2437" s="104" t="e">
        <f t="shared" si="366"/>
        <v>#N/A</v>
      </c>
      <c r="P2437" s="99">
        <f t="shared" si="367"/>
        <v>0</v>
      </c>
      <c r="Q2437" s="100">
        <f t="shared" si="368"/>
        <v>0</v>
      </c>
      <c r="R2437" s="105" t="e">
        <f t="shared" si="369"/>
        <v>#DIV/0!</v>
      </c>
      <c r="S2437" s="101" t="e">
        <f t="shared" si="370"/>
        <v>#N/A</v>
      </c>
      <c r="T2437" s="102"/>
      <c r="U2437" s="107"/>
      <c r="V2437" s="5"/>
    </row>
    <row r="2438" spans="1:22" ht="15.6" hidden="1" x14ac:dyDescent="0.3">
      <c r="A2438" s="18"/>
      <c r="B2438" s="92" t="str">
        <f>+IFERROR(VLOOKUP(A2438,'Details local delivery'!B:C,2,0),"-")</f>
        <v>-</v>
      </c>
      <c r="C2438" s="93" t="str">
        <f t="shared" si="364"/>
        <v>-</v>
      </c>
      <c r="D2438" s="94" t="str">
        <f>+IFERROR(VLOOKUP(A2438,'Details local delivery'!B:E,4,0),"-")</f>
        <v>-</v>
      </c>
      <c r="E2438" s="94" t="e">
        <f>VLOOKUP(A2438,'Details local delivery'!B:L,11,0)</f>
        <v>#N/A</v>
      </c>
      <c r="F2438" s="94">
        <f>SUMIFS('Details local delivery'!M:M,'Details local delivery'!G:G,'RECAP Delivery Plan '!A2438)</f>
        <v>0</v>
      </c>
      <c r="G2438" s="94" t="e">
        <f>VLOOKUP(A2438,'Details local delivery'!B:J,9,0)</f>
        <v>#N/A</v>
      </c>
      <c r="H2438" s="95">
        <f>SUMIFS('Details local delivery'!K:K,'Details local delivery'!G:G,'RECAP Delivery Plan '!A2438)</f>
        <v>0</v>
      </c>
      <c r="I2438" s="96">
        <f>SUMIFS('Details local delivery'!Y:Y,'Details local delivery'!B:B,A:A)</f>
        <v>0</v>
      </c>
      <c r="J2438" s="97" t="e">
        <f>AVERAGEIFS('Details local delivery'!W:W,'Details local delivery'!B:B,A2438)</f>
        <v>#DIV/0!</v>
      </c>
      <c r="K2438" s="96">
        <f>_xlfn.MAXIFS('Details local delivery'!Z:Z,'Details local delivery'!B:B,A2438)</f>
        <v>0</v>
      </c>
      <c r="L2438" s="96">
        <f>_xlfn.MAXIFS('Details local delivery'!AA:AA,'Details local delivery'!B:B,A2438)</f>
        <v>0</v>
      </c>
      <c r="M2438" s="96">
        <f>_xlfn.MAXIFS('Details local delivery'!AB:AB,'Details local delivery'!B:B,A2438)</f>
        <v>0</v>
      </c>
      <c r="N2438" s="104" t="e">
        <f t="shared" si="365"/>
        <v>#N/A</v>
      </c>
      <c r="O2438" s="104" t="e">
        <f t="shared" si="366"/>
        <v>#N/A</v>
      </c>
      <c r="P2438" s="99">
        <f t="shared" si="367"/>
        <v>0</v>
      </c>
      <c r="Q2438" s="100">
        <f t="shared" si="368"/>
        <v>0</v>
      </c>
      <c r="R2438" s="105" t="e">
        <f t="shared" si="369"/>
        <v>#DIV/0!</v>
      </c>
      <c r="S2438" s="101" t="e">
        <f t="shared" si="370"/>
        <v>#N/A</v>
      </c>
      <c r="T2438" s="102"/>
      <c r="U2438" s="107"/>
      <c r="V2438" s="5"/>
    </row>
    <row r="2439" spans="1:22" ht="15.6" hidden="1" x14ac:dyDescent="0.3">
      <c r="A2439" s="18"/>
      <c r="B2439" s="92" t="str">
        <f>+IFERROR(VLOOKUP(A2439,'Details local delivery'!B:C,2,0),"-")</f>
        <v>-</v>
      </c>
      <c r="C2439" s="93" t="str">
        <f t="shared" si="364"/>
        <v>-</v>
      </c>
      <c r="D2439" s="94" t="str">
        <f>+IFERROR(VLOOKUP(A2439,'Details local delivery'!B:E,4,0),"-")</f>
        <v>-</v>
      </c>
      <c r="E2439" s="94" t="e">
        <f>VLOOKUP(A2439,'Details local delivery'!B:L,11,0)</f>
        <v>#N/A</v>
      </c>
      <c r="F2439" s="94">
        <f>SUMIFS('Details local delivery'!M:M,'Details local delivery'!G:G,'RECAP Delivery Plan '!A2439)</f>
        <v>0</v>
      </c>
      <c r="G2439" s="94" t="e">
        <f>VLOOKUP(A2439,'Details local delivery'!B:J,9,0)</f>
        <v>#N/A</v>
      </c>
      <c r="H2439" s="95">
        <f>SUMIFS('Details local delivery'!K:K,'Details local delivery'!G:G,'RECAP Delivery Plan '!A2439)</f>
        <v>0</v>
      </c>
      <c r="I2439" s="96">
        <f>SUMIFS('Details local delivery'!Y:Y,'Details local delivery'!B:B,A:A)</f>
        <v>0</v>
      </c>
      <c r="J2439" s="97" t="e">
        <f>AVERAGEIFS('Details local delivery'!W:W,'Details local delivery'!B:B,A2439)</f>
        <v>#DIV/0!</v>
      </c>
      <c r="K2439" s="96">
        <f>_xlfn.MAXIFS('Details local delivery'!Z:Z,'Details local delivery'!B:B,A2439)</f>
        <v>0</v>
      </c>
      <c r="L2439" s="96">
        <f>_xlfn.MAXIFS('Details local delivery'!AA:AA,'Details local delivery'!B:B,A2439)</f>
        <v>0</v>
      </c>
      <c r="M2439" s="96">
        <f>_xlfn.MAXIFS('Details local delivery'!AB:AB,'Details local delivery'!B:B,A2439)</f>
        <v>0</v>
      </c>
      <c r="N2439" s="104" t="e">
        <f t="shared" si="365"/>
        <v>#N/A</v>
      </c>
      <c r="O2439" s="104" t="e">
        <f t="shared" si="366"/>
        <v>#N/A</v>
      </c>
      <c r="P2439" s="99">
        <f t="shared" si="367"/>
        <v>0</v>
      </c>
      <c r="Q2439" s="100">
        <f t="shared" si="368"/>
        <v>0</v>
      </c>
      <c r="R2439" s="105" t="e">
        <f t="shared" si="369"/>
        <v>#DIV/0!</v>
      </c>
      <c r="S2439" s="101" t="e">
        <f t="shared" si="370"/>
        <v>#N/A</v>
      </c>
      <c r="T2439" s="102"/>
      <c r="U2439" s="107"/>
      <c r="V2439" s="5"/>
    </row>
    <row r="2440" spans="1:22" ht="15.6" hidden="1" x14ac:dyDescent="0.3">
      <c r="A2440" s="18"/>
      <c r="B2440" s="92" t="str">
        <f>+IFERROR(VLOOKUP(A2440,'Details local delivery'!B:C,2,0),"-")</f>
        <v>-</v>
      </c>
      <c r="C2440" s="93" t="str">
        <f t="shared" si="364"/>
        <v>-</v>
      </c>
      <c r="D2440" s="94" t="str">
        <f>+IFERROR(VLOOKUP(A2440,'Details local delivery'!B:E,4,0),"-")</f>
        <v>-</v>
      </c>
      <c r="E2440" s="94" t="e">
        <f>VLOOKUP(A2440,'Details local delivery'!B:L,11,0)</f>
        <v>#N/A</v>
      </c>
      <c r="F2440" s="94">
        <f>SUMIFS('Details local delivery'!M:M,'Details local delivery'!G:G,'RECAP Delivery Plan '!A2440)</f>
        <v>0</v>
      </c>
      <c r="G2440" s="94" t="e">
        <f>VLOOKUP(A2440,'Details local delivery'!B:J,9,0)</f>
        <v>#N/A</v>
      </c>
      <c r="H2440" s="95">
        <f>SUMIFS('Details local delivery'!K:K,'Details local delivery'!G:G,'RECAP Delivery Plan '!A2440)</f>
        <v>0</v>
      </c>
      <c r="I2440" s="96">
        <f>SUMIFS('Details local delivery'!Y:Y,'Details local delivery'!B:B,A:A)</f>
        <v>0</v>
      </c>
      <c r="J2440" s="97" t="e">
        <f>AVERAGEIFS('Details local delivery'!W:W,'Details local delivery'!B:B,A2440)</f>
        <v>#DIV/0!</v>
      </c>
      <c r="K2440" s="96">
        <f>_xlfn.MAXIFS('Details local delivery'!Z:Z,'Details local delivery'!B:B,A2440)</f>
        <v>0</v>
      </c>
      <c r="L2440" s="96">
        <f>_xlfn.MAXIFS('Details local delivery'!AA:AA,'Details local delivery'!B:B,A2440)</f>
        <v>0</v>
      </c>
      <c r="M2440" s="96">
        <f>_xlfn.MAXIFS('Details local delivery'!AB:AB,'Details local delivery'!B:B,A2440)</f>
        <v>0</v>
      </c>
      <c r="N2440" s="104" t="e">
        <f t="shared" si="365"/>
        <v>#N/A</v>
      </c>
      <c r="O2440" s="104" t="e">
        <f t="shared" si="366"/>
        <v>#N/A</v>
      </c>
      <c r="P2440" s="99">
        <f t="shared" si="367"/>
        <v>0</v>
      </c>
      <c r="Q2440" s="100">
        <f t="shared" si="368"/>
        <v>0</v>
      </c>
      <c r="R2440" s="105" t="e">
        <f t="shared" si="369"/>
        <v>#DIV/0!</v>
      </c>
      <c r="S2440" s="101" t="e">
        <f t="shared" si="370"/>
        <v>#N/A</v>
      </c>
      <c r="T2440" s="102"/>
      <c r="U2440" s="107"/>
      <c r="V2440" s="5"/>
    </row>
    <row r="2441" spans="1:22" ht="15.6" hidden="1" x14ac:dyDescent="0.3">
      <c r="A2441" s="18"/>
      <c r="B2441" s="92" t="str">
        <f>+IFERROR(VLOOKUP(A2441,'Details local delivery'!B:C,2,0),"-")</f>
        <v>-</v>
      </c>
      <c r="C2441" s="93" t="str">
        <f t="shared" si="364"/>
        <v>-</v>
      </c>
      <c r="D2441" s="94" t="str">
        <f>+IFERROR(VLOOKUP(A2441,'Details local delivery'!B:E,4,0),"-")</f>
        <v>-</v>
      </c>
      <c r="E2441" s="94" t="e">
        <f>VLOOKUP(A2441,'Details local delivery'!B:L,11,0)</f>
        <v>#N/A</v>
      </c>
      <c r="F2441" s="94">
        <f>SUMIFS('Details local delivery'!M:M,'Details local delivery'!G:G,'RECAP Delivery Plan '!A2441)</f>
        <v>0</v>
      </c>
      <c r="G2441" s="94" t="e">
        <f>VLOOKUP(A2441,'Details local delivery'!B:J,9,0)</f>
        <v>#N/A</v>
      </c>
      <c r="H2441" s="95">
        <f>SUMIFS('Details local delivery'!K:K,'Details local delivery'!G:G,'RECAP Delivery Plan '!A2441)</f>
        <v>0</v>
      </c>
      <c r="I2441" s="96">
        <f>SUMIFS('Details local delivery'!Y:Y,'Details local delivery'!B:B,A:A)</f>
        <v>0</v>
      </c>
      <c r="J2441" s="97" t="e">
        <f>AVERAGEIFS('Details local delivery'!W:W,'Details local delivery'!B:B,A2441)</f>
        <v>#DIV/0!</v>
      </c>
      <c r="K2441" s="96">
        <f>_xlfn.MAXIFS('Details local delivery'!Z:Z,'Details local delivery'!B:B,A2441)</f>
        <v>0</v>
      </c>
      <c r="L2441" s="96">
        <f>_xlfn.MAXIFS('Details local delivery'!AA:AA,'Details local delivery'!B:B,A2441)</f>
        <v>0</v>
      </c>
      <c r="M2441" s="96">
        <f>_xlfn.MAXIFS('Details local delivery'!AB:AB,'Details local delivery'!B:B,A2441)</f>
        <v>0</v>
      </c>
      <c r="N2441" s="104" t="e">
        <f t="shared" si="365"/>
        <v>#N/A</v>
      </c>
      <c r="O2441" s="104" t="e">
        <f t="shared" si="366"/>
        <v>#N/A</v>
      </c>
      <c r="P2441" s="99">
        <f t="shared" si="367"/>
        <v>0</v>
      </c>
      <c r="Q2441" s="100">
        <f t="shared" si="368"/>
        <v>0</v>
      </c>
      <c r="R2441" s="105" t="e">
        <f t="shared" si="369"/>
        <v>#DIV/0!</v>
      </c>
      <c r="S2441" s="101" t="e">
        <f t="shared" si="370"/>
        <v>#N/A</v>
      </c>
      <c r="T2441" s="102"/>
      <c r="U2441" s="107"/>
      <c r="V2441" s="5"/>
    </row>
    <row r="2442" spans="1:22" ht="15.6" hidden="1" x14ac:dyDescent="0.3">
      <c r="A2442" s="18"/>
      <c r="B2442" s="92" t="str">
        <f>+IFERROR(VLOOKUP(A2442,'Details local delivery'!B:C,2,0),"-")</f>
        <v>-</v>
      </c>
      <c r="C2442" s="93" t="str">
        <f t="shared" si="364"/>
        <v>-</v>
      </c>
      <c r="D2442" s="94" t="str">
        <f>+IFERROR(VLOOKUP(A2442,'Details local delivery'!B:E,4,0),"-")</f>
        <v>-</v>
      </c>
      <c r="E2442" s="94" t="e">
        <f>VLOOKUP(A2442,'Details local delivery'!B:L,11,0)</f>
        <v>#N/A</v>
      </c>
      <c r="F2442" s="94">
        <f>SUMIFS('Details local delivery'!M:M,'Details local delivery'!G:G,'RECAP Delivery Plan '!A2442)</f>
        <v>0</v>
      </c>
      <c r="G2442" s="94" t="e">
        <f>VLOOKUP(A2442,'Details local delivery'!B:J,9,0)</f>
        <v>#N/A</v>
      </c>
      <c r="H2442" s="95">
        <f>SUMIFS('Details local delivery'!K:K,'Details local delivery'!G:G,'RECAP Delivery Plan '!A2442)</f>
        <v>0</v>
      </c>
      <c r="I2442" s="96">
        <f>SUMIFS('Details local delivery'!Y:Y,'Details local delivery'!B:B,A:A)</f>
        <v>0</v>
      </c>
      <c r="J2442" s="97" t="e">
        <f>AVERAGEIFS('Details local delivery'!W:W,'Details local delivery'!B:B,A2442)</f>
        <v>#DIV/0!</v>
      </c>
      <c r="K2442" s="96">
        <f>_xlfn.MAXIFS('Details local delivery'!Z:Z,'Details local delivery'!B:B,A2442)</f>
        <v>0</v>
      </c>
      <c r="L2442" s="96">
        <f>_xlfn.MAXIFS('Details local delivery'!AA:AA,'Details local delivery'!B:B,A2442)</f>
        <v>0</v>
      </c>
      <c r="M2442" s="96">
        <f>_xlfn.MAXIFS('Details local delivery'!AB:AB,'Details local delivery'!B:B,A2442)</f>
        <v>0</v>
      </c>
      <c r="N2442" s="104" t="e">
        <f t="shared" si="365"/>
        <v>#N/A</v>
      </c>
      <c r="O2442" s="104" t="e">
        <f t="shared" si="366"/>
        <v>#N/A</v>
      </c>
      <c r="P2442" s="99">
        <f t="shared" si="367"/>
        <v>0</v>
      </c>
      <c r="Q2442" s="100">
        <f t="shared" si="368"/>
        <v>0</v>
      </c>
      <c r="R2442" s="105" t="e">
        <f t="shared" si="369"/>
        <v>#DIV/0!</v>
      </c>
      <c r="S2442" s="101" t="e">
        <f t="shared" si="370"/>
        <v>#N/A</v>
      </c>
      <c r="T2442" s="102"/>
      <c r="U2442" s="107"/>
      <c r="V2442" s="5"/>
    </row>
    <row r="2443" spans="1:22" ht="15.6" hidden="1" x14ac:dyDescent="0.3">
      <c r="A2443" s="18"/>
      <c r="B2443" s="92" t="str">
        <f>+IFERROR(VLOOKUP(A2443,'Details local delivery'!B:C,2,0),"-")</f>
        <v>-</v>
      </c>
      <c r="C2443" s="93" t="str">
        <f t="shared" si="364"/>
        <v>-</v>
      </c>
      <c r="D2443" s="94" t="str">
        <f>+IFERROR(VLOOKUP(A2443,'Details local delivery'!B:E,4,0),"-")</f>
        <v>-</v>
      </c>
      <c r="E2443" s="94" t="e">
        <f>VLOOKUP(A2443,'Details local delivery'!B:L,11,0)</f>
        <v>#N/A</v>
      </c>
      <c r="F2443" s="94">
        <f>SUMIFS('Details local delivery'!M:M,'Details local delivery'!G:G,'RECAP Delivery Plan '!A2443)</f>
        <v>0</v>
      </c>
      <c r="G2443" s="94" t="e">
        <f>VLOOKUP(A2443,'Details local delivery'!B:J,9,0)</f>
        <v>#N/A</v>
      </c>
      <c r="H2443" s="95">
        <f>SUMIFS('Details local delivery'!K:K,'Details local delivery'!G:G,'RECAP Delivery Plan '!A2443)</f>
        <v>0</v>
      </c>
      <c r="I2443" s="96">
        <f>SUMIFS('Details local delivery'!Y:Y,'Details local delivery'!B:B,A:A)</f>
        <v>0</v>
      </c>
      <c r="J2443" s="97" t="e">
        <f>AVERAGEIFS('Details local delivery'!W:W,'Details local delivery'!B:B,A2443)</f>
        <v>#DIV/0!</v>
      </c>
      <c r="K2443" s="96">
        <f>_xlfn.MAXIFS('Details local delivery'!Z:Z,'Details local delivery'!B:B,A2443)</f>
        <v>0</v>
      </c>
      <c r="L2443" s="96">
        <f>_xlfn.MAXIFS('Details local delivery'!AA:AA,'Details local delivery'!B:B,A2443)</f>
        <v>0</v>
      </c>
      <c r="M2443" s="96">
        <f>_xlfn.MAXIFS('Details local delivery'!AB:AB,'Details local delivery'!B:B,A2443)</f>
        <v>0</v>
      </c>
      <c r="N2443" s="104" t="e">
        <f t="shared" si="365"/>
        <v>#N/A</v>
      </c>
      <c r="O2443" s="104" t="e">
        <f t="shared" si="366"/>
        <v>#N/A</v>
      </c>
      <c r="P2443" s="99">
        <f t="shared" si="367"/>
        <v>0</v>
      </c>
      <c r="Q2443" s="100">
        <f t="shared" si="368"/>
        <v>0</v>
      </c>
      <c r="R2443" s="105" t="e">
        <f t="shared" si="369"/>
        <v>#DIV/0!</v>
      </c>
      <c r="S2443" s="101" t="e">
        <f t="shared" si="370"/>
        <v>#N/A</v>
      </c>
      <c r="T2443" s="102"/>
      <c r="U2443" s="107"/>
      <c r="V2443" s="5"/>
    </row>
    <row r="2444" spans="1:22" ht="15.6" hidden="1" x14ac:dyDescent="0.3">
      <c r="A2444" s="18"/>
      <c r="B2444" s="92" t="str">
        <f>+IFERROR(VLOOKUP(A2444,'Details local delivery'!B:C,2,0),"-")</f>
        <v>-</v>
      </c>
      <c r="C2444" s="93" t="str">
        <f t="shared" si="364"/>
        <v>-</v>
      </c>
      <c r="D2444" s="94" t="str">
        <f>+IFERROR(VLOOKUP(A2444,'Details local delivery'!B:E,4,0),"-")</f>
        <v>-</v>
      </c>
      <c r="E2444" s="94" t="e">
        <f>VLOOKUP(A2444,'Details local delivery'!B:L,11,0)</f>
        <v>#N/A</v>
      </c>
      <c r="F2444" s="94">
        <f>SUMIFS('Details local delivery'!M:M,'Details local delivery'!G:G,'RECAP Delivery Plan '!A2444)</f>
        <v>0</v>
      </c>
      <c r="G2444" s="94" t="e">
        <f>VLOOKUP(A2444,'Details local delivery'!B:J,9,0)</f>
        <v>#N/A</v>
      </c>
      <c r="H2444" s="95">
        <f>SUMIFS('Details local delivery'!K:K,'Details local delivery'!G:G,'RECAP Delivery Plan '!A2444)</f>
        <v>0</v>
      </c>
      <c r="I2444" s="96">
        <f>SUMIFS('Details local delivery'!Y:Y,'Details local delivery'!B:B,A:A)</f>
        <v>0</v>
      </c>
      <c r="J2444" s="97" t="e">
        <f>AVERAGEIFS('Details local delivery'!W:W,'Details local delivery'!B:B,A2444)</f>
        <v>#DIV/0!</v>
      </c>
      <c r="K2444" s="96">
        <f>_xlfn.MAXIFS('Details local delivery'!Z:Z,'Details local delivery'!B:B,A2444)</f>
        <v>0</v>
      </c>
      <c r="L2444" s="96">
        <f>_xlfn.MAXIFS('Details local delivery'!AA:AA,'Details local delivery'!B:B,A2444)</f>
        <v>0</v>
      </c>
      <c r="M2444" s="96">
        <f>_xlfn.MAXIFS('Details local delivery'!AB:AB,'Details local delivery'!B:B,A2444)</f>
        <v>0</v>
      </c>
      <c r="N2444" s="104" t="e">
        <f t="shared" si="365"/>
        <v>#N/A</v>
      </c>
      <c r="O2444" s="104" t="e">
        <f t="shared" si="366"/>
        <v>#N/A</v>
      </c>
      <c r="P2444" s="99">
        <f t="shared" si="367"/>
        <v>0</v>
      </c>
      <c r="Q2444" s="100">
        <f t="shared" si="368"/>
        <v>0</v>
      </c>
      <c r="R2444" s="105" t="e">
        <f t="shared" si="369"/>
        <v>#DIV/0!</v>
      </c>
      <c r="S2444" s="101" t="e">
        <f t="shared" si="370"/>
        <v>#N/A</v>
      </c>
      <c r="T2444" s="102"/>
      <c r="U2444" s="107"/>
      <c r="V2444" s="5"/>
    </row>
    <row r="2445" spans="1:22" ht="15.6" hidden="1" x14ac:dyDescent="0.3">
      <c r="A2445" s="18"/>
      <c r="B2445" s="92" t="str">
        <f>+IFERROR(VLOOKUP(A2445,'Details local delivery'!B:C,2,0),"-")</f>
        <v>-</v>
      </c>
      <c r="C2445" s="93" t="str">
        <f t="shared" si="364"/>
        <v>-</v>
      </c>
      <c r="D2445" s="94" t="str">
        <f>+IFERROR(VLOOKUP(A2445,'Details local delivery'!B:E,4,0),"-")</f>
        <v>-</v>
      </c>
      <c r="E2445" s="94" t="e">
        <f>VLOOKUP(A2445,'Details local delivery'!B:L,11,0)</f>
        <v>#N/A</v>
      </c>
      <c r="F2445" s="94">
        <f>SUMIFS('Details local delivery'!M:M,'Details local delivery'!G:G,'RECAP Delivery Plan '!A2445)</f>
        <v>0</v>
      </c>
      <c r="G2445" s="94" t="e">
        <f>VLOOKUP(A2445,'Details local delivery'!B:J,9,0)</f>
        <v>#N/A</v>
      </c>
      <c r="H2445" s="95">
        <f>SUMIFS('Details local delivery'!K:K,'Details local delivery'!G:G,'RECAP Delivery Plan '!A2445)</f>
        <v>0</v>
      </c>
      <c r="I2445" s="96">
        <f>SUMIFS('Details local delivery'!Y:Y,'Details local delivery'!B:B,A:A)</f>
        <v>0</v>
      </c>
      <c r="J2445" s="97" t="e">
        <f>AVERAGEIFS('Details local delivery'!W:W,'Details local delivery'!B:B,A2445)</f>
        <v>#DIV/0!</v>
      </c>
      <c r="K2445" s="96">
        <f>_xlfn.MAXIFS('Details local delivery'!Z:Z,'Details local delivery'!B:B,A2445)</f>
        <v>0</v>
      </c>
      <c r="L2445" s="96">
        <f>_xlfn.MAXIFS('Details local delivery'!AA:AA,'Details local delivery'!B:B,A2445)</f>
        <v>0</v>
      </c>
      <c r="M2445" s="96">
        <f>_xlfn.MAXIFS('Details local delivery'!AB:AB,'Details local delivery'!B:B,A2445)</f>
        <v>0</v>
      </c>
      <c r="N2445" s="104" t="e">
        <f t="shared" si="365"/>
        <v>#N/A</v>
      </c>
      <c r="O2445" s="104" t="e">
        <f t="shared" si="366"/>
        <v>#N/A</v>
      </c>
      <c r="P2445" s="99">
        <f t="shared" si="367"/>
        <v>0</v>
      </c>
      <c r="Q2445" s="100">
        <f t="shared" si="368"/>
        <v>0</v>
      </c>
      <c r="R2445" s="105" t="e">
        <f t="shared" si="369"/>
        <v>#DIV/0!</v>
      </c>
      <c r="S2445" s="101" t="e">
        <f t="shared" si="370"/>
        <v>#N/A</v>
      </c>
      <c r="T2445" s="102"/>
      <c r="U2445" s="107"/>
      <c r="V2445" s="5"/>
    </row>
    <row r="2446" spans="1:22" ht="15.6" hidden="1" x14ac:dyDescent="0.3">
      <c r="A2446" s="18"/>
      <c r="B2446" s="92" t="str">
        <f>+IFERROR(VLOOKUP(A2446,'Details local delivery'!B:C,2,0),"-")</f>
        <v>-</v>
      </c>
      <c r="C2446" s="93" t="str">
        <f t="shared" si="364"/>
        <v>-</v>
      </c>
      <c r="D2446" s="94" t="str">
        <f>+IFERROR(VLOOKUP(A2446,'Details local delivery'!B:E,4,0),"-")</f>
        <v>-</v>
      </c>
      <c r="E2446" s="94" t="e">
        <f>VLOOKUP(A2446,'Details local delivery'!B:L,11,0)</f>
        <v>#N/A</v>
      </c>
      <c r="F2446" s="94">
        <f>SUMIFS('Details local delivery'!M:M,'Details local delivery'!G:G,'RECAP Delivery Plan '!A2446)</f>
        <v>0</v>
      </c>
      <c r="G2446" s="94" t="e">
        <f>VLOOKUP(A2446,'Details local delivery'!B:J,9,0)</f>
        <v>#N/A</v>
      </c>
      <c r="H2446" s="95">
        <f>SUMIFS('Details local delivery'!K:K,'Details local delivery'!G:G,'RECAP Delivery Plan '!A2446)</f>
        <v>0</v>
      </c>
      <c r="I2446" s="96">
        <f>SUMIFS('Details local delivery'!Y:Y,'Details local delivery'!B:B,A:A)</f>
        <v>0</v>
      </c>
      <c r="J2446" s="97" t="e">
        <f>AVERAGEIFS('Details local delivery'!W:W,'Details local delivery'!B:B,A2446)</f>
        <v>#DIV/0!</v>
      </c>
      <c r="K2446" s="96">
        <f>_xlfn.MAXIFS('Details local delivery'!Z:Z,'Details local delivery'!B:B,A2446)</f>
        <v>0</v>
      </c>
      <c r="L2446" s="96">
        <f>_xlfn.MAXIFS('Details local delivery'!AA:AA,'Details local delivery'!B:B,A2446)</f>
        <v>0</v>
      </c>
      <c r="M2446" s="96">
        <f>_xlfn.MAXIFS('Details local delivery'!AB:AB,'Details local delivery'!B:B,A2446)</f>
        <v>0</v>
      </c>
      <c r="N2446" s="104" t="e">
        <f t="shared" si="365"/>
        <v>#N/A</v>
      </c>
      <c r="O2446" s="104" t="e">
        <f t="shared" si="366"/>
        <v>#N/A</v>
      </c>
      <c r="P2446" s="99">
        <f t="shared" si="367"/>
        <v>0</v>
      </c>
      <c r="Q2446" s="100">
        <f t="shared" si="368"/>
        <v>0</v>
      </c>
      <c r="R2446" s="105" t="e">
        <f t="shared" si="369"/>
        <v>#DIV/0!</v>
      </c>
      <c r="S2446" s="101" t="e">
        <f t="shared" si="370"/>
        <v>#N/A</v>
      </c>
      <c r="T2446" s="102"/>
      <c r="U2446" s="107"/>
      <c r="V2446" s="5"/>
    </row>
    <row r="2447" spans="1:22" ht="15.6" hidden="1" x14ac:dyDescent="0.3">
      <c r="A2447" s="18"/>
      <c r="B2447" s="92" t="str">
        <f>+IFERROR(VLOOKUP(A2447,'Details local delivery'!B:C,2,0),"-")</f>
        <v>-</v>
      </c>
      <c r="C2447" s="93" t="str">
        <f t="shared" si="364"/>
        <v>-</v>
      </c>
      <c r="D2447" s="94" t="str">
        <f>+IFERROR(VLOOKUP(A2447,'Details local delivery'!B:E,4,0),"-")</f>
        <v>-</v>
      </c>
      <c r="E2447" s="94" t="e">
        <f>VLOOKUP(A2447,'Details local delivery'!B:L,11,0)</f>
        <v>#N/A</v>
      </c>
      <c r="F2447" s="94">
        <f>SUMIFS('Details local delivery'!M:M,'Details local delivery'!G:G,'RECAP Delivery Plan '!A2447)</f>
        <v>0</v>
      </c>
      <c r="G2447" s="94" t="e">
        <f>VLOOKUP(A2447,'Details local delivery'!B:J,9,0)</f>
        <v>#N/A</v>
      </c>
      <c r="H2447" s="95">
        <f>SUMIFS('Details local delivery'!K:K,'Details local delivery'!G:G,'RECAP Delivery Plan '!A2447)</f>
        <v>0</v>
      </c>
      <c r="I2447" s="96">
        <f>SUMIFS('Details local delivery'!Y:Y,'Details local delivery'!B:B,A:A)</f>
        <v>0</v>
      </c>
      <c r="J2447" s="97" t="e">
        <f>AVERAGEIFS('Details local delivery'!W:W,'Details local delivery'!B:B,A2447)</f>
        <v>#DIV/0!</v>
      </c>
      <c r="K2447" s="96">
        <f>_xlfn.MAXIFS('Details local delivery'!Z:Z,'Details local delivery'!B:B,A2447)</f>
        <v>0</v>
      </c>
      <c r="L2447" s="96">
        <f>_xlfn.MAXIFS('Details local delivery'!AA:AA,'Details local delivery'!B:B,A2447)</f>
        <v>0</v>
      </c>
      <c r="M2447" s="96">
        <f>_xlfn.MAXIFS('Details local delivery'!AB:AB,'Details local delivery'!B:B,A2447)</f>
        <v>0</v>
      </c>
      <c r="N2447" s="104" t="e">
        <f t="shared" si="365"/>
        <v>#N/A</v>
      </c>
      <c r="O2447" s="104" t="e">
        <f t="shared" si="366"/>
        <v>#N/A</v>
      </c>
      <c r="P2447" s="99">
        <f t="shared" si="367"/>
        <v>0</v>
      </c>
      <c r="Q2447" s="100">
        <f t="shared" si="368"/>
        <v>0</v>
      </c>
      <c r="R2447" s="105" t="e">
        <f t="shared" si="369"/>
        <v>#DIV/0!</v>
      </c>
      <c r="S2447" s="101" t="e">
        <f t="shared" si="370"/>
        <v>#N/A</v>
      </c>
      <c r="T2447" s="102"/>
      <c r="U2447" s="107"/>
      <c r="V2447" s="5"/>
    </row>
    <row r="2448" spans="1:22" ht="15.6" hidden="1" x14ac:dyDescent="0.3">
      <c r="A2448" s="18"/>
      <c r="B2448" s="92" t="str">
        <f>+IFERROR(VLOOKUP(A2448,'Details local delivery'!B:C,2,0),"-")</f>
        <v>-</v>
      </c>
      <c r="C2448" s="93" t="str">
        <f t="shared" si="364"/>
        <v>-</v>
      </c>
      <c r="D2448" s="94" t="str">
        <f>+IFERROR(VLOOKUP(A2448,'Details local delivery'!B:E,4,0),"-")</f>
        <v>-</v>
      </c>
      <c r="E2448" s="94" t="e">
        <f>VLOOKUP(A2448,'Details local delivery'!B:L,11,0)</f>
        <v>#N/A</v>
      </c>
      <c r="F2448" s="94">
        <f>SUMIFS('Details local delivery'!M:M,'Details local delivery'!G:G,'RECAP Delivery Plan '!A2448)</f>
        <v>0</v>
      </c>
      <c r="G2448" s="94" t="e">
        <f>VLOOKUP(A2448,'Details local delivery'!B:J,9,0)</f>
        <v>#N/A</v>
      </c>
      <c r="H2448" s="95">
        <f>SUMIFS('Details local delivery'!K:K,'Details local delivery'!G:G,'RECAP Delivery Plan '!A2448)</f>
        <v>0</v>
      </c>
      <c r="I2448" s="96">
        <f>SUMIFS('Details local delivery'!Y:Y,'Details local delivery'!B:B,A:A)</f>
        <v>0</v>
      </c>
      <c r="J2448" s="97" t="e">
        <f>AVERAGEIFS('Details local delivery'!W:W,'Details local delivery'!B:B,A2448)</f>
        <v>#DIV/0!</v>
      </c>
      <c r="K2448" s="96">
        <f>_xlfn.MAXIFS('Details local delivery'!Z:Z,'Details local delivery'!B:B,A2448)</f>
        <v>0</v>
      </c>
      <c r="L2448" s="96">
        <f>_xlfn.MAXIFS('Details local delivery'!AA:AA,'Details local delivery'!B:B,A2448)</f>
        <v>0</v>
      </c>
      <c r="M2448" s="96">
        <f>_xlfn.MAXIFS('Details local delivery'!AB:AB,'Details local delivery'!B:B,A2448)</f>
        <v>0</v>
      </c>
      <c r="N2448" s="104" t="e">
        <f t="shared" si="365"/>
        <v>#N/A</v>
      </c>
      <c r="O2448" s="104" t="e">
        <f t="shared" si="366"/>
        <v>#N/A</v>
      </c>
      <c r="P2448" s="99">
        <f t="shared" si="367"/>
        <v>0</v>
      </c>
      <c r="Q2448" s="100">
        <f t="shared" si="368"/>
        <v>0</v>
      </c>
      <c r="R2448" s="105" t="e">
        <f t="shared" si="369"/>
        <v>#DIV/0!</v>
      </c>
      <c r="S2448" s="101" t="e">
        <f t="shared" si="370"/>
        <v>#N/A</v>
      </c>
      <c r="T2448" s="102"/>
      <c r="U2448" s="107"/>
      <c r="V2448" s="5"/>
    </row>
    <row r="2449" spans="1:22" ht="15.6" hidden="1" x14ac:dyDescent="0.3">
      <c r="A2449" s="18"/>
      <c r="B2449" s="92" t="str">
        <f>+IFERROR(VLOOKUP(A2449,'Details local delivery'!B:C,2,0),"-")</f>
        <v>-</v>
      </c>
      <c r="C2449" s="93" t="str">
        <f t="shared" si="364"/>
        <v>-</v>
      </c>
      <c r="D2449" s="94" t="str">
        <f>+IFERROR(VLOOKUP(A2449,'Details local delivery'!B:E,4,0),"-")</f>
        <v>-</v>
      </c>
      <c r="E2449" s="94" t="e">
        <f>VLOOKUP(A2449,'Details local delivery'!B:L,11,0)</f>
        <v>#N/A</v>
      </c>
      <c r="F2449" s="94">
        <f>SUMIFS('Details local delivery'!M:M,'Details local delivery'!G:G,'RECAP Delivery Plan '!A2449)</f>
        <v>0</v>
      </c>
      <c r="G2449" s="94" t="e">
        <f>VLOOKUP(A2449,'Details local delivery'!B:J,9,0)</f>
        <v>#N/A</v>
      </c>
      <c r="H2449" s="95">
        <f>SUMIFS('Details local delivery'!K:K,'Details local delivery'!G:G,'RECAP Delivery Plan '!A2449)</f>
        <v>0</v>
      </c>
      <c r="I2449" s="96">
        <f>SUMIFS('Details local delivery'!Y:Y,'Details local delivery'!B:B,A:A)</f>
        <v>0</v>
      </c>
      <c r="J2449" s="97" t="e">
        <f>AVERAGEIFS('Details local delivery'!W:W,'Details local delivery'!B:B,A2449)</f>
        <v>#DIV/0!</v>
      </c>
      <c r="K2449" s="96">
        <f>_xlfn.MAXIFS('Details local delivery'!Z:Z,'Details local delivery'!B:B,A2449)</f>
        <v>0</v>
      </c>
      <c r="L2449" s="96">
        <f>_xlfn.MAXIFS('Details local delivery'!AA:AA,'Details local delivery'!B:B,A2449)</f>
        <v>0</v>
      </c>
      <c r="M2449" s="96">
        <f>_xlfn.MAXIFS('Details local delivery'!AB:AB,'Details local delivery'!B:B,A2449)</f>
        <v>0</v>
      </c>
      <c r="N2449" s="104" t="e">
        <f t="shared" si="365"/>
        <v>#N/A</v>
      </c>
      <c r="O2449" s="104" t="e">
        <f t="shared" si="366"/>
        <v>#N/A</v>
      </c>
      <c r="P2449" s="99">
        <f t="shared" si="367"/>
        <v>0</v>
      </c>
      <c r="Q2449" s="100">
        <f t="shared" si="368"/>
        <v>0</v>
      </c>
      <c r="R2449" s="105" t="e">
        <f t="shared" si="369"/>
        <v>#DIV/0!</v>
      </c>
      <c r="S2449" s="101" t="e">
        <f t="shared" si="370"/>
        <v>#N/A</v>
      </c>
      <c r="T2449" s="102"/>
      <c r="U2449" s="107"/>
      <c r="V2449" s="5"/>
    </row>
    <row r="2450" spans="1:22" ht="15.6" hidden="1" x14ac:dyDescent="0.3">
      <c r="A2450" s="18"/>
      <c r="B2450" s="92" t="str">
        <f>+IFERROR(VLOOKUP(A2450,'Details local delivery'!B:C,2,0),"-")</f>
        <v>-</v>
      </c>
      <c r="C2450" s="93" t="str">
        <f t="shared" si="364"/>
        <v>-</v>
      </c>
      <c r="D2450" s="94" t="str">
        <f>+IFERROR(VLOOKUP(A2450,'Details local delivery'!B:E,4,0),"-")</f>
        <v>-</v>
      </c>
      <c r="E2450" s="94" t="e">
        <f>VLOOKUP(A2450,'Details local delivery'!B:L,11,0)</f>
        <v>#N/A</v>
      </c>
      <c r="F2450" s="94">
        <f>SUMIFS('Details local delivery'!M:M,'Details local delivery'!G:G,'RECAP Delivery Plan '!A2450)</f>
        <v>0</v>
      </c>
      <c r="G2450" s="94" t="e">
        <f>VLOOKUP(A2450,'Details local delivery'!B:J,9,0)</f>
        <v>#N/A</v>
      </c>
      <c r="H2450" s="95">
        <f>SUMIFS('Details local delivery'!K:K,'Details local delivery'!G:G,'RECAP Delivery Plan '!A2450)</f>
        <v>0</v>
      </c>
      <c r="I2450" s="96">
        <f>SUMIFS('Details local delivery'!Y:Y,'Details local delivery'!B:B,A:A)</f>
        <v>0</v>
      </c>
      <c r="J2450" s="97" t="e">
        <f>AVERAGEIFS('Details local delivery'!W:W,'Details local delivery'!B:B,A2450)</f>
        <v>#DIV/0!</v>
      </c>
      <c r="K2450" s="96">
        <f>_xlfn.MAXIFS('Details local delivery'!Z:Z,'Details local delivery'!B:B,A2450)</f>
        <v>0</v>
      </c>
      <c r="L2450" s="96">
        <f>_xlfn.MAXIFS('Details local delivery'!AA:AA,'Details local delivery'!B:B,A2450)</f>
        <v>0</v>
      </c>
      <c r="M2450" s="96">
        <f>_xlfn.MAXIFS('Details local delivery'!AB:AB,'Details local delivery'!B:B,A2450)</f>
        <v>0</v>
      </c>
      <c r="N2450" s="104" t="e">
        <f t="shared" si="365"/>
        <v>#N/A</v>
      </c>
      <c r="O2450" s="104" t="e">
        <f t="shared" si="366"/>
        <v>#N/A</v>
      </c>
      <c r="P2450" s="99">
        <f t="shared" si="367"/>
        <v>0</v>
      </c>
      <c r="Q2450" s="100">
        <f t="shared" si="368"/>
        <v>0</v>
      </c>
      <c r="R2450" s="105" t="e">
        <f t="shared" si="369"/>
        <v>#DIV/0!</v>
      </c>
      <c r="S2450" s="101" t="e">
        <f t="shared" si="370"/>
        <v>#N/A</v>
      </c>
      <c r="T2450" s="102"/>
      <c r="U2450" s="107"/>
      <c r="V2450" s="5"/>
    </row>
    <row r="2451" spans="1:22" ht="15.6" hidden="1" x14ac:dyDescent="0.3">
      <c r="A2451" s="18"/>
      <c r="B2451" s="92" t="str">
        <f>+IFERROR(VLOOKUP(A2451,'Details local delivery'!B:C,2,0),"-")</f>
        <v>-</v>
      </c>
      <c r="C2451" s="93" t="str">
        <f t="shared" si="364"/>
        <v>-</v>
      </c>
      <c r="D2451" s="94" t="str">
        <f>+IFERROR(VLOOKUP(A2451,'Details local delivery'!B:E,4,0),"-")</f>
        <v>-</v>
      </c>
      <c r="E2451" s="94" t="e">
        <f>VLOOKUP(A2451,'Details local delivery'!B:L,11,0)</f>
        <v>#N/A</v>
      </c>
      <c r="F2451" s="94">
        <f>SUMIFS('Details local delivery'!M:M,'Details local delivery'!G:G,'RECAP Delivery Plan '!A2451)</f>
        <v>0</v>
      </c>
      <c r="G2451" s="94" t="e">
        <f>VLOOKUP(A2451,'Details local delivery'!B:J,9,0)</f>
        <v>#N/A</v>
      </c>
      <c r="H2451" s="95">
        <f>SUMIFS('Details local delivery'!K:K,'Details local delivery'!G:G,'RECAP Delivery Plan '!A2451)</f>
        <v>0</v>
      </c>
      <c r="I2451" s="96">
        <f>SUMIFS('Details local delivery'!Y:Y,'Details local delivery'!B:B,A:A)</f>
        <v>0</v>
      </c>
      <c r="J2451" s="97" t="e">
        <f>AVERAGEIFS('Details local delivery'!W:W,'Details local delivery'!B:B,A2451)</f>
        <v>#DIV/0!</v>
      </c>
      <c r="K2451" s="96">
        <f>_xlfn.MAXIFS('Details local delivery'!Z:Z,'Details local delivery'!B:B,A2451)</f>
        <v>0</v>
      </c>
      <c r="L2451" s="96">
        <f>_xlfn.MAXIFS('Details local delivery'!AA:AA,'Details local delivery'!B:B,A2451)</f>
        <v>0</v>
      </c>
      <c r="M2451" s="96">
        <f>_xlfn.MAXIFS('Details local delivery'!AB:AB,'Details local delivery'!B:B,A2451)</f>
        <v>0</v>
      </c>
      <c r="N2451" s="104" t="e">
        <f t="shared" si="365"/>
        <v>#N/A</v>
      </c>
      <c r="O2451" s="104" t="e">
        <f t="shared" si="366"/>
        <v>#N/A</v>
      </c>
      <c r="P2451" s="99">
        <f t="shared" si="367"/>
        <v>0</v>
      </c>
      <c r="Q2451" s="100">
        <f t="shared" si="368"/>
        <v>0</v>
      </c>
      <c r="R2451" s="105" t="e">
        <f t="shared" si="369"/>
        <v>#DIV/0!</v>
      </c>
      <c r="S2451" s="101" t="e">
        <f t="shared" si="370"/>
        <v>#N/A</v>
      </c>
      <c r="T2451" s="102"/>
      <c r="U2451" s="107"/>
      <c r="V2451" s="5"/>
    </row>
    <row r="2452" spans="1:22" ht="15.6" hidden="1" x14ac:dyDescent="0.3">
      <c r="A2452" s="18"/>
      <c r="B2452" s="92" t="str">
        <f>+IFERROR(VLOOKUP(A2452,'Details local delivery'!B:C,2,0),"-")</f>
        <v>-</v>
      </c>
      <c r="C2452" s="93" t="str">
        <f t="shared" si="364"/>
        <v>-</v>
      </c>
      <c r="D2452" s="94" t="str">
        <f>+IFERROR(VLOOKUP(A2452,'Details local delivery'!B:E,4,0),"-")</f>
        <v>-</v>
      </c>
      <c r="E2452" s="94" t="e">
        <f>VLOOKUP(A2452,'Details local delivery'!B:L,11,0)</f>
        <v>#N/A</v>
      </c>
      <c r="F2452" s="94">
        <f>SUMIFS('Details local delivery'!M:M,'Details local delivery'!G:G,'RECAP Delivery Plan '!A2452)</f>
        <v>0</v>
      </c>
      <c r="G2452" s="94" t="e">
        <f>VLOOKUP(A2452,'Details local delivery'!B:J,9,0)</f>
        <v>#N/A</v>
      </c>
      <c r="H2452" s="95">
        <f>SUMIFS('Details local delivery'!K:K,'Details local delivery'!G:G,'RECAP Delivery Plan '!A2452)</f>
        <v>0</v>
      </c>
      <c r="I2452" s="96">
        <f>SUMIFS('Details local delivery'!Y:Y,'Details local delivery'!B:B,A:A)</f>
        <v>0</v>
      </c>
      <c r="J2452" s="97" t="e">
        <f>AVERAGEIFS('Details local delivery'!W:W,'Details local delivery'!B:B,A2452)</f>
        <v>#DIV/0!</v>
      </c>
      <c r="K2452" s="96">
        <f>_xlfn.MAXIFS('Details local delivery'!Z:Z,'Details local delivery'!B:B,A2452)</f>
        <v>0</v>
      </c>
      <c r="L2452" s="96">
        <f>_xlfn.MAXIFS('Details local delivery'!AA:AA,'Details local delivery'!B:B,A2452)</f>
        <v>0</v>
      </c>
      <c r="M2452" s="96">
        <f>_xlfn.MAXIFS('Details local delivery'!AB:AB,'Details local delivery'!B:B,A2452)</f>
        <v>0</v>
      </c>
      <c r="N2452" s="104" t="e">
        <f t="shared" si="365"/>
        <v>#N/A</v>
      </c>
      <c r="O2452" s="104" t="e">
        <f t="shared" si="366"/>
        <v>#N/A</v>
      </c>
      <c r="P2452" s="99">
        <f t="shared" si="367"/>
        <v>0</v>
      </c>
      <c r="Q2452" s="100">
        <f t="shared" si="368"/>
        <v>0</v>
      </c>
      <c r="R2452" s="105" t="e">
        <f t="shared" si="369"/>
        <v>#DIV/0!</v>
      </c>
      <c r="S2452" s="101" t="e">
        <f t="shared" si="370"/>
        <v>#N/A</v>
      </c>
      <c r="T2452" s="102"/>
      <c r="U2452" s="107"/>
      <c r="V2452" s="5"/>
    </row>
    <row r="2453" spans="1:22" ht="15.6" hidden="1" x14ac:dyDescent="0.3">
      <c r="A2453" s="18"/>
      <c r="B2453" s="92" t="str">
        <f>+IFERROR(VLOOKUP(A2453,'Details local delivery'!B:C,2,0),"-")</f>
        <v>-</v>
      </c>
      <c r="C2453" s="93" t="str">
        <f t="shared" si="364"/>
        <v>-</v>
      </c>
      <c r="D2453" s="94" t="str">
        <f>+IFERROR(VLOOKUP(A2453,'Details local delivery'!B:E,4,0),"-")</f>
        <v>-</v>
      </c>
      <c r="E2453" s="94" t="e">
        <f>VLOOKUP(A2453,'Details local delivery'!B:L,11,0)</f>
        <v>#N/A</v>
      </c>
      <c r="F2453" s="94">
        <f>SUMIFS('Details local delivery'!M:M,'Details local delivery'!G:G,'RECAP Delivery Plan '!A2453)</f>
        <v>0</v>
      </c>
      <c r="G2453" s="94" t="e">
        <f>VLOOKUP(A2453,'Details local delivery'!B:J,9,0)</f>
        <v>#N/A</v>
      </c>
      <c r="H2453" s="95">
        <f>SUMIFS('Details local delivery'!K:K,'Details local delivery'!G:G,'RECAP Delivery Plan '!A2453)</f>
        <v>0</v>
      </c>
      <c r="I2453" s="96">
        <f>SUMIFS('Details local delivery'!Y:Y,'Details local delivery'!B:B,A:A)</f>
        <v>0</v>
      </c>
      <c r="J2453" s="97" t="e">
        <f>AVERAGEIFS('Details local delivery'!W:W,'Details local delivery'!B:B,A2453)</f>
        <v>#DIV/0!</v>
      </c>
      <c r="K2453" s="96">
        <f>_xlfn.MAXIFS('Details local delivery'!Z:Z,'Details local delivery'!B:B,A2453)</f>
        <v>0</v>
      </c>
      <c r="L2453" s="96">
        <f>_xlfn.MAXIFS('Details local delivery'!AA:AA,'Details local delivery'!B:B,A2453)</f>
        <v>0</v>
      </c>
      <c r="M2453" s="96">
        <f>_xlfn.MAXIFS('Details local delivery'!AB:AB,'Details local delivery'!B:B,A2453)</f>
        <v>0</v>
      </c>
      <c r="N2453" s="104" t="e">
        <f t="shared" si="365"/>
        <v>#N/A</v>
      </c>
      <c r="O2453" s="104" t="e">
        <f t="shared" si="366"/>
        <v>#N/A</v>
      </c>
      <c r="P2453" s="99">
        <f t="shared" si="367"/>
        <v>0</v>
      </c>
      <c r="Q2453" s="100">
        <f t="shared" si="368"/>
        <v>0</v>
      </c>
      <c r="R2453" s="105" t="e">
        <f t="shared" si="369"/>
        <v>#DIV/0!</v>
      </c>
      <c r="S2453" s="101" t="e">
        <f t="shared" si="370"/>
        <v>#N/A</v>
      </c>
      <c r="T2453" s="102"/>
      <c r="U2453" s="107"/>
      <c r="V2453" s="5"/>
    </row>
    <row r="2454" spans="1:22" ht="15.6" hidden="1" x14ac:dyDescent="0.3">
      <c r="A2454" s="18"/>
      <c r="B2454" s="92" t="str">
        <f>+IFERROR(VLOOKUP(A2454,'Details local delivery'!B:C,2,0),"-")</f>
        <v>-</v>
      </c>
      <c r="C2454" s="93" t="str">
        <f t="shared" si="364"/>
        <v>-</v>
      </c>
      <c r="D2454" s="94" t="str">
        <f>+IFERROR(VLOOKUP(A2454,'Details local delivery'!B:E,4,0),"-")</f>
        <v>-</v>
      </c>
      <c r="E2454" s="94" t="e">
        <f>VLOOKUP(A2454,'Details local delivery'!B:L,11,0)</f>
        <v>#N/A</v>
      </c>
      <c r="F2454" s="94">
        <f>SUMIFS('Details local delivery'!M:M,'Details local delivery'!G:G,'RECAP Delivery Plan '!A2454)</f>
        <v>0</v>
      </c>
      <c r="G2454" s="94" t="e">
        <f>VLOOKUP(A2454,'Details local delivery'!B:J,9,0)</f>
        <v>#N/A</v>
      </c>
      <c r="H2454" s="95">
        <f>SUMIFS('Details local delivery'!K:K,'Details local delivery'!G:G,'RECAP Delivery Plan '!A2454)</f>
        <v>0</v>
      </c>
      <c r="I2454" s="96">
        <f>SUMIFS('Details local delivery'!Y:Y,'Details local delivery'!B:B,A:A)</f>
        <v>0</v>
      </c>
      <c r="J2454" s="97" t="e">
        <f>AVERAGEIFS('Details local delivery'!W:W,'Details local delivery'!B:B,A2454)</f>
        <v>#DIV/0!</v>
      </c>
      <c r="K2454" s="96">
        <f>_xlfn.MAXIFS('Details local delivery'!Z:Z,'Details local delivery'!B:B,A2454)</f>
        <v>0</v>
      </c>
      <c r="L2454" s="96">
        <f>_xlfn.MAXIFS('Details local delivery'!AA:AA,'Details local delivery'!B:B,A2454)</f>
        <v>0</v>
      </c>
      <c r="M2454" s="96">
        <f>_xlfn.MAXIFS('Details local delivery'!AB:AB,'Details local delivery'!B:B,A2454)</f>
        <v>0</v>
      </c>
      <c r="N2454" s="104" t="e">
        <f t="shared" si="365"/>
        <v>#N/A</v>
      </c>
      <c r="O2454" s="104" t="e">
        <f t="shared" si="366"/>
        <v>#N/A</v>
      </c>
      <c r="P2454" s="99">
        <f t="shared" si="367"/>
        <v>0</v>
      </c>
      <c r="Q2454" s="100">
        <f t="shared" si="368"/>
        <v>0</v>
      </c>
      <c r="R2454" s="105" t="e">
        <f t="shared" si="369"/>
        <v>#DIV/0!</v>
      </c>
      <c r="S2454" s="101" t="e">
        <f t="shared" si="370"/>
        <v>#N/A</v>
      </c>
      <c r="T2454" s="102"/>
      <c r="U2454" s="107"/>
      <c r="V2454" s="5"/>
    </row>
    <row r="2455" spans="1:22" ht="15.6" hidden="1" x14ac:dyDescent="0.3">
      <c r="A2455" s="18"/>
      <c r="B2455" s="92" t="str">
        <f>+IFERROR(VLOOKUP(A2455,'Details local delivery'!B:C,2,0),"-")</f>
        <v>-</v>
      </c>
      <c r="C2455" s="93" t="str">
        <f t="shared" si="364"/>
        <v>-</v>
      </c>
      <c r="D2455" s="94" t="str">
        <f>+IFERROR(VLOOKUP(A2455,'Details local delivery'!B:E,4,0),"-")</f>
        <v>-</v>
      </c>
      <c r="E2455" s="94" t="e">
        <f>VLOOKUP(A2455,'Details local delivery'!B:L,11,0)</f>
        <v>#N/A</v>
      </c>
      <c r="F2455" s="94">
        <f>SUMIFS('Details local delivery'!M:M,'Details local delivery'!G:G,'RECAP Delivery Plan '!A2455)</f>
        <v>0</v>
      </c>
      <c r="G2455" s="94" t="e">
        <f>VLOOKUP(A2455,'Details local delivery'!B:J,9,0)</f>
        <v>#N/A</v>
      </c>
      <c r="H2455" s="95">
        <f>SUMIFS('Details local delivery'!K:K,'Details local delivery'!G:G,'RECAP Delivery Plan '!A2455)</f>
        <v>0</v>
      </c>
      <c r="I2455" s="96">
        <f>SUMIFS('Details local delivery'!Y:Y,'Details local delivery'!B:B,A:A)</f>
        <v>0</v>
      </c>
      <c r="J2455" s="97" t="e">
        <f>AVERAGEIFS('Details local delivery'!W:W,'Details local delivery'!B:B,A2455)</f>
        <v>#DIV/0!</v>
      </c>
      <c r="K2455" s="96">
        <f>_xlfn.MAXIFS('Details local delivery'!Z:Z,'Details local delivery'!B:B,A2455)</f>
        <v>0</v>
      </c>
      <c r="L2455" s="96">
        <f>_xlfn.MAXIFS('Details local delivery'!AA:AA,'Details local delivery'!B:B,A2455)</f>
        <v>0</v>
      </c>
      <c r="M2455" s="96">
        <f>_xlfn.MAXIFS('Details local delivery'!AB:AB,'Details local delivery'!B:B,A2455)</f>
        <v>0</v>
      </c>
      <c r="N2455" s="104" t="e">
        <f t="shared" si="365"/>
        <v>#N/A</v>
      </c>
      <c r="O2455" s="104" t="e">
        <f t="shared" si="366"/>
        <v>#N/A</v>
      </c>
      <c r="P2455" s="99">
        <f t="shared" si="367"/>
        <v>0</v>
      </c>
      <c r="Q2455" s="100">
        <f t="shared" si="368"/>
        <v>0</v>
      </c>
      <c r="R2455" s="105" t="e">
        <f t="shared" si="369"/>
        <v>#DIV/0!</v>
      </c>
      <c r="S2455" s="101" t="e">
        <f t="shared" si="370"/>
        <v>#N/A</v>
      </c>
      <c r="T2455" s="102"/>
      <c r="U2455" s="107"/>
      <c r="V2455" s="5"/>
    </row>
    <row r="2456" spans="1:22" ht="15.6" hidden="1" x14ac:dyDescent="0.3">
      <c r="A2456" s="18"/>
      <c r="B2456" s="92" t="str">
        <f>+IFERROR(VLOOKUP(A2456,'Details local delivery'!B:C,2,0),"-")</f>
        <v>-</v>
      </c>
      <c r="C2456" s="93" t="str">
        <f t="shared" si="364"/>
        <v>-</v>
      </c>
      <c r="D2456" s="94" t="str">
        <f>+IFERROR(VLOOKUP(A2456,'Details local delivery'!B:E,4,0),"-")</f>
        <v>-</v>
      </c>
      <c r="E2456" s="94" t="e">
        <f>VLOOKUP(A2456,'Details local delivery'!B:L,11,0)</f>
        <v>#N/A</v>
      </c>
      <c r="F2456" s="94">
        <f>SUMIFS('Details local delivery'!M:M,'Details local delivery'!G:G,'RECAP Delivery Plan '!A2456)</f>
        <v>0</v>
      </c>
      <c r="G2456" s="94" t="e">
        <f>VLOOKUP(A2456,'Details local delivery'!B:J,9,0)</f>
        <v>#N/A</v>
      </c>
      <c r="H2456" s="95">
        <f>SUMIFS('Details local delivery'!K:K,'Details local delivery'!G:G,'RECAP Delivery Plan '!A2456)</f>
        <v>0</v>
      </c>
      <c r="I2456" s="96">
        <f>SUMIFS('Details local delivery'!Y:Y,'Details local delivery'!B:B,A:A)</f>
        <v>0</v>
      </c>
      <c r="J2456" s="97" t="e">
        <f>AVERAGEIFS('Details local delivery'!W:W,'Details local delivery'!B:B,A2456)</f>
        <v>#DIV/0!</v>
      </c>
      <c r="K2456" s="96">
        <f>_xlfn.MAXIFS('Details local delivery'!Z:Z,'Details local delivery'!B:B,A2456)</f>
        <v>0</v>
      </c>
      <c r="L2456" s="96">
        <f>_xlfn.MAXIFS('Details local delivery'!AA:AA,'Details local delivery'!B:B,A2456)</f>
        <v>0</v>
      </c>
      <c r="M2456" s="96">
        <f>_xlfn.MAXIFS('Details local delivery'!AB:AB,'Details local delivery'!B:B,A2456)</f>
        <v>0</v>
      </c>
      <c r="N2456" s="104" t="e">
        <f t="shared" si="365"/>
        <v>#N/A</v>
      </c>
      <c r="O2456" s="104" t="e">
        <f t="shared" si="366"/>
        <v>#N/A</v>
      </c>
      <c r="P2456" s="99">
        <f t="shared" si="367"/>
        <v>0</v>
      </c>
      <c r="Q2456" s="100">
        <f t="shared" si="368"/>
        <v>0</v>
      </c>
      <c r="R2456" s="105" t="e">
        <f t="shared" si="369"/>
        <v>#DIV/0!</v>
      </c>
      <c r="S2456" s="101" t="e">
        <f t="shared" si="370"/>
        <v>#N/A</v>
      </c>
      <c r="T2456" s="102"/>
      <c r="U2456" s="107"/>
      <c r="V2456" s="5"/>
    </row>
    <row r="2457" spans="1:22" ht="15.6" hidden="1" x14ac:dyDescent="0.3">
      <c r="A2457" s="18"/>
      <c r="B2457" s="92" t="str">
        <f>+IFERROR(VLOOKUP(A2457,'Details local delivery'!B:C,2,0),"-")</f>
        <v>-</v>
      </c>
      <c r="C2457" s="93" t="str">
        <f t="shared" si="364"/>
        <v>-</v>
      </c>
      <c r="D2457" s="94" t="str">
        <f>+IFERROR(VLOOKUP(A2457,'Details local delivery'!B:E,4,0),"-")</f>
        <v>-</v>
      </c>
      <c r="E2457" s="94" t="e">
        <f>VLOOKUP(A2457,'Details local delivery'!B:L,11,0)</f>
        <v>#N/A</v>
      </c>
      <c r="F2457" s="94">
        <f>SUMIFS('Details local delivery'!M:M,'Details local delivery'!G:G,'RECAP Delivery Plan '!A2457)</f>
        <v>0</v>
      </c>
      <c r="G2457" s="94" t="e">
        <f>VLOOKUP(A2457,'Details local delivery'!B:J,9,0)</f>
        <v>#N/A</v>
      </c>
      <c r="H2457" s="95">
        <f>SUMIFS('Details local delivery'!K:K,'Details local delivery'!G:G,'RECAP Delivery Plan '!A2457)</f>
        <v>0</v>
      </c>
      <c r="I2457" s="96">
        <f>SUMIFS('Details local delivery'!Y:Y,'Details local delivery'!B:B,A:A)</f>
        <v>0</v>
      </c>
      <c r="J2457" s="97" t="e">
        <f>AVERAGEIFS('Details local delivery'!W:W,'Details local delivery'!B:B,A2457)</f>
        <v>#DIV/0!</v>
      </c>
      <c r="K2457" s="96">
        <f>_xlfn.MAXIFS('Details local delivery'!Z:Z,'Details local delivery'!B:B,A2457)</f>
        <v>0</v>
      </c>
      <c r="L2457" s="96">
        <f>_xlfn.MAXIFS('Details local delivery'!AA:AA,'Details local delivery'!B:B,A2457)</f>
        <v>0</v>
      </c>
      <c r="M2457" s="96">
        <f>_xlfn.MAXIFS('Details local delivery'!AB:AB,'Details local delivery'!B:B,A2457)</f>
        <v>0</v>
      </c>
      <c r="N2457" s="104" t="e">
        <f t="shared" si="365"/>
        <v>#N/A</v>
      </c>
      <c r="O2457" s="104" t="e">
        <f t="shared" si="366"/>
        <v>#N/A</v>
      </c>
      <c r="P2457" s="99">
        <f t="shared" si="367"/>
        <v>0</v>
      </c>
      <c r="Q2457" s="100">
        <f t="shared" si="368"/>
        <v>0</v>
      </c>
      <c r="R2457" s="105" t="e">
        <f t="shared" si="369"/>
        <v>#DIV/0!</v>
      </c>
      <c r="S2457" s="101" t="e">
        <f t="shared" si="370"/>
        <v>#N/A</v>
      </c>
      <c r="T2457" s="102"/>
      <c r="U2457" s="107"/>
      <c r="V2457" s="5"/>
    </row>
    <row r="2458" spans="1:22" ht="15.6" hidden="1" x14ac:dyDescent="0.3">
      <c r="A2458" s="18"/>
      <c r="B2458" s="92" t="str">
        <f>+IFERROR(VLOOKUP(A2458,'Details local delivery'!B:C,2,0),"-")</f>
        <v>-</v>
      </c>
      <c r="C2458" s="93" t="str">
        <f t="shared" si="364"/>
        <v>-</v>
      </c>
      <c r="D2458" s="94" t="str">
        <f>+IFERROR(VLOOKUP(A2458,'Details local delivery'!B:E,4,0),"-")</f>
        <v>-</v>
      </c>
      <c r="E2458" s="94" t="e">
        <f>VLOOKUP(A2458,'Details local delivery'!B:L,11,0)</f>
        <v>#N/A</v>
      </c>
      <c r="F2458" s="94">
        <f>SUMIFS('Details local delivery'!M:M,'Details local delivery'!G:G,'RECAP Delivery Plan '!A2458)</f>
        <v>0</v>
      </c>
      <c r="G2458" s="94" t="e">
        <f>VLOOKUP(A2458,'Details local delivery'!B:J,9,0)</f>
        <v>#N/A</v>
      </c>
      <c r="H2458" s="95">
        <f>SUMIFS('Details local delivery'!K:K,'Details local delivery'!G:G,'RECAP Delivery Plan '!A2458)</f>
        <v>0</v>
      </c>
      <c r="I2458" s="96">
        <f>SUMIFS('Details local delivery'!Y:Y,'Details local delivery'!B:B,A:A)</f>
        <v>0</v>
      </c>
      <c r="J2458" s="97" t="e">
        <f>AVERAGEIFS('Details local delivery'!W:W,'Details local delivery'!B:B,A2458)</f>
        <v>#DIV/0!</v>
      </c>
      <c r="K2458" s="96">
        <f>_xlfn.MAXIFS('Details local delivery'!Z:Z,'Details local delivery'!B:B,A2458)</f>
        <v>0</v>
      </c>
      <c r="L2458" s="96">
        <f>_xlfn.MAXIFS('Details local delivery'!AA:AA,'Details local delivery'!B:B,A2458)</f>
        <v>0</v>
      </c>
      <c r="M2458" s="96">
        <f>_xlfn.MAXIFS('Details local delivery'!AB:AB,'Details local delivery'!B:B,A2458)</f>
        <v>0</v>
      </c>
      <c r="N2458" s="104" t="e">
        <f t="shared" si="365"/>
        <v>#N/A</v>
      </c>
      <c r="O2458" s="104" t="e">
        <f t="shared" si="366"/>
        <v>#N/A</v>
      </c>
      <c r="P2458" s="99">
        <f t="shared" si="367"/>
        <v>0</v>
      </c>
      <c r="Q2458" s="100">
        <f t="shared" si="368"/>
        <v>0</v>
      </c>
      <c r="R2458" s="105" t="e">
        <f t="shared" si="369"/>
        <v>#DIV/0!</v>
      </c>
      <c r="S2458" s="101" t="e">
        <f t="shared" si="370"/>
        <v>#N/A</v>
      </c>
      <c r="T2458" s="102"/>
      <c r="U2458" s="107"/>
      <c r="V2458" s="5"/>
    </row>
    <row r="2459" spans="1:22" ht="15.6" hidden="1" x14ac:dyDescent="0.3">
      <c r="A2459" s="18"/>
      <c r="B2459" s="92" t="str">
        <f>+IFERROR(VLOOKUP(A2459,'Details local delivery'!B:C,2,0),"-")</f>
        <v>-</v>
      </c>
      <c r="C2459" s="93" t="str">
        <f t="shared" si="364"/>
        <v>-</v>
      </c>
      <c r="D2459" s="94" t="str">
        <f>+IFERROR(VLOOKUP(A2459,'Details local delivery'!B:E,4,0),"-")</f>
        <v>-</v>
      </c>
      <c r="E2459" s="94" t="e">
        <f>VLOOKUP(A2459,'Details local delivery'!B:L,11,0)</f>
        <v>#N/A</v>
      </c>
      <c r="F2459" s="94">
        <f>SUMIFS('Details local delivery'!M:M,'Details local delivery'!G:G,'RECAP Delivery Plan '!A2459)</f>
        <v>0</v>
      </c>
      <c r="G2459" s="94" t="e">
        <f>VLOOKUP(A2459,'Details local delivery'!B:J,9,0)</f>
        <v>#N/A</v>
      </c>
      <c r="H2459" s="95">
        <f>SUMIFS('Details local delivery'!K:K,'Details local delivery'!G:G,'RECAP Delivery Plan '!A2459)</f>
        <v>0</v>
      </c>
      <c r="I2459" s="96">
        <f>SUMIFS('Details local delivery'!Y:Y,'Details local delivery'!B:B,A:A)</f>
        <v>0</v>
      </c>
      <c r="J2459" s="97" t="e">
        <f>AVERAGEIFS('Details local delivery'!W:W,'Details local delivery'!B:B,A2459)</f>
        <v>#DIV/0!</v>
      </c>
      <c r="K2459" s="96">
        <f>_xlfn.MAXIFS('Details local delivery'!Z:Z,'Details local delivery'!B:B,A2459)</f>
        <v>0</v>
      </c>
      <c r="L2459" s="96">
        <f>_xlfn.MAXIFS('Details local delivery'!AA:AA,'Details local delivery'!B:B,A2459)</f>
        <v>0</v>
      </c>
      <c r="M2459" s="96">
        <f>_xlfn.MAXIFS('Details local delivery'!AB:AB,'Details local delivery'!B:B,A2459)</f>
        <v>0</v>
      </c>
      <c r="N2459" s="104" t="e">
        <f t="shared" si="365"/>
        <v>#N/A</v>
      </c>
      <c r="O2459" s="104" t="e">
        <f t="shared" si="366"/>
        <v>#N/A</v>
      </c>
      <c r="P2459" s="99">
        <f t="shared" si="367"/>
        <v>0</v>
      </c>
      <c r="Q2459" s="100">
        <f t="shared" si="368"/>
        <v>0</v>
      </c>
      <c r="R2459" s="105" t="e">
        <f t="shared" si="369"/>
        <v>#DIV/0!</v>
      </c>
      <c r="S2459" s="101" t="e">
        <f t="shared" si="370"/>
        <v>#N/A</v>
      </c>
      <c r="T2459" s="102"/>
      <c r="U2459" s="107"/>
      <c r="V2459" s="5"/>
    </row>
    <row r="2460" spans="1:22" ht="15.6" hidden="1" x14ac:dyDescent="0.3">
      <c r="A2460" s="18"/>
      <c r="B2460" s="92" t="str">
        <f>+IFERROR(VLOOKUP(A2460,'Details local delivery'!B:C,2,0),"-")</f>
        <v>-</v>
      </c>
      <c r="C2460" s="93" t="str">
        <f t="shared" si="364"/>
        <v>-</v>
      </c>
      <c r="D2460" s="94" t="str">
        <f>+IFERROR(VLOOKUP(A2460,'Details local delivery'!B:E,4,0),"-")</f>
        <v>-</v>
      </c>
      <c r="E2460" s="94" t="e">
        <f>VLOOKUP(A2460,'Details local delivery'!B:L,11,0)</f>
        <v>#N/A</v>
      </c>
      <c r="F2460" s="94">
        <f>SUMIFS('Details local delivery'!M:M,'Details local delivery'!G:G,'RECAP Delivery Plan '!A2460)</f>
        <v>0</v>
      </c>
      <c r="G2460" s="94" t="e">
        <f>VLOOKUP(A2460,'Details local delivery'!B:J,9,0)</f>
        <v>#N/A</v>
      </c>
      <c r="H2460" s="95">
        <f>SUMIFS('Details local delivery'!K:K,'Details local delivery'!G:G,'RECAP Delivery Plan '!A2460)</f>
        <v>0</v>
      </c>
      <c r="I2460" s="96">
        <f>SUMIFS('Details local delivery'!Y:Y,'Details local delivery'!B:B,A:A)</f>
        <v>0</v>
      </c>
      <c r="J2460" s="97" t="e">
        <f>AVERAGEIFS('Details local delivery'!W:W,'Details local delivery'!B:B,A2460)</f>
        <v>#DIV/0!</v>
      </c>
      <c r="K2460" s="96">
        <f>_xlfn.MAXIFS('Details local delivery'!Z:Z,'Details local delivery'!B:B,A2460)</f>
        <v>0</v>
      </c>
      <c r="L2460" s="96">
        <f>_xlfn.MAXIFS('Details local delivery'!AA:AA,'Details local delivery'!B:B,A2460)</f>
        <v>0</v>
      </c>
      <c r="M2460" s="96">
        <f>_xlfn.MAXIFS('Details local delivery'!AB:AB,'Details local delivery'!B:B,A2460)</f>
        <v>0</v>
      </c>
      <c r="N2460" s="104" t="e">
        <f t="shared" si="365"/>
        <v>#N/A</v>
      </c>
      <c r="O2460" s="104" t="e">
        <f t="shared" si="366"/>
        <v>#N/A</v>
      </c>
      <c r="P2460" s="99">
        <f t="shared" si="367"/>
        <v>0</v>
      </c>
      <c r="Q2460" s="100">
        <f t="shared" si="368"/>
        <v>0</v>
      </c>
      <c r="R2460" s="105" t="e">
        <f t="shared" si="369"/>
        <v>#DIV/0!</v>
      </c>
      <c r="S2460" s="101" t="e">
        <f t="shared" si="370"/>
        <v>#N/A</v>
      </c>
      <c r="T2460" s="102"/>
      <c r="U2460" s="107"/>
      <c r="V2460" s="5"/>
    </row>
    <row r="2461" spans="1:22" ht="15.6" hidden="1" x14ac:dyDescent="0.3">
      <c r="A2461" s="18"/>
      <c r="B2461" s="92" t="str">
        <f>+IFERROR(VLOOKUP(A2461,'Details local delivery'!B:C,2,0),"-")</f>
        <v>-</v>
      </c>
      <c r="C2461" s="93" t="str">
        <f t="shared" si="364"/>
        <v>-</v>
      </c>
      <c r="D2461" s="94" t="str">
        <f>+IFERROR(VLOOKUP(A2461,'Details local delivery'!B:E,4,0),"-")</f>
        <v>-</v>
      </c>
      <c r="E2461" s="94" t="e">
        <f>VLOOKUP(A2461,'Details local delivery'!B:L,11,0)</f>
        <v>#N/A</v>
      </c>
      <c r="F2461" s="94">
        <f>SUMIFS('Details local delivery'!M:M,'Details local delivery'!G:G,'RECAP Delivery Plan '!A2461)</f>
        <v>0</v>
      </c>
      <c r="G2461" s="94" t="e">
        <f>VLOOKUP(A2461,'Details local delivery'!B:J,9,0)</f>
        <v>#N/A</v>
      </c>
      <c r="H2461" s="95">
        <f>SUMIFS('Details local delivery'!K:K,'Details local delivery'!G:G,'RECAP Delivery Plan '!A2461)</f>
        <v>0</v>
      </c>
      <c r="I2461" s="96">
        <f>SUMIFS('Details local delivery'!Y:Y,'Details local delivery'!B:B,A:A)</f>
        <v>0</v>
      </c>
      <c r="J2461" s="97" t="e">
        <f>AVERAGEIFS('Details local delivery'!W:W,'Details local delivery'!B:B,A2461)</f>
        <v>#DIV/0!</v>
      </c>
      <c r="K2461" s="96">
        <f>_xlfn.MAXIFS('Details local delivery'!Z:Z,'Details local delivery'!B:B,A2461)</f>
        <v>0</v>
      </c>
      <c r="L2461" s="96">
        <f>_xlfn.MAXIFS('Details local delivery'!AA:AA,'Details local delivery'!B:B,A2461)</f>
        <v>0</v>
      </c>
      <c r="M2461" s="96">
        <f>_xlfn.MAXIFS('Details local delivery'!AB:AB,'Details local delivery'!B:B,A2461)</f>
        <v>0</v>
      </c>
      <c r="N2461" s="104" t="e">
        <f t="shared" si="365"/>
        <v>#N/A</v>
      </c>
      <c r="O2461" s="104" t="e">
        <f t="shared" si="366"/>
        <v>#N/A</v>
      </c>
      <c r="P2461" s="99">
        <f t="shared" si="367"/>
        <v>0</v>
      </c>
      <c r="Q2461" s="100">
        <f t="shared" si="368"/>
        <v>0</v>
      </c>
      <c r="R2461" s="105" t="e">
        <f t="shared" si="369"/>
        <v>#DIV/0!</v>
      </c>
      <c r="S2461" s="101" t="e">
        <f t="shared" si="370"/>
        <v>#N/A</v>
      </c>
      <c r="T2461" s="102"/>
      <c r="U2461" s="107"/>
      <c r="V2461" s="5"/>
    </row>
    <row r="2462" spans="1:22" ht="15.6" hidden="1" x14ac:dyDescent="0.3">
      <c r="A2462" s="18"/>
      <c r="B2462" s="92" t="str">
        <f>+IFERROR(VLOOKUP(A2462,'Details local delivery'!B:C,2,0),"-")</f>
        <v>-</v>
      </c>
      <c r="C2462" s="93" t="str">
        <f t="shared" si="364"/>
        <v>-</v>
      </c>
      <c r="D2462" s="94" t="str">
        <f>+IFERROR(VLOOKUP(A2462,'Details local delivery'!B:E,4,0),"-")</f>
        <v>-</v>
      </c>
      <c r="E2462" s="94" t="e">
        <f>VLOOKUP(A2462,'Details local delivery'!B:L,11,0)</f>
        <v>#N/A</v>
      </c>
      <c r="F2462" s="94">
        <f>SUMIFS('Details local delivery'!M:M,'Details local delivery'!G:G,'RECAP Delivery Plan '!A2462)</f>
        <v>0</v>
      </c>
      <c r="G2462" s="94" t="e">
        <f>VLOOKUP(A2462,'Details local delivery'!B:J,9,0)</f>
        <v>#N/A</v>
      </c>
      <c r="H2462" s="95">
        <f>SUMIFS('Details local delivery'!K:K,'Details local delivery'!G:G,'RECAP Delivery Plan '!A2462)</f>
        <v>0</v>
      </c>
      <c r="I2462" s="96">
        <f>SUMIFS('Details local delivery'!Y:Y,'Details local delivery'!B:B,A:A)</f>
        <v>0</v>
      </c>
      <c r="J2462" s="97" t="e">
        <f>AVERAGEIFS('Details local delivery'!W:W,'Details local delivery'!B:B,A2462)</f>
        <v>#DIV/0!</v>
      </c>
      <c r="K2462" s="96">
        <f>_xlfn.MAXIFS('Details local delivery'!Z:Z,'Details local delivery'!B:B,A2462)</f>
        <v>0</v>
      </c>
      <c r="L2462" s="96">
        <f>_xlfn.MAXIFS('Details local delivery'!AA:AA,'Details local delivery'!B:B,A2462)</f>
        <v>0</v>
      </c>
      <c r="M2462" s="96">
        <f>_xlfn.MAXIFS('Details local delivery'!AB:AB,'Details local delivery'!B:B,A2462)</f>
        <v>0</v>
      </c>
      <c r="N2462" s="104" t="e">
        <f t="shared" si="365"/>
        <v>#N/A</v>
      </c>
      <c r="O2462" s="104" t="e">
        <f t="shared" si="366"/>
        <v>#N/A</v>
      </c>
      <c r="P2462" s="99">
        <f t="shared" si="367"/>
        <v>0</v>
      </c>
      <c r="Q2462" s="100">
        <f t="shared" si="368"/>
        <v>0</v>
      </c>
      <c r="R2462" s="105" t="e">
        <f t="shared" si="369"/>
        <v>#DIV/0!</v>
      </c>
      <c r="S2462" s="101" t="e">
        <f t="shared" si="370"/>
        <v>#N/A</v>
      </c>
      <c r="T2462" s="102"/>
      <c r="U2462" s="107"/>
      <c r="V2462" s="5"/>
    </row>
    <row r="2463" spans="1:22" ht="15.6" hidden="1" x14ac:dyDescent="0.3">
      <c r="A2463" s="18"/>
      <c r="B2463" s="92" t="str">
        <f>+IFERROR(VLOOKUP(A2463,'Details local delivery'!B:C,2,0),"-")</f>
        <v>-</v>
      </c>
      <c r="C2463" s="93" t="str">
        <f t="shared" si="364"/>
        <v>-</v>
      </c>
      <c r="D2463" s="94" t="str">
        <f>+IFERROR(VLOOKUP(A2463,'Details local delivery'!B:E,4,0),"-")</f>
        <v>-</v>
      </c>
      <c r="E2463" s="94" t="e">
        <f>VLOOKUP(A2463,'Details local delivery'!B:L,11,0)</f>
        <v>#N/A</v>
      </c>
      <c r="F2463" s="94">
        <f>SUMIFS('Details local delivery'!M:M,'Details local delivery'!G:G,'RECAP Delivery Plan '!A2463)</f>
        <v>0</v>
      </c>
      <c r="G2463" s="94" t="e">
        <f>VLOOKUP(A2463,'Details local delivery'!B:J,9,0)</f>
        <v>#N/A</v>
      </c>
      <c r="H2463" s="95">
        <f>SUMIFS('Details local delivery'!K:K,'Details local delivery'!G:G,'RECAP Delivery Plan '!A2463)</f>
        <v>0</v>
      </c>
      <c r="I2463" s="96">
        <f>SUMIFS('Details local delivery'!Y:Y,'Details local delivery'!B:B,A:A)</f>
        <v>0</v>
      </c>
      <c r="J2463" s="97" t="e">
        <f>AVERAGEIFS('Details local delivery'!W:W,'Details local delivery'!B:B,A2463)</f>
        <v>#DIV/0!</v>
      </c>
      <c r="K2463" s="96">
        <f>_xlfn.MAXIFS('Details local delivery'!Z:Z,'Details local delivery'!B:B,A2463)</f>
        <v>0</v>
      </c>
      <c r="L2463" s="96">
        <f>_xlfn.MAXIFS('Details local delivery'!AA:AA,'Details local delivery'!B:B,A2463)</f>
        <v>0</v>
      </c>
      <c r="M2463" s="96">
        <f>_xlfn.MAXIFS('Details local delivery'!AB:AB,'Details local delivery'!B:B,A2463)</f>
        <v>0</v>
      </c>
      <c r="N2463" s="104" t="e">
        <f t="shared" si="365"/>
        <v>#N/A</v>
      </c>
      <c r="O2463" s="104" t="e">
        <f t="shared" si="366"/>
        <v>#N/A</v>
      </c>
      <c r="P2463" s="99">
        <f t="shared" si="367"/>
        <v>0</v>
      </c>
      <c r="Q2463" s="100">
        <f t="shared" si="368"/>
        <v>0</v>
      </c>
      <c r="R2463" s="105" t="e">
        <f t="shared" si="369"/>
        <v>#DIV/0!</v>
      </c>
      <c r="S2463" s="101" t="e">
        <f t="shared" si="370"/>
        <v>#N/A</v>
      </c>
      <c r="T2463" s="102"/>
      <c r="U2463" s="107"/>
      <c r="V2463" s="5"/>
    </row>
    <row r="2464" spans="1:22" ht="15.6" hidden="1" x14ac:dyDescent="0.3">
      <c r="A2464" s="18"/>
      <c r="B2464" s="92" t="str">
        <f>+IFERROR(VLOOKUP(A2464,'Details local delivery'!B:C,2,0),"-")</f>
        <v>-</v>
      </c>
      <c r="C2464" s="93" t="str">
        <f t="shared" si="364"/>
        <v>-</v>
      </c>
      <c r="D2464" s="94" t="str">
        <f>+IFERROR(VLOOKUP(A2464,'Details local delivery'!B:E,4,0),"-")</f>
        <v>-</v>
      </c>
      <c r="E2464" s="94" t="e">
        <f>VLOOKUP(A2464,'Details local delivery'!B:L,11,0)</f>
        <v>#N/A</v>
      </c>
      <c r="F2464" s="94">
        <f>SUMIFS('Details local delivery'!M:M,'Details local delivery'!G:G,'RECAP Delivery Plan '!A2464)</f>
        <v>0</v>
      </c>
      <c r="G2464" s="94" t="e">
        <f>VLOOKUP(A2464,'Details local delivery'!B:J,9,0)</f>
        <v>#N/A</v>
      </c>
      <c r="H2464" s="95">
        <f>SUMIFS('Details local delivery'!K:K,'Details local delivery'!G:G,'RECAP Delivery Plan '!A2464)</f>
        <v>0</v>
      </c>
      <c r="I2464" s="96">
        <f>SUMIFS('Details local delivery'!Y:Y,'Details local delivery'!B:B,A:A)</f>
        <v>0</v>
      </c>
      <c r="J2464" s="97" t="e">
        <f>AVERAGEIFS('Details local delivery'!W:W,'Details local delivery'!B:B,A2464)</f>
        <v>#DIV/0!</v>
      </c>
      <c r="K2464" s="96">
        <f>_xlfn.MAXIFS('Details local delivery'!Z:Z,'Details local delivery'!B:B,A2464)</f>
        <v>0</v>
      </c>
      <c r="L2464" s="96">
        <f>_xlfn.MAXIFS('Details local delivery'!AA:AA,'Details local delivery'!B:B,A2464)</f>
        <v>0</v>
      </c>
      <c r="M2464" s="96">
        <f>_xlfn.MAXIFS('Details local delivery'!AB:AB,'Details local delivery'!B:B,A2464)</f>
        <v>0</v>
      </c>
      <c r="N2464" s="104" t="e">
        <f t="shared" si="365"/>
        <v>#N/A</v>
      </c>
      <c r="O2464" s="104" t="e">
        <f t="shared" si="366"/>
        <v>#N/A</v>
      </c>
      <c r="P2464" s="99">
        <f t="shared" si="367"/>
        <v>0</v>
      </c>
      <c r="Q2464" s="100">
        <f t="shared" si="368"/>
        <v>0</v>
      </c>
      <c r="R2464" s="105" t="e">
        <f t="shared" si="369"/>
        <v>#DIV/0!</v>
      </c>
      <c r="S2464" s="101" t="e">
        <f t="shared" si="370"/>
        <v>#N/A</v>
      </c>
      <c r="T2464" s="102"/>
      <c r="U2464" s="107"/>
      <c r="V2464" s="5"/>
    </row>
    <row r="2465" spans="1:22" ht="15.6" hidden="1" x14ac:dyDescent="0.3">
      <c r="A2465" s="18"/>
      <c r="B2465" s="92" t="str">
        <f>+IFERROR(VLOOKUP(A2465,'Details local delivery'!B:C,2,0),"-")</f>
        <v>-</v>
      </c>
      <c r="C2465" s="93" t="str">
        <f t="shared" si="364"/>
        <v>-</v>
      </c>
      <c r="D2465" s="94" t="str">
        <f>+IFERROR(VLOOKUP(A2465,'Details local delivery'!B:E,4,0),"-")</f>
        <v>-</v>
      </c>
      <c r="E2465" s="94" t="e">
        <f>VLOOKUP(A2465,'Details local delivery'!B:L,11,0)</f>
        <v>#N/A</v>
      </c>
      <c r="F2465" s="94">
        <f>SUMIFS('Details local delivery'!M:M,'Details local delivery'!G:G,'RECAP Delivery Plan '!A2465)</f>
        <v>0</v>
      </c>
      <c r="G2465" s="94" t="e">
        <f>VLOOKUP(A2465,'Details local delivery'!B:J,9,0)</f>
        <v>#N/A</v>
      </c>
      <c r="H2465" s="95">
        <f>SUMIFS('Details local delivery'!K:K,'Details local delivery'!G:G,'RECAP Delivery Plan '!A2465)</f>
        <v>0</v>
      </c>
      <c r="I2465" s="96">
        <f>SUMIFS('Details local delivery'!Y:Y,'Details local delivery'!B:B,A:A)</f>
        <v>0</v>
      </c>
      <c r="J2465" s="97" t="e">
        <f>AVERAGEIFS('Details local delivery'!W:W,'Details local delivery'!B:B,A2465)</f>
        <v>#DIV/0!</v>
      </c>
      <c r="K2465" s="96">
        <f>_xlfn.MAXIFS('Details local delivery'!Z:Z,'Details local delivery'!B:B,A2465)</f>
        <v>0</v>
      </c>
      <c r="L2465" s="96">
        <f>_xlfn.MAXIFS('Details local delivery'!AA:AA,'Details local delivery'!B:B,A2465)</f>
        <v>0</v>
      </c>
      <c r="M2465" s="96">
        <f>_xlfn.MAXIFS('Details local delivery'!AB:AB,'Details local delivery'!B:B,A2465)</f>
        <v>0</v>
      </c>
      <c r="N2465" s="104" t="e">
        <f t="shared" si="365"/>
        <v>#N/A</v>
      </c>
      <c r="O2465" s="104" t="e">
        <f t="shared" si="366"/>
        <v>#N/A</v>
      </c>
      <c r="P2465" s="99">
        <f t="shared" si="367"/>
        <v>0</v>
      </c>
      <c r="Q2465" s="100">
        <f t="shared" si="368"/>
        <v>0</v>
      </c>
      <c r="R2465" s="105" t="e">
        <f t="shared" si="369"/>
        <v>#DIV/0!</v>
      </c>
      <c r="S2465" s="101" t="e">
        <f t="shared" si="370"/>
        <v>#N/A</v>
      </c>
      <c r="T2465" s="102"/>
      <c r="U2465" s="107"/>
      <c r="V2465" s="5"/>
    </row>
    <row r="2466" spans="1:22" ht="15.6" hidden="1" x14ac:dyDescent="0.3">
      <c r="A2466" s="18"/>
      <c r="B2466" s="92" t="str">
        <f>+IFERROR(VLOOKUP(A2466,'Details local delivery'!B:C,2,0),"-")</f>
        <v>-</v>
      </c>
      <c r="C2466" s="93" t="str">
        <f t="shared" si="364"/>
        <v>-</v>
      </c>
      <c r="D2466" s="94" t="str">
        <f>+IFERROR(VLOOKUP(A2466,'Details local delivery'!B:E,4,0),"-")</f>
        <v>-</v>
      </c>
      <c r="E2466" s="94" t="e">
        <f>VLOOKUP(A2466,'Details local delivery'!B:L,11,0)</f>
        <v>#N/A</v>
      </c>
      <c r="F2466" s="94">
        <f>SUMIFS('Details local delivery'!M:M,'Details local delivery'!G:G,'RECAP Delivery Plan '!A2466)</f>
        <v>0</v>
      </c>
      <c r="G2466" s="94" t="e">
        <f>VLOOKUP(A2466,'Details local delivery'!B:J,9,0)</f>
        <v>#N/A</v>
      </c>
      <c r="H2466" s="95">
        <f>SUMIFS('Details local delivery'!K:K,'Details local delivery'!G:G,'RECAP Delivery Plan '!A2466)</f>
        <v>0</v>
      </c>
      <c r="I2466" s="96">
        <f>SUMIFS('Details local delivery'!Y:Y,'Details local delivery'!B:B,A:A)</f>
        <v>0</v>
      </c>
      <c r="J2466" s="97" t="e">
        <f>AVERAGEIFS('Details local delivery'!W:W,'Details local delivery'!B:B,A2466)</f>
        <v>#DIV/0!</v>
      </c>
      <c r="K2466" s="96">
        <f>_xlfn.MAXIFS('Details local delivery'!Z:Z,'Details local delivery'!B:B,A2466)</f>
        <v>0</v>
      </c>
      <c r="L2466" s="96">
        <f>_xlfn.MAXIFS('Details local delivery'!AA:AA,'Details local delivery'!B:B,A2466)</f>
        <v>0</v>
      </c>
      <c r="M2466" s="96">
        <f>_xlfn.MAXIFS('Details local delivery'!AB:AB,'Details local delivery'!B:B,A2466)</f>
        <v>0</v>
      </c>
      <c r="N2466" s="104" t="e">
        <f t="shared" si="365"/>
        <v>#N/A</v>
      </c>
      <c r="O2466" s="104" t="e">
        <f t="shared" si="366"/>
        <v>#N/A</v>
      </c>
      <c r="P2466" s="99">
        <f t="shared" si="367"/>
        <v>0</v>
      </c>
      <c r="Q2466" s="100">
        <f t="shared" si="368"/>
        <v>0</v>
      </c>
      <c r="R2466" s="105" t="e">
        <f t="shared" si="369"/>
        <v>#DIV/0!</v>
      </c>
      <c r="S2466" s="101" t="e">
        <f t="shared" si="370"/>
        <v>#N/A</v>
      </c>
      <c r="T2466" s="102"/>
      <c r="U2466" s="107"/>
      <c r="V2466" s="5"/>
    </row>
    <row r="2467" spans="1:22" ht="15.6" hidden="1" x14ac:dyDescent="0.3">
      <c r="A2467" s="18"/>
      <c r="B2467" s="92" t="str">
        <f>+IFERROR(VLOOKUP(A2467,'Details local delivery'!B:C,2,0),"-")</f>
        <v>-</v>
      </c>
      <c r="C2467" s="93" t="str">
        <f t="shared" si="364"/>
        <v>-</v>
      </c>
      <c r="D2467" s="94" t="str">
        <f>+IFERROR(VLOOKUP(A2467,'Details local delivery'!B:E,4,0),"-")</f>
        <v>-</v>
      </c>
      <c r="E2467" s="94" t="e">
        <f>VLOOKUP(A2467,'Details local delivery'!B:L,11,0)</f>
        <v>#N/A</v>
      </c>
      <c r="F2467" s="94">
        <f>SUMIFS('Details local delivery'!M:M,'Details local delivery'!G:G,'RECAP Delivery Plan '!A2467)</f>
        <v>0</v>
      </c>
      <c r="G2467" s="94" t="e">
        <f>VLOOKUP(A2467,'Details local delivery'!B:J,9,0)</f>
        <v>#N/A</v>
      </c>
      <c r="H2467" s="95">
        <f>SUMIFS('Details local delivery'!K:K,'Details local delivery'!G:G,'RECAP Delivery Plan '!A2467)</f>
        <v>0</v>
      </c>
      <c r="I2467" s="96">
        <f>SUMIFS('Details local delivery'!Y:Y,'Details local delivery'!B:B,A:A)</f>
        <v>0</v>
      </c>
      <c r="J2467" s="97" t="e">
        <f>AVERAGEIFS('Details local delivery'!W:W,'Details local delivery'!B:B,A2467)</f>
        <v>#DIV/0!</v>
      </c>
      <c r="K2467" s="96">
        <f>_xlfn.MAXIFS('Details local delivery'!Z:Z,'Details local delivery'!B:B,A2467)</f>
        <v>0</v>
      </c>
      <c r="L2467" s="96">
        <f>_xlfn.MAXIFS('Details local delivery'!AA:AA,'Details local delivery'!B:B,A2467)</f>
        <v>0</v>
      </c>
      <c r="M2467" s="96">
        <f>_xlfn.MAXIFS('Details local delivery'!AB:AB,'Details local delivery'!B:B,A2467)</f>
        <v>0</v>
      </c>
      <c r="N2467" s="104" t="e">
        <f t="shared" si="365"/>
        <v>#N/A</v>
      </c>
      <c r="O2467" s="104" t="e">
        <f t="shared" si="366"/>
        <v>#N/A</v>
      </c>
      <c r="P2467" s="99">
        <f t="shared" si="367"/>
        <v>0</v>
      </c>
      <c r="Q2467" s="100">
        <f t="shared" si="368"/>
        <v>0</v>
      </c>
      <c r="R2467" s="105" t="e">
        <f t="shared" si="369"/>
        <v>#DIV/0!</v>
      </c>
      <c r="S2467" s="101" t="e">
        <f t="shared" si="370"/>
        <v>#N/A</v>
      </c>
      <c r="T2467" s="102"/>
      <c r="U2467" s="107"/>
      <c r="V2467" s="5"/>
    </row>
    <row r="2468" spans="1:22" ht="15.6" hidden="1" x14ac:dyDescent="0.3">
      <c r="A2468" s="18"/>
      <c r="B2468" s="92" t="str">
        <f>+IFERROR(VLOOKUP(A2468,'Details local delivery'!B:C,2,0),"-")</f>
        <v>-</v>
      </c>
      <c r="C2468" s="93" t="str">
        <f t="shared" si="364"/>
        <v>-</v>
      </c>
      <c r="D2468" s="94" t="str">
        <f>+IFERROR(VLOOKUP(A2468,'Details local delivery'!B:E,4,0),"-")</f>
        <v>-</v>
      </c>
      <c r="E2468" s="94" t="e">
        <f>VLOOKUP(A2468,'Details local delivery'!B:L,11,0)</f>
        <v>#N/A</v>
      </c>
      <c r="F2468" s="94">
        <f>SUMIFS('Details local delivery'!M:M,'Details local delivery'!G:G,'RECAP Delivery Plan '!A2468)</f>
        <v>0</v>
      </c>
      <c r="G2468" s="94" t="e">
        <f>VLOOKUP(A2468,'Details local delivery'!B:J,9,0)</f>
        <v>#N/A</v>
      </c>
      <c r="H2468" s="95">
        <f>SUMIFS('Details local delivery'!K:K,'Details local delivery'!G:G,'RECAP Delivery Plan '!A2468)</f>
        <v>0</v>
      </c>
      <c r="I2468" s="96">
        <f>SUMIFS('Details local delivery'!Y:Y,'Details local delivery'!B:B,A:A)</f>
        <v>0</v>
      </c>
      <c r="J2468" s="97" t="e">
        <f>AVERAGEIFS('Details local delivery'!W:W,'Details local delivery'!B:B,A2468)</f>
        <v>#DIV/0!</v>
      </c>
      <c r="K2468" s="96">
        <f>_xlfn.MAXIFS('Details local delivery'!Z:Z,'Details local delivery'!B:B,A2468)</f>
        <v>0</v>
      </c>
      <c r="L2468" s="96">
        <f>_xlfn.MAXIFS('Details local delivery'!AA:AA,'Details local delivery'!B:B,A2468)</f>
        <v>0</v>
      </c>
      <c r="M2468" s="96">
        <f>_xlfn.MAXIFS('Details local delivery'!AB:AB,'Details local delivery'!B:B,A2468)</f>
        <v>0</v>
      </c>
      <c r="N2468" s="104" t="e">
        <f t="shared" si="365"/>
        <v>#N/A</v>
      </c>
      <c r="O2468" s="104" t="e">
        <f t="shared" si="366"/>
        <v>#N/A</v>
      </c>
      <c r="P2468" s="99">
        <f t="shared" si="367"/>
        <v>0</v>
      </c>
      <c r="Q2468" s="100">
        <f t="shared" si="368"/>
        <v>0</v>
      </c>
      <c r="R2468" s="105" t="e">
        <f t="shared" si="369"/>
        <v>#DIV/0!</v>
      </c>
      <c r="S2468" s="101" t="e">
        <f t="shared" si="370"/>
        <v>#N/A</v>
      </c>
      <c r="T2468" s="102"/>
      <c r="U2468" s="107"/>
      <c r="V2468" s="5"/>
    </row>
    <row r="2469" spans="1:22" ht="15.6" hidden="1" x14ac:dyDescent="0.3">
      <c r="A2469" s="18"/>
      <c r="B2469" s="92" t="str">
        <f>+IFERROR(VLOOKUP(A2469,'Details local delivery'!B:C,2,0),"-")</f>
        <v>-</v>
      </c>
      <c r="C2469" s="93" t="str">
        <f t="shared" si="364"/>
        <v>-</v>
      </c>
      <c r="D2469" s="94" t="str">
        <f>+IFERROR(VLOOKUP(A2469,'Details local delivery'!B:E,4,0),"-")</f>
        <v>-</v>
      </c>
      <c r="E2469" s="94" t="e">
        <f>VLOOKUP(A2469,'Details local delivery'!B:L,11,0)</f>
        <v>#N/A</v>
      </c>
      <c r="F2469" s="94">
        <f>SUMIFS('Details local delivery'!M:M,'Details local delivery'!G:G,'RECAP Delivery Plan '!A2469)</f>
        <v>0</v>
      </c>
      <c r="G2469" s="94" t="e">
        <f>VLOOKUP(A2469,'Details local delivery'!B:J,9,0)</f>
        <v>#N/A</v>
      </c>
      <c r="H2469" s="95">
        <f>SUMIFS('Details local delivery'!K:K,'Details local delivery'!G:G,'RECAP Delivery Plan '!A2469)</f>
        <v>0</v>
      </c>
      <c r="I2469" s="96">
        <f>SUMIFS('Details local delivery'!Y:Y,'Details local delivery'!B:B,A:A)</f>
        <v>0</v>
      </c>
      <c r="J2469" s="97" t="e">
        <f>AVERAGEIFS('Details local delivery'!W:W,'Details local delivery'!B:B,A2469)</f>
        <v>#DIV/0!</v>
      </c>
      <c r="K2469" s="96">
        <f>_xlfn.MAXIFS('Details local delivery'!Z:Z,'Details local delivery'!B:B,A2469)</f>
        <v>0</v>
      </c>
      <c r="L2469" s="96">
        <f>_xlfn.MAXIFS('Details local delivery'!AA:AA,'Details local delivery'!B:B,A2469)</f>
        <v>0</v>
      </c>
      <c r="M2469" s="96">
        <f>_xlfn.MAXIFS('Details local delivery'!AB:AB,'Details local delivery'!B:B,A2469)</f>
        <v>0</v>
      </c>
      <c r="N2469" s="104" t="e">
        <f t="shared" si="365"/>
        <v>#N/A</v>
      </c>
      <c r="O2469" s="104" t="e">
        <f t="shared" si="366"/>
        <v>#N/A</v>
      </c>
      <c r="P2469" s="99">
        <f t="shared" si="367"/>
        <v>0</v>
      </c>
      <c r="Q2469" s="100">
        <f t="shared" si="368"/>
        <v>0</v>
      </c>
      <c r="R2469" s="105" t="e">
        <f t="shared" si="369"/>
        <v>#DIV/0!</v>
      </c>
      <c r="S2469" s="101" t="e">
        <f t="shared" si="370"/>
        <v>#N/A</v>
      </c>
      <c r="T2469" s="102"/>
      <c r="U2469" s="107"/>
      <c r="V2469" s="5"/>
    </row>
    <row r="2470" spans="1:22" ht="15.6" hidden="1" x14ac:dyDescent="0.3">
      <c r="A2470" s="18"/>
      <c r="B2470" s="92" t="str">
        <f>+IFERROR(VLOOKUP(A2470,'Details local delivery'!B:C,2,0),"-")</f>
        <v>-</v>
      </c>
      <c r="C2470" s="93" t="str">
        <f t="shared" si="364"/>
        <v>-</v>
      </c>
      <c r="D2470" s="94" t="str">
        <f>+IFERROR(VLOOKUP(A2470,'Details local delivery'!B:E,4,0),"-")</f>
        <v>-</v>
      </c>
      <c r="E2470" s="94" t="e">
        <f>VLOOKUP(A2470,'Details local delivery'!B:L,11,0)</f>
        <v>#N/A</v>
      </c>
      <c r="F2470" s="94">
        <f>SUMIFS('Details local delivery'!M:M,'Details local delivery'!G:G,'RECAP Delivery Plan '!A2470)</f>
        <v>0</v>
      </c>
      <c r="G2470" s="94" t="e">
        <f>VLOOKUP(A2470,'Details local delivery'!B:J,9,0)</f>
        <v>#N/A</v>
      </c>
      <c r="H2470" s="95">
        <f>SUMIFS('Details local delivery'!K:K,'Details local delivery'!G:G,'RECAP Delivery Plan '!A2470)</f>
        <v>0</v>
      </c>
      <c r="I2470" s="96">
        <f>SUMIFS('Details local delivery'!Y:Y,'Details local delivery'!B:B,A:A)</f>
        <v>0</v>
      </c>
      <c r="J2470" s="97" t="e">
        <f>AVERAGEIFS('Details local delivery'!W:W,'Details local delivery'!B:B,A2470)</f>
        <v>#DIV/0!</v>
      </c>
      <c r="K2470" s="96">
        <f>_xlfn.MAXIFS('Details local delivery'!Z:Z,'Details local delivery'!B:B,A2470)</f>
        <v>0</v>
      </c>
      <c r="L2470" s="96">
        <f>_xlfn.MAXIFS('Details local delivery'!AA:AA,'Details local delivery'!B:B,A2470)</f>
        <v>0</v>
      </c>
      <c r="M2470" s="96">
        <f>_xlfn.MAXIFS('Details local delivery'!AB:AB,'Details local delivery'!B:B,A2470)</f>
        <v>0</v>
      </c>
      <c r="N2470" s="104" t="e">
        <f t="shared" si="365"/>
        <v>#N/A</v>
      </c>
      <c r="O2470" s="104" t="e">
        <f t="shared" si="366"/>
        <v>#N/A</v>
      </c>
      <c r="P2470" s="99">
        <f t="shared" si="367"/>
        <v>0</v>
      </c>
      <c r="Q2470" s="100">
        <f t="shared" si="368"/>
        <v>0</v>
      </c>
      <c r="R2470" s="105" t="e">
        <f t="shared" si="369"/>
        <v>#DIV/0!</v>
      </c>
      <c r="S2470" s="101" t="e">
        <f t="shared" si="370"/>
        <v>#N/A</v>
      </c>
      <c r="T2470" s="102"/>
      <c r="U2470" s="107"/>
      <c r="V2470" s="5"/>
    </row>
    <row r="2471" spans="1:22" ht="15.6" hidden="1" x14ac:dyDescent="0.3">
      <c r="A2471" s="18"/>
      <c r="B2471" s="92" t="str">
        <f>+IFERROR(VLOOKUP(A2471,'Details local delivery'!B:C,2,0),"-")</f>
        <v>-</v>
      </c>
      <c r="C2471" s="93" t="str">
        <f t="shared" si="364"/>
        <v>-</v>
      </c>
      <c r="D2471" s="94" t="str">
        <f>+IFERROR(VLOOKUP(A2471,'Details local delivery'!B:E,4,0),"-")</f>
        <v>-</v>
      </c>
      <c r="E2471" s="94" t="e">
        <f>VLOOKUP(A2471,'Details local delivery'!B:L,11,0)</f>
        <v>#N/A</v>
      </c>
      <c r="F2471" s="94">
        <f>SUMIFS('Details local delivery'!M:M,'Details local delivery'!G:G,'RECAP Delivery Plan '!A2471)</f>
        <v>0</v>
      </c>
      <c r="G2471" s="94" t="e">
        <f>VLOOKUP(A2471,'Details local delivery'!B:J,9,0)</f>
        <v>#N/A</v>
      </c>
      <c r="H2471" s="95">
        <f>SUMIFS('Details local delivery'!K:K,'Details local delivery'!G:G,'RECAP Delivery Plan '!A2471)</f>
        <v>0</v>
      </c>
      <c r="I2471" s="96">
        <f>SUMIFS('Details local delivery'!Y:Y,'Details local delivery'!B:B,A:A)</f>
        <v>0</v>
      </c>
      <c r="J2471" s="97" t="e">
        <f>AVERAGEIFS('Details local delivery'!W:W,'Details local delivery'!B:B,A2471)</f>
        <v>#DIV/0!</v>
      </c>
      <c r="K2471" s="96">
        <f>_xlfn.MAXIFS('Details local delivery'!Z:Z,'Details local delivery'!B:B,A2471)</f>
        <v>0</v>
      </c>
      <c r="L2471" s="96">
        <f>_xlfn.MAXIFS('Details local delivery'!AA:AA,'Details local delivery'!B:B,A2471)</f>
        <v>0</v>
      </c>
      <c r="M2471" s="96">
        <f>_xlfn.MAXIFS('Details local delivery'!AB:AB,'Details local delivery'!B:B,A2471)</f>
        <v>0</v>
      </c>
      <c r="N2471" s="104" t="e">
        <f t="shared" si="365"/>
        <v>#N/A</v>
      </c>
      <c r="O2471" s="104" t="e">
        <f t="shared" si="366"/>
        <v>#N/A</v>
      </c>
      <c r="P2471" s="99">
        <f t="shared" si="367"/>
        <v>0</v>
      </c>
      <c r="Q2471" s="100">
        <f t="shared" si="368"/>
        <v>0</v>
      </c>
      <c r="R2471" s="105" t="e">
        <f t="shared" si="369"/>
        <v>#DIV/0!</v>
      </c>
      <c r="S2471" s="101" t="e">
        <f t="shared" si="370"/>
        <v>#N/A</v>
      </c>
      <c r="T2471" s="102"/>
      <c r="U2471" s="107"/>
      <c r="V2471" s="5"/>
    </row>
    <row r="2472" spans="1:22" ht="15.6" hidden="1" x14ac:dyDescent="0.3">
      <c r="A2472" s="18"/>
      <c r="B2472" s="92" t="str">
        <f>+IFERROR(VLOOKUP(A2472,'Details local delivery'!B:C,2,0),"-")</f>
        <v>-</v>
      </c>
      <c r="C2472" s="93" t="str">
        <f t="shared" si="364"/>
        <v>-</v>
      </c>
      <c r="D2472" s="94" t="str">
        <f>+IFERROR(VLOOKUP(A2472,'Details local delivery'!B:E,4,0),"-")</f>
        <v>-</v>
      </c>
      <c r="E2472" s="94" t="e">
        <f>VLOOKUP(A2472,'Details local delivery'!B:L,11,0)</f>
        <v>#N/A</v>
      </c>
      <c r="F2472" s="94">
        <f>SUMIFS('Details local delivery'!M:M,'Details local delivery'!G:G,'RECAP Delivery Plan '!A2472)</f>
        <v>0</v>
      </c>
      <c r="G2472" s="94" t="e">
        <f>VLOOKUP(A2472,'Details local delivery'!B:J,9,0)</f>
        <v>#N/A</v>
      </c>
      <c r="H2472" s="95">
        <f>SUMIFS('Details local delivery'!K:K,'Details local delivery'!G:G,'RECAP Delivery Plan '!A2472)</f>
        <v>0</v>
      </c>
      <c r="I2472" s="96">
        <f>SUMIFS('Details local delivery'!Y:Y,'Details local delivery'!B:B,A:A)</f>
        <v>0</v>
      </c>
      <c r="J2472" s="97" t="e">
        <f>AVERAGEIFS('Details local delivery'!W:W,'Details local delivery'!B:B,A2472)</f>
        <v>#DIV/0!</v>
      </c>
      <c r="K2472" s="96">
        <f>_xlfn.MAXIFS('Details local delivery'!Z:Z,'Details local delivery'!B:B,A2472)</f>
        <v>0</v>
      </c>
      <c r="L2472" s="96">
        <f>_xlfn.MAXIFS('Details local delivery'!AA:AA,'Details local delivery'!B:B,A2472)</f>
        <v>0</v>
      </c>
      <c r="M2472" s="96">
        <f>_xlfn.MAXIFS('Details local delivery'!AB:AB,'Details local delivery'!B:B,A2472)</f>
        <v>0</v>
      </c>
      <c r="N2472" s="104" t="e">
        <f t="shared" si="365"/>
        <v>#N/A</v>
      </c>
      <c r="O2472" s="104" t="e">
        <f t="shared" si="366"/>
        <v>#N/A</v>
      </c>
      <c r="P2472" s="99">
        <f t="shared" si="367"/>
        <v>0</v>
      </c>
      <c r="Q2472" s="100">
        <f t="shared" si="368"/>
        <v>0</v>
      </c>
      <c r="R2472" s="105" t="e">
        <f t="shared" si="369"/>
        <v>#DIV/0!</v>
      </c>
      <c r="S2472" s="101" t="e">
        <f t="shared" si="370"/>
        <v>#N/A</v>
      </c>
      <c r="T2472" s="102"/>
      <c r="U2472" s="107"/>
      <c r="V2472" s="5"/>
    </row>
    <row r="2473" spans="1:22" ht="15.6" hidden="1" x14ac:dyDescent="0.3">
      <c r="A2473" s="18"/>
      <c r="B2473" s="92" t="str">
        <f>+IFERROR(VLOOKUP(A2473,'Details local delivery'!B:C,2,0),"-")</f>
        <v>-</v>
      </c>
      <c r="C2473" s="93" t="str">
        <f t="shared" si="364"/>
        <v>-</v>
      </c>
      <c r="D2473" s="94" t="str">
        <f>+IFERROR(VLOOKUP(A2473,'Details local delivery'!B:E,4,0),"-")</f>
        <v>-</v>
      </c>
      <c r="E2473" s="94" t="e">
        <f>VLOOKUP(A2473,'Details local delivery'!B:L,11,0)</f>
        <v>#N/A</v>
      </c>
      <c r="F2473" s="94">
        <f>SUMIFS('Details local delivery'!M:M,'Details local delivery'!G:G,'RECAP Delivery Plan '!A2473)</f>
        <v>0</v>
      </c>
      <c r="G2473" s="94" t="e">
        <f>VLOOKUP(A2473,'Details local delivery'!B:J,9,0)</f>
        <v>#N/A</v>
      </c>
      <c r="H2473" s="95">
        <f>SUMIFS('Details local delivery'!K:K,'Details local delivery'!G:G,'RECAP Delivery Plan '!A2473)</f>
        <v>0</v>
      </c>
      <c r="I2473" s="96">
        <f>SUMIFS('Details local delivery'!Y:Y,'Details local delivery'!B:B,A:A)</f>
        <v>0</v>
      </c>
      <c r="J2473" s="97" t="e">
        <f>AVERAGEIFS('Details local delivery'!W:W,'Details local delivery'!B:B,A2473)</f>
        <v>#DIV/0!</v>
      </c>
      <c r="K2473" s="96">
        <f>_xlfn.MAXIFS('Details local delivery'!Z:Z,'Details local delivery'!B:B,A2473)</f>
        <v>0</v>
      </c>
      <c r="L2473" s="96">
        <f>_xlfn.MAXIFS('Details local delivery'!AA:AA,'Details local delivery'!B:B,A2473)</f>
        <v>0</v>
      </c>
      <c r="M2473" s="96">
        <f>_xlfn.MAXIFS('Details local delivery'!AB:AB,'Details local delivery'!B:B,A2473)</f>
        <v>0</v>
      </c>
      <c r="N2473" s="104" t="e">
        <f t="shared" si="365"/>
        <v>#N/A</v>
      </c>
      <c r="O2473" s="104" t="e">
        <f t="shared" si="366"/>
        <v>#N/A</v>
      </c>
      <c r="P2473" s="99">
        <f t="shared" si="367"/>
        <v>0</v>
      </c>
      <c r="Q2473" s="100">
        <f t="shared" si="368"/>
        <v>0</v>
      </c>
      <c r="R2473" s="105" t="e">
        <f t="shared" si="369"/>
        <v>#DIV/0!</v>
      </c>
      <c r="S2473" s="101" t="e">
        <f t="shared" si="370"/>
        <v>#N/A</v>
      </c>
      <c r="T2473" s="102"/>
      <c r="U2473" s="107"/>
      <c r="V2473" s="5"/>
    </row>
    <row r="2474" spans="1:22" ht="15.6" hidden="1" x14ac:dyDescent="0.3">
      <c r="A2474" s="18"/>
      <c r="B2474" s="92" t="str">
        <f>+IFERROR(VLOOKUP(A2474,'Details local delivery'!B:C,2,0),"-")</f>
        <v>-</v>
      </c>
      <c r="C2474" s="93" t="str">
        <f t="shared" si="364"/>
        <v>-</v>
      </c>
      <c r="D2474" s="94" t="str">
        <f>+IFERROR(VLOOKUP(A2474,'Details local delivery'!B:E,4,0),"-")</f>
        <v>-</v>
      </c>
      <c r="E2474" s="94" t="e">
        <f>VLOOKUP(A2474,'Details local delivery'!B:L,11,0)</f>
        <v>#N/A</v>
      </c>
      <c r="F2474" s="94">
        <f>SUMIFS('Details local delivery'!M:M,'Details local delivery'!G:G,'RECAP Delivery Plan '!A2474)</f>
        <v>0</v>
      </c>
      <c r="G2474" s="94" t="e">
        <f>VLOOKUP(A2474,'Details local delivery'!B:J,9,0)</f>
        <v>#N/A</v>
      </c>
      <c r="H2474" s="95">
        <f>SUMIFS('Details local delivery'!K:K,'Details local delivery'!G:G,'RECAP Delivery Plan '!A2474)</f>
        <v>0</v>
      </c>
      <c r="I2474" s="96">
        <f>SUMIFS('Details local delivery'!Y:Y,'Details local delivery'!B:B,A:A)</f>
        <v>0</v>
      </c>
      <c r="J2474" s="97" t="e">
        <f>AVERAGEIFS('Details local delivery'!W:W,'Details local delivery'!B:B,A2474)</f>
        <v>#DIV/0!</v>
      </c>
      <c r="K2474" s="96">
        <f>_xlfn.MAXIFS('Details local delivery'!Z:Z,'Details local delivery'!B:B,A2474)</f>
        <v>0</v>
      </c>
      <c r="L2474" s="96">
        <f>_xlfn.MAXIFS('Details local delivery'!AA:AA,'Details local delivery'!B:B,A2474)</f>
        <v>0</v>
      </c>
      <c r="M2474" s="96">
        <f>_xlfn.MAXIFS('Details local delivery'!AB:AB,'Details local delivery'!B:B,A2474)</f>
        <v>0</v>
      </c>
      <c r="N2474" s="104" t="e">
        <f t="shared" si="365"/>
        <v>#N/A</v>
      </c>
      <c r="O2474" s="104" t="e">
        <f t="shared" si="366"/>
        <v>#N/A</v>
      </c>
      <c r="P2474" s="99">
        <f t="shared" si="367"/>
        <v>0</v>
      </c>
      <c r="Q2474" s="100">
        <f t="shared" si="368"/>
        <v>0</v>
      </c>
      <c r="R2474" s="105" t="e">
        <f t="shared" si="369"/>
        <v>#DIV/0!</v>
      </c>
      <c r="S2474" s="101" t="e">
        <f t="shared" si="370"/>
        <v>#N/A</v>
      </c>
      <c r="T2474" s="102"/>
      <c r="U2474" s="107"/>
      <c r="V2474" s="5"/>
    </row>
    <row r="2475" spans="1:22" ht="15.6" hidden="1" x14ac:dyDescent="0.3">
      <c r="A2475" s="18"/>
      <c r="B2475" s="92" t="str">
        <f>+IFERROR(VLOOKUP(A2475,'Details local delivery'!B:C,2,0),"-")</f>
        <v>-</v>
      </c>
      <c r="C2475" s="93" t="str">
        <f t="shared" si="364"/>
        <v>-</v>
      </c>
      <c r="D2475" s="94" t="str">
        <f>+IFERROR(VLOOKUP(A2475,'Details local delivery'!B:E,4,0),"-")</f>
        <v>-</v>
      </c>
      <c r="E2475" s="94" t="e">
        <f>VLOOKUP(A2475,'Details local delivery'!B:L,11,0)</f>
        <v>#N/A</v>
      </c>
      <c r="F2475" s="94">
        <f>SUMIFS('Details local delivery'!M:M,'Details local delivery'!G:G,'RECAP Delivery Plan '!A2475)</f>
        <v>0</v>
      </c>
      <c r="G2475" s="94" t="e">
        <f>VLOOKUP(A2475,'Details local delivery'!B:J,9,0)</f>
        <v>#N/A</v>
      </c>
      <c r="H2475" s="95">
        <f>SUMIFS('Details local delivery'!K:K,'Details local delivery'!G:G,'RECAP Delivery Plan '!A2475)</f>
        <v>0</v>
      </c>
      <c r="I2475" s="96">
        <f>SUMIFS('Details local delivery'!Y:Y,'Details local delivery'!B:B,A:A)</f>
        <v>0</v>
      </c>
      <c r="J2475" s="97" t="e">
        <f>AVERAGEIFS('Details local delivery'!W:W,'Details local delivery'!B:B,A2475)</f>
        <v>#DIV/0!</v>
      </c>
      <c r="K2475" s="96">
        <f>_xlfn.MAXIFS('Details local delivery'!Z:Z,'Details local delivery'!B:B,A2475)</f>
        <v>0</v>
      </c>
      <c r="L2475" s="96">
        <f>_xlfn.MAXIFS('Details local delivery'!AA:AA,'Details local delivery'!B:B,A2475)</f>
        <v>0</v>
      </c>
      <c r="M2475" s="96">
        <f>_xlfn.MAXIFS('Details local delivery'!AB:AB,'Details local delivery'!B:B,A2475)</f>
        <v>0</v>
      </c>
      <c r="N2475" s="104" t="e">
        <f t="shared" si="365"/>
        <v>#N/A</v>
      </c>
      <c r="O2475" s="104" t="e">
        <f t="shared" si="366"/>
        <v>#N/A</v>
      </c>
      <c r="P2475" s="99">
        <f t="shared" si="367"/>
        <v>0</v>
      </c>
      <c r="Q2475" s="100">
        <f t="shared" si="368"/>
        <v>0</v>
      </c>
      <c r="R2475" s="105" t="e">
        <f t="shared" si="369"/>
        <v>#DIV/0!</v>
      </c>
      <c r="S2475" s="101" t="e">
        <f t="shared" si="370"/>
        <v>#N/A</v>
      </c>
      <c r="T2475" s="102"/>
      <c r="U2475" s="107"/>
      <c r="V2475" s="5"/>
    </row>
    <row r="2476" spans="1:22" ht="15.6" hidden="1" x14ac:dyDescent="0.3">
      <c r="A2476" s="18"/>
      <c r="B2476" s="92" t="str">
        <f>+IFERROR(VLOOKUP(A2476,'Details local delivery'!B:C,2,0),"-")</f>
        <v>-</v>
      </c>
      <c r="C2476" s="93" t="str">
        <f t="shared" si="364"/>
        <v>-</v>
      </c>
      <c r="D2476" s="94" t="str">
        <f>+IFERROR(VLOOKUP(A2476,'Details local delivery'!B:E,4,0),"-")</f>
        <v>-</v>
      </c>
      <c r="E2476" s="94" t="e">
        <f>VLOOKUP(A2476,'Details local delivery'!B:L,11,0)</f>
        <v>#N/A</v>
      </c>
      <c r="F2476" s="94">
        <f>SUMIFS('Details local delivery'!M:M,'Details local delivery'!G:G,'RECAP Delivery Plan '!A2476)</f>
        <v>0</v>
      </c>
      <c r="G2476" s="94" t="e">
        <f>VLOOKUP(A2476,'Details local delivery'!B:J,9,0)</f>
        <v>#N/A</v>
      </c>
      <c r="H2476" s="95">
        <f>SUMIFS('Details local delivery'!K:K,'Details local delivery'!G:G,'RECAP Delivery Plan '!A2476)</f>
        <v>0</v>
      </c>
      <c r="I2476" s="96">
        <f>SUMIFS('Details local delivery'!Y:Y,'Details local delivery'!B:B,A:A)</f>
        <v>0</v>
      </c>
      <c r="J2476" s="97" t="e">
        <f>AVERAGEIFS('Details local delivery'!W:W,'Details local delivery'!B:B,A2476)</f>
        <v>#DIV/0!</v>
      </c>
      <c r="K2476" s="96">
        <f>_xlfn.MAXIFS('Details local delivery'!Z:Z,'Details local delivery'!B:B,A2476)</f>
        <v>0</v>
      </c>
      <c r="L2476" s="96">
        <f>_xlfn.MAXIFS('Details local delivery'!AA:AA,'Details local delivery'!B:B,A2476)</f>
        <v>0</v>
      </c>
      <c r="M2476" s="96">
        <f>_xlfn.MAXIFS('Details local delivery'!AB:AB,'Details local delivery'!B:B,A2476)</f>
        <v>0</v>
      </c>
      <c r="N2476" s="104" t="e">
        <f t="shared" si="365"/>
        <v>#N/A</v>
      </c>
      <c r="O2476" s="104" t="e">
        <f t="shared" si="366"/>
        <v>#N/A</v>
      </c>
      <c r="P2476" s="99">
        <f t="shared" si="367"/>
        <v>0</v>
      </c>
      <c r="Q2476" s="100">
        <f t="shared" si="368"/>
        <v>0</v>
      </c>
      <c r="R2476" s="105" t="e">
        <f t="shared" si="369"/>
        <v>#DIV/0!</v>
      </c>
      <c r="S2476" s="101" t="e">
        <f t="shared" si="370"/>
        <v>#N/A</v>
      </c>
      <c r="T2476" s="102"/>
      <c r="U2476" s="107"/>
      <c r="V2476" s="5"/>
    </row>
    <row r="2477" spans="1:22" ht="15.6" hidden="1" x14ac:dyDescent="0.3">
      <c r="A2477" s="18"/>
      <c r="B2477" s="92" t="str">
        <f>+IFERROR(VLOOKUP(A2477,'Details local delivery'!B:C,2,0),"-")</f>
        <v>-</v>
      </c>
      <c r="C2477" s="93" t="str">
        <f t="shared" si="364"/>
        <v>-</v>
      </c>
      <c r="D2477" s="94" t="str">
        <f>+IFERROR(VLOOKUP(A2477,'Details local delivery'!B:E,4,0),"-")</f>
        <v>-</v>
      </c>
      <c r="E2477" s="94" t="e">
        <f>VLOOKUP(A2477,'Details local delivery'!B:L,11,0)</f>
        <v>#N/A</v>
      </c>
      <c r="F2477" s="94">
        <f>SUMIFS('Details local delivery'!M:M,'Details local delivery'!G:G,'RECAP Delivery Plan '!A2477)</f>
        <v>0</v>
      </c>
      <c r="G2477" s="94" t="e">
        <f>VLOOKUP(A2477,'Details local delivery'!B:J,9,0)</f>
        <v>#N/A</v>
      </c>
      <c r="H2477" s="95">
        <f>SUMIFS('Details local delivery'!K:K,'Details local delivery'!G:G,'RECAP Delivery Plan '!A2477)</f>
        <v>0</v>
      </c>
      <c r="I2477" s="96">
        <f>SUMIFS('Details local delivery'!Y:Y,'Details local delivery'!B:B,A:A)</f>
        <v>0</v>
      </c>
      <c r="J2477" s="97" t="e">
        <f>AVERAGEIFS('Details local delivery'!W:W,'Details local delivery'!B:B,A2477)</f>
        <v>#DIV/0!</v>
      </c>
      <c r="K2477" s="96">
        <f>_xlfn.MAXIFS('Details local delivery'!Z:Z,'Details local delivery'!B:B,A2477)</f>
        <v>0</v>
      </c>
      <c r="L2477" s="96">
        <f>_xlfn.MAXIFS('Details local delivery'!AA:AA,'Details local delivery'!B:B,A2477)</f>
        <v>0</v>
      </c>
      <c r="M2477" s="96">
        <f>_xlfn.MAXIFS('Details local delivery'!AB:AB,'Details local delivery'!B:B,A2477)</f>
        <v>0</v>
      </c>
      <c r="N2477" s="104" t="e">
        <f t="shared" si="365"/>
        <v>#N/A</v>
      </c>
      <c r="O2477" s="104" t="e">
        <f t="shared" si="366"/>
        <v>#N/A</v>
      </c>
      <c r="P2477" s="99">
        <f t="shared" si="367"/>
        <v>0</v>
      </c>
      <c r="Q2477" s="100">
        <f t="shared" si="368"/>
        <v>0</v>
      </c>
      <c r="R2477" s="105" t="e">
        <f t="shared" si="369"/>
        <v>#DIV/0!</v>
      </c>
      <c r="S2477" s="101" t="e">
        <f t="shared" si="370"/>
        <v>#N/A</v>
      </c>
      <c r="T2477" s="102"/>
      <c r="U2477" s="107"/>
      <c r="V2477" s="5"/>
    </row>
    <row r="2478" spans="1:22" ht="15.6" hidden="1" x14ac:dyDescent="0.3">
      <c r="A2478" s="18"/>
      <c r="B2478" s="92" t="str">
        <f>+IFERROR(VLOOKUP(A2478,'Details local delivery'!B:C,2,0),"-")</f>
        <v>-</v>
      </c>
      <c r="C2478" s="93" t="str">
        <f t="shared" si="364"/>
        <v>-</v>
      </c>
      <c r="D2478" s="94" t="str">
        <f>+IFERROR(VLOOKUP(A2478,'Details local delivery'!B:E,4,0),"-")</f>
        <v>-</v>
      </c>
      <c r="E2478" s="94" t="e">
        <f>VLOOKUP(A2478,'Details local delivery'!B:L,11,0)</f>
        <v>#N/A</v>
      </c>
      <c r="F2478" s="94">
        <f>SUMIFS('Details local delivery'!M:M,'Details local delivery'!G:G,'RECAP Delivery Plan '!A2478)</f>
        <v>0</v>
      </c>
      <c r="G2478" s="94" t="e">
        <f>VLOOKUP(A2478,'Details local delivery'!B:J,9,0)</f>
        <v>#N/A</v>
      </c>
      <c r="H2478" s="95">
        <f>SUMIFS('Details local delivery'!K:K,'Details local delivery'!G:G,'RECAP Delivery Plan '!A2478)</f>
        <v>0</v>
      </c>
      <c r="I2478" s="96">
        <f>SUMIFS('Details local delivery'!Y:Y,'Details local delivery'!B:B,A:A)</f>
        <v>0</v>
      </c>
      <c r="J2478" s="97" t="e">
        <f>AVERAGEIFS('Details local delivery'!W:W,'Details local delivery'!B:B,A2478)</f>
        <v>#DIV/0!</v>
      </c>
      <c r="K2478" s="96">
        <f>_xlfn.MAXIFS('Details local delivery'!Z:Z,'Details local delivery'!B:B,A2478)</f>
        <v>0</v>
      </c>
      <c r="L2478" s="96">
        <f>_xlfn.MAXIFS('Details local delivery'!AA:AA,'Details local delivery'!B:B,A2478)</f>
        <v>0</v>
      </c>
      <c r="M2478" s="96">
        <f>_xlfn.MAXIFS('Details local delivery'!AB:AB,'Details local delivery'!B:B,A2478)</f>
        <v>0</v>
      </c>
      <c r="N2478" s="104" t="e">
        <f t="shared" si="365"/>
        <v>#N/A</v>
      </c>
      <c r="O2478" s="104" t="e">
        <f t="shared" si="366"/>
        <v>#N/A</v>
      </c>
      <c r="P2478" s="99">
        <f t="shared" si="367"/>
        <v>0</v>
      </c>
      <c r="Q2478" s="100">
        <f t="shared" si="368"/>
        <v>0</v>
      </c>
      <c r="R2478" s="105" t="e">
        <f t="shared" si="369"/>
        <v>#DIV/0!</v>
      </c>
      <c r="S2478" s="101" t="e">
        <f t="shared" si="370"/>
        <v>#N/A</v>
      </c>
      <c r="T2478" s="102"/>
      <c r="U2478" s="107"/>
      <c r="V2478" s="5"/>
    </row>
    <row r="2479" spans="1:22" ht="15.6" hidden="1" x14ac:dyDescent="0.3">
      <c r="A2479" s="18"/>
      <c r="B2479" s="92" t="str">
        <f>+IFERROR(VLOOKUP(A2479,'Details local delivery'!B:C,2,0),"-")</f>
        <v>-</v>
      </c>
      <c r="C2479" s="93" t="str">
        <f t="shared" si="364"/>
        <v>-</v>
      </c>
      <c r="D2479" s="94" t="str">
        <f>+IFERROR(VLOOKUP(A2479,'Details local delivery'!B:E,4,0),"-")</f>
        <v>-</v>
      </c>
      <c r="E2479" s="94" t="e">
        <f>VLOOKUP(A2479,'Details local delivery'!B:L,11,0)</f>
        <v>#N/A</v>
      </c>
      <c r="F2479" s="94">
        <f>SUMIFS('Details local delivery'!M:M,'Details local delivery'!G:G,'RECAP Delivery Plan '!A2479)</f>
        <v>0</v>
      </c>
      <c r="G2479" s="94" t="e">
        <f>VLOOKUP(A2479,'Details local delivery'!B:J,9,0)</f>
        <v>#N/A</v>
      </c>
      <c r="H2479" s="95">
        <f>SUMIFS('Details local delivery'!K:K,'Details local delivery'!G:G,'RECAP Delivery Plan '!A2479)</f>
        <v>0</v>
      </c>
      <c r="I2479" s="96">
        <f>SUMIFS('Details local delivery'!Y:Y,'Details local delivery'!B:B,A:A)</f>
        <v>0</v>
      </c>
      <c r="J2479" s="97" t="e">
        <f>AVERAGEIFS('Details local delivery'!W:W,'Details local delivery'!B:B,A2479)</f>
        <v>#DIV/0!</v>
      </c>
      <c r="K2479" s="96">
        <f>_xlfn.MAXIFS('Details local delivery'!Z:Z,'Details local delivery'!B:B,A2479)</f>
        <v>0</v>
      </c>
      <c r="L2479" s="96">
        <f>_xlfn.MAXIFS('Details local delivery'!AA:AA,'Details local delivery'!B:B,A2479)</f>
        <v>0</v>
      </c>
      <c r="M2479" s="96">
        <f>_xlfn.MAXIFS('Details local delivery'!AB:AB,'Details local delivery'!B:B,A2479)</f>
        <v>0</v>
      </c>
      <c r="N2479" s="104" t="e">
        <f t="shared" si="365"/>
        <v>#N/A</v>
      </c>
      <c r="O2479" s="104" t="e">
        <f t="shared" si="366"/>
        <v>#N/A</v>
      </c>
      <c r="P2479" s="99">
        <f t="shared" si="367"/>
        <v>0</v>
      </c>
      <c r="Q2479" s="100">
        <f t="shared" si="368"/>
        <v>0</v>
      </c>
      <c r="R2479" s="105" t="e">
        <f t="shared" si="369"/>
        <v>#DIV/0!</v>
      </c>
      <c r="S2479" s="101" t="e">
        <f t="shared" si="370"/>
        <v>#N/A</v>
      </c>
      <c r="T2479" s="102"/>
      <c r="U2479" s="107"/>
      <c r="V2479" s="5"/>
    </row>
    <row r="2480" spans="1:22" ht="15.6" hidden="1" x14ac:dyDescent="0.3">
      <c r="A2480" s="18"/>
      <c r="B2480" s="92" t="str">
        <f>+IFERROR(VLOOKUP(A2480,'Details local delivery'!B:C,2,0),"-")</f>
        <v>-</v>
      </c>
      <c r="C2480" s="93" t="str">
        <f t="shared" si="364"/>
        <v>-</v>
      </c>
      <c r="D2480" s="94" t="str">
        <f>+IFERROR(VLOOKUP(A2480,'Details local delivery'!B:E,4,0),"-")</f>
        <v>-</v>
      </c>
      <c r="E2480" s="94" t="e">
        <f>VLOOKUP(A2480,'Details local delivery'!B:L,11,0)</f>
        <v>#N/A</v>
      </c>
      <c r="F2480" s="94">
        <f>SUMIFS('Details local delivery'!M:M,'Details local delivery'!G:G,'RECAP Delivery Plan '!A2480)</f>
        <v>0</v>
      </c>
      <c r="G2480" s="94" t="e">
        <f>VLOOKUP(A2480,'Details local delivery'!B:J,9,0)</f>
        <v>#N/A</v>
      </c>
      <c r="H2480" s="95">
        <f>SUMIFS('Details local delivery'!K:K,'Details local delivery'!G:G,'RECAP Delivery Plan '!A2480)</f>
        <v>0</v>
      </c>
      <c r="I2480" s="96">
        <f>SUMIFS('Details local delivery'!Y:Y,'Details local delivery'!B:B,A:A)</f>
        <v>0</v>
      </c>
      <c r="J2480" s="97" t="e">
        <f>AVERAGEIFS('Details local delivery'!W:W,'Details local delivery'!B:B,A2480)</f>
        <v>#DIV/0!</v>
      </c>
      <c r="K2480" s="96">
        <f>_xlfn.MAXIFS('Details local delivery'!Z:Z,'Details local delivery'!B:B,A2480)</f>
        <v>0</v>
      </c>
      <c r="L2480" s="96">
        <f>_xlfn.MAXIFS('Details local delivery'!AA:AA,'Details local delivery'!B:B,A2480)</f>
        <v>0</v>
      </c>
      <c r="M2480" s="96">
        <f>_xlfn.MAXIFS('Details local delivery'!AB:AB,'Details local delivery'!B:B,A2480)</f>
        <v>0</v>
      </c>
      <c r="N2480" s="104" t="e">
        <f t="shared" si="365"/>
        <v>#N/A</v>
      </c>
      <c r="O2480" s="104" t="e">
        <f t="shared" si="366"/>
        <v>#N/A</v>
      </c>
      <c r="P2480" s="99">
        <f t="shared" si="367"/>
        <v>0</v>
      </c>
      <c r="Q2480" s="100">
        <f t="shared" si="368"/>
        <v>0</v>
      </c>
      <c r="R2480" s="105" t="e">
        <f t="shared" si="369"/>
        <v>#DIV/0!</v>
      </c>
      <c r="S2480" s="101" t="e">
        <f t="shared" si="370"/>
        <v>#N/A</v>
      </c>
      <c r="T2480" s="102"/>
      <c r="U2480" s="107"/>
      <c r="V2480" s="5"/>
    </row>
    <row r="2481" spans="1:22" ht="15.6" hidden="1" x14ac:dyDescent="0.3">
      <c r="A2481" s="18"/>
      <c r="B2481" s="92" t="str">
        <f>+IFERROR(VLOOKUP(A2481,'Details local delivery'!B:C,2,0),"-")</f>
        <v>-</v>
      </c>
      <c r="C2481" s="93" t="str">
        <f t="shared" si="364"/>
        <v>-</v>
      </c>
      <c r="D2481" s="94" t="str">
        <f>+IFERROR(VLOOKUP(A2481,'Details local delivery'!B:E,4,0),"-")</f>
        <v>-</v>
      </c>
      <c r="E2481" s="94" t="e">
        <f>VLOOKUP(A2481,'Details local delivery'!B:L,11,0)</f>
        <v>#N/A</v>
      </c>
      <c r="F2481" s="94">
        <f>SUMIFS('Details local delivery'!M:M,'Details local delivery'!G:G,'RECAP Delivery Plan '!A2481)</f>
        <v>0</v>
      </c>
      <c r="G2481" s="94" t="e">
        <f>VLOOKUP(A2481,'Details local delivery'!B:J,9,0)</f>
        <v>#N/A</v>
      </c>
      <c r="H2481" s="95">
        <f>SUMIFS('Details local delivery'!K:K,'Details local delivery'!G:G,'RECAP Delivery Plan '!A2481)</f>
        <v>0</v>
      </c>
      <c r="I2481" s="96">
        <f>SUMIFS('Details local delivery'!Y:Y,'Details local delivery'!B:B,A:A)</f>
        <v>0</v>
      </c>
      <c r="J2481" s="97" t="e">
        <f>AVERAGEIFS('Details local delivery'!W:W,'Details local delivery'!B:B,A2481)</f>
        <v>#DIV/0!</v>
      </c>
      <c r="K2481" s="96">
        <f>_xlfn.MAXIFS('Details local delivery'!Z:Z,'Details local delivery'!B:B,A2481)</f>
        <v>0</v>
      </c>
      <c r="L2481" s="96">
        <f>_xlfn.MAXIFS('Details local delivery'!AA:AA,'Details local delivery'!B:B,A2481)</f>
        <v>0</v>
      </c>
      <c r="M2481" s="96">
        <f>_xlfn.MAXIFS('Details local delivery'!AB:AB,'Details local delivery'!B:B,A2481)</f>
        <v>0</v>
      </c>
      <c r="N2481" s="104" t="e">
        <f t="shared" si="365"/>
        <v>#N/A</v>
      </c>
      <c r="O2481" s="104" t="e">
        <f t="shared" si="366"/>
        <v>#N/A</v>
      </c>
      <c r="P2481" s="99">
        <f t="shared" si="367"/>
        <v>0</v>
      </c>
      <c r="Q2481" s="100">
        <f t="shared" si="368"/>
        <v>0</v>
      </c>
      <c r="R2481" s="105" t="e">
        <f t="shared" si="369"/>
        <v>#DIV/0!</v>
      </c>
      <c r="S2481" s="101" t="e">
        <f t="shared" si="370"/>
        <v>#N/A</v>
      </c>
      <c r="T2481" s="102"/>
      <c r="U2481" s="107"/>
      <c r="V2481" s="5"/>
    </row>
    <row r="2482" spans="1:22" ht="15.6" hidden="1" x14ac:dyDescent="0.3">
      <c r="A2482" s="18"/>
      <c r="B2482" s="92" t="str">
        <f>+IFERROR(VLOOKUP(A2482,'Details local delivery'!B:C,2,0),"-")</f>
        <v>-</v>
      </c>
      <c r="C2482" s="93" t="str">
        <f t="shared" si="364"/>
        <v>-</v>
      </c>
      <c r="D2482" s="94" t="str">
        <f>+IFERROR(VLOOKUP(A2482,'Details local delivery'!B:E,4,0),"-")</f>
        <v>-</v>
      </c>
      <c r="E2482" s="94" t="e">
        <f>VLOOKUP(A2482,'Details local delivery'!B:L,11,0)</f>
        <v>#N/A</v>
      </c>
      <c r="F2482" s="94">
        <f>SUMIFS('Details local delivery'!M:M,'Details local delivery'!G:G,'RECAP Delivery Plan '!A2482)</f>
        <v>0</v>
      </c>
      <c r="G2482" s="94" t="e">
        <f>VLOOKUP(A2482,'Details local delivery'!B:J,9,0)</f>
        <v>#N/A</v>
      </c>
      <c r="H2482" s="95">
        <f>SUMIFS('Details local delivery'!K:K,'Details local delivery'!G:G,'RECAP Delivery Plan '!A2482)</f>
        <v>0</v>
      </c>
      <c r="I2482" s="96">
        <f>SUMIFS('Details local delivery'!Y:Y,'Details local delivery'!B:B,A:A)</f>
        <v>0</v>
      </c>
      <c r="J2482" s="97" t="e">
        <f>AVERAGEIFS('Details local delivery'!W:W,'Details local delivery'!B:B,A2482)</f>
        <v>#DIV/0!</v>
      </c>
      <c r="K2482" s="96">
        <f>_xlfn.MAXIFS('Details local delivery'!Z:Z,'Details local delivery'!B:B,A2482)</f>
        <v>0</v>
      </c>
      <c r="L2482" s="96">
        <f>_xlfn.MAXIFS('Details local delivery'!AA:AA,'Details local delivery'!B:B,A2482)</f>
        <v>0</v>
      </c>
      <c r="M2482" s="96">
        <f>_xlfn.MAXIFS('Details local delivery'!AB:AB,'Details local delivery'!B:B,A2482)</f>
        <v>0</v>
      </c>
      <c r="N2482" s="104" t="e">
        <f t="shared" si="365"/>
        <v>#N/A</v>
      </c>
      <c r="O2482" s="104" t="e">
        <f t="shared" si="366"/>
        <v>#N/A</v>
      </c>
      <c r="P2482" s="99">
        <f t="shared" si="367"/>
        <v>0</v>
      </c>
      <c r="Q2482" s="100">
        <f t="shared" si="368"/>
        <v>0</v>
      </c>
      <c r="R2482" s="105" t="e">
        <f t="shared" si="369"/>
        <v>#DIV/0!</v>
      </c>
      <c r="S2482" s="101" t="e">
        <f t="shared" si="370"/>
        <v>#N/A</v>
      </c>
      <c r="T2482" s="102"/>
      <c r="U2482" s="107"/>
      <c r="V2482" s="5"/>
    </row>
    <row r="2483" spans="1:22" ht="15.6" hidden="1" x14ac:dyDescent="0.3">
      <c r="A2483" s="18"/>
      <c r="B2483" s="92" t="str">
        <f>+IFERROR(VLOOKUP(A2483,'Details local delivery'!B:C,2,0),"-")</f>
        <v>-</v>
      </c>
      <c r="C2483" s="93" t="str">
        <f t="shared" si="364"/>
        <v>-</v>
      </c>
      <c r="D2483" s="94" t="str">
        <f>+IFERROR(VLOOKUP(A2483,'Details local delivery'!B:E,4,0),"-")</f>
        <v>-</v>
      </c>
      <c r="E2483" s="94" t="e">
        <f>VLOOKUP(A2483,'Details local delivery'!B:L,11,0)</f>
        <v>#N/A</v>
      </c>
      <c r="F2483" s="94">
        <f>SUMIFS('Details local delivery'!M:M,'Details local delivery'!G:G,'RECAP Delivery Plan '!A2483)</f>
        <v>0</v>
      </c>
      <c r="G2483" s="94" t="e">
        <f>VLOOKUP(A2483,'Details local delivery'!B:J,9,0)</f>
        <v>#N/A</v>
      </c>
      <c r="H2483" s="95">
        <f>SUMIFS('Details local delivery'!K:K,'Details local delivery'!G:G,'RECAP Delivery Plan '!A2483)</f>
        <v>0</v>
      </c>
      <c r="I2483" s="96">
        <f>SUMIFS('Details local delivery'!Y:Y,'Details local delivery'!B:B,A:A)</f>
        <v>0</v>
      </c>
      <c r="J2483" s="97" t="e">
        <f>AVERAGEIFS('Details local delivery'!W:W,'Details local delivery'!B:B,A2483)</f>
        <v>#DIV/0!</v>
      </c>
      <c r="K2483" s="96">
        <f>_xlfn.MAXIFS('Details local delivery'!Z:Z,'Details local delivery'!B:B,A2483)</f>
        <v>0</v>
      </c>
      <c r="L2483" s="96">
        <f>_xlfn.MAXIFS('Details local delivery'!AA:AA,'Details local delivery'!B:B,A2483)</f>
        <v>0</v>
      </c>
      <c r="M2483" s="96">
        <f>_xlfn.MAXIFS('Details local delivery'!AB:AB,'Details local delivery'!B:B,A2483)</f>
        <v>0</v>
      </c>
      <c r="N2483" s="104" t="e">
        <f t="shared" si="365"/>
        <v>#N/A</v>
      </c>
      <c r="O2483" s="104" t="e">
        <f t="shared" si="366"/>
        <v>#N/A</v>
      </c>
      <c r="P2483" s="99">
        <f t="shared" si="367"/>
        <v>0</v>
      </c>
      <c r="Q2483" s="100">
        <f t="shared" si="368"/>
        <v>0</v>
      </c>
      <c r="R2483" s="105" t="e">
        <f t="shared" si="369"/>
        <v>#DIV/0!</v>
      </c>
      <c r="S2483" s="101" t="e">
        <f t="shared" si="370"/>
        <v>#N/A</v>
      </c>
      <c r="T2483" s="102"/>
      <c r="U2483" s="107"/>
      <c r="V2483" s="5"/>
    </row>
    <row r="2484" spans="1:22" ht="15.6" hidden="1" x14ac:dyDescent="0.3">
      <c r="A2484" s="18"/>
      <c r="B2484" s="92" t="str">
        <f>+IFERROR(VLOOKUP(A2484,'Details local delivery'!B:C,2,0),"-")</f>
        <v>-</v>
      </c>
      <c r="C2484" s="93" t="str">
        <f t="shared" si="364"/>
        <v>-</v>
      </c>
      <c r="D2484" s="94" t="str">
        <f>+IFERROR(VLOOKUP(A2484,'Details local delivery'!B:E,4,0),"-")</f>
        <v>-</v>
      </c>
      <c r="E2484" s="94" t="e">
        <f>VLOOKUP(A2484,'Details local delivery'!B:L,11,0)</f>
        <v>#N/A</v>
      </c>
      <c r="F2484" s="94">
        <f>SUMIFS('Details local delivery'!M:M,'Details local delivery'!G:G,'RECAP Delivery Plan '!A2484)</f>
        <v>0</v>
      </c>
      <c r="G2484" s="94" t="e">
        <f>VLOOKUP(A2484,'Details local delivery'!B:J,9,0)</f>
        <v>#N/A</v>
      </c>
      <c r="H2484" s="95">
        <f>SUMIFS('Details local delivery'!K:K,'Details local delivery'!G:G,'RECAP Delivery Plan '!A2484)</f>
        <v>0</v>
      </c>
      <c r="I2484" s="96">
        <f>SUMIFS('Details local delivery'!Y:Y,'Details local delivery'!B:B,A:A)</f>
        <v>0</v>
      </c>
      <c r="J2484" s="97" t="e">
        <f>AVERAGEIFS('Details local delivery'!W:W,'Details local delivery'!B:B,A2484)</f>
        <v>#DIV/0!</v>
      </c>
      <c r="K2484" s="96">
        <f>_xlfn.MAXIFS('Details local delivery'!Z:Z,'Details local delivery'!B:B,A2484)</f>
        <v>0</v>
      </c>
      <c r="L2484" s="96">
        <f>_xlfn.MAXIFS('Details local delivery'!AA:AA,'Details local delivery'!B:B,A2484)</f>
        <v>0</v>
      </c>
      <c r="M2484" s="96">
        <f>_xlfn.MAXIFS('Details local delivery'!AB:AB,'Details local delivery'!B:B,A2484)</f>
        <v>0</v>
      </c>
      <c r="N2484" s="104" t="e">
        <f t="shared" si="365"/>
        <v>#N/A</v>
      </c>
      <c r="O2484" s="104" t="e">
        <f t="shared" si="366"/>
        <v>#N/A</v>
      </c>
      <c r="P2484" s="99">
        <f t="shared" si="367"/>
        <v>0</v>
      </c>
      <c r="Q2484" s="100">
        <f t="shared" si="368"/>
        <v>0</v>
      </c>
      <c r="R2484" s="105" t="e">
        <f t="shared" si="369"/>
        <v>#DIV/0!</v>
      </c>
      <c r="S2484" s="101" t="e">
        <f t="shared" si="370"/>
        <v>#N/A</v>
      </c>
      <c r="T2484" s="102"/>
      <c r="U2484" s="107"/>
      <c r="V2484" s="5"/>
    </row>
    <row r="2485" spans="1:22" ht="15.6" hidden="1" x14ac:dyDescent="0.3">
      <c r="A2485" s="18"/>
      <c r="B2485" s="92" t="str">
        <f>+IFERROR(VLOOKUP(A2485,'Details local delivery'!B:C,2,0),"-")</f>
        <v>-</v>
      </c>
      <c r="C2485" s="93" t="str">
        <f t="shared" si="364"/>
        <v>-</v>
      </c>
      <c r="D2485" s="94" t="str">
        <f>+IFERROR(VLOOKUP(A2485,'Details local delivery'!B:E,4,0),"-")</f>
        <v>-</v>
      </c>
      <c r="E2485" s="94" t="e">
        <f>VLOOKUP(A2485,'Details local delivery'!B:L,11,0)</f>
        <v>#N/A</v>
      </c>
      <c r="F2485" s="94">
        <f>SUMIFS('Details local delivery'!M:M,'Details local delivery'!G:G,'RECAP Delivery Plan '!A2485)</f>
        <v>0</v>
      </c>
      <c r="G2485" s="94" t="e">
        <f>VLOOKUP(A2485,'Details local delivery'!B:J,9,0)</f>
        <v>#N/A</v>
      </c>
      <c r="H2485" s="95">
        <f>SUMIFS('Details local delivery'!K:K,'Details local delivery'!G:G,'RECAP Delivery Plan '!A2485)</f>
        <v>0</v>
      </c>
      <c r="I2485" s="96">
        <f>SUMIFS('Details local delivery'!Y:Y,'Details local delivery'!B:B,A:A)</f>
        <v>0</v>
      </c>
      <c r="J2485" s="97" t="e">
        <f>AVERAGEIFS('Details local delivery'!W:W,'Details local delivery'!B:B,A2485)</f>
        <v>#DIV/0!</v>
      </c>
      <c r="K2485" s="96">
        <f>_xlfn.MAXIFS('Details local delivery'!Z:Z,'Details local delivery'!B:B,A2485)</f>
        <v>0</v>
      </c>
      <c r="L2485" s="96">
        <f>_xlfn.MAXIFS('Details local delivery'!AA:AA,'Details local delivery'!B:B,A2485)</f>
        <v>0</v>
      </c>
      <c r="M2485" s="96">
        <f>_xlfn.MAXIFS('Details local delivery'!AB:AB,'Details local delivery'!B:B,A2485)</f>
        <v>0</v>
      </c>
      <c r="N2485" s="104" t="e">
        <f t="shared" si="365"/>
        <v>#N/A</v>
      </c>
      <c r="O2485" s="104" t="e">
        <f t="shared" si="366"/>
        <v>#N/A</v>
      </c>
      <c r="P2485" s="99">
        <f t="shared" si="367"/>
        <v>0</v>
      </c>
      <c r="Q2485" s="100">
        <f t="shared" si="368"/>
        <v>0</v>
      </c>
      <c r="R2485" s="105" t="e">
        <f t="shared" si="369"/>
        <v>#DIV/0!</v>
      </c>
      <c r="S2485" s="101" t="e">
        <f t="shared" si="370"/>
        <v>#N/A</v>
      </c>
      <c r="T2485" s="102"/>
      <c r="U2485" s="107"/>
      <c r="V2485" s="5"/>
    </row>
    <row r="2486" spans="1:22" ht="15.6" hidden="1" x14ac:dyDescent="0.3">
      <c r="A2486" s="18"/>
      <c r="B2486" s="92" t="str">
        <f>+IFERROR(VLOOKUP(A2486,'Details local delivery'!B:C,2,0),"-")</f>
        <v>-</v>
      </c>
      <c r="C2486" s="93" t="str">
        <f t="shared" si="364"/>
        <v>-</v>
      </c>
      <c r="D2486" s="94" t="str">
        <f>+IFERROR(VLOOKUP(A2486,'Details local delivery'!B:E,4,0),"-")</f>
        <v>-</v>
      </c>
      <c r="E2486" s="94" t="e">
        <f>VLOOKUP(A2486,'Details local delivery'!B:L,11,0)</f>
        <v>#N/A</v>
      </c>
      <c r="F2486" s="94">
        <f>SUMIFS('Details local delivery'!M:M,'Details local delivery'!G:G,'RECAP Delivery Plan '!A2486)</f>
        <v>0</v>
      </c>
      <c r="G2486" s="94" t="e">
        <f>VLOOKUP(A2486,'Details local delivery'!B:J,9,0)</f>
        <v>#N/A</v>
      </c>
      <c r="H2486" s="95">
        <f>SUMIFS('Details local delivery'!K:K,'Details local delivery'!G:G,'RECAP Delivery Plan '!A2486)</f>
        <v>0</v>
      </c>
      <c r="I2486" s="96">
        <f>SUMIFS('Details local delivery'!Y:Y,'Details local delivery'!B:B,A:A)</f>
        <v>0</v>
      </c>
      <c r="J2486" s="97" t="e">
        <f>AVERAGEIFS('Details local delivery'!W:W,'Details local delivery'!B:B,A2486)</f>
        <v>#DIV/0!</v>
      </c>
      <c r="K2486" s="96">
        <f>_xlfn.MAXIFS('Details local delivery'!Z:Z,'Details local delivery'!B:B,A2486)</f>
        <v>0</v>
      </c>
      <c r="L2486" s="96">
        <f>_xlfn.MAXIFS('Details local delivery'!AA:AA,'Details local delivery'!B:B,A2486)</f>
        <v>0</v>
      </c>
      <c r="M2486" s="96">
        <f>_xlfn.MAXIFS('Details local delivery'!AB:AB,'Details local delivery'!B:B,A2486)</f>
        <v>0</v>
      </c>
      <c r="N2486" s="104" t="e">
        <f t="shared" si="365"/>
        <v>#N/A</v>
      </c>
      <c r="O2486" s="104" t="e">
        <f t="shared" si="366"/>
        <v>#N/A</v>
      </c>
      <c r="P2486" s="99">
        <f t="shared" si="367"/>
        <v>0</v>
      </c>
      <c r="Q2486" s="100">
        <f t="shared" si="368"/>
        <v>0</v>
      </c>
      <c r="R2486" s="105" t="e">
        <f t="shared" si="369"/>
        <v>#DIV/0!</v>
      </c>
      <c r="S2486" s="101" t="e">
        <f t="shared" si="370"/>
        <v>#N/A</v>
      </c>
      <c r="T2486" s="102"/>
      <c r="U2486" s="107"/>
      <c r="V2486" s="5"/>
    </row>
    <row r="2487" spans="1:22" ht="15.6" hidden="1" x14ac:dyDescent="0.3">
      <c r="A2487" s="18"/>
      <c r="B2487" s="92" t="str">
        <f>+IFERROR(VLOOKUP(A2487,'Details local delivery'!B:C,2,0),"-")</f>
        <v>-</v>
      </c>
      <c r="C2487" s="93" t="str">
        <f t="shared" si="364"/>
        <v>-</v>
      </c>
      <c r="D2487" s="94" t="str">
        <f>+IFERROR(VLOOKUP(A2487,'Details local delivery'!B:E,4,0),"-")</f>
        <v>-</v>
      </c>
      <c r="E2487" s="94" t="e">
        <f>VLOOKUP(A2487,'Details local delivery'!B:L,11,0)</f>
        <v>#N/A</v>
      </c>
      <c r="F2487" s="94">
        <f>SUMIFS('Details local delivery'!M:M,'Details local delivery'!G:G,'RECAP Delivery Plan '!A2487)</f>
        <v>0</v>
      </c>
      <c r="G2487" s="94" t="e">
        <f>VLOOKUP(A2487,'Details local delivery'!B:J,9,0)</f>
        <v>#N/A</v>
      </c>
      <c r="H2487" s="95">
        <f>SUMIFS('Details local delivery'!K:K,'Details local delivery'!G:G,'RECAP Delivery Plan '!A2487)</f>
        <v>0</v>
      </c>
      <c r="I2487" s="96">
        <f>SUMIFS('Details local delivery'!Y:Y,'Details local delivery'!B:B,A:A)</f>
        <v>0</v>
      </c>
      <c r="J2487" s="97" t="e">
        <f>AVERAGEIFS('Details local delivery'!W:W,'Details local delivery'!B:B,A2487)</f>
        <v>#DIV/0!</v>
      </c>
      <c r="K2487" s="96">
        <f>_xlfn.MAXIFS('Details local delivery'!Z:Z,'Details local delivery'!B:B,A2487)</f>
        <v>0</v>
      </c>
      <c r="L2487" s="96">
        <f>_xlfn.MAXIFS('Details local delivery'!AA:AA,'Details local delivery'!B:B,A2487)</f>
        <v>0</v>
      </c>
      <c r="M2487" s="96">
        <f>_xlfn.MAXIFS('Details local delivery'!AB:AB,'Details local delivery'!B:B,A2487)</f>
        <v>0</v>
      </c>
      <c r="N2487" s="104" t="e">
        <f t="shared" si="365"/>
        <v>#N/A</v>
      </c>
      <c r="O2487" s="104" t="e">
        <f t="shared" si="366"/>
        <v>#N/A</v>
      </c>
      <c r="P2487" s="99">
        <f t="shared" si="367"/>
        <v>0</v>
      </c>
      <c r="Q2487" s="100">
        <f t="shared" si="368"/>
        <v>0</v>
      </c>
      <c r="R2487" s="105" t="e">
        <f t="shared" si="369"/>
        <v>#DIV/0!</v>
      </c>
      <c r="S2487" s="101" t="e">
        <f t="shared" si="370"/>
        <v>#N/A</v>
      </c>
      <c r="T2487" s="102"/>
      <c r="U2487" s="107"/>
      <c r="V2487" s="5"/>
    </row>
    <row r="2488" spans="1:22" ht="15.6" hidden="1" x14ac:dyDescent="0.3">
      <c r="A2488" s="18"/>
      <c r="B2488" s="92" t="str">
        <f>+IFERROR(VLOOKUP(A2488,'Details local delivery'!B:C,2,0),"-")</f>
        <v>-</v>
      </c>
      <c r="C2488" s="93" t="str">
        <f t="shared" si="364"/>
        <v>-</v>
      </c>
      <c r="D2488" s="94" t="str">
        <f>+IFERROR(VLOOKUP(A2488,'Details local delivery'!B:E,4,0),"-")</f>
        <v>-</v>
      </c>
      <c r="E2488" s="94" t="e">
        <f>VLOOKUP(A2488,'Details local delivery'!B:L,11,0)</f>
        <v>#N/A</v>
      </c>
      <c r="F2488" s="94">
        <f>SUMIFS('Details local delivery'!M:M,'Details local delivery'!G:G,'RECAP Delivery Plan '!A2488)</f>
        <v>0</v>
      </c>
      <c r="G2488" s="94" t="e">
        <f>VLOOKUP(A2488,'Details local delivery'!B:J,9,0)</f>
        <v>#N/A</v>
      </c>
      <c r="H2488" s="95">
        <f>SUMIFS('Details local delivery'!K:K,'Details local delivery'!G:G,'RECAP Delivery Plan '!A2488)</f>
        <v>0</v>
      </c>
      <c r="I2488" s="96">
        <f>SUMIFS('Details local delivery'!Y:Y,'Details local delivery'!B:B,A:A)</f>
        <v>0</v>
      </c>
      <c r="J2488" s="97" t="e">
        <f>AVERAGEIFS('Details local delivery'!W:W,'Details local delivery'!B:B,A2488)</f>
        <v>#DIV/0!</v>
      </c>
      <c r="K2488" s="96">
        <f>_xlfn.MAXIFS('Details local delivery'!Z:Z,'Details local delivery'!B:B,A2488)</f>
        <v>0</v>
      </c>
      <c r="L2488" s="96">
        <f>_xlfn.MAXIFS('Details local delivery'!AA:AA,'Details local delivery'!B:B,A2488)</f>
        <v>0</v>
      </c>
      <c r="M2488" s="96">
        <f>_xlfn.MAXIFS('Details local delivery'!AB:AB,'Details local delivery'!B:B,A2488)</f>
        <v>0</v>
      </c>
      <c r="N2488" s="104" t="e">
        <f t="shared" si="365"/>
        <v>#N/A</v>
      </c>
      <c r="O2488" s="104" t="e">
        <f t="shared" si="366"/>
        <v>#N/A</v>
      </c>
      <c r="P2488" s="99">
        <f t="shared" si="367"/>
        <v>0</v>
      </c>
      <c r="Q2488" s="100">
        <f t="shared" si="368"/>
        <v>0</v>
      </c>
      <c r="R2488" s="105" t="e">
        <f t="shared" si="369"/>
        <v>#DIV/0!</v>
      </c>
      <c r="S2488" s="101" t="e">
        <f t="shared" si="370"/>
        <v>#N/A</v>
      </c>
      <c r="T2488" s="102"/>
      <c r="U2488" s="107"/>
      <c r="V2488" s="5"/>
    </row>
    <row r="2489" spans="1:22" ht="15.6" hidden="1" x14ac:dyDescent="0.3">
      <c r="A2489" s="18"/>
      <c r="B2489" s="92" t="str">
        <f>+IFERROR(VLOOKUP(A2489,'Details local delivery'!B:C,2,0),"-")</f>
        <v>-</v>
      </c>
      <c r="C2489" s="93" t="str">
        <f t="shared" ref="C2489:C2552" si="371">B2489</f>
        <v>-</v>
      </c>
      <c r="D2489" s="94" t="str">
        <f>+IFERROR(VLOOKUP(A2489,'Details local delivery'!B:E,4,0),"-")</f>
        <v>-</v>
      </c>
      <c r="E2489" s="94" t="e">
        <f>VLOOKUP(A2489,'Details local delivery'!B:L,11,0)</f>
        <v>#N/A</v>
      </c>
      <c r="F2489" s="94">
        <f>SUMIFS('Details local delivery'!M:M,'Details local delivery'!G:G,'RECAP Delivery Plan '!A2489)</f>
        <v>0</v>
      </c>
      <c r="G2489" s="94" t="e">
        <f>VLOOKUP(A2489,'Details local delivery'!B:J,9,0)</f>
        <v>#N/A</v>
      </c>
      <c r="H2489" s="95">
        <f>SUMIFS('Details local delivery'!K:K,'Details local delivery'!G:G,'RECAP Delivery Plan '!A2489)</f>
        <v>0</v>
      </c>
      <c r="I2489" s="96">
        <f>SUMIFS('Details local delivery'!Y:Y,'Details local delivery'!B:B,A:A)</f>
        <v>0</v>
      </c>
      <c r="J2489" s="97" t="e">
        <f>AVERAGEIFS('Details local delivery'!W:W,'Details local delivery'!B:B,A2489)</f>
        <v>#DIV/0!</v>
      </c>
      <c r="K2489" s="96">
        <f>_xlfn.MAXIFS('Details local delivery'!Z:Z,'Details local delivery'!B:B,A2489)</f>
        <v>0</v>
      </c>
      <c r="L2489" s="96">
        <f>_xlfn.MAXIFS('Details local delivery'!AA:AA,'Details local delivery'!B:B,A2489)</f>
        <v>0</v>
      </c>
      <c r="M2489" s="96">
        <f>_xlfn.MAXIFS('Details local delivery'!AB:AB,'Details local delivery'!B:B,A2489)</f>
        <v>0</v>
      </c>
      <c r="N2489" s="104" t="e">
        <f t="shared" ref="N2489:N2552" si="372">+F2489/E2489</f>
        <v>#N/A</v>
      </c>
      <c r="O2489" s="104" t="e">
        <f t="shared" ref="O2489:O2552" si="373">+H2489/G2489</f>
        <v>#N/A</v>
      </c>
      <c r="P2489" s="99">
        <f t="shared" ref="P2489:P2552" si="374">K2489+L2489+M2489</f>
        <v>0</v>
      </c>
      <c r="Q2489" s="100">
        <f t="shared" ref="Q2489:Q2552" si="375">P2489+I2489</f>
        <v>0</v>
      </c>
      <c r="R2489" s="105" t="e">
        <f t="shared" ref="R2489:R2552" si="376">Q2489/P2489</f>
        <v>#DIV/0!</v>
      </c>
      <c r="S2489" s="101" t="e">
        <f t="shared" ref="S2489:S2552" si="377">MAX(N2489,O2489)</f>
        <v>#N/A</v>
      </c>
      <c r="T2489" s="102"/>
      <c r="U2489" s="107"/>
      <c r="V2489" s="5"/>
    </row>
    <row r="2490" spans="1:22" ht="15.6" hidden="1" x14ac:dyDescent="0.3">
      <c r="A2490" s="18"/>
      <c r="B2490" s="92" t="str">
        <f>+IFERROR(VLOOKUP(A2490,'Details local delivery'!B:C,2,0),"-")</f>
        <v>-</v>
      </c>
      <c r="C2490" s="93" t="str">
        <f t="shared" si="371"/>
        <v>-</v>
      </c>
      <c r="D2490" s="94" t="str">
        <f>+IFERROR(VLOOKUP(A2490,'Details local delivery'!B:E,4,0),"-")</f>
        <v>-</v>
      </c>
      <c r="E2490" s="94" t="e">
        <f>VLOOKUP(A2490,'Details local delivery'!B:L,11,0)</f>
        <v>#N/A</v>
      </c>
      <c r="F2490" s="94">
        <f>SUMIFS('Details local delivery'!M:M,'Details local delivery'!G:G,'RECAP Delivery Plan '!A2490)</f>
        <v>0</v>
      </c>
      <c r="G2490" s="94" t="e">
        <f>VLOOKUP(A2490,'Details local delivery'!B:J,9,0)</f>
        <v>#N/A</v>
      </c>
      <c r="H2490" s="95">
        <f>SUMIFS('Details local delivery'!K:K,'Details local delivery'!G:G,'RECAP Delivery Plan '!A2490)</f>
        <v>0</v>
      </c>
      <c r="I2490" s="96">
        <f>SUMIFS('Details local delivery'!Y:Y,'Details local delivery'!B:B,A:A)</f>
        <v>0</v>
      </c>
      <c r="J2490" s="97" t="e">
        <f>AVERAGEIFS('Details local delivery'!W:W,'Details local delivery'!B:B,A2490)</f>
        <v>#DIV/0!</v>
      </c>
      <c r="K2490" s="96">
        <f>_xlfn.MAXIFS('Details local delivery'!Z:Z,'Details local delivery'!B:B,A2490)</f>
        <v>0</v>
      </c>
      <c r="L2490" s="96">
        <f>_xlfn.MAXIFS('Details local delivery'!AA:AA,'Details local delivery'!B:B,A2490)</f>
        <v>0</v>
      </c>
      <c r="M2490" s="96">
        <f>_xlfn.MAXIFS('Details local delivery'!AB:AB,'Details local delivery'!B:B,A2490)</f>
        <v>0</v>
      </c>
      <c r="N2490" s="104" t="e">
        <f t="shared" si="372"/>
        <v>#N/A</v>
      </c>
      <c r="O2490" s="104" t="e">
        <f t="shared" si="373"/>
        <v>#N/A</v>
      </c>
      <c r="P2490" s="99">
        <f t="shared" si="374"/>
        <v>0</v>
      </c>
      <c r="Q2490" s="100">
        <f t="shared" si="375"/>
        <v>0</v>
      </c>
      <c r="R2490" s="105" t="e">
        <f t="shared" si="376"/>
        <v>#DIV/0!</v>
      </c>
      <c r="S2490" s="101" t="e">
        <f t="shared" si="377"/>
        <v>#N/A</v>
      </c>
      <c r="T2490" s="102"/>
      <c r="U2490" s="107"/>
      <c r="V2490" s="5"/>
    </row>
    <row r="2491" spans="1:22" ht="15.6" hidden="1" x14ac:dyDescent="0.3">
      <c r="A2491" s="18"/>
      <c r="B2491" s="92" t="str">
        <f>+IFERROR(VLOOKUP(A2491,'Details local delivery'!B:C,2,0),"-")</f>
        <v>-</v>
      </c>
      <c r="C2491" s="93" t="str">
        <f t="shared" si="371"/>
        <v>-</v>
      </c>
      <c r="D2491" s="94" t="str">
        <f>+IFERROR(VLOOKUP(A2491,'Details local delivery'!B:E,4,0),"-")</f>
        <v>-</v>
      </c>
      <c r="E2491" s="94" t="e">
        <f>VLOOKUP(A2491,'Details local delivery'!B:L,11,0)</f>
        <v>#N/A</v>
      </c>
      <c r="F2491" s="94">
        <f>SUMIFS('Details local delivery'!M:M,'Details local delivery'!G:G,'RECAP Delivery Plan '!A2491)</f>
        <v>0</v>
      </c>
      <c r="G2491" s="94" t="e">
        <f>VLOOKUP(A2491,'Details local delivery'!B:J,9,0)</f>
        <v>#N/A</v>
      </c>
      <c r="H2491" s="95">
        <f>SUMIFS('Details local delivery'!K:K,'Details local delivery'!G:G,'RECAP Delivery Plan '!A2491)</f>
        <v>0</v>
      </c>
      <c r="I2491" s="96">
        <f>SUMIFS('Details local delivery'!Y:Y,'Details local delivery'!B:B,A:A)</f>
        <v>0</v>
      </c>
      <c r="J2491" s="97" t="e">
        <f>AVERAGEIFS('Details local delivery'!W:W,'Details local delivery'!B:B,A2491)</f>
        <v>#DIV/0!</v>
      </c>
      <c r="K2491" s="96">
        <f>_xlfn.MAXIFS('Details local delivery'!Z:Z,'Details local delivery'!B:B,A2491)</f>
        <v>0</v>
      </c>
      <c r="L2491" s="96">
        <f>_xlfn.MAXIFS('Details local delivery'!AA:AA,'Details local delivery'!B:B,A2491)</f>
        <v>0</v>
      </c>
      <c r="M2491" s="96">
        <f>_xlfn.MAXIFS('Details local delivery'!AB:AB,'Details local delivery'!B:B,A2491)</f>
        <v>0</v>
      </c>
      <c r="N2491" s="104" t="e">
        <f t="shared" si="372"/>
        <v>#N/A</v>
      </c>
      <c r="O2491" s="104" t="e">
        <f t="shared" si="373"/>
        <v>#N/A</v>
      </c>
      <c r="P2491" s="99">
        <f t="shared" si="374"/>
        <v>0</v>
      </c>
      <c r="Q2491" s="100">
        <f t="shared" si="375"/>
        <v>0</v>
      </c>
      <c r="R2491" s="105" t="e">
        <f t="shared" si="376"/>
        <v>#DIV/0!</v>
      </c>
      <c r="S2491" s="101" t="e">
        <f t="shared" si="377"/>
        <v>#N/A</v>
      </c>
      <c r="T2491" s="102"/>
      <c r="U2491" s="107"/>
      <c r="V2491" s="5"/>
    </row>
    <row r="2492" spans="1:22" ht="15.6" hidden="1" x14ac:dyDescent="0.3">
      <c r="A2492" s="18"/>
      <c r="B2492" s="92" t="str">
        <f>+IFERROR(VLOOKUP(A2492,'Details local delivery'!B:C,2,0),"-")</f>
        <v>-</v>
      </c>
      <c r="C2492" s="93" t="str">
        <f t="shared" si="371"/>
        <v>-</v>
      </c>
      <c r="D2492" s="94" t="str">
        <f>+IFERROR(VLOOKUP(A2492,'Details local delivery'!B:E,4,0),"-")</f>
        <v>-</v>
      </c>
      <c r="E2492" s="94" t="e">
        <f>VLOOKUP(A2492,'Details local delivery'!B:L,11,0)</f>
        <v>#N/A</v>
      </c>
      <c r="F2492" s="94">
        <f>SUMIFS('Details local delivery'!M:M,'Details local delivery'!G:G,'RECAP Delivery Plan '!A2492)</f>
        <v>0</v>
      </c>
      <c r="G2492" s="94" t="e">
        <f>VLOOKUP(A2492,'Details local delivery'!B:J,9,0)</f>
        <v>#N/A</v>
      </c>
      <c r="H2492" s="95">
        <f>SUMIFS('Details local delivery'!K:K,'Details local delivery'!G:G,'RECAP Delivery Plan '!A2492)</f>
        <v>0</v>
      </c>
      <c r="I2492" s="96">
        <f>SUMIFS('Details local delivery'!Y:Y,'Details local delivery'!B:B,A:A)</f>
        <v>0</v>
      </c>
      <c r="J2492" s="97" t="e">
        <f>AVERAGEIFS('Details local delivery'!W:W,'Details local delivery'!B:B,A2492)</f>
        <v>#DIV/0!</v>
      </c>
      <c r="K2492" s="96">
        <f>_xlfn.MAXIFS('Details local delivery'!Z:Z,'Details local delivery'!B:B,A2492)</f>
        <v>0</v>
      </c>
      <c r="L2492" s="96">
        <f>_xlfn.MAXIFS('Details local delivery'!AA:AA,'Details local delivery'!B:B,A2492)</f>
        <v>0</v>
      </c>
      <c r="M2492" s="96">
        <f>_xlfn.MAXIFS('Details local delivery'!AB:AB,'Details local delivery'!B:B,A2492)</f>
        <v>0</v>
      </c>
      <c r="N2492" s="104" t="e">
        <f t="shared" si="372"/>
        <v>#N/A</v>
      </c>
      <c r="O2492" s="104" t="e">
        <f t="shared" si="373"/>
        <v>#N/A</v>
      </c>
      <c r="P2492" s="99">
        <f t="shared" si="374"/>
        <v>0</v>
      </c>
      <c r="Q2492" s="100">
        <f t="shared" si="375"/>
        <v>0</v>
      </c>
      <c r="R2492" s="105" t="e">
        <f t="shared" si="376"/>
        <v>#DIV/0!</v>
      </c>
      <c r="S2492" s="101" t="e">
        <f t="shared" si="377"/>
        <v>#N/A</v>
      </c>
      <c r="T2492" s="102"/>
      <c r="U2492" s="107"/>
      <c r="V2492" s="5"/>
    </row>
    <row r="2493" spans="1:22" ht="15.6" hidden="1" x14ac:dyDescent="0.3">
      <c r="A2493" s="18"/>
      <c r="B2493" s="92" t="str">
        <f>+IFERROR(VLOOKUP(A2493,'Details local delivery'!B:C,2,0),"-")</f>
        <v>-</v>
      </c>
      <c r="C2493" s="93" t="str">
        <f t="shared" si="371"/>
        <v>-</v>
      </c>
      <c r="D2493" s="94" t="str">
        <f>+IFERROR(VLOOKUP(A2493,'Details local delivery'!B:E,4,0),"-")</f>
        <v>-</v>
      </c>
      <c r="E2493" s="94" t="e">
        <f>VLOOKUP(A2493,'Details local delivery'!B:L,11,0)</f>
        <v>#N/A</v>
      </c>
      <c r="F2493" s="94">
        <f>SUMIFS('Details local delivery'!M:M,'Details local delivery'!G:G,'RECAP Delivery Plan '!A2493)</f>
        <v>0</v>
      </c>
      <c r="G2493" s="94" t="e">
        <f>VLOOKUP(A2493,'Details local delivery'!B:J,9,0)</f>
        <v>#N/A</v>
      </c>
      <c r="H2493" s="95">
        <f>SUMIFS('Details local delivery'!K:K,'Details local delivery'!G:G,'RECAP Delivery Plan '!A2493)</f>
        <v>0</v>
      </c>
      <c r="I2493" s="96">
        <f>SUMIFS('Details local delivery'!Y:Y,'Details local delivery'!B:B,A:A)</f>
        <v>0</v>
      </c>
      <c r="J2493" s="97" t="e">
        <f>AVERAGEIFS('Details local delivery'!W:W,'Details local delivery'!B:B,A2493)</f>
        <v>#DIV/0!</v>
      </c>
      <c r="K2493" s="96">
        <f>_xlfn.MAXIFS('Details local delivery'!Z:Z,'Details local delivery'!B:B,A2493)</f>
        <v>0</v>
      </c>
      <c r="L2493" s="96">
        <f>_xlfn.MAXIFS('Details local delivery'!AA:AA,'Details local delivery'!B:B,A2493)</f>
        <v>0</v>
      </c>
      <c r="M2493" s="96">
        <f>_xlfn.MAXIFS('Details local delivery'!AB:AB,'Details local delivery'!B:B,A2493)</f>
        <v>0</v>
      </c>
      <c r="N2493" s="104" t="e">
        <f t="shared" si="372"/>
        <v>#N/A</v>
      </c>
      <c r="O2493" s="104" t="e">
        <f t="shared" si="373"/>
        <v>#N/A</v>
      </c>
      <c r="P2493" s="99">
        <f t="shared" si="374"/>
        <v>0</v>
      </c>
      <c r="Q2493" s="100">
        <f t="shared" si="375"/>
        <v>0</v>
      </c>
      <c r="R2493" s="105" t="e">
        <f t="shared" si="376"/>
        <v>#DIV/0!</v>
      </c>
      <c r="S2493" s="101" t="e">
        <f t="shared" si="377"/>
        <v>#N/A</v>
      </c>
      <c r="T2493" s="102"/>
      <c r="U2493" s="107"/>
      <c r="V2493" s="5"/>
    </row>
    <row r="2494" spans="1:22" ht="15.6" hidden="1" x14ac:dyDescent="0.3">
      <c r="A2494" s="18"/>
      <c r="B2494" s="92" t="str">
        <f>+IFERROR(VLOOKUP(A2494,'Details local delivery'!B:C,2,0),"-")</f>
        <v>-</v>
      </c>
      <c r="C2494" s="93" t="str">
        <f t="shared" si="371"/>
        <v>-</v>
      </c>
      <c r="D2494" s="94" t="str">
        <f>+IFERROR(VLOOKUP(A2494,'Details local delivery'!B:E,4,0),"-")</f>
        <v>-</v>
      </c>
      <c r="E2494" s="94" t="e">
        <f>VLOOKUP(A2494,'Details local delivery'!B:L,11,0)</f>
        <v>#N/A</v>
      </c>
      <c r="F2494" s="94">
        <f>SUMIFS('Details local delivery'!M:M,'Details local delivery'!G:G,'RECAP Delivery Plan '!A2494)</f>
        <v>0</v>
      </c>
      <c r="G2494" s="94" t="e">
        <f>VLOOKUP(A2494,'Details local delivery'!B:J,9,0)</f>
        <v>#N/A</v>
      </c>
      <c r="H2494" s="95">
        <f>SUMIFS('Details local delivery'!K:K,'Details local delivery'!G:G,'RECAP Delivery Plan '!A2494)</f>
        <v>0</v>
      </c>
      <c r="I2494" s="96">
        <f>SUMIFS('Details local delivery'!Y:Y,'Details local delivery'!B:B,A:A)</f>
        <v>0</v>
      </c>
      <c r="J2494" s="97" t="e">
        <f>AVERAGEIFS('Details local delivery'!W:W,'Details local delivery'!B:B,A2494)</f>
        <v>#DIV/0!</v>
      </c>
      <c r="K2494" s="96">
        <f>_xlfn.MAXIFS('Details local delivery'!Z:Z,'Details local delivery'!B:B,A2494)</f>
        <v>0</v>
      </c>
      <c r="L2494" s="96">
        <f>_xlfn.MAXIFS('Details local delivery'!AA:AA,'Details local delivery'!B:B,A2494)</f>
        <v>0</v>
      </c>
      <c r="M2494" s="96">
        <f>_xlfn.MAXIFS('Details local delivery'!AB:AB,'Details local delivery'!B:B,A2494)</f>
        <v>0</v>
      </c>
      <c r="N2494" s="104" t="e">
        <f t="shared" si="372"/>
        <v>#N/A</v>
      </c>
      <c r="O2494" s="104" t="e">
        <f t="shared" si="373"/>
        <v>#N/A</v>
      </c>
      <c r="P2494" s="99">
        <f t="shared" si="374"/>
        <v>0</v>
      </c>
      <c r="Q2494" s="100">
        <f t="shared" si="375"/>
        <v>0</v>
      </c>
      <c r="R2494" s="105" t="e">
        <f t="shared" si="376"/>
        <v>#DIV/0!</v>
      </c>
      <c r="S2494" s="101" t="e">
        <f t="shared" si="377"/>
        <v>#N/A</v>
      </c>
      <c r="T2494" s="102"/>
      <c r="U2494" s="107"/>
      <c r="V2494" s="5"/>
    </row>
    <row r="2495" spans="1:22" ht="15.6" hidden="1" x14ac:dyDescent="0.3">
      <c r="A2495" s="18"/>
      <c r="B2495" s="92" t="str">
        <f>+IFERROR(VLOOKUP(A2495,'Details local delivery'!B:C,2,0),"-")</f>
        <v>-</v>
      </c>
      <c r="C2495" s="93" t="str">
        <f t="shared" si="371"/>
        <v>-</v>
      </c>
      <c r="D2495" s="94" t="str">
        <f>+IFERROR(VLOOKUP(A2495,'Details local delivery'!B:E,4,0),"-")</f>
        <v>-</v>
      </c>
      <c r="E2495" s="94" t="e">
        <f>VLOOKUP(A2495,'Details local delivery'!B:L,11,0)</f>
        <v>#N/A</v>
      </c>
      <c r="F2495" s="94">
        <f>SUMIFS('Details local delivery'!M:M,'Details local delivery'!G:G,'RECAP Delivery Plan '!A2495)</f>
        <v>0</v>
      </c>
      <c r="G2495" s="94" t="e">
        <f>VLOOKUP(A2495,'Details local delivery'!B:J,9,0)</f>
        <v>#N/A</v>
      </c>
      <c r="H2495" s="95">
        <f>SUMIFS('Details local delivery'!K:K,'Details local delivery'!G:G,'RECAP Delivery Plan '!A2495)</f>
        <v>0</v>
      </c>
      <c r="I2495" s="96">
        <f>SUMIFS('Details local delivery'!Y:Y,'Details local delivery'!B:B,A:A)</f>
        <v>0</v>
      </c>
      <c r="J2495" s="97" t="e">
        <f>AVERAGEIFS('Details local delivery'!W:W,'Details local delivery'!B:B,A2495)</f>
        <v>#DIV/0!</v>
      </c>
      <c r="K2495" s="96">
        <f>_xlfn.MAXIFS('Details local delivery'!Z:Z,'Details local delivery'!B:B,A2495)</f>
        <v>0</v>
      </c>
      <c r="L2495" s="96">
        <f>_xlfn.MAXIFS('Details local delivery'!AA:AA,'Details local delivery'!B:B,A2495)</f>
        <v>0</v>
      </c>
      <c r="M2495" s="96">
        <f>_xlfn.MAXIFS('Details local delivery'!AB:AB,'Details local delivery'!B:B,A2495)</f>
        <v>0</v>
      </c>
      <c r="N2495" s="104" t="e">
        <f t="shared" si="372"/>
        <v>#N/A</v>
      </c>
      <c r="O2495" s="104" t="e">
        <f t="shared" si="373"/>
        <v>#N/A</v>
      </c>
      <c r="P2495" s="99">
        <f t="shared" si="374"/>
        <v>0</v>
      </c>
      <c r="Q2495" s="100">
        <f t="shared" si="375"/>
        <v>0</v>
      </c>
      <c r="R2495" s="105" t="e">
        <f t="shared" si="376"/>
        <v>#DIV/0!</v>
      </c>
      <c r="S2495" s="101" t="e">
        <f t="shared" si="377"/>
        <v>#N/A</v>
      </c>
      <c r="T2495" s="102"/>
      <c r="U2495" s="107"/>
      <c r="V2495" s="5"/>
    </row>
    <row r="2496" spans="1:22" ht="15.6" hidden="1" x14ac:dyDescent="0.3">
      <c r="A2496" s="18"/>
      <c r="B2496" s="92" t="str">
        <f>+IFERROR(VLOOKUP(A2496,'Details local delivery'!B:C,2,0),"-")</f>
        <v>-</v>
      </c>
      <c r="C2496" s="93" t="str">
        <f t="shared" si="371"/>
        <v>-</v>
      </c>
      <c r="D2496" s="94" t="str">
        <f>+IFERROR(VLOOKUP(A2496,'Details local delivery'!B:E,4,0),"-")</f>
        <v>-</v>
      </c>
      <c r="E2496" s="94" t="e">
        <f>VLOOKUP(A2496,'Details local delivery'!B:L,11,0)</f>
        <v>#N/A</v>
      </c>
      <c r="F2496" s="94">
        <f>SUMIFS('Details local delivery'!M:M,'Details local delivery'!G:G,'RECAP Delivery Plan '!A2496)</f>
        <v>0</v>
      </c>
      <c r="G2496" s="94" t="e">
        <f>VLOOKUP(A2496,'Details local delivery'!B:J,9,0)</f>
        <v>#N/A</v>
      </c>
      <c r="H2496" s="95">
        <f>SUMIFS('Details local delivery'!K:K,'Details local delivery'!G:G,'RECAP Delivery Plan '!A2496)</f>
        <v>0</v>
      </c>
      <c r="I2496" s="96">
        <f>SUMIFS('Details local delivery'!Y:Y,'Details local delivery'!B:B,A:A)</f>
        <v>0</v>
      </c>
      <c r="J2496" s="97" t="e">
        <f>AVERAGEIFS('Details local delivery'!W:W,'Details local delivery'!B:B,A2496)</f>
        <v>#DIV/0!</v>
      </c>
      <c r="K2496" s="96">
        <f>_xlfn.MAXIFS('Details local delivery'!Z:Z,'Details local delivery'!B:B,A2496)</f>
        <v>0</v>
      </c>
      <c r="L2496" s="96">
        <f>_xlfn.MAXIFS('Details local delivery'!AA:AA,'Details local delivery'!B:B,A2496)</f>
        <v>0</v>
      </c>
      <c r="M2496" s="96">
        <f>_xlfn.MAXIFS('Details local delivery'!AB:AB,'Details local delivery'!B:B,A2496)</f>
        <v>0</v>
      </c>
      <c r="N2496" s="104" t="e">
        <f t="shared" si="372"/>
        <v>#N/A</v>
      </c>
      <c r="O2496" s="104" t="e">
        <f t="shared" si="373"/>
        <v>#N/A</v>
      </c>
      <c r="P2496" s="99">
        <f t="shared" si="374"/>
        <v>0</v>
      </c>
      <c r="Q2496" s="100">
        <f t="shared" si="375"/>
        <v>0</v>
      </c>
      <c r="R2496" s="105" t="e">
        <f t="shared" si="376"/>
        <v>#DIV/0!</v>
      </c>
      <c r="S2496" s="101" t="e">
        <f t="shared" si="377"/>
        <v>#N/A</v>
      </c>
      <c r="T2496" s="102"/>
      <c r="U2496" s="107"/>
      <c r="V2496" s="5"/>
    </row>
    <row r="2497" spans="1:22" ht="15.6" hidden="1" x14ac:dyDescent="0.3">
      <c r="A2497" s="18"/>
      <c r="B2497" s="92" t="str">
        <f>+IFERROR(VLOOKUP(A2497,'Details local delivery'!B:C,2,0),"-")</f>
        <v>-</v>
      </c>
      <c r="C2497" s="93" t="str">
        <f t="shared" si="371"/>
        <v>-</v>
      </c>
      <c r="D2497" s="94" t="str">
        <f>+IFERROR(VLOOKUP(A2497,'Details local delivery'!B:E,4,0),"-")</f>
        <v>-</v>
      </c>
      <c r="E2497" s="94" t="e">
        <f>VLOOKUP(A2497,'Details local delivery'!B:L,11,0)</f>
        <v>#N/A</v>
      </c>
      <c r="F2497" s="94">
        <f>SUMIFS('Details local delivery'!M:M,'Details local delivery'!G:G,'RECAP Delivery Plan '!A2497)</f>
        <v>0</v>
      </c>
      <c r="G2497" s="94" t="e">
        <f>VLOOKUP(A2497,'Details local delivery'!B:J,9,0)</f>
        <v>#N/A</v>
      </c>
      <c r="H2497" s="95">
        <f>SUMIFS('Details local delivery'!K:K,'Details local delivery'!G:G,'RECAP Delivery Plan '!A2497)</f>
        <v>0</v>
      </c>
      <c r="I2497" s="96">
        <f>SUMIFS('Details local delivery'!Y:Y,'Details local delivery'!B:B,A:A)</f>
        <v>0</v>
      </c>
      <c r="J2497" s="97" t="e">
        <f>AVERAGEIFS('Details local delivery'!W:W,'Details local delivery'!B:B,A2497)</f>
        <v>#DIV/0!</v>
      </c>
      <c r="K2497" s="96">
        <f>_xlfn.MAXIFS('Details local delivery'!Z:Z,'Details local delivery'!B:B,A2497)</f>
        <v>0</v>
      </c>
      <c r="L2497" s="96">
        <f>_xlfn.MAXIFS('Details local delivery'!AA:AA,'Details local delivery'!B:B,A2497)</f>
        <v>0</v>
      </c>
      <c r="M2497" s="96">
        <f>_xlfn.MAXIFS('Details local delivery'!AB:AB,'Details local delivery'!B:B,A2497)</f>
        <v>0</v>
      </c>
      <c r="N2497" s="104" t="e">
        <f t="shared" si="372"/>
        <v>#N/A</v>
      </c>
      <c r="O2497" s="104" t="e">
        <f t="shared" si="373"/>
        <v>#N/A</v>
      </c>
      <c r="P2497" s="99">
        <f t="shared" si="374"/>
        <v>0</v>
      </c>
      <c r="Q2497" s="100">
        <f t="shared" si="375"/>
        <v>0</v>
      </c>
      <c r="R2497" s="105" t="e">
        <f t="shared" si="376"/>
        <v>#DIV/0!</v>
      </c>
      <c r="S2497" s="101" t="e">
        <f t="shared" si="377"/>
        <v>#N/A</v>
      </c>
      <c r="T2497" s="102"/>
      <c r="U2497" s="107"/>
      <c r="V2497" s="5"/>
    </row>
    <row r="2498" spans="1:22" ht="15.6" hidden="1" x14ac:dyDescent="0.3">
      <c r="A2498" s="18"/>
      <c r="B2498" s="92" t="str">
        <f>+IFERROR(VLOOKUP(A2498,'Details local delivery'!B:C,2,0),"-")</f>
        <v>-</v>
      </c>
      <c r="C2498" s="93" t="str">
        <f t="shared" si="371"/>
        <v>-</v>
      </c>
      <c r="D2498" s="94" t="str">
        <f>+IFERROR(VLOOKUP(A2498,'Details local delivery'!B:E,4,0),"-")</f>
        <v>-</v>
      </c>
      <c r="E2498" s="94" t="e">
        <f>VLOOKUP(A2498,'Details local delivery'!B:L,11,0)</f>
        <v>#N/A</v>
      </c>
      <c r="F2498" s="94">
        <f>SUMIFS('Details local delivery'!M:M,'Details local delivery'!G:G,'RECAP Delivery Plan '!A2498)</f>
        <v>0</v>
      </c>
      <c r="G2498" s="94" t="e">
        <f>VLOOKUP(A2498,'Details local delivery'!B:J,9,0)</f>
        <v>#N/A</v>
      </c>
      <c r="H2498" s="95">
        <f>SUMIFS('Details local delivery'!K:K,'Details local delivery'!G:G,'RECAP Delivery Plan '!A2498)</f>
        <v>0</v>
      </c>
      <c r="I2498" s="96">
        <f>SUMIFS('Details local delivery'!Y:Y,'Details local delivery'!B:B,A:A)</f>
        <v>0</v>
      </c>
      <c r="J2498" s="97" t="e">
        <f>AVERAGEIFS('Details local delivery'!W:W,'Details local delivery'!B:B,A2498)</f>
        <v>#DIV/0!</v>
      </c>
      <c r="K2498" s="96">
        <f>_xlfn.MAXIFS('Details local delivery'!Z:Z,'Details local delivery'!B:B,A2498)</f>
        <v>0</v>
      </c>
      <c r="L2498" s="96">
        <f>_xlfn.MAXIFS('Details local delivery'!AA:AA,'Details local delivery'!B:B,A2498)</f>
        <v>0</v>
      </c>
      <c r="M2498" s="96">
        <f>_xlfn.MAXIFS('Details local delivery'!AB:AB,'Details local delivery'!B:B,A2498)</f>
        <v>0</v>
      </c>
      <c r="N2498" s="104" t="e">
        <f t="shared" si="372"/>
        <v>#N/A</v>
      </c>
      <c r="O2498" s="104" t="e">
        <f t="shared" si="373"/>
        <v>#N/A</v>
      </c>
      <c r="P2498" s="99">
        <f t="shared" si="374"/>
        <v>0</v>
      </c>
      <c r="Q2498" s="100">
        <f t="shared" si="375"/>
        <v>0</v>
      </c>
      <c r="R2498" s="105" t="e">
        <f t="shared" si="376"/>
        <v>#DIV/0!</v>
      </c>
      <c r="S2498" s="101" t="e">
        <f t="shared" si="377"/>
        <v>#N/A</v>
      </c>
      <c r="T2498" s="102"/>
      <c r="U2498" s="107"/>
      <c r="V2498" s="5"/>
    </row>
    <row r="2499" spans="1:22" ht="15.6" hidden="1" x14ac:dyDescent="0.3">
      <c r="A2499" s="18"/>
      <c r="B2499" s="92" t="str">
        <f>+IFERROR(VLOOKUP(A2499,'Details local delivery'!B:C,2,0),"-")</f>
        <v>-</v>
      </c>
      <c r="C2499" s="93" t="str">
        <f t="shared" si="371"/>
        <v>-</v>
      </c>
      <c r="D2499" s="94" t="str">
        <f>+IFERROR(VLOOKUP(A2499,'Details local delivery'!B:E,4,0),"-")</f>
        <v>-</v>
      </c>
      <c r="E2499" s="94" t="e">
        <f>VLOOKUP(A2499,'Details local delivery'!B:L,11,0)</f>
        <v>#N/A</v>
      </c>
      <c r="F2499" s="94">
        <f>SUMIFS('Details local delivery'!M:M,'Details local delivery'!G:G,'RECAP Delivery Plan '!A2499)</f>
        <v>0</v>
      </c>
      <c r="G2499" s="94" t="e">
        <f>VLOOKUP(A2499,'Details local delivery'!B:J,9,0)</f>
        <v>#N/A</v>
      </c>
      <c r="H2499" s="95">
        <f>SUMIFS('Details local delivery'!K:K,'Details local delivery'!G:G,'RECAP Delivery Plan '!A2499)</f>
        <v>0</v>
      </c>
      <c r="I2499" s="96">
        <f>SUMIFS('Details local delivery'!Y:Y,'Details local delivery'!B:B,A:A)</f>
        <v>0</v>
      </c>
      <c r="J2499" s="97" t="e">
        <f>AVERAGEIFS('Details local delivery'!W:W,'Details local delivery'!B:B,A2499)</f>
        <v>#DIV/0!</v>
      </c>
      <c r="K2499" s="96">
        <f>_xlfn.MAXIFS('Details local delivery'!Z:Z,'Details local delivery'!B:B,A2499)</f>
        <v>0</v>
      </c>
      <c r="L2499" s="96">
        <f>_xlfn.MAXIFS('Details local delivery'!AA:AA,'Details local delivery'!B:B,A2499)</f>
        <v>0</v>
      </c>
      <c r="M2499" s="96">
        <f>_xlfn.MAXIFS('Details local delivery'!AB:AB,'Details local delivery'!B:B,A2499)</f>
        <v>0</v>
      </c>
      <c r="N2499" s="104" t="e">
        <f t="shared" si="372"/>
        <v>#N/A</v>
      </c>
      <c r="O2499" s="104" t="e">
        <f t="shared" si="373"/>
        <v>#N/A</v>
      </c>
      <c r="P2499" s="99">
        <f t="shared" si="374"/>
        <v>0</v>
      </c>
      <c r="Q2499" s="100">
        <f t="shared" si="375"/>
        <v>0</v>
      </c>
      <c r="R2499" s="105" t="e">
        <f t="shared" si="376"/>
        <v>#DIV/0!</v>
      </c>
      <c r="S2499" s="101" t="e">
        <f t="shared" si="377"/>
        <v>#N/A</v>
      </c>
      <c r="T2499" s="102"/>
      <c r="U2499" s="107"/>
      <c r="V2499" s="5"/>
    </row>
    <row r="2500" spans="1:22" ht="15.6" hidden="1" x14ac:dyDescent="0.3">
      <c r="A2500" s="18"/>
      <c r="B2500" s="92" t="str">
        <f>+IFERROR(VLOOKUP(A2500,'Details local delivery'!B:C,2,0),"-")</f>
        <v>-</v>
      </c>
      <c r="C2500" s="93" t="str">
        <f t="shared" si="371"/>
        <v>-</v>
      </c>
      <c r="D2500" s="94" t="str">
        <f>+IFERROR(VLOOKUP(A2500,'Details local delivery'!B:E,4,0),"-")</f>
        <v>-</v>
      </c>
      <c r="E2500" s="94" t="e">
        <f>VLOOKUP(A2500,'Details local delivery'!B:L,11,0)</f>
        <v>#N/A</v>
      </c>
      <c r="F2500" s="94">
        <f>SUMIFS('Details local delivery'!M:M,'Details local delivery'!G:G,'RECAP Delivery Plan '!A2500)</f>
        <v>0</v>
      </c>
      <c r="G2500" s="94" t="e">
        <f>VLOOKUP(A2500,'Details local delivery'!B:J,9,0)</f>
        <v>#N/A</v>
      </c>
      <c r="H2500" s="95">
        <f>SUMIFS('Details local delivery'!K:K,'Details local delivery'!G:G,'RECAP Delivery Plan '!A2500)</f>
        <v>0</v>
      </c>
      <c r="I2500" s="96">
        <f>SUMIFS('Details local delivery'!Y:Y,'Details local delivery'!B:B,A:A)</f>
        <v>0</v>
      </c>
      <c r="J2500" s="97" t="e">
        <f>AVERAGEIFS('Details local delivery'!W:W,'Details local delivery'!B:B,A2500)</f>
        <v>#DIV/0!</v>
      </c>
      <c r="K2500" s="96">
        <f>_xlfn.MAXIFS('Details local delivery'!Z:Z,'Details local delivery'!B:B,A2500)</f>
        <v>0</v>
      </c>
      <c r="L2500" s="96">
        <f>_xlfn.MAXIFS('Details local delivery'!AA:AA,'Details local delivery'!B:B,A2500)</f>
        <v>0</v>
      </c>
      <c r="M2500" s="96">
        <f>_xlfn.MAXIFS('Details local delivery'!AB:AB,'Details local delivery'!B:B,A2500)</f>
        <v>0</v>
      </c>
      <c r="N2500" s="104" t="e">
        <f t="shared" si="372"/>
        <v>#N/A</v>
      </c>
      <c r="O2500" s="104" t="e">
        <f t="shared" si="373"/>
        <v>#N/A</v>
      </c>
      <c r="P2500" s="99">
        <f t="shared" si="374"/>
        <v>0</v>
      </c>
      <c r="Q2500" s="100">
        <f t="shared" si="375"/>
        <v>0</v>
      </c>
      <c r="R2500" s="105" t="e">
        <f t="shared" si="376"/>
        <v>#DIV/0!</v>
      </c>
      <c r="S2500" s="101" t="e">
        <f t="shared" si="377"/>
        <v>#N/A</v>
      </c>
      <c r="T2500" s="102"/>
      <c r="U2500" s="107"/>
      <c r="V2500" s="5"/>
    </row>
    <row r="2501" spans="1:22" ht="15.6" hidden="1" x14ac:dyDescent="0.3">
      <c r="A2501" s="18"/>
      <c r="B2501" s="92" t="str">
        <f>+IFERROR(VLOOKUP(A2501,'Details local delivery'!B:C,2,0),"-")</f>
        <v>-</v>
      </c>
      <c r="C2501" s="93" t="str">
        <f t="shared" si="371"/>
        <v>-</v>
      </c>
      <c r="D2501" s="94" t="str">
        <f>+IFERROR(VLOOKUP(A2501,'Details local delivery'!B:E,4,0),"-")</f>
        <v>-</v>
      </c>
      <c r="E2501" s="94" t="e">
        <f>VLOOKUP(A2501,'Details local delivery'!B:L,11,0)</f>
        <v>#N/A</v>
      </c>
      <c r="F2501" s="94">
        <f>SUMIFS('Details local delivery'!M:M,'Details local delivery'!G:G,'RECAP Delivery Plan '!A2501)</f>
        <v>0</v>
      </c>
      <c r="G2501" s="94" t="e">
        <f>VLOOKUP(A2501,'Details local delivery'!B:J,9,0)</f>
        <v>#N/A</v>
      </c>
      <c r="H2501" s="95">
        <f>SUMIFS('Details local delivery'!K:K,'Details local delivery'!G:G,'RECAP Delivery Plan '!A2501)</f>
        <v>0</v>
      </c>
      <c r="I2501" s="96">
        <f>SUMIFS('Details local delivery'!Y:Y,'Details local delivery'!B:B,A:A)</f>
        <v>0</v>
      </c>
      <c r="J2501" s="97" t="e">
        <f>AVERAGEIFS('Details local delivery'!W:W,'Details local delivery'!B:B,A2501)</f>
        <v>#DIV/0!</v>
      </c>
      <c r="K2501" s="96">
        <f>_xlfn.MAXIFS('Details local delivery'!Z:Z,'Details local delivery'!B:B,A2501)</f>
        <v>0</v>
      </c>
      <c r="L2501" s="96">
        <f>_xlfn.MAXIFS('Details local delivery'!AA:AA,'Details local delivery'!B:B,A2501)</f>
        <v>0</v>
      </c>
      <c r="M2501" s="96">
        <f>_xlfn.MAXIFS('Details local delivery'!AB:AB,'Details local delivery'!B:B,A2501)</f>
        <v>0</v>
      </c>
      <c r="N2501" s="104" t="e">
        <f t="shared" si="372"/>
        <v>#N/A</v>
      </c>
      <c r="O2501" s="104" t="e">
        <f t="shared" si="373"/>
        <v>#N/A</v>
      </c>
      <c r="P2501" s="99">
        <f t="shared" si="374"/>
        <v>0</v>
      </c>
      <c r="Q2501" s="100">
        <f t="shared" si="375"/>
        <v>0</v>
      </c>
      <c r="R2501" s="105" t="e">
        <f t="shared" si="376"/>
        <v>#DIV/0!</v>
      </c>
      <c r="S2501" s="101" t="e">
        <f t="shared" si="377"/>
        <v>#N/A</v>
      </c>
      <c r="T2501" s="102"/>
      <c r="U2501" s="107"/>
      <c r="V2501" s="5"/>
    </row>
    <row r="2502" spans="1:22" ht="15.6" hidden="1" x14ac:dyDescent="0.3">
      <c r="A2502" s="18"/>
      <c r="B2502" s="92" t="str">
        <f>+IFERROR(VLOOKUP(A2502,'Details local delivery'!B:C,2,0),"-")</f>
        <v>-</v>
      </c>
      <c r="C2502" s="93" t="str">
        <f t="shared" si="371"/>
        <v>-</v>
      </c>
      <c r="D2502" s="94" t="str">
        <f>+IFERROR(VLOOKUP(A2502,'Details local delivery'!B:E,4,0),"-")</f>
        <v>-</v>
      </c>
      <c r="E2502" s="94" t="e">
        <f>VLOOKUP(A2502,'Details local delivery'!B:L,11,0)</f>
        <v>#N/A</v>
      </c>
      <c r="F2502" s="94">
        <f>SUMIFS('Details local delivery'!M:M,'Details local delivery'!G:G,'RECAP Delivery Plan '!A2502)</f>
        <v>0</v>
      </c>
      <c r="G2502" s="94" t="e">
        <f>VLOOKUP(A2502,'Details local delivery'!B:J,9,0)</f>
        <v>#N/A</v>
      </c>
      <c r="H2502" s="95">
        <f>SUMIFS('Details local delivery'!K:K,'Details local delivery'!G:G,'RECAP Delivery Plan '!A2502)</f>
        <v>0</v>
      </c>
      <c r="I2502" s="96">
        <f>SUMIFS('Details local delivery'!Y:Y,'Details local delivery'!B:B,A:A)</f>
        <v>0</v>
      </c>
      <c r="J2502" s="97" t="e">
        <f>AVERAGEIFS('Details local delivery'!W:W,'Details local delivery'!B:B,A2502)</f>
        <v>#DIV/0!</v>
      </c>
      <c r="K2502" s="96">
        <f>_xlfn.MAXIFS('Details local delivery'!Z:Z,'Details local delivery'!B:B,A2502)</f>
        <v>0</v>
      </c>
      <c r="L2502" s="96">
        <f>_xlfn.MAXIFS('Details local delivery'!AA:AA,'Details local delivery'!B:B,A2502)</f>
        <v>0</v>
      </c>
      <c r="M2502" s="96">
        <f>_xlfn.MAXIFS('Details local delivery'!AB:AB,'Details local delivery'!B:B,A2502)</f>
        <v>0</v>
      </c>
      <c r="N2502" s="104" t="e">
        <f t="shared" si="372"/>
        <v>#N/A</v>
      </c>
      <c r="O2502" s="104" t="e">
        <f t="shared" si="373"/>
        <v>#N/A</v>
      </c>
      <c r="P2502" s="99">
        <f t="shared" si="374"/>
        <v>0</v>
      </c>
      <c r="Q2502" s="100">
        <f t="shared" si="375"/>
        <v>0</v>
      </c>
      <c r="R2502" s="105" t="e">
        <f t="shared" si="376"/>
        <v>#DIV/0!</v>
      </c>
      <c r="S2502" s="101" t="e">
        <f t="shared" si="377"/>
        <v>#N/A</v>
      </c>
      <c r="T2502" s="102"/>
      <c r="U2502" s="107"/>
      <c r="V2502" s="5"/>
    </row>
    <row r="2503" spans="1:22" ht="15.6" hidden="1" x14ac:dyDescent="0.3">
      <c r="A2503" s="18"/>
      <c r="B2503" s="92" t="str">
        <f>+IFERROR(VLOOKUP(A2503,'Details local delivery'!B:C,2,0),"-")</f>
        <v>-</v>
      </c>
      <c r="C2503" s="93" t="str">
        <f t="shared" si="371"/>
        <v>-</v>
      </c>
      <c r="D2503" s="94" t="str">
        <f>+IFERROR(VLOOKUP(A2503,'Details local delivery'!B:E,4,0),"-")</f>
        <v>-</v>
      </c>
      <c r="E2503" s="94" t="e">
        <f>VLOOKUP(A2503,'Details local delivery'!B:L,11,0)</f>
        <v>#N/A</v>
      </c>
      <c r="F2503" s="94">
        <f>SUMIFS('Details local delivery'!M:M,'Details local delivery'!G:G,'RECAP Delivery Plan '!A2503)</f>
        <v>0</v>
      </c>
      <c r="G2503" s="94" t="e">
        <f>VLOOKUP(A2503,'Details local delivery'!B:J,9,0)</f>
        <v>#N/A</v>
      </c>
      <c r="H2503" s="95">
        <f>SUMIFS('Details local delivery'!K:K,'Details local delivery'!G:G,'RECAP Delivery Plan '!A2503)</f>
        <v>0</v>
      </c>
      <c r="I2503" s="96">
        <f>SUMIFS('Details local delivery'!Y:Y,'Details local delivery'!B:B,A:A)</f>
        <v>0</v>
      </c>
      <c r="J2503" s="97" t="e">
        <f>AVERAGEIFS('Details local delivery'!W:W,'Details local delivery'!B:B,A2503)</f>
        <v>#DIV/0!</v>
      </c>
      <c r="K2503" s="96">
        <f>_xlfn.MAXIFS('Details local delivery'!Z:Z,'Details local delivery'!B:B,A2503)</f>
        <v>0</v>
      </c>
      <c r="L2503" s="96">
        <f>_xlfn.MAXIFS('Details local delivery'!AA:AA,'Details local delivery'!B:B,A2503)</f>
        <v>0</v>
      </c>
      <c r="M2503" s="96">
        <f>_xlfn.MAXIFS('Details local delivery'!AB:AB,'Details local delivery'!B:B,A2503)</f>
        <v>0</v>
      </c>
      <c r="N2503" s="104" t="e">
        <f t="shared" si="372"/>
        <v>#N/A</v>
      </c>
      <c r="O2503" s="104" t="e">
        <f t="shared" si="373"/>
        <v>#N/A</v>
      </c>
      <c r="P2503" s="99">
        <f t="shared" si="374"/>
        <v>0</v>
      </c>
      <c r="Q2503" s="100">
        <f t="shared" si="375"/>
        <v>0</v>
      </c>
      <c r="R2503" s="105" t="e">
        <f t="shared" si="376"/>
        <v>#DIV/0!</v>
      </c>
      <c r="S2503" s="101" t="e">
        <f t="shared" si="377"/>
        <v>#N/A</v>
      </c>
      <c r="T2503" s="102"/>
      <c r="U2503" s="107"/>
      <c r="V2503" s="5"/>
    </row>
    <row r="2504" spans="1:22" ht="15.6" hidden="1" x14ac:dyDescent="0.3">
      <c r="A2504" s="18"/>
      <c r="B2504" s="92" t="str">
        <f>+IFERROR(VLOOKUP(A2504,'Details local delivery'!B:C,2,0),"-")</f>
        <v>-</v>
      </c>
      <c r="C2504" s="93" t="str">
        <f t="shared" si="371"/>
        <v>-</v>
      </c>
      <c r="D2504" s="94" t="str">
        <f>+IFERROR(VLOOKUP(A2504,'Details local delivery'!B:E,4,0),"-")</f>
        <v>-</v>
      </c>
      <c r="E2504" s="94" t="e">
        <f>VLOOKUP(A2504,'Details local delivery'!B:L,11,0)</f>
        <v>#N/A</v>
      </c>
      <c r="F2504" s="94">
        <f>SUMIFS('Details local delivery'!M:M,'Details local delivery'!G:G,'RECAP Delivery Plan '!A2504)</f>
        <v>0</v>
      </c>
      <c r="G2504" s="94" t="e">
        <f>VLOOKUP(A2504,'Details local delivery'!B:J,9,0)</f>
        <v>#N/A</v>
      </c>
      <c r="H2504" s="95">
        <f>SUMIFS('Details local delivery'!K:K,'Details local delivery'!G:G,'RECAP Delivery Plan '!A2504)</f>
        <v>0</v>
      </c>
      <c r="I2504" s="96">
        <f>SUMIFS('Details local delivery'!Y:Y,'Details local delivery'!B:B,A:A)</f>
        <v>0</v>
      </c>
      <c r="J2504" s="97" t="e">
        <f>AVERAGEIFS('Details local delivery'!W:W,'Details local delivery'!B:B,A2504)</f>
        <v>#DIV/0!</v>
      </c>
      <c r="K2504" s="96">
        <f>_xlfn.MAXIFS('Details local delivery'!Z:Z,'Details local delivery'!B:B,A2504)</f>
        <v>0</v>
      </c>
      <c r="L2504" s="96">
        <f>_xlfn.MAXIFS('Details local delivery'!AA:AA,'Details local delivery'!B:B,A2504)</f>
        <v>0</v>
      </c>
      <c r="M2504" s="96">
        <f>_xlfn.MAXIFS('Details local delivery'!AB:AB,'Details local delivery'!B:B,A2504)</f>
        <v>0</v>
      </c>
      <c r="N2504" s="104" t="e">
        <f t="shared" si="372"/>
        <v>#N/A</v>
      </c>
      <c r="O2504" s="104" t="e">
        <f t="shared" si="373"/>
        <v>#N/A</v>
      </c>
      <c r="P2504" s="99">
        <f t="shared" si="374"/>
        <v>0</v>
      </c>
      <c r="Q2504" s="100">
        <f t="shared" si="375"/>
        <v>0</v>
      </c>
      <c r="R2504" s="105" t="e">
        <f t="shared" si="376"/>
        <v>#DIV/0!</v>
      </c>
      <c r="S2504" s="101" t="e">
        <f t="shared" si="377"/>
        <v>#N/A</v>
      </c>
      <c r="T2504" s="102"/>
      <c r="U2504" s="107"/>
      <c r="V2504" s="5"/>
    </row>
    <row r="2505" spans="1:22" ht="15.6" hidden="1" x14ac:dyDescent="0.3">
      <c r="A2505" s="18"/>
      <c r="B2505" s="92" t="str">
        <f>+IFERROR(VLOOKUP(A2505,'Details local delivery'!B:C,2,0),"-")</f>
        <v>-</v>
      </c>
      <c r="C2505" s="93" t="str">
        <f t="shared" si="371"/>
        <v>-</v>
      </c>
      <c r="D2505" s="94" t="str">
        <f>+IFERROR(VLOOKUP(A2505,'Details local delivery'!B:E,4,0),"-")</f>
        <v>-</v>
      </c>
      <c r="E2505" s="94" t="e">
        <f>VLOOKUP(A2505,'Details local delivery'!B:L,11,0)</f>
        <v>#N/A</v>
      </c>
      <c r="F2505" s="94">
        <f>SUMIFS('Details local delivery'!M:M,'Details local delivery'!G:G,'RECAP Delivery Plan '!A2505)</f>
        <v>0</v>
      </c>
      <c r="G2505" s="94" t="e">
        <f>VLOOKUP(A2505,'Details local delivery'!B:J,9,0)</f>
        <v>#N/A</v>
      </c>
      <c r="H2505" s="95">
        <f>SUMIFS('Details local delivery'!K:K,'Details local delivery'!G:G,'RECAP Delivery Plan '!A2505)</f>
        <v>0</v>
      </c>
      <c r="I2505" s="96">
        <f>SUMIFS('Details local delivery'!Y:Y,'Details local delivery'!B:B,A:A)</f>
        <v>0</v>
      </c>
      <c r="J2505" s="97" t="e">
        <f>AVERAGEIFS('Details local delivery'!W:W,'Details local delivery'!B:B,A2505)</f>
        <v>#DIV/0!</v>
      </c>
      <c r="K2505" s="96">
        <f>_xlfn.MAXIFS('Details local delivery'!Z:Z,'Details local delivery'!B:B,A2505)</f>
        <v>0</v>
      </c>
      <c r="L2505" s="96">
        <f>_xlfn.MAXIFS('Details local delivery'!AA:AA,'Details local delivery'!B:B,A2505)</f>
        <v>0</v>
      </c>
      <c r="M2505" s="96">
        <f>_xlfn.MAXIFS('Details local delivery'!AB:AB,'Details local delivery'!B:B,A2505)</f>
        <v>0</v>
      </c>
      <c r="N2505" s="104" t="e">
        <f t="shared" si="372"/>
        <v>#N/A</v>
      </c>
      <c r="O2505" s="104" t="e">
        <f t="shared" si="373"/>
        <v>#N/A</v>
      </c>
      <c r="P2505" s="99">
        <f t="shared" si="374"/>
        <v>0</v>
      </c>
      <c r="Q2505" s="100">
        <f t="shared" si="375"/>
        <v>0</v>
      </c>
      <c r="R2505" s="105" t="e">
        <f t="shared" si="376"/>
        <v>#DIV/0!</v>
      </c>
      <c r="S2505" s="101" t="e">
        <f t="shared" si="377"/>
        <v>#N/A</v>
      </c>
      <c r="T2505" s="102"/>
      <c r="U2505" s="107"/>
      <c r="V2505" s="5"/>
    </row>
    <row r="2506" spans="1:22" ht="15.6" hidden="1" x14ac:dyDescent="0.3">
      <c r="A2506" s="18"/>
      <c r="B2506" s="92" t="str">
        <f>+IFERROR(VLOOKUP(A2506,'Details local delivery'!B:C,2,0),"-")</f>
        <v>-</v>
      </c>
      <c r="C2506" s="93" t="str">
        <f t="shared" si="371"/>
        <v>-</v>
      </c>
      <c r="D2506" s="94" t="str">
        <f>+IFERROR(VLOOKUP(A2506,'Details local delivery'!B:E,4,0),"-")</f>
        <v>-</v>
      </c>
      <c r="E2506" s="94" t="e">
        <f>VLOOKUP(A2506,'Details local delivery'!B:L,11,0)</f>
        <v>#N/A</v>
      </c>
      <c r="F2506" s="94">
        <f>SUMIFS('Details local delivery'!M:M,'Details local delivery'!G:G,'RECAP Delivery Plan '!A2506)</f>
        <v>0</v>
      </c>
      <c r="G2506" s="94" t="e">
        <f>VLOOKUP(A2506,'Details local delivery'!B:J,9,0)</f>
        <v>#N/A</v>
      </c>
      <c r="H2506" s="95">
        <f>SUMIFS('Details local delivery'!K:K,'Details local delivery'!G:G,'RECAP Delivery Plan '!A2506)</f>
        <v>0</v>
      </c>
      <c r="I2506" s="96">
        <f>SUMIFS('Details local delivery'!Y:Y,'Details local delivery'!B:B,A:A)</f>
        <v>0</v>
      </c>
      <c r="J2506" s="97" t="e">
        <f>AVERAGEIFS('Details local delivery'!W:W,'Details local delivery'!B:B,A2506)</f>
        <v>#DIV/0!</v>
      </c>
      <c r="K2506" s="96">
        <f>_xlfn.MAXIFS('Details local delivery'!Z:Z,'Details local delivery'!B:B,A2506)</f>
        <v>0</v>
      </c>
      <c r="L2506" s="96">
        <f>_xlfn.MAXIFS('Details local delivery'!AA:AA,'Details local delivery'!B:B,A2506)</f>
        <v>0</v>
      </c>
      <c r="M2506" s="96">
        <f>_xlfn.MAXIFS('Details local delivery'!AB:AB,'Details local delivery'!B:B,A2506)</f>
        <v>0</v>
      </c>
      <c r="N2506" s="104" t="e">
        <f t="shared" si="372"/>
        <v>#N/A</v>
      </c>
      <c r="O2506" s="104" t="e">
        <f t="shared" si="373"/>
        <v>#N/A</v>
      </c>
      <c r="P2506" s="99">
        <f t="shared" si="374"/>
        <v>0</v>
      </c>
      <c r="Q2506" s="100">
        <f t="shared" si="375"/>
        <v>0</v>
      </c>
      <c r="R2506" s="105" t="e">
        <f t="shared" si="376"/>
        <v>#DIV/0!</v>
      </c>
      <c r="S2506" s="101" t="e">
        <f t="shared" si="377"/>
        <v>#N/A</v>
      </c>
      <c r="T2506" s="102"/>
      <c r="U2506" s="107"/>
      <c r="V2506" s="5"/>
    </row>
    <row r="2507" spans="1:22" ht="15.6" hidden="1" x14ac:dyDescent="0.3">
      <c r="A2507" s="18"/>
      <c r="B2507" s="92" t="str">
        <f>+IFERROR(VLOOKUP(A2507,'Details local delivery'!B:C,2,0),"-")</f>
        <v>-</v>
      </c>
      <c r="C2507" s="93" t="str">
        <f t="shared" si="371"/>
        <v>-</v>
      </c>
      <c r="D2507" s="94" t="str">
        <f>+IFERROR(VLOOKUP(A2507,'Details local delivery'!B:E,4,0),"-")</f>
        <v>-</v>
      </c>
      <c r="E2507" s="94" t="e">
        <f>VLOOKUP(A2507,'Details local delivery'!B:L,11,0)</f>
        <v>#N/A</v>
      </c>
      <c r="F2507" s="94">
        <f>SUMIFS('Details local delivery'!M:M,'Details local delivery'!G:G,'RECAP Delivery Plan '!A2507)</f>
        <v>0</v>
      </c>
      <c r="G2507" s="94" t="e">
        <f>VLOOKUP(A2507,'Details local delivery'!B:J,9,0)</f>
        <v>#N/A</v>
      </c>
      <c r="H2507" s="95">
        <f>SUMIFS('Details local delivery'!K:K,'Details local delivery'!G:G,'RECAP Delivery Plan '!A2507)</f>
        <v>0</v>
      </c>
      <c r="I2507" s="96">
        <f>SUMIFS('Details local delivery'!Y:Y,'Details local delivery'!B:B,A:A)</f>
        <v>0</v>
      </c>
      <c r="J2507" s="97" t="e">
        <f>AVERAGEIFS('Details local delivery'!W:W,'Details local delivery'!B:B,A2507)</f>
        <v>#DIV/0!</v>
      </c>
      <c r="K2507" s="96">
        <f>_xlfn.MAXIFS('Details local delivery'!Z:Z,'Details local delivery'!B:B,A2507)</f>
        <v>0</v>
      </c>
      <c r="L2507" s="96">
        <f>_xlfn.MAXIFS('Details local delivery'!AA:AA,'Details local delivery'!B:B,A2507)</f>
        <v>0</v>
      </c>
      <c r="M2507" s="96">
        <f>_xlfn.MAXIFS('Details local delivery'!AB:AB,'Details local delivery'!B:B,A2507)</f>
        <v>0</v>
      </c>
      <c r="N2507" s="104" t="e">
        <f t="shared" si="372"/>
        <v>#N/A</v>
      </c>
      <c r="O2507" s="104" t="e">
        <f t="shared" si="373"/>
        <v>#N/A</v>
      </c>
      <c r="P2507" s="99">
        <f t="shared" si="374"/>
        <v>0</v>
      </c>
      <c r="Q2507" s="100">
        <f t="shared" si="375"/>
        <v>0</v>
      </c>
      <c r="R2507" s="105" t="e">
        <f t="shared" si="376"/>
        <v>#DIV/0!</v>
      </c>
      <c r="S2507" s="101" t="e">
        <f t="shared" si="377"/>
        <v>#N/A</v>
      </c>
      <c r="T2507" s="102"/>
      <c r="U2507" s="107"/>
      <c r="V2507" s="5"/>
    </row>
    <row r="2508" spans="1:22" ht="15.6" hidden="1" x14ac:dyDescent="0.3">
      <c r="A2508" s="18"/>
      <c r="B2508" s="92" t="str">
        <f>+IFERROR(VLOOKUP(A2508,'Details local delivery'!B:C,2,0),"-")</f>
        <v>-</v>
      </c>
      <c r="C2508" s="93" t="str">
        <f t="shared" si="371"/>
        <v>-</v>
      </c>
      <c r="D2508" s="94" t="str">
        <f>+IFERROR(VLOOKUP(A2508,'Details local delivery'!B:E,4,0),"-")</f>
        <v>-</v>
      </c>
      <c r="E2508" s="94" t="e">
        <f>VLOOKUP(A2508,'Details local delivery'!B:L,11,0)</f>
        <v>#N/A</v>
      </c>
      <c r="F2508" s="94">
        <f>SUMIFS('Details local delivery'!M:M,'Details local delivery'!G:G,'RECAP Delivery Plan '!A2508)</f>
        <v>0</v>
      </c>
      <c r="G2508" s="94" t="e">
        <f>VLOOKUP(A2508,'Details local delivery'!B:J,9,0)</f>
        <v>#N/A</v>
      </c>
      <c r="H2508" s="95">
        <f>SUMIFS('Details local delivery'!K:K,'Details local delivery'!G:G,'RECAP Delivery Plan '!A2508)</f>
        <v>0</v>
      </c>
      <c r="I2508" s="96">
        <f>SUMIFS('Details local delivery'!Y:Y,'Details local delivery'!B:B,A:A)</f>
        <v>0</v>
      </c>
      <c r="J2508" s="97" t="e">
        <f>AVERAGEIFS('Details local delivery'!W:W,'Details local delivery'!B:B,A2508)</f>
        <v>#DIV/0!</v>
      </c>
      <c r="K2508" s="96">
        <f>_xlfn.MAXIFS('Details local delivery'!Z:Z,'Details local delivery'!B:B,A2508)</f>
        <v>0</v>
      </c>
      <c r="L2508" s="96">
        <f>_xlfn.MAXIFS('Details local delivery'!AA:AA,'Details local delivery'!B:B,A2508)</f>
        <v>0</v>
      </c>
      <c r="M2508" s="96">
        <f>_xlfn.MAXIFS('Details local delivery'!AB:AB,'Details local delivery'!B:B,A2508)</f>
        <v>0</v>
      </c>
      <c r="N2508" s="104" t="e">
        <f t="shared" si="372"/>
        <v>#N/A</v>
      </c>
      <c r="O2508" s="104" t="e">
        <f t="shared" si="373"/>
        <v>#N/A</v>
      </c>
      <c r="P2508" s="99">
        <f t="shared" si="374"/>
        <v>0</v>
      </c>
      <c r="Q2508" s="100">
        <f t="shared" si="375"/>
        <v>0</v>
      </c>
      <c r="R2508" s="105" t="e">
        <f t="shared" si="376"/>
        <v>#DIV/0!</v>
      </c>
      <c r="S2508" s="101" t="e">
        <f t="shared" si="377"/>
        <v>#N/A</v>
      </c>
      <c r="T2508" s="102"/>
      <c r="U2508" s="107"/>
      <c r="V2508" s="5"/>
    </row>
    <row r="2509" spans="1:22" ht="15.6" hidden="1" x14ac:dyDescent="0.3">
      <c r="A2509" s="18"/>
      <c r="B2509" s="92" t="str">
        <f>+IFERROR(VLOOKUP(A2509,'Details local delivery'!B:C,2,0),"-")</f>
        <v>-</v>
      </c>
      <c r="C2509" s="93" t="str">
        <f t="shared" si="371"/>
        <v>-</v>
      </c>
      <c r="D2509" s="94" t="str">
        <f>+IFERROR(VLOOKUP(A2509,'Details local delivery'!B:E,4,0),"-")</f>
        <v>-</v>
      </c>
      <c r="E2509" s="94" t="e">
        <f>VLOOKUP(A2509,'Details local delivery'!B:L,11,0)</f>
        <v>#N/A</v>
      </c>
      <c r="F2509" s="94">
        <f>SUMIFS('Details local delivery'!M:M,'Details local delivery'!G:G,'RECAP Delivery Plan '!A2509)</f>
        <v>0</v>
      </c>
      <c r="G2509" s="94" t="e">
        <f>VLOOKUP(A2509,'Details local delivery'!B:J,9,0)</f>
        <v>#N/A</v>
      </c>
      <c r="H2509" s="95">
        <f>SUMIFS('Details local delivery'!K:K,'Details local delivery'!G:G,'RECAP Delivery Plan '!A2509)</f>
        <v>0</v>
      </c>
      <c r="I2509" s="96">
        <f>SUMIFS('Details local delivery'!Y:Y,'Details local delivery'!B:B,A:A)</f>
        <v>0</v>
      </c>
      <c r="J2509" s="97" t="e">
        <f>AVERAGEIFS('Details local delivery'!W:W,'Details local delivery'!B:B,A2509)</f>
        <v>#DIV/0!</v>
      </c>
      <c r="K2509" s="96">
        <f>_xlfn.MAXIFS('Details local delivery'!Z:Z,'Details local delivery'!B:B,A2509)</f>
        <v>0</v>
      </c>
      <c r="L2509" s="96">
        <f>_xlfn.MAXIFS('Details local delivery'!AA:AA,'Details local delivery'!B:B,A2509)</f>
        <v>0</v>
      </c>
      <c r="M2509" s="96">
        <f>_xlfn.MAXIFS('Details local delivery'!AB:AB,'Details local delivery'!B:B,A2509)</f>
        <v>0</v>
      </c>
      <c r="N2509" s="104" t="e">
        <f t="shared" si="372"/>
        <v>#N/A</v>
      </c>
      <c r="O2509" s="104" t="e">
        <f t="shared" si="373"/>
        <v>#N/A</v>
      </c>
      <c r="P2509" s="99">
        <f t="shared" si="374"/>
        <v>0</v>
      </c>
      <c r="Q2509" s="100">
        <f t="shared" si="375"/>
        <v>0</v>
      </c>
      <c r="R2509" s="105" t="e">
        <f t="shared" si="376"/>
        <v>#DIV/0!</v>
      </c>
      <c r="S2509" s="101" t="e">
        <f t="shared" si="377"/>
        <v>#N/A</v>
      </c>
      <c r="T2509" s="102"/>
      <c r="U2509" s="107"/>
      <c r="V2509" s="5"/>
    </row>
    <row r="2510" spans="1:22" ht="15.6" hidden="1" x14ac:dyDescent="0.3">
      <c r="A2510" s="18"/>
      <c r="B2510" s="92" t="str">
        <f>+IFERROR(VLOOKUP(A2510,'Details local delivery'!B:C,2,0),"-")</f>
        <v>-</v>
      </c>
      <c r="C2510" s="93" t="str">
        <f t="shared" si="371"/>
        <v>-</v>
      </c>
      <c r="D2510" s="94" t="str">
        <f>+IFERROR(VLOOKUP(A2510,'Details local delivery'!B:E,4,0),"-")</f>
        <v>-</v>
      </c>
      <c r="E2510" s="94" t="e">
        <f>VLOOKUP(A2510,'Details local delivery'!B:L,11,0)</f>
        <v>#N/A</v>
      </c>
      <c r="F2510" s="94">
        <f>SUMIFS('Details local delivery'!M:M,'Details local delivery'!G:G,'RECAP Delivery Plan '!A2510)</f>
        <v>0</v>
      </c>
      <c r="G2510" s="94" t="e">
        <f>VLOOKUP(A2510,'Details local delivery'!B:J,9,0)</f>
        <v>#N/A</v>
      </c>
      <c r="H2510" s="95">
        <f>SUMIFS('Details local delivery'!K:K,'Details local delivery'!G:G,'RECAP Delivery Plan '!A2510)</f>
        <v>0</v>
      </c>
      <c r="I2510" s="96">
        <f>SUMIFS('Details local delivery'!Y:Y,'Details local delivery'!B:B,A:A)</f>
        <v>0</v>
      </c>
      <c r="J2510" s="97" t="e">
        <f>AVERAGEIFS('Details local delivery'!W:W,'Details local delivery'!B:B,A2510)</f>
        <v>#DIV/0!</v>
      </c>
      <c r="K2510" s="96">
        <f>_xlfn.MAXIFS('Details local delivery'!Z:Z,'Details local delivery'!B:B,A2510)</f>
        <v>0</v>
      </c>
      <c r="L2510" s="96">
        <f>_xlfn.MAXIFS('Details local delivery'!AA:AA,'Details local delivery'!B:B,A2510)</f>
        <v>0</v>
      </c>
      <c r="M2510" s="96">
        <f>_xlfn.MAXIFS('Details local delivery'!AB:AB,'Details local delivery'!B:B,A2510)</f>
        <v>0</v>
      </c>
      <c r="N2510" s="104" t="e">
        <f t="shared" si="372"/>
        <v>#N/A</v>
      </c>
      <c r="O2510" s="104" t="e">
        <f t="shared" si="373"/>
        <v>#N/A</v>
      </c>
      <c r="P2510" s="99">
        <f t="shared" si="374"/>
        <v>0</v>
      </c>
      <c r="Q2510" s="100">
        <f t="shared" si="375"/>
        <v>0</v>
      </c>
      <c r="R2510" s="105" t="e">
        <f t="shared" si="376"/>
        <v>#DIV/0!</v>
      </c>
      <c r="S2510" s="101" t="e">
        <f t="shared" si="377"/>
        <v>#N/A</v>
      </c>
      <c r="T2510" s="102"/>
      <c r="U2510" s="107"/>
      <c r="V2510" s="5"/>
    </row>
    <row r="2511" spans="1:22" ht="15.6" hidden="1" x14ac:dyDescent="0.3">
      <c r="A2511" s="18"/>
      <c r="B2511" s="92" t="str">
        <f>+IFERROR(VLOOKUP(A2511,'Details local delivery'!B:C,2,0),"-")</f>
        <v>-</v>
      </c>
      <c r="C2511" s="93" t="str">
        <f t="shared" si="371"/>
        <v>-</v>
      </c>
      <c r="D2511" s="94" t="str">
        <f>+IFERROR(VLOOKUP(A2511,'Details local delivery'!B:E,4,0),"-")</f>
        <v>-</v>
      </c>
      <c r="E2511" s="94" t="e">
        <f>VLOOKUP(A2511,'Details local delivery'!B:L,11,0)</f>
        <v>#N/A</v>
      </c>
      <c r="F2511" s="94">
        <f>SUMIFS('Details local delivery'!M:M,'Details local delivery'!G:G,'RECAP Delivery Plan '!A2511)</f>
        <v>0</v>
      </c>
      <c r="G2511" s="94" t="e">
        <f>VLOOKUP(A2511,'Details local delivery'!B:J,9,0)</f>
        <v>#N/A</v>
      </c>
      <c r="H2511" s="95">
        <f>SUMIFS('Details local delivery'!K:K,'Details local delivery'!G:G,'RECAP Delivery Plan '!A2511)</f>
        <v>0</v>
      </c>
      <c r="I2511" s="96">
        <f>SUMIFS('Details local delivery'!Y:Y,'Details local delivery'!B:B,A:A)</f>
        <v>0</v>
      </c>
      <c r="J2511" s="97" t="e">
        <f>AVERAGEIFS('Details local delivery'!W:W,'Details local delivery'!B:B,A2511)</f>
        <v>#DIV/0!</v>
      </c>
      <c r="K2511" s="96">
        <f>_xlfn.MAXIFS('Details local delivery'!Z:Z,'Details local delivery'!B:B,A2511)</f>
        <v>0</v>
      </c>
      <c r="L2511" s="96">
        <f>_xlfn.MAXIFS('Details local delivery'!AA:AA,'Details local delivery'!B:B,A2511)</f>
        <v>0</v>
      </c>
      <c r="M2511" s="96">
        <f>_xlfn.MAXIFS('Details local delivery'!AB:AB,'Details local delivery'!B:B,A2511)</f>
        <v>0</v>
      </c>
      <c r="N2511" s="104" t="e">
        <f t="shared" si="372"/>
        <v>#N/A</v>
      </c>
      <c r="O2511" s="104" t="e">
        <f t="shared" si="373"/>
        <v>#N/A</v>
      </c>
      <c r="P2511" s="99">
        <f t="shared" si="374"/>
        <v>0</v>
      </c>
      <c r="Q2511" s="100">
        <f t="shared" si="375"/>
        <v>0</v>
      </c>
      <c r="R2511" s="105" t="e">
        <f t="shared" si="376"/>
        <v>#DIV/0!</v>
      </c>
      <c r="S2511" s="101" t="e">
        <f t="shared" si="377"/>
        <v>#N/A</v>
      </c>
      <c r="T2511" s="102"/>
      <c r="U2511" s="107"/>
      <c r="V2511" s="5"/>
    </row>
    <row r="2512" spans="1:22" ht="15.6" hidden="1" x14ac:dyDescent="0.3">
      <c r="A2512" s="18"/>
      <c r="B2512" s="92" t="str">
        <f>+IFERROR(VLOOKUP(A2512,'Details local delivery'!B:C,2,0),"-")</f>
        <v>-</v>
      </c>
      <c r="C2512" s="93" t="str">
        <f t="shared" si="371"/>
        <v>-</v>
      </c>
      <c r="D2512" s="94" t="str">
        <f>+IFERROR(VLOOKUP(A2512,'Details local delivery'!B:E,4,0),"-")</f>
        <v>-</v>
      </c>
      <c r="E2512" s="94" t="e">
        <f>VLOOKUP(A2512,'Details local delivery'!B:L,11,0)</f>
        <v>#N/A</v>
      </c>
      <c r="F2512" s="94">
        <f>SUMIFS('Details local delivery'!M:M,'Details local delivery'!G:G,'RECAP Delivery Plan '!A2512)</f>
        <v>0</v>
      </c>
      <c r="G2512" s="94" t="e">
        <f>VLOOKUP(A2512,'Details local delivery'!B:J,9,0)</f>
        <v>#N/A</v>
      </c>
      <c r="H2512" s="95">
        <f>SUMIFS('Details local delivery'!K:K,'Details local delivery'!G:G,'RECAP Delivery Plan '!A2512)</f>
        <v>0</v>
      </c>
      <c r="I2512" s="96">
        <f>SUMIFS('Details local delivery'!Y:Y,'Details local delivery'!B:B,A:A)</f>
        <v>0</v>
      </c>
      <c r="J2512" s="97" t="e">
        <f>AVERAGEIFS('Details local delivery'!W:W,'Details local delivery'!B:B,A2512)</f>
        <v>#DIV/0!</v>
      </c>
      <c r="K2512" s="96">
        <f>_xlfn.MAXIFS('Details local delivery'!Z:Z,'Details local delivery'!B:B,A2512)</f>
        <v>0</v>
      </c>
      <c r="L2512" s="96">
        <f>_xlfn.MAXIFS('Details local delivery'!AA:AA,'Details local delivery'!B:B,A2512)</f>
        <v>0</v>
      </c>
      <c r="M2512" s="96">
        <f>_xlfn.MAXIFS('Details local delivery'!AB:AB,'Details local delivery'!B:B,A2512)</f>
        <v>0</v>
      </c>
      <c r="N2512" s="104" t="e">
        <f t="shared" si="372"/>
        <v>#N/A</v>
      </c>
      <c r="O2512" s="104" t="e">
        <f t="shared" si="373"/>
        <v>#N/A</v>
      </c>
      <c r="P2512" s="99">
        <f t="shared" si="374"/>
        <v>0</v>
      </c>
      <c r="Q2512" s="100">
        <f t="shared" si="375"/>
        <v>0</v>
      </c>
      <c r="R2512" s="105" t="e">
        <f t="shared" si="376"/>
        <v>#DIV/0!</v>
      </c>
      <c r="S2512" s="101" t="e">
        <f t="shared" si="377"/>
        <v>#N/A</v>
      </c>
      <c r="T2512" s="102"/>
      <c r="U2512" s="107"/>
      <c r="V2512" s="5"/>
    </row>
    <row r="2513" spans="1:22" ht="15.6" hidden="1" x14ac:dyDescent="0.3">
      <c r="A2513" s="18"/>
      <c r="B2513" s="92" t="str">
        <f>+IFERROR(VLOOKUP(A2513,'Details local delivery'!B:C,2,0),"-")</f>
        <v>-</v>
      </c>
      <c r="C2513" s="93" t="str">
        <f t="shared" si="371"/>
        <v>-</v>
      </c>
      <c r="D2513" s="94" t="str">
        <f>+IFERROR(VLOOKUP(A2513,'Details local delivery'!B:E,4,0),"-")</f>
        <v>-</v>
      </c>
      <c r="E2513" s="94" t="e">
        <f>VLOOKUP(A2513,'Details local delivery'!B:L,11,0)</f>
        <v>#N/A</v>
      </c>
      <c r="F2513" s="94">
        <f>SUMIFS('Details local delivery'!M:M,'Details local delivery'!G:G,'RECAP Delivery Plan '!A2513)</f>
        <v>0</v>
      </c>
      <c r="G2513" s="94" t="e">
        <f>VLOOKUP(A2513,'Details local delivery'!B:J,9,0)</f>
        <v>#N/A</v>
      </c>
      <c r="H2513" s="95">
        <f>SUMIFS('Details local delivery'!K:K,'Details local delivery'!G:G,'RECAP Delivery Plan '!A2513)</f>
        <v>0</v>
      </c>
      <c r="I2513" s="96">
        <f>SUMIFS('Details local delivery'!Y:Y,'Details local delivery'!B:B,A:A)</f>
        <v>0</v>
      </c>
      <c r="J2513" s="97" t="e">
        <f>AVERAGEIFS('Details local delivery'!W:W,'Details local delivery'!B:B,A2513)</f>
        <v>#DIV/0!</v>
      </c>
      <c r="K2513" s="96">
        <f>_xlfn.MAXIFS('Details local delivery'!Z:Z,'Details local delivery'!B:B,A2513)</f>
        <v>0</v>
      </c>
      <c r="L2513" s="96">
        <f>_xlfn.MAXIFS('Details local delivery'!AA:AA,'Details local delivery'!B:B,A2513)</f>
        <v>0</v>
      </c>
      <c r="M2513" s="96">
        <f>_xlfn.MAXIFS('Details local delivery'!AB:AB,'Details local delivery'!B:B,A2513)</f>
        <v>0</v>
      </c>
      <c r="N2513" s="104" t="e">
        <f t="shared" si="372"/>
        <v>#N/A</v>
      </c>
      <c r="O2513" s="104" t="e">
        <f t="shared" si="373"/>
        <v>#N/A</v>
      </c>
      <c r="P2513" s="99">
        <f t="shared" si="374"/>
        <v>0</v>
      </c>
      <c r="Q2513" s="100">
        <f t="shared" si="375"/>
        <v>0</v>
      </c>
      <c r="R2513" s="105" t="e">
        <f t="shared" si="376"/>
        <v>#DIV/0!</v>
      </c>
      <c r="S2513" s="101" t="e">
        <f t="shared" si="377"/>
        <v>#N/A</v>
      </c>
      <c r="T2513" s="102"/>
      <c r="U2513" s="107"/>
      <c r="V2513" s="5"/>
    </row>
    <row r="2514" spans="1:22" ht="15.6" hidden="1" x14ac:dyDescent="0.3">
      <c r="A2514" s="18"/>
      <c r="B2514" s="92" t="str">
        <f>+IFERROR(VLOOKUP(A2514,'Details local delivery'!B:C,2,0),"-")</f>
        <v>-</v>
      </c>
      <c r="C2514" s="93" t="str">
        <f t="shared" si="371"/>
        <v>-</v>
      </c>
      <c r="D2514" s="94" t="str">
        <f>+IFERROR(VLOOKUP(A2514,'Details local delivery'!B:E,4,0),"-")</f>
        <v>-</v>
      </c>
      <c r="E2514" s="94" t="e">
        <f>VLOOKUP(A2514,'Details local delivery'!B:L,11,0)</f>
        <v>#N/A</v>
      </c>
      <c r="F2514" s="94">
        <f>SUMIFS('Details local delivery'!M:M,'Details local delivery'!G:G,'RECAP Delivery Plan '!A2514)</f>
        <v>0</v>
      </c>
      <c r="G2514" s="94" t="e">
        <f>VLOOKUP(A2514,'Details local delivery'!B:J,9,0)</f>
        <v>#N/A</v>
      </c>
      <c r="H2514" s="95">
        <f>SUMIFS('Details local delivery'!K:K,'Details local delivery'!G:G,'RECAP Delivery Plan '!A2514)</f>
        <v>0</v>
      </c>
      <c r="I2514" s="96">
        <f>SUMIFS('Details local delivery'!Y:Y,'Details local delivery'!B:B,A:A)</f>
        <v>0</v>
      </c>
      <c r="J2514" s="97" t="e">
        <f>AVERAGEIFS('Details local delivery'!W:W,'Details local delivery'!B:B,A2514)</f>
        <v>#DIV/0!</v>
      </c>
      <c r="K2514" s="96">
        <f>_xlfn.MAXIFS('Details local delivery'!Z:Z,'Details local delivery'!B:B,A2514)</f>
        <v>0</v>
      </c>
      <c r="L2514" s="96">
        <f>_xlfn.MAXIFS('Details local delivery'!AA:AA,'Details local delivery'!B:B,A2514)</f>
        <v>0</v>
      </c>
      <c r="M2514" s="96">
        <f>_xlfn.MAXIFS('Details local delivery'!AB:AB,'Details local delivery'!B:B,A2514)</f>
        <v>0</v>
      </c>
      <c r="N2514" s="104" t="e">
        <f t="shared" si="372"/>
        <v>#N/A</v>
      </c>
      <c r="O2514" s="104" t="e">
        <f t="shared" si="373"/>
        <v>#N/A</v>
      </c>
      <c r="P2514" s="99">
        <f t="shared" si="374"/>
        <v>0</v>
      </c>
      <c r="Q2514" s="100">
        <f t="shared" si="375"/>
        <v>0</v>
      </c>
      <c r="R2514" s="105" t="e">
        <f t="shared" si="376"/>
        <v>#DIV/0!</v>
      </c>
      <c r="S2514" s="101" t="e">
        <f t="shared" si="377"/>
        <v>#N/A</v>
      </c>
      <c r="T2514" s="102"/>
      <c r="U2514" s="107"/>
      <c r="V2514" s="5"/>
    </row>
    <row r="2515" spans="1:22" ht="15.6" hidden="1" x14ac:dyDescent="0.3">
      <c r="A2515" s="18"/>
      <c r="B2515" s="92" t="str">
        <f>+IFERROR(VLOOKUP(A2515,'Details local delivery'!B:C,2,0),"-")</f>
        <v>-</v>
      </c>
      <c r="C2515" s="93" t="str">
        <f t="shared" si="371"/>
        <v>-</v>
      </c>
      <c r="D2515" s="94" t="str">
        <f>+IFERROR(VLOOKUP(A2515,'Details local delivery'!B:E,4,0),"-")</f>
        <v>-</v>
      </c>
      <c r="E2515" s="94" t="e">
        <f>VLOOKUP(A2515,'Details local delivery'!B:L,11,0)</f>
        <v>#N/A</v>
      </c>
      <c r="F2515" s="94">
        <f>SUMIFS('Details local delivery'!M:M,'Details local delivery'!G:G,'RECAP Delivery Plan '!A2515)</f>
        <v>0</v>
      </c>
      <c r="G2515" s="94" t="e">
        <f>VLOOKUP(A2515,'Details local delivery'!B:J,9,0)</f>
        <v>#N/A</v>
      </c>
      <c r="H2515" s="95">
        <f>SUMIFS('Details local delivery'!K:K,'Details local delivery'!G:G,'RECAP Delivery Plan '!A2515)</f>
        <v>0</v>
      </c>
      <c r="I2515" s="96">
        <f>SUMIFS('Details local delivery'!Y:Y,'Details local delivery'!B:B,A:A)</f>
        <v>0</v>
      </c>
      <c r="J2515" s="97" t="e">
        <f>AVERAGEIFS('Details local delivery'!W:W,'Details local delivery'!B:B,A2515)</f>
        <v>#DIV/0!</v>
      </c>
      <c r="K2515" s="96">
        <f>_xlfn.MAXIFS('Details local delivery'!Z:Z,'Details local delivery'!B:B,A2515)</f>
        <v>0</v>
      </c>
      <c r="L2515" s="96">
        <f>_xlfn.MAXIFS('Details local delivery'!AA:AA,'Details local delivery'!B:B,A2515)</f>
        <v>0</v>
      </c>
      <c r="M2515" s="96">
        <f>_xlfn.MAXIFS('Details local delivery'!AB:AB,'Details local delivery'!B:B,A2515)</f>
        <v>0</v>
      </c>
      <c r="N2515" s="104" t="e">
        <f t="shared" si="372"/>
        <v>#N/A</v>
      </c>
      <c r="O2515" s="104" t="e">
        <f t="shared" si="373"/>
        <v>#N/A</v>
      </c>
      <c r="P2515" s="99">
        <f t="shared" si="374"/>
        <v>0</v>
      </c>
      <c r="Q2515" s="100">
        <f t="shared" si="375"/>
        <v>0</v>
      </c>
      <c r="R2515" s="105" t="e">
        <f t="shared" si="376"/>
        <v>#DIV/0!</v>
      </c>
      <c r="S2515" s="101" t="e">
        <f t="shared" si="377"/>
        <v>#N/A</v>
      </c>
      <c r="T2515" s="102"/>
      <c r="U2515" s="107"/>
      <c r="V2515" s="5"/>
    </row>
    <row r="2516" spans="1:22" ht="15.6" hidden="1" x14ac:dyDescent="0.3">
      <c r="A2516" s="18"/>
      <c r="B2516" s="92" t="str">
        <f>+IFERROR(VLOOKUP(A2516,'Details local delivery'!B:C,2,0),"-")</f>
        <v>-</v>
      </c>
      <c r="C2516" s="93" t="str">
        <f t="shared" si="371"/>
        <v>-</v>
      </c>
      <c r="D2516" s="94" t="str">
        <f>+IFERROR(VLOOKUP(A2516,'Details local delivery'!B:E,4,0),"-")</f>
        <v>-</v>
      </c>
      <c r="E2516" s="94" t="e">
        <f>VLOOKUP(A2516,'Details local delivery'!B:L,11,0)</f>
        <v>#N/A</v>
      </c>
      <c r="F2516" s="94">
        <f>SUMIFS('Details local delivery'!M:M,'Details local delivery'!G:G,'RECAP Delivery Plan '!A2516)</f>
        <v>0</v>
      </c>
      <c r="G2516" s="94" t="e">
        <f>VLOOKUP(A2516,'Details local delivery'!B:J,9,0)</f>
        <v>#N/A</v>
      </c>
      <c r="H2516" s="95">
        <f>SUMIFS('Details local delivery'!K:K,'Details local delivery'!G:G,'RECAP Delivery Plan '!A2516)</f>
        <v>0</v>
      </c>
      <c r="I2516" s="96">
        <f>SUMIFS('Details local delivery'!Y:Y,'Details local delivery'!B:B,A:A)</f>
        <v>0</v>
      </c>
      <c r="J2516" s="97" t="e">
        <f>AVERAGEIFS('Details local delivery'!W:W,'Details local delivery'!B:B,A2516)</f>
        <v>#DIV/0!</v>
      </c>
      <c r="K2516" s="96">
        <f>_xlfn.MAXIFS('Details local delivery'!Z:Z,'Details local delivery'!B:B,A2516)</f>
        <v>0</v>
      </c>
      <c r="L2516" s="96">
        <f>_xlfn.MAXIFS('Details local delivery'!AA:AA,'Details local delivery'!B:B,A2516)</f>
        <v>0</v>
      </c>
      <c r="M2516" s="96">
        <f>_xlfn.MAXIFS('Details local delivery'!AB:AB,'Details local delivery'!B:B,A2516)</f>
        <v>0</v>
      </c>
      <c r="N2516" s="104" t="e">
        <f t="shared" si="372"/>
        <v>#N/A</v>
      </c>
      <c r="O2516" s="104" t="e">
        <f t="shared" si="373"/>
        <v>#N/A</v>
      </c>
      <c r="P2516" s="99">
        <f t="shared" si="374"/>
        <v>0</v>
      </c>
      <c r="Q2516" s="100">
        <f t="shared" si="375"/>
        <v>0</v>
      </c>
      <c r="R2516" s="105" t="e">
        <f t="shared" si="376"/>
        <v>#DIV/0!</v>
      </c>
      <c r="S2516" s="101" t="e">
        <f t="shared" si="377"/>
        <v>#N/A</v>
      </c>
      <c r="T2516" s="102"/>
      <c r="U2516" s="107"/>
      <c r="V2516" s="5"/>
    </row>
    <row r="2517" spans="1:22" ht="15.6" hidden="1" x14ac:dyDescent="0.3">
      <c r="A2517" s="18"/>
      <c r="B2517" s="92" t="str">
        <f>+IFERROR(VLOOKUP(A2517,'Details local delivery'!B:C,2,0),"-")</f>
        <v>-</v>
      </c>
      <c r="C2517" s="93" t="str">
        <f t="shared" si="371"/>
        <v>-</v>
      </c>
      <c r="D2517" s="94" t="str">
        <f>+IFERROR(VLOOKUP(A2517,'Details local delivery'!B:E,4,0),"-")</f>
        <v>-</v>
      </c>
      <c r="E2517" s="94" t="e">
        <f>VLOOKUP(A2517,'Details local delivery'!B:L,11,0)</f>
        <v>#N/A</v>
      </c>
      <c r="F2517" s="94">
        <f>SUMIFS('Details local delivery'!M:M,'Details local delivery'!G:G,'RECAP Delivery Plan '!A2517)</f>
        <v>0</v>
      </c>
      <c r="G2517" s="94" t="e">
        <f>VLOOKUP(A2517,'Details local delivery'!B:J,9,0)</f>
        <v>#N/A</v>
      </c>
      <c r="H2517" s="95">
        <f>SUMIFS('Details local delivery'!K:K,'Details local delivery'!G:G,'RECAP Delivery Plan '!A2517)</f>
        <v>0</v>
      </c>
      <c r="I2517" s="96">
        <f>SUMIFS('Details local delivery'!Y:Y,'Details local delivery'!B:B,A:A)</f>
        <v>0</v>
      </c>
      <c r="J2517" s="97" t="e">
        <f>AVERAGEIFS('Details local delivery'!W:W,'Details local delivery'!B:B,A2517)</f>
        <v>#DIV/0!</v>
      </c>
      <c r="K2517" s="96">
        <f>_xlfn.MAXIFS('Details local delivery'!Z:Z,'Details local delivery'!B:B,A2517)</f>
        <v>0</v>
      </c>
      <c r="L2517" s="96">
        <f>_xlfn.MAXIFS('Details local delivery'!AA:AA,'Details local delivery'!B:B,A2517)</f>
        <v>0</v>
      </c>
      <c r="M2517" s="96">
        <f>_xlfn.MAXIFS('Details local delivery'!AB:AB,'Details local delivery'!B:B,A2517)</f>
        <v>0</v>
      </c>
      <c r="N2517" s="104" t="e">
        <f t="shared" si="372"/>
        <v>#N/A</v>
      </c>
      <c r="O2517" s="104" t="e">
        <f t="shared" si="373"/>
        <v>#N/A</v>
      </c>
      <c r="P2517" s="99">
        <f t="shared" si="374"/>
        <v>0</v>
      </c>
      <c r="Q2517" s="100">
        <f t="shared" si="375"/>
        <v>0</v>
      </c>
      <c r="R2517" s="105" t="e">
        <f t="shared" si="376"/>
        <v>#DIV/0!</v>
      </c>
      <c r="S2517" s="101" t="e">
        <f t="shared" si="377"/>
        <v>#N/A</v>
      </c>
      <c r="T2517" s="102"/>
      <c r="U2517" s="107"/>
      <c r="V2517" s="5"/>
    </row>
    <row r="2518" spans="1:22" ht="15.6" hidden="1" x14ac:dyDescent="0.3">
      <c r="A2518" s="18"/>
      <c r="B2518" s="92" t="str">
        <f>+IFERROR(VLOOKUP(A2518,'Details local delivery'!B:C,2,0),"-")</f>
        <v>-</v>
      </c>
      <c r="C2518" s="93" t="str">
        <f t="shared" si="371"/>
        <v>-</v>
      </c>
      <c r="D2518" s="94" t="str">
        <f>+IFERROR(VLOOKUP(A2518,'Details local delivery'!B:E,4,0),"-")</f>
        <v>-</v>
      </c>
      <c r="E2518" s="94" t="e">
        <f>VLOOKUP(A2518,'Details local delivery'!B:L,11,0)</f>
        <v>#N/A</v>
      </c>
      <c r="F2518" s="94">
        <f>SUMIFS('Details local delivery'!M:M,'Details local delivery'!G:G,'RECAP Delivery Plan '!A2518)</f>
        <v>0</v>
      </c>
      <c r="G2518" s="94" t="e">
        <f>VLOOKUP(A2518,'Details local delivery'!B:J,9,0)</f>
        <v>#N/A</v>
      </c>
      <c r="H2518" s="95">
        <f>SUMIFS('Details local delivery'!K:K,'Details local delivery'!G:G,'RECAP Delivery Plan '!A2518)</f>
        <v>0</v>
      </c>
      <c r="I2518" s="96">
        <f>SUMIFS('Details local delivery'!Y:Y,'Details local delivery'!B:B,A:A)</f>
        <v>0</v>
      </c>
      <c r="J2518" s="97" t="e">
        <f>AVERAGEIFS('Details local delivery'!W:W,'Details local delivery'!B:B,A2518)</f>
        <v>#DIV/0!</v>
      </c>
      <c r="K2518" s="96">
        <f>_xlfn.MAXIFS('Details local delivery'!Z:Z,'Details local delivery'!B:B,A2518)</f>
        <v>0</v>
      </c>
      <c r="L2518" s="96">
        <f>_xlfn.MAXIFS('Details local delivery'!AA:AA,'Details local delivery'!B:B,A2518)</f>
        <v>0</v>
      </c>
      <c r="M2518" s="96">
        <f>_xlfn.MAXIFS('Details local delivery'!AB:AB,'Details local delivery'!B:B,A2518)</f>
        <v>0</v>
      </c>
      <c r="N2518" s="104" t="e">
        <f t="shared" si="372"/>
        <v>#N/A</v>
      </c>
      <c r="O2518" s="104" t="e">
        <f t="shared" si="373"/>
        <v>#N/A</v>
      </c>
      <c r="P2518" s="99">
        <f t="shared" si="374"/>
        <v>0</v>
      </c>
      <c r="Q2518" s="100">
        <f t="shared" si="375"/>
        <v>0</v>
      </c>
      <c r="R2518" s="105" t="e">
        <f t="shared" si="376"/>
        <v>#DIV/0!</v>
      </c>
      <c r="S2518" s="101" t="e">
        <f t="shared" si="377"/>
        <v>#N/A</v>
      </c>
      <c r="T2518" s="102"/>
      <c r="U2518" s="107"/>
      <c r="V2518" s="5"/>
    </row>
    <row r="2519" spans="1:22" ht="15.6" hidden="1" x14ac:dyDescent="0.3">
      <c r="A2519" s="18"/>
      <c r="B2519" s="92" t="str">
        <f>+IFERROR(VLOOKUP(A2519,'Details local delivery'!B:C,2,0),"-")</f>
        <v>-</v>
      </c>
      <c r="C2519" s="93" t="str">
        <f t="shared" si="371"/>
        <v>-</v>
      </c>
      <c r="D2519" s="94" t="str">
        <f>+IFERROR(VLOOKUP(A2519,'Details local delivery'!B:E,4,0),"-")</f>
        <v>-</v>
      </c>
      <c r="E2519" s="94" t="e">
        <f>VLOOKUP(A2519,'Details local delivery'!B:L,11,0)</f>
        <v>#N/A</v>
      </c>
      <c r="F2519" s="94">
        <f>SUMIFS('Details local delivery'!M:M,'Details local delivery'!G:G,'RECAP Delivery Plan '!A2519)</f>
        <v>0</v>
      </c>
      <c r="G2519" s="94" t="e">
        <f>VLOOKUP(A2519,'Details local delivery'!B:J,9,0)</f>
        <v>#N/A</v>
      </c>
      <c r="H2519" s="95">
        <f>SUMIFS('Details local delivery'!K:K,'Details local delivery'!G:G,'RECAP Delivery Plan '!A2519)</f>
        <v>0</v>
      </c>
      <c r="I2519" s="96">
        <f>SUMIFS('Details local delivery'!Y:Y,'Details local delivery'!B:B,A:A)</f>
        <v>0</v>
      </c>
      <c r="J2519" s="97" t="e">
        <f>AVERAGEIFS('Details local delivery'!W:W,'Details local delivery'!B:B,A2519)</f>
        <v>#DIV/0!</v>
      </c>
      <c r="K2519" s="96">
        <f>_xlfn.MAXIFS('Details local delivery'!Z:Z,'Details local delivery'!B:B,A2519)</f>
        <v>0</v>
      </c>
      <c r="L2519" s="96">
        <f>_xlfn.MAXIFS('Details local delivery'!AA:AA,'Details local delivery'!B:B,A2519)</f>
        <v>0</v>
      </c>
      <c r="M2519" s="96">
        <f>_xlfn.MAXIFS('Details local delivery'!AB:AB,'Details local delivery'!B:B,A2519)</f>
        <v>0</v>
      </c>
      <c r="N2519" s="104" t="e">
        <f t="shared" si="372"/>
        <v>#N/A</v>
      </c>
      <c r="O2519" s="104" t="e">
        <f t="shared" si="373"/>
        <v>#N/A</v>
      </c>
      <c r="P2519" s="99">
        <f t="shared" si="374"/>
        <v>0</v>
      </c>
      <c r="Q2519" s="100">
        <f t="shared" si="375"/>
        <v>0</v>
      </c>
      <c r="R2519" s="105" t="e">
        <f t="shared" si="376"/>
        <v>#DIV/0!</v>
      </c>
      <c r="S2519" s="101" t="e">
        <f t="shared" si="377"/>
        <v>#N/A</v>
      </c>
      <c r="T2519" s="102"/>
      <c r="U2519" s="107"/>
      <c r="V2519" s="5"/>
    </row>
    <row r="2520" spans="1:22" ht="15.6" hidden="1" x14ac:dyDescent="0.3">
      <c r="A2520" s="18"/>
      <c r="B2520" s="92" t="str">
        <f>+IFERROR(VLOOKUP(A2520,'Details local delivery'!B:C,2,0),"-")</f>
        <v>-</v>
      </c>
      <c r="C2520" s="93" t="str">
        <f t="shared" si="371"/>
        <v>-</v>
      </c>
      <c r="D2520" s="94" t="str">
        <f>+IFERROR(VLOOKUP(A2520,'Details local delivery'!B:E,4,0),"-")</f>
        <v>-</v>
      </c>
      <c r="E2520" s="94" t="e">
        <f>VLOOKUP(A2520,'Details local delivery'!B:L,11,0)</f>
        <v>#N/A</v>
      </c>
      <c r="F2520" s="94">
        <f>SUMIFS('Details local delivery'!M:M,'Details local delivery'!G:G,'RECAP Delivery Plan '!A2520)</f>
        <v>0</v>
      </c>
      <c r="G2520" s="94" t="e">
        <f>VLOOKUP(A2520,'Details local delivery'!B:J,9,0)</f>
        <v>#N/A</v>
      </c>
      <c r="H2520" s="95">
        <f>SUMIFS('Details local delivery'!K:K,'Details local delivery'!G:G,'RECAP Delivery Plan '!A2520)</f>
        <v>0</v>
      </c>
      <c r="I2520" s="96">
        <f>SUMIFS('Details local delivery'!Y:Y,'Details local delivery'!B:B,A:A)</f>
        <v>0</v>
      </c>
      <c r="J2520" s="97" t="e">
        <f>AVERAGEIFS('Details local delivery'!W:W,'Details local delivery'!B:B,A2520)</f>
        <v>#DIV/0!</v>
      </c>
      <c r="K2520" s="96">
        <f>_xlfn.MAXIFS('Details local delivery'!Z:Z,'Details local delivery'!B:B,A2520)</f>
        <v>0</v>
      </c>
      <c r="L2520" s="96">
        <f>_xlfn.MAXIFS('Details local delivery'!AA:AA,'Details local delivery'!B:B,A2520)</f>
        <v>0</v>
      </c>
      <c r="M2520" s="96">
        <f>_xlfn.MAXIFS('Details local delivery'!AB:AB,'Details local delivery'!B:B,A2520)</f>
        <v>0</v>
      </c>
      <c r="N2520" s="104" t="e">
        <f t="shared" si="372"/>
        <v>#N/A</v>
      </c>
      <c r="O2520" s="104" t="e">
        <f t="shared" si="373"/>
        <v>#N/A</v>
      </c>
      <c r="P2520" s="99">
        <f t="shared" si="374"/>
        <v>0</v>
      </c>
      <c r="Q2520" s="100">
        <f t="shared" si="375"/>
        <v>0</v>
      </c>
      <c r="R2520" s="105" t="e">
        <f t="shared" si="376"/>
        <v>#DIV/0!</v>
      </c>
      <c r="S2520" s="101" t="e">
        <f t="shared" si="377"/>
        <v>#N/A</v>
      </c>
      <c r="T2520" s="102"/>
      <c r="U2520" s="107"/>
      <c r="V2520" s="5"/>
    </row>
    <row r="2521" spans="1:22" ht="15.6" hidden="1" x14ac:dyDescent="0.3">
      <c r="A2521" s="18"/>
      <c r="B2521" s="92" t="str">
        <f>+IFERROR(VLOOKUP(A2521,'Details local delivery'!B:C,2,0),"-")</f>
        <v>-</v>
      </c>
      <c r="C2521" s="93" t="str">
        <f t="shared" si="371"/>
        <v>-</v>
      </c>
      <c r="D2521" s="94" t="str">
        <f>+IFERROR(VLOOKUP(A2521,'Details local delivery'!B:E,4,0),"-")</f>
        <v>-</v>
      </c>
      <c r="E2521" s="94" t="e">
        <f>VLOOKUP(A2521,'Details local delivery'!B:L,11,0)</f>
        <v>#N/A</v>
      </c>
      <c r="F2521" s="94">
        <f>SUMIFS('Details local delivery'!M:M,'Details local delivery'!G:G,'RECAP Delivery Plan '!A2521)</f>
        <v>0</v>
      </c>
      <c r="G2521" s="94" t="e">
        <f>VLOOKUP(A2521,'Details local delivery'!B:J,9,0)</f>
        <v>#N/A</v>
      </c>
      <c r="H2521" s="95">
        <f>SUMIFS('Details local delivery'!K:K,'Details local delivery'!G:G,'RECAP Delivery Plan '!A2521)</f>
        <v>0</v>
      </c>
      <c r="I2521" s="96">
        <f>SUMIFS('Details local delivery'!Y:Y,'Details local delivery'!B:B,A:A)</f>
        <v>0</v>
      </c>
      <c r="J2521" s="97" t="e">
        <f>AVERAGEIFS('Details local delivery'!W:W,'Details local delivery'!B:B,A2521)</f>
        <v>#DIV/0!</v>
      </c>
      <c r="K2521" s="96">
        <f>_xlfn.MAXIFS('Details local delivery'!Z:Z,'Details local delivery'!B:B,A2521)</f>
        <v>0</v>
      </c>
      <c r="L2521" s="96">
        <f>_xlfn.MAXIFS('Details local delivery'!AA:AA,'Details local delivery'!B:B,A2521)</f>
        <v>0</v>
      </c>
      <c r="M2521" s="96">
        <f>_xlfn.MAXIFS('Details local delivery'!AB:AB,'Details local delivery'!B:B,A2521)</f>
        <v>0</v>
      </c>
      <c r="N2521" s="104" t="e">
        <f t="shared" si="372"/>
        <v>#N/A</v>
      </c>
      <c r="O2521" s="104" t="e">
        <f t="shared" si="373"/>
        <v>#N/A</v>
      </c>
      <c r="P2521" s="99">
        <f t="shared" si="374"/>
        <v>0</v>
      </c>
      <c r="Q2521" s="100">
        <f t="shared" si="375"/>
        <v>0</v>
      </c>
      <c r="R2521" s="105" t="e">
        <f t="shared" si="376"/>
        <v>#DIV/0!</v>
      </c>
      <c r="S2521" s="101" t="e">
        <f t="shared" si="377"/>
        <v>#N/A</v>
      </c>
      <c r="T2521" s="102"/>
      <c r="U2521" s="107"/>
      <c r="V2521" s="5"/>
    </row>
    <row r="2522" spans="1:22" ht="15.6" hidden="1" x14ac:dyDescent="0.3">
      <c r="A2522" s="18"/>
      <c r="B2522" s="92" t="str">
        <f>+IFERROR(VLOOKUP(A2522,'Details local delivery'!B:C,2,0),"-")</f>
        <v>-</v>
      </c>
      <c r="C2522" s="93" t="str">
        <f t="shared" si="371"/>
        <v>-</v>
      </c>
      <c r="D2522" s="94" t="str">
        <f>+IFERROR(VLOOKUP(A2522,'Details local delivery'!B:E,4,0),"-")</f>
        <v>-</v>
      </c>
      <c r="E2522" s="94" t="e">
        <f>VLOOKUP(A2522,'Details local delivery'!B:L,11,0)</f>
        <v>#N/A</v>
      </c>
      <c r="F2522" s="94">
        <f>SUMIFS('Details local delivery'!M:M,'Details local delivery'!G:G,'RECAP Delivery Plan '!A2522)</f>
        <v>0</v>
      </c>
      <c r="G2522" s="94" t="e">
        <f>VLOOKUP(A2522,'Details local delivery'!B:J,9,0)</f>
        <v>#N/A</v>
      </c>
      <c r="H2522" s="95">
        <f>SUMIFS('Details local delivery'!K:K,'Details local delivery'!G:G,'RECAP Delivery Plan '!A2522)</f>
        <v>0</v>
      </c>
      <c r="I2522" s="96">
        <f>SUMIFS('Details local delivery'!Y:Y,'Details local delivery'!B:B,A:A)</f>
        <v>0</v>
      </c>
      <c r="J2522" s="97" t="e">
        <f>AVERAGEIFS('Details local delivery'!W:W,'Details local delivery'!B:B,A2522)</f>
        <v>#DIV/0!</v>
      </c>
      <c r="K2522" s="96">
        <f>_xlfn.MAXIFS('Details local delivery'!Z:Z,'Details local delivery'!B:B,A2522)</f>
        <v>0</v>
      </c>
      <c r="L2522" s="96">
        <f>_xlfn.MAXIFS('Details local delivery'!AA:AA,'Details local delivery'!B:B,A2522)</f>
        <v>0</v>
      </c>
      <c r="M2522" s="96">
        <f>_xlfn.MAXIFS('Details local delivery'!AB:AB,'Details local delivery'!B:B,A2522)</f>
        <v>0</v>
      </c>
      <c r="N2522" s="104" t="e">
        <f t="shared" si="372"/>
        <v>#N/A</v>
      </c>
      <c r="O2522" s="104" t="e">
        <f t="shared" si="373"/>
        <v>#N/A</v>
      </c>
      <c r="P2522" s="99">
        <f t="shared" si="374"/>
        <v>0</v>
      </c>
      <c r="Q2522" s="100">
        <f t="shared" si="375"/>
        <v>0</v>
      </c>
      <c r="R2522" s="105" t="e">
        <f t="shared" si="376"/>
        <v>#DIV/0!</v>
      </c>
      <c r="S2522" s="101" t="e">
        <f t="shared" si="377"/>
        <v>#N/A</v>
      </c>
      <c r="T2522" s="102"/>
      <c r="U2522" s="107"/>
      <c r="V2522" s="5"/>
    </row>
    <row r="2523" spans="1:22" ht="15.6" hidden="1" x14ac:dyDescent="0.3">
      <c r="A2523" s="18"/>
      <c r="B2523" s="92" t="str">
        <f>+IFERROR(VLOOKUP(A2523,'Details local delivery'!B:C,2,0),"-")</f>
        <v>-</v>
      </c>
      <c r="C2523" s="93" t="str">
        <f t="shared" si="371"/>
        <v>-</v>
      </c>
      <c r="D2523" s="94" t="str">
        <f>+IFERROR(VLOOKUP(A2523,'Details local delivery'!B:E,4,0),"-")</f>
        <v>-</v>
      </c>
      <c r="E2523" s="94" t="e">
        <f>VLOOKUP(A2523,'Details local delivery'!B:L,11,0)</f>
        <v>#N/A</v>
      </c>
      <c r="F2523" s="94">
        <f>SUMIFS('Details local delivery'!M:M,'Details local delivery'!G:G,'RECAP Delivery Plan '!A2523)</f>
        <v>0</v>
      </c>
      <c r="G2523" s="94" t="e">
        <f>VLOOKUP(A2523,'Details local delivery'!B:J,9,0)</f>
        <v>#N/A</v>
      </c>
      <c r="H2523" s="95">
        <f>SUMIFS('Details local delivery'!K:K,'Details local delivery'!G:G,'RECAP Delivery Plan '!A2523)</f>
        <v>0</v>
      </c>
      <c r="I2523" s="96">
        <f>SUMIFS('Details local delivery'!Y:Y,'Details local delivery'!B:B,A:A)</f>
        <v>0</v>
      </c>
      <c r="J2523" s="97" t="e">
        <f>AVERAGEIFS('Details local delivery'!W:W,'Details local delivery'!B:B,A2523)</f>
        <v>#DIV/0!</v>
      </c>
      <c r="K2523" s="96">
        <f>_xlfn.MAXIFS('Details local delivery'!Z:Z,'Details local delivery'!B:B,A2523)</f>
        <v>0</v>
      </c>
      <c r="L2523" s="96">
        <f>_xlfn.MAXIFS('Details local delivery'!AA:AA,'Details local delivery'!B:B,A2523)</f>
        <v>0</v>
      </c>
      <c r="M2523" s="96">
        <f>_xlfn.MAXIFS('Details local delivery'!AB:AB,'Details local delivery'!B:B,A2523)</f>
        <v>0</v>
      </c>
      <c r="N2523" s="104" t="e">
        <f t="shared" si="372"/>
        <v>#N/A</v>
      </c>
      <c r="O2523" s="104" t="e">
        <f t="shared" si="373"/>
        <v>#N/A</v>
      </c>
      <c r="P2523" s="99">
        <f t="shared" si="374"/>
        <v>0</v>
      </c>
      <c r="Q2523" s="100">
        <f t="shared" si="375"/>
        <v>0</v>
      </c>
      <c r="R2523" s="105" t="e">
        <f t="shared" si="376"/>
        <v>#DIV/0!</v>
      </c>
      <c r="S2523" s="101" t="e">
        <f t="shared" si="377"/>
        <v>#N/A</v>
      </c>
      <c r="T2523" s="102"/>
      <c r="U2523" s="107"/>
      <c r="V2523" s="5"/>
    </row>
    <row r="2524" spans="1:22" ht="15.6" hidden="1" x14ac:dyDescent="0.3">
      <c r="A2524" s="18"/>
      <c r="B2524" s="92" t="str">
        <f>+IFERROR(VLOOKUP(A2524,'Details local delivery'!B:C,2,0),"-")</f>
        <v>-</v>
      </c>
      <c r="C2524" s="93" t="str">
        <f t="shared" si="371"/>
        <v>-</v>
      </c>
      <c r="D2524" s="94" t="str">
        <f>+IFERROR(VLOOKUP(A2524,'Details local delivery'!B:E,4,0),"-")</f>
        <v>-</v>
      </c>
      <c r="E2524" s="94" t="e">
        <f>VLOOKUP(A2524,'Details local delivery'!B:L,11,0)</f>
        <v>#N/A</v>
      </c>
      <c r="F2524" s="94">
        <f>SUMIFS('Details local delivery'!M:M,'Details local delivery'!G:G,'RECAP Delivery Plan '!A2524)</f>
        <v>0</v>
      </c>
      <c r="G2524" s="94" t="e">
        <f>VLOOKUP(A2524,'Details local delivery'!B:J,9,0)</f>
        <v>#N/A</v>
      </c>
      <c r="H2524" s="95">
        <f>SUMIFS('Details local delivery'!K:K,'Details local delivery'!G:G,'RECAP Delivery Plan '!A2524)</f>
        <v>0</v>
      </c>
      <c r="I2524" s="96">
        <f>SUMIFS('Details local delivery'!Y:Y,'Details local delivery'!B:B,A:A)</f>
        <v>0</v>
      </c>
      <c r="J2524" s="97" t="e">
        <f>AVERAGEIFS('Details local delivery'!W:W,'Details local delivery'!B:B,A2524)</f>
        <v>#DIV/0!</v>
      </c>
      <c r="K2524" s="96">
        <f>_xlfn.MAXIFS('Details local delivery'!Z:Z,'Details local delivery'!B:B,A2524)</f>
        <v>0</v>
      </c>
      <c r="L2524" s="96">
        <f>_xlfn.MAXIFS('Details local delivery'!AA:AA,'Details local delivery'!B:B,A2524)</f>
        <v>0</v>
      </c>
      <c r="M2524" s="96">
        <f>_xlfn.MAXIFS('Details local delivery'!AB:AB,'Details local delivery'!B:B,A2524)</f>
        <v>0</v>
      </c>
      <c r="N2524" s="104" t="e">
        <f t="shared" si="372"/>
        <v>#N/A</v>
      </c>
      <c r="O2524" s="104" t="e">
        <f t="shared" si="373"/>
        <v>#N/A</v>
      </c>
      <c r="P2524" s="99">
        <f t="shared" si="374"/>
        <v>0</v>
      </c>
      <c r="Q2524" s="100">
        <f t="shared" si="375"/>
        <v>0</v>
      </c>
      <c r="R2524" s="105" t="e">
        <f t="shared" si="376"/>
        <v>#DIV/0!</v>
      </c>
      <c r="S2524" s="101" t="e">
        <f t="shared" si="377"/>
        <v>#N/A</v>
      </c>
      <c r="T2524" s="102"/>
      <c r="U2524" s="107"/>
      <c r="V2524" s="5"/>
    </row>
    <row r="2525" spans="1:22" ht="15.6" hidden="1" x14ac:dyDescent="0.3">
      <c r="A2525" s="18"/>
      <c r="B2525" s="92" t="str">
        <f>+IFERROR(VLOOKUP(A2525,'Details local delivery'!B:C,2,0),"-")</f>
        <v>-</v>
      </c>
      <c r="C2525" s="93" t="str">
        <f t="shared" si="371"/>
        <v>-</v>
      </c>
      <c r="D2525" s="94" t="str">
        <f>+IFERROR(VLOOKUP(A2525,'Details local delivery'!B:E,4,0),"-")</f>
        <v>-</v>
      </c>
      <c r="E2525" s="94" t="e">
        <f>VLOOKUP(A2525,'Details local delivery'!B:L,11,0)</f>
        <v>#N/A</v>
      </c>
      <c r="F2525" s="94">
        <f>SUMIFS('Details local delivery'!M:M,'Details local delivery'!G:G,'RECAP Delivery Plan '!A2526)</f>
        <v>0</v>
      </c>
      <c r="G2525" s="94" t="e">
        <f>VLOOKUP(A2525,'Details local delivery'!B:J,9,0)</f>
        <v>#N/A</v>
      </c>
      <c r="H2525" s="95">
        <f>SUMIFS('Details local delivery'!K:K,'Details local delivery'!G:G,'RECAP Delivery Plan '!A2526)</f>
        <v>0</v>
      </c>
      <c r="I2525" s="96">
        <f>SUMIFS('Details local delivery'!Y:Y,'Details local delivery'!B:B,A:A)</f>
        <v>0</v>
      </c>
      <c r="J2525" s="97" t="e">
        <f>AVERAGEIFS('Details local delivery'!W:W,'Details local delivery'!B:B,A2525)</f>
        <v>#DIV/0!</v>
      </c>
      <c r="K2525" s="96">
        <f>_xlfn.MAXIFS('Details local delivery'!Z:Z,'Details local delivery'!B:B,A2525)</f>
        <v>0</v>
      </c>
      <c r="L2525" s="96">
        <f>_xlfn.MAXIFS('Details local delivery'!AA:AA,'Details local delivery'!B:B,A2525)</f>
        <v>0</v>
      </c>
      <c r="M2525" s="96">
        <f>_xlfn.MAXIFS('Details local delivery'!AB:AB,'Details local delivery'!B:B,A2525)</f>
        <v>0</v>
      </c>
      <c r="N2525" s="104" t="e">
        <f t="shared" si="372"/>
        <v>#N/A</v>
      </c>
      <c r="O2525" s="104" t="e">
        <f t="shared" si="373"/>
        <v>#N/A</v>
      </c>
      <c r="P2525" s="99">
        <f t="shared" si="374"/>
        <v>0</v>
      </c>
      <c r="Q2525" s="100">
        <f t="shared" si="375"/>
        <v>0</v>
      </c>
      <c r="R2525" s="105" t="e">
        <f t="shared" si="376"/>
        <v>#DIV/0!</v>
      </c>
      <c r="S2525" s="101" t="e">
        <f t="shared" si="377"/>
        <v>#N/A</v>
      </c>
      <c r="T2525" s="102"/>
      <c r="U2525" s="107"/>
      <c r="V2525" s="5"/>
    </row>
    <row r="2526" spans="1:22" ht="15.6" hidden="1" x14ac:dyDescent="0.3">
      <c r="A2526" s="18"/>
      <c r="B2526" s="92" t="str">
        <f>+IFERROR(VLOOKUP(A2526,'Details local delivery'!B:C,2,0),"-")</f>
        <v>-</v>
      </c>
      <c r="C2526" s="93" t="str">
        <f t="shared" si="371"/>
        <v>-</v>
      </c>
      <c r="D2526" s="94" t="str">
        <f>+IFERROR(VLOOKUP(A2526,'Details local delivery'!B:E,4,0),"-")</f>
        <v>-</v>
      </c>
      <c r="E2526" s="94" t="e">
        <f>VLOOKUP(A2526,'Details local delivery'!B:L,11,0)</f>
        <v>#N/A</v>
      </c>
      <c r="F2526" s="94">
        <f>SUMIFS('Details local delivery'!M:M,'Details local delivery'!G:G,'RECAP Delivery Plan '!A2527)</f>
        <v>0</v>
      </c>
      <c r="G2526" s="94" t="e">
        <f>VLOOKUP(A2526,'Details local delivery'!B:J,9,0)</f>
        <v>#N/A</v>
      </c>
      <c r="H2526" s="95">
        <f>SUMIFS('Details local delivery'!K:K,'Details local delivery'!G:G,'RECAP Delivery Plan '!A2527)</f>
        <v>0</v>
      </c>
      <c r="I2526" s="96">
        <f>SUMIFS('Details local delivery'!Y:Y,'Details local delivery'!B:B,A:A)</f>
        <v>0</v>
      </c>
      <c r="J2526" s="97" t="e">
        <f>AVERAGEIFS('Details local delivery'!W:W,'Details local delivery'!B:B,A2526)</f>
        <v>#DIV/0!</v>
      </c>
      <c r="K2526" s="96">
        <f>_xlfn.MAXIFS('Details local delivery'!Z:Z,'Details local delivery'!B:B,A2526)</f>
        <v>0</v>
      </c>
      <c r="L2526" s="96">
        <f>_xlfn.MAXIFS('Details local delivery'!AA:AA,'Details local delivery'!B:B,A2526)</f>
        <v>0</v>
      </c>
      <c r="M2526" s="96">
        <f>_xlfn.MAXIFS('Details local delivery'!AB:AB,'Details local delivery'!B:B,A2526)</f>
        <v>0</v>
      </c>
      <c r="N2526" s="104" t="e">
        <f t="shared" si="372"/>
        <v>#N/A</v>
      </c>
      <c r="O2526" s="104" t="e">
        <f t="shared" si="373"/>
        <v>#N/A</v>
      </c>
      <c r="P2526" s="99">
        <f t="shared" si="374"/>
        <v>0</v>
      </c>
      <c r="Q2526" s="100">
        <f t="shared" si="375"/>
        <v>0</v>
      </c>
      <c r="R2526" s="105" t="e">
        <f t="shared" si="376"/>
        <v>#DIV/0!</v>
      </c>
      <c r="S2526" s="101" t="e">
        <f t="shared" si="377"/>
        <v>#N/A</v>
      </c>
      <c r="T2526" s="102"/>
      <c r="U2526" s="107"/>
      <c r="V2526" s="5"/>
    </row>
    <row r="2527" spans="1:22" ht="15.6" hidden="1" x14ac:dyDescent="0.3">
      <c r="A2527" s="18"/>
      <c r="B2527" s="92" t="str">
        <f>+IFERROR(VLOOKUP(A2527,'Details local delivery'!B:C,2,0),"-")</f>
        <v>-</v>
      </c>
      <c r="C2527" s="93" t="str">
        <f t="shared" si="371"/>
        <v>-</v>
      </c>
      <c r="D2527" s="94" t="str">
        <f>+IFERROR(VLOOKUP(A2527,'Details local delivery'!B:E,4,0),"-")</f>
        <v>-</v>
      </c>
      <c r="E2527" s="94" t="e">
        <f>VLOOKUP(A2527,'Details local delivery'!B:L,11,0)</f>
        <v>#N/A</v>
      </c>
      <c r="F2527" s="94">
        <f>SUMIFS('Details local delivery'!M:M,'Details local delivery'!G:G,'RECAP Delivery Plan '!A2528)</f>
        <v>0</v>
      </c>
      <c r="G2527" s="94" t="e">
        <f>VLOOKUP(A2527,'Details local delivery'!B:J,9,0)</f>
        <v>#N/A</v>
      </c>
      <c r="H2527" s="95">
        <f>SUMIFS('Details local delivery'!K:K,'Details local delivery'!G:G,'RECAP Delivery Plan '!A2528)</f>
        <v>0</v>
      </c>
      <c r="I2527" s="96">
        <f>SUMIFS('Details local delivery'!Y:Y,'Details local delivery'!B:B,A:A)</f>
        <v>0</v>
      </c>
      <c r="J2527" s="97" t="e">
        <f>AVERAGEIFS('Details local delivery'!W:W,'Details local delivery'!B:B,A2527)</f>
        <v>#DIV/0!</v>
      </c>
      <c r="K2527" s="96">
        <f>_xlfn.MAXIFS('Details local delivery'!Z:Z,'Details local delivery'!B:B,A2527)</f>
        <v>0</v>
      </c>
      <c r="L2527" s="96">
        <f>_xlfn.MAXIFS('Details local delivery'!AA:AA,'Details local delivery'!B:B,A2527)</f>
        <v>0</v>
      </c>
      <c r="M2527" s="96">
        <f>_xlfn.MAXIFS('Details local delivery'!AB:AB,'Details local delivery'!B:B,A2527)</f>
        <v>0</v>
      </c>
      <c r="N2527" s="104" t="e">
        <f t="shared" si="372"/>
        <v>#N/A</v>
      </c>
      <c r="O2527" s="104" t="e">
        <f t="shared" si="373"/>
        <v>#N/A</v>
      </c>
      <c r="P2527" s="99">
        <f t="shared" si="374"/>
        <v>0</v>
      </c>
      <c r="Q2527" s="100">
        <f t="shared" si="375"/>
        <v>0</v>
      </c>
      <c r="R2527" s="105" t="e">
        <f t="shared" si="376"/>
        <v>#DIV/0!</v>
      </c>
      <c r="S2527" s="101" t="e">
        <f t="shared" si="377"/>
        <v>#N/A</v>
      </c>
      <c r="T2527" s="102"/>
      <c r="U2527" s="107"/>
      <c r="V2527" s="5"/>
    </row>
    <row r="2528" spans="1:22" ht="15.6" hidden="1" x14ac:dyDescent="0.3">
      <c r="A2528" s="18"/>
      <c r="B2528" s="92" t="str">
        <f>+IFERROR(VLOOKUP(A2528,'Details local delivery'!B:C,2,0),"-")</f>
        <v>-</v>
      </c>
      <c r="C2528" s="93" t="str">
        <f t="shared" si="371"/>
        <v>-</v>
      </c>
      <c r="D2528" s="94" t="str">
        <f>+IFERROR(VLOOKUP(A2528,'Details local delivery'!B:E,4,0),"-")</f>
        <v>-</v>
      </c>
      <c r="E2528" s="94" t="e">
        <f>VLOOKUP(A2528,'Details local delivery'!B:L,11,0)</f>
        <v>#N/A</v>
      </c>
      <c r="F2528" s="94">
        <v>3</v>
      </c>
      <c r="G2528" s="94" t="e">
        <f>VLOOKUP(A2528,'Details local delivery'!B:J,9,0)</f>
        <v>#N/A</v>
      </c>
      <c r="H2528" s="95">
        <v>927</v>
      </c>
      <c r="I2528" s="96">
        <f>SUMIFS('Details local delivery'!Y:Y,'Details local delivery'!B:B,A:A)</f>
        <v>0</v>
      </c>
      <c r="J2528" s="97" t="e">
        <f>AVERAGEIFS('Details local delivery'!W:W,'Details local delivery'!B:B,A2528)</f>
        <v>#DIV/0!</v>
      </c>
      <c r="K2528" s="96">
        <f>_xlfn.MAXIFS('Details local delivery'!Z:Z,'Details local delivery'!B:B,A2528)</f>
        <v>0</v>
      </c>
      <c r="L2528" s="96">
        <f>_xlfn.MAXIFS('Details local delivery'!AA:AA,'Details local delivery'!B:B,A2528)</f>
        <v>0</v>
      </c>
      <c r="M2528" s="96">
        <f>_xlfn.MAXIFS('Details local delivery'!AB:AB,'Details local delivery'!B:B,A2528)</f>
        <v>0</v>
      </c>
      <c r="N2528" s="104" t="e">
        <f t="shared" si="372"/>
        <v>#N/A</v>
      </c>
      <c r="O2528" s="104" t="e">
        <f t="shared" si="373"/>
        <v>#N/A</v>
      </c>
      <c r="P2528" s="99">
        <f t="shared" si="374"/>
        <v>0</v>
      </c>
      <c r="Q2528" s="100">
        <f t="shared" si="375"/>
        <v>0</v>
      </c>
      <c r="R2528" s="105" t="e">
        <f t="shared" si="376"/>
        <v>#DIV/0!</v>
      </c>
      <c r="S2528" s="101" t="e">
        <f t="shared" si="377"/>
        <v>#N/A</v>
      </c>
      <c r="T2528" s="102"/>
      <c r="U2528" s="107"/>
      <c r="V2528" s="5"/>
    </row>
    <row r="2529" spans="1:22" ht="15.6" hidden="1" x14ac:dyDescent="0.3">
      <c r="A2529" s="18"/>
      <c r="B2529" s="92" t="str">
        <f>+IFERROR(VLOOKUP(A2529,'Details local delivery'!B:C,2,0),"-")</f>
        <v>-</v>
      </c>
      <c r="C2529" s="93" t="str">
        <f t="shared" si="371"/>
        <v>-</v>
      </c>
      <c r="D2529" s="94" t="str">
        <f>+IFERROR(VLOOKUP(A2529,'Details local delivery'!B:E,4,0),"-")</f>
        <v>-</v>
      </c>
      <c r="E2529" s="94" t="e">
        <f>VLOOKUP(A2529,'Details local delivery'!B:L,11,0)</f>
        <v>#N/A</v>
      </c>
      <c r="F2529" s="94">
        <f>SUMIFS('Details local delivery'!M:M,'Details local delivery'!G:G,'RECAP Delivery Plan '!A2530)</f>
        <v>0</v>
      </c>
      <c r="G2529" s="94" t="e">
        <f>VLOOKUP(A2529,'Details local delivery'!B:J,9,0)</f>
        <v>#N/A</v>
      </c>
      <c r="H2529" s="95">
        <f>SUMIFS('Details local delivery'!K:K,'Details local delivery'!G:G,'RECAP Delivery Plan '!A2530)</f>
        <v>0</v>
      </c>
      <c r="I2529" s="96">
        <f>SUMIFS('Details local delivery'!Y:Y,'Details local delivery'!B:B,A:A)</f>
        <v>0</v>
      </c>
      <c r="J2529" s="97" t="e">
        <f>AVERAGEIFS('Details local delivery'!W:W,'Details local delivery'!B:B,A2529)</f>
        <v>#DIV/0!</v>
      </c>
      <c r="K2529" s="96">
        <f>_xlfn.MAXIFS('Details local delivery'!Z:Z,'Details local delivery'!B:B,A2529)</f>
        <v>0</v>
      </c>
      <c r="L2529" s="96">
        <f>_xlfn.MAXIFS('Details local delivery'!AA:AA,'Details local delivery'!B:B,A2529)</f>
        <v>0</v>
      </c>
      <c r="M2529" s="96">
        <f>_xlfn.MAXIFS('Details local delivery'!AB:AB,'Details local delivery'!B:B,A2529)</f>
        <v>0</v>
      </c>
      <c r="N2529" s="104" t="e">
        <f t="shared" si="372"/>
        <v>#N/A</v>
      </c>
      <c r="O2529" s="104" t="e">
        <f t="shared" si="373"/>
        <v>#N/A</v>
      </c>
      <c r="P2529" s="99">
        <f t="shared" si="374"/>
        <v>0</v>
      </c>
      <c r="Q2529" s="100">
        <f t="shared" si="375"/>
        <v>0</v>
      </c>
      <c r="R2529" s="105" t="e">
        <f t="shared" si="376"/>
        <v>#DIV/0!</v>
      </c>
      <c r="S2529" s="101" t="e">
        <f t="shared" si="377"/>
        <v>#N/A</v>
      </c>
      <c r="T2529" s="102"/>
      <c r="U2529" s="107"/>
      <c r="V2529" s="5"/>
    </row>
    <row r="2530" spans="1:22" ht="15.6" hidden="1" x14ac:dyDescent="0.3">
      <c r="A2530" s="18"/>
      <c r="B2530" s="92" t="str">
        <f>+IFERROR(VLOOKUP(A2530,'Details local delivery'!B:C,2,0),"-")</f>
        <v>-</v>
      </c>
      <c r="C2530" s="93" t="str">
        <f t="shared" si="371"/>
        <v>-</v>
      </c>
      <c r="D2530" s="94" t="str">
        <f>+IFERROR(VLOOKUP(A2530,'Details local delivery'!B:E,4,0),"-")</f>
        <v>-</v>
      </c>
      <c r="E2530" s="94" t="e">
        <f>VLOOKUP(A2530,'Details local delivery'!B:L,11,0)</f>
        <v>#N/A</v>
      </c>
      <c r="F2530" s="94">
        <f>SUMIFS('Details local delivery'!M:M,'Details local delivery'!G:G,'RECAP Delivery Plan '!A2531)</f>
        <v>0</v>
      </c>
      <c r="G2530" s="94" t="e">
        <f>VLOOKUP(A2530,'Details local delivery'!B:J,9,0)</f>
        <v>#N/A</v>
      </c>
      <c r="H2530" s="95">
        <f>SUMIFS('Details local delivery'!K:K,'Details local delivery'!G:G,'RECAP Delivery Plan '!A2531)</f>
        <v>0</v>
      </c>
      <c r="I2530" s="96">
        <f>SUMIFS('Details local delivery'!Y:Y,'Details local delivery'!B:B,A:A)</f>
        <v>0</v>
      </c>
      <c r="J2530" s="97" t="e">
        <f>AVERAGEIFS('Details local delivery'!W:W,'Details local delivery'!B:B,A2530)</f>
        <v>#DIV/0!</v>
      </c>
      <c r="K2530" s="96">
        <f>_xlfn.MAXIFS('Details local delivery'!Z:Z,'Details local delivery'!B:B,A2530)</f>
        <v>0</v>
      </c>
      <c r="L2530" s="96">
        <f>_xlfn.MAXIFS('Details local delivery'!AA:AA,'Details local delivery'!B:B,A2530)</f>
        <v>0</v>
      </c>
      <c r="M2530" s="96">
        <f>_xlfn.MAXIFS('Details local delivery'!AB:AB,'Details local delivery'!B:B,A2530)</f>
        <v>0</v>
      </c>
      <c r="N2530" s="104" t="e">
        <f t="shared" si="372"/>
        <v>#N/A</v>
      </c>
      <c r="O2530" s="104" t="e">
        <f t="shared" si="373"/>
        <v>#N/A</v>
      </c>
      <c r="P2530" s="99">
        <f t="shared" si="374"/>
        <v>0</v>
      </c>
      <c r="Q2530" s="100">
        <f t="shared" si="375"/>
        <v>0</v>
      </c>
      <c r="R2530" s="105" t="e">
        <f t="shared" si="376"/>
        <v>#DIV/0!</v>
      </c>
      <c r="S2530" s="101" t="e">
        <f t="shared" si="377"/>
        <v>#N/A</v>
      </c>
      <c r="T2530" s="102"/>
      <c r="U2530" s="107"/>
      <c r="V2530" s="5"/>
    </row>
    <row r="2531" spans="1:22" ht="15.6" hidden="1" x14ac:dyDescent="0.3">
      <c r="A2531" s="18"/>
      <c r="B2531" s="92" t="str">
        <f>+IFERROR(VLOOKUP(A2531,'Details local delivery'!B:C,2,0),"-")</f>
        <v>-</v>
      </c>
      <c r="C2531" s="93" t="str">
        <f t="shared" si="371"/>
        <v>-</v>
      </c>
      <c r="D2531" s="94" t="str">
        <f>+IFERROR(VLOOKUP(A2531,'Details local delivery'!B:E,4,0),"-")</f>
        <v>-</v>
      </c>
      <c r="E2531" s="94" t="e">
        <f>VLOOKUP(A2531,'Details local delivery'!B:L,11,0)</f>
        <v>#N/A</v>
      </c>
      <c r="F2531" s="94">
        <f>SUMIFS('Details local delivery'!M:M,'Details local delivery'!G:G,'RECAP Delivery Plan '!A2532)</f>
        <v>0</v>
      </c>
      <c r="G2531" s="94" t="e">
        <f>VLOOKUP(A2531,'Details local delivery'!B:J,9,0)</f>
        <v>#N/A</v>
      </c>
      <c r="H2531" s="95">
        <f>SUMIFS('Details local delivery'!K:K,'Details local delivery'!G:G,'RECAP Delivery Plan '!A2532)</f>
        <v>0</v>
      </c>
      <c r="I2531" s="96">
        <f>SUMIFS('Details local delivery'!Y:Y,'Details local delivery'!B:B,A:A)</f>
        <v>0</v>
      </c>
      <c r="J2531" s="97" t="e">
        <f>AVERAGEIFS('Details local delivery'!W:W,'Details local delivery'!B:B,A2531)</f>
        <v>#DIV/0!</v>
      </c>
      <c r="K2531" s="96">
        <f>_xlfn.MAXIFS('Details local delivery'!Z:Z,'Details local delivery'!B:B,A2531)</f>
        <v>0</v>
      </c>
      <c r="L2531" s="96">
        <f>_xlfn.MAXIFS('Details local delivery'!AA:AA,'Details local delivery'!B:B,A2531)</f>
        <v>0</v>
      </c>
      <c r="M2531" s="96">
        <f>_xlfn.MAXIFS('Details local delivery'!AB:AB,'Details local delivery'!B:B,A2531)</f>
        <v>0</v>
      </c>
      <c r="N2531" s="104" t="e">
        <f t="shared" si="372"/>
        <v>#N/A</v>
      </c>
      <c r="O2531" s="104" t="e">
        <f t="shared" si="373"/>
        <v>#N/A</v>
      </c>
      <c r="P2531" s="99">
        <f t="shared" si="374"/>
        <v>0</v>
      </c>
      <c r="Q2531" s="100">
        <f t="shared" si="375"/>
        <v>0</v>
      </c>
      <c r="R2531" s="105" t="e">
        <f t="shared" si="376"/>
        <v>#DIV/0!</v>
      </c>
      <c r="S2531" s="101" t="e">
        <f t="shared" si="377"/>
        <v>#N/A</v>
      </c>
      <c r="T2531" s="102"/>
      <c r="U2531" s="107"/>
      <c r="V2531" s="5"/>
    </row>
    <row r="2532" spans="1:22" ht="15.6" hidden="1" x14ac:dyDescent="0.3">
      <c r="A2532" s="18"/>
      <c r="B2532" s="92" t="str">
        <f>+IFERROR(VLOOKUP(A2532,'Details local delivery'!B:C,2,0),"-")</f>
        <v>-</v>
      </c>
      <c r="C2532" s="93" t="str">
        <f t="shared" si="371"/>
        <v>-</v>
      </c>
      <c r="D2532" s="94" t="str">
        <f>+IFERROR(VLOOKUP(A2532,'Details local delivery'!B:E,4,0),"-")</f>
        <v>-</v>
      </c>
      <c r="E2532" s="94" t="e">
        <f>VLOOKUP(A2532,'Details local delivery'!B:L,11,0)</f>
        <v>#N/A</v>
      </c>
      <c r="F2532" s="94">
        <f>SUMIFS('Details local delivery'!M:M,'Details local delivery'!G:G,'RECAP Delivery Plan '!A2533)</f>
        <v>0</v>
      </c>
      <c r="G2532" s="94" t="e">
        <f>VLOOKUP(A2532,'Details local delivery'!B:J,9,0)</f>
        <v>#N/A</v>
      </c>
      <c r="H2532" s="95">
        <f>SUMIFS('Details local delivery'!K:K,'Details local delivery'!G:G,'RECAP Delivery Plan '!A2533)</f>
        <v>0</v>
      </c>
      <c r="I2532" s="96">
        <f>SUMIFS('Details local delivery'!Y:Y,'Details local delivery'!B:B,A:A)</f>
        <v>0</v>
      </c>
      <c r="J2532" s="97" t="e">
        <f>AVERAGEIFS('Details local delivery'!W:W,'Details local delivery'!B:B,A2532)</f>
        <v>#DIV/0!</v>
      </c>
      <c r="K2532" s="96">
        <f>_xlfn.MAXIFS('Details local delivery'!Z:Z,'Details local delivery'!B:B,A2532)</f>
        <v>0</v>
      </c>
      <c r="L2532" s="96">
        <f>_xlfn.MAXIFS('Details local delivery'!AA:AA,'Details local delivery'!B:B,A2532)</f>
        <v>0</v>
      </c>
      <c r="M2532" s="96">
        <f>_xlfn.MAXIFS('Details local delivery'!AB:AB,'Details local delivery'!B:B,A2532)</f>
        <v>0</v>
      </c>
      <c r="N2532" s="104" t="e">
        <f t="shared" si="372"/>
        <v>#N/A</v>
      </c>
      <c r="O2532" s="104" t="e">
        <f t="shared" si="373"/>
        <v>#N/A</v>
      </c>
      <c r="P2532" s="99">
        <f t="shared" si="374"/>
        <v>0</v>
      </c>
      <c r="Q2532" s="100">
        <f t="shared" si="375"/>
        <v>0</v>
      </c>
      <c r="R2532" s="105" t="e">
        <f t="shared" si="376"/>
        <v>#DIV/0!</v>
      </c>
      <c r="S2532" s="101" t="e">
        <f t="shared" si="377"/>
        <v>#N/A</v>
      </c>
      <c r="T2532" s="102"/>
      <c r="U2532" s="107"/>
      <c r="V2532" s="5"/>
    </row>
    <row r="2533" spans="1:22" ht="15.6" hidden="1" x14ac:dyDescent="0.3">
      <c r="A2533" s="18"/>
      <c r="B2533" s="92" t="str">
        <f>+IFERROR(VLOOKUP(A2533,'Details local delivery'!B:C,2,0),"-")</f>
        <v>-</v>
      </c>
      <c r="C2533" s="93" t="str">
        <f t="shared" si="371"/>
        <v>-</v>
      </c>
      <c r="D2533" s="94" t="str">
        <f>+IFERROR(VLOOKUP(A2533,'Details local delivery'!B:E,4,0),"-")</f>
        <v>-</v>
      </c>
      <c r="E2533" s="94" t="e">
        <f>VLOOKUP(A2533,'Details local delivery'!B:L,11,0)</f>
        <v>#N/A</v>
      </c>
      <c r="F2533" s="94">
        <f>SUMIFS('Details local delivery'!M:M,'Details local delivery'!G:G,'RECAP Delivery Plan '!A2534)</f>
        <v>0</v>
      </c>
      <c r="G2533" s="94" t="e">
        <f>VLOOKUP(A2533,'Details local delivery'!B:J,9,0)</f>
        <v>#N/A</v>
      </c>
      <c r="H2533" s="95">
        <f>SUMIFS('Details local delivery'!K:K,'Details local delivery'!G:G,'RECAP Delivery Plan '!A2534)</f>
        <v>0</v>
      </c>
      <c r="I2533" s="96">
        <f>SUMIFS('Details local delivery'!Y:Y,'Details local delivery'!B:B,A:A)</f>
        <v>0</v>
      </c>
      <c r="J2533" s="97" t="e">
        <f>AVERAGEIFS('Details local delivery'!W:W,'Details local delivery'!B:B,A2533)</f>
        <v>#DIV/0!</v>
      </c>
      <c r="K2533" s="96">
        <f>_xlfn.MAXIFS('Details local delivery'!Z:Z,'Details local delivery'!B:B,A2533)</f>
        <v>0</v>
      </c>
      <c r="L2533" s="96">
        <f>_xlfn.MAXIFS('Details local delivery'!AA:AA,'Details local delivery'!B:B,A2533)</f>
        <v>0</v>
      </c>
      <c r="M2533" s="96">
        <f>_xlfn.MAXIFS('Details local delivery'!AB:AB,'Details local delivery'!B:B,A2533)</f>
        <v>0</v>
      </c>
      <c r="N2533" s="104" t="e">
        <f t="shared" si="372"/>
        <v>#N/A</v>
      </c>
      <c r="O2533" s="104" t="e">
        <f t="shared" si="373"/>
        <v>#N/A</v>
      </c>
      <c r="P2533" s="99">
        <f t="shared" si="374"/>
        <v>0</v>
      </c>
      <c r="Q2533" s="100">
        <f t="shared" si="375"/>
        <v>0</v>
      </c>
      <c r="R2533" s="105" t="e">
        <f t="shared" si="376"/>
        <v>#DIV/0!</v>
      </c>
      <c r="S2533" s="101" t="e">
        <f t="shared" si="377"/>
        <v>#N/A</v>
      </c>
      <c r="T2533" s="102"/>
      <c r="U2533" s="107"/>
      <c r="V2533" s="5"/>
    </row>
    <row r="2534" spans="1:22" ht="15.6" hidden="1" x14ac:dyDescent="0.3">
      <c r="A2534" s="18"/>
      <c r="B2534" s="92" t="str">
        <f>+IFERROR(VLOOKUP(A2534,'Details local delivery'!B:C,2,0),"-")</f>
        <v>-</v>
      </c>
      <c r="C2534" s="93" t="str">
        <f t="shared" si="371"/>
        <v>-</v>
      </c>
      <c r="D2534" s="94" t="str">
        <f>+IFERROR(VLOOKUP(A2534,'Details local delivery'!B:E,4,0),"-")</f>
        <v>-</v>
      </c>
      <c r="E2534" s="94" t="e">
        <f>VLOOKUP(A2534,'Details local delivery'!B:L,11,0)</f>
        <v>#N/A</v>
      </c>
      <c r="F2534" s="94">
        <f>SUMIFS('Details local delivery'!M:M,'Details local delivery'!G:G,'RECAP Delivery Plan '!A2535)</f>
        <v>0</v>
      </c>
      <c r="G2534" s="94" t="e">
        <f>VLOOKUP(A2534,'Details local delivery'!B:J,9,0)</f>
        <v>#N/A</v>
      </c>
      <c r="H2534" s="95">
        <f>SUMIFS('Details local delivery'!K:K,'Details local delivery'!G:G,'RECAP Delivery Plan '!A2535)</f>
        <v>0</v>
      </c>
      <c r="I2534" s="96">
        <f>SUMIFS('Details local delivery'!Y:Y,'Details local delivery'!B:B,A:A)</f>
        <v>0</v>
      </c>
      <c r="J2534" s="97" t="e">
        <f>AVERAGEIFS('Details local delivery'!W:W,'Details local delivery'!B:B,A2534)</f>
        <v>#DIV/0!</v>
      </c>
      <c r="K2534" s="96">
        <f>_xlfn.MAXIFS('Details local delivery'!Z:Z,'Details local delivery'!B:B,A2534)</f>
        <v>0</v>
      </c>
      <c r="L2534" s="96">
        <f>_xlfn.MAXIFS('Details local delivery'!AA:AA,'Details local delivery'!B:B,A2534)</f>
        <v>0</v>
      </c>
      <c r="M2534" s="96">
        <f>_xlfn.MAXIFS('Details local delivery'!AB:AB,'Details local delivery'!B:B,A2534)</f>
        <v>0</v>
      </c>
      <c r="N2534" s="104" t="e">
        <f t="shared" si="372"/>
        <v>#N/A</v>
      </c>
      <c r="O2534" s="104" t="e">
        <f t="shared" si="373"/>
        <v>#N/A</v>
      </c>
      <c r="P2534" s="99">
        <f t="shared" si="374"/>
        <v>0</v>
      </c>
      <c r="Q2534" s="100">
        <f t="shared" si="375"/>
        <v>0</v>
      </c>
      <c r="R2534" s="105" t="e">
        <f t="shared" si="376"/>
        <v>#DIV/0!</v>
      </c>
      <c r="S2534" s="101" t="e">
        <f t="shared" si="377"/>
        <v>#N/A</v>
      </c>
      <c r="T2534" s="102"/>
      <c r="U2534" s="107"/>
      <c r="V2534" s="5"/>
    </row>
    <row r="2535" spans="1:22" ht="15.6" hidden="1" x14ac:dyDescent="0.3">
      <c r="A2535" s="18"/>
      <c r="B2535" s="92" t="str">
        <f>+IFERROR(VLOOKUP(A2535,'Details local delivery'!B:C,2,0),"-")</f>
        <v>-</v>
      </c>
      <c r="C2535" s="93" t="str">
        <f t="shared" si="371"/>
        <v>-</v>
      </c>
      <c r="D2535" s="94" t="str">
        <f>+IFERROR(VLOOKUP(A2535,'Details local delivery'!B:E,4,0),"-")</f>
        <v>-</v>
      </c>
      <c r="E2535" s="94" t="e">
        <f>VLOOKUP(A2535,'Details local delivery'!B:L,11,0)</f>
        <v>#N/A</v>
      </c>
      <c r="F2535" s="94">
        <f>SUMIFS('Details local delivery'!M:M,'Details local delivery'!G:G,'RECAP Delivery Plan '!A2536)</f>
        <v>0</v>
      </c>
      <c r="G2535" s="94" t="e">
        <f>VLOOKUP(A2535,'Details local delivery'!B:J,9,0)</f>
        <v>#N/A</v>
      </c>
      <c r="H2535" s="95">
        <f>SUMIFS('Details local delivery'!K:K,'Details local delivery'!G:G,'RECAP Delivery Plan '!A2536)</f>
        <v>0</v>
      </c>
      <c r="I2535" s="96">
        <f>SUMIFS('Details local delivery'!Y:Y,'Details local delivery'!B:B,A:A)</f>
        <v>0</v>
      </c>
      <c r="J2535" s="97" t="e">
        <f>AVERAGEIFS('Details local delivery'!W:W,'Details local delivery'!B:B,A2535)</f>
        <v>#DIV/0!</v>
      </c>
      <c r="K2535" s="96">
        <f>_xlfn.MAXIFS('Details local delivery'!Z:Z,'Details local delivery'!B:B,A2535)</f>
        <v>0</v>
      </c>
      <c r="L2535" s="96">
        <f>_xlfn.MAXIFS('Details local delivery'!AA:AA,'Details local delivery'!B:B,A2535)</f>
        <v>0</v>
      </c>
      <c r="M2535" s="96">
        <f>_xlfn.MAXIFS('Details local delivery'!AB:AB,'Details local delivery'!B:B,A2535)</f>
        <v>0</v>
      </c>
      <c r="N2535" s="104" t="e">
        <f t="shared" si="372"/>
        <v>#N/A</v>
      </c>
      <c r="O2535" s="104" t="e">
        <f t="shared" si="373"/>
        <v>#N/A</v>
      </c>
      <c r="P2535" s="99">
        <f t="shared" si="374"/>
        <v>0</v>
      </c>
      <c r="Q2535" s="100">
        <f t="shared" si="375"/>
        <v>0</v>
      </c>
      <c r="R2535" s="105" t="e">
        <f t="shared" si="376"/>
        <v>#DIV/0!</v>
      </c>
      <c r="S2535" s="101" t="e">
        <f t="shared" si="377"/>
        <v>#N/A</v>
      </c>
      <c r="T2535" s="102"/>
      <c r="U2535" s="107"/>
      <c r="V2535" s="5"/>
    </row>
    <row r="2536" spans="1:22" ht="15.6" hidden="1" x14ac:dyDescent="0.3">
      <c r="A2536" s="18"/>
      <c r="B2536" s="92" t="str">
        <f>+IFERROR(VLOOKUP(A2536,'Details local delivery'!B:C,2,0),"-")</f>
        <v>-</v>
      </c>
      <c r="C2536" s="93" t="str">
        <f t="shared" si="371"/>
        <v>-</v>
      </c>
      <c r="D2536" s="94" t="str">
        <f>+IFERROR(VLOOKUP(A2536,'Details local delivery'!B:E,4,0),"-")</f>
        <v>-</v>
      </c>
      <c r="E2536" s="94" t="e">
        <f>VLOOKUP(A2536,'Details local delivery'!B:L,11,0)</f>
        <v>#N/A</v>
      </c>
      <c r="F2536" s="94">
        <f>SUMIFS('Details local delivery'!M:M,'Details local delivery'!G:G,'RECAP Delivery Plan '!A2537)</f>
        <v>0</v>
      </c>
      <c r="G2536" s="94" t="e">
        <f>VLOOKUP(A2536,'Details local delivery'!B:J,9,0)</f>
        <v>#N/A</v>
      </c>
      <c r="H2536" s="95">
        <f>SUMIFS('Details local delivery'!K:K,'Details local delivery'!G:G,'RECAP Delivery Plan '!A2537)</f>
        <v>0</v>
      </c>
      <c r="I2536" s="96">
        <f>SUMIFS('Details local delivery'!Y:Y,'Details local delivery'!B:B,A:A)</f>
        <v>0</v>
      </c>
      <c r="J2536" s="97" t="e">
        <f>AVERAGEIFS('Details local delivery'!W:W,'Details local delivery'!B:B,A2536)</f>
        <v>#DIV/0!</v>
      </c>
      <c r="K2536" s="96">
        <f>_xlfn.MAXIFS('Details local delivery'!Z:Z,'Details local delivery'!B:B,A2536)</f>
        <v>0</v>
      </c>
      <c r="L2536" s="96">
        <f>_xlfn.MAXIFS('Details local delivery'!AA:AA,'Details local delivery'!B:B,A2536)</f>
        <v>0</v>
      </c>
      <c r="M2536" s="96">
        <f>_xlfn.MAXIFS('Details local delivery'!AB:AB,'Details local delivery'!B:B,A2536)</f>
        <v>0</v>
      </c>
      <c r="N2536" s="104" t="e">
        <f t="shared" si="372"/>
        <v>#N/A</v>
      </c>
      <c r="O2536" s="104" t="e">
        <f t="shared" si="373"/>
        <v>#N/A</v>
      </c>
      <c r="P2536" s="99">
        <f t="shared" si="374"/>
        <v>0</v>
      </c>
      <c r="Q2536" s="100">
        <f t="shared" si="375"/>
        <v>0</v>
      </c>
      <c r="R2536" s="105" t="e">
        <f t="shared" si="376"/>
        <v>#DIV/0!</v>
      </c>
      <c r="S2536" s="101" t="e">
        <f t="shared" si="377"/>
        <v>#N/A</v>
      </c>
      <c r="T2536" s="102"/>
      <c r="U2536" s="107"/>
      <c r="V2536" s="5"/>
    </row>
    <row r="2537" spans="1:22" ht="15.6" hidden="1" x14ac:dyDescent="0.3">
      <c r="A2537" s="18"/>
      <c r="B2537" s="92" t="str">
        <f>+IFERROR(VLOOKUP(A2537,'Details local delivery'!B:C,2,0),"-")</f>
        <v>-</v>
      </c>
      <c r="C2537" s="93" t="str">
        <f t="shared" si="371"/>
        <v>-</v>
      </c>
      <c r="D2537" s="94" t="str">
        <f>+IFERROR(VLOOKUP(A2537,'Details local delivery'!B:E,4,0),"-")</f>
        <v>-</v>
      </c>
      <c r="E2537" s="94" t="e">
        <f>VLOOKUP(A2537,'Details local delivery'!B:L,11,0)</f>
        <v>#N/A</v>
      </c>
      <c r="F2537" s="94">
        <v>3</v>
      </c>
      <c r="G2537" s="94" t="e">
        <f>VLOOKUP(A2537,'Details local delivery'!B:J,9,0)</f>
        <v>#N/A</v>
      </c>
      <c r="H2537" s="95">
        <v>600</v>
      </c>
      <c r="I2537" s="96">
        <f>SUMIFS('Details local delivery'!Y:Y,'Details local delivery'!B:B,A:A)</f>
        <v>0</v>
      </c>
      <c r="J2537" s="97" t="e">
        <f>AVERAGEIFS('Details local delivery'!W:W,'Details local delivery'!B:B,A2537)</f>
        <v>#DIV/0!</v>
      </c>
      <c r="K2537" s="96">
        <f>_xlfn.MAXIFS('Details local delivery'!Z:Z,'Details local delivery'!B:B,A2537)</f>
        <v>0</v>
      </c>
      <c r="L2537" s="96">
        <f>_xlfn.MAXIFS('Details local delivery'!AA:AA,'Details local delivery'!B:B,A2537)</f>
        <v>0</v>
      </c>
      <c r="M2537" s="96">
        <f>_xlfn.MAXIFS('Details local delivery'!AB:AB,'Details local delivery'!B:B,A2537)</f>
        <v>0</v>
      </c>
      <c r="N2537" s="104" t="e">
        <f t="shared" si="372"/>
        <v>#N/A</v>
      </c>
      <c r="O2537" s="104" t="e">
        <f t="shared" si="373"/>
        <v>#N/A</v>
      </c>
      <c r="P2537" s="99">
        <f t="shared" si="374"/>
        <v>0</v>
      </c>
      <c r="Q2537" s="100">
        <f t="shared" si="375"/>
        <v>0</v>
      </c>
      <c r="R2537" s="105" t="e">
        <f t="shared" si="376"/>
        <v>#DIV/0!</v>
      </c>
      <c r="S2537" s="101" t="e">
        <f t="shared" si="377"/>
        <v>#N/A</v>
      </c>
      <c r="T2537" s="102"/>
      <c r="U2537" s="107"/>
      <c r="V2537" s="5"/>
    </row>
    <row r="2538" spans="1:22" ht="15.6" hidden="1" x14ac:dyDescent="0.3">
      <c r="A2538" s="18"/>
      <c r="B2538" s="92" t="str">
        <f>+IFERROR(VLOOKUP(A2538,'Details local delivery'!B:C,2,0),"-")</f>
        <v>-</v>
      </c>
      <c r="C2538" s="93" t="str">
        <f t="shared" si="371"/>
        <v>-</v>
      </c>
      <c r="D2538" s="94" t="str">
        <f>+IFERROR(VLOOKUP(A2538,'Details local delivery'!B:E,4,0),"-")</f>
        <v>-</v>
      </c>
      <c r="E2538" s="94" t="e">
        <f>VLOOKUP(A2538,'Details local delivery'!B:L,11,0)</f>
        <v>#N/A</v>
      </c>
      <c r="F2538" s="94">
        <f>SUMIFS('Details local delivery'!M:M,'Details local delivery'!G:G,'RECAP Delivery Plan '!A2539)</f>
        <v>0</v>
      </c>
      <c r="G2538" s="94" t="e">
        <f>VLOOKUP(A2538,'Details local delivery'!B:J,9,0)</f>
        <v>#N/A</v>
      </c>
      <c r="H2538" s="95">
        <f>SUMIFS('Details local delivery'!K:K,'Details local delivery'!G:G,'RECAP Delivery Plan '!A2539)</f>
        <v>0</v>
      </c>
      <c r="I2538" s="96">
        <f>SUMIFS('Details local delivery'!Y:Y,'Details local delivery'!B:B,A:A)</f>
        <v>0</v>
      </c>
      <c r="J2538" s="97" t="e">
        <f>AVERAGEIFS('Details local delivery'!W:W,'Details local delivery'!B:B,A2538)</f>
        <v>#DIV/0!</v>
      </c>
      <c r="K2538" s="96">
        <f>_xlfn.MAXIFS('Details local delivery'!Z:Z,'Details local delivery'!B:B,A2538)</f>
        <v>0</v>
      </c>
      <c r="L2538" s="96">
        <f>_xlfn.MAXIFS('Details local delivery'!AA:AA,'Details local delivery'!B:B,A2538)</f>
        <v>0</v>
      </c>
      <c r="M2538" s="96">
        <f>_xlfn.MAXIFS('Details local delivery'!AB:AB,'Details local delivery'!B:B,A2538)</f>
        <v>0</v>
      </c>
      <c r="N2538" s="104" t="e">
        <f t="shared" si="372"/>
        <v>#N/A</v>
      </c>
      <c r="O2538" s="104" t="e">
        <f t="shared" si="373"/>
        <v>#N/A</v>
      </c>
      <c r="P2538" s="99">
        <f t="shared" si="374"/>
        <v>0</v>
      </c>
      <c r="Q2538" s="100">
        <f t="shared" si="375"/>
        <v>0</v>
      </c>
      <c r="R2538" s="105" t="e">
        <f t="shared" si="376"/>
        <v>#DIV/0!</v>
      </c>
      <c r="S2538" s="101" t="e">
        <f t="shared" si="377"/>
        <v>#N/A</v>
      </c>
      <c r="T2538" s="102"/>
      <c r="U2538" s="107"/>
      <c r="V2538" s="5"/>
    </row>
    <row r="2539" spans="1:22" ht="15.6" hidden="1" x14ac:dyDescent="0.3">
      <c r="A2539" s="18"/>
      <c r="B2539" s="92" t="str">
        <f>+IFERROR(VLOOKUP(A2539,'Details local delivery'!B:C,2,0),"-")</f>
        <v>-</v>
      </c>
      <c r="C2539" s="93" t="str">
        <f t="shared" si="371"/>
        <v>-</v>
      </c>
      <c r="D2539" s="94" t="str">
        <f>+IFERROR(VLOOKUP(A2539,'Details local delivery'!B:E,4,0),"-")</f>
        <v>-</v>
      </c>
      <c r="E2539" s="94" t="e">
        <f>VLOOKUP(A2539,'Details local delivery'!B:L,11,0)</f>
        <v>#N/A</v>
      </c>
      <c r="F2539" s="94">
        <f>SUMIFS('Details local delivery'!M:M,'Details local delivery'!G:G,'RECAP Delivery Plan '!A2540)</f>
        <v>0</v>
      </c>
      <c r="G2539" s="94" t="e">
        <f>VLOOKUP(A2539,'Details local delivery'!B:J,9,0)</f>
        <v>#N/A</v>
      </c>
      <c r="H2539" s="95">
        <f>SUMIFS('Details local delivery'!K:K,'Details local delivery'!G:G,'RECAP Delivery Plan '!A2540)</f>
        <v>0</v>
      </c>
      <c r="I2539" s="96">
        <f>SUMIFS('Details local delivery'!Y:Y,'Details local delivery'!B:B,A:A)</f>
        <v>0</v>
      </c>
      <c r="J2539" s="97" t="e">
        <f>AVERAGEIFS('Details local delivery'!W:W,'Details local delivery'!B:B,A2539)</f>
        <v>#DIV/0!</v>
      </c>
      <c r="K2539" s="96">
        <f>_xlfn.MAXIFS('Details local delivery'!Z:Z,'Details local delivery'!B:B,A2539)</f>
        <v>0</v>
      </c>
      <c r="L2539" s="96">
        <f>_xlfn.MAXIFS('Details local delivery'!AA:AA,'Details local delivery'!B:B,A2539)</f>
        <v>0</v>
      </c>
      <c r="M2539" s="96">
        <f>_xlfn.MAXIFS('Details local delivery'!AB:AB,'Details local delivery'!B:B,A2539)</f>
        <v>0</v>
      </c>
      <c r="N2539" s="104" t="e">
        <f t="shared" si="372"/>
        <v>#N/A</v>
      </c>
      <c r="O2539" s="104" t="e">
        <f t="shared" si="373"/>
        <v>#N/A</v>
      </c>
      <c r="P2539" s="99">
        <f t="shared" si="374"/>
        <v>0</v>
      </c>
      <c r="Q2539" s="100">
        <f t="shared" si="375"/>
        <v>0</v>
      </c>
      <c r="R2539" s="105" t="e">
        <f t="shared" si="376"/>
        <v>#DIV/0!</v>
      </c>
      <c r="S2539" s="101" t="e">
        <f t="shared" si="377"/>
        <v>#N/A</v>
      </c>
      <c r="T2539" s="102"/>
      <c r="U2539" s="107"/>
      <c r="V2539" s="5"/>
    </row>
    <row r="2540" spans="1:22" ht="15.6" hidden="1" x14ac:dyDescent="0.3">
      <c r="A2540" s="18"/>
      <c r="B2540" s="92" t="str">
        <f>+IFERROR(VLOOKUP(A2540,'Details local delivery'!B:C,2,0),"-")</f>
        <v>-</v>
      </c>
      <c r="C2540" s="93" t="str">
        <f t="shared" si="371"/>
        <v>-</v>
      </c>
      <c r="D2540" s="94" t="str">
        <f>+IFERROR(VLOOKUP(A2540,'Details local delivery'!B:E,4,0),"-")</f>
        <v>-</v>
      </c>
      <c r="E2540" s="94" t="e">
        <f>VLOOKUP(A2540,'Details local delivery'!B:L,11,0)</f>
        <v>#N/A</v>
      </c>
      <c r="F2540" s="94">
        <f>SUMIFS('Details local delivery'!M:M,'Details local delivery'!G:G,'RECAP Delivery Plan '!A2541)</f>
        <v>0</v>
      </c>
      <c r="G2540" s="94" t="e">
        <f>VLOOKUP(A2540,'Details local delivery'!B:J,9,0)</f>
        <v>#N/A</v>
      </c>
      <c r="H2540" s="95">
        <f>SUMIFS('Details local delivery'!K:K,'Details local delivery'!G:G,'RECAP Delivery Plan '!A2541)</f>
        <v>0</v>
      </c>
      <c r="I2540" s="96">
        <f>SUMIFS('Details local delivery'!Y:Y,'Details local delivery'!B:B,A:A)</f>
        <v>0</v>
      </c>
      <c r="J2540" s="97" t="e">
        <f>AVERAGEIFS('Details local delivery'!W:W,'Details local delivery'!B:B,A2540)</f>
        <v>#DIV/0!</v>
      </c>
      <c r="K2540" s="96">
        <f>_xlfn.MAXIFS('Details local delivery'!Z:Z,'Details local delivery'!B:B,A2540)</f>
        <v>0</v>
      </c>
      <c r="L2540" s="96">
        <f>_xlfn.MAXIFS('Details local delivery'!AA:AA,'Details local delivery'!B:B,A2540)</f>
        <v>0</v>
      </c>
      <c r="M2540" s="96">
        <f>_xlfn.MAXIFS('Details local delivery'!AB:AB,'Details local delivery'!B:B,A2540)</f>
        <v>0</v>
      </c>
      <c r="N2540" s="104" t="e">
        <f t="shared" si="372"/>
        <v>#N/A</v>
      </c>
      <c r="O2540" s="104" t="e">
        <f t="shared" si="373"/>
        <v>#N/A</v>
      </c>
      <c r="P2540" s="99">
        <f t="shared" si="374"/>
        <v>0</v>
      </c>
      <c r="Q2540" s="100">
        <f t="shared" si="375"/>
        <v>0</v>
      </c>
      <c r="R2540" s="105" t="e">
        <f t="shared" si="376"/>
        <v>#DIV/0!</v>
      </c>
      <c r="S2540" s="101" t="e">
        <f t="shared" si="377"/>
        <v>#N/A</v>
      </c>
      <c r="T2540" s="102"/>
      <c r="U2540" s="107"/>
      <c r="V2540" s="5"/>
    </row>
    <row r="2541" spans="1:22" ht="15.6" hidden="1" x14ac:dyDescent="0.3">
      <c r="A2541" s="18"/>
      <c r="B2541" s="92" t="str">
        <f>+IFERROR(VLOOKUP(A2541,'Details local delivery'!B:C,2,0),"-")</f>
        <v>-</v>
      </c>
      <c r="C2541" s="93" t="str">
        <f t="shared" si="371"/>
        <v>-</v>
      </c>
      <c r="D2541" s="94" t="str">
        <f>+IFERROR(VLOOKUP(A2541,'Details local delivery'!B:E,4,0),"-")</f>
        <v>-</v>
      </c>
      <c r="E2541" s="94" t="e">
        <f>VLOOKUP(A2541,'Details local delivery'!B:L,11,0)</f>
        <v>#N/A</v>
      </c>
      <c r="F2541" s="94">
        <f>SUMIFS('Details local delivery'!M:M,'Details local delivery'!G:G,'RECAP Delivery Plan '!A2542)</f>
        <v>0</v>
      </c>
      <c r="G2541" s="94" t="e">
        <f>VLOOKUP(A2541,'Details local delivery'!B:J,9,0)</f>
        <v>#N/A</v>
      </c>
      <c r="H2541" s="95">
        <f>SUMIFS('Details local delivery'!K:K,'Details local delivery'!G:G,'RECAP Delivery Plan '!A2542)</f>
        <v>0</v>
      </c>
      <c r="I2541" s="96">
        <f>SUMIFS('Details local delivery'!Y:Y,'Details local delivery'!B:B,A:A)</f>
        <v>0</v>
      </c>
      <c r="J2541" s="97" t="e">
        <f>AVERAGEIFS('Details local delivery'!W:W,'Details local delivery'!B:B,A2541)</f>
        <v>#DIV/0!</v>
      </c>
      <c r="K2541" s="96">
        <f>_xlfn.MAXIFS('Details local delivery'!Z:Z,'Details local delivery'!B:B,A2541)</f>
        <v>0</v>
      </c>
      <c r="L2541" s="96">
        <f>_xlfn.MAXIFS('Details local delivery'!AA:AA,'Details local delivery'!B:B,A2541)</f>
        <v>0</v>
      </c>
      <c r="M2541" s="96">
        <f>_xlfn.MAXIFS('Details local delivery'!AB:AB,'Details local delivery'!B:B,A2541)</f>
        <v>0</v>
      </c>
      <c r="N2541" s="104" t="e">
        <f t="shared" si="372"/>
        <v>#N/A</v>
      </c>
      <c r="O2541" s="104" t="e">
        <f t="shared" si="373"/>
        <v>#N/A</v>
      </c>
      <c r="P2541" s="99">
        <f t="shared" si="374"/>
        <v>0</v>
      </c>
      <c r="Q2541" s="100">
        <f t="shared" si="375"/>
        <v>0</v>
      </c>
      <c r="R2541" s="105" t="e">
        <f t="shared" si="376"/>
        <v>#DIV/0!</v>
      </c>
      <c r="S2541" s="101" t="e">
        <f t="shared" si="377"/>
        <v>#N/A</v>
      </c>
      <c r="T2541" s="102"/>
      <c r="U2541" s="107"/>
      <c r="V2541" s="5"/>
    </row>
    <row r="2542" spans="1:22" ht="15.6" hidden="1" x14ac:dyDescent="0.3">
      <c r="A2542" s="18"/>
      <c r="B2542" s="92" t="str">
        <f>+IFERROR(VLOOKUP(A2542,'Details local delivery'!B:C,2,0),"-")</f>
        <v>-</v>
      </c>
      <c r="C2542" s="93" t="str">
        <f t="shared" si="371"/>
        <v>-</v>
      </c>
      <c r="D2542" s="94" t="str">
        <f>+IFERROR(VLOOKUP(A2542,'Details local delivery'!B:E,4,0),"-")</f>
        <v>-</v>
      </c>
      <c r="E2542" s="94" t="e">
        <f>VLOOKUP(A2542,'Details local delivery'!B:L,11,0)</f>
        <v>#N/A</v>
      </c>
      <c r="F2542" s="94">
        <f>SUMIFS('Details local delivery'!M:M,'Details local delivery'!G:G,'RECAP Delivery Plan '!A2543)</f>
        <v>0</v>
      </c>
      <c r="G2542" s="94" t="e">
        <f>VLOOKUP(A2542,'Details local delivery'!B:J,9,0)</f>
        <v>#N/A</v>
      </c>
      <c r="H2542" s="95">
        <f>SUMIFS('Details local delivery'!K:K,'Details local delivery'!G:G,'RECAP Delivery Plan '!A2543)</f>
        <v>0</v>
      </c>
      <c r="I2542" s="96">
        <f>SUMIFS('Details local delivery'!Y:Y,'Details local delivery'!B:B,A:A)</f>
        <v>0</v>
      </c>
      <c r="J2542" s="97" t="e">
        <f>AVERAGEIFS('Details local delivery'!W:W,'Details local delivery'!B:B,A2542)</f>
        <v>#DIV/0!</v>
      </c>
      <c r="K2542" s="96">
        <f>_xlfn.MAXIFS('Details local delivery'!Z:Z,'Details local delivery'!B:B,A2542)</f>
        <v>0</v>
      </c>
      <c r="L2542" s="96">
        <f>_xlfn.MAXIFS('Details local delivery'!AA:AA,'Details local delivery'!B:B,A2542)</f>
        <v>0</v>
      </c>
      <c r="M2542" s="96">
        <f>_xlfn.MAXIFS('Details local delivery'!AB:AB,'Details local delivery'!B:B,A2542)</f>
        <v>0</v>
      </c>
      <c r="N2542" s="104" t="e">
        <f t="shared" si="372"/>
        <v>#N/A</v>
      </c>
      <c r="O2542" s="104" t="e">
        <f t="shared" si="373"/>
        <v>#N/A</v>
      </c>
      <c r="P2542" s="99">
        <f t="shared" si="374"/>
        <v>0</v>
      </c>
      <c r="Q2542" s="100">
        <f t="shared" si="375"/>
        <v>0</v>
      </c>
      <c r="R2542" s="105" t="e">
        <f t="shared" si="376"/>
        <v>#DIV/0!</v>
      </c>
      <c r="S2542" s="101" t="e">
        <f t="shared" si="377"/>
        <v>#N/A</v>
      </c>
      <c r="T2542" s="102"/>
      <c r="U2542" s="107"/>
      <c r="V2542" s="5"/>
    </row>
    <row r="2543" spans="1:22" ht="15.6" hidden="1" x14ac:dyDescent="0.3">
      <c r="A2543" s="18"/>
      <c r="B2543" s="92" t="str">
        <f>+IFERROR(VLOOKUP(A2543,'Details local delivery'!B:C,2,0),"-")</f>
        <v>-</v>
      </c>
      <c r="C2543" s="93" t="str">
        <f t="shared" si="371"/>
        <v>-</v>
      </c>
      <c r="D2543" s="94" t="str">
        <f>+IFERROR(VLOOKUP(A2543,'Details local delivery'!B:E,4,0),"-")</f>
        <v>-</v>
      </c>
      <c r="E2543" s="94" t="e">
        <f>VLOOKUP(A2543,'Details local delivery'!B:L,11,0)</f>
        <v>#N/A</v>
      </c>
      <c r="F2543" s="94">
        <f>SUMIFS('Details local delivery'!M:M,'Details local delivery'!G:G,'RECAP Delivery Plan '!A2544)</f>
        <v>0</v>
      </c>
      <c r="G2543" s="94" t="e">
        <f>VLOOKUP(A2543,'Details local delivery'!B:J,9,0)</f>
        <v>#N/A</v>
      </c>
      <c r="H2543" s="95">
        <f>SUMIFS('Details local delivery'!K:K,'Details local delivery'!G:G,'RECAP Delivery Plan '!A2544)</f>
        <v>0</v>
      </c>
      <c r="I2543" s="96">
        <f>SUMIFS('Details local delivery'!Y:Y,'Details local delivery'!B:B,A:A)</f>
        <v>0</v>
      </c>
      <c r="J2543" s="97" t="e">
        <f>AVERAGEIFS('Details local delivery'!W:W,'Details local delivery'!B:B,A2543)</f>
        <v>#DIV/0!</v>
      </c>
      <c r="K2543" s="96">
        <f>_xlfn.MAXIFS('Details local delivery'!Z:Z,'Details local delivery'!B:B,A2543)</f>
        <v>0</v>
      </c>
      <c r="L2543" s="96">
        <f>_xlfn.MAXIFS('Details local delivery'!AA:AA,'Details local delivery'!B:B,A2543)</f>
        <v>0</v>
      </c>
      <c r="M2543" s="96">
        <f>_xlfn.MAXIFS('Details local delivery'!AB:AB,'Details local delivery'!B:B,A2543)</f>
        <v>0</v>
      </c>
      <c r="N2543" s="104" t="e">
        <f t="shared" si="372"/>
        <v>#N/A</v>
      </c>
      <c r="O2543" s="104" t="e">
        <f t="shared" si="373"/>
        <v>#N/A</v>
      </c>
      <c r="P2543" s="99">
        <f t="shared" si="374"/>
        <v>0</v>
      </c>
      <c r="Q2543" s="100">
        <f t="shared" si="375"/>
        <v>0</v>
      </c>
      <c r="R2543" s="105" t="e">
        <f t="shared" si="376"/>
        <v>#DIV/0!</v>
      </c>
      <c r="S2543" s="101" t="e">
        <f t="shared" si="377"/>
        <v>#N/A</v>
      </c>
      <c r="T2543" s="102"/>
      <c r="U2543" s="107"/>
      <c r="V2543" s="5"/>
    </row>
    <row r="2544" spans="1:22" ht="15.6" hidden="1" x14ac:dyDescent="0.3">
      <c r="A2544" s="18"/>
      <c r="B2544" s="92" t="str">
        <f>+IFERROR(VLOOKUP(A2544,'Details local delivery'!B:C,2,0),"-")</f>
        <v>-</v>
      </c>
      <c r="C2544" s="93" t="str">
        <f t="shared" si="371"/>
        <v>-</v>
      </c>
      <c r="D2544" s="94" t="str">
        <f>+IFERROR(VLOOKUP(A2544,'Details local delivery'!B:E,4,0),"-")</f>
        <v>-</v>
      </c>
      <c r="E2544" s="94" t="e">
        <f>VLOOKUP(A2544,'Details local delivery'!B:L,11,0)</f>
        <v>#N/A</v>
      </c>
      <c r="F2544" s="94">
        <f>SUMIFS('Details local delivery'!M:M,'Details local delivery'!G:G,'RECAP Delivery Plan '!A2545)</f>
        <v>0</v>
      </c>
      <c r="G2544" s="94" t="e">
        <f>VLOOKUP(A2544,'Details local delivery'!B:J,9,0)</f>
        <v>#N/A</v>
      </c>
      <c r="H2544" s="95">
        <f>SUMIFS('Details local delivery'!K:K,'Details local delivery'!G:G,'RECAP Delivery Plan '!A2545)</f>
        <v>0</v>
      </c>
      <c r="I2544" s="96">
        <f>SUMIFS('Details local delivery'!Y:Y,'Details local delivery'!B:B,A:A)</f>
        <v>0</v>
      </c>
      <c r="J2544" s="97" t="e">
        <f>AVERAGEIFS('Details local delivery'!W:W,'Details local delivery'!B:B,A2544)</f>
        <v>#DIV/0!</v>
      </c>
      <c r="K2544" s="96">
        <f>_xlfn.MAXIFS('Details local delivery'!Z:Z,'Details local delivery'!B:B,A2544)</f>
        <v>0</v>
      </c>
      <c r="L2544" s="96">
        <f>_xlfn.MAXIFS('Details local delivery'!AA:AA,'Details local delivery'!B:B,A2544)</f>
        <v>0</v>
      </c>
      <c r="M2544" s="96">
        <f>_xlfn.MAXIFS('Details local delivery'!AB:AB,'Details local delivery'!B:B,A2544)</f>
        <v>0</v>
      </c>
      <c r="N2544" s="104" t="e">
        <f t="shared" si="372"/>
        <v>#N/A</v>
      </c>
      <c r="O2544" s="104" t="e">
        <f t="shared" si="373"/>
        <v>#N/A</v>
      </c>
      <c r="P2544" s="99">
        <f t="shared" si="374"/>
        <v>0</v>
      </c>
      <c r="Q2544" s="100">
        <f t="shared" si="375"/>
        <v>0</v>
      </c>
      <c r="R2544" s="105" t="e">
        <f t="shared" si="376"/>
        <v>#DIV/0!</v>
      </c>
      <c r="S2544" s="101" t="e">
        <f t="shared" si="377"/>
        <v>#N/A</v>
      </c>
      <c r="T2544" s="102"/>
      <c r="U2544" s="107"/>
      <c r="V2544" s="5"/>
    </row>
    <row r="2545" spans="1:22" ht="15.6" hidden="1" x14ac:dyDescent="0.3">
      <c r="A2545" s="18"/>
      <c r="B2545" s="92" t="str">
        <f>+IFERROR(VLOOKUP(A2545,'Details local delivery'!B:C,2,0),"-")</f>
        <v>-</v>
      </c>
      <c r="C2545" s="93" t="str">
        <f t="shared" si="371"/>
        <v>-</v>
      </c>
      <c r="D2545" s="94" t="str">
        <f>+IFERROR(VLOOKUP(A2545,'Details local delivery'!B:E,4,0),"-")</f>
        <v>-</v>
      </c>
      <c r="E2545" s="94" t="e">
        <f>VLOOKUP(A2545,'Details local delivery'!B:L,11,0)</f>
        <v>#N/A</v>
      </c>
      <c r="F2545" s="94">
        <f>SUMIFS('Details local delivery'!M:M,'Details local delivery'!G:G,'RECAP Delivery Plan '!A2546)</f>
        <v>0</v>
      </c>
      <c r="G2545" s="94" t="e">
        <f>VLOOKUP(A2545,'Details local delivery'!B:J,9,0)</f>
        <v>#N/A</v>
      </c>
      <c r="H2545" s="95">
        <f>SUMIFS('Details local delivery'!K:K,'Details local delivery'!G:G,'RECAP Delivery Plan '!A2546)</f>
        <v>0</v>
      </c>
      <c r="I2545" s="96">
        <f>SUMIFS('Details local delivery'!Y:Y,'Details local delivery'!B:B,A:A)</f>
        <v>0</v>
      </c>
      <c r="J2545" s="97" t="e">
        <f>AVERAGEIFS('Details local delivery'!W:W,'Details local delivery'!B:B,A2545)</f>
        <v>#DIV/0!</v>
      </c>
      <c r="K2545" s="96">
        <f>_xlfn.MAXIFS('Details local delivery'!Z:Z,'Details local delivery'!B:B,A2545)</f>
        <v>0</v>
      </c>
      <c r="L2545" s="96">
        <f>_xlfn.MAXIFS('Details local delivery'!AA:AA,'Details local delivery'!B:B,A2545)</f>
        <v>0</v>
      </c>
      <c r="M2545" s="96">
        <f>_xlfn.MAXIFS('Details local delivery'!AB:AB,'Details local delivery'!B:B,A2545)</f>
        <v>0</v>
      </c>
      <c r="N2545" s="104" t="e">
        <f t="shared" si="372"/>
        <v>#N/A</v>
      </c>
      <c r="O2545" s="104" t="e">
        <f t="shared" si="373"/>
        <v>#N/A</v>
      </c>
      <c r="P2545" s="99">
        <f t="shared" si="374"/>
        <v>0</v>
      </c>
      <c r="Q2545" s="100">
        <f t="shared" si="375"/>
        <v>0</v>
      </c>
      <c r="R2545" s="105" t="e">
        <f t="shared" si="376"/>
        <v>#DIV/0!</v>
      </c>
      <c r="S2545" s="101" t="e">
        <f t="shared" si="377"/>
        <v>#N/A</v>
      </c>
      <c r="T2545" s="102"/>
      <c r="U2545" s="107"/>
      <c r="V2545" s="5"/>
    </row>
    <row r="2546" spans="1:22" ht="15.6" hidden="1" x14ac:dyDescent="0.3">
      <c r="A2546" s="18"/>
      <c r="B2546" s="92" t="str">
        <f>+IFERROR(VLOOKUP(A2546,'Details local delivery'!B:C,2,0),"-")</f>
        <v>-</v>
      </c>
      <c r="C2546" s="93" t="str">
        <f t="shared" si="371"/>
        <v>-</v>
      </c>
      <c r="D2546" s="94" t="str">
        <f>+IFERROR(VLOOKUP(A2546,'Details local delivery'!B:E,4,0),"-")</f>
        <v>-</v>
      </c>
      <c r="E2546" s="94" t="e">
        <f>VLOOKUP(A2546,'Details local delivery'!B:L,11,0)</f>
        <v>#N/A</v>
      </c>
      <c r="F2546" s="94">
        <f>SUMIFS('Details local delivery'!M:M,'Details local delivery'!G:G,'RECAP Delivery Plan '!A2547)</f>
        <v>0</v>
      </c>
      <c r="G2546" s="94" t="e">
        <f>VLOOKUP(A2546,'Details local delivery'!B:J,9,0)</f>
        <v>#N/A</v>
      </c>
      <c r="H2546" s="95">
        <f>SUMIFS('Details local delivery'!K:K,'Details local delivery'!G:G,'RECAP Delivery Plan '!A2547)</f>
        <v>0</v>
      </c>
      <c r="I2546" s="96">
        <f>SUMIFS('Details local delivery'!Y:Y,'Details local delivery'!B:B,A:A)</f>
        <v>0</v>
      </c>
      <c r="J2546" s="97" t="e">
        <f>AVERAGEIFS('Details local delivery'!W:W,'Details local delivery'!B:B,A2546)</f>
        <v>#DIV/0!</v>
      </c>
      <c r="K2546" s="96">
        <f>_xlfn.MAXIFS('Details local delivery'!Z:Z,'Details local delivery'!B:B,A2546)</f>
        <v>0</v>
      </c>
      <c r="L2546" s="96">
        <f>_xlfn.MAXIFS('Details local delivery'!AA:AA,'Details local delivery'!B:B,A2546)</f>
        <v>0</v>
      </c>
      <c r="M2546" s="96">
        <f>_xlfn.MAXIFS('Details local delivery'!AB:AB,'Details local delivery'!B:B,A2546)</f>
        <v>0</v>
      </c>
      <c r="N2546" s="104" t="e">
        <f t="shared" si="372"/>
        <v>#N/A</v>
      </c>
      <c r="O2546" s="104" t="e">
        <f t="shared" si="373"/>
        <v>#N/A</v>
      </c>
      <c r="P2546" s="99">
        <f t="shared" si="374"/>
        <v>0</v>
      </c>
      <c r="Q2546" s="100">
        <f t="shared" si="375"/>
        <v>0</v>
      </c>
      <c r="R2546" s="105" t="e">
        <f t="shared" si="376"/>
        <v>#DIV/0!</v>
      </c>
      <c r="S2546" s="101" t="e">
        <f t="shared" si="377"/>
        <v>#N/A</v>
      </c>
      <c r="T2546" s="102"/>
      <c r="U2546" s="107"/>
      <c r="V2546" s="5"/>
    </row>
    <row r="2547" spans="1:22" ht="15.6" hidden="1" x14ac:dyDescent="0.3">
      <c r="A2547" s="18"/>
      <c r="B2547" s="92" t="str">
        <f>+IFERROR(VLOOKUP(A2547,'Details local delivery'!B:C,2,0),"-")</f>
        <v>-</v>
      </c>
      <c r="C2547" s="93" t="str">
        <f t="shared" si="371"/>
        <v>-</v>
      </c>
      <c r="D2547" s="94" t="str">
        <f>+IFERROR(VLOOKUP(A2547,'Details local delivery'!B:E,4,0),"-")</f>
        <v>-</v>
      </c>
      <c r="E2547" s="94" t="e">
        <f>VLOOKUP(A2547,'Details local delivery'!B:L,11,0)</f>
        <v>#N/A</v>
      </c>
      <c r="F2547" s="94">
        <v>3</v>
      </c>
      <c r="G2547" s="94" t="e">
        <f>VLOOKUP(A2547,'Details local delivery'!B:J,9,0)</f>
        <v>#N/A</v>
      </c>
      <c r="H2547" s="95">
        <v>108</v>
      </c>
      <c r="I2547" s="96">
        <f>SUMIFS('Details local delivery'!Y:Y,'Details local delivery'!B:B,A:A)</f>
        <v>0</v>
      </c>
      <c r="J2547" s="97" t="e">
        <f>AVERAGEIFS('Details local delivery'!W:W,'Details local delivery'!B:B,A2547)</f>
        <v>#DIV/0!</v>
      </c>
      <c r="K2547" s="96">
        <f>_xlfn.MAXIFS('Details local delivery'!Z:Z,'Details local delivery'!B:B,A2547)</f>
        <v>0</v>
      </c>
      <c r="L2547" s="96">
        <f>_xlfn.MAXIFS('Details local delivery'!AA:AA,'Details local delivery'!B:B,A2547)</f>
        <v>0</v>
      </c>
      <c r="M2547" s="96">
        <f>_xlfn.MAXIFS('Details local delivery'!AB:AB,'Details local delivery'!B:B,A2547)</f>
        <v>0</v>
      </c>
      <c r="N2547" s="104" t="e">
        <f t="shared" si="372"/>
        <v>#N/A</v>
      </c>
      <c r="O2547" s="104" t="e">
        <f t="shared" si="373"/>
        <v>#N/A</v>
      </c>
      <c r="P2547" s="99">
        <f t="shared" si="374"/>
        <v>0</v>
      </c>
      <c r="Q2547" s="100">
        <f t="shared" si="375"/>
        <v>0</v>
      </c>
      <c r="R2547" s="105" t="e">
        <f t="shared" si="376"/>
        <v>#DIV/0!</v>
      </c>
      <c r="S2547" s="101" t="e">
        <f t="shared" si="377"/>
        <v>#N/A</v>
      </c>
      <c r="T2547" s="102"/>
      <c r="U2547" s="107"/>
      <c r="V2547" s="5"/>
    </row>
    <row r="2548" spans="1:22" ht="15.6" hidden="1" x14ac:dyDescent="0.3">
      <c r="A2548" s="18"/>
      <c r="B2548" s="92" t="str">
        <f>+IFERROR(VLOOKUP(A2548,'Details local delivery'!B:C,2,0),"-")</f>
        <v>-</v>
      </c>
      <c r="C2548" s="93" t="str">
        <f t="shared" si="371"/>
        <v>-</v>
      </c>
      <c r="D2548" s="94" t="str">
        <f>+IFERROR(VLOOKUP(A2548,'Details local delivery'!B:E,4,0),"-")</f>
        <v>-</v>
      </c>
      <c r="E2548" s="94" t="e">
        <f>VLOOKUP(A2548,'Details local delivery'!B:L,11,0)</f>
        <v>#N/A</v>
      </c>
      <c r="F2548" s="94">
        <f>SUMIFS('Details local delivery'!M:M,'Details local delivery'!G:G,'RECAP Delivery Plan '!A2549)</f>
        <v>0</v>
      </c>
      <c r="G2548" s="94" t="e">
        <f>VLOOKUP(A2548,'Details local delivery'!B:J,9,0)</f>
        <v>#N/A</v>
      </c>
      <c r="H2548" s="95">
        <f>SUMIFS('Details local delivery'!K:K,'Details local delivery'!G:G,'RECAP Delivery Plan '!A2549)</f>
        <v>0</v>
      </c>
      <c r="I2548" s="96">
        <f>SUMIFS('Details local delivery'!Y:Y,'Details local delivery'!B:B,A:A)</f>
        <v>0</v>
      </c>
      <c r="J2548" s="97" t="e">
        <f>AVERAGEIFS('Details local delivery'!W:W,'Details local delivery'!B:B,A2548)</f>
        <v>#DIV/0!</v>
      </c>
      <c r="K2548" s="96">
        <f>_xlfn.MAXIFS('Details local delivery'!Z:Z,'Details local delivery'!B:B,A2548)</f>
        <v>0</v>
      </c>
      <c r="L2548" s="96">
        <f>_xlfn.MAXIFS('Details local delivery'!AA:AA,'Details local delivery'!B:B,A2548)</f>
        <v>0</v>
      </c>
      <c r="M2548" s="96">
        <f>_xlfn.MAXIFS('Details local delivery'!AB:AB,'Details local delivery'!B:B,A2548)</f>
        <v>0</v>
      </c>
      <c r="N2548" s="104" t="e">
        <f t="shared" si="372"/>
        <v>#N/A</v>
      </c>
      <c r="O2548" s="104" t="e">
        <f t="shared" si="373"/>
        <v>#N/A</v>
      </c>
      <c r="P2548" s="99">
        <f t="shared" si="374"/>
        <v>0</v>
      </c>
      <c r="Q2548" s="100">
        <f t="shared" si="375"/>
        <v>0</v>
      </c>
      <c r="R2548" s="105" t="e">
        <f t="shared" si="376"/>
        <v>#DIV/0!</v>
      </c>
      <c r="S2548" s="101" t="e">
        <f t="shared" si="377"/>
        <v>#N/A</v>
      </c>
      <c r="T2548" s="102"/>
      <c r="U2548" s="107"/>
      <c r="V2548" s="5"/>
    </row>
    <row r="2549" spans="1:22" ht="15.6" hidden="1" x14ac:dyDescent="0.3">
      <c r="A2549" s="18"/>
      <c r="B2549" s="92" t="str">
        <f>+IFERROR(VLOOKUP(A2549,'Details local delivery'!B:C,2,0),"-")</f>
        <v>-</v>
      </c>
      <c r="C2549" s="93" t="str">
        <f t="shared" si="371"/>
        <v>-</v>
      </c>
      <c r="D2549" s="94" t="str">
        <f>+IFERROR(VLOOKUP(A2549,'Details local delivery'!B:E,4,0),"-")</f>
        <v>-</v>
      </c>
      <c r="E2549" s="94" t="e">
        <f>VLOOKUP(A2549,'Details local delivery'!B:L,11,0)</f>
        <v>#N/A</v>
      </c>
      <c r="F2549" s="94">
        <f>SUMIFS('Details local delivery'!M:M,'Details local delivery'!G:G,'RECAP Delivery Plan '!A2550)</f>
        <v>0</v>
      </c>
      <c r="G2549" s="94" t="e">
        <f>VLOOKUP(A2549,'Details local delivery'!B:J,9,0)</f>
        <v>#N/A</v>
      </c>
      <c r="H2549" s="95">
        <f>SUMIFS('Details local delivery'!K:K,'Details local delivery'!G:G,'RECAP Delivery Plan '!A2550)</f>
        <v>0</v>
      </c>
      <c r="I2549" s="96">
        <f>SUMIFS('Details local delivery'!Y:Y,'Details local delivery'!B:B,A:A)</f>
        <v>0</v>
      </c>
      <c r="J2549" s="97" t="e">
        <f>AVERAGEIFS('Details local delivery'!W:W,'Details local delivery'!B:B,A2549)</f>
        <v>#DIV/0!</v>
      </c>
      <c r="K2549" s="96">
        <f>_xlfn.MAXIFS('Details local delivery'!Z:Z,'Details local delivery'!B:B,A2549)</f>
        <v>0</v>
      </c>
      <c r="L2549" s="96">
        <f>_xlfn.MAXIFS('Details local delivery'!AA:AA,'Details local delivery'!B:B,A2549)</f>
        <v>0</v>
      </c>
      <c r="M2549" s="96">
        <f>_xlfn.MAXIFS('Details local delivery'!AB:AB,'Details local delivery'!B:B,A2549)</f>
        <v>0</v>
      </c>
      <c r="N2549" s="104" t="e">
        <f t="shared" si="372"/>
        <v>#N/A</v>
      </c>
      <c r="O2549" s="104" t="e">
        <f t="shared" si="373"/>
        <v>#N/A</v>
      </c>
      <c r="P2549" s="99">
        <f t="shared" si="374"/>
        <v>0</v>
      </c>
      <c r="Q2549" s="100">
        <f t="shared" si="375"/>
        <v>0</v>
      </c>
      <c r="R2549" s="105" t="e">
        <f t="shared" si="376"/>
        <v>#DIV/0!</v>
      </c>
      <c r="S2549" s="101" t="e">
        <f t="shared" si="377"/>
        <v>#N/A</v>
      </c>
      <c r="T2549" s="102"/>
      <c r="U2549" s="107"/>
      <c r="V2549" s="5"/>
    </row>
    <row r="2550" spans="1:22" ht="15.6" hidden="1" x14ac:dyDescent="0.3">
      <c r="A2550" s="18"/>
      <c r="B2550" s="92" t="str">
        <f>+IFERROR(VLOOKUP(A2550,'Details local delivery'!B:C,2,0),"-")</f>
        <v>-</v>
      </c>
      <c r="C2550" s="93" t="str">
        <f t="shared" si="371"/>
        <v>-</v>
      </c>
      <c r="D2550" s="94" t="str">
        <f>+IFERROR(VLOOKUP(A2550,'Details local delivery'!B:E,4,0),"-")</f>
        <v>-</v>
      </c>
      <c r="E2550" s="94" t="e">
        <f>VLOOKUP(A2550,'Details local delivery'!B:L,11,0)</f>
        <v>#N/A</v>
      </c>
      <c r="F2550" s="94">
        <f>SUMIFS('Details local delivery'!M:M,'Details local delivery'!G:G,'RECAP Delivery Plan '!A2551)</f>
        <v>0</v>
      </c>
      <c r="G2550" s="94" t="e">
        <f>VLOOKUP(A2550,'Details local delivery'!B:J,9,0)</f>
        <v>#N/A</v>
      </c>
      <c r="H2550" s="95">
        <f>SUMIFS('Details local delivery'!K:K,'Details local delivery'!G:G,'RECAP Delivery Plan '!A2551)</f>
        <v>0</v>
      </c>
      <c r="I2550" s="96">
        <f>SUMIFS('Details local delivery'!Y:Y,'Details local delivery'!B:B,A:A)</f>
        <v>0</v>
      </c>
      <c r="J2550" s="97" t="e">
        <f>AVERAGEIFS('Details local delivery'!W:W,'Details local delivery'!B:B,A2550)</f>
        <v>#DIV/0!</v>
      </c>
      <c r="K2550" s="96">
        <f>_xlfn.MAXIFS('Details local delivery'!Z:Z,'Details local delivery'!B:B,A2550)</f>
        <v>0</v>
      </c>
      <c r="L2550" s="96">
        <f>_xlfn.MAXIFS('Details local delivery'!AA:AA,'Details local delivery'!B:B,A2550)</f>
        <v>0</v>
      </c>
      <c r="M2550" s="96">
        <f>_xlfn.MAXIFS('Details local delivery'!AB:AB,'Details local delivery'!B:B,A2550)</f>
        <v>0</v>
      </c>
      <c r="N2550" s="104" t="e">
        <f t="shared" si="372"/>
        <v>#N/A</v>
      </c>
      <c r="O2550" s="104" t="e">
        <f t="shared" si="373"/>
        <v>#N/A</v>
      </c>
      <c r="P2550" s="99">
        <f t="shared" si="374"/>
        <v>0</v>
      </c>
      <c r="Q2550" s="100">
        <f t="shared" si="375"/>
        <v>0</v>
      </c>
      <c r="R2550" s="105" t="e">
        <f t="shared" si="376"/>
        <v>#DIV/0!</v>
      </c>
      <c r="S2550" s="101" t="e">
        <f t="shared" si="377"/>
        <v>#N/A</v>
      </c>
      <c r="T2550" s="102"/>
      <c r="U2550" s="107"/>
      <c r="V2550" s="5"/>
    </row>
    <row r="2551" spans="1:22" ht="15.6" hidden="1" x14ac:dyDescent="0.3">
      <c r="A2551" s="18"/>
      <c r="B2551" s="92" t="str">
        <f>+IFERROR(VLOOKUP(A2551,'Details local delivery'!B:C,2,0),"-")</f>
        <v>-</v>
      </c>
      <c r="C2551" s="93" t="str">
        <f t="shared" si="371"/>
        <v>-</v>
      </c>
      <c r="D2551" s="94" t="str">
        <f>+IFERROR(VLOOKUP(A2551,'Details local delivery'!B:E,4,0),"-")</f>
        <v>-</v>
      </c>
      <c r="E2551" s="94" t="e">
        <f>VLOOKUP(A2551,'Details local delivery'!B:L,11,0)</f>
        <v>#N/A</v>
      </c>
      <c r="F2551" s="94">
        <f>SUMIFS('Details local delivery'!M:M,'Details local delivery'!G:G,'RECAP Delivery Plan '!A2552)</f>
        <v>0</v>
      </c>
      <c r="G2551" s="94" t="e">
        <f>VLOOKUP(A2551,'Details local delivery'!B:J,9,0)</f>
        <v>#N/A</v>
      </c>
      <c r="H2551" s="95">
        <f>SUMIFS('Details local delivery'!K:K,'Details local delivery'!G:G,'RECAP Delivery Plan '!A2552)</f>
        <v>0</v>
      </c>
      <c r="I2551" s="96">
        <f>SUMIFS('Details local delivery'!Y:Y,'Details local delivery'!B:B,A:A)</f>
        <v>0</v>
      </c>
      <c r="J2551" s="97" t="e">
        <f>AVERAGEIFS('Details local delivery'!W:W,'Details local delivery'!B:B,A2551)</f>
        <v>#DIV/0!</v>
      </c>
      <c r="K2551" s="96">
        <f>_xlfn.MAXIFS('Details local delivery'!Z:Z,'Details local delivery'!B:B,A2551)</f>
        <v>0</v>
      </c>
      <c r="L2551" s="96">
        <f>_xlfn.MAXIFS('Details local delivery'!AA:AA,'Details local delivery'!B:B,A2551)</f>
        <v>0</v>
      </c>
      <c r="M2551" s="96">
        <f>_xlfn.MAXIFS('Details local delivery'!AB:AB,'Details local delivery'!B:B,A2551)</f>
        <v>0</v>
      </c>
      <c r="N2551" s="104" t="e">
        <f t="shared" si="372"/>
        <v>#N/A</v>
      </c>
      <c r="O2551" s="104" t="e">
        <f t="shared" si="373"/>
        <v>#N/A</v>
      </c>
      <c r="P2551" s="99">
        <f t="shared" si="374"/>
        <v>0</v>
      </c>
      <c r="Q2551" s="100">
        <f t="shared" si="375"/>
        <v>0</v>
      </c>
      <c r="R2551" s="105" t="e">
        <f t="shared" si="376"/>
        <v>#DIV/0!</v>
      </c>
      <c r="S2551" s="101" t="e">
        <f t="shared" si="377"/>
        <v>#N/A</v>
      </c>
      <c r="T2551" s="102"/>
      <c r="U2551" s="107"/>
      <c r="V2551" s="5"/>
    </row>
    <row r="2552" spans="1:22" ht="15.6" hidden="1" x14ac:dyDescent="0.3">
      <c r="A2552" s="18"/>
      <c r="B2552" s="92" t="str">
        <f>+IFERROR(VLOOKUP(A2552,'Details local delivery'!B:C,2,0),"-")</f>
        <v>-</v>
      </c>
      <c r="C2552" s="93" t="str">
        <f t="shared" si="371"/>
        <v>-</v>
      </c>
      <c r="D2552" s="94" t="str">
        <f>+IFERROR(VLOOKUP(A2552,'Details local delivery'!B:E,4,0),"-")</f>
        <v>-</v>
      </c>
      <c r="E2552" s="94" t="e">
        <f>VLOOKUP(A2552,'Details local delivery'!B:L,11,0)</f>
        <v>#N/A</v>
      </c>
      <c r="F2552" s="94">
        <v>14</v>
      </c>
      <c r="G2552" s="94" t="e">
        <f>VLOOKUP(A2552,'Details local delivery'!B:J,9,0)</f>
        <v>#N/A</v>
      </c>
      <c r="H2552" s="95">
        <v>8500</v>
      </c>
      <c r="I2552" s="96">
        <f>SUMIFS('Details local delivery'!Y:Y,'Details local delivery'!B:B,A:A)</f>
        <v>0</v>
      </c>
      <c r="J2552" s="97" t="e">
        <f>AVERAGEIFS('Details local delivery'!W:W,'Details local delivery'!B:B,A2552)</f>
        <v>#DIV/0!</v>
      </c>
      <c r="K2552" s="96">
        <f>_xlfn.MAXIFS('Details local delivery'!Z:Z,'Details local delivery'!B:B,A2552)</f>
        <v>0</v>
      </c>
      <c r="L2552" s="96">
        <f>_xlfn.MAXIFS('Details local delivery'!AA:AA,'Details local delivery'!B:B,A2552)</f>
        <v>0</v>
      </c>
      <c r="M2552" s="96">
        <f>_xlfn.MAXIFS('Details local delivery'!AB:AB,'Details local delivery'!B:B,A2552)</f>
        <v>0</v>
      </c>
      <c r="N2552" s="104" t="e">
        <f t="shared" si="372"/>
        <v>#N/A</v>
      </c>
      <c r="O2552" s="104" t="e">
        <f t="shared" si="373"/>
        <v>#N/A</v>
      </c>
      <c r="P2552" s="99">
        <f t="shared" si="374"/>
        <v>0</v>
      </c>
      <c r="Q2552" s="100">
        <f t="shared" si="375"/>
        <v>0</v>
      </c>
      <c r="R2552" s="105" t="e">
        <f t="shared" si="376"/>
        <v>#DIV/0!</v>
      </c>
      <c r="S2552" s="101" t="e">
        <f t="shared" si="377"/>
        <v>#N/A</v>
      </c>
      <c r="T2552" s="102"/>
      <c r="U2552" s="107"/>
      <c r="V2552" s="5"/>
    </row>
    <row r="2553" spans="1:22" ht="15.6" hidden="1" x14ac:dyDescent="0.3">
      <c r="A2553" s="18"/>
      <c r="B2553" s="92" t="str">
        <f>+IFERROR(VLOOKUP(A2553,'Details local delivery'!B:C,2,0),"-")</f>
        <v>-</v>
      </c>
      <c r="C2553" s="93" t="str">
        <f t="shared" ref="C2553:C2616" si="378">B2553</f>
        <v>-</v>
      </c>
      <c r="D2553" s="94" t="str">
        <f>+IFERROR(VLOOKUP(A2553,'Details local delivery'!B:E,4,0),"-")</f>
        <v>-</v>
      </c>
      <c r="E2553" s="94" t="e">
        <f>VLOOKUP(A2553,'Details local delivery'!B:L,11,0)</f>
        <v>#N/A</v>
      </c>
      <c r="F2553" s="94">
        <f>SUMIFS('Details local delivery'!M:M,'Details local delivery'!G:G,'RECAP Delivery Plan '!A2554)</f>
        <v>0</v>
      </c>
      <c r="G2553" s="94" t="e">
        <f>VLOOKUP(A2553,'Details local delivery'!B:J,9,0)</f>
        <v>#N/A</v>
      </c>
      <c r="H2553" s="95">
        <f>SUMIFS('Details local delivery'!K:K,'Details local delivery'!G:G,'RECAP Delivery Plan '!A2554)</f>
        <v>0</v>
      </c>
      <c r="I2553" s="96">
        <f>SUMIFS('Details local delivery'!Y:Y,'Details local delivery'!B:B,A:A)</f>
        <v>0</v>
      </c>
      <c r="J2553" s="97" t="e">
        <f>AVERAGEIFS('Details local delivery'!W:W,'Details local delivery'!B:B,A2553)</f>
        <v>#DIV/0!</v>
      </c>
      <c r="K2553" s="96">
        <f>_xlfn.MAXIFS('Details local delivery'!Z:Z,'Details local delivery'!B:B,A2553)</f>
        <v>0</v>
      </c>
      <c r="L2553" s="96">
        <f>_xlfn.MAXIFS('Details local delivery'!AA:AA,'Details local delivery'!B:B,A2553)</f>
        <v>0</v>
      </c>
      <c r="M2553" s="96">
        <f>_xlfn.MAXIFS('Details local delivery'!AB:AB,'Details local delivery'!B:B,A2553)</f>
        <v>0</v>
      </c>
      <c r="N2553" s="104" t="e">
        <f t="shared" ref="N2553:N2616" si="379">+F2553/E2553</f>
        <v>#N/A</v>
      </c>
      <c r="O2553" s="104" t="e">
        <f t="shared" ref="O2553:O2616" si="380">+H2553/G2553</f>
        <v>#N/A</v>
      </c>
      <c r="P2553" s="99">
        <f t="shared" ref="P2553:P2616" si="381">K2553+L2553+M2553</f>
        <v>0</v>
      </c>
      <c r="Q2553" s="100">
        <f t="shared" ref="Q2553:Q2616" si="382">P2553+I2553</f>
        <v>0</v>
      </c>
      <c r="R2553" s="105" t="e">
        <f t="shared" ref="R2553:R2616" si="383">Q2553/P2553</f>
        <v>#DIV/0!</v>
      </c>
      <c r="S2553" s="101" t="e">
        <f t="shared" ref="S2553:S2616" si="384">MAX(N2553,O2553)</f>
        <v>#N/A</v>
      </c>
      <c r="T2553" s="102"/>
      <c r="U2553" s="107"/>
      <c r="V2553" s="5"/>
    </row>
    <row r="2554" spans="1:22" ht="15.6" hidden="1" x14ac:dyDescent="0.3">
      <c r="A2554" s="18"/>
      <c r="B2554" s="92" t="str">
        <f>+IFERROR(VLOOKUP(A2554,'Details local delivery'!B:C,2,0),"-")</f>
        <v>-</v>
      </c>
      <c r="C2554" s="93" t="str">
        <f t="shared" si="378"/>
        <v>-</v>
      </c>
      <c r="D2554" s="94" t="str">
        <f>+IFERROR(VLOOKUP(A2554,'Details local delivery'!B:E,4,0),"-")</f>
        <v>-</v>
      </c>
      <c r="E2554" s="94" t="e">
        <f>VLOOKUP(A2554,'Details local delivery'!B:L,11,0)</f>
        <v>#N/A</v>
      </c>
      <c r="F2554" s="94">
        <f>SUMIFS('Details local delivery'!M:M,'Details local delivery'!G:G,'RECAP Delivery Plan '!A2555)</f>
        <v>0</v>
      </c>
      <c r="G2554" s="94" t="e">
        <f>VLOOKUP(A2554,'Details local delivery'!B:J,9,0)</f>
        <v>#N/A</v>
      </c>
      <c r="H2554" s="95">
        <f>SUMIFS('Details local delivery'!K:K,'Details local delivery'!G:G,'RECAP Delivery Plan '!A2555)</f>
        <v>0</v>
      </c>
      <c r="I2554" s="96">
        <f>SUMIFS('Details local delivery'!Y:Y,'Details local delivery'!B:B,A:A)</f>
        <v>0</v>
      </c>
      <c r="J2554" s="97" t="e">
        <f>AVERAGEIFS('Details local delivery'!W:W,'Details local delivery'!B:B,A2554)</f>
        <v>#DIV/0!</v>
      </c>
      <c r="K2554" s="96">
        <f>_xlfn.MAXIFS('Details local delivery'!Z:Z,'Details local delivery'!B:B,A2554)</f>
        <v>0</v>
      </c>
      <c r="L2554" s="96">
        <f>_xlfn.MAXIFS('Details local delivery'!AA:AA,'Details local delivery'!B:B,A2554)</f>
        <v>0</v>
      </c>
      <c r="M2554" s="96">
        <f>_xlfn.MAXIFS('Details local delivery'!AB:AB,'Details local delivery'!B:B,A2554)</f>
        <v>0</v>
      </c>
      <c r="N2554" s="104" t="e">
        <f t="shared" si="379"/>
        <v>#N/A</v>
      </c>
      <c r="O2554" s="104" t="e">
        <f t="shared" si="380"/>
        <v>#N/A</v>
      </c>
      <c r="P2554" s="99">
        <f t="shared" si="381"/>
        <v>0</v>
      </c>
      <c r="Q2554" s="100">
        <f t="shared" si="382"/>
        <v>0</v>
      </c>
      <c r="R2554" s="105" t="e">
        <f t="shared" si="383"/>
        <v>#DIV/0!</v>
      </c>
      <c r="S2554" s="101" t="e">
        <f t="shared" si="384"/>
        <v>#N/A</v>
      </c>
      <c r="T2554" s="102"/>
      <c r="U2554" s="107"/>
      <c r="V2554" s="5"/>
    </row>
    <row r="2555" spans="1:22" ht="15.6" hidden="1" x14ac:dyDescent="0.3">
      <c r="A2555" s="18"/>
      <c r="B2555" s="92" t="str">
        <f>+IFERROR(VLOOKUP(A2555,'Details local delivery'!B:C,2,0),"-")</f>
        <v>-</v>
      </c>
      <c r="C2555" s="93" t="str">
        <f t="shared" si="378"/>
        <v>-</v>
      </c>
      <c r="D2555" s="94" t="str">
        <f>+IFERROR(VLOOKUP(A2555,'Details local delivery'!B:E,4,0),"-")</f>
        <v>-</v>
      </c>
      <c r="E2555" s="94" t="e">
        <f>VLOOKUP(A2555,'Details local delivery'!B:L,11,0)</f>
        <v>#N/A</v>
      </c>
      <c r="F2555" s="94">
        <f>SUMIFS('Details local delivery'!M:M,'Details local delivery'!G:G,'RECAP Delivery Plan '!A2556)</f>
        <v>0</v>
      </c>
      <c r="G2555" s="94" t="e">
        <f>VLOOKUP(A2555,'Details local delivery'!B:J,9,0)</f>
        <v>#N/A</v>
      </c>
      <c r="H2555" s="95">
        <f>SUMIFS('Details local delivery'!K:K,'Details local delivery'!G:G,'RECAP Delivery Plan '!A2556)</f>
        <v>0</v>
      </c>
      <c r="I2555" s="96">
        <f>SUMIFS('Details local delivery'!Y:Y,'Details local delivery'!B:B,A:A)</f>
        <v>0</v>
      </c>
      <c r="J2555" s="97" t="e">
        <f>AVERAGEIFS('Details local delivery'!W:W,'Details local delivery'!B:B,A2555)</f>
        <v>#DIV/0!</v>
      </c>
      <c r="K2555" s="96">
        <f>_xlfn.MAXIFS('Details local delivery'!Z:Z,'Details local delivery'!B:B,A2555)</f>
        <v>0</v>
      </c>
      <c r="L2555" s="96">
        <f>_xlfn.MAXIFS('Details local delivery'!AA:AA,'Details local delivery'!B:B,A2555)</f>
        <v>0</v>
      </c>
      <c r="M2555" s="96">
        <f>_xlfn.MAXIFS('Details local delivery'!AB:AB,'Details local delivery'!B:B,A2555)</f>
        <v>0</v>
      </c>
      <c r="N2555" s="104" t="e">
        <f t="shared" si="379"/>
        <v>#N/A</v>
      </c>
      <c r="O2555" s="104" t="e">
        <f t="shared" si="380"/>
        <v>#N/A</v>
      </c>
      <c r="P2555" s="99">
        <f t="shared" si="381"/>
        <v>0</v>
      </c>
      <c r="Q2555" s="100">
        <f t="shared" si="382"/>
        <v>0</v>
      </c>
      <c r="R2555" s="105" t="e">
        <f t="shared" si="383"/>
        <v>#DIV/0!</v>
      </c>
      <c r="S2555" s="101" t="e">
        <f t="shared" si="384"/>
        <v>#N/A</v>
      </c>
      <c r="T2555" s="102"/>
      <c r="U2555" s="107"/>
      <c r="V2555" s="5"/>
    </row>
    <row r="2556" spans="1:22" ht="15.6" hidden="1" x14ac:dyDescent="0.3">
      <c r="A2556" s="18"/>
      <c r="B2556" s="92" t="str">
        <f>+IFERROR(VLOOKUP(A2556,'Details local delivery'!B:C,2,0),"-")</f>
        <v>-</v>
      </c>
      <c r="C2556" s="93" t="str">
        <f t="shared" si="378"/>
        <v>-</v>
      </c>
      <c r="D2556" s="94" t="str">
        <f>+IFERROR(VLOOKUP(A2556,'Details local delivery'!B:E,4,0),"-")</f>
        <v>-</v>
      </c>
      <c r="E2556" s="94" t="e">
        <f>VLOOKUP(A2556,'Details local delivery'!B:L,11,0)</f>
        <v>#N/A</v>
      </c>
      <c r="F2556" s="94">
        <v>3</v>
      </c>
      <c r="G2556" s="94" t="e">
        <f>VLOOKUP(A2556,'Details local delivery'!B:J,9,0)</f>
        <v>#N/A</v>
      </c>
      <c r="H2556" s="95">
        <v>927</v>
      </c>
      <c r="I2556" s="96">
        <f>SUMIFS('Details local delivery'!Y:Y,'Details local delivery'!B:B,A:A)</f>
        <v>0</v>
      </c>
      <c r="J2556" s="97" t="e">
        <f>AVERAGEIFS('Details local delivery'!W:W,'Details local delivery'!B:B,A2556)</f>
        <v>#DIV/0!</v>
      </c>
      <c r="K2556" s="96">
        <f>_xlfn.MAXIFS('Details local delivery'!Z:Z,'Details local delivery'!B:B,A2556)</f>
        <v>0</v>
      </c>
      <c r="L2556" s="96">
        <f>_xlfn.MAXIFS('Details local delivery'!AA:AA,'Details local delivery'!B:B,A2556)</f>
        <v>0</v>
      </c>
      <c r="M2556" s="96">
        <f>_xlfn.MAXIFS('Details local delivery'!AB:AB,'Details local delivery'!B:B,A2556)</f>
        <v>0</v>
      </c>
      <c r="N2556" s="104" t="e">
        <f t="shared" si="379"/>
        <v>#N/A</v>
      </c>
      <c r="O2556" s="104" t="e">
        <f t="shared" si="380"/>
        <v>#N/A</v>
      </c>
      <c r="P2556" s="99">
        <f t="shared" si="381"/>
        <v>0</v>
      </c>
      <c r="Q2556" s="100">
        <f t="shared" si="382"/>
        <v>0</v>
      </c>
      <c r="R2556" s="105" t="e">
        <f t="shared" si="383"/>
        <v>#DIV/0!</v>
      </c>
      <c r="S2556" s="101" t="e">
        <f t="shared" si="384"/>
        <v>#N/A</v>
      </c>
      <c r="T2556" s="102"/>
      <c r="U2556" s="107"/>
      <c r="V2556" s="5"/>
    </row>
    <row r="2557" spans="1:22" ht="15.6" hidden="1" x14ac:dyDescent="0.3">
      <c r="A2557" s="18"/>
      <c r="B2557" s="92" t="str">
        <f>+IFERROR(VLOOKUP(A2557,'Details local delivery'!B:C,2,0),"-")</f>
        <v>-</v>
      </c>
      <c r="C2557" s="93" t="str">
        <f t="shared" si="378"/>
        <v>-</v>
      </c>
      <c r="D2557" s="94" t="str">
        <f>+IFERROR(VLOOKUP(A2557,'Details local delivery'!B:E,4,0),"-")</f>
        <v>-</v>
      </c>
      <c r="E2557" s="94" t="e">
        <f>VLOOKUP(A2557,'Details local delivery'!B:L,11,0)</f>
        <v>#N/A</v>
      </c>
      <c r="F2557" s="94">
        <f>SUMIFS('Details local delivery'!M:M,'Details local delivery'!G:G,'RECAP Delivery Plan '!A2558)</f>
        <v>0</v>
      </c>
      <c r="G2557" s="94" t="e">
        <f>VLOOKUP(A2557,'Details local delivery'!B:J,9,0)</f>
        <v>#N/A</v>
      </c>
      <c r="H2557" s="95">
        <f>SUMIFS('Details local delivery'!K:K,'Details local delivery'!G:G,'RECAP Delivery Plan '!A2558)</f>
        <v>0</v>
      </c>
      <c r="I2557" s="96">
        <f>SUMIFS('Details local delivery'!Y:Y,'Details local delivery'!B:B,A:A)</f>
        <v>0</v>
      </c>
      <c r="J2557" s="97" t="e">
        <f>AVERAGEIFS('Details local delivery'!W:W,'Details local delivery'!B:B,A2557)</f>
        <v>#DIV/0!</v>
      </c>
      <c r="K2557" s="96">
        <f>_xlfn.MAXIFS('Details local delivery'!Z:Z,'Details local delivery'!B:B,A2557)</f>
        <v>0</v>
      </c>
      <c r="L2557" s="96">
        <f>_xlfn.MAXIFS('Details local delivery'!AA:AA,'Details local delivery'!B:B,A2557)</f>
        <v>0</v>
      </c>
      <c r="M2557" s="96">
        <f>_xlfn.MAXIFS('Details local delivery'!AB:AB,'Details local delivery'!B:B,A2557)</f>
        <v>0</v>
      </c>
      <c r="N2557" s="104" t="e">
        <f t="shared" si="379"/>
        <v>#N/A</v>
      </c>
      <c r="O2557" s="104" t="e">
        <f t="shared" si="380"/>
        <v>#N/A</v>
      </c>
      <c r="P2557" s="99">
        <f t="shared" si="381"/>
        <v>0</v>
      </c>
      <c r="Q2557" s="100">
        <f t="shared" si="382"/>
        <v>0</v>
      </c>
      <c r="R2557" s="105" t="e">
        <f t="shared" si="383"/>
        <v>#DIV/0!</v>
      </c>
      <c r="S2557" s="101" t="e">
        <f t="shared" si="384"/>
        <v>#N/A</v>
      </c>
      <c r="T2557" s="102"/>
      <c r="U2557" s="107"/>
      <c r="V2557" s="5"/>
    </row>
    <row r="2558" spans="1:22" ht="15.6" hidden="1" x14ac:dyDescent="0.3">
      <c r="A2558" s="18"/>
      <c r="B2558" s="92" t="str">
        <f>+IFERROR(VLOOKUP(A2558,'Details local delivery'!B:C,2,0),"-")</f>
        <v>-</v>
      </c>
      <c r="C2558" s="93" t="str">
        <f t="shared" si="378"/>
        <v>-</v>
      </c>
      <c r="D2558" s="94" t="str">
        <f>+IFERROR(VLOOKUP(A2558,'Details local delivery'!B:E,4,0),"-")</f>
        <v>-</v>
      </c>
      <c r="E2558" s="94" t="e">
        <f>VLOOKUP(A2558,'Details local delivery'!B:L,11,0)</f>
        <v>#N/A</v>
      </c>
      <c r="F2558" s="94">
        <f>SUMIFS('Details local delivery'!M:M,'Details local delivery'!G:G,'RECAP Delivery Plan '!A2559)</f>
        <v>0</v>
      </c>
      <c r="G2558" s="94" t="e">
        <f>VLOOKUP(A2558,'Details local delivery'!B:J,9,0)</f>
        <v>#N/A</v>
      </c>
      <c r="H2558" s="95">
        <f>SUMIFS('Details local delivery'!K:K,'Details local delivery'!G:G,'RECAP Delivery Plan '!A2559)</f>
        <v>0</v>
      </c>
      <c r="I2558" s="96">
        <f>SUMIFS('Details local delivery'!Y:Y,'Details local delivery'!B:B,A:A)</f>
        <v>0</v>
      </c>
      <c r="J2558" s="97" t="e">
        <f>AVERAGEIFS('Details local delivery'!W:W,'Details local delivery'!B:B,A2558)</f>
        <v>#DIV/0!</v>
      </c>
      <c r="K2558" s="96">
        <f>_xlfn.MAXIFS('Details local delivery'!Z:Z,'Details local delivery'!B:B,A2558)</f>
        <v>0</v>
      </c>
      <c r="L2558" s="96">
        <f>_xlfn.MAXIFS('Details local delivery'!AA:AA,'Details local delivery'!B:B,A2558)</f>
        <v>0</v>
      </c>
      <c r="M2558" s="96">
        <f>_xlfn.MAXIFS('Details local delivery'!AB:AB,'Details local delivery'!B:B,A2558)</f>
        <v>0</v>
      </c>
      <c r="N2558" s="104" t="e">
        <f t="shared" si="379"/>
        <v>#N/A</v>
      </c>
      <c r="O2558" s="104" t="e">
        <f t="shared" si="380"/>
        <v>#N/A</v>
      </c>
      <c r="P2558" s="99">
        <f t="shared" si="381"/>
        <v>0</v>
      </c>
      <c r="Q2558" s="100">
        <f t="shared" si="382"/>
        <v>0</v>
      </c>
      <c r="R2558" s="105" t="e">
        <f t="shared" si="383"/>
        <v>#DIV/0!</v>
      </c>
      <c r="S2558" s="101" t="e">
        <f t="shared" si="384"/>
        <v>#N/A</v>
      </c>
      <c r="T2558" s="102"/>
      <c r="U2558" s="107"/>
      <c r="V2558" s="5"/>
    </row>
    <row r="2559" spans="1:22" ht="15.6" hidden="1" x14ac:dyDescent="0.3">
      <c r="A2559" s="18"/>
      <c r="B2559" s="92" t="str">
        <f>+IFERROR(VLOOKUP(A2559,'Details local delivery'!B:C,2,0),"-")</f>
        <v>-</v>
      </c>
      <c r="C2559" s="93" t="str">
        <f t="shared" si="378"/>
        <v>-</v>
      </c>
      <c r="D2559" s="94" t="str">
        <f>+IFERROR(VLOOKUP(A2559,'Details local delivery'!B:E,4,0),"-")</f>
        <v>-</v>
      </c>
      <c r="E2559" s="94" t="e">
        <f>VLOOKUP(A2559,'Details local delivery'!B:L,11,0)</f>
        <v>#N/A</v>
      </c>
      <c r="F2559" s="94">
        <f>SUMIFS('Details local delivery'!M:M,'Details local delivery'!G:G,'RECAP Delivery Plan '!A2560)</f>
        <v>0</v>
      </c>
      <c r="G2559" s="94" t="e">
        <f>VLOOKUP(A2559,'Details local delivery'!B:J,9,0)</f>
        <v>#N/A</v>
      </c>
      <c r="H2559" s="95">
        <f>SUMIFS('Details local delivery'!K:K,'Details local delivery'!G:G,'RECAP Delivery Plan '!A2560)</f>
        <v>0</v>
      </c>
      <c r="I2559" s="96">
        <f>SUMIFS('Details local delivery'!Y:Y,'Details local delivery'!B:B,A:A)</f>
        <v>0</v>
      </c>
      <c r="J2559" s="97" t="e">
        <f>AVERAGEIFS('Details local delivery'!W:W,'Details local delivery'!B:B,A2559)</f>
        <v>#DIV/0!</v>
      </c>
      <c r="K2559" s="96">
        <f>_xlfn.MAXIFS('Details local delivery'!Z:Z,'Details local delivery'!B:B,A2559)</f>
        <v>0</v>
      </c>
      <c r="L2559" s="96">
        <f>_xlfn.MAXIFS('Details local delivery'!AA:AA,'Details local delivery'!B:B,A2559)</f>
        <v>0</v>
      </c>
      <c r="M2559" s="96">
        <f>_xlfn.MAXIFS('Details local delivery'!AB:AB,'Details local delivery'!B:B,A2559)</f>
        <v>0</v>
      </c>
      <c r="N2559" s="104" t="e">
        <f t="shared" si="379"/>
        <v>#N/A</v>
      </c>
      <c r="O2559" s="104" t="e">
        <f t="shared" si="380"/>
        <v>#N/A</v>
      </c>
      <c r="P2559" s="99">
        <f t="shared" si="381"/>
        <v>0</v>
      </c>
      <c r="Q2559" s="100">
        <f t="shared" si="382"/>
        <v>0</v>
      </c>
      <c r="R2559" s="105" t="e">
        <f t="shared" si="383"/>
        <v>#DIV/0!</v>
      </c>
      <c r="S2559" s="101" t="e">
        <f t="shared" si="384"/>
        <v>#N/A</v>
      </c>
      <c r="T2559" s="102"/>
      <c r="U2559" s="107"/>
      <c r="V2559" s="5"/>
    </row>
    <row r="2560" spans="1:22" ht="15.6" hidden="1" x14ac:dyDescent="0.3">
      <c r="A2560" s="18"/>
      <c r="B2560" s="92" t="str">
        <f>+IFERROR(VLOOKUP(A2560,'Details local delivery'!B:C,2,0),"-")</f>
        <v>-</v>
      </c>
      <c r="C2560" s="93" t="str">
        <f t="shared" si="378"/>
        <v>-</v>
      </c>
      <c r="D2560" s="94" t="str">
        <f>+IFERROR(VLOOKUP(A2560,'Details local delivery'!B:E,4,0),"-")</f>
        <v>-</v>
      </c>
      <c r="E2560" s="94" t="e">
        <f>VLOOKUP(A2560,'Details local delivery'!B:L,11,0)</f>
        <v>#N/A</v>
      </c>
      <c r="F2560" s="94">
        <f>SUMIFS('Details local delivery'!M:M,'Details local delivery'!G:G,'RECAP Delivery Plan '!A2561)</f>
        <v>0</v>
      </c>
      <c r="G2560" s="94" t="e">
        <f>VLOOKUP(A2560,'Details local delivery'!B:J,9,0)</f>
        <v>#N/A</v>
      </c>
      <c r="H2560" s="95">
        <f>SUMIFS('Details local delivery'!K:K,'Details local delivery'!G:G,'RECAP Delivery Plan '!A2561)</f>
        <v>0</v>
      </c>
      <c r="I2560" s="96">
        <f>SUMIFS('Details local delivery'!Y:Y,'Details local delivery'!B:B,A:A)</f>
        <v>0</v>
      </c>
      <c r="J2560" s="97" t="e">
        <f>AVERAGEIFS('Details local delivery'!W:W,'Details local delivery'!B:B,A2560)</f>
        <v>#DIV/0!</v>
      </c>
      <c r="K2560" s="96">
        <f>_xlfn.MAXIFS('Details local delivery'!Z:Z,'Details local delivery'!B:B,A2560)</f>
        <v>0</v>
      </c>
      <c r="L2560" s="96">
        <f>_xlfn.MAXIFS('Details local delivery'!AA:AA,'Details local delivery'!B:B,A2560)</f>
        <v>0</v>
      </c>
      <c r="M2560" s="96">
        <f>_xlfn.MAXIFS('Details local delivery'!AB:AB,'Details local delivery'!B:B,A2560)</f>
        <v>0</v>
      </c>
      <c r="N2560" s="104" t="e">
        <f t="shared" si="379"/>
        <v>#N/A</v>
      </c>
      <c r="O2560" s="104" t="e">
        <f t="shared" si="380"/>
        <v>#N/A</v>
      </c>
      <c r="P2560" s="99">
        <f t="shared" si="381"/>
        <v>0</v>
      </c>
      <c r="Q2560" s="100">
        <f t="shared" si="382"/>
        <v>0</v>
      </c>
      <c r="R2560" s="105" t="e">
        <f t="shared" si="383"/>
        <v>#DIV/0!</v>
      </c>
      <c r="S2560" s="101" t="e">
        <f t="shared" si="384"/>
        <v>#N/A</v>
      </c>
      <c r="T2560" s="102"/>
      <c r="U2560" s="107"/>
      <c r="V2560" s="5"/>
    </row>
    <row r="2561" spans="1:22" ht="15.6" hidden="1" x14ac:dyDescent="0.3">
      <c r="A2561" s="18"/>
      <c r="B2561" s="92" t="str">
        <f>+IFERROR(VLOOKUP(A2561,'Details local delivery'!B:C,2,0),"-")</f>
        <v>-</v>
      </c>
      <c r="C2561" s="93" t="str">
        <f t="shared" si="378"/>
        <v>-</v>
      </c>
      <c r="D2561" s="94" t="str">
        <f>+IFERROR(VLOOKUP(A2561,'Details local delivery'!B:E,4,0),"-")</f>
        <v>-</v>
      </c>
      <c r="E2561" s="94" t="e">
        <f>VLOOKUP(A2561,'Details local delivery'!B:L,11,0)</f>
        <v>#N/A</v>
      </c>
      <c r="F2561" s="94">
        <f>SUMIFS('Details local delivery'!M:M,'Details local delivery'!G:G,'RECAP Delivery Plan '!A2562)</f>
        <v>0</v>
      </c>
      <c r="G2561" s="94" t="e">
        <f>VLOOKUP(A2561,'Details local delivery'!B:J,9,0)</f>
        <v>#N/A</v>
      </c>
      <c r="H2561" s="95">
        <f>SUMIFS('Details local delivery'!K:K,'Details local delivery'!G:G,'RECAP Delivery Plan '!A2562)</f>
        <v>0</v>
      </c>
      <c r="I2561" s="96">
        <f>SUMIFS('Details local delivery'!Y:Y,'Details local delivery'!B:B,A:A)</f>
        <v>0</v>
      </c>
      <c r="J2561" s="97" t="e">
        <f>AVERAGEIFS('Details local delivery'!W:W,'Details local delivery'!B:B,A2561)</f>
        <v>#DIV/0!</v>
      </c>
      <c r="K2561" s="96">
        <f>_xlfn.MAXIFS('Details local delivery'!Z:Z,'Details local delivery'!B:B,A2561)</f>
        <v>0</v>
      </c>
      <c r="L2561" s="96">
        <f>_xlfn.MAXIFS('Details local delivery'!AA:AA,'Details local delivery'!B:B,A2561)</f>
        <v>0</v>
      </c>
      <c r="M2561" s="96">
        <f>_xlfn.MAXIFS('Details local delivery'!AB:AB,'Details local delivery'!B:B,A2561)</f>
        <v>0</v>
      </c>
      <c r="N2561" s="104" t="e">
        <f t="shared" si="379"/>
        <v>#N/A</v>
      </c>
      <c r="O2561" s="104" t="e">
        <f t="shared" si="380"/>
        <v>#N/A</v>
      </c>
      <c r="P2561" s="99">
        <f t="shared" si="381"/>
        <v>0</v>
      </c>
      <c r="Q2561" s="100">
        <f t="shared" si="382"/>
        <v>0</v>
      </c>
      <c r="R2561" s="105" t="e">
        <f t="shared" si="383"/>
        <v>#DIV/0!</v>
      </c>
      <c r="S2561" s="101" t="e">
        <f t="shared" si="384"/>
        <v>#N/A</v>
      </c>
      <c r="T2561" s="102"/>
      <c r="U2561" s="107"/>
      <c r="V2561" s="5"/>
    </row>
    <row r="2562" spans="1:22" ht="15.6" hidden="1" x14ac:dyDescent="0.3">
      <c r="A2562" s="18"/>
      <c r="B2562" s="92" t="str">
        <f>+IFERROR(VLOOKUP(A2562,'Details local delivery'!B:C,2,0),"-")</f>
        <v>-</v>
      </c>
      <c r="C2562" s="93" t="str">
        <f t="shared" si="378"/>
        <v>-</v>
      </c>
      <c r="D2562" s="94" t="str">
        <f>+IFERROR(VLOOKUP(A2562,'Details local delivery'!B:E,4,0),"-")</f>
        <v>-</v>
      </c>
      <c r="E2562" s="94" t="e">
        <f>VLOOKUP(A2562,'Details local delivery'!B:L,11,0)</f>
        <v>#N/A</v>
      </c>
      <c r="F2562" s="94">
        <f>SUMIFS('Details local delivery'!M:M,'Details local delivery'!G:G,'RECAP Delivery Plan '!A2563)</f>
        <v>0</v>
      </c>
      <c r="G2562" s="94" t="e">
        <f>VLOOKUP(A2562,'Details local delivery'!B:J,9,0)</f>
        <v>#N/A</v>
      </c>
      <c r="H2562" s="95">
        <f>SUMIFS('Details local delivery'!K:K,'Details local delivery'!G:G,'RECAP Delivery Plan '!A2563)</f>
        <v>0</v>
      </c>
      <c r="I2562" s="96">
        <f>SUMIFS('Details local delivery'!Y:Y,'Details local delivery'!B:B,A:A)</f>
        <v>0</v>
      </c>
      <c r="J2562" s="97" t="e">
        <f>AVERAGEIFS('Details local delivery'!W:W,'Details local delivery'!B:B,A2562)</f>
        <v>#DIV/0!</v>
      </c>
      <c r="K2562" s="96">
        <f>_xlfn.MAXIFS('Details local delivery'!Z:Z,'Details local delivery'!B:B,A2562)</f>
        <v>0</v>
      </c>
      <c r="L2562" s="96">
        <f>_xlfn.MAXIFS('Details local delivery'!AA:AA,'Details local delivery'!B:B,A2562)</f>
        <v>0</v>
      </c>
      <c r="M2562" s="96">
        <f>_xlfn.MAXIFS('Details local delivery'!AB:AB,'Details local delivery'!B:B,A2562)</f>
        <v>0</v>
      </c>
      <c r="N2562" s="104" t="e">
        <f t="shared" si="379"/>
        <v>#N/A</v>
      </c>
      <c r="O2562" s="104" t="e">
        <f t="shared" si="380"/>
        <v>#N/A</v>
      </c>
      <c r="P2562" s="99">
        <f t="shared" si="381"/>
        <v>0</v>
      </c>
      <c r="Q2562" s="100">
        <f t="shared" si="382"/>
        <v>0</v>
      </c>
      <c r="R2562" s="105" t="e">
        <f t="shared" si="383"/>
        <v>#DIV/0!</v>
      </c>
      <c r="S2562" s="101" t="e">
        <f t="shared" si="384"/>
        <v>#N/A</v>
      </c>
      <c r="T2562" s="102"/>
      <c r="U2562" s="107"/>
      <c r="V2562" s="5"/>
    </row>
    <row r="2563" spans="1:22" ht="15.6" hidden="1" x14ac:dyDescent="0.3">
      <c r="A2563" s="18"/>
      <c r="B2563" s="92" t="str">
        <f>+IFERROR(VLOOKUP(A2563,'Details local delivery'!B:C,2,0),"-")</f>
        <v>-</v>
      </c>
      <c r="C2563" s="93" t="str">
        <f t="shared" si="378"/>
        <v>-</v>
      </c>
      <c r="D2563" s="94" t="str">
        <f>+IFERROR(VLOOKUP(A2563,'Details local delivery'!B:E,4,0),"-")</f>
        <v>-</v>
      </c>
      <c r="E2563" s="94" t="e">
        <f>VLOOKUP(A2563,'Details local delivery'!B:L,11,0)</f>
        <v>#N/A</v>
      </c>
      <c r="F2563" s="94">
        <f>SUMIFS('Details local delivery'!M:M,'Details local delivery'!G:G,'RECAP Delivery Plan '!A2564)</f>
        <v>0</v>
      </c>
      <c r="G2563" s="94" t="e">
        <f>VLOOKUP(A2563,'Details local delivery'!B:J,9,0)</f>
        <v>#N/A</v>
      </c>
      <c r="H2563" s="95">
        <f>SUMIFS('Details local delivery'!K:K,'Details local delivery'!G:G,'RECAP Delivery Plan '!A2564)</f>
        <v>0</v>
      </c>
      <c r="I2563" s="96">
        <f>SUMIFS('Details local delivery'!Y:Y,'Details local delivery'!B:B,A:A)</f>
        <v>0</v>
      </c>
      <c r="J2563" s="97" t="e">
        <f>AVERAGEIFS('Details local delivery'!W:W,'Details local delivery'!B:B,A2563)</f>
        <v>#DIV/0!</v>
      </c>
      <c r="K2563" s="96">
        <f>_xlfn.MAXIFS('Details local delivery'!Z:Z,'Details local delivery'!B:B,A2563)</f>
        <v>0</v>
      </c>
      <c r="L2563" s="96">
        <f>_xlfn.MAXIFS('Details local delivery'!AA:AA,'Details local delivery'!B:B,A2563)</f>
        <v>0</v>
      </c>
      <c r="M2563" s="96">
        <f>_xlfn.MAXIFS('Details local delivery'!AB:AB,'Details local delivery'!B:B,A2563)</f>
        <v>0</v>
      </c>
      <c r="N2563" s="104" t="e">
        <f t="shared" si="379"/>
        <v>#N/A</v>
      </c>
      <c r="O2563" s="104" t="e">
        <f t="shared" si="380"/>
        <v>#N/A</v>
      </c>
      <c r="P2563" s="99">
        <f t="shared" si="381"/>
        <v>0</v>
      </c>
      <c r="Q2563" s="100">
        <f t="shared" si="382"/>
        <v>0</v>
      </c>
      <c r="R2563" s="105" t="e">
        <f t="shared" si="383"/>
        <v>#DIV/0!</v>
      </c>
      <c r="S2563" s="101" t="e">
        <f t="shared" si="384"/>
        <v>#N/A</v>
      </c>
      <c r="T2563" s="102"/>
      <c r="U2563" s="107"/>
      <c r="V2563" s="5"/>
    </row>
    <row r="2564" spans="1:22" ht="15.6" hidden="1" x14ac:dyDescent="0.3">
      <c r="A2564" s="18"/>
      <c r="B2564" s="92" t="str">
        <f>+IFERROR(VLOOKUP(A2564,'Details local delivery'!B:C,2,0),"-")</f>
        <v>-</v>
      </c>
      <c r="C2564" s="93" t="str">
        <f t="shared" si="378"/>
        <v>-</v>
      </c>
      <c r="D2564" s="94" t="str">
        <f>+IFERROR(VLOOKUP(A2564,'Details local delivery'!B:E,4,0),"-")</f>
        <v>-</v>
      </c>
      <c r="E2564" s="94" t="e">
        <f>VLOOKUP(A2564,'Details local delivery'!B:L,11,0)</f>
        <v>#N/A</v>
      </c>
      <c r="F2564" s="94">
        <f>SUMIFS('Details local delivery'!M:M,'Details local delivery'!G:G,'RECAP Delivery Plan '!A2565)</f>
        <v>0</v>
      </c>
      <c r="G2564" s="94" t="e">
        <f>VLOOKUP(A2564,'Details local delivery'!B:J,9,0)</f>
        <v>#N/A</v>
      </c>
      <c r="H2564" s="95">
        <f>SUMIFS('Details local delivery'!K:K,'Details local delivery'!G:G,'RECAP Delivery Plan '!A2565)</f>
        <v>0</v>
      </c>
      <c r="I2564" s="96">
        <f>SUMIFS('Details local delivery'!Y:Y,'Details local delivery'!B:B,A:A)</f>
        <v>0</v>
      </c>
      <c r="J2564" s="97" t="e">
        <f>AVERAGEIFS('Details local delivery'!W:W,'Details local delivery'!B:B,A2564)</f>
        <v>#DIV/0!</v>
      </c>
      <c r="K2564" s="96">
        <f>_xlfn.MAXIFS('Details local delivery'!Z:Z,'Details local delivery'!B:B,A2564)</f>
        <v>0</v>
      </c>
      <c r="L2564" s="96">
        <f>_xlfn.MAXIFS('Details local delivery'!AA:AA,'Details local delivery'!B:B,A2564)</f>
        <v>0</v>
      </c>
      <c r="M2564" s="96">
        <f>_xlfn.MAXIFS('Details local delivery'!AB:AB,'Details local delivery'!B:B,A2564)</f>
        <v>0</v>
      </c>
      <c r="N2564" s="104" t="e">
        <f t="shared" si="379"/>
        <v>#N/A</v>
      </c>
      <c r="O2564" s="104" t="e">
        <f t="shared" si="380"/>
        <v>#N/A</v>
      </c>
      <c r="P2564" s="99">
        <f t="shared" si="381"/>
        <v>0</v>
      </c>
      <c r="Q2564" s="100">
        <f t="shared" si="382"/>
        <v>0</v>
      </c>
      <c r="R2564" s="105" t="e">
        <f t="shared" si="383"/>
        <v>#DIV/0!</v>
      </c>
      <c r="S2564" s="101" t="e">
        <f t="shared" si="384"/>
        <v>#N/A</v>
      </c>
      <c r="T2564" s="102"/>
      <c r="U2564" s="107"/>
      <c r="V2564" s="5"/>
    </row>
    <row r="2565" spans="1:22" ht="15.6" hidden="1" x14ac:dyDescent="0.3">
      <c r="A2565" s="18"/>
      <c r="B2565" s="92" t="str">
        <f>+IFERROR(VLOOKUP(A2565,'Details local delivery'!B:C,2,0),"-")</f>
        <v>-</v>
      </c>
      <c r="C2565" s="93" t="str">
        <f t="shared" si="378"/>
        <v>-</v>
      </c>
      <c r="D2565" s="94" t="str">
        <f>+IFERROR(VLOOKUP(A2565,'Details local delivery'!B:E,4,0),"-")</f>
        <v>-</v>
      </c>
      <c r="E2565" s="94" t="e">
        <f>VLOOKUP(A2565,'Details local delivery'!B:L,11,0)</f>
        <v>#N/A</v>
      </c>
      <c r="F2565" s="94">
        <f>SUMIFS('Details local delivery'!M:M,'Details local delivery'!G:G,'RECAP Delivery Plan '!A2566)</f>
        <v>0</v>
      </c>
      <c r="G2565" s="94" t="e">
        <f>VLOOKUP(A2565,'Details local delivery'!B:J,9,0)</f>
        <v>#N/A</v>
      </c>
      <c r="H2565" s="95">
        <f>SUMIFS('Details local delivery'!K:K,'Details local delivery'!G:G,'RECAP Delivery Plan '!A2566)</f>
        <v>0</v>
      </c>
      <c r="I2565" s="96">
        <f>SUMIFS('Details local delivery'!Y:Y,'Details local delivery'!B:B,A:A)</f>
        <v>0</v>
      </c>
      <c r="J2565" s="97" t="e">
        <f>AVERAGEIFS('Details local delivery'!W:W,'Details local delivery'!B:B,A2565)</f>
        <v>#DIV/0!</v>
      </c>
      <c r="K2565" s="96">
        <f>_xlfn.MAXIFS('Details local delivery'!Z:Z,'Details local delivery'!B:B,A2565)</f>
        <v>0</v>
      </c>
      <c r="L2565" s="96">
        <f>_xlfn.MAXIFS('Details local delivery'!AA:AA,'Details local delivery'!B:B,A2565)</f>
        <v>0</v>
      </c>
      <c r="M2565" s="96">
        <f>_xlfn.MAXIFS('Details local delivery'!AB:AB,'Details local delivery'!B:B,A2565)</f>
        <v>0</v>
      </c>
      <c r="N2565" s="104" t="e">
        <f t="shared" si="379"/>
        <v>#N/A</v>
      </c>
      <c r="O2565" s="104" t="e">
        <f t="shared" si="380"/>
        <v>#N/A</v>
      </c>
      <c r="P2565" s="99">
        <f t="shared" si="381"/>
        <v>0</v>
      </c>
      <c r="Q2565" s="100">
        <f t="shared" si="382"/>
        <v>0</v>
      </c>
      <c r="R2565" s="105" t="e">
        <f t="shared" si="383"/>
        <v>#DIV/0!</v>
      </c>
      <c r="S2565" s="101" t="e">
        <f t="shared" si="384"/>
        <v>#N/A</v>
      </c>
      <c r="T2565" s="102"/>
      <c r="U2565" s="107"/>
      <c r="V2565" s="5"/>
    </row>
    <row r="2566" spans="1:22" ht="15.6" hidden="1" x14ac:dyDescent="0.3">
      <c r="A2566" s="18"/>
      <c r="B2566" s="92" t="str">
        <f>+IFERROR(VLOOKUP(A2566,'Details local delivery'!B:C,2,0),"-")</f>
        <v>-</v>
      </c>
      <c r="C2566" s="93" t="str">
        <f t="shared" si="378"/>
        <v>-</v>
      </c>
      <c r="D2566" s="94" t="str">
        <f>+IFERROR(VLOOKUP(A2566,'Details local delivery'!B:E,4,0),"-")</f>
        <v>-</v>
      </c>
      <c r="E2566" s="94" t="e">
        <f>VLOOKUP(A2566,'Details local delivery'!B:L,11,0)</f>
        <v>#N/A</v>
      </c>
      <c r="F2566" s="94">
        <f>SUMIFS('Details local delivery'!M:M,'Details local delivery'!G:G,'RECAP Delivery Plan '!A2567)</f>
        <v>0</v>
      </c>
      <c r="G2566" s="94" t="e">
        <f>VLOOKUP(A2566,'Details local delivery'!B:J,9,0)</f>
        <v>#N/A</v>
      </c>
      <c r="H2566" s="95">
        <f>SUMIFS('Details local delivery'!K:K,'Details local delivery'!G:G,'RECAP Delivery Plan '!A2567)</f>
        <v>0</v>
      </c>
      <c r="I2566" s="96">
        <f>SUMIFS('Details local delivery'!Y:Y,'Details local delivery'!B:B,A:A)</f>
        <v>0</v>
      </c>
      <c r="J2566" s="97" t="e">
        <f>AVERAGEIFS('Details local delivery'!W:W,'Details local delivery'!B:B,A2566)</f>
        <v>#DIV/0!</v>
      </c>
      <c r="K2566" s="96">
        <f>_xlfn.MAXIFS('Details local delivery'!Z:Z,'Details local delivery'!B:B,A2566)</f>
        <v>0</v>
      </c>
      <c r="L2566" s="96">
        <f>_xlfn.MAXIFS('Details local delivery'!AA:AA,'Details local delivery'!B:B,A2566)</f>
        <v>0</v>
      </c>
      <c r="M2566" s="96">
        <f>_xlfn.MAXIFS('Details local delivery'!AB:AB,'Details local delivery'!B:B,A2566)</f>
        <v>0</v>
      </c>
      <c r="N2566" s="104" t="e">
        <f t="shared" si="379"/>
        <v>#N/A</v>
      </c>
      <c r="O2566" s="104" t="e">
        <f t="shared" si="380"/>
        <v>#N/A</v>
      </c>
      <c r="P2566" s="99">
        <f t="shared" si="381"/>
        <v>0</v>
      </c>
      <c r="Q2566" s="100">
        <f t="shared" si="382"/>
        <v>0</v>
      </c>
      <c r="R2566" s="105" t="e">
        <f t="shared" si="383"/>
        <v>#DIV/0!</v>
      </c>
      <c r="S2566" s="101" t="e">
        <f t="shared" si="384"/>
        <v>#N/A</v>
      </c>
      <c r="T2566" s="102"/>
      <c r="U2566" s="107"/>
      <c r="V2566" s="5"/>
    </row>
    <row r="2567" spans="1:22" ht="15.6" hidden="1" x14ac:dyDescent="0.3">
      <c r="A2567" s="18"/>
      <c r="B2567" s="92" t="str">
        <f>+IFERROR(VLOOKUP(A2567,'Details local delivery'!B:C,2,0),"-")</f>
        <v>-</v>
      </c>
      <c r="C2567" s="93" t="str">
        <f t="shared" si="378"/>
        <v>-</v>
      </c>
      <c r="D2567" s="94" t="str">
        <f>+IFERROR(VLOOKUP(A2567,'Details local delivery'!B:E,4,0),"-")</f>
        <v>-</v>
      </c>
      <c r="E2567" s="94" t="e">
        <f>VLOOKUP(A2567,'Details local delivery'!B:L,11,0)</f>
        <v>#N/A</v>
      </c>
      <c r="F2567" s="94">
        <f>SUMIFS('Details local delivery'!M:M,'Details local delivery'!G:G,'RECAP Delivery Plan '!A2568)</f>
        <v>0</v>
      </c>
      <c r="G2567" s="94" t="e">
        <f>VLOOKUP(A2567,'Details local delivery'!B:J,9,0)</f>
        <v>#N/A</v>
      </c>
      <c r="H2567" s="95">
        <f>SUMIFS('Details local delivery'!K:K,'Details local delivery'!G:G,'RECAP Delivery Plan '!A2568)</f>
        <v>0</v>
      </c>
      <c r="I2567" s="96">
        <f>SUMIFS('Details local delivery'!Y:Y,'Details local delivery'!B:B,A:A)</f>
        <v>0</v>
      </c>
      <c r="J2567" s="97" t="e">
        <f>AVERAGEIFS('Details local delivery'!W:W,'Details local delivery'!B:B,A2567)</f>
        <v>#DIV/0!</v>
      </c>
      <c r="K2567" s="96">
        <f>_xlfn.MAXIFS('Details local delivery'!Z:Z,'Details local delivery'!B:B,A2567)</f>
        <v>0</v>
      </c>
      <c r="L2567" s="96">
        <f>_xlfn.MAXIFS('Details local delivery'!AA:AA,'Details local delivery'!B:B,A2567)</f>
        <v>0</v>
      </c>
      <c r="M2567" s="96">
        <f>_xlfn.MAXIFS('Details local delivery'!AB:AB,'Details local delivery'!B:B,A2567)</f>
        <v>0</v>
      </c>
      <c r="N2567" s="104" t="e">
        <f t="shared" si="379"/>
        <v>#N/A</v>
      </c>
      <c r="O2567" s="104" t="e">
        <f t="shared" si="380"/>
        <v>#N/A</v>
      </c>
      <c r="P2567" s="99">
        <f t="shared" si="381"/>
        <v>0</v>
      </c>
      <c r="Q2567" s="100">
        <f t="shared" si="382"/>
        <v>0</v>
      </c>
      <c r="R2567" s="105" t="e">
        <f t="shared" si="383"/>
        <v>#DIV/0!</v>
      </c>
      <c r="S2567" s="101" t="e">
        <f t="shared" si="384"/>
        <v>#N/A</v>
      </c>
      <c r="T2567" s="102"/>
      <c r="U2567" s="107"/>
      <c r="V2567" s="5"/>
    </row>
    <row r="2568" spans="1:22" ht="15.6" hidden="1" x14ac:dyDescent="0.3">
      <c r="A2568" s="18"/>
      <c r="B2568" s="92" t="str">
        <f>+IFERROR(VLOOKUP(A2568,'Details local delivery'!B:C,2,0),"-")</f>
        <v>-</v>
      </c>
      <c r="C2568" s="93" t="str">
        <f t="shared" si="378"/>
        <v>-</v>
      </c>
      <c r="D2568" s="94" t="str">
        <f>+IFERROR(VLOOKUP(A2568,'Details local delivery'!B:E,4,0),"-")</f>
        <v>-</v>
      </c>
      <c r="E2568" s="94" t="e">
        <f>VLOOKUP(A2568,'Details local delivery'!B:L,11,0)</f>
        <v>#N/A</v>
      </c>
      <c r="F2568" s="94">
        <f>SUMIFS('Details local delivery'!M:M,'Details local delivery'!G:G,'RECAP Delivery Plan '!A2569)</f>
        <v>0</v>
      </c>
      <c r="G2568" s="94" t="e">
        <f>VLOOKUP(A2568,'Details local delivery'!B:J,9,0)</f>
        <v>#N/A</v>
      </c>
      <c r="H2568" s="95">
        <f>SUMIFS('Details local delivery'!K:K,'Details local delivery'!G:G,'RECAP Delivery Plan '!A2569)</f>
        <v>0</v>
      </c>
      <c r="I2568" s="96">
        <f>SUMIFS('Details local delivery'!Y:Y,'Details local delivery'!B:B,A:A)</f>
        <v>0</v>
      </c>
      <c r="J2568" s="97" t="e">
        <f>AVERAGEIFS('Details local delivery'!W:W,'Details local delivery'!B:B,A2568)</f>
        <v>#DIV/0!</v>
      </c>
      <c r="K2568" s="96">
        <f>_xlfn.MAXIFS('Details local delivery'!Z:Z,'Details local delivery'!B:B,A2568)</f>
        <v>0</v>
      </c>
      <c r="L2568" s="96">
        <f>_xlfn.MAXIFS('Details local delivery'!AA:AA,'Details local delivery'!B:B,A2568)</f>
        <v>0</v>
      </c>
      <c r="M2568" s="96">
        <f>_xlfn.MAXIFS('Details local delivery'!AB:AB,'Details local delivery'!B:B,A2568)</f>
        <v>0</v>
      </c>
      <c r="N2568" s="104" t="e">
        <f t="shared" si="379"/>
        <v>#N/A</v>
      </c>
      <c r="O2568" s="104" t="e">
        <f t="shared" si="380"/>
        <v>#N/A</v>
      </c>
      <c r="P2568" s="99">
        <f t="shared" si="381"/>
        <v>0</v>
      </c>
      <c r="Q2568" s="100">
        <f t="shared" si="382"/>
        <v>0</v>
      </c>
      <c r="R2568" s="105" t="e">
        <f t="shared" si="383"/>
        <v>#DIV/0!</v>
      </c>
      <c r="S2568" s="101" t="e">
        <f t="shared" si="384"/>
        <v>#N/A</v>
      </c>
      <c r="T2568" s="102"/>
      <c r="U2568" s="107"/>
      <c r="V2568" s="5"/>
    </row>
    <row r="2569" spans="1:22" ht="15.6" hidden="1" x14ac:dyDescent="0.3">
      <c r="A2569" s="18"/>
      <c r="B2569" s="92" t="str">
        <f>+IFERROR(VLOOKUP(A2569,'Details local delivery'!B:C,2,0),"-")</f>
        <v>-</v>
      </c>
      <c r="C2569" s="93" t="str">
        <f t="shared" si="378"/>
        <v>-</v>
      </c>
      <c r="D2569" s="94" t="str">
        <f>+IFERROR(VLOOKUP(A2569,'Details local delivery'!B:E,4,0),"-")</f>
        <v>-</v>
      </c>
      <c r="E2569" s="94" t="e">
        <f>VLOOKUP(A2569,'Details local delivery'!B:L,11,0)</f>
        <v>#N/A</v>
      </c>
      <c r="F2569" s="94">
        <f>SUMIFS('Details local delivery'!M:M,'Details local delivery'!G:G,'RECAP Delivery Plan '!A2570)</f>
        <v>0</v>
      </c>
      <c r="G2569" s="94" t="e">
        <f>VLOOKUP(A2569,'Details local delivery'!B:J,9,0)</f>
        <v>#N/A</v>
      </c>
      <c r="H2569" s="95">
        <f>SUMIFS('Details local delivery'!K:K,'Details local delivery'!G:G,'RECAP Delivery Plan '!A2570)</f>
        <v>0</v>
      </c>
      <c r="I2569" s="96">
        <f>SUMIFS('Details local delivery'!Y:Y,'Details local delivery'!B:B,A:A)</f>
        <v>0</v>
      </c>
      <c r="J2569" s="97" t="e">
        <f>AVERAGEIFS('Details local delivery'!W:W,'Details local delivery'!B:B,A2569)</f>
        <v>#DIV/0!</v>
      </c>
      <c r="K2569" s="96">
        <f>_xlfn.MAXIFS('Details local delivery'!Z:Z,'Details local delivery'!B:B,A2569)</f>
        <v>0</v>
      </c>
      <c r="L2569" s="96">
        <f>_xlfn.MAXIFS('Details local delivery'!AA:AA,'Details local delivery'!B:B,A2569)</f>
        <v>0</v>
      </c>
      <c r="M2569" s="96">
        <f>_xlfn.MAXIFS('Details local delivery'!AB:AB,'Details local delivery'!B:B,A2569)</f>
        <v>0</v>
      </c>
      <c r="N2569" s="104" t="e">
        <f t="shared" si="379"/>
        <v>#N/A</v>
      </c>
      <c r="O2569" s="104" t="e">
        <f t="shared" si="380"/>
        <v>#N/A</v>
      </c>
      <c r="P2569" s="99">
        <f t="shared" si="381"/>
        <v>0</v>
      </c>
      <c r="Q2569" s="100">
        <f t="shared" si="382"/>
        <v>0</v>
      </c>
      <c r="R2569" s="105" t="e">
        <f t="shared" si="383"/>
        <v>#DIV/0!</v>
      </c>
      <c r="S2569" s="101" t="e">
        <f t="shared" si="384"/>
        <v>#N/A</v>
      </c>
      <c r="T2569" s="102"/>
      <c r="U2569" s="107"/>
      <c r="V2569" s="5"/>
    </row>
    <row r="2570" spans="1:22" ht="15.6" hidden="1" x14ac:dyDescent="0.3">
      <c r="A2570" s="18"/>
      <c r="B2570" s="92" t="str">
        <f>+IFERROR(VLOOKUP(A2570,'Details local delivery'!B:C,2,0),"-")</f>
        <v>-</v>
      </c>
      <c r="C2570" s="93" t="str">
        <f t="shared" si="378"/>
        <v>-</v>
      </c>
      <c r="D2570" s="94" t="str">
        <f>+IFERROR(VLOOKUP(A2570,'Details local delivery'!B:E,4,0),"-")</f>
        <v>-</v>
      </c>
      <c r="E2570" s="94" t="e">
        <f>VLOOKUP(A2570,'Details local delivery'!B:L,11,0)</f>
        <v>#N/A</v>
      </c>
      <c r="F2570" s="94">
        <f>SUMIFS('Details local delivery'!M:M,'Details local delivery'!G:G,'RECAP Delivery Plan '!A2571)</f>
        <v>0</v>
      </c>
      <c r="G2570" s="94" t="e">
        <f>VLOOKUP(A2570,'Details local delivery'!B:J,9,0)</f>
        <v>#N/A</v>
      </c>
      <c r="H2570" s="95">
        <f>SUMIFS('Details local delivery'!K:K,'Details local delivery'!G:G,'RECAP Delivery Plan '!A2571)</f>
        <v>0</v>
      </c>
      <c r="I2570" s="96">
        <f>SUMIFS('Details local delivery'!Y:Y,'Details local delivery'!B:B,A:A)</f>
        <v>0</v>
      </c>
      <c r="J2570" s="97" t="e">
        <f>AVERAGEIFS('Details local delivery'!W:W,'Details local delivery'!B:B,A2570)</f>
        <v>#DIV/0!</v>
      </c>
      <c r="K2570" s="96">
        <f>_xlfn.MAXIFS('Details local delivery'!Z:Z,'Details local delivery'!B:B,A2570)</f>
        <v>0</v>
      </c>
      <c r="L2570" s="96">
        <f>_xlfn.MAXIFS('Details local delivery'!AA:AA,'Details local delivery'!B:B,A2570)</f>
        <v>0</v>
      </c>
      <c r="M2570" s="96">
        <f>_xlfn.MAXIFS('Details local delivery'!AB:AB,'Details local delivery'!B:B,A2570)</f>
        <v>0</v>
      </c>
      <c r="N2570" s="104" t="e">
        <f t="shared" si="379"/>
        <v>#N/A</v>
      </c>
      <c r="O2570" s="104" t="e">
        <f t="shared" si="380"/>
        <v>#N/A</v>
      </c>
      <c r="P2570" s="99">
        <f t="shared" si="381"/>
        <v>0</v>
      </c>
      <c r="Q2570" s="100">
        <f t="shared" si="382"/>
        <v>0</v>
      </c>
      <c r="R2570" s="105" t="e">
        <f t="shared" si="383"/>
        <v>#DIV/0!</v>
      </c>
      <c r="S2570" s="101" t="e">
        <f t="shared" si="384"/>
        <v>#N/A</v>
      </c>
      <c r="T2570" s="102"/>
      <c r="U2570" s="107"/>
      <c r="V2570" s="5"/>
    </row>
    <row r="2571" spans="1:22" ht="15.6" hidden="1" x14ac:dyDescent="0.3">
      <c r="A2571" s="18"/>
      <c r="B2571" s="92" t="str">
        <f>+IFERROR(VLOOKUP(A2571,'Details local delivery'!B:C,2,0),"-")</f>
        <v>-</v>
      </c>
      <c r="C2571" s="93" t="str">
        <f t="shared" si="378"/>
        <v>-</v>
      </c>
      <c r="D2571" s="94" t="str">
        <f>+IFERROR(VLOOKUP(A2571,'Details local delivery'!B:E,4,0),"-")</f>
        <v>-</v>
      </c>
      <c r="E2571" s="94" t="e">
        <f>VLOOKUP(A2571,'Details local delivery'!B:L,11,0)</f>
        <v>#N/A</v>
      </c>
      <c r="F2571" s="94">
        <v>3</v>
      </c>
      <c r="G2571" s="94" t="e">
        <f>VLOOKUP(A2571,'Details local delivery'!B:J,9,0)</f>
        <v>#N/A</v>
      </c>
      <c r="H2571" s="95">
        <f>SUMIFS('Details local delivery'!K:K,'Details local delivery'!G:G,'RECAP Delivery Plan '!A2572)</f>
        <v>0</v>
      </c>
      <c r="I2571" s="96">
        <f>SUMIFS('Details local delivery'!Y:Y,'Details local delivery'!B:B,A:A)</f>
        <v>0</v>
      </c>
      <c r="J2571" s="97" t="e">
        <f>AVERAGEIFS('Details local delivery'!W:W,'Details local delivery'!B:B,A2571)</f>
        <v>#DIV/0!</v>
      </c>
      <c r="K2571" s="96">
        <f>_xlfn.MAXIFS('Details local delivery'!Z:Z,'Details local delivery'!B:B,A2571)</f>
        <v>0</v>
      </c>
      <c r="L2571" s="96">
        <f>_xlfn.MAXIFS('Details local delivery'!AA:AA,'Details local delivery'!B:B,A2571)</f>
        <v>0</v>
      </c>
      <c r="M2571" s="96">
        <f>_xlfn.MAXIFS('Details local delivery'!AB:AB,'Details local delivery'!B:B,A2571)</f>
        <v>0</v>
      </c>
      <c r="N2571" s="104" t="e">
        <f t="shared" si="379"/>
        <v>#N/A</v>
      </c>
      <c r="O2571" s="104" t="e">
        <f t="shared" si="380"/>
        <v>#N/A</v>
      </c>
      <c r="P2571" s="99">
        <f t="shared" si="381"/>
        <v>0</v>
      </c>
      <c r="Q2571" s="100">
        <f t="shared" si="382"/>
        <v>0</v>
      </c>
      <c r="R2571" s="105" t="e">
        <f t="shared" si="383"/>
        <v>#DIV/0!</v>
      </c>
      <c r="S2571" s="101" t="e">
        <f t="shared" si="384"/>
        <v>#N/A</v>
      </c>
      <c r="T2571" s="102"/>
      <c r="U2571" s="107"/>
      <c r="V2571" s="5"/>
    </row>
    <row r="2572" spans="1:22" ht="15.6" hidden="1" x14ac:dyDescent="0.3">
      <c r="A2572" s="18"/>
      <c r="B2572" s="92" t="str">
        <f>+IFERROR(VLOOKUP(A2572,'Details local delivery'!B:C,2,0),"-")</f>
        <v>-</v>
      </c>
      <c r="C2572" s="93" t="str">
        <f t="shared" si="378"/>
        <v>-</v>
      </c>
      <c r="D2572" s="94" t="str">
        <f>+IFERROR(VLOOKUP(A2572,'Details local delivery'!B:E,4,0),"-")</f>
        <v>-</v>
      </c>
      <c r="E2572" s="94" t="e">
        <f>VLOOKUP(A2572,'Details local delivery'!B:L,11,0)</f>
        <v>#N/A</v>
      </c>
      <c r="F2572" s="94">
        <f>SUMIFS('Details local delivery'!M:M,'Details local delivery'!G:G,'RECAP Delivery Plan '!A2573)</f>
        <v>0</v>
      </c>
      <c r="G2572" s="94" t="e">
        <f>VLOOKUP(A2572,'Details local delivery'!B:J,9,0)</f>
        <v>#N/A</v>
      </c>
      <c r="H2572" s="95">
        <f>SUMIFS('Details local delivery'!K:K,'Details local delivery'!G:G,'RECAP Delivery Plan '!A2573)</f>
        <v>0</v>
      </c>
      <c r="I2572" s="96">
        <f>SUMIFS('Details local delivery'!Y:Y,'Details local delivery'!B:B,A:A)</f>
        <v>0</v>
      </c>
      <c r="J2572" s="97" t="e">
        <f>AVERAGEIFS('Details local delivery'!W:W,'Details local delivery'!B:B,A2572)</f>
        <v>#DIV/0!</v>
      </c>
      <c r="K2572" s="96">
        <f>_xlfn.MAXIFS('Details local delivery'!Z:Z,'Details local delivery'!B:B,A2572)</f>
        <v>0</v>
      </c>
      <c r="L2572" s="96">
        <f>_xlfn.MAXIFS('Details local delivery'!AA:AA,'Details local delivery'!B:B,A2572)</f>
        <v>0</v>
      </c>
      <c r="M2572" s="96">
        <f>_xlfn.MAXIFS('Details local delivery'!AB:AB,'Details local delivery'!B:B,A2572)</f>
        <v>0</v>
      </c>
      <c r="N2572" s="104" t="e">
        <f t="shared" si="379"/>
        <v>#N/A</v>
      </c>
      <c r="O2572" s="104" t="e">
        <f t="shared" si="380"/>
        <v>#N/A</v>
      </c>
      <c r="P2572" s="99">
        <f t="shared" si="381"/>
        <v>0</v>
      </c>
      <c r="Q2572" s="100">
        <f t="shared" si="382"/>
        <v>0</v>
      </c>
      <c r="R2572" s="105" t="e">
        <f t="shared" si="383"/>
        <v>#DIV/0!</v>
      </c>
      <c r="S2572" s="101" t="e">
        <f t="shared" si="384"/>
        <v>#N/A</v>
      </c>
      <c r="T2572" s="102"/>
      <c r="U2572" s="107"/>
      <c r="V2572" s="5"/>
    </row>
    <row r="2573" spans="1:22" ht="15.6" hidden="1" x14ac:dyDescent="0.3">
      <c r="A2573" s="18"/>
      <c r="B2573" s="92" t="str">
        <f>+IFERROR(VLOOKUP(A2573,'Details local delivery'!B:C,2,0),"-")</f>
        <v>-</v>
      </c>
      <c r="C2573" s="93" t="str">
        <f t="shared" si="378"/>
        <v>-</v>
      </c>
      <c r="D2573" s="94" t="str">
        <f>+IFERROR(VLOOKUP(A2573,'Details local delivery'!B:E,4,0),"-")</f>
        <v>-</v>
      </c>
      <c r="E2573" s="94" t="e">
        <f>VLOOKUP(A2573,'Details local delivery'!B:L,11,0)</f>
        <v>#N/A</v>
      </c>
      <c r="F2573" s="94">
        <v>3</v>
      </c>
      <c r="G2573" s="94" t="e">
        <f>VLOOKUP(A2573,'Details local delivery'!B:J,9,0)</f>
        <v>#N/A</v>
      </c>
      <c r="H2573" s="95">
        <v>600</v>
      </c>
      <c r="I2573" s="96">
        <f>SUMIFS('Details local delivery'!Y:Y,'Details local delivery'!B:B,A:A)</f>
        <v>0</v>
      </c>
      <c r="J2573" s="97" t="e">
        <f>AVERAGEIFS('Details local delivery'!W:W,'Details local delivery'!B:B,A2573)</f>
        <v>#DIV/0!</v>
      </c>
      <c r="K2573" s="96">
        <f>_xlfn.MAXIFS('Details local delivery'!Z:Z,'Details local delivery'!B:B,A2573)</f>
        <v>0</v>
      </c>
      <c r="L2573" s="96">
        <f>_xlfn.MAXIFS('Details local delivery'!AA:AA,'Details local delivery'!B:B,A2573)</f>
        <v>0</v>
      </c>
      <c r="M2573" s="96">
        <f>_xlfn.MAXIFS('Details local delivery'!AB:AB,'Details local delivery'!B:B,A2573)</f>
        <v>0</v>
      </c>
      <c r="N2573" s="104" t="e">
        <f t="shared" si="379"/>
        <v>#N/A</v>
      </c>
      <c r="O2573" s="104" t="e">
        <f t="shared" si="380"/>
        <v>#N/A</v>
      </c>
      <c r="P2573" s="99">
        <f t="shared" si="381"/>
        <v>0</v>
      </c>
      <c r="Q2573" s="100">
        <f t="shared" si="382"/>
        <v>0</v>
      </c>
      <c r="R2573" s="105" t="e">
        <f t="shared" si="383"/>
        <v>#DIV/0!</v>
      </c>
      <c r="S2573" s="101" t="e">
        <f t="shared" si="384"/>
        <v>#N/A</v>
      </c>
      <c r="T2573" s="102"/>
      <c r="U2573" s="107"/>
      <c r="V2573" s="5"/>
    </row>
    <row r="2574" spans="1:22" ht="15.6" hidden="1" x14ac:dyDescent="0.3">
      <c r="A2574" s="18"/>
      <c r="B2574" s="92" t="str">
        <f>+IFERROR(VLOOKUP(A2574,'Details local delivery'!B:C,2,0),"-")</f>
        <v>-</v>
      </c>
      <c r="C2574" s="93" t="str">
        <f t="shared" si="378"/>
        <v>-</v>
      </c>
      <c r="D2574" s="94" t="str">
        <f>+IFERROR(VLOOKUP(A2574,'Details local delivery'!B:E,4,0),"-")</f>
        <v>-</v>
      </c>
      <c r="E2574" s="94" t="e">
        <f>VLOOKUP(A2574,'Details local delivery'!B:L,11,0)</f>
        <v>#N/A</v>
      </c>
      <c r="F2574" s="94">
        <f>SUMIFS('Details local delivery'!M:M,'Details local delivery'!G:G,'RECAP Delivery Plan '!A2575)</f>
        <v>0</v>
      </c>
      <c r="G2574" s="94" t="e">
        <f>VLOOKUP(A2574,'Details local delivery'!B:J,9,0)</f>
        <v>#N/A</v>
      </c>
      <c r="H2574" s="95">
        <f>SUMIFS('Details local delivery'!K:K,'Details local delivery'!G:G,'RECAP Delivery Plan '!A2575)</f>
        <v>0</v>
      </c>
      <c r="I2574" s="96">
        <f>SUMIFS('Details local delivery'!Y:Y,'Details local delivery'!B:B,A:A)</f>
        <v>0</v>
      </c>
      <c r="J2574" s="97" t="e">
        <f>AVERAGEIFS('Details local delivery'!W:W,'Details local delivery'!B:B,A2574)</f>
        <v>#DIV/0!</v>
      </c>
      <c r="K2574" s="96">
        <f>_xlfn.MAXIFS('Details local delivery'!Z:Z,'Details local delivery'!B:B,A2574)</f>
        <v>0</v>
      </c>
      <c r="L2574" s="96">
        <f>_xlfn.MAXIFS('Details local delivery'!AA:AA,'Details local delivery'!B:B,A2574)</f>
        <v>0</v>
      </c>
      <c r="M2574" s="96">
        <f>_xlfn.MAXIFS('Details local delivery'!AB:AB,'Details local delivery'!B:B,A2574)</f>
        <v>0</v>
      </c>
      <c r="N2574" s="104" t="e">
        <f t="shared" si="379"/>
        <v>#N/A</v>
      </c>
      <c r="O2574" s="104" t="e">
        <f t="shared" si="380"/>
        <v>#N/A</v>
      </c>
      <c r="P2574" s="99">
        <f t="shared" si="381"/>
        <v>0</v>
      </c>
      <c r="Q2574" s="100">
        <f t="shared" si="382"/>
        <v>0</v>
      </c>
      <c r="R2574" s="105" t="e">
        <f t="shared" si="383"/>
        <v>#DIV/0!</v>
      </c>
      <c r="S2574" s="101" t="e">
        <f t="shared" si="384"/>
        <v>#N/A</v>
      </c>
      <c r="T2574" s="102"/>
      <c r="U2574" s="107"/>
      <c r="V2574" s="5"/>
    </row>
    <row r="2575" spans="1:22" ht="15.6" hidden="1" x14ac:dyDescent="0.3">
      <c r="A2575" s="18"/>
      <c r="B2575" s="92" t="str">
        <f>+IFERROR(VLOOKUP(A2575,'Details local delivery'!B:C,2,0),"-")</f>
        <v>-</v>
      </c>
      <c r="C2575" s="93" t="str">
        <f t="shared" si="378"/>
        <v>-</v>
      </c>
      <c r="D2575" s="94" t="str">
        <f>+IFERROR(VLOOKUP(A2575,'Details local delivery'!B:E,4,0),"-")</f>
        <v>-</v>
      </c>
      <c r="E2575" s="94" t="e">
        <f>VLOOKUP(A2575,'Details local delivery'!B:L,11,0)</f>
        <v>#N/A</v>
      </c>
      <c r="F2575" s="94">
        <f>SUMIFS('Details local delivery'!M:M,'Details local delivery'!G:G,'RECAP Delivery Plan '!A2576)</f>
        <v>0</v>
      </c>
      <c r="G2575" s="94" t="e">
        <f>VLOOKUP(A2575,'Details local delivery'!B:J,9,0)</f>
        <v>#N/A</v>
      </c>
      <c r="H2575" s="95">
        <f>SUMIFS('Details local delivery'!K:K,'Details local delivery'!G:G,'RECAP Delivery Plan '!A2576)</f>
        <v>0</v>
      </c>
      <c r="I2575" s="96">
        <f>SUMIFS('Details local delivery'!Y:Y,'Details local delivery'!B:B,A:A)</f>
        <v>0</v>
      </c>
      <c r="J2575" s="97" t="e">
        <f>AVERAGEIFS('Details local delivery'!W:W,'Details local delivery'!B:B,A2575)</f>
        <v>#DIV/0!</v>
      </c>
      <c r="K2575" s="96">
        <f>_xlfn.MAXIFS('Details local delivery'!Z:Z,'Details local delivery'!B:B,A2575)</f>
        <v>0</v>
      </c>
      <c r="L2575" s="96">
        <f>_xlfn.MAXIFS('Details local delivery'!AA:AA,'Details local delivery'!B:B,A2575)</f>
        <v>0</v>
      </c>
      <c r="M2575" s="96">
        <f>_xlfn.MAXIFS('Details local delivery'!AB:AB,'Details local delivery'!B:B,A2575)</f>
        <v>0</v>
      </c>
      <c r="N2575" s="104" t="e">
        <f t="shared" si="379"/>
        <v>#N/A</v>
      </c>
      <c r="O2575" s="104" t="e">
        <f t="shared" si="380"/>
        <v>#N/A</v>
      </c>
      <c r="P2575" s="99">
        <f t="shared" si="381"/>
        <v>0</v>
      </c>
      <c r="Q2575" s="100">
        <f t="shared" si="382"/>
        <v>0</v>
      </c>
      <c r="R2575" s="105" t="e">
        <f t="shared" si="383"/>
        <v>#DIV/0!</v>
      </c>
      <c r="S2575" s="101" t="e">
        <f t="shared" si="384"/>
        <v>#N/A</v>
      </c>
      <c r="T2575" s="102"/>
      <c r="U2575" s="107"/>
      <c r="V2575" s="5"/>
    </row>
    <row r="2576" spans="1:22" ht="15.6" hidden="1" x14ac:dyDescent="0.3">
      <c r="A2576" s="18"/>
      <c r="B2576" s="92" t="str">
        <f>+IFERROR(VLOOKUP(A2576,'Details local delivery'!B:C,2,0),"-")</f>
        <v>-</v>
      </c>
      <c r="C2576" s="93" t="str">
        <f t="shared" si="378"/>
        <v>-</v>
      </c>
      <c r="D2576" s="94" t="str">
        <f>+IFERROR(VLOOKUP(A2576,'Details local delivery'!B:E,4,0),"-")</f>
        <v>-</v>
      </c>
      <c r="E2576" s="94" t="e">
        <f>VLOOKUP(A2576,'Details local delivery'!B:L,11,0)</f>
        <v>#N/A</v>
      </c>
      <c r="F2576" s="94">
        <f>SUMIFS('Details local delivery'!M:M,'Details local delivery'!G:G,'RECAP Delivery Plan '!A2577)</f>
        <v>0</v>
      </c>
      <c r="G2576" s="94" t="e">
        <f>VLOOKUP(A2576,'Details local delivery'!B:J,9,0)</f>
        <v>#N/A</v>
      </c>
      <c r="H2576" s="95">
        <f>SUMIFS('Details local delivery'!K:K,'Details local delivery'!G:G,'RECAP Delivery Plan '!A2577)</f>
        <v>0</v>
      </c>
      <c r="I2576" s="96">
        <f>SUMIFS('Details local delivery'!Y:Y,'Details local delivery'!B:B,A:A)</f>
        <v>0</v>
      </c>
      <c r="J2576" s="97" t="e">
        <f>AVERAGEIFS('Details local delivery'!W:W,'Details local delivery'!B:B,A2576)</f>
        <v>#DIV/0!</v>
      </c>
      <c r="K2576" s="96">
        <f>_xlfn.MAXIFS('Details local delivery'!Z:Z,'Details local delivery'!B:B,A2576)</f>
        <v>0</v>
      </c>
      <c r="L2576" s="96">
        <f>_xlfn.MAXIFS('Details local delivery'!AA:AA,'Details local delivery'!B:B,A2576)</f>
        <v>0</v>
      </c>
      <c r="M2576" s="96">
        <f>_xlfn.MAXIFS('Details local delivery'!AB:AB,'Details local delivery'!B:B,A2576)</f>
        <v>0</v>
      </c>
      <c r="N2576" s="104" t="e">
        <f t="shared" si="379"/>
        <v>#N/A</v>
      </c>
      <c r="O2576" s="104" t="e">
        <f t="shared" si="380"/>
        <v>#N/A</v>
      </c>
      <c r="P2576" s="99">
        <f t="shared" si="381"/>
        <v>0</v>
      </c>
      <c r="Q2576" s="100">
        <f t="shared" si="382"/>
        <v>0</v>
      </c>
      <c r="R2576" s="105" t="e">
        <f t="shared" si="383"/>
        <v>#DIV/0!</v>
      </c>
      <c r="S2576" s="101" t="e">
        <f t="shared" si="384"/>
        <v>#N/A</v>
      </c>
      <c r="T2576" s="102"/>
      <c r="U2576" s="107"/>
      <c r="V2576" s="5"/>
    </row>
    <row r="2577" spans="1:22" ht="15.6" hidden="1" x14ac:dyDescent="0.3">
      <c r="A2577" s="18"/>
      <c r="B2577" s="92" t="str">
        <f>+IFERROR(VLOOKUP(A2577,'Details local delivery'!B:C,2,0),"-")</f>
        <v>-</v>
      </c>
      <c r="C2577" s="93" t="str">
        <f t="shared" si="378"/>
        <v>-</v>
      </c>
      <c r="D2577" s="94" t="str">
        <f>+IFERROR(VLOOKUP(A2577,'Details local delivery'!B:E,4,0),"-")</f>
        <v>-</v>
      </c>
      <c r="E2577" s="94" t="e">
        <f>VLOOKUP(A2577,'Details local delivery'!B:L,11,0)</f>
        <v>#N/A</v>
      </c>
      <c r="F2577" s="94">
        <f>SUMIFS('Details local delivery'!M:M,'Details local delivery'!G:G,'RECAP Delivery Plan '!A2578)</f>
        <v>0</v>
      </c>
      <c r="G2577" s="94" t="e">
        <f>VLOOKUP(A2577,'Details local delivery'!B:J,9,0)</f>
        <v>#N/A</v>
      </c>
      <c r="H2577" s="95">
        <f>SUMIFS('Details local delivery'!K:K,'Details local delivery'!G:G,'RECAP Delivery Plan '!A2578)</f>
        <v>0</v>
      </c>
      <c r="I2577" s="96">
        <f>SUMIFS('Details local delivery'!Y:Y,'Details local delivery'!B:B,A:A)</f>
        <v>0</v>
      </c>
      <c r="J2577" s="97" t="e">
        <f>AVERAGEIFS('Details local delivery'!W:W,'Details local delivery'!B:B,A2577)</f>
        <v>#DIV/0!</v>
      </c>
      <c r="K2577" s="96">
        <f>_xlfn.MAXIFS('Details local delivery'!Z:Z,'Details local delivery'!B:B,A2577)</f>
        <v>0</v>
      </c>
      <c r="L2577" s="96">
        <f>_xlfn.MAXIFS('Details local delivery'!AA:AA,'Details local delivery'!B:B,A2577)</f>
        <v>0</v>
      </c>
      <c r="M2577" s="96">
        <f>_xlfn.MAXIFS('Details local delivery'!AB:AB,'Details local delivery'!B:B,A2577)</f>
        <v>0</v>
      </c>
      <c r="N2577" s="104" t="e">
        <f t="shared" si="379"/>
        <v>#N/A</v>
      </c>
      <c r="O2577" s="104" t="e">
        <f t="shared" si="380"/>
        <v>#N/A</v>
      </c>
      <c r="P2577" s="99">
        <f t="shared" si="381"/>
        <v>0</v>
      </c>
      <c r="Q2577" s="100">
        <f t="shared" si="382"/>
        <v>0</v>
      </c>
      <c r="R2577" s="105" t="e">
        <f t="shared" si="383"/>
        <v>#DIV/0!</v>
      </c>
      <c r="S2577" s="101" t="e">
        <f t="shared" si="384"/>
        <v>#N/A</v>
      </c>
      <c r="T2577" s="102"/>
      <c r="U2577" s="107"/>
      <c r="V2577" s="5"/>
    </row>
    <row r="2578" spans="1:22" ht="15.6" hidden="1" x14ac:dyDescent="0.3">
      <c r="A2578" s="18"/>
      <c r="B2578" s="92" t="str">
        <f>+IFERROR(VLOOKUP(A2578,'Details local delivery'!B:C,2,0),"-")</f>
        <v>-</v>
      </c>
      <c r="C2578" s="93" t="str">
        <f t="shared" si="378"/>
        <v>-</v>
      </c>
      <c r="D2578" s="94" t="str">
        <f>+IFERROR(VLOOKUP(A2578,'Details local delivery'!B:E,4,0),"-")</f>
        <v>-</v>
      </c>
      <c r="E2578" s="94" t="e">
        <f>VLOOKUP(A2578,'Details local delivery'!B:L,11,0)</f>
        <v>#N/A</v>
      </c>
      <c r="F2578" s="94">
        <f>SUMIFS('Details local delivery'!M:M,'Details local delivery'!G:G,'RECAP Delivery Plan '!A2579)</f>
        <v>0</v>
      </c>
      <c r="G2578" s="94" t="e">
        <f>VLOOKUP(A2578,'Details local delivery'!B:J,9,0)</f>
        <v>#N/A</v>
      </c>
      <c r="H2578" s="95">
        <f>SUMIFS('Details local delivery'!K:K,'Details local delivery'!G:G,'RECAP Delivery Plan '!A2579)</f>
        <v>0</v>
      </c>
      <c r="I2578" s="96">
        <f>SUMIFS('Details local delivery'!Y:Y,'Details local delivery'!B:B,A:A)</f>
        <v>0</v>
      </c>
      <c r="J2578" s="97" t="e">
        <f>AVERAGEIFS('Details local delivery'!W:W,'Details local delivery'!B:B,A2578)</f>
        <v>#DIV/0!</v>
      </c>
      <c r="K2578" s="96">
        <f>_xlfn.MAXIFS('Details local delivery'!Z:Z,'Details local delivery'!B:B,A2578)</f>
        <v>0</v>
      </c>
      <c r="L2578" s="96">
        <f>_xlfn.MAXIFS('Details local delivery'!AA:AA,'Details local delivery'!B:B,A2578)</f>
        <v>0</v>
      </c>
      <c r="M2578" s="96">
        <f>_xlfn.MAXIFS('Details local delivery'!AB:AB,'Details local delivery'!B:B,A2578)</f>
        <v>0</v>
      </c>
      <c r="N2578" s="104" t="e">
        <f t="shared" si="379"/>
        <v>#N/A</v>
      </c>
      <c r="O2578" s="104" t="e">
        <f t="shared" si="380"/>
        <v>#N/A</v>
      </c>
      <c r="P2578" s="99">
        <f t="shared" si="381"/>
        <v>0</v>
      </c>
      <c r="Q2578" s="100">
        <f t="shared" si="382"/>
        <v>0</v>
      </c>
      <c r="R2578" s="105" t="e">
        <f t="shared" si="383"/>
        <v>#DIV/0!</v>
      </c>
      <c r="S2578" s="101" t="e">
        <f t="shared" si="384"/>
        <v>#N/A</v>
      </c>
      <c r="T2578" s="102"/>
      <c r="U2578" s="107"/>
      <c r="V2578" s="5"/>
    </row>
    <row r="2579" spans="1:22" ht="15.6" hidden="1" x14ac:dyDescent="0.3">
      <c r="A2579" s="18"/>
      <c r="B2579" s="92" t="str">
        <f>+IFERROR(VLOOKUP(A2579,'Details local delivery'!B:C,2,0),"-")</f>
        <v>-</v>
      </c>
      <c r="C2579" s="93" t="str">
        <f t="shared" si="378"/>
        <v>-</v>
      </c>
      <c r="D2579" s="94" t="str">
        <f>+IFERROR(VLOOKUP(A2579,'Details local delivery'!B:E,4,0),"-")</f>
        <v>-</v>
      </c>
      <c r="E2579" s="94" t="e">
        <f>VLOOKUP(A2579,'Details local delivery'!B:L,11,0)</f>
        <v>#N/A</v>
      </c>
      <c r="F2579" s="94">
        <f>SUMIFS('Details local delivery'!M:M,'Details local delivery'!G:G,'RECAP Delivery Plan '!A2580)</f>
        <v>0</v>
      </c>
      <c r="G2579" s="94" t="e">
        <f>VLOOKUP(A2579,'Details local delivery'!B:J,9,0)</f>
        <v>#N/A</v>
      </c>
      <c r="H2579" s="95">
        <f>SUMIFS('Details local delivery'!K:K,'Details local delivery'!G:G,'RECAP Delivery Plan '!A2580)</f>
        <v>0</v>
      </c>
      <c r="I2579" s="96">
        <f>SUMIFS('Details local delivery'!Y:Y,'Details local delivery'!B:B,A:A)</f>
        <v>0</v>
      </c>
      <c r="J2579" s="97" t="e">
        <f>AVERAGEIFS('Details local delivery'!W:W,'Details local delivery'!B:B,A2579)</f>
        <v>#DIV/0!</v>
      </c>
      <c r="K2579" s="96">
        <f>_xlfn.MAXIFS('Details local delivery'!Z:Z,'Details local delivery'!B:B,A2579)</f>
        <v>0</v>
      </c>
      <c r="L2579" s="96">
        <f>_xlfn.MAXIFS('Details local delivery'!AA:AA,'Details local delivery'!B:B,A2579)</f>
        <v>0</v>
      </c>
      <c r="M2579" s="96">
        <f>_xlfn.MAXIFS('Details local delivery'!AB:AB,'Details local delivery'!B:B,A2579)</f>
        <v>0</v>
      </c>
      <c r="N2579" s="104" t="e">
        <f t="shared" si="379"/>
        <v>#N/A</v>
      </c>
      <c r="O2579" s="104" t="e">
        <f t="shared" si="380"/>
        <v>#N/A</v>
      </c>
      <c r="P2579" s="99">
        <f t="shared" si="381"/>
        <v>0</v>
      </c>
      <c r="Q2579" s="100">
        <f t="shared" si="382"/>
        <v>0</v>
      </c>
      <c r="R2579" s="105" t="e">
        <f t="shared" si="383"/>
        <v>#DIV/0!</v>
      </c>
      <c r="S2579" s="101" t="e">
        <f t="shared" si="384"/>
        <v>#N/A</v>
      </c>
      <c r="T2579" s="102"/>
      <c r="U2579" s="107"/>
      <c r="V2579" s="5"/>
    </row>
    <row r="2580" spans="1:22" ht="15.6" hidden="1" x14ac:dyDescent="0.3">
      <c r="A2580" s="18"/>
      <c r="B2580" s="92" t="str">
        <f>+IFERROR(VLOOKUP(A2580,'Details local delivery'!B:C,2,0),"-")</f>
        <v>-</v>
      </c>
      <c r="C2580" s="93" t="str">
        <f t="shared" si="378"/>
        <v>-</v>
      </c>
      <c r="D2580" s="94" t="str">
        <f>+IFERROR(VLOOKUP(A2580,'Details local delivery'!B:E,4,0),"-")</f>
        <v>-</v>
      </c>
      <c r="E2580" s="94" t="e">
        <f>VLOOKUP(A2580,'Details local delivery'!B:L,11,0)</f>
        <v>#N/A</v>
      </c>
      <c r="F2580" s="94">
        <f>SUMIFS('Details local delivery'!M:M,'Details local delivery'!G:G,'RECAP Delivery Plan '!A2581)</f>
        <v>0</v>
      </c>
      <c r="G2580" s="94" t="e">
        <f>VLOOKUP(A2580,'Details local delivery'!B:J,9,0)</f>
        <v>#N/A</v>
      </c>
      <c r="H2580" s="95">
        <f>SUMIFS('Details local delivery'!K:K,'Details local delivery'!G:G,'RECAP Delivery Plan '!A2581)</f>
        <v>0</v>
      </c>
      <c r="I2580" s="96">
        <f>SUMIFS('Details local delivery'!Y:Y,'Details local delivery'!B:B,A:A)</f>
        <v>0</v>
      </c>
      <c r="J2580" s="97" t="e">
        <f>AVERAGEIFS('Details local delivery'!W:W,'Details local delivery'!B:B,A2580)</f>
        <v>#DIV/0!</v>
      </c>
      <c r="K2580" s="96">
        <f>_xlfn.MAXIFS('Details local delivery'!Z:Z,'Details local delivery'!B:B,A2580)</f>
        <v>0</v>
      </c>
      <c r="L2580" s="96">
        <f>_xlfn.MAXIFS('Details local delivery'!AA:AA,'Details local delivery'!B:B,A2580)</f>
        <v>0</v>
      </c>
      <c r="M2580" s="96">
        <f>_xlfn.MAXIFS('Details local delivery'!AB:AB,'Details local delivery'!B:B,A2580)</f>
        <v>0</v>
      </c>
      <c r="N2580" s="104" t="e">
        <f t="shared" si="379"/>
        <v>#N/A</v>
      </c>
      <c r="O2580" s="104" t="e">
        <f t="shared" si="380"/>
        <v>#N/A</v>
      </c>
      <c r="P2580" s="99">
        <f t="shared" si="381"/>
        <v>0</v>
      </c>
      <c r="Q2580" s="100">
        <f t="shared" si="382"/>
        <v>0</v>
      </c>
      <c r="R2580" s="105" t="e">
        <f t="shared" si="383"/>
        <v>#DIV/0!</v>
      </c>
      <c r="S2580" s="101" t="e">
        <f t="shared" si="384"/>
        <v>#N/A</v>
      </c>
      <c r="T2580" s="102"/>
      <c r="U2580" s="107"/>
      <c r="V2580" s="5"/>
    </row>
    <row r="2581" spans="1:22" ht="15.6" hidden="1" x14ac:dyDescent="0.3">
      <c r="A2581" s="18"/>
      <c r="B2581" s="92" t="str">
        <f>+IFERROR(VLOOKUP(A2581,'Details local delivery'!B:C,2,0),"-")</f>
        <v>-</v>
      </c>
      <c r="C2581" s="93" t="str">
        <f t="shared" si="378"/>
        <v>-</v>
      </c>
      <c r="D2581" s="94" t="str">
        <f>+IFERROR(VLOOKUP(A2581,'Details local delivery'!B:E,4,0),"-")</f>
        <v>-</v>
      </c>
      <c r="E2581" s="94" t="e">
        <f>VLOOKUP(A2581,'Details local delivery'!B:L,11,0)</f>
        <v>#N/A</v>
      </c>
      <c r="F2581" s="94">
        <v>3</v>
      </c>
      <c r="G2581" s="94" t="e">
        <f>VLOOKUP(A2581,'Details local delivery'!B:J,9,0)</f>
        <v>#N/A</v>
      </c>
      <c r="H2581" s="95">
        <v>600</v>
      </c>
      <c r="I2581" s="96">
        <f>SUMIFS('Details local delivery'!Y:Y,'Details local delivery'!B:B,A:A)</f>
        <v>0</v>
      </c>
      <c r="J2581" s="97" t="e">
        <f>AVERAGEIFS('Details local delivery'!W:W,'Details local delivery'!B:B,A2581)</f>
        <v>#DIV/0!</v>
      </c>
      <c r="K2581" s="96">
        <f>_xlfn.MAXIFS('Details local delivery'!Z:Z,'Details local delivery'!B:B,A2581)</f>
        <v>0</v>
      </c>
      <c r="L2581" s="96">
        <f>_xlfn.MAXIFS('Details local delivery'!AA:AA,'Details local delivery'!B:B,A2581)</f>
        <v>0</v>
      </c>
      <c r="M2581" s="96">
        <f>_xlfn.MAXIFS('Details local delivery'!AB:AB,'Details local delivery'!B:B,A2581)</f>
        <v>0</v>
      </c>
      <c r="N2581" s="104" t="e">
        <f t="shared" si="379"/>
        <v>#N/A</v>
      </c>
      <c r="O2581" s="104" t="e">
        <f t="shared" si="380"/>
        <v>#N/A</v>
      </c>
      <c r="P2581" s="99">
        <f t="shared" si="381"/>
        <v>0</v>
      </c>
      <c r="Q2581" s="100">
        <f t="shared" si="382"/>
        <v>0</v>
      </c>
      <c r="R2581" s="105" t="e">
        <f t="shared" si="383"/>
        <v>#DIV/0!</v>
      </c>
      <c r="S2581" s="101" t="e">
        <f t="shared" si="384"/>
        <v>#N/A</v>
      </c>
      <c r="T2581" s="102"/>
      <c r="U2581" s="107"/>
      <c r="V2581" s="5"/>
    </row>
    <row r="2582" spans="1:22" ht="15.6" hidden="1" x14ac:dyDescent="0.3">
      <c r="A2582" s="18"/>
      <c r="B2582" s="92" t="str">
        <f>+IFERROR(VLOOKUP(A2582,'Details local delivery'!B:C,2,0),"-")</f>
        <v>-</v>
      </c>
      <c r="C2582" s="93" t="str">
        <f t="shared" si="378"/>
        <v>-</v>
      </c>
      <c r="D2582" s="94" t="str">
        <f>+IFERROR(VLOOKUP(A2582,'Details local delivery'!B:E,4,0),"-")</f>
        <v>-</v>
      </c>
      <c r="E2582" s="94" t="e">
        <f>VLOOKUP(A2582,'Details local delivery'!B:L,11,0)</f>
        <v>#N/A</v>
      </c>
      <c r="F2582" s="94">
        <f>SUMIFS('Details local delivery'!M:M,'Details local delivery'!G:G,'RECAP Delivery Plan '!A2583)</f>
        <v>0</v>
      </c>
      <c r="G2582" s="94" t="e">
        <f>VLOOKUP(A2582,'Details local delivery'!B:J,9,0)</f>
        <v>#N/A</v>
      </c>
      <c r="H2582" s="95">
        <f>SUMIFS('Details local delivery'!K:K,'Details local delivery'!G:G,'RECAP Delivery Plan '!A2583)</f>
        <v>0</v>
      </c>
      <c r="I2582" s="96">
        <f>SUMIFS('Details local delivery'!Y:Y,'Details local delivery'!B:B,A:A)</f>
        <v>0</v>
      </c>
      <c r="J2582" s="97" t="e">
        <f>AVERAGEIFS('Details local delivery'!W:W,'Details local delivery'!B:B,A2582)</f>
        <v>#DIV/0!</v>
      </c>
      <c r="K2582" s="96">
        <f>_xlfn.MAXIFS('Details local delivery'!Z:Z,'Details local delivery'!B:B,A2582)</f>
        <v>0</v>
      </c>
      <c r="L2582" s="96">
        <f>_xlfn.MAXIFS('Details local delivery'!AA:AA,'Details local delivery'!B:B,A2582)</f>
        <v>0</v>
      </c>
      <c r="M2582" s="96">
        <f>_xlfn.MAXIFS('Details local delivery'!AB:AB,'Details local delivery'!B:B,A2582)</f>
        <v>0</v>
      </c>
      <c r="N2582" s="104" t="e">
        <f t="shared" si="379"/>
        <v>#N/A</v>
      </c>
      <c r="O2582" s="104" t="e">
        <f t="shared" si="380"/>
        <v>#N/A</v>
      </c>
      <c r="P2582" s="99">
        <f t="shared" si="381"/>
        <v>0</v>
      </c>
      <c r="Q2582" s="100">
        <f t="shared" si="382"/>
        <v>0</v>
      </c>
      <c r="R2582" s="105" t="e">
        <f t="shared" si="383"/>
        <v>#DIV/0!</v>
      </c>
      <c r="S2582" s="101" t="e">
        <f t="shared" si="384"/>
        <v>#N/A</v>
      </c>
      <c r="T2582" s="102"/>
      <c r="U2582" s="107"/>
      <c r="V2582" s="5"/>
    </row>
    <row r="2583" spans="1:22" ht="15.6" hidden="1" x14ac:dyDescent="0.3">
      <c r="A2583" s="18"/>
      <c r="B2583" s="92" t="str">
        <f>+IFERROR(VLOOKUP(A2583,'Details local delivery'!B:C,2,0),"-")</f>
        <v>-</v>
      </c>
      <c r="C2583" s="93" t="str">
        <f t="shared" si="378"/>
        <v>-</v>
      </c>
      <c r="D2583" s="94" t="str">
        <f>+IFERROR(VLOOKUP(A2583,'Details local delivery'!B:E,4,0),"-")</f>
        <v>-</v>
      </c>
      <c r="E2583" s="94" t="e">
        <f>VLOOKUP(A2583,'Details local delivery'!B:L,11,0)</f>
        <v>#N/A</v>
      </c>
      <c r="F2583" s="94">
        <f>SUMIFS('Details local delivery'!M:M,'Details local delivery'!G:G,'RECAP Delivery Plan '!A2584)</f>
        <v>0</v>
      </c>
      <c r="G2583" s="94" t="e">
        <f>VLOOKUP(A2583,'Details local delivery'!B:J,9,0)</f>
        <v>#N/A</v>
      </c>
      <c r="H2583" s="95">
        <f>SUMIFS('Details local delivery'!K:K,'Details local delivery'!G:G,'RECAP Delivery Plan '!A2584)</f>
        <v>0</v>
      </c>
      <c r="I2583" s="96">
        <f>SUMIFS('Details local delivery'!Y:Y,'Details local delivery'!B:B,A:A)</f>
        <v>0</v>
      </c>
      <c r="J2583" s="97" t="e">
        <f>AVERAGEIFS('Details local delivery'!W:W,'Details local delivery'!B:B,A2583)</f>
        <v>#DIV/0!</v>
      </c>
      <c r="K2583" s="96">
        <f>_xlfn.MAXIFS('Details local delivery'!Z:Z,'Details local delivery'!B:B,A2583)</f>
        <v>0</v>
      </c>
      <c r="L2583" s="96">
        <f>_xlfn.MAXIFS('Details local delivery'!AA:AA,'Details local delivery'!B:B,A2583)</f>
        <v>0</v>
      </c>
      <c r="M2583" s="96">
        <f>_xlfn.MAXIFS('Details local delivery'!AB:AB,'Details local delivery'!B:B,A2583)</f>
        <v>0</v>
      </c>
      <c r="N2583" s="104" t="e">
        <f t="shared" si="379"/>
        <v>#N/A</v>
      </c>
      <c r="O2583" s="104" t="e">
        <f t="shared" si="380"/>
        <v>#N/A</v>
      </c>
      <c r="P2583" s="99">
        <f t="shared" si="381"/>
        <v>0</v>
      </c>
      <c r="Q2583" s="100">
        <f t="shared" si="382"/>
        <v>0</v>
      </c>
      <c r="R2583" s="105" t="e">
        <f t="shared" si="383"/>
        <v>#DIV/0!</v>
      </c>
      <c r="S2583" s="101" t="e">
        <f t="shared" si="384"/>
        <v>#N/A</v>
      </c>
      <c r="T2583" s="102"/>
      <c r="U2583" s="107"/>
      <c r="V2583" s="5"/>
    </row>
    <row r="2584" spans="1:22" ht="15.6" hidden="1" x14ac:dyDescent="0.3">
      <c r="A2584" s="18"/>
      <c r="B2584" s="92" t="str">
        <f>+IFERROR(VLOOKUP(A2584,'Details local delivery'!B:C,2,0),"-")</f>
        <v>-</v>
      </c>
      <c r="C2584" s="93" t="str">
        <f t="shared" si="378"/>
        <v>-</v>
      </c>
      <c r="D2584" s="94" t="str">
        <f>+IFERROR(VLOOKUP(A2584,'Details local delivery'!B:E,4,0),"-")</f>
        <v>-</v>
      </c>
      <c r="E2584" s="94" t="e">
        <f>VLOOKUP(A2584,'Details local delivery'!B:L,11,0)</f>
        <v>#N/A</v>
      </c>
      <c r="F2584" s="94">
        <f>SUMIFS('Details local delivery'!M:M,'Details local delivery'!G:G,'RECAP Delivery Plan '!A2585)</f>
        <v>0</v>
      </c>
      <c r="G2584" s="94" t="e">
        <f>VLOOKUP(A2584,'Details local delivery'!B:J,9,0)</f>
        <v>#N/A</v>
      </c>
      <c r="H2584" s="95">
        <f>SUMIFS('Details local delivery'!K:K,'Details local delivery'!G:G,'RECAP Delivery Plan '!A2585)</f>
        <v>0</v>
      </c>
      <c r="I2584" s="96">
        <f>SUMIFS('Details local delivery'!Y:Y,'Details local delivery'!B:B,A:A)</f>
        <v>0</v>
      </c>
      <c r="J2584" s="97" t="e">
        <f>AVERAGEIFS('Details local delivery'!W:W,'Details local delivery'!B:B,A2584)</f>
        <v>#DIV/0!</v>
      </c>
      <c r="K2584" s="96">
        <f>_xlfn.MAXIFS('Details local delivery'!Z:Z,'Details local delivery'!B:B,A2584)</f>
        <v>0</v>
      </c>
      <c r="L2584" s="96">
        <f>_xlfn.MAXIFS('Details local delivery'!AA:AA,'Details local delivery'!B:B,A2584)</f>
        <v>0</v>
      </c>
      <c r="M2584" s="96">
        <f>_xlfn.MAXIFS('Details local delivery'!AB:AB,'Details local delivery'!B:B,A2584)</f>
        <v>0</v>
      </c>
      <c r="N2584" s="104" t="e">
        <f t="shared" si="379"/>
        <v>#N/A</v>
      </c>
      <c r="O2584" s="104" t="e">
        <f t="shared" si="380"/>
        <v>#N/A</v>
      </c>
      <c r="P2584" s="99">
        <f t="shared" si="381"/>
        <v>0</v>
      </c>
      <c r="Q2584" s="100">
        <f t="shared" si="382"/>
        <v>0</v>
      </c>
      <c r="R2584" s="105" t="e">
        <f t="shared" si="383"/>
        <v>#DIV/0!</v>
      </c>
      <c r="S2584" s="101" t="e">
        <f t="shared" si="384"/>
        <v>#N/A</v>
      </c>
      <c r="T2584" s="102"/>
      <c r="U2584" s="107"/>
      <c r="V2584" s="5"/>
    </row>
    <row r="2585" spans="1:22" ht="15.6" hidden="1" x14ac:dyDescent="0.3">
      <c r="A2585" s="18"/>
      <c r="B2585" s="92" t="str">
        <f>+IFERROR(VLOOKUP(A2585,'Details local delivery'!B:C,2,0),"-")</f>
        <v>-</v>
      </c>
      <c r="C2585" s="93" t="str">
        <f t="shared" si="378"/>
        <v>-</v>
      </c>
      <c r="D2585" s="94" t="str">
        <f>+IFERROR(VLOOKUP(A2585,'Details local delivery'!B:E,4,0),"-")</f>
        <v>-</v>
      </c>
      <c r="E2585" s="94" t="e">
        <f>VLOOKUP(A2585,'Details local delivery'!B:L,11,0)</f>
        <v>#N/A</v>
      </c>
      <c r="F2585" s="94">
        <f>SUMIFS('Details local delivery'!M:M,'Details local delivery'!G:G,'RECAP Delivery Plan '!A2586)</f>
        <v>0</v>
      </c>
      <c r="G2585" s="94" t="e">
        <f>VLOOKUP(A2585,'Details local delivery'!B:J,9,0)</f>
        <v>#N/A</v>
      </c>
      <c r="H2585" s="95">
        <f>SUMIFS('Details local delivery'!K:K,'Details local delivery'!G:G,'RECAP Delivery Plan '!A2586)</f>
        <v>0</v>
      </c>
      <c r="I2585" s="96">
        <f>SUMIFS('Details local delivery'!Y:Y,'Details local delivery'!B:B,A:A)</f>
        <v>0</v>
      </c>
      <c r="J2585" s="97" t="e">
        <f>AVERAGEIFS('Details local delivery'!W:W,'Details local delivery'!B:B,A2585)</f>
        <v>#DIV/0!</v>
      </c>
      <c r="K2585" s="96">
        <f>_xlfn.MAXIFS('Details local delivery'!Z:Z,'Details local delivery'!B:B,A2585)</f>
        <v>0</v>
      </c>
      <c r="L2585" s="96">
        <f>_xlfn.MAXIFS('Details local delivery'!AA:AA,'Details local delivery'!B:B,A2585)</f>
        <v>0</v>
      </c>
      <c r="M2585" s="96">
        <f>_xlfn.MAXIFS('Details local delivery'!AB:AB,'Details local delivery'!B:B,A2585)</f>
        <v>0</v>
      </c>
      <c r="N2585" s="104" t="e">
        <f t="shared" si="379"/>
        <v>#N/A</v>
      </c>
      <c r="O2585" s="104" t="e">
        <f t="shared" si="380"/>
        <v>#N/A</v>
      </c>
      <c r="P2585" s="99">
        <f t="shared" si="381"/>
        <v>0</v>
      </c>
      <c r="Q2585" s="100">
        <f t="shared" si="382"/>
        <v>0</v>
      </c>
      <c r="R2585" s="105" t="e">
        <f t="shared" si="383"/>
        <v>#DIV/0!</v>
      </c>
      <c r="S2585" s="101" t="e">
        <f t="shared" si="384"/>
        <v>#N/A</v>
      </c>
      <c r="T2585" s="102"/>
      <c r="U2585" s="107"/>
      <c r="V2585" s="5"/>
    </row>
    <row r="2586" spans="1:22" ht="15.6" hidden="1" x14ac:dyDescent="0.3">
      <c r="A2586" s="18"/>
      <c r="B2586" s="92" t="str">
        <f>+IFERROR(VLOOKUP(A2586,'Details local delivery'!B:C,2,0),"-")</f>
        <v>-</v>
      </c>
      <c r="C2586" s="93" t="str">
        <f t="shared" si="378"/>
        <v>-</v>
      </c>
      <c r="D2586" s="94" t="str">
        <f>+IFERROR(VLOOKUP(A2586,'Details local delivery'!B:E,4,0),"-")</f>
        <v>-</v>
      </c>
      <c r="E2586" s="94" t="e">
        <f>VLOOKUP(A2586,'Details local delivery'!B:L,11,0)</f>
        <v>#N/A</v>
      </c>
      <c r="F2586" s="94">
        <f>SUMIFS('Details local delivery'!M:M,'Details local delivery'!G:G,'RECAP Delivery Plan '!A2587)</f>
        <v>0</v>
      </c>
      <c r="G2586" s="94" t="e">
        <f>VLOOKUP(A2586,'Details local delivery'!B:J,9,0)</f>
        <v>#N/A</v>
      </c>
      <c r="H2586" s="95">
        <f>SUMIFS('Details local delivery'!K:K,'Details local delivery'!G:G,'RECAP Delivery Plan '!A2587)</f>
        <v>0</v>
      </c>
      <c r="I2586" s="96">
        <f>SUMIFS('Details local delivery'!Y:Y,'Details local delivery'!B:B,A:A)</f>
        <v>0</v>
      </c>
      <c r="J2586" s="97" t="e">
        <f>AVERAGEIFS('Details local delivery'!W:W,'Details local delivery'!B:B,A2586)</f>
        <v>#DIV/0!</v>
      </c>
      <c r="K2586" s="96">
        <f>_xlfn.MAXIFS('Details local delivery'!Z:Z,'Details local delivery'!B:B,A2586)</f>
        <v>0</v>
      </c>
      <c r="L2586" s="96">
        <f>_xlfn.MAXIFS('Details local delivery'!AA:AA,'Details local delivery'!B:B,A2586)</f>
        <v>0</v>
      </c>
      <c r="M2586" s="96">
        <f>_xlfn.MAXIFS('Details local delivery'!AB:AB,'Details local delivery'!B:B,A2586)</f>
        <v>0</v>
      </c>
      <c r="N2586" s="104" t="e">
        <f t="shared" si="379"/>
        <v>#N/A</v>
      </c>
      <c r="O2586" s="104" t="e">
        <f t="shared" si="380"/>
        <v>#N/A</v>
      </c>
      <c r="P2586" s="99">
        <f t="shared" si="381"/>
        <v>0</v>
      </c>
      <c r="Q2586" s="100">
        <f t="shared" si="382"/>
        <v>0</v>
      </c>
      <c r="R2586" s="105" t="e">
        <f t="shared" si="383"/>
        <v>#DIV/0!</v>
      </c>
      <c r="S2586" s="101" t="e">
        <f t="shared" si="384"/>
        <v>#N/A</v>
      </c>
      <c r="T2586" s="102"/>
      <c r="U2586" s="107"/>
      <c r="V2586" s="5"/>
    </row>
    <row r="2587" spans="1:22" ht="15.6" hidden="1" x14ac:dyDescent="0.3">
      <c r="A2587" s="18"/>
      <c r="B2587" s="92" t="str">
        <f>+IFERROR(VLOOKUP(A2587,'Details local delivery'!B:C,2,0),"-")</f>
        <v>-</v>
      </c>
      <c r="C2587" s="93" t="str">
        <f t="shared" si="378"/>
        <v>-</v>
      </c>
      <c r="D2587" s="94" t="str">
        <f>+IFERROR(VLOOKUP(A2587,'Details local delivery'!B:E,4,0),"-")</f>
        <v>-</v>
      </c>
      <c r="E2587" s="94" t="e">
        <f>VLOOKUP(A2587,'Details local delivery'!B:L,11,0)</f>
        <v>#N/A</v>
      </c>
      <c r="F2587" s="94">
        <f>SUMIFS('Details local delivery'!M:M,'Details local delivery'!G:G,'RECAP Delivery Plan '!A2588)</f>
        <v>0</v>
      </c>
      <c r="G2587" s="94" t="e">
        <f>VLOOKUP(A2587,'Details local delivery'!B:J,9,0)</f>
        <v>#N/A</v>
      </c>
      <c r="H2587" s="95">
        <f>SUMIFS('Details local delivery'!K:K,'Details local delivery'!G:G,'RECAP Delivery Plan '!A2588)</f>
        <v>0</v>
      </c>
      <c r="I2587" s="96">
        <f>SUMIFS('Details local delivery'!Y:Y,'Details local delivery'!B:B,A:A)</f>
        <v>0</v>
      </c>
      <c r="J2587" s="97" t="e">
        <f>AVERAGEIFS('Details local delivery'!W:W,'Details local delivery'!B:B,A2587)</f>
        <v>#DIV/0!</v>
      </c>
      <c r="K2587" s="96">
        <f>_xlfn.MAXIFS('Details local delivery'!Z:Z,'Details local delivery'!B:B,A2587)</f>
        <v>0</v>
      </c>
      <c r="L2587" s="96">
        <f>_xlfn.MAXIFS('Details local delivery'!AA:AA,'Details local delivery'!B:B,A2587)</f>
        <v>0</v>
      </c>
      <c r="M2587" s="96">
        <f>_xlfn.MAXIFS('Details local delivery'!AB:AB,'Details local delivery'!B:B,A2587)</f>
        <v>0</v>
      </c>
      <c r="N2587" s="104" t="e">
        <f t="shared" si="379"/>
        <v>#N/A</v>
      </c>
      <c r="O2587" s="104" t="e">
        <f t="shared" si="380"/>
        <v>#N/A</v>
      </c>
      <c r="P2587" s="99">
        <f t="shared" si="381"/>
        <v>0</v>
      </c>
      <c r="Q2587" s="100">
        <f t="shared" si="382"/>
        <v>0</v>
      </c>
      <c r="R2587" s="105" t="e">
        <f t="shared" si="383"/>
        <v>#DIV/0!</v>
      </c>
      <c r="S2587" s="101" t="e">
        <f t="shared" si="384"/>
        <v>#N/A</v>
      </c>
      <c r="T2587" s="102"/>
      <c r="U2587" s="107"/>
      <c r="V2587" s="5"/>
    </row>
    <row r="2588" spans="1:22" ht="15.6" hidden="1" x14ac:dyDescent="0.3">
      <c r="A2588" s="18"/>
      <c r="B2588" s="92" t="str">
        <f>+IFERROR(VLOOKUP(A2588,'Details local delivery'!B:C,2,0),"-")</f>
        <v>-</v>
      </c>
      <c r="C2588" s="93" t="str">
        <f t="shared" si="378"/>
        <v>-</v>
      </c>
      <c r="D2588" s="94" t="str">
        <f>+IFERROR(VLOOKUP(A2588,'Details local delivery'!B:E,4,0),"-")</f>
        <v>-</v>
      </c>
      <c r="E2588" s="94" t="e">
        <f>VLOOKUP(A2588,'Details local delivery'!B:L,11,0)</f>
        <v>#N/A</v>
      </c>
      <c r="F2588" s="94">
        <f>SUMIFS('Details local delivery'!M:M,'Details local delivery'!G:G,'RECAP Delivery Plan '!A2589)</f>
        <v>0</v>
      </c>
      <c r="G2588" s="94" t="e">
        <f>VLOOKUP(A2588,'Details local delivery'!B:J,9,0)</f>
        <v>#N/A</v>
      </c>
      <c r="H2588" s="95">
        <f>SUMIFS('Details local delivery'!K:K,'Details local delivery'!G:G,'RECAP Delivery Plan '!A2589)</f>
        <v>0</v>
      </c>
      <c r="I2588" s="96">
        <f>SUMIFS('Details local delivery'!Y:Y,'Details local delivery'!B:B,A:A)</f>
        <v>0</v>
      </c>
      <c r="J2588" s="97" t="e">
        <f>AVERAGEIFS('Details local delivery'!W:W,'Details local delivery'!B:B,A2588)</f>
        <v>#DIV/0!</v>
      </c>
      <c r="K2588" s="96">
        <f>_xlfn.MAXIFS('Details local delivery'!Z:Z,'Details local delivery'!B:B,A2588)</f>
        <v>0</v>
      </c>
      <c r="L2588" s="96">
        <f>_xlfn.MAXIFS('Details local delivery'!AA:AA,'Details local delivery'!B:B,A2588)</f>
        <v>0</v>
      </c>
      <c r="M2588" s="96">
        <f>_xlfn.MAXIFS('Details local delivery'!AB:AB,'Details local delivery'!B:B,A2588)</f>
        <v>0</v>
      </c>
      <c r="N2588" s="104" t="e">
        <f t="shared" si="379"/>
        <v>#N/A</v>
      </c>
      <c r="O2588" s="104" t="e">
        <f t="shared" si="380"/>
        <v>#N/A</v>
      </c>
      <c r="P2588" s="99">
        <f t="shared" si="381"/>
        <v>0</v>
      </c>
      <c r="Q2588" s="100">
        <f t="shared" si="382"/>
        <v>0</v>
      </c>
      <c r="R2588" s="105" t="e">
        <f t="shared" si="383"/>
        <v>#DIV/0!</v>
      </c>
      <c r="S2588" s="101" t="e">
        <f t="shared" si="384"/>
        <v>#N/A</v>
      </c>
      <c r="T2588" s="102"/>
      <c r="U2588" s="107"/>
      <c r="V2588" s="5"/>
    </row>
    <row r="2589" spans="1:22" ht="15.6" hidden="1" x14ac:dyDescent="0.3">
      <c r="A2589" s="18"/>
      <c r="B2589" s="92" t="str">
        <f>+IFERROR(VLOOKUP(A2589,'Details local delivery'!B:C,2,0),"-")</f>
        <v>-</v>
      </c>
      <c r="C2589" s="93" t="str">
        <f t="shared" si="378"/>
        <v>-</v>
      </c>
      <c r="D2589" s="94" t="str">
        <f>+IFERROR(VLOOKUP(A2589,'Details local delivery'!B:E,4,0),"-")</f>
        <v>-</v>
      </c>
      <c r="E2589" s="94" t="e">
        <f>VLOOKUP(A2589,'Details local delivery'!B:L,11,0)</f>
        <v>#N/A</v>
      </c>
      <c r="F2589" s="94">
        <f>SUMIFS('Details local delivery'!M:M,'Details local delivery'!G:G,'RECAP Delivery Plan '!A2590)</f>
        <v>0</v>
      </c>
      <c r="G2589" s="94" t="e">
        <f>VLOOKUP(A2589,'Details local delivery'!B:J,9,0)</f>
        <v>#N/A</v>
      </c>
      <c r="H2589" s="95">
        <f>SUMIFS('Details local delivery'!K:K,'Details local delivery'!G:G,'RECAP Delivery Plan '!A2590)</f>
        <v>0</v>
      </c>
      <c r="I2589" s="96">
        <f>SUMIFS('Details local delivery'!Y:Y,'Details local delivery'!B:B,A:A)</f>
        <v>0</v>
      </c>
      <c r="J2589" s="97" t="e">
        <f>AVERAGEIFS('Details local delivery'!W:W,'Details local delivery'!B:B,A2589)</f>
        <v>#DIV/0!</v>
      </c>
      <c r="K2589" s="96">
        <f>_xlfn.MAXIFS('Details local delivery'!Z:Z,'Details local delivery'!B:B,A2589)</f>
        <v>0</v>
      </c>
      <c r="L2589" s="96">
        <f>_xlfn.MAXIFS('Details local delivery'!AA:AA,'Details local delivery'!B:B,A2589)</f>
        <v>0</v>
      </c>
      <c r="M2589" s="96">
        <f>_xlfn.MAXIFS('Details local delivery'!AB:AB,'Details local delivery'!B:B,A2589)</f>
        <v>0</v>
      </c>
      <c r="N2589" s="104" t="e">
        <f t="shared" si="379"/>
        <v>#N/A</v>
      </c>
      <c r="O2589" s="104" t="e">
        <f t="shared" si="380"/>
        <v>#N/A</v>
      </c>
      <c r="P2589" s="99">
        <f t="shared" si="381"/>
        <v>0</v>
      </c>
      <c r="Q2589" s="100">
        <f t="shared" si="382"/>
        <v>0</v>
      </c>
      <c r="R2589" s="105" t="e">
        <f t="shared" si="383"/>
        <v>#DIV/0!</v>
      </c>
      <c r="S2589" s="101" t="e">
        <f t="shared" si="384"/>
        <v>#N/A</v>
      </c>
      <c r="T2589" s="102"/>
      <c r="U2589" s="107"/>
      <c r="V2589" s="5"/>
    </row>
    <row r="2590" spans="1:22" ht="15.6" hidden="1" x14ac:dyDescent="0.3">
      <c r="A2590" s="18"/>
      <c r="B2590" s="92" t="str">
        <f>+IFERROR(VLOOKUP(A2590,'Details local delivery'!B:C,2,0),"-")</f>
        <v>-</v>
      </c>
      <c r="C2590" s="93" t="str">
        <f t="shared" si="378"/>
        <v>-</v>
      </c>
      <c r="D2590" s="94" t="str">
        <f>+IFERROR(VLOOKUP(A2590,'Details local delivery'!B:E,4,0),"-")</f>
        <v>-</v>
      </c>
      <c r="E2590" s="94" t="e">
        <f>VLOOKUP(A2590,'Details local delivery'!B:L,11,0)</f>
        <v>#N/A</v>
      </c>
      <c r="F2590" s="94">
        <f>SUMIFS('Details local delivery'!M:M,'Details local delivery'!G:G,'RECAP Delivery Plan '!A2591)</f>
        <v>0</v>
      </c>
      <c r="G2590" s="94" t="e">
        <f>VLOOKUP(A2590,'Details local delivery'!B:J,9,0)</f>
        <v>#N/A</v>
      </c>
      <c r="H2590" s="95">
        <f>SUMIFS('Details local delivery'!K:K,'Details local delivery'!G:G,'RECAP Delivery Plan '!A2591)</f>
        <v>0</v>
      </c>
      <c r="I2590" s="96">
        <f>SUMIFS('Details local delivery'!Y:Y,'Details local delivery'!B:B,A:A)</f>
        <v>0</v>
      </c>
      <c r="J2590" s="97" t="e">
        <f>AVERAGEIFS('Details local delivery'!W:W,'Details local delivery'!B:B,A2590)</f>
        <v>#DIV/0!</v>
      </c>
      <c r="K2590" s="96">
        <f>_xlfn.MAXIFS('Details local delivery'!Z:Z,'Details local delivery'!B:B,A2590)</f>
        <v>0</v>
      </c>
      <c r="L2590" s="96">
        <f>_xlfn.MAXIFS('Details local delivery'!AA:AA,'Details local delivery'!B:B,A2590)</f>
        <v>0</v>
      </c>
      <c r="M2590" s="96">
        <f>_xlfn.MAXIFS('Details local delivery'!AB:AB,'Details local delivery'!B:B,A2590)</f>
        <v>0</v>
      </c>
      <c r="N2590" s="104" t="e">
        <f t="shared" si="379"/>
        <v>#N/A</v>
      </c>
      <c r="O2590" s="104" t="e">
        <f t="shared" si="380"/>
        <v>#N/A</v>
      </c>
      <c r="P2590" s="99">
        <f t="shared" si="381"/>
        <v>0</v>
      </c>
      <c r="Q2590" s="100">
        <f t="shared" si="382"/>
        <v>0</v>
      </c>
      <c r="R2590" s="105" t="e">
        <f t="shared" si="383"/>
        <v>#DIV/0!</v>
      </c>
      <c r="S2590" s="101" t="e">
        <f t="shared" si="384"/>
        <v>#N/A</v>
      </c>
      <c r="T2590" s="102"/>
      <c r="U2590" s="107"/>
      <c r="V2590" s="5"/>
    </row>
    <row r="2591" spans="1:22" ht="15.6" hidden="1" x14ac:dyDescent="0.3">
      <c r="A2591" s="18"/>
      <c r="B2591" s="92" t="str">
        <f>+IFERROR(VLOOKUP(A2591,'Details local delivery'!B:C,2,0),"-")</f>
        <v>-</v>
      </c>
      <c r="C2591" s="93" t="str">
        <f t="shared" si="378"/>
        <v>-</v>
      </c>
      <c r="D2591" s="94" t="str">
        <f>+IFERROR(VLOOKUP(A2591,'Details local delivery'!B:E,4,0),"-")</f>
        <v>-</v>
      </c>
      <c r="E2591" s="94" t="e">
        <f>VLOOKUP(A2591,'Details local delivery'!B:L,11,0)</f>
        <v>#N/A</v>
      </c>
      <c r="F2591" s="94">
        <f>SUMIFS('Details local delivery'!M:M,'Details local delivery'!G:G,'RECAP Delivery Plan '!A2592)</f>
        <v>0</v>
      </c>
      <c r="G2591" s="94" t="e">
        <f>VLOOKUP(A2591,'Details local delivery'!B:J,9,0)</f>
        <v>#N/A</v>
      </c>
      <c r="H2591" s="95">
        <f>SUMIFS('Details local delivery'!K:K,'Details local delivery'!G:G,'RECAP Delivery Plan '!A2592)</f>
        <v>0</v>
      </c>
      <c r="I2591" s="96">
        <f>SUMIFS('Details local delivery'!Y:Y,'Details local delivery'!B:B,A:A)</f>
        <v>0</v>
      </c>
      <c r="J2591" s="97" t="e">
        <f>AVERAGEIFS('Details local delivery'!W:W,'Details local delivery'!B:B,A2591)</f>
        <v>#DIV/0!</v>
      </c>
      <c r="K2591" s="96">
        <f>_xlfn.MAXIFS('Details local delivery'!Z:Z,'Details local delivery'!B:B,A2591)</f>
        <v>0</v>
      </c>
      <c r="L2591" s="96">
        <f>_xlfn.MAXIFS('Details local delivery'!AA:AA,'Details local delivery'!B:B,A2591)</f>
        <v>0</v>
      </c>
      <c r="M2591" s="96">
        <f>_xlfn.MAXIFS('Details local delivery'!AB:AB,'Details local delivery'!B:B,A2591)</f>
        <v>0</v>
      </c>
      <c r="N2591" s="104" t="e">
        <f t="shared" si="379"/>
        <v>#N/A</v>
      </c>
      <c r="O2591" s="104" t="e">
        <f t="shared" si="380"/>
        <v>#N/A</v>
      </c>
      <c r="P2591" s="99">
        <f t="shared" si="381"/>
        <v>0</v>
      </c>
      <c r="Q2591" s="100">
        <f t="shared" si="382"/>
        <v>0</v>
      </c>
      <c r="R2591" s="105" t="e">
        <f t="shared" si="383"/>
        <v>#DIV/0!</v>
      </c>
      <c r="S2591" s="101" t="e">
        <f t="shared" si="384"/>
        <v>#N/A</v>
      </c>
      <c r="T2591" s="102"/>
      <c r="U2591" s="107"/>
      <c r="V2591" s="5"/>
    </row>
    <row r="2592" spans="1:22" ht="15.6" hidden="1" x14ac:dyDescent="0.3">
      <c r="A2592" s="18"/>
      <c r="B2592" s="92" t="str">
        <f>+IFERROR(VLOOKUP(A2592,'Details local delivery'!B:C,2,0),"-")</f>
        <v>-</v>
      </c>
      <c r="C2592" s="93" t="str">
        <f t="shared" si="378"/>
        <v>-</v>
      </c>
      <c r="D2592" s="94" t="str">
        <f>+IFERROR(VLOOKUP(A2592,'Details local delivery'!B:E,4,0),"-")</f>
        <v>-</v>
      </c>
      <c r="E2592" s="94" t="e">
        <f>VLOOKUP(A2592,'Details local delivery'!B:L,11,0)</f>
        <v>#N/A</v>
      </c>
      <c r="F2592" s="94">
        <f>SUMIFS('Details local delivery'!M:M,'Details local delivery'!G:G,'RECAP Delivery Plan '!A2593)</f>
        <v>0</v>
      </c>
      <c r="G2592" s="94" t="e">
        <f>VLOOKUP(A2592,'Details local delivery'!B:J,9,0)</f>
        <v>#N/A</v>
      </c>
      <c r="H2592" s="95">
        <f>SUMIFS('Details local delivery'!K:K,'Details local delivery'!G:G,'RECAP Delivery Plan '!A2593)</f>
        <v>0</v>
      </c>
      <c r="I2592" s="96">
        <f>SUMIFS('Details local delivery'!Y:Y,'Details local delivery'!B:B,A:A)</f>
        <v>0</v>
      </c>
      <c r="J2592" s="97" t="e">
        <f>AVERAGEIFS('Details local delivery'!W:W,'Details local delivery'!B:B,A2592)</f>
        <v>#DIV/0!</v>
      </c>
      <c r="K2592" s="96">
        <f>_xlfn.MAXIFS('Details local delivery'!Z:Z,'Details local delivery'!B:B,A2592)</f>
        <v>0</v>
      </c>
      <c r="L2592" s="96">
        <f>_xlfn.MAXIFS('Details local delivery'!AA:AA,'Details local delivery'!B:B,A2592)</f>
        <v>0</v>
      </c>
      <c r="M2592" s="96">
        <f>_xlfn.MAXIFS('Details local delivery'!AB:AB,'Details local delivery'!B:B,A2592)</f>
        <v>0</v>
      </c>
      <c r="N2592" s="104" t="e">
        <f t="shared" si="379"/>
        <v>#N/A</v>
      </c>
      <c r="O2592" s="104" t="e">
        <f t="shared" si="380"/>
        <v>#N/A</v>
      </c>
      <c r="P2592" s="99">
        <f t="shared" si="381"/>
        <v>0</v>
      </c>
      <c r="Q2592" s="100">
        <f t="shared" si="382"/>
        <v>0</v>
      </c>
      <c r="R2592" s="105" t="e">
        <f t="shared" si="383"/>
        <v>#DIV/0!</v>
      </c>
      <c r="S2592" s="101" t="e">
        <f t="shared" si="384"/>
        <v>#N/A</v>
      </c>
      <c r="T2592" s="102"/>
      <c r="U2592" s="107"/>
      <c r="V2592" s="5"/>
    </row>
    <row r="2593" spans="1:22" ht="15.6" hidden="1" x14ac:dyDescent="0.3">
      <c r="A2593" s="18"/>
      <c r="B2593" s="92" t="str">
        <f>+IFERROR(VLOOKUP(A2593,'Details local delivery'!B:C,2,0),"-")</f>
        <v>-</v>
      </c>
      <c r="C2593" s="93" t="str">
        <f t="shared" si="378"/>
        <v>-</v>
      </c>
      <c r="D2593" s="94" t="str">
        <f>+IFERROR(VLOOKUP(A2593,'Details local delivery'!B:E,4,0),"-")</f>
        <v>-</v>
      </c>
      <c r="E2593" s="94" t="e">
        <f>VLOOKUP(A2593,'Details local delivery'!B:L,11,0)</f>
        <v>#N/A</v>
      </c>
      <c r="F2593" s="94">
        <f>SUMIFS('Details local delivery'!M:M,'Details local delivery'!G:G,'RECAP Delivery Plan '!A2594)</f>
        <v>0</v>
      </c>
      <c r="G2593" s="94" t="e">
        <f>VLOOKUP(A2593,'Details local delivery'!B:J,9,0)</f>
        <v>#N/A</v>
      </c>
      <c r="H2593" s="95">
        <f>SUMIFS('Details local delivery'!K:K,'Details local delivery'!G:G,'RECAP Delivery Plan '!A2594)</f>
        <v>0</v>
      </c>
      <c r="I2593" s="96">
        <f>SUMIFS('Details local delivery'!Y:Y,'Details local delivery'!B:B,A:A)</f>
        <v>0</v>
      </c>
      <c r="J2593" s="97" t="e">
        <f>AVERAGEIFS('Details local delivery'!W:W,'Details local delivery'!B:B,A2593)</f>
        <v>#DIV/0!</v>
      </c>
      <c r="K2593" s="96">
        <f>_xlfn.MAXIFS('Details local delivery'!Z:Z,'Details local delivery'!B:B,A2593)</f>
        <v>0</v>
      </c>
      <c r="L2593" s="96">
        <f>_xlfn.MAXIFS('Details local delivery'!AA:AA,'Details local delivery'!B:B,A2593)</f>
        <v>0</v>
      </c>
      <c r="M2593" s="96">
        <f>_xlfn.MAXIFS('Details local delivery'!AB:AB,'Details local delivery'!B:B,A2593)</f>
        <v>0</v>
      </c>
      <c r="N2593" s="104" t="e">
        <f t="shared" si="379"/>
        <v>#N/A</v>
      </c>
      <c r="O2593" s="104" t="e">
        <f t="shared" si="380"/>
        <v>#N/A</v>
      </c>
      <c r="P2593" s="99">
        <f t="shared" si="381"/>
        <v>0</v>
      </c>
      <c r="Q2593" s="100">
        <f t="shared" si="382"/>
        <v>0</v>
      </c>
      <c r="R2593" s="105" t="e">
        <f t="shared" si="383"/>
        <v>#DIV/0!</v>
      </c>
      <c r="S2593" s="101" t="e">
        <f t="shared" si="384"/>
        <v>#N/A</v>
      </c>
      <c r="T2593" s="102"/>
      <c r="U2593" s="107"/>
      <c r="V2593" s="5"/>
    </row>
    <row r="2594" spans="1:22" ht="15.6" hidden="1" x14ac:dyDescent="0.3">
      <c r="A2594" s="18"/>
      <c r="B2594" s="92" t="str">
        <f>+IFERROR(VLOOKUP(A2594,'Details local delivery'!B:C,2,0),"-")</f>
        <v>-</v>
      </c>
      <c r="C2594" s="93" t="str">
        <f t="shared" si="378"/>
        <v>-</v>
      </c>
      <c r="D2594" s="94" t="str">
        <f>+IFERROR(VLOOKUP(A2594,'Details local delivery'!B:E,4,0),"-")</f>
        <v>-</v>
      </c>
      <c r="E2594" s="94" t="e">
        <f>VLOOKUP(A2594,'Details local delivery'!B:L,11,0)</f>
        <v>#N/A</v>
      </c>
      <c r="F2594" s="94">
        <f>SUMIFS('Details local delivery'!M:M,'Details local delivery'!G:G,'RECAP Delivery Plan '!A2595)</f>
        <v>0</v>
      </c>
      <c r="G2594" s="94" t="e">
        <f>VLOOKUP(A2594,'Details local delivery'!B:J,9,0)</f>
        <v>#N/A</v>
      </c>
      <c r="H2594" s="95">
        <f>SUMIFS('Details local delivery'!K:K,'Details local delivery'!G:G,'RECAP Delivery Plan '!A2595)</f>
        <v>0</v>
      </c>
      <c r="I2594" s="96">
        <f>SUMIFS('Details local delivery'!Y:Y,'Details local delivery'!B:B,A:A)</f>
        <v>0</v>
      </c>
      <c r="J2594" s="97" t="e">
        <f>AVERAGEIFS('Details local delivery'!W:W,'Details local delivery'!B:B,A2594)</f>
        <v>#DIV/0!</v>
      </c>
      <c r="K2594" s="96">
        <f>_xlfn.MAXIFS('Details local delivery'!Z:Z,'Details local delivery'!B:B,A2594)</f>
        <v>0</v>
      </c>
      <c r="L2594" s="96">
        <f>_xlfn.MAXIFS('Details local delivery'!AA:AA,'Details local delivery'!B:B,A2594)</f>
        <v>0</v>
      </c>
      <c r="M2594" s="96">
        <f>_xlfn.MAXIFS('Details local delivery'!AB:AB,'Details local delivery'!B:B,A2594)</f>
        <v>0</v>
      </c>
      <c r="N2594" s="104" t="e">
        <f t="shared" si="379"/>
        <v>#N/A</v>
      </c>
      <c r="O2594" s="104" t="e">
        <f t="shared" si="380"/>
        <v>#N/A</v>
      </c>
      <c r="P2594" s="99">
        <f t="shared" si="381"/>
        <v>0</v>
      </c>
      <c r="Q2594" s="100">
        <f t="shared" si="382"/>
        <v>0</v>
      </c>
      <c r="R2594" s="105" t="e">
        <f t="shared" si="383"/>
        <v>#DIV/0!</v>
      </c>
      <c r="S2594" s="101" t="e">
        <f t="shared" si="384"/>
        <v>#N/A</v>
      </c>
      <c r="T2594" s="102"/>
      <c r="U2594" s="107"/>
      <c r="V2594" s="5"/>
    </row>
    <row r="2595" spans="1:22" ht="15.6" hidden="1" x14ac:dyDescent="0.3">
      <c r="A2595" s="18"/>
      <c r="B2595" s="92" t="str">
        <f>+IFERROR(VLOOKUP(A2595,'Details local delivery'!B:C,2,0),"-")</f>
        <v>-</v>
      </c>
      <c r="C2595" s="93" t="str">
        <f t="shared" si="378"/>
        <v>-</v>
      </c>
      <c r="D2595" s="94" t="str">
        <f>+IFERROR(VLOOKUP(A2595,'Details local delivery'!B:E,4,0),"-")</f>
        <v>-</v>
      </c>
      <c r="E2595" s="94" t="e">
        <f>VLOOKUP(A2595,'Details local delivery'!B:L,11,0)</f>
        <v>#N/A</v>
      </c>
      <c r="F2595" s="94">
        <f>SUMIFS('Details local delivery'!M:M,'Details local delivery'!G:G,'RECAP Delivery Plan '!A2596)</f>
        <v>0</v>
      </c>
      <c r="G2595" s="94" t="e">
        <f>VLOOKUP(A2595,'Details local delivery'!B:J,9,0)</f>
        <v>#N/A</v>
      </c>
      <c r="H2595" s="95">
        <f>SUMIFS('Details local delivery'!K:K,'Details local delivery'!G:G,'RECAP Delivery Plan '!A2596)</f>
        <v>0</v>
      </c>
      <c r="I2595" s="96">
        <f>SUMIFS('Details local delivery'!Y:Y,'Details local delivery'!B:B,A:A)</f>
        <v>0</v>
      </c>
      <c r="J2595" s="97" t="e">
        <f>AVERAGEIFS('Details local delivery'!W:W,'Details local delivery'!B:B,A2595)</f>
        <v>#DIV/0!</v>
      </c>
      <c r="K2595" s="96">
        <f>_xlfn.MAXIFS('Details local delivery'!Z:Z,'Details local delivery'!B:B,A2595)</f>
        <v>0</v>
      </c>
      <c r="L2595" s="96">
        <f>_xlfn.MAXIFS('Details local delivery'!AA:AA,'Details local delivery'!B:B,A2595)</f>
        <v>0</v>
      </c>
      <c r="M2595" s="96">
        <f>_xlfn.MAXIFS('Details local delivery'!AB:AB,'Details local delivery'!B:B,A2595)</f>
        <v>0</v>
      </c>
      <c r="N2595" s="104" t="e">
        <f t="shared" si="379"/>
        <v>#N/A</v>
      </c>
      <c r="O2595" s="104" t="e">
        <f t="shared" si="380"/>
        <v>#N/A</v>
      </c>
      <c r="P2595" s="99">
        <f t="shared" si="381"/>
        <v>0</v>
      </c>
      <c r="Q2595" s="100">
        <f t="shared" si="382"/>
        <v>0</v>
      </c>
      <c r="R2595" s="105" t="e">
        <f t="shared" si="383"/>
        <v>#DIV/0!</v>
      </c>
      <c r="S2595" s="101" t="e">
        <f t="shared" si="384"/>
        <v>#N/A</v>
      </c>
      <c r="T2595" s="102"/>
      <c r="U2595" s="107"/>
      <c r="V2595" s="5"/>
    </row>
    <row r="2596" spans="1:22" ht="15.6" hidden="1" x14ac:dyDescent="0.3">
      <c r="A2596" s="18"/>
      <c r="B2596" s="92" t="str">
        <f>+IFERROR(VLOOKUP(A2596,'Details local delivery'!B:C,2,0),"-")</f>
        <v>-</v>
      </c>
      <c r="C2596" s="93" t="str">
        <f t="shared" si="378"/>
        <v>-</v>
      </c>
      <c r="D2596" s="94" t="str">
        <f>+IFERROR(VLOOKUP(A2596,'Details local delivery'!B:E,4,0),"-")</f>
        <v>-</v>
      </c>
      <c r="E2596" s="94" t="e">
        <f>VLOOKUP(A2596,'Details local delivery'!B:L,11,0)</f>
        <v>#N/A</v>
      </c>
      <c r="F2596" s="94">
        <f>SUMIFS('Details local delivery'!M:M,'Details local delivery'!G:G,'RECAP Delivery Plan '!A2597)</f>
        <v>0</v>
      </c>
      <c r="G2596" s="94" t="e">
        <f>VLOOKUP(A2596,'Details local delivery'!B:J,9,0)</f>
        <v>#N/A</v>
      </c>
      <c r="H2596" s="95">
        <f>SUMIFS('Details local delivery'!K:K,'Details local delivery'!G:G,'RECAP Delivery Plan '!A2597)</f>
        <v>0</v>
      </c>
      <c r="I2596" s="96">
        <f>SUMIFS('Details local delivery'!Y:Y,'Details local delivery'!B:B,A:A)</f>
        <v>0</v>
      </c>
      <c r="J2596" s="97" t="e">
        <f>AVERAGEIFS('Details local delivery'!W:W,'Details local delivery'!B:B,A2596)</f>
        <v>#DIV/0!</v>
      </c>
      <c r="K2596" s="96">
        <f>_xlfn.MAXIFS('Details local delivery'!Z:Z,'Details local delivery'!B:B,A2596)</f>
        <v>0</v>
      </c>
      <c r="L2596" s="96">
        <f>_xlfn.MAXIFS('Details local delivery'!AA:AA,'Details local delivery'!B:B,A2596)</f>
        <v>0</v>
      </c>
      <c r="M2596" s="96">
        <f>_xlfn.MAXIFS('Details local delivery'!AB:AB,'Details local delivery'!B:B,A2596)</f>
        <v>0</v>
      </c>
      <c r="N2596" s="104" t="e">
        <f t="shared" si="379"/>
        <v>#N/A</v>
      </c>
      <c r="O2596" s="104" t="e">
        <f t="shared" si="380"/>
        <v>#N/A</v>
      </c>
      <c r="P2596" s="99">
        <f t="shared" si="381"/>
        <v>0</v>
      </c>
      <c r="Q2596" s="100">
        <f t="shared" si="382"/>
        <v>0</v>
      </c>
      <c r="R2596" s="105" t="e">
        <f t="shared" si="383"/>
        <v>#DIV/0!</v>
      </c>
      <c r="S2596" s="101" t="e">
        <f t="shared" si="384"/>
        <v>#N/A</v>
      </c>
      <c r="T2596" s="102"/>
      <c r="U2596" s="107"/>
      <c r="V2596" s="5"/>
    </row>
    <row r="2597" spans="1:22" ht="15.6" hidden="1" x14ac:dyDescent="0.3">
      <c r="A2597" s="18"/>
      <c r="B2597" s="92" t="str">
        <f>+IFERROR(VLOOKUP(A2597,'Details local delivery'!B:C,2,0),"-")</f>
        <v>-</v>
      </c>
      <c r="C2597" s="93" t="str">
        <f t="shared" si="378"/>
        <v>-</v>
      </c>
      <c r="D2597" s="94" t="str">
        <f>+IFERROR(VLOOKUP(A2597,'Details local delivery'!B:E,4,0),"-")</f>
        <v>-</v>
      </c>
      <c r="E2597" s="94" t="e">
        <f>VLOOKUP(A2597,'Details local delivery'!B:L,11,0)</f>
        <v>#N/A</v>
      </c>
      <c r="F2597" s="94">
        <f>SUMIFS('Details local delivery'!M:M,'Details local delivery'!G:G,'RECAP Delivery Plan '!A2598)</f>
        <v>0</v>
      </c>
      <c r="G2597" s="94" t="e">
        <f>VLOOKUP(A2597,'Details local delivery'!B:J,9,0)</f>
        <v>#N/A</v>
      </c>
      <c r="H2597" s="95">
        <f>SUMIFS('Details local delivery'!K:K,'Details local delivery'!G:G,'RECAP Delivery Plan '!A2598)</f>
        <v>0</v>
      </c>
      <c r="I2597" s="96">
        <f>SUMIFS('Details local delivery'!Y:Y,'Details local delivery'!B:B,A:A)</f>
        <v>0</v>
      </c>
      <c r="J2597" s="97" t="e">
        <f>AVERAGEIFS('Details local delivery'!W:W,'Details local delivery'!B:B,A2597)</f>
        <v>#DIV/0!</v>
      </c>
      <c r="K2597" s="96">
        <f>_xlfn.MAXIFS('Details local delivery'!Z:Z,'Details local delivery'!B:B,A2597)</f>
        <v>0</v>
      </c>
      <c r="L2597" s="96">
        <f>_xlfn.MAXIFS('Details local delivery'!AA:AA,'Details local delivery'!B:B,A2597)</f>
        <v>0</v>
      </c>
      <c r="M2597" s="96">
        <f>_xlfn.MAXIFS('Details local delivery'!AB:AB,'Details local delivery'!B:B,A2597)</f>
        <v>0</v>
      </c>
      <c r="N2597" s="104" t="e">
        <f t="shared" si="379"/>
        <v>#N/A</v>
      </c>
      <c r="O2597" s="104" t="e">
        <f t="shared" si="380"/>
        <v>#N/A</v>
      </c>
      <c r="P2597" s="99">
        <f t="shared" si="381"/>
        <v>0</v>
      </c>
      <c r="Q2597" s="100">
        <f t="shared" si="382"/>
        <v>0</v>
      </c>
      <c r="R2597" s="105" t="e">
        <f t="shared" si="383"/>
        <v>#DIV/0!</v>
      </c>
      <c r="S2597" s="101" t="e">
        <f t="shared" si="384"/>
        <v>#N/A</v>
      </c>
      <c r="T2597" s="102"/>
      <c r="U2597" s="107"/>
      <c r="V2597" s="5"/>
    </row>
    <row r="2598" spans="1:22" ht="15.6" hidden="1" x14ac:dyDescent="0.3">
      <c r="A2598" s="18"/>
      <c r="B2598" s="92" t="str">
        <f>+IFERROR(VLOOKUP(A2598,'Details local delivery'!B:C,2,0),"-")</f>
        <v>-</v>
      </c>
      <c r="C2598" s="93" t="str">
        <f t="shared" si="378"/>
        <v>-</v>
      </c>
      <c r="D2598" s="94" t="str">
        <f>+IFERROR(VLOOKUP(A2598,'Details local delivery'!B:E,4,0),"-")</f>
        <v>-</v>
      </c>
      <c r="E2598" s="94" t="e">
        <f>VLOOKUP(A2598,'Details local delivery'!B:L,11,0)</f>
        <v>#N/A</v>
      </c>
      <c r="F2598" s="94">
        <f>SUMIFS('Details local delivery'!M:M,'Details local delivery'!G:G,'RECAP Delivery Plan '!A2599)</f>
        <v>0</v>
      </c>
      <c r="G2598" s="94" t="e">
        <f>VLOOKUP(A2598,'Details local delivery'!B:J,9,0)</f>
        <v>#N/A</v>
      </c>
      <c r="H2598" s="95">
        <f>SUMIFS('Details local delivery'!K:K,'Details local delivery'!G:G,'RECAP Delivery Plan '!A2599)</f>
        <v>0</v>
      </c>
      <c r="I2598" s="96">
        <f>SUMIFS('Details local delivery'!Y:Y,'Details local delivery'!B:B,A:A)</f>
        <v>0</v>
      </c>
      <c r="J2598" s="97" t="e">
        <f>AVERAGEIFS('Details local delivery'!W:W,'Details local delivery'!B:B,A2598)</f>
        <v>#DIV/0!</v>
      </c>
      <c r="K2598" s="96">
        <f>_xlfn.MAXIFS('Details local delivery'!Z:Z,'Details local delivery'!B:B,A2598)</f>
        <v>0</v>
      </c>
      <c r="L2598" s="96">
        <f>_xlfn.MAXIFS('Details local delivery'!AA:AA,'Details local delivery'!B:B,A2598)</f>
        <v>0</v>
      </c>
      <c r="M2598" s="96">
        <f>_xlfn.MAXIFS('Details local delivery'!AB:AB,'Details local delivery'!B:B,A2598)</f>
        <v>0</v>
      </c>
      <c r="N2598" s="104" t="e">
        <f t="shared" si="379"/>
        <v>#N/A</v>
      </c>
      <c r="O2598" s="104" t="e">
        <f t="shared" si="380"/>
        <v>#N/A</v>
      </c>
      <c r="P2598" s="99">
        <f t="shared" si="381"/>
        <v>0</v>
      </c>
      <c r="Q2598" s="100">
        <f t="shared" si="382"/>
        <v>0</v>
      </c>
      <c r="R2598" s="105" t="e">
        <f t="shared" si="383"/>
        <v>#DIV/0!</v>
      </c>
      <c r="S2598" s="101" t="e">
        <f t="shared" si="384"/>
        <v>#N/A</v>
      </c>
      <c r="T2598" s="102"/>
      <c r="U2598" s="107"/>
      <c r="V2598" s="5"/>
    </row>
    <row r="2599" spans="1:22" ht="15.6" hidden="1" x14ac:dyDescent="0.3">
      <c r="A2599" s="18"/>
      <c r="B2599" s="92" t="str">
        <f>+IFERROR(VLOOKUP(A2599,'Details local delivery'!B:C,2,0),"-")</f>
        <v>-</v>
      </c>
      <c r="C2599" s="93" t="str">
        <f t="shared" si="378"/>
        <v>-</v>
      </c>
      <c r="D2599" s="94" t="str">
        <f>+IFERROR(VLOOKUP(A2599,'Details local delivery'!B:E,4,0),"-")</f>
        <v>-</v>
      </c>
      <c r="E2599" s="94" t="e">
        <f>VLOOKUP(A2599,'Details local delivery'!B:L,11,0)</f>
        <v>#N/A</v>
      </c>
      <c r="F2599" s="94">
        <f>SUMIFS('Details local delivery'!M:M,'Details local delivery'!G:G,'RECAP Delivery Plan '!A2600)</f>
        <v>0</v>
      </c>
      <c r="G2599" s="94" t="e">
        <f>VLOOKUP(A2599,'Details local delivery'!B:J,9,0)</f>
        <v>#N/A</v>
      </c>
      <c r="H2599" s="95">
        <f>SUMIFS('Details local delivery'!K:K,'Details local delivery'!G:G,'RECAP Delivery Plan '!A2600)</f>
        <v>0</v>
      </c>
      <c r="I2599" s="96">
        <f>SUMIFS('Details local delivery'!Y:Y,'Details local delivery'!B:B,A:A)</f>
        <v>0</v>
      </c>
      <c r="J2599" s="97" t="e">
        <f>AVERAGEIFS('Details local delivery'!W:W,'Details local delivery'!B:B,A2599)</f>
        <v>#DIV/0!</v>
      </c>
      <c r="K2599" s="96">
        <f>_xlfn.MAXIFS('Details local delivery'!Z:Z,'Details local delivery'!B:B,A2599)</f>
        <v>0</v>
      </c>
      <c r="L2599" s="96">
        <f>_xlfn.MAXIFS('Details local delivery'!AA:AA,'Details local delivery'!B:B,A2599)</f>
        <v>0</v>
      </c>
      <c r="M2599" s="96">
        <f>_xlfn.MAXIFS('Details local delivery'!AB:AB,'Details local delivery'!B:B,A2599)</f>
        <v>0</v>
      </c>
      <c r="N2599" s="104" t="e">
        <f t="shared" si="379"/>
        <v>#N/A</v>
      </c>
      <c r="O2599" s="104" t="e">
        <f t="shared" si="380"/>
        <v>#N/A</v>
      </c>
      <c r="P2599" s="99">
        <f t="shared" si="381"/>
        <v>0</v>
      </c>
      <c r="Q2599" s="100">
        <f t="shared" si="382"/>
        <v>0</v>
      </c>
      <c r="R2599" s="105" t="e">
        <f t="shared" si="383"/>
        <v>#DIV/0!</v>
      </c>
      <c r="S2599" s="101" t="e">
        <f t="shared" si="384"/>
        <v>#N/A</v>
      </c>
      <c r="T2599" s="102"/>
      <c r="U2599" s="107"/>
      <c r="V2599" s="5"/>
    </row>
    <row r="2600" spans="1:22" ht="15.6" hidden="1" x14ac:dyDescent="0.3">
      <c r="A2600" s="18"/>
      <c r="B2600" s="92" t="str">
        <f>+IFERROR(VLOOKUP(A2600,'Details local delivery'!B:C,2,0),"-")</f>
        <v>-</v>
      </c>
      <c r="C2600" s="93" t="str">
        <f t="shared" si="378"/>
        <v>-</v>
      </c>
      <c r="D2600" s="94" t="str">
        <f>+IFERROR(VLOOKUP(A2600,'Details local delivery'!B:E,4,0),"-")</f>
        <v>-</v>
      </c>
      <c r="E2600" s="94" t="e">
        <f>VLOOKUP(A2600,'Details local delivery'!B:L,11,0)</f>
        <v>#N/A</v>
      </c>
      <c r="F2600" s="94">
        <f>SUMIFS('Details local delivery'!M:M,'Details local delivery'!G:G,'RECAP Delivery Plan '!A2601)</f>
        <v>0</v>
      </c>
      <c r="G2600" s="94" t="e">
        <f>VLOOKUP(A2600,'Details local delivery'!B:J,9,0)</f>
        <v>#N/A</v>
      </c>
      <c r="H2600" s="95">
        <f>SUMIFS('Details local delivery'!K:K,'Details local delivery'!G:G,'RECAP Delivery Plan '!A2601)</f>
        <v>0</v>
      </c>
      <c r="I2600" s="96">
        <f>SUMIFS('Details local delivery'!Y:Y,'Details local delivery'!B:B,A:A)</f>
        <v>0</v>
      </c>
      <c r="J2600" s="97" t="e">
        <f>AVERAGEIFS('Details local delivery'!W:W,'Details local delivery'!B:B,A2600)</f>
        <v>#DIV/0!</v>
      </c>
      <c r="K2600" s="96">
        <f>_xlfn.MAXIFS('Details local delivery'!Z:Z,'Details local delivery'!B:B,A2600)</f>
        <v>0</v>
      </c>
      <c r="L2600" s="96">
        <f>_xlfn.MAXIFS('Details local delivery'!AA:AA,'Details local delivery'!B:B,A2600)</f>
        <v>0</v>
      </c>
      <c r="M2600" s="96">
        <f>_xlfn.MAXIFS('Details local delivery'!AB:AB,'Details local delivery'!B:B,A2600)</f>
        <v>0</v>
      </c>
      <c r="N2600" s="104" t="e">
        <f t="shared" si="379"/>
        <v>#N/A</v>
      </c>
      <c r="O2600" s="104" t="e">
        <f t="shared" si="380"/>
        <v>#N/A</v>
      </c>
      <c r="P2600" s="99">
        <f t="shared" si="381"/>
        <v>0</v>
      </c>
      <c r="Q2600" s="100">
        <f t="shared" si="382"/>
        <v>0</v>
      </c>
      <c r="R2600" s="105" t="e">
        <f t="shared" si="383"/>
        <v>#DIV/0!</v>
      </c>
      <c r="S2600" s="101" t="e">
        <f t="shared" si="384"/>
        <v>#N/A</v>
      </c>
      <c r="T2600" s="102"/>
      <c r="U2600" s="107"/>
      <c r="V2600" s="5"/>
    </row>
    <row r="2601" spans="1:22" ht="15.6" hidden="1" x14ac:dyDescent="0.3">
      <c r="A2601" s="18"/>
      <c r="B2601" s="92" t="str">
        <f>+IFERROR(VLOOKUP(A2601,'Details local delivery'!B:C,2,0),"-")</f>
        <v>-</v>
      </c>
      <c r="C2601" s="93" t="str">
        <f t="shared" si="378"/>
        <v>-</v>
      </c>
      <c r="D2601" s="94" t="str">
        <f>+IFERROR(VLOOKUP(A2601,'Details local delivery'!B:E,4,0),"-")</f>
        <v>-</v>
      </c>
      <c r="E2601" s="94" t="e">
        <f>VLOOKUP(A2601,'Details local delivery'!B:L,11,0)</f>
        <v>#N/A</v>
      </c>
      <c r="F2601" s="94">
        <f>SUMIFS('Details local delivery'!M:M,'Details local delivery'!G:G,'RECAP Delivery Plan '!A2602)</f>
        <v>0</v>
      </c>
      <c r="G2601" s="94" t="e">
        <f>VLOOKUP(A2601,'Details local delivery'!B:J,9,0)</f>
        <v>#N/A</v>
      </c>
      <c r="H2601" s="95">
        <f>SUMIFS('Details local delivery'!K:K,'Details local delivery'!G:G,'RECAP Delivery Plan '!A2602)</f>
        <v>0</v>
      </c>
      <c r="I2601" s="96">
        <f>SUMIFS('Details local delivery'!Y:Y,'Details local delivery'!B:B,A:A)</f>
        <v>0</v>
      </c>
      <c r="J2601" s="97" t="e">
        <f>AVERAGEIFS('Details local delivery'!W:W,'Details local delivery'!B:B,A2601)</f>
        <v>#DIV/0!</v>
      </c>
      <c r="K2601" s="96">
        <f>_xlfn.MAXIFS('Details local delivery'!Z:Z,'Details local delivery'!B:B,A2601)</f>
        <v>0</v>
      </c>
      <c r="L2601" s="96">
        <f>_xlfn.MAXIFS('Details local delivery'!AA:AA,'Details local delivery'!B:B,A2601)</f>
        <v>0</v>
      </c>
      <c r="M2601" s="96">
        <f>_xlfn.MAXIFS('Details local delivery'!AB:AB,'Details local delivery'!B:B,A2601)</f>
        <v>0</v>
      </c>
      <c r="N2601" s="104" t="e">
        <f t="shared" si="379"/>
        <v>#N/A</v>
      </c>
      <c r="O2601" s="104" t="e">
        <f t="shared" si="380"/>
        <v>#N/A</v>
      </c>
      <c r="P2601" s="99">
        <f t="shared" si="381"/>
        <v>0</v>
      </c>
      <c r="Q2601" s="100">
        <f t="shared" si="382"/>
        <v>0</v>
      </c>
      <c r="R2601" s="105" t="e">
        <f t="shared" si="383"/>
        <v>#DIV/0!</v>
      </c>
      <c r="S2601" s="101" t="e">
        <f t="shared" si="384"/>
        <v>#N/A</v>
      </c>
      <c r="T2601" s="102"/>
      <c r="U2601" s="107"/>
      <c r="V2601" s="5"/>
    </row>
    <row r="2602" spans="1:22" ht="15.6" hidden="1" x14ac:dyDescent="0.3">
      <c r="A2602" s="18"/>
      <c r="B2602" s="92" t="str">
        <f>+IFERROR(VLOOKUP(A2602,'Details local delivery'!B:C,2,0),"-")</f>
        <v>-</v>
      </c>
      <c r="C2602" s="93" t="str">
        <f t="shared" si="378"/>
        <v>-</v>
      </c>
      <c r="D2602" s="94" t="str">
        <f>+IFERROR(VLOOKUP(A2602,'Details local delivery'!B:E,4,0),"-")</f>
        <v>-</v>
      </c>
      <c r="E2602" s="94" t="e">
        <f>VLOOKUP(A2602,'Details local delivery'!B:L,11,0)</f>
        <v>#N/A</v>
      </c>
      <c r="F2602" s="94">
        <v>3</v>
      </c>
      <c r="G2602" s="94" t="e">
        <f>VLOOKUP(A2602,'Details local delivery'!B:J,9,0)</f>
        <v>#N/A</v>
      </c>
      <c r="H2602" s="95">
        <v>600</v>
      </c>
      <c r="I2602" s="96">
        <f>SUMIFS('Details local delivery'!Y:Y,'Details local delivery'!B:B,A:A)</f>
        <v>0</v>
      </c>
      <c r="J2602" s="97" t="e">
        <f>AVERAGEIFS('Details local delivery'!W:W,'Details local delivery'!B:B,A2602)</f>
        <v>#DIV/0!</v>
      </c>
      <c r="K2602" s="96">
        <f>_xlfn.MAXIFS('Details local delivery'!Z:Z,'Details local delivery'!B:B,A2602)</f>
        <v>0</v>
      </c>
      <c r="L2602" s="96">
        <f>_xlfn.MAXIFS('Details local delivery'!AA:AA,'Details local delivery'!B:B,A2602)</f>
        <v>0</v>
      </c>
      <c r="M2602" s="96">
        <f>_xlfn.MAXIFS('Details local delivery'!AB:AB,'Details local delivery'!B:B,A2602)</f>
        <v>0</v>
      </c>
      <c r="N2602" s="104" t="e">
        <f t="shared" si="379"/>
        <v>#N/A</v>
      </c>
      <c r="O2602" s="104" t="e">
        <f t="shared" si="380"/>
        <v>#N/A</v>
      </c>
      <c r="P2602" s="99">
        <f t="shared" si="381"/>
        <v>0</v>
      </c>
      <c r="Q2602" s="100">
        <f t="shared" si="382"/>
        <v>0</v>
      </c>
      <c r="R2602" s="105" t="e">
        <f t="shared" si="383"/>
        <v>#DIV/0!</v>
      </c>
      <c r="S2602" s="101" t="e">
        <f t="shared" si="384"/>
        <v>#N/A</v>
      </c>
      <c r="T2602" s="102"/>
      <c r="U2602" s="107"/>
      <c r="V2602" s="5"/>
    </row>
    <row r="2603" spans="1:22" ht="15.6" hidden="1" x14ac:dyDescent="0.3">
      <c r="A2603" s="18"/>
      <c r="B2603" s="92" t="str">
        <f>+IFERROR(VLOOKUP(A2603,'Details local delivery'!B:C,2,0),"-")</f>
        <v>-</v>
      </c>
      <c r="C2603" s="93" t="str">
        <f t="shared" si="378"/>
        <v>-</v>
      </c>
      <c r="D2603" s="94" t="str">
        <f>+IFERROR(VLOOKUP(A2603,'Details local delivery'!B:E,4,0),"-")</f>
        <v>-</v>
      </c>
      <c r="E2603" s="94" t="e">
        <f>VLOOKUP(A2603,'Details local delivery'!B:L,11,0)</f>
        <v>#N/A</v>
      </c>
      <c r="F2603" s="94">
        <f>SUMIFS('Details local delivery'!M:M,'Details local delivery'!G:G,'RECAP Delivery Plan '!A2604)</f>
        <v>0</v>
      </c>
      <c r="G2603" s="94" t="e">
        <f>VLOOKUP(A2603,'Details local delivery'!B:J,9,0)</f>
        <v>#N/A</v>
      </c>
      <c r="H2603" s="95">
        <f>SUMIFS('Details local delivery'!K:K,'Details local delivery'!G:G,'RECAP Delivery Plan '!A2604)</f>
        <v>0</v>
      </c>
      <c r="I2603" s="96">
        <f>SUMIFS('Details local delivery'!Y:Y,'Details local delivery'!B:B,A:A)</f>
        <v>0</v>
      </c>
      <c r="J2603" s="97" t="e">
        <f>AVERAGEIFS('Details local delivery'!W:W,'Details local delivery'!B:B,A2603)</f>
        <v>#DIV/0!</v>
      </c>
      <c r="K2603" s="96">
        <f>_xlfn.MAXIFS('Details local delivery'!Z:Z,'Details local delivery'!B:B,A2603)</f>
        <v>0</v>
      </c>
      <c r="L2603" s="96">
        <f>_xlfn.MAXIFS('Details local delivery'!AA:AA,'Details local delivery'!B:B,A2603)</f>
        <v>0</v>
      </c>
      <c r="M2603" s="96">
        <f>_xlfn.MAXIFS('Details local delivery'!AB:AB,'Details local delivery'!B:B,A2603)</f>
        <v>0</v>
      </c>
      <c r="N2603" s="104" t="e">
        <f t="shared" si="379"/>
        <v>#N/A</v>
      </c>
      <c r="O2603" s="104" t="e">
        <f t="shared" si="380"/>
        <v>#N/A</v>
      </c>
      <c r="P2603" s="99">
        <f t="shared" si="381"/>
        <v>0</v>
      </c>
      <c r="Q2603" s="100">
        <f t="shared" si="382"/>
        <v>0</v>
      </c>
      <c r="R2603" s="105" t="e">
        <f t="shared" si="383"/>
        <v>#DIV/0!</v>
      </c>
      <c r="S2603" s="101" t="e">
        <f t="shared" si="384"/>
        <v>#N/A</v>
      </c>
      <c r="T2603" s="102"/>
      <c r="U2603" s="107"/>
      <c r="V2603" s="5"/>
    </row>
    <row r="2604" spans="1:22" ht="15.6" hidden="1" x14ac:dyDescent="0.3">
      <c r="A2604" s="18"/>
      <c r="B2604" s="92" t="str">
        <f>+IFERROR(VLOOKUP(A2604,'Details local delivery'!B:C,2,0),"-")</f>
        <v>-</v>
      </c>
      <c r="C2604" s="93" t="str">
        <f t="shared" si="378"/>
        <v>-</v>
      </c>
      <c r="D2604" s="94" t="str">
        <f>+IFERROR(VLOOKUP(A2604,'Details local delivery'!B:E,4,0),"-")</f>
        <v>-</v>
      </c>
      <c r="E2604" s="94" t="e">
        <f>VLOOKUP(A2604,'Details local delivery'!B:L,11,0)</f>
        <v>#N/A</v>
      </c>
      <c r="F2604" s="94">
        <f>SUMIFS('Details local delivery'!M:M,'Details local delivery'!G:G,'RECAP Delivery Plan '!A2605)</f>
        <v>0</v>
      </c>
      <c r="G2604" s="94" t="e">
        <f>VLOOKUP(A2604,'Details local delivery'!B:J,9,0)</f>
        <v>#N/A</v>
      </c>
      <c r="H2604" s="95">
        <f>SUMIFS('Details local delivery'!K:K,'Details local delivery'!G:G,'RECAP Delivery Plan '!A2605)</f>
        <v>0</v>
      </c>
      <c r="I2604" s="96">
        <f>SUMIFS('Details local delivery'!Y:Y,'Details local delivery'!B:B,A:A)</f>
        <v>0</v>
      </c>
      <c r="J2604" s="97" t="e">
        <f>AVERAGEIFS('Details local delivery'!W:W,'Details local delivery'!B:B,A2604)</f>
        <v>#DIV/0!</v>
      </c>
      <c r="K2604" s="96">
        <f>_xlfn.MAXIFS('Details local delivery'!Z:Z,'Details local delivery'!B:B,A2604)</f>
        <v>0</v>
      </c>
      <c r="L2604" s="96">
        <f>_xlfn.MAXIFS('Details local delivery'!AA:AA,'Details local delivery'!B:B,A2604)</f>
        <v>0</v>
      </c>
      <c r="M2604" s="96">
        <f>_xlfn.MAXIFS('Details local delivery'!AB:AB,'Details local delivery'!B:B,A2604)</f>
        <v>0</v>
      </c>
      <c r="N2604" s="104" t="e">
        <f t="shared" si="379"/>
        <v>#N/A</v>
      </c>
      <c r="O2604" s="104" t="e">
        <f t="shared" si="380"/>
        <v>#N/A</v>
      </c>
      <c r="P2604" s="99">
        <f t="shared" si="381"/>
        <v>0</v>
      </c>
      <c r="Q2604" s="100">
        <f t="shared" si="382"/>
        <v>0</v>
      </c>
      <c r="R2604" s="105" t="e">
        <f t="shared" si="383"/>
        <v>#DIV/0!</v>
      </c>
      <c r="S2604" s="101" t="e">
        <f t="shared" si="384"/>
        <v>#N/A</v>
      </c>
      <c r="T2604" s="102"/>
      <c r="U2604" s="107"/>
      <c r="V2604" s="5"/>
    </row>
    <row r="2605" spans="1:22" ht="15.6" hidden="1" x14ac:dyDescent="0.3">
      <c r="A2605" s="18"/>
      <c r="B2605" s="92" t="str">
        <f>+IFERROR(VLOOKUP(A2605,'Details local delivery'!B:C,2,0),"-")</f>
        <v>-</v>
      </c>
      <c r="C2605" s="93" t="str">
        <f t="shared" si="378"/>
        <v>-</v>
      </c>
      <c r="D2605" s="94" t="str">
        <f>+IFERROR(VLOOKUP(A2605,'Details local delivery'!B:E,4,0),"-")</f>
        <v>-</v>
      </c>
      <c r="E2605" s="94" t="e">
        <f>VLOOKUP(A2605,'Details local delivery'!B:L,11,0)</f>
        <v>#N/A</v>
      </c>
      <c r="F2605" s="94">
        <f>SUMIFS('Details local delivery'!M:M,'Details local delivery'!G:G,'RECAP Delivery Plan '!A2606)</f>
        <v>0</v>
      </c>
      <c r="G2605" s="94" t="e">
        <f>VLOOKUP(A2605,'Details local delivery'!B:J,9,0)</f>
        <v>#N/A</v>
      </c>
      <c r="H2605" s="95">
        <f>SUMIFS('Details local delivery'!K:K,'Details local delivery'!G:G,'RECAP Delivery Plan '!A2606)</f>
        <v>0</v>
      </c>
      <c r="I2605" s="96">
        <f>SUMIFS('Details local delivery'!Y:Y,'Details local delivery'!B:B,A:A)</f>
        <v>0</v>
      </c>
      <c r="J2605" s="97" t="e">
        <f>AVERAGEIFS('Details local delivery'!W:W,'Details local delivery'!B:B,A2605)</f>
        <v>#DIV/0!</v>
      </c>
      <c r="K2605" s="96">
        <f>_xlfn.MAXIFS('Details local delivery'!Z:Z,'Details local delivery'!B:B,A2605)</f>
        <v>0</v>
      </c>
      <c r="L2605" s="96">
        <f>_xlfn.MAXIFS('Details local delivery'!AA:AA,'Details local delivery'!B:B,A2605)</f>
        <v>0</v>
      </c>
      <c r="M2605" s="96">
        <f>_xlfn.MAXIFS('Details local delivery'!AB:AB,'Details local delivery'!B:B,A2605)</f>
        <v>0</v>
      </c>
      <c r="N2605" s="104" t="e">
        <f t="shared" si="379"/>
        <v>#N/A</v>
      </c>
      <c r="O2605" s="104" t="e">
        <f t="shared" si="380"/>
        <v>#N/A</v>
      </c>
      <c r="P2605" s="99">
        <f t="shared" si="381"/>
        <v>0</v>
      </c>
      <c r="Q2605" s="100">
        <f t="shared" si="382"/>
        <v>0</v>
      </c>
      <c r="R2605" s="105" t="e">
        <f t="shared" si="383"/>
        <v>#DIV/0!</v>
      </c>
      <c r="S2605" s="101" t="e">
        <f t="shared" si="384"/>
        <v>#N/A</v>
      </c>
      <c r="T2605" s="102"/>
      <c r="U2605" s="107"/>
      <c r="V2605" s="5"/>
    </row>
    <row r="2606" spans="1:22" ht="15.6" hidden="1" x14ac:dyDescent="0.3">
      <c r="A2606" s="18"/>
      <c r="B2606" s="92" t="str">
        <f>+IFERROR(VLOOKUP(A2606,'Details local delivery'!B:C,2,0),"-")</f>
        <v>-</v>
      </c>
      <c r="C2606" s="93" t="str">
        <f t="shared" si="378"/>
        <v>-</v>
      </c>
      <c r="D2606" s="94" t="str">
        <f>+IFERROR(VLOOKUP(A2606,'Details local delivery'!B:E,4,0),"-")</f>
        <v>-</v>
      </c>
      <c r="E2606" s="94" t="e">
        <f>VLOOKUP(A2606,'Details local delivery'!B:L,11,0)</f>
        <v>#N/A</v>
      </c>
      <c r="F2606" s="94">
        <f>SUMIFS('Details local delivery'!M:M,'Details local delivery'!G:G,'RECAP Delivery Plan '!A2607)</f>
        <v>0</v>
      </c>
      <c r="G2606" s="94" t="e">
        <f>VLOOKUP(A2606,'Details local delivery'!B:J,9,0)</f>
        <v>#N/A</v>
      </c>
      <c r="H2606" s="95">
        <f>SUMIFS('Details local delivery'!K:K,'Details local delivery'!G:G,'RECAP Delivery Plan '!A2607)</f>
        <v>0</v>
      </c>
      <c r="I2606" s="96">
        <f>SUMIFS('Details local delivery'!Y:Y,'Details local delivery'!B:B,A:A)</f>
        <v>0</v>
      </c>
      <c r="J2606" s="97" t="e">
        <f>AVERAGEIFS('Details local delivery'!W:W,'Details local delivery'!B:B,A2606)</f>
        <v>#DIV/0!</v>
      </c>
      <c r="K2606" s="96">
        <f>_xlfn.MAXIFS('Details local delivery'!Z:Z,'Details local delivery'!B:B,A2606)</f>
        <v>0</v>
      </c>
      <c r="L2606" s="96">
        <f>_xlfn.MAXIFS('Details local delivery'!AA:AA,'Details local delivery'!B:B,A2606)</f>
        <v>0</v>
      </c>
      <c r="M2606" s="96">
        <f>_xlfn.MAXIFS('Details local delivery'!AB:AB,'Details local delivery'!B:B,A2606)</f>
        <v>0</v>
      </c>
      <c r="N2606" s="104" t="e">
        <f t="shared" si="379"/>
        <v>#N/A</v>
      </c>
      <c r="O2606" s="104" t="e">
        <f t="shared" si="380"/>
        <v>#N/A</v>
      </c>
      <c r="P2606" s="99">
        <f t="shared" si="381"/>
        <v>0</v>
      </c>
      <c r="Q2606" s="100">
        <f t="shared" si="382"/>
        <v>0</v>
      </c>
      <c r="R2606" s="105" t="e">
        <f t="shared" si="383"/>
        <v>#DIV/0!</v>
      </c>
      <c r="S2606" s="101" t="e">
        <f t="shared" si="384"/>
        <v>#N/A</v>
      </c>
      <c r="T2606" s="102"/>
      <c r="U2606" s="107"/>
      <c r="V2606" s="5"/>
    </row>
    <row r="2607" spans="1:22" ht="15.6" hidden="1" x14ac:dyDescent="0.3">
      <c r="A2607" s="18"/>
      <c r="B2607" s="92" t="str">
        <f>+IFERROR(VLOOKUP(A2607,'Details local delivery'!B:C,2,0),"-")</f>
        <v>-</v>
      </c>
      <c r="C2607" s="93" t="str">
        <f t="shared" si="378"/>
        <v>-</v>
      </c>
      <c r="D2607" s="94" t="str">
        <f>+IFERROR(VLOOKUP(A2607,'Details local delivery'!B:E,4,0),"-")</f>
        <v>-</v>
      </c>
      <c r="E2607" s="94" t="e">
        <f>VLOOKUP(A2607,'Details local delivery'!B:L,11,0)</f>
        <v>#N/A</v>
      </c>
      <c r="F2607" s="94">
        <f>SUMIFS('Details local delivery'!M:M,'Details local delivery'!G:G,'RECAP Delivery Plan '!A2608)</f>
        <v>0</v>
      </c>
      <c r="G2607" s="94" t="e">
        <f>VLOOKUP(A2607,'Details local delivery'!B:J,9,0)</f>
        <v>#N/A</v>
      </c>
      <c r="H2607" s="95">
        <f>SUMIFS('Details local delivery'!K:K,'Details local delivery'!G:G,'RECAP Delivery Plan '!A2608)</f>
        <v>0</v>
      </c>
      <c r="I2607" s="96">
        <f>SUMIFS('Details local delivery'!Y:Y,'Details local delivery'!B:B,A:A)</f>
        <v>0</v>
      </c>
      <c r="J2607" s="97" t="e">
        <f>AVERAGEIFS('Details local delivery'!W:W,'Details local delivery'!B:B,A2607)</f>
        <v>#DIV/0!</v>
      </c>
      <c r="K2607" s="96">
        <f>_xlfn.MAXIFS('Details local delivery'!Z:Z,'Details local delivery'!B:B,A2607)</f>
        <v>0</v>
      </c>
      <c r="L2607" s="96">
        <f>_xlfn.MAXIFS('Details local delivery'!AA:AA,'Details local delivery'!B:B,A2607)</f>
        <v>0</v>
      </c>
      <c r="M2607" s="96">
        <f>_xlfn.MAXIFS('Details local delivery'!AB:AB,'Details local delivery'!B:B,A2607)</f>
        <v>0</v>
      </c>
      <c r="N2607" s="104" t="e">
        <f t="shared" si="379"/>
        <v>#N/A</v>
      </c>
      <c r="O2607" s="104" t="e">
        <f t="shared" si="380"/>
        <v>#N/A</v>
      </c>
      <c r="P2607" s="99">
        <f t="shared" si="381"/>
        <v>0</v>
      </c>
      <c r="Q2607" s="100">
        <f t="shared" si="382"/>
        <v>0</v>
      </c>
      <c r="R2607" s="105" t="e">
        <f t="shared" si="383"/>
        <v>#DIV/0!</v>
      </c>
      <c r="S2607" s="101" t="e">
        <f t="shared" si="384"/>
        <v>#N/A</v>
      </c>
      <c r="T2607" s="102"/>
      <c r="U2607" s="107"/>
      <c r="V2607" s="5"/>
    </row>
    <row r="2608" spans="1:22" ht="15.6" hidden="1" x14ac:dyDescent="0.3">
      <c r="A2608" s="18"/>
      <c r="B2608" s="92" t="str">
        <f>+IFERROR(VLOOKUP(A2608,'Details local delivery'!B:C,2,0),"-")</f>
        <v>-</v>
      </c>
      <c r="C2608" s="93" t="str">
        <f t="shared" si="378"/>
        <v>-</v>
      </c>
      <c r="D2608" s="94" t="str">
        <f>+IFERROR(VLOOKUP(A2608,'Details local delivery'!B:E,4,0),"-")</f>
        <v>-</v>
      </c>
      <c r="E2608" s="94" t="e">
        <f>VLOOKUP(A2608,'Details local delivery'!B:L,11,0)</f>
        <v>#N/A</v>
      </c>
      <c r="F2608" s="94">
        <v>3</v>
      </c>
      <c r="G2608" s="94" t="e">
        <f>VLOOKUP(A2608,'Details local delivery'!B:J,9,0)</f>
        <v>#N/A</v>
      </c>
      <c r="H2608" s="95">
        <v>927</v>
      </c>
      <c r="I2608" s="96">
        <f>SUMIFS('Details local delivery'!Y:Y,'Details local delivery'!B:B,A:A)</f>
        <v>0</v>
      </c>
      <c r="J2608" s="97" t="e">
        <f>AVERAGEIFS('Details local delivery'!W:W,'Details local delivery'!B:B,A2608)</f>
        <v>#DIV/0!</v>
      </c>
      <c r="K2608" s="96">
        <f>_xlfn.MAXIFS('Details local delivery'!Z:Z,'Details local delivery'!B:B,A2608)</f>
        <v>0</v>
      </c>
      <c r="L2608" s="96">
        <f>_xlfn.MAXIFS('Details local delivery'!AA:AA,'Details local delivery'!B:B,A2608)</f>
        <v>0</v>
      </c>
      <c r="M2608" s="96">
        <f>_xlfn.MAXIFS('Details local delivery'!AB:AB,'Details local delivery'!B:B,A2608)</f>
        <v>0</v>
      </c>
      <c r="N2608" s="104" t="e">
        <f t="shared" si="379"/>
        <v>#N/A</v>
      </c>
      <c r="O2608" s="104" t="e">
        <f t="shared" si="380"/>
        <v>#N/A</v>
      </c>
      <c r="P2608" s="99">
        <f t="shared" si="381"/>
        <v>0</v>
      </c>
      <c r="Q2608" s="100">
        <f t="shared" si="382"/>
        <v>0</v>
      </c>
      <c r="R2608" s="105" t="e">
        <f t="shared" si="383"/>
        <v>#DIV/0!</v>
      </c>
      <c r="S2608" s="101" t="e">
        <f t="shared" si="384"/>
        <v>#N/A</v>
      </c>
      <c r="T2608" s="102"/>
      <c r="U2608" s="107"/>
      <c r="V2608" s="5"/>
    </row>
    <row r="2609" spans="1:22" ht="15.6" hidden="1" x14ac:dyDescent="0.3">
      <c r="A2609" s="18"/>
      <c r="B2609" s="92" t="str">
        <f>+IFERROR(VLOOKUP(A2609,'Details local delivery'!B:C,2,0),"-")</f>
        <v>-</v>
      </c>
      <c r="C2609" s="93" t="str">
        <f t="shared" si="378"/>
        <v>-</v>
      </c>
      <c r="D2609" s="94" t="str">
        <f>+IFERROR(VLOOKUP(A2609,'Details local delivery'!B:E,4,0),"-")</f>
        <v>-</v>
      </c>
      <c r="E2609" s="94" t="e">
        <f>VLOOKUP(A2609,'Details local delivery'!B:L,11,0)</f>
        <v>#N/A</v>
      </c>
      <c r="F2609" s="94">
        <f>SUMIFS('Details local delivery'!M:M,'Details local delivery'!G:G,'RECAP Delivery Plan '!A2610)</f>
        <v>0</v>
      </c>
      <c r="G2609" s="94" t="e">
        <f>VLOOKUP(A2609,'Details local delivery'!B:J,9,0)</f>
        <v>#N/A</v>
      </c>
      <c r="H2609" s="95">
        <f>SUMIFS('Details local delivery'!K:K,'Details local delivery'!G:G,'RECAP Delivery Plan '!A2610)</f>
        <v>0</v>
      </c>
      <c r="I2609" s="96">
        <f>SUMIFS('Details local delivery'!Y:Y,'Details local delivery'!B:B,A:A)</f>
        <v>0</v>
      </c>
      <c r="J2609" s="97" t="e">
        <f>AVERAGEIFS('Details local delivery'!W:W,'Details local delivery'!B:B,A2609)</f>
        <v>#DIV/0!</v>
      </c>
      <c r="K2609" s="96">
        <f>_xlfn.MAXIFS('Details local delivery'!Z:Z,'Details local delivery'!B:B,A2609)</f>
        <v>0</v>
      </c>
      <c r="L2609" s="96">
        <f>_xlfn.MAXIFS('Details local delivery'!AA:AA,'Details local delivery'!B:B,A2609)</f>
        <v>0</v>
      </c>
      <c r="M2609" s="96">
        <f>_xlfn.MAXIFS('Details local delivery'!AB:AB,'Details local delivery'!B:B,A2609)</f>
        <v>0</v>
      </c>
      <c r="N2609" s="104" t="e">
        <f t="shared" si="379"/>
        <v>#N/A</v>
      </c>
      <c r="O2609" s="104" t="e">
        <f t="shared" si="380"/>
        <v>#N/A</v>
      </c>
      <c r="P2609" s="99">
        <f t="shared" si="381"/>
        <v>0</v>
      </c>
      <c r="Q2609" s="100">
        <f t="shared" si="382"/>
        <v>0</v>
      </c>
      <c r="R2609" s="105" t="e">
        <f t="shared" si="383"/>
        <v>#DIV/0!</v>
      </c>
      <c r="S2609" s="101" t="e">
        <f t="shared" si="384"/>
        <v>#N/A</v>
      </c>
      <c r="T2609" s="102"/>
      <c r="U2609" s="107"/>
      <c r="V2609" s="5"/>
    </row>
    <row r="2610" spans="1:22" ht="15.6" hidden="1" x14ac:dyDescent="0.3">
      <c r="A2610" s="18"/>
      <c r="B2610" s="92" t="str">
        <f>+IFERROR(VLOOKUP(A2610,'Details local delivery'!B:C,2,0),"-")</f>
        <v>-</v>
      </c>
      <c r="C2610" s="93" t="str">
        <f t="shared" si="378"/>
        <v>-</v>
      </c>
      <c r="D2610" s="94" t="str">
        <f>+IFERROR(VLOOKUP(A2610,'Details local delivery'!B:E,4,0),"-")</f>
        <v>-</v>
      </c>
      <c r="E2610" s="94" t="e">
        <f>VLOOKUP(A2610,'Details local delivery'!B:L,11,0)</f>
        <v>#N/A</v>
      </c>
      <c r="F2610" s="94">
        <f>SUMIFS('Details local delivery'!M:M,'Details local delivery'!G:G,'RECAP Delivery Plan '!A2611)</f>
        <v>0</v>
      </c>
      <c r="G2610" s="94" t="e">
        <f>VLOOKUP(A2610,'Details local delivery'!B:J,9,0)</f>
        <v>#N/A</v>
      </c>
      <c r="H2610" s="95">
        <f>SUMIFS('Details local delivery'!K:K,'Details local delivery'!G:G,'RECAP Delivery Plan '!A2611)</f>
        <v>0</v>
      </c>
      <c r="I2610" s="96">
        <f>SUMIFS('Details local delivery'!Y:Y,'Details local delivery'!B:B,A:A)</f>
        <v>0</v>
      </c>
      <c r="J2610" s="97" t="e">
        <f>AVERAGEIFS('Details local delivery'!W:W,'Details local delivery'!B:B,A2610)</f>
        <v>#DIV/0!</v>
      </c>
      <c r="K2610" s="96">
        <f>_xlfn.MAXIFS('Details local delivery'!Z:Z,'Details local delivery'!B:B,A2610)</f>
        <v>0</v>
      </c>
      <c r="L2610" s="96">
        <f>_xlfn.MAXIFS('Details local delivery'!AA:AA,'Details local delivery'!B:B,A2610)</f>
        <v>0</v>
      </c>
      <c r="M2610" s="96">
        <f>_xlfn.MAXIFS('Details local delivery'!AB:AB,'Details local delivery'!B:B,A2610)</f>
        <v>0</v>
      </c>
      <c r="N2610" s="104" t="e">
        <f t="shared" si="379"/>
        <v>#N/A</v>
      </c>
      <c r="O2610" s="104" t="e">
        <f t="shared" si="380"/>
        <v>#N/A</v>
      </c>
      <c r="P2610" s="99">
        <f t="shared" si="381"/>
        <v>0</v>
      </c>
      <c r="Q2610" s="100">
        <f t="shared" si="382"/>
        <v>0</v>
      </c>
      <c r="R2610" s="105" t="e">
        <f t="shared" si="383"/>
        <v>#DIV/0!</v>
      </c>
      <c r="S2610" s="101" t="e">
        <f t="shared" si="384"/>
        <v>#N/A</v>
      </c>
      <c r="T2610" s="102"/>
      <c r="U2610" s="107"/>
      <c r="V2610" s="5"/>
    </row>
    <row r="2611" spans="1:22" ht="15.6" hidden="1" x14ac:dyDescent="0.3">
      <c r="A2611" s="18"/>
      <c r="B2611" s="92" t="str">
        <f>+IFERROR(VLOOKUP(A2611,'Details local delivery'!B:C,2,0),"-")</f>
        <v>-</v>
      </c>
      <c r="C2611" s="93" t="str">
        <f t="shared" si="378"/>
        <v>-</v>
      </c>
      <c r="D2611" s="94" t="str">
        <f>+IFERROR(VLOOKUP(A2611,'Details local delivery'!B:E,4,0),"-")</f>
        <v>-</v>
      </c>
      <c r="E2611" s="94" t="e">
        <f>VLOOKUP(A2611,'Details local delivery'!B:L,11,0)</f>
        <v>#N/A</v>
      </c>
      <c r="F2611" s="94">
        <f>SUMIFS('Details local delivery'!M:M,'Details local delivery'!G:G,'RECAP Delivery Plan '!A2612)</f>
        <v>0</v>
      </c>
      <c r="G2611" s="94" t="e">
        <f>VLOOKUP(A2611,'Details local delivery'!B:J,9,0)</f>
        <v>#N/A</v>
      </c>
      <c r="H2611" s="95">
        <f>SUMIFS('Details local delivery'!K:K,'Details local delivery'!G:G,'RECAP Delivery Plan '!A2612)</f>
        <v>0</v>
      </c>
      <c r="I2611" s="96">
        <f>SUMIFS('Details local delivery'!Y:Y,'Details local delivery'!B:B,A:A)</f>
        <v>0</v>
      </c>
      <c r="J2611" s="97" t="e">
        <f>AVERAGEIFS('Details local delivery'!W:W,'Details local delivery'!B:B,A2611)</f>
        <v>#DIV/0!</v>
      </c>
      <c r="K2611" s="96">
        <f>_xlfn.MAXIFS('Details local delivery'!Z:Z,'Details local delivery'!B:B,A2611)</f>
        <v>0</v>
      </c>
      <c r="L2611" s="96">
        <f>_xlfn.MAXIFS('Details local delivery'!AA:AA,'Details local delivery'!B:B,A2611)</f>
        <v>0</v>
      </c>
      <c r="M2611" s="96">
        <f>_xlfn.MAXIFS('Details local delivery'!AB:AB,'Details local delivery'!B:B,A2611)</f>
        <v>0</v>
      </c>
      <c r="N2611" s="104" t="e">
        <f t="shared" si="379"/>
        <v>#N/A</v>
      </c>
      <c r="O2611" s="104" t="e">
        <f t="shared" si="380"/>
        <v>#N/A</v>
      </c>
      <c r="P2611" s="99">
        <f t="shared" si="381"/>
        <v>0</v>
      </c>
      <c r="Q2611" s="100">
        <f t="shared" si="382"/>
        <v>0</v>
      </c>
      <c r="R2611" s="105" t="e">
        <f t="shared" si="383"/>
        <v>#DIV/0!</v>
      </c>
      <c r="S2611" s="101" t="e">
        <f t="shared" si="384"/>
        <v>#N/A</v>
      </c>
      <c r="T2611" s="102"/>
      <c r="U2611" s="107"/>
      <c r="V2611" s="5"/>
    </row>
    <row r="2612" spans="1:22" ht="15.6" hidden="1" x14ac:dyDescent="0.3">
      <c r="A2612" s="18"/>
      <c r="B2612" s="92" t="str">
        <f>+IFERROR(VLOOKUP(A2612,'Details local delivery'!B:C,2,0),"-")</f>
        <v>-</v>
      </c>
      <c r="C2612" s="93" t="str">
        <f t="shared" si="378"/>
        <v>-</v>
      </c>
      <c r="D2612" s="94" t="str">
        <f>+IFERROR(VLOOKUP(A2612,'Details local delivery'!B:E,4,0),"-")</f>
        <v>-</v>
      </c>
      <c r="E2612" s="94" t="e">
        <f>VLOOKUP(A2612,'Details local delivery'!B:L,11,0)</f>
        <v>#N/A</v>
      </c>
      <c r="F2612" s="94">
        <f>SUMIFS('Details local delivery'!M:M,'Details local delivery'!G:G,'RECAP Delivery Plan '!A2613)</f>
        <v>0</v>
      </c>
      <c r="G2612" s="94" t="e">
        <f>VLOOKUP(A2612,'Details local delivery'!B:J,9,0)</f>
        <v>#N/A</v>
      </c>
      <c r="H2612" s="95">
        <f>SUMIFS('Details local delivery'!K:K,'Details local delivery'!G:G,'RECAP Delivery Plan '!A2613)</f>
        <v>0</v>
      </c>
      <c r="I2612" s="96">
        <f>SUMIFS('Details local delivery'!Y:Y,'Details local delivery'!B:B,A:A)</f>
        <v>0</v>
      </c>
      <c r="J2612" s="97" t="e">
        <f>AVERAGEIFS('Details local delivery'!W:W,'Details local delivery'!B:B,A2612)</f>
        <v>#DIV/0!</v>
      </c>
      <c r="K2612" s="96">
        <f>_xlfn.MAXIFS('Details local delivery'!Z:Z,'Details local delivery'!B:B,A2612)</f>
        <v>0</v>
      </c>
      <c r="L2612" s="96">
        <f>_xlfn.MAXIFS('Details local delivery'!AA:AA,'Details local delivery'!B:B,A2612)</f>
        <v>0</v>
      </c>
      <c r="M2612" s="96">
        <f>_xlfn.MAXIFS('Details local delivery'!AB:AB,'Details local delivery'!B:B,A2612)</f>
        <v>0</v>
      </c>
      <c r="N2612" s="104" t="e">
        <f t="shared" si="379"/>
        <v>#N/A</v>
      </c>
      <c r="O2612" s="104" t="e">
        <f t="shared" si="380"/>
        <v>#N/A</v>
      </c>
      <c r="P2612" s="99">
        <f t="shared" si="381"/>
        <v>0</v>
      </c>
      <c r="Q2612" s="100">
        <f t="shared" si="382"/>
        <v>0</v>
      </c>
      <c r="R2612" s="105" t="e">
        <f t="shared" si="383"/>
        <v>#DIV/0!</v>
      </c>
      <c r="S2612" s="101" t="e">
        <f t="shared" si="384"/>
        <v>#N/A</v>
      </c>
      <c r="T2612" s="102"/>
      <c r="U2612" s="107"/>
      <c r="V2612" s="5"/>
    </row>
    <row r="2613" spans="1:22" ht="15.6" hidden="1" x14ac:dyDescent="0.3">
      <c r="A2613" s="18"/>
      <c r="B2613" s="92" t="str">
        <f>+IFERROR(VLOOKUP(A2613,'Details local delivery'!B:C,2,0),"-")</f>
        <v>-</v>
      </c>
      <c r="C2613" s="93" t="str">
        <f t="shared" si="378"/>
        <v>-</v>
      </c>
      <c r="D2613" s="94" t="str">
        <f>+IFERROR(VLOOKUP(A2613,'Details local delivery'!B:E,4,0),"-")</f>
        <v>-</v>
      </c>
      <c r="E2613" s="94" t="e">
        <f>VLOOKUP(A2613,'Details local delivery'!B:L,11,0)</f>
        <v>#N/A</v>
      </c>
      <c r="F2613" s="94">
        <v>14</v>
      </c>
      <c r="G2613" s="94" t="e">
        <f>VLOOKUP(A2613,'Details local delivery'!B:J,9,0)</f>
        <v>#N/A</v>
      </c>
      <c r="H2613" s="95">
        <v>8500</v>
      </c>
      <c r="I2613" s="96">
        <f>SUMIFS('Details local delivery'!Y:Y,'Details local delivery'!B:B,A:A)</f>
        <v>0</v>
      </c>
      <c r="J2613" s="97" t="e">
        <f>AVERAGEIFS('Details local delivery'!W:W,'Details local delivery'!B:B,A2613)</f>
        <v>#DIV/0!</v>
      </c>
      <c r="K2613" s="96">
        <f>_xlfn.MAXIFS('Details local delivery'!Z:Z,'Details local delivery'!B:B,A2613)</f>
        <v>0</v>
      </c>
      <c r="L2613" s="96">
        <f>_xlfn.MAXIFS('Details local delivery'!AA:AA,'Details local delivery'!B:B,A2613)</f>
        <v>0</v>
      </c>
      <c r="M2613" s="96">
        <f>_xlfn.MAXIFS('Details local delivery'!AB:AB,'Details local delivery'!B:B,A2613)</f>
        <v>0</v>
      </c>
      <c r="N2613" s="104" t="e">
        <f t="shared" si="379"/>
        <v>#N/A</v>
      </c>
      <c r="O2613" s="104" t="e">
        <f t="shared" si="380"/>
        <v>#N/A</v>
      </c>
      <c r="P2613" s="99">
        <f t="shared" si="381"/>
        <v>0</v>
      </c>
      <c r="Q2613" s="100">
        <f t="shared" si="382"/>
        <v>0</v>
      </c>
      <c r="R2613" s="105" t="e">
        <f t="shared" si="383"/>
        <v>#DIV/0!</v>
      </c>
      <c r="S2613" s="101" t="e">
        <f t="shared" si="384"/>
        <v>#N/A</v>
      </c>
      <c r="T2613" s="102"/>
      <c r="U2613" s="107"/>
      <c r="V2613" s="5"/>
    </row>
    <row r="2614" spans="1:22" ht="15.6" hidden="1" x14ac:dyDescent="0.3">
      <c r="A2614" s="18"/>
      <c r="B2614" s="92" t="str">
        <f>+IFERROR(VLOOKUP(A2614,'Details local delivery'!B:C,2,0),"-")</f>
        <v>-</v>
      </c>
      <c r="C2614" s="93" t="str">
        <f t="shared" si="378"/>
        <v>-</v>
      </c>
      <c r="D2614" s="94" t="str">
        <f>+IFERROR(VLOOKUP(A2614,'Details local delivery'!B:E,4,0),"-")</f>
        <v>-</v>
      </c>
      <c r="E2614" s="94" t="e">
        <f>VLOOKUP(A2614,'Details local delivery'!B:L,11,0)</f>
        <v>#N/A</v>
      </c>
      <c r="F2614" s="94">
        <f>SUMIFS('Details local delivery'!M:M,'Details local delivery'!G:G,'RECAP Delivery Plan '!A2615)</f>
        <v>0</v>
      </c>
      <c r="G2614" s="94" t="e">
        <f>VLOOKUP(A2614,'Details local delivery'!B:J,9,0)</f>
        <v>#N/A</v>
      </c>
      <c r="H2614" s="95">
        <f>SUMIFS('Details local delivery'!K:K,'Details local delivery'!G:G,'RECAP Delivery Plan '!A2615)</f>
        <v>0</v>
      </c>
      <c r="I2614" s="96">
        <f>SUMIFS('Details local delivery'!Y:Y,'Details local delivery'!B:B,A:A)</f>
        <v>0</v>
      </c>
      <c r="J2614" s="97" t="e">
        <f>AVERAGEIFS('Details local delivery'!W:W,'Details local delivery'!B:B,A2614)</f>
        <v>#DIV/0!</v>
      </c>
      <c r="K2614" s="96">
        <f>_xlfn.MAXIFS('Details local delivery'!Z:Z,'Details local delivery'!B:B,A2614)</f>
        <v>0</v>
      </c>
      <c r="L2614" s="96">
        <f>_xlfn.MAXIFS('Details local delivery'!AA:AA,'Details local delivery'!B:B,A2614)</f>
        <v>0</v>
      </c>
      <c r="M2614" s="96">
        <f>_xlfn.MAXIFS('Details local delivery'!AB:AB,'Details local delivery'!B:B,A2614)</f>
        <v>0</v>
      </c>
      <c r="N2614" s="104" t="e">
        <f t="shared" si="379"/>
        <v>#N/A</v>
      </c>
      <c r="O2614" s="104" t="e">
        <f t="shared" si="380"/>
        <v>#N/A</v>
      </c>
      <c r="P2614" s="99">
        <f t="shared" si="381"/>
        <v>0</v>
      </c>
      <c r="Q2614" s="100">
        <f t="shared" si="382"/>
        <v>0</v>
      </c>
      <c r="R2614" s="105" t="e">
        <f t="shared" si="383"/>
        <v>#DIV/0!</v>
      </c>
      <c r="S2614" s="101" t="e">
        <f t="shared" si="384"/>
        <v>#N/A</v>
      </c>
      <c r="T2614" s="102"/>
      <c r="U2614" s="107"/>
      <c r="V2614" s="5"/>
    </row>
    <row r="2615" spans="1:22" ht="15.6" hidden="1" x14ac:dyDescent="0.3">
      <c r="A2615" s="18"/>
      <c r="B2615" s="92" t="str">
        <f>+IFERROR(VLOOKUP(A2615,'Details local delivery'!B:C,2,0),"-")</f>
        <v>-</v>
      </c>
      <c r="C2615" s="93" t="str">
        <f t="shared" si="378"/>
        <v>-</v>
      </c>
      <c r="D2615" s="94" t="str">
        <f>+IFERROR(VLOOKUP(A2615,'Details local delivery'!B:E,4,0),"-")</f>
        <v>-</v>
      </c>
      <c r="E2615" s="94" t="e">
        <f>VLOOKUP(A2615,'Details local delivery'!B:L,11,0)</f>
        <v>#N/A</v>
      </c>
      <c r="F2615" s="94">
        <f>SUMIFS('Details local delivery'!M:M,'Details local delivery'!G:G,'RECAP Delivery Plan '!A2616)</f>
        <v>0</v>
      </c>
      <c r="G2615" s="94" t="e">
        <f>VLOOKUP(A2615,'Details local delivery'!B:J,9,0)</f>
        <v>#N/A</v>
      </c>
      <c r="H2615" s="95">
        <f>SUMIFS('Details local delivery'!K:K,'Details local delivery'!G:G,'RECAP Delivery Plan '!A2616)</f>
        <v>0</v>
      </c>
      <c r="I2615" s="96">
        <f>SUMIFS('Details local delivery'!Y:Y,'Details local delivery'!B:B,A:A)</f>
        <v>0</v>
      </c>
      <c r="J2615" s="97" t="e">
        <f>AVERAGEIFS('Details local delivery'!W:W,'Details local delivery'!B:B,A2615)</f>
        <v>#DIV/0!</v>
      </c>
      <c r="K2615" s="96">
        <f>_xlfn.MAXIFS('Details local delivery'!Z:Z,'Details local delivery'!B:B,A2615)</f>
        <v>0</v>
      </c>
      <c r="L2615" s="96">
        <f>_xlfn.MAXIFS('Details local delivery'!AA:AA,'Details local delivery'!B:B,A2615)</f>
        <v>0</v>
      </c>
      <c r="M2615" s="96">
        <f>_xlfn.MAXIFS('Details local delivery'!AB:AB,'Details local delivery'!B:B,A2615)</f>
        <v>0</v>
      </c>
      <c r="N2615" s="104" t="e">
        <f t="shared" si="379"/>
        <v>#N/A</v>
      </c>
      <c r="O2615" s="104" t="e">
        <f t="shared" si="380"/>
        <v>#N/A</v>
      </c>
      <c r="P2615" s="99">
        <f t="shared" si="381"/>
        <v>0</v>
      </c>
      <c r="Q2615" s="100">
        <f t="shared" si="382"/>
        <v>0</v>
      </c>
      <c r="R2615" s="105" t="e">
        <f t="shared" si="383"/>
        <v>#DIV/0!</v>
      </c>
      <c r="S2615" s="101" t="e">
        <f t="shared" si="384"/>
        <v>#N/A</v>
      </c>
      <c r="T2615" s="102"/>
      <c r="U2615" s="107"/>
      <c r="V2615" s="5"/>
    </row>
    <row r="2616" spans="1:22" ht="15.6" hidden="1" x14ac:dyDescent="0.3">
      <c r="A2616" s="18"/>
      <c r="B2616" s="92" t="str">
        <f>+IFERROR(VLOOKUP(A2616,'Details local delivery'!B:C,2,0),"-")</f>
        <v>-</v>
      </c>
      <c r="C2616" s="93" t="str">
        <f t="shared" si="378"/>
        <v>-</v>
      </c>
      <c r="D2616" s="94" t="str">
        <f>+IFERROR(VLOOKUP(A2616,'Details local delivery'!B:E,4,0),"-")</f>
        <v>-</v>
      </c>
      <c r="E2616" s="94" t="e">
        <f>VLOOKUP(A2616,'Details local delivery'!B:L,11,0)</f>
        <v>#N/A</v>
      </c>
      <c r="F2616" s="94">
        <f>SUMIFS('Details local delivery'!M:M,'Details local delivery'!G:G,'RECAP Delivery Plan '!A2617)</f>
        <v>0</v>
      </c>
      <c r="G2616" s="94" t="e">
        <f>VLOOKUP(A2616,'Details local delivery'!B:J,9,0)</f>
        <v>#N/A</v>
      </c>
      <c r="H2616" s="95">
        <f>SUMIFS('Details local delivery'!K:K,'Details local delivery'!G:G,'RECAP Delivery Plan '!A2617)</f>
        <v>0</v>
      </c>
      <c r="I2616" s="96">
        <f>SUMIFS('Details local delivery'!Y:Y,'Details local delivery'!B:B,A:A)</f>
        <v>0</v>
      </c>
      <c r="J2616" s="97" t="e">
        <f>AVERAGEIFS('Details local delivery'!W:W,'Details local delivery'!B:B,A2616)</f>
        <v>#DIV/0!</v>
      </c>
      <c r="K2616" s="96">
        <f>_xlfn.MAXIFS('Details local delivery'!Z:Z,'Details local delivery'!B:B,A2616)</f>
        <v>0</v>
      </c>
      <c r="L2616" s="96">
        <f>_xlfn.MAXIFS('Details local delivery'!AA:AA,'Details local delivery'!B:B,A2616)</f>
        <v>0</v>
      </c>
      <c r="M2616" s="96">
        <f>_xlfn.MAXIFS('Details local delivery'!AB:AB,'Details local delivery'!B:B,A2616)</f>
        <v>0</v>
      </c>
      <c r="N2616" s="104" t="e">
        <f t="shared" si="379"/>
        <v>#N/A</v>
      </c>
      <c r="O2616" s="104" t="e">
        <f t="shared" si="380"/>
        <v>#N/A</v>
      </c>
      <c r="P2616" s="99">
        <f t="shared" si="381"/>
        <v>0</v>
      </c>
      <c r="Q2616" s="100">
        <f t="shared" si="382"/>
        <v>0</v>
      </c>
      <c r="R2616" s="105" t="e">
        <f t="shared" si="383"/>
        <v>#DIV/0!</v>
      </c>
      <c r="S2616" s="101" t="e">
        <f t="shared" si="384"/>
        <v>#N/A</v>
      </c>
      <c r="T2616" s="102"/>
      <c r="U2616" s="107"/>
      <c r="V2616" s="5"/>
    </row>
    <row r="2617" spans="1:22" ht="15.6" hidden="1" x14ac:dyDescent="0.3">
      <c r="A2617" s="18"/>
      <c r="B2617" s="92" t="str">
        <f>+IFERROR(VLOOKUP(A2617,'Details local delivery'!B:C,2,0),"-")</f>
        <v>-</v>
      </c>
      <c r="C2617" s="93" t="str">
        <f t="shared" ref="C2617:C2680" si="385">B2617</f>
        <v>-</v>
      </c>
      <c r="D2617" s="94" t="str">
        <f>+IFERROR(VLOOKUP(A2617,'Details local delivery'!B:E,4,0),"-")</f>
        <v>-</v>
      </c>
      <c r="E2617" s="94" t="e">
        <f>VLOOKUP(A2617,'Details local delivery'!B:L,11,0)</f>
        <v>#N/A</v>
      </c>
      <c r="F2617" s="94">
        <f>SUMIFS('Details local delivery'!M:M,'Details local delivery'!G:G,'RECAP Delivery Plan '!A2618)</f>
        <v>0</v>
      </c>
      <c r="G2617" s="94" t="e">
        <f>VLOOKUP(A2617,'Details local delivery'!B:J,9,0)</f>
        <v>#N/A</v>
      </c>
      <c r="H2617" s="95">
        <f>SUMIFS('Details local delivery'!K:K,'Details local delivery'!G:G,'RECAP Delivery Plan '!A2618)</f>
        <v>0</v>
      </c>
      <c r="I2617" s="96">
        <f>SUMIFS('Details local delivery'!Y:Y,'Details local delivery'!B:B,A:A)</f>
        <v>0</v>
      </c>
      <c r="J2617" s="97" t="e">
        <f>AVERAGEIFS('Details local delivery'!W:W,'Details local delivery'!B:B,A2617)</f>
        <v>#DIV/0!</v>
      </c>
      <c r="K2617" s="96">
        <f>_xlfn.MAXIFS('Details local delivery'!Z:Z,'Details local delivery'!B:B,A2617)</f>
        <v>0</v>
      </c>
      <c r="L2617" s="96">
        <f>_xlfn.MAXIFS('Details local delivery'!AA:AA,'Details local delivery'!B:B,A2617)</f>
        <v>0</v>
      </c>
      <c r="M2617" s="96">
        <f>_xlfn.MAXIFS('Details local delivery'!AB:AB,'Details local delivery'!B:B,A2617)</f>
        <v>0</v>
      </c>
      <c r="N2617" s="104" t="e">
        <f t="shared" ref="N2617:N2680" si="386">+F2617/E2617</f>
        <v>#N/A</v>
      </c>
      <c r="O2617" s="104" t="e">
        <f t="shared" ref="O2617:O2680" si="387">+H2617/G2617</f>
        <v>#N/A</v>
      </c>
      <c r="P2617" s="99">
        <f t="shared" ref="P2617:P2680" si="388">K2617+L2617+M2617</f>
        <v>0</v>
      </c>
      <c r="Q2617" s="100">
        <f t="shared" ref="Q2617:Q2680" si="389">P2617+I2617</f>
        <v>0</v>
      </c>
      <c r="R2617" s="105" t="e">
        <f t="shared" ref="R2617:R2680" si="390">Q2617/P2617</f>
        <v>#DIV/0!</v>
      </c>
      <c r="S2617" s="101" t="e">
        <f t="shared" ref="S2617:S2680" si="391">MAX(N2617,O2617)</f>
        <v>#N/A</v>
      </c>
      <c r="T2617" s="102"/>
      <c r="U2617" s="107"/>
      <c r="V2617" s="5"/>
    </row>
    <row r="2618" spans="1:22" ht="15.6" hidden="1" x14ac:dyDescent="0.3">
      <c r="A2618" s="18"/>
      <c r="B2618" s="92" t="str">
        <f>+IFERROR(VLOOKUP(A2618,'Details local delivery'!B:C,2,0),"-")</f>
        <v>-</v>
      </c>
      <c r="C2618" s="93" t="str">
        <f t="shared" si="385"/>
        <v>-</v>
      </c>
      <c r="D2618" s="94" t="str">
        <f>+IFERROR(VLOOKUP(A2618,'Details local delivery'!B:E,4,0),"-")</f>
        <v>-</v>
      </c>
      <c r="E2618" s="94" t="e">
        <f>VLOOKUP(A2618,'Details local delivery'!B:L,11,0)</f>
        <v>#N/A</v>
      </c>
      <c r="F2618" s="94">
        <f>SUMIFS('Details local delivery'!M:M,'Details local delivery'!G:G,'RECAP Delivery Plan '!A2620)</f>
        <v>0</v>
      </c>
      <c r="G2618" s="94" t="e">
        <f>VLOOKUP(A2618,'Details local delivery'!B:J,9,0)</f>
        <v>#N/A</v>
      </c>
      <c r="H2618" s="95">
        <f>SUMIFS('Details local delivery'!K:K,'Details local delivery'!G:G,'RECAP Delivery Plan '!A2620)</f>
        <v>0</v>
      </c>
      <c r="I2618" s="96">
        <f>SUMIFS('Details local delivery'!Y:Y,'Details local delivery'!B:B,A:A)</f>
        <v>0</v>
      </c>
      <c r="J2618" s="97" t="e">
        <f>AVERAGEIFS('Details local delivery'!W:W,'Details local delivery'!B:B,A2618)</f>
        <v>#DIV/0!</v>
      </c>
      <c r="K2618" s="96">
        <f>_xlfn.MAXIFS('Details local delivery'!Z:Z,'Details local delivery'!B:B,A2618)</f>
        <v>0</v>
      </c>
      <c r="L2618" s="96">
        <f>_xlfn.MAXIFS('Details local delivery'!AA:AA,'Details local delivery'!B:B,A2618)</f>
        <v>0</v>
      </c>
      <c r="M2618" s="96">
        <f>_xlfn.MAXIFS('Details local delivery'!AB:AB,'Details local delivery'!B:B,A2618)</f>
        <v>0</v>
      </c>
      <c r="N2618" s="104" t="e">
        <f t="shared" si="386"/>
        <v>#N/A</v>
      </c>
      <c r="O2618" s="104" t="e">
        <f t="shared" si="387"/>
        <v>#N/A</v>
      </c>
      <c r="P2618" s="99">
        <f t="shared" si="388"/>
        <v>0</v>
      </c>
      <c r="Q2618" s="100">
        <f t="shared" si="389"/>
        <v>0</v>
      </c>
      <c r="R2618" s="105" t="e">
        <f t="shared" si="390"/>
        <v>#DIV/0!</v>
      </c>
      <c r="S2618" s="101" t="e">
        <f t="shared" si="391"/>
        <v>#N/A</v>
      </c>
      <c r="T2618" s="102"/>
      <c r="U2618" s="107"/>
      <c r="V2618" s="5"/>
    </row>
    <row r="2619" spans="1:22" ht="15.6" hidden="1" x14ac:dyDescent="0.3">
      <c r="A2619" s="18"/>
      <c r="B2619" s="92" t="str">
        <f>+IFERROR(VLOOKUP(A2619,'Details local delivery'!B:C,2,0),"-")</f>
        <v>-</v>
      </c>
      <c r="C2619" s="93" t="str">
        <f t="shared" si="385"/>
        <v>-</v>
      </c>
      <c r="D2619" s="94" t="str">
        <f>+IFERROR(VLOOKUP(A2619,'Details local delivery'!B:E,4,0),"-")</f>
        <v>-</v>
      </c>
      <c r="E2619" s="94" t="e">
        <f>VLOOKUP(A2619,'Details local delivery'!B:L,11,0)</f>
        <v>#N/A</v>
      </c>
      <c r="F2619" s="94">
        <f>SUMIFS('Details local delivery'!M:M,'Details local delivery'!G:G,'RECAP Delivery Plan '!A2619)</f>
        <v>0</v>
      </c>
      <c r="G2619" s="94" t="e">
        <f>VLOOKUP(A2619,'Details local delivery'!B:J,9,0)</f>
        <v>#N/A</v>
      </c>
      <c r="H2619" s="95">
        <f>SUMIFS('Details local delivery'!K:K,'Details local delivery'!G:G,'RECAP Delivery Plan '!A2619)</f>
        <v>0</v>
      </c>
      <c r="I2619" s="96">
        <f>SUMIFS('Details local delivery'!Y:Y,'Details local delivery'!B:B,A:A)</f>
        <v>0</v>
      </c>
      <c r="J2619" s="97" t="e">
        <f>AVERAGEIFS('Details local delivery'!W:W,'Details local delivery'!B:B,A2619)</f>
        <v>#DIV/0!</v>
      </c>
      <c r="K2619" s="96">
        <f>_xlfn.MAXIFS('Details local delivery'!Z:Z,'Details local delivery'!B:B,A2619)</f>
        <v>0</v>
      </c>
      <c r="L2619" s="96">
        <f>_xlfn.MAXIFS('Details local delivery'!AA:AA,'Details local delivery'!B:B,A2619)</f>
        <v>0</v>
      </c>
      <c r="M2619" s="96">
        <f>_xlfn.MAXIFS('Details local delivery'!AB:AB,'Details local delivery'!B:B,A2619)</f>
        <v>0</v>
      </c>
      <c r="N2619" s="104" t="e">
        <f t="shared" si="386"/>
        <v>#N/A</v>
      </c>
      <c r="O2619" s="104" t="e">
        <f t="shared" si="387"/>
        <v>#N/A</v>
      </c>
      <c r="P2619" s="99">
        <f t="shared" si="388"/>
        <v>0</v>
      </c>
      <c r="Q2619" s="100">
        <f t="shared" si="389"/>
        <v>0</v>
      </c>
      <c r="R2619" s="105" t="e">
        <f t="shared" si="390"/>
        <v>#DIV/0!</v>
      </c>
      <c r="S2619" s="101" t="e">
        <f t="shared" si="391"/>
        <v>#N/A</v>
      </c>
      <c r="T2619" s="102"/>
      <c r="U2619" s="107"/>
      <c r="V2619" s="5"/>
    </row>
    <row r="2620" spans="1:22" ht="15.6" hidden="1" x14ac:dyDescent="0.3">
      <c r="A2620" s="18"/>
      <c r="B2620" s="92" t="str">
        <f>+IFERROR(VLOOKUP(A2620,'Details local delivery'!B:C,2,0),"-")</f>
        <v>-</v>
      </c>
      <c r="C2620" s="93" t="str">
        <f t="shared" si="385"/>
        <v>-</v>
      </c>
      <c r="D2620" s="94" t="str">
        <f>+IFERROR(VLOOKUP(A2620,'Details local delivery'!B:E,4,0),"-")</f>
        <v>-</v>
      </c>
      <c r="E2620" s="94" t="e">
        <f>VLOOKUP(A2620,'Details local delivery'!B:L,11,0)</f>
        <v>#N/A</v>
      </c>
      <c r="F2620" s="94">
        <f>SUMIFS('Details local delivery'!M:M,'Details local delivery'!G:G,'RECAP Delivery Plan '!A2621)</f>
        <v>0</v>
      </c>
      <c r="G2620" s="94" t="e">
        <f>VLOOKUP(A2620,'Details local delivery'!B:J,9,0)</f>
        <v>#N/A</v>
      </c>
      <c r="H2620" s="95">
        <f>SUMIFS('Details local delivery'!K:K,'Details local delivery'!G:G,'RECAP Delivery Plan '!A2621)</f>
        <v>0</v>
      </c>
      <c r="I2620" s="96">
        <f>SUMIFS('Details local delivery'!Y:Y,'Details local delivery'!B:B,A:A)</f>
        <v>0</v>
      </c>
      <c r="J2620" s="97" t="e">
        <f>AVERAGEIFS('Details local delivery'!W:W,'Details local delivery'!B:B,A2620)</f>
        <v>#DIV/0!</v>
      </c>
      <c r="K2620" s="96">
        <f>_xlfn.MAXIFS('Details local delivery'!Z:Z,'Details local delivery'!B:B,A2620)</f>
        <v>0</v>
      </c>
      <c r="L2620" s="96">
        <f>_xlfn.MAXIFS('Details local delivery'!AA:AA,'Details local delivery'!B:B,A2620)</f>
        <v>0</v>
      </c>
      <c r="M2620" s="96">
        <f>_xlfn.MAXIFS('Details local delivery'!AB:AB,'Details local delivery'!B:B,A2620)</f>
        <v>0</v>
      </c>
      <c r="N2620" s="104" t="e">
        <f t="shared" si="386"/>
        <v>#N/A</v>
      </c>
      <c r="O2620" s="104" t="e">
        <f t="shared" si="387"/>
        <v>#N/A</v>
      </c>
      <c r="P2620" s="99">
        <f t="shared" si="388"/>
        <v>0</v>
      </c>
      <c r="Q2620" s="100">
        <f t="shared" si="389"/>
        <v>0</v>
      </c>
      <c r="R2620" s="105" t="e">
        <f t="shared" si="390"/>
        <v>#DIV/0!</v>
      </c>
      <c r="S2620" s="101" t="e">
        <f t="shared" si="391"/>
        <v>#N/A</v>
      </c>
      <c r="T2620" s="102"/>
      <c r="U2620" s="107"/>
      <c r="V2620" s="5"/>
    </row>
    <row r="2621" spans="1:22" ht="15.6" hidden="1" x14ac:dyDescent="0.3">
      <c r="A2621" s="18"/>
      <c r="B2621" s="92" t="str">
        <f>+IFERROR(VLOOKUP(A2621,'Details local delivery'!B:C,2,0),"-")</f>
        <v>-</v>
      </c>
      <c r="C2621" s="93" t="str">
        <f t="shared" si="385"/>
        <v>-</v>
      </c>
      <c r="D2621" s="94" t="str">
        <f>+IFERROR(VLOOKUP(A2621,'Details local delivery'!B:E,4,0),"-")</f>
        <v>-</v>
      </c>
      <c r="E2621" s="94" t="e">
        <f>VLOOKUP(A2621,'Details local delivery'!B:L,11,0)</f>
        <v>#N/A</v>
      </c>
      <c r="F2621" s="94">
        <f>SUMIFS('Details local delivery'!M:M,'Details local delivery'!G:G,'RECAP Delivery Plan '!A2622)</f>
        <v>0</v>
      </c>
      <c r="G2621" s="94" t="e">
        <f>VLOOKUP(A2621,'Details local delivery'!B:J,9,0)</f>
        <v>#N/A</v>
      </c>
      <c r="H2621" s="95">
        <f>SUMIFS('Details local delivery'!K:K,'Details local delivery'!G:G,'RECAP Delivery Plan '!A2622)</f>
        <v>0</v>
      </c>
      <c r="I2621" s="96">
        <f>SUMIFS('Details local delivery'!Y:Y,'Details local delivery'!B:B,A:A)</f>
        <v>0</v>
      </c>
      <c r="J2621" s="97" t="e">
        <f>AVERAGEIFS('Details local delivery'!W:W,'Details local delivery'!B:B,A2621)</f>
        <v>#DIV/0!</v>
      </c>
      <c r="K2621" s="96">
        <f>_xlfn.MAXIFS('Details local delivery'!Z:Z,'Details local delivery'!B:B,A2621)</f>
        <v>0</v>
      </c>
      <c r="L2621" s="96">
        <f>_xlfn.MAXIFS('Details local delivery'!AA:AA,'Details local delivery'!B:B,A2621)</f>
        <v>0</v>
      </c>
      <c r="M2621" s="96">
        <f>_xlfn.MAXIFS('Details local delivery'!AB:AB,'Details local delivery'!B:B,A2621)</f>
        <v>0</v>
      </c>
      <c r="N2621" s="104" t="e">
        <f t="shared" si="386"/>
        <v>#N/A</v>
      </c>
      <c r="O2621" s="104" t="e">
        <f t="shared" si="387"/>
        <v>#N/A</v>
      </c>
      <c r="P2621" s="99">
        <f t="shared" si="388"/>
        <v>0</v>
      </c>
      <c r="Q2621" s="100">
        <f t="shared" si="389"/>
        <v>0</v>
      </c>
      <c r="R2621" s="105" t="e">
        <f t="shared" si="390"/>
        <v>#DIV/0!</v>
      </c>
      <c r="S2621" s="101" t="e">
        <f t="shared" si="391"/>
        <v>#N/A</v>
      </c>
      <c r="T2621" s="102"/>
      <c r="U2621" s="107"/>
      <c r="V2621" s="5"/>
    </row>
    <row r="2622" spans="1:22" ht="15.6" hidden="1" x14ac:dyDescent="0.3">
      <c r="A2622" s="18"/>
      <c r="B2622" s="92" t="str">
        <f>+IFERROR(VLOOKUP(A2622,'Details local delivery'!B:C,2,0),"-")</f>
        <v>-</v>
      </c>
      <c r="C2622" s="93" t="str">
        <f t="shared" si="385"/>
        <v>-</v>
      </c>
      <c r="D2622" s="94" t="str">
        <f>+IFERROR(VLOOKUP(A2622,'Details local delivery'!B:E,4,0),"-")</f>
        <v>-</v>
      </c>
      <c r="E2622" s="94" t="e">
        <f>VLOOKUP(A2622,'Details local delivery'!B:L,11,0)</f>
        <v>#N/A</v>
      </c>
      <c r="F2622" s="94">
        <f>SUMIFS('Details local delivery'!M:M,'Details local delivery'!G:G,'RECAP Delivery Plan '!A2623)</f>
        <v>0</v>
      </c>
      <c r="G2622" s="94" t="e">
        <f>VLOOKUP(A2622,'Details local delivery'!B:J,9,0)</f>
        <v>#N/A</v>
      </c>
      <c r="H2622" s="95">
        <f>SUMIFS('Details local delivery'!K:K,'Details local delivery'!G:G,'RECAP Delivery Plan '!A2623)</f>
        <v>0</v>
      </c>
      <c r="I2622" s="96">
        <f>SUMIFS('Details local delivery'!Y:Y,'Details local delivery'!B:B,A:A)</f>
        <v>0</v>
      </c>
      <c r="J2622" s="97" t="e">
        <f>AVERAGEIFS('Details local delivery'!W:W,'Details local delivery'!B:B,A2622)</f>
        <v>#DIV/0!</v>
      </c>
      <c r="K2622" s="96">
        <f>_xlfn.MAXIFS('Details local delivery'!Z:Z,'Details local delivery'!B:B,A2622)</f>
        <v>0</v>
      </c>
      <c r="L2622" s="96">
        <f>_xlfn.MAXIFS('Details local delivery'!AA:AA,'Details local delivery'!B:B,A2622)</f>
        <v>0</v>
      </c>
      <c r="M2622" s="96">
        <f>_xlfn.MAXIFS('Details local delivery'!AB:AB,'Details local delivery'!B:B,A2622)</f>
        <v>0</v>
      </c>
      <c r="N2622" s="104" t="e">
        <f t="shared" si="386"/>
        <v>#N/A</v>
      </c>
      <c r="O2622" s="104" t="e">
        <f t="shared" si="387"/>
        <v>#N/A</v>
      </c>
      <c r="P2622" s="99">
        <f t="shared" si="388"/>
        <v>0</v>
      </c>
      <c r="Q2622" s="100">
        <f t="shared" si="389"/>
        <v>0</v>
      </c>
      <c r="R2622" s="105" t="e">
        <f t="shared" si="390"/>
        <v>#DIV/0!</v>
      </c>
      <c r="S2622" s="101" t="e">
        <f t="shared" si="391"/>
        <v>#N/A</v>
      </c>
      <c r="T2622" s="102"/>
      <c r="U2622" s="107"/>
      <c r="V2622" s="5"/>
    </row>
    <row r="2623" spans="1:22" ht="15.6" hidden="1" x14ac:dyDescent="0.3">
      <c r="A2623" s="18"/>
      <c r="B2623" s="92" t="str">
        <f>+IFERROR(VLOOKUP(A2623,'Details local delivery'!B:C,2,0),"-")</f>
        <v>-</v>
      </c>
      <c r="C2623" s="93" t="str">
        <f t="shared" si="385"/>
        <v>-</v>
      </c>
      <c r="D2623" s="94" t="str">
        <f>+IFERROR(VLOOKUP(A2623,'Details local delivery'!B:E,4,0),"-")</f>
        <v>-</v>
      </c>
      <c r="E2623" s="94" t="e">
        <f>VLOOKUP(A2623,'Details local delivery'!B:L,11,0)</f>
        <v>#N/A</v>
      </c>
      <c r="F2623" s="94">
        <f>SUMIFS('Details local delivery'!M:M,'Details local delivery'!G:G,'RECAP Delivery Plan '!A2624)</f>
        <v>0</v>
      </c>
      <c r="G2623" s="94" t="e">
        <f>VLOOKUP(A2623,'Details local delivery'!B:J,9,0)</f>
        <v>#N/A</v>
      </c>
      <c r="H2623" s="95">
        <f>SUMIFS('Details local delivery'!K:K,'Details local delivery'!G:G,'RECAP Delivery Plan '!A2624)</f>
        <v>0</v>
      </c>
      <c r="I2623" s="96">
        <f>SUMIFS('Details local delivery'!Y:Y,'Details local delivery'!B:B,A:A)</f>
        <v>0</v>
      </c>
      <c r="J2623" s="97" t="e">
        <f>AVERAGEIFS('Details local delivery'!W:W,'Details local delivery'!B:B,A2623)</f>
        <v>#DIV/0!</v>
      </c>
      <c r="K2623" s="96">
        <f>_xlfn.MAXIFS('Details local delivery'!Z:Z,'Details local delivery'!B:B,A2623)</f>
        <v>0</v>
      </c>
      <c r="L2623" s="96">
        <f>_xlfn.MAXIFS('Details local delivery'!AA:AA,'Details local delivery'!B:B,A2623)</f>
        <v>0</v>
      </c>
      <c r="M2623" s="96">
        <f>_xlfn.MAXIFS('Details local delivery'!AB:AB,'Details local delivery'!B:B,A2623)</f>
        <v>0</v>
      </c>
      <c r="N2623" s="104" t="e">
        <f t="shared" si="386"/>
        <v>#N/A</v>
      </c>
      <c r="O2623" s="104" t="e">
        <f t="shared" si="387"/>
        <v>#N/A</v>
      </c>
      <c r="P2623" s="99">
        <f t="shared" si="388"/>
        <v>0</v>
      </c>
      <c r="Q2623" s="100">
        <f t="shared" si="389"/>
        <v>0</v>
      </c>
      <c r="R2623" s="105" t="e">
        <f t="shared" si="390"/>
        <v>#DIV/0!</v>
      </c>
      <c r="S2623" s="101" t="e">
        <f t="shared" si="391"/>
        <v>#N/A</v>
      </c>
      <c r="T2623" s="102"/>
      <c r="U2623" s="107"/>
      <c r="V2623" s="5"/>
    </row>
    <row r="2624" spans="1:22" ht="15.6" hidden="1" x14ac:dyDescent="0.3">
      <c r="A2624" s="18"/>
      <c r="B2624" s="92" t="str">
        <f>+IFERROR(VLOOKUP(A2624,'Details local delivery'!B:C,2,0),"-")</f>
        <v>-</v>
      </c>
      <c r="C2624" s="93" t="str">
        <f t="shared" si="385"/>
        <v>-</v>
      </c>
      <c r="D2624" s="94" t="str">
        <f>+IFERROR(VLOOKUP(A2624,'Details local delivery'!B:E,4,0),"-")</f>
        <v>-</v>
      </c>
      <c r="E2624" s="94" t="e">
        <f>VLOOKUP(A2624,'Details local delivery'!B:L,11,0)</f>
        <v>#N/A</v>
      </c>
      <c r="F2624" s="94">
        <f>SUMIFS('Details local delivery'!M:M,'Details local delivery'!G:G,'RECAP Delivery Plan '!A2625)</f>
        <v>0</v>
      </c>
      <c r="G2624" s="94" t="e">
        <f>VLOOKUP(A2624,'Details local delivery'!B:J,9,0)</f>
        <v>#N/A</v>
      </c>
      <c r="H2624" s="95">
        <f>SUMIFS('Details local delivery'!K:K,'Details local delivery'!G:G,'RECAP Delivery Plan '!A2625)</f>
        <v>0</v>
      </c>
      <c r="I2624" s="96">
        <f>SUMIFS('Details local delivery'!Y:Y,'Details local delivery'!B:B,A:A)</f>
        <v>0</v>
      </c>
      <c r="J2624" s="97" t="e">
        <f>AVERAGEIFS('Details local delivery'!W:W,'Details local delivery'!B:B,A2624)</f>
        <v>#DIV/0!</v>
      </c>
      <c r="K2624" s="96">
        <f>_xlfn.MAXIFS('Details local delivery'!Z:Z,'Details local delivery'!B:B,A2624)</f>
        <v>0</v>
      </c>
      <c r="L2624" s="96">
        <f>_xlfn.MAXIFS('Details local delivery'!AA:AA,'Details local delivery'!B:B,A2624)</f>
        <v>0</v>
      </c>
      <c r="M2624" s="96">
        <f>_xlfn.MAXIFS('Details local delivery'!AB:AB,'Details local delivery'!B:B,A2624)</f>
        <v>0</v>
      </c>
      <c r="N2624" s="104" t="e">
        <f t="shared" si="386"/>
        <v>#N/A</v>
      </c>
      <c r="O2624" s="104" t="e">
        <f t="shared" si="387"/>
        <v>#N/A</v>
      </c>
      <c r="P2624" s="99">
        <f t="shared" si="388"/>
        <v>0</v>
      </c>
      <c r="Q2624" s="100">
        <f t="shared" si="389"/>
        <v>0</v>
      </c>
      <c r="R2624" s="105" t="e">
        <f t="shared" si="390"/>
        <v>#DIV/0!</v>
      </c>
      <c r="S2624" s="101" t="e">
        <f t="shared" si="391"/>
        <v>#N/A</v>
      </c>
      <c r="T2624" s="102"/>
      <c r="U2624" s="107"/>
      <c r="V2624" s="5"/>
    </row>
    <row r="2625" spans="1:22" ht="15.6" hidden="1" x14ac:dyDescent="0.3">
      <c r="A2625" s="18"/>
      <c r="B2625" s="92" t="str">
        <f>+IFERROR(VLOOKUP(A2625,'Details local delivery'!B:C,2,0),"-")</f>
        <v>-</v>
      </c>
      <c r="C2625" s="93" t="str">
        <f t="shared" si="385"/>
        <v>-</v>
      </c>
      <c r="D2625" s="94" t="str">
        <f>+IFERROR(VLOOKUP(A2625,'Details local delivery'!B:E,4,0),"-")</f>
        <v>-</v>
      </c>
      <c r="E2625" s="94" t="e">
        <f>VLOOKUP(A2625,'Details local delivery'!B:L,11,0)</f>
        <v>#N/A</v>
      </c>
      <c r="F2625" s="94">
        <f>SUMIFS('Details local delivery'!M:M,'Details local delivery'!G:G,'RECAP Delivery Plan '!A2626)</f>
        <v>0</v>
      </c>
      <c r="G2625" s="94" t="e">
        <f>VLOOKUP(A2625,'Details local delivery'!B:J,9,0)</f>
        <v>#N/A</v>
      </c>
      <c r="H2625" s="95">
        <f>SUMIFS('Details local delivery'!K:K,'Details local delivery'!G:G,'RECAP Delivery Plan '!A2626)</f>
        <v>0</v>
      </c>
      <c r="I2625" s="96">
        <f>SUMIFS('Details local delivery'!Y:Y,'Details local delivery'!B:B,A:A)</f>
        <v>0</v>
      </c>
      <c r="J2625" s="97" t="e">
        <f>AVERAGEIFS('Details local delivery'!W:W,'Details local delivery'!B:B,A2625)</f>
        <v>#DIV/0!</v>
      </c>
      <c r="K2625" s="96">
        <f>_xlfn.MAXIFS('Details local delivery'!Z:Z,'Details local delivery'!B:B,A2625)</f>
        <v>0</v>
      </c>
      <c r="L2625" s="96">
        <f>_xlfn.MAXIFS('Details local delivery'!AA:AA,'Details local delivery'!B:B,A2625)</f>
        <v>0</v>
      </c>
      <c r="M2625" s="96">
        <f>_xlfn.MAXIFS('Details local delivery'!AB:AB,'Details local delivery'!B:B,A2625)</f>
        <v>0</v>
      </c>
      <c r="N2625" s="104" t="e">
        <f t="shared" si="386"/>
        <v>#N/A</v>
      </c>
      <c r="O2625" s="104" t="e">
        <f t="shared" si="387"/>
        <v>#N/A</v>
      </c>
      <c r="P2625" s="99">
        <f t="shared" si="388"/>
        <v>0</v>
      </c>
      <c r="Q2625" s="100">
        <f t="shared" si="389"/>
        <v>0</v>
      </c>
      <c r="R2625" s="105" t="e">
        <f t="shared" si="390"/>
        <v>#DIV/0!</v>
      </c>
      <c r="S2625" s="101" t="e">
        <f t="shared" si="391"/>
        <v>#N/A</v>
      </c>
      <c r="T2625" s="102"/>
      <c r="U2625" s="107"/>
      <c r="V2625" s="5"/>
    </row>
    <row r="2626" spans="1:22" ht="15.6" hidden="1" x14ac:dyDescent="0.3">
      <c r="A2626" s="18"/>
      <c r="B2626" s="92" t="str">
        <f>+IFERROR(VLOOKUP(A2626,'Details local delivery'!B:C,2,0),"-")</f>
        <v>-</v>
      </c>
      <c r="C2626" s="93" t="str">
        <f t="shared" si="385"/>
        <v>-</v>
      </c>
      <c r="D2626" s="94" t="str">
        <f>+IFERROR(VLOOKUP(A2626,'Details local delivery'!B:E,4,0),"-")</f>
        <v>-</v>
      </c>
      <c r="E2626" s="94" t="e">
        <f>VLOOKUP(A2626,'Details local delivery'!B:L,11,0)</f>
        <v>#N/A</v>
      </c>
      <c r="F2626" s="94">
        <v>3</v>
      </c>
      <c r="G2626" s="94" t="e">
        <f>VLOOKUP(A2626,'Details local delivery'!B:J,9,0)</f>
        <v>#N/A</v>
      </c>
      <c r="H2626" s="95">
        <v>600</v>
      </c>
      <c r="I2626" s="96">
        <f>SUMIFS('Details local delivery'!Y:Y,'Details local delivery'!B:B,A:A)</f>
        <v>0</v>
      </c>
      <c r="J2626" s="97" t="e">
        <f>AVERAGEIFS('Details local delivery'!W:W,'Details local delivery'!B:B,A2626)</f>
        <v>#DIV/0!</v>
      </c>
      <c r="K2626" s="96">
        <f>_xlfn.MAXIFS('Details local delivery'!Z:Z,'Details local delivery'!B:B,A2626)</f>
        <v>0</v>
      </c>
      <c r="L2626" s="96">
        <f>_xlfn.MAXIFS('Details local delivery'!AA:AA,'Details local delivery'!B:B,A2626)</f>
        <v>0</v>
      </c>
      <c r="M2626" s="96">
        <f>_xlfn.MAXIFS('Details local delivery'!AB:AB,'Details local delivery'!B:B,A2626)</f>
        <v>0</v>
      </c>
      <c r="N2626" s="104" t="e">
        <f t="shared" si="386"/>
        <v>#N/A</v>
      </c>
      <c r="O2626" s="104" t="e">
        <f t="shared" si="387"/>
        <v>#N/A</v>
      </c>
      <c r="P2626" s="99">
        <f t="shared" si="388"/>
        <v>0</v>
      </c>
      <c r="Q2626" s="100">
        <f t="shared" si="389"/>
        <v>0</v>
      </c>
      <c r="R2626" s="105" t="e">
        <f t="shared" si="390"/>
        <v>#DIV/0!</v>
      </c>
      <c r="S2626" s="101" t="e">
        <f t="shared" si="391"/>
        <v>#N/A</v>
      </c>
      <c r="T2626" s="102"/>
      <c r="U2626" s="107"/>
      <c r="V2626" s="5"/>
    </row>
    <row r="2627" spans="1:22" ht="15.6" hidden="1" x14ac:dyDescent="0.3">
      <c r="A2627" s="18"/>
      <c r="B2627" s="92" t="str">
        <f>+IFERROR(VLOOKUP(A2627,'Details local delivery'!B:C,2,0),"-")</f>
        <v>-</v>
      </c>
      <c r="C2627" s="93" t="str">
        <f t="shared" si="385"/>
        <v>-</v>
      </c>
      <c r="D2627" s="94" t="str">
        <f>+IFERROR(VLOOKUP(A2627,'Details local delivery'!B:E,4,0),"-")</f>
        <v>-</v>
      </c>
      <c r="E2627" s="94" t="e">
        <f>VLOOKUP(A2627,'Details local delivery'!B:L,11,0)</f>
        <v>#N/A</v>
      </c>
      <c r="F2627" s="94">
        <f>SUMIFS('Details local delivery'!M:M,'Details local delivery'!G:G,'RECAP Delivery Plan '!A2628)</f>
        <v>0</v>
      </c>
      <c r="G2627" s="94" t="e">
        <f>VLOOKUP(A2627,'Details local delivery'!B:J,9,0)</f>
        <v>#N/A</v>
      </c>
      <c r="H2627" s="95">
        <f>SUMIFS('Details local delivery'!K:K,'Details local delivery'!G:G,'RECAP Delivery Plan '!A2628)</f>
        <v>0</v>
      </c>
      <c r="I2627" s="96">
        <f>SUMIFS('Details local delivery'!Y:Y,'Details local delivery'!B:B,A:A)</f>
        <v>0</v>
      </c>
      <c r="J2627" s="97" t="e">
        <f>AVERAGEIFS('Details local delivery'!W:W,'Details local delivery'!B:B,A2627)</f>
        <v>#DIV/0!</v>
      </c>
      <c r="K2627" s="96">
        <f>_xlfn.MAXIFS('Details local delivery'!Z:Z,'Details local delivery'!B:B,A2627)</f>
        <v>0</v>
      </c>
      <c r="L2627" s="96">
        <f>_xlfn.MAXIFS('Details local delivery'!AA:AA,'Details local delivery'!B:B,A2627)</f>
        <v>0</v>
      </c>
      <c r="M2627" s="96">
        <f>_xlfn.MAXIFS('Details local delivery'!AB:AB,'Details local delivery'!B:B,A2627)</f>
        <v>0</v>
      </c>
      <c r="N2627" s="104" t="e">
        <f t="shared" si="386"/>
        <v>#N/A</v>
      </c>
      <c r="O2627" s="104" t="e">
        <f t="shared" si="387"/>
        <v>#N/A</v>
      </c>
      <c r="P2627" s="99">
        <f t="shared" si="388"/>
        <v>0</v>
      </c>
      <c r="Q2627" s="100">
        <f t="shared" si="389"/>
        <v>0</v>
      </c>
      <c r="R2627" s="105" t="e">
        <f t="shared" si="390"/>
        <v>#DIV/0!</v>
      </c>
      <c r="S2627" s="101" t="e">
        <f t="shared" si="391"/>
        <v>#N/A</v>
      </c>
      <c r="T2627" s="102"/>
      <c r="U2627" s="107"/>
      <c r="V2627" s="5"/>
    </row>
    <row r="2628" spans="1:22" ht="15.6" hidden="1" x14ac:dyDescent="0.3">
      <c r="A2628" s="18"/>
      <c r="B2628" s="92" t="str">
        <f>+IFERROR(VLOOKUP(A2628,'Details local delivery'!B:C,2,0),"-")</f>
        <v>-</v>
      </c>
      <c r="C2628" s="93" t="str">
        <f t="shared" si="385"/>
        <v>-</v>
      </c>
      <c r="D2628" s="94" t="str">
        <f>+IFERROR(VLOOKUP(A2628,'Details local delivery'!B:E,4,0),"-")</f>
        <v>-</v>
      </c>
      <c r="E2628" s="94" t="e">
        <f>VLOOKUP(A2628,'Details local delivery'!B:L,11,0)</f>
        <v>#N/A</v>
      </c>
      <c r="F2628" s="94">
        <f>SUMIFS('Details local delivery'!M:M,'Details local delivery'!G:G,'RECAP Delivery Plan '!A2629)</f>
        <v>0</v>
      </c>
      <c r="G2628" s="94" t="e">
        <f>VLOOKUP(A2628,'Details local delivery'!B:J,9,0)</f>
        <v>#N/A</v>
      </c>
      <c r="H2628" s="95">
        <f>SUMIFS('Details local delivery'!K:K,'Details local delivery'!G:G,'RECAP Delivery Plan '!A2629)</f>
        <v>0</v>
      </c>
      <c r="I2628" s="96">
        <f>SUMIFS('Details local delivery'!Y:Y,'Details local delivery'!B:B,A:A)</f>
        <v>0</v>
      </c>
      <c r="J2628" s="97" t="e">
        <f>AVERAGEIFS('Details local delivery'!W:W,'Details local delivery'!B:B,A2628)</f>
        <v>#DIV/0!</v>
      </c>
      <c r="K2628" s="96">
        <f>_xlfn.MAXIFS('Details local delivery'!Z:Z,'Details local delivery'!B:B,A2628)</f>
        <v>0</v>
      </c>
      <c r="L2628" s="96">
        <f>_xlfn.MAXIFS('Details local delivery'!AA:AA,'Details local delivery'!B:B,A2628)</f>
        <v>0</v>
      </c>
      <c r="M2628" s="96">
        <f>_xlfn.MAXIFS('Details local delivery'!AB:AB,'Details local delivery'!B:B,A2628)</f>
        <v>0</v>
      </c>
      <c r="N2628" s="104" t="e">
        <f t="shared" si="386"/>
        <v>#N/A</v>
      </c>
      <c r="O2628" s="104" t="e">
        <f t="shared" si="387"/>
        <v>#N/A</v>
      </c>
      <c r="P2628" s="99">
        <f t="shared" si="388"/>
        <v>0</v>
      </c>
      <c r="Q2628" s="100">
        <f t="shared" si="389"/>
        <v>0</v>
      </c>
      <c r="R2628" s="105" t="e">
        <f t="shared" si="390"/>
        <v>#DIV/0!</v>
      </c>
      <c r="S2628" s="101" t="e">
        <f t="shared" si="391"/>
        <v>#N/A</v>
      </c>
      <c r="T2628" s="102"/>
      <c r="U2628" s="107"/>
      <c r="V2628" s="5"/>
    </row>
    <row r="2629" spans="1:22" ht="15.6" hidden="1" x14ac:dyDescent="0.3">
      <c r="A2629" s="18"/>
      <c r="B2629" s="92" t="str">
        <f>+IFERROR(VLOOKUP(A2629,'Details local delivery'!B:C,2,0),"-")</f>
        <v>-</v>
      </c>
      <c r="C2629" s="93" t="str">
        <f t="shared" si="385"/>
        <v>-</v>
      </c>
      <c r="D2629" s="94" t="str">
        <f>+IFERROR(VLOOKUP(A2629,'Details local delivery'!B:E,4,0),"-")</f>
        <v>-</v>
      </c>
      <c r="E2629" s="94" t="e">
        <f>VLOOKUP(A2629,'Details local delivery'!B:L,11,0)</f>
        <v>#N/A</v>
      </c>
      <c r="F2629" s="94">
        <f>SUMIFS('Details local delivery'!M:M,'Details local delivery'!G:G,'RECAP Delivery Plan '!A2630)</f>
        <v>0</v>
      </c>
      <c r="G2629" s="94" t="e">
        <f>VLOOKUP(A2629,'Details local delivery'!B:J,9,0)</f>
        <v>#N/A</v>
      </c>
      <c r="H2629" s="95">
        <f>SUMIFS('Details local delivery'!K:K,'Details local delivery'!G:G,'RECAP Delivery Plan '!A2630)</f>
        <v>0</v>
      </c>
      <c r="I2629" s="96">
        <f>SUMIFS('Details local delivery'!Y:Y,'Details local delivery'!B:B,A:A)</f>
        <v>0</v>
      </c>
      <c r="J2629" s="97" t="e">
        <f>AVERAGEIFS('Details local delivery'!W:W,'Details local delivery'!B:B,A2629)</f>
        <v>#DIV/0!</v>
      </c>
      <c r="K2629" s="96">
        <f>_xlfn.MAXIFS('Details local delivery'!Z:Z,'Details local delivery'!B:B,A2629)</f>
        <v>0</v>
      </c>
      <c r="L2629" s="96">
        <f>_xlfn.MAXIFS('Details local delivery'!AA:AA,'Details local delivery'!B:B,A2629)</f>
        <v>0</v>
      </c>
      <c r="M2629" s="96">
        <f>_xlfn.MAXIFS('Details local delivery'!AB:AB,'Details local delivery'!B:B,A2629)</f>
        <v>0</v>
      </c>
      <c r="N2629" s="104" t="e">
        <f t="shared" si="386"/>
        <v>#N/A</v>
      </c>
      <c r="O2629" s="104" t="e">
        <f t="shared" si="387"/>
        <v>#N/A</v>
      </c>
      <c r="P2629" s="99">
        <f t="shared" si="388"/>
        <v>0</v>
      </c>
      <c r="Q2629" s="100">
        <f t="shared" si="389"/>
        <v>0</v>
      </c>
      <c r="R2629" s="105" t="e">
        <f t="shared" si="390"/>
        <v>#DIV/0!</v>
      </c>
      <c r="S2629" s="101" t="e">
        <f t="shared" si="391"/>
        <v>#N/A</v>
      </c>
      <c r="T2629" s="102"/>
      <c r="U2629" s="107"/>
      <c r="V2629" s="5"/>
    </row>
    <row r="2630" spans="1:22" ht="15.6" hidden="1" x14ac:dyDescent="0.3">
      <c r="A2630" s="18"/>
      <c r="B2630" s="92" t="str">
        <f>+IFERROR(VLOOKUP(A2630,'Details local delivery'!B:C,2,0),"-")</f>
        <v>-</v>
      </c>
      <c r="C2630" s="93" t="str">
        <f t="shared" si="385"/>
        <v>-</v>
      </c>
      <c r="D2630" s="94" t="str">
        <f>+IFERROR(VLOOKUP(A2630,'Details local delivery'!B:E,4,0),"-")</f>
        <v>-</v>
      </c>
      <c r="E2630" s="94" t="e">
        <f>VLOOKUP(A2630,'Details local delivery'!B:L,11,0)</f>
        <v>#N/A</v>
      </c>
      <c r="F2630" s="94">
        <f>SUMIFS('Details local delivery'!M:M,'Details local delivery'!G:G,'RECAP Delivery Plan '!A2631)</f>
        <v>0</v>
      </c>
      <c r="G2630" s="94" t="e">
        <f>VLOOKUP(A2630,'Details local delivery'!B:J,9,0)</f>
        <v>#N/A</v>
      </c>
      <c r="H2630" s="95">
        <f>SUMIFS('Details local delivery'!K:K,'Details local delivery'!G:G,'RECAP Delivery Plan '!A2631)</f>
        <v>0</v>
      </c>
      <c r="I2630" s="96">
        <f>SUMIFS('Details local delivery'!Y:Y,'Details local delivery'!B:B,A:A)</f>
        <v>0</v>
      </c>
      <c r="J2630" s="97" t="e">
        <f>AVERAGEIFS('Details local delivery'!W:W,'Details local delivery'!B:B,A2630)</f>
        <v>#DIV/0!</v>
      </c>
      <c r="K2630" s="96">
        <f>_xlfn.MAXIFS('Details local delivery'!Z:Z,'Details local delivery'!B:B,A2630)</f>
        <v>0</v>
      </c>
      <c r="L2630" s="96">
        <f>_xlfn.MAXIFS('Details local delivery'!AA:AA,'Details local delivery'!B:B,A2630)</f>
        <v>0</v>
      </c>
      <c r="M2630" s="96">
        <f>_xlfn.MAXIFS('Details local delivery'!AB:AB,'Details local delivery'!B:B,A2630)</f>
        <v>0</v>
      </c>
      <c r="N2630" s="104" t="e">
        <f t="shared" si="386"/>
        <v>#N/A</v>
      </c>
      <c r="O2630" s="104" t="e">
        <f t="shared" si="387"/>
        <v>#N/A</v>
      </c>
      <c r="P2630" s="99">
        <f t="shared" si="388"/>
        <v>0</v>
      </c>
      <c r="Q2630" s="100">
        <f t="shared" si="389"/>
        <v>0</v>
      </c>
      <c r="R2630" s="105" t="e">
        <f t="shared" si="390"/>
        <v>#DIV/0!</v>
      </c>
      <c r="S2630" s="101" t="e">
        <f t="shared" si="391"/>
        <v>#N/A</v>
      </c>
      <c r="T2630" s="102"/>
      <c r="U2630" s="107"/>
      <c r="V2630" s="5"/>
    </row>
    <row r="2631" spans="1:22" ht="15.6" hidden="1" x14ac:dyDescent="0.3">
      <c r="A2631" s="18"/>
      <c r="B2631" s="92" t="str">
        <f>+IFERROR(VLOOKUP(A2631,'Details local delivery'!B:C,2,0),"-")</f>
        <v>-</v>
      </c>
      <c r="C2631" s="93" t="str">
        <f t="shared" si="385"/>
        <v>-</v>
      </c>
      <c r="D2631" s="94" t="str">
        <f>+IFERROR(VLOOKUP(A2631,'Details local delivery'!B:E,4,0),"-")</f>
        <v>-</v>
      </c>
      <c r="E2631" s="94" t="e">
        <f>VLOOKUP(A2631,'Details local delivery'!B:L,11,0)</f>
        <v>#N/A</v>
      </c>
      <c r="F2631" s="94">
        <f>SUMIFS('Details local delivery'!M:M,'Details local delivery'!G:G,'RECAP Delivery Plan '!A2632)</f>
        <v>0</v>
      </c>
      <c r="G2631" s="94" t="e">
        <f>VLOOKUP(A2631,'Details local delivery'!B:J,9,0)</f>
        <v>#N/A</v>
      </c>
      <c r="H2631" s="95">
        <f>SUMIFS('Details local delivery'!K:K,'Details local delivery'!G:G,'RECAP Delivery Plan '!A2632)</f>
        <v>0</v>
      </c>
      <c r="I2631" s="96">
        <f>SUMIFS('Details local delivery'!Y:Y,'Details local delivery'!B:B,A:A)</f>
        <v>0</v>
      </c>
      <c r="J2631" s="97" t="e">
        <f>AVERAGEIFS('Details local delivery'!W:W,'Details local delivery'!B:B,A2631)</f>
        <v>#DIV/0!</v>
      </c>
      <c r="K2631" s="96">
        <f>_xlfn.MAXIFS('Details local delivery'!Z:Z,'Details local delivery'!B:B,A2631)</f>
        <v>0</v>
      </c>
      <c r="L2631" s="96">
        <f>_xlfn.MAXIFS('Details local delivery'!AA:AA,'Details local delivery'!B:B,A2631)</f>
        <v>0</v>
      </c>
      <c r="M2631" s="96">
        <f>_xlfn.MAXIFS('Details local delivery'!AB:AB,'Details local delivery'!B:B,A2631)</f>
        <v>0</v>
      </c>
      <c r="N2631" s="104" t="e">
        <f t="shared" si="386"/>
        <v>#N/A</v>
      </c>
      <c r="O2631" s="104" t="e">
        <f t="shared" si="387"/>
        <v>#N/A</v>
      </c>
      <c r="P2631" s="99">
        <f t="shared" si="388"/>
        <v>0</v>
      </c>
      <c r="Q2631" s="100">
        <f t="shared" si="389"/>
        <v>0</v>
      </c>
      <c r="R2631" s="105" t="e">
        <f t="shared" si="390"/>
        <v>#DIV/0!</v>
      </c>
      <c r="S2631" s="101" t="e">
        <f t="shared" si="391"/>
        <v>#N/A</v>
      </c>
      <c r="T2631" s="102"/>
      <c r="U2631" s="107"/>
      <c r="V2631" s="5"/>
    </row>
    <row r="2632" spans="1:22" ht="15.6" hidden="1" x14ac:dyDescent="0.3">
      <c r="A2632" s="18"/>
      <c r="B2632" s="92" t="str">
        <f>+IFERROR(VLOOKUP(A2632,'Details local delivery'!B:C,2,0),"-")</f>
        <v>-</v>
      </c>
      <c r="C2632" s="93" t="str">
        <f t="shared" si="385"/>
        <v>-</v>
      </c>
      <c r="D2632" s="94" t="str">
        <f>+IFERROR(VLOOKUP(A2632,'Details local delivery'!B:E,4,0),"-")</f>
        <v>-</v>
      </c>
      <c r="E2632" s="94" t="e">
        <f>VLOOKUP(A2632,'Details local delivery'!B:L,11,0)</f>
        <v>#N/A</v>
      </c>
      <c r="F2632" s="94">
        <f>SUMIFS('Details local delivery'!M:M,'Details local delivery'!G:G,'RECAP Delivery Plan '!A2633)</f>
        <v>0</v>
      </c>
      <c r="G2632" s="94" t="e">
        <f>VLOOKUP(A2632,'Details local delivery'!B:J,9,0)</f>
        <v>#N/A</v>
      </c>
      <c r="H2632" s="95">
        <f>SUMIFS('Details local delivery'!K:K,'Details local delivery'!G:G,'RECAP Delivery Plan '!A2633)</f>
        <v>0</v>
      </c>
      <c r="I2632" s="96">
        <f>SUMIFS('Details local delivery'!Y:Y,'Details local delivery'!B:B,A:A)</f>
        <v>0</v>
      </c>
      <c r="J2632" s="97" t="e">
        <f>AVERAGEIFS('Details local delivery'!W:W,'Details local delivery'!B:B,A2632)</f>
        <v>#DIV/0!</v>
      </c>
      <c r="K2632" s="96">
        <f>_xlfn.MAXIFS('Details local delivery'!Z:Z,'Details local delivery'!B:B,A2632)</f>
        <v>0</v>
      </c>
      <c r="L2632" s="96">
        <f>_xlfn.MAXIFS('Details local delivery'!AA:AA,'Details local delivery'!B:B,A2632)</f>
        <v>0</v>
      </c>
      <c r="M2632" s="96">
        <f>_xlfn.MAXIFS('Details local delivery'!AB:AB,'Details local delivery'!B:B,A2632)</f>
        <v>0</v>
      </c>
      <c r="N2632" s="104" t="e">
        <f t="shared" si="386"/>
        <v>#N/A</v>
      </c>
      <c r="O2632" s="104" t="e">
        <f t="shared" si="387"/>
        <v>#N/A</v>
      </c>
      <c r="P2632" s="99">
        <f t="shared" si="388"/>
        <v>0</v>
      </c>
      <c r="Q2632" s="100">
        <f t="shared" si="389"/>
        <v>0</v>
      </c>
      <c r="R2632" s="105" t="e">
        <f t="shared" si="390"/>
        <v>#DIV/0!</v>
      </c>
      <c r="S2632" s="101" t="e">
        <f t="shared" si="391"/>
        <v>#N/A</v>
      </c>
      <c r="T2632" s="102"/>
      <c r="U2632" s="107"/>
      <c r="V2632" s="5"/>
    </row>
    <row r="2633" spans="1:22" ht="15.6" hidden="1" x14ac:dyDescent="0.3">
      <c r="A2633" s="18"/>
      <c r="B2633" s="92" t="str">
        <f>+IFERROR(VLOOKUP(A2633,'Details local delivery'!B:C,2,0),"-")</f>
        <v>-</v>
      </c>
      <c r="C2633" s="93" t="str">
        <f t="shared" si="385"/>
        <v>-</v>
      </c>
      <c r="D2633" s="94" t="str">
        <f>+IFERROR(VLOOKUP(A2633,'Details local delivery'!B:E,4,0),"-")</f>
        <v>-</v>
      </c>
      <c r="E2633" s="94" t="e">
        <f>VLOOKUP(A2633,'Details local delivery'!B:L,11,0)</f>
        <v>#N/A</v>
      </c>
      <c r="F2633" s="94">
        <f>SUMIFS('Details local delivery'!M:M,'Details local delivery'!G:G,'RECAP Delivery Plan '!A2634)</f>
        <v>0</v>
      </c>
      <c r="G2633" s="94" t="e">
        <f>VLOOKUP(A2633,'Details local delivery'!B:J,9,0)</f>
        <v>#N/A</v>
      </c>
      <c r="H2633" s="95">
        <f>SUMIFS('Details local delivery'!K:K,'Details local delivery'!G:G,'RECAP Delivery Plan '!A2634)</f>
        <v>0</v>
      </c>
      <c r="I2633" s="96">
        <f>SUMIFS('Details local delivery'!Y:Y,'Details local delivery'!B:B,A:A)</f>
        <v>0</v>
      </c>
      <c r="J2633" s="97" t="e">
        <f>AVERAGEIFS('Details local delivery'!W:W,'Details local delivery'!B:B,A2633)</f>
        <v>#DIV/0!</v>
      </c>
      <c r="K2633" s="96">
        <f>_xlfn.MAXIFS('Details local delivery'!Z:Z,'Details local delivery'!B:B,A2633)</f>
        <v>0</v>
      </c>
      <c r="L2633" s="96">
        <f>_xlfn.MAXIFS('Details local delivery'!AA:AA,'Details local delivery'!B:B,A2633)</f>
        <v>0</v>
      </c>
      <c r="M2633" s="96">
        <f>_xlfn.MAXIFS('Details local delivery'!AB:AB,'Details local delivery'!B:B,A2633)</f>
        <v>0</v>
      </c>
      <c r="N2633" s="104" t="e">
        <f t="shared" si="386"/>
        <v>#N/A</v>
      </c>
      <c r="O2633" s="104" t="e">
        <f t="shared" si="387"/>
        <v>#N/A</v>
      </c>
      <c r="P2633" s="99">
        <f t="shared" si="388"/>
        <v>0</v>
      </c>
      <c r="Q2633" s="100">
        <f t="shared" si="389"/>
        <v>0</v>
      </c>
      <c r="R2633" s="105" t="e">
        <f t="shared" si="390"/>
        <v>#DIV/0!</v>
      </c>
      <c r="S2633" s="101" t="e">
        <f t="shared" si="391"/>
        <v>#N/A</v>
      </c>
      <c r="T2633" s="102"/>
      <c r="U2633" s="107"/>
      <c r="V2633" s="5"/>
    </row>
    <row r="2634" spans="1:22" ht="15.6" hidden="1" x14ac:dyDescent="0.3">
      <c r="A2634" s="18"/>
      <c r="B2634" s="92" t="str">
        <f>+IFERROR(VLOOKUP(A2634,'Details local delivery'!B:C,2,0),"-")</f>
        <v>-</v>
      </c>
      <c r="C2634" s="93" t="str">
        <f t="shared" si="385"/>
        <v>-</v>
      </c>
      <c r="D2634" s="94" t="str">
        <f>+IFERROR(VLOOKUP(A2634,'Details local delivery'!B:E,4,0),"-")</f>
        <v>-</v>
      </c>
      <c r="E2634" s="94" t="e">
        <f>VLOOKUP(A2634,'Details local delivery'!B:L,11,0)</f>
        <v>#N/A</v>
      </c>
      <c r="F2634" s="94">
        <f>SUMIFS('Details local delivery'!M:M,'Details local delivery'!G:G,'RECAP Delivery Plan '!A2635)</f>
        <v>0</v>
      </c>
      <c r="G2634" s="94" t="e">
        <f>VLOOKUP(A2634,'Details local delivery'!B:J,9,0)</f>
        <v>#N/A</v>
      </c>
      <c r="H2634" s="95">
        <f>SUMIFS('Details local delivery'!K:K,'Details local delivery'!G:G,'RECAP Delivery Plan '!A2635)</f>
        <v>0</v>
      </c>
      <c r="I2634" s="96">
        <f>SUMIFS('Details local delivery'!Y:Y,'Details local delivery'!B:B,A:A)</f>
        <v>0</v>
      </c>
      <c r="J2634" s="97" t="e">
        <f>AVERAGEIFS('Details local delivery'!W:W,'Details local delivery'!B:B,A2634)</f>
        <v>#DIV/0!</v>
      </c>
      <c r="K2634" s="96">
        <f>_xlfn.MAXIFS('Details local delivery'!Z:Z,'Details local delivery'!B:B,A2634)</f>
        <v>0</v>
      </c>
      <c r="L2634" s="96">
        <f>_xlfn.MAXIFS('Details local delivery'!AA:AA,'Details local delivery'!B:B,A2634)</f>
        <v>0</v>
      </c>
      <c r="M2634" s="96">
        <f>_xlfn.MAXIFS('Details local delivery'!AB:AB,'Details local delivery'!B:B,A2634)</f>
        <v>0</v>
      </c>
      <c r="N2634" s="104" t="e">
        <f t="shared" si="386"/>
        <v>#N/A</v>
      </c>
      <c r="O2634" s="104" t="e">
        <f t="shared" si="387"/>
        <v>#N/A</v>
      </c>
      <c r="P2634" s="99">
        <f t="shared" si="388"/>
        <v>0</v>
      </c>
      <c r="Q2634" s="100">
        <f t="shared" si="389"/>
        <v>0</v>
      </c>
      <c r="R2634" s="105" t="e">
        <f t="shared" si="390"/>
        <v>#DIV/0!</v>
      </c>
      <c r="S2634" s="101" t="e">
        <f t="shared" si="391"/>
        <v>#N/A</v>
      </c>
      <c r="T2634" s="102"/>
      <c r="U2634" s="107"/>
      <c r="V2634" s="5"/>
    </row>
    <row r="2635" spans="1:22" ht="15.6" hidden="1" x14ac:dyDescent="0.3">
      <c r="A2635" s="18"/>
      <c r="B2635" s="92" t="str">
        <f>+IFERROR(VLOOKUP(A2635,'Details local delivery'!B:C,2,0),"-")</f>
        <v>-</v>
      </c>
      <c r="C2635" s="93" t="str">
        <f t="shared" si="385"/>
        <v>-</v>
      </c>
      <c r="D2635" s="94" t="str">
        <f>+IFERROR(VLOOKUP(A2635,'Details local delivery'!B:E,4,0),"-")</f>
        <v>-</v>
      </c>
      <c r="E2635" s="94" t="e">
        <f>VLOOKUP(A2635,'Details local delivery'!B:L,11,0)</f>
        <v>#N/A</v>
      </c>
      <c r="F2635" s="94">
        <f>SUMIFS('Details local delivery'!M:M,'Details local delivery'!G:G,'RECAP Delivery Plan '!A2636)</f>
        <v>0</v>
      </c>
      <c r="G2635" s="94" t="e">
        <f>VLOOKUP(A2635,'Details local delivery'!B:J,9,0)</f>
        <v>#N/A</v>
      </c>
      <c r="H2635" s="95">
        <f>SUMIFS('Details local delivery'!K:K,'Details local delivery'!G:G,'RECAP Delivery Plan '!A2636)</f>
        <v>0</v>
      </c>
      <c r="I2635" s="96">
        <f>SUMIFS('Details local delivery'!Y:Y,'Details local delivery'!B:B,A:A)</f>
        <v>0</v>
      </c>
      <c r="J2635" s="97" t="e">
        <f>AVERAGEIFS('Details local delivery'!W:W,'Details local delivery'!B:B,A2635)</f>
        <v>#DIV/0!</v>
      </c>
      <c r="K2635" s="96">
        <f>_xlfn.MAXIFS('Details local delivery'!Z:Z,'Details local delivery'!B:B,A2635)</f>
        <v>0</v>
      </c>
      <c r="L2635" s="96">
        <f>_xlfn.MAXIFS('Details local delivery'!AA:AA,'Details local delivery'!B:B,A2635)</f>
        <v>0</v>
      </c>
      <c r="M2635" s="96">
        <f>_xlfn.MAXIFS('Details local delivery'!AB:AB,'Details local delivery'!B:B,A2635)</f>
        <v>0</v>
      </c>
      <c r="N2635" s="104" t="e">
        <f t="shared" si="386"/>
        <v>#N/A</v>
      </c>
      <c r="O2635" s="104" t="e">
        <f t="shared" si="387"/>
        <v>#N/A</v>
      </c>
      <c r="P2635" s="99">
        <f t="shared" si="388"/>
        <v>0</v>
      </c>
      <c r="Q2635" s="100">
        <f t="shared" si="389"/>
        <v>0</v>
      </c>
      <c r="R2635" s="105" t="e">
        <f t="shared" si="390"/>
        <v>#DIV/0!</v>
      </c>
      <c r="S2635" s="101" t="e">
        <f t="shared" si="391"/>
        <v>#N/A</v>
      </c>
      <c r="T2635" s="102"/>
      <c r="U2635" s="107"/>
      <c r="V2635" s="5"/>
    </row>
    <row r="2636" spans="1:22" ht="15.6" hidden="1" x14ac:dyDescent="0.3">
      <c r="A2636" s="18"/>
      <c r="B2636" s="92" t="str">
        <f>+IFERROR(VLOOKUP(A2636,'Details local delivery'!B:C,2,0),"-")</f>
        <v>-</v>
      </c>
      <c r="C2636" s="93" t="str">
        <f t="shared" si="385"/>
        <v>-</v>
      </c>
      <c r="D2636" s="94" t="str">
        <f>+IFERROR(VLOOKUP(A2636,'Details local delivery'!B:E,4,0),"-")</f>
        <v>-</v>
      </c>
      <c r="E2636" s="94" t="e">
        <f>VLOOKUP(A2636,'Details local delivery'!B:L,11,0)</f>
        <v>#N/A</v>
      </c>
      <c r="F2636" s="94">
        <f>SUMIFS('Details local delivery'!M:M,'Details local delivery'!G:G,'RECAP Delivery Plan '!A2637)</f>
        <v>0</v>
      </c>
      <c r="G2636" s="94" t="e">
        <f>VLOOKUP(A2636,'Details local delivery'!B:J,9,0)</f>
        <v>#N/A</v>
      </c>
      <c r="H2636" s="95">
        <f>SUMIFS('Details local delivery'!K:K,'Details local delivery'!G:G,'RECAP Delivery Plan '!A2637)</f>
        <v>0</v>
      </c>
      <c r="I2636" s="96">
        <f>SUMIFS('Details local delivery'!Y:Y,'Details local delivery'!B:B,A:A)</f>
        <v>0</v>
      </c>
      <c r="J2636" s="97" t="e">
        <f>AVERAGEIFS('Details local delivery'!W:W,'Details local delivery'!B:B,A2636)</f>
        <v>#DIV/0!</v>
      </c>
      <c r="K2636" s="96">
        <f>_xlfn.MAXIFS('Details local delivery'!Z:Z,'Details local delivery'!B:B,A2636)</f>
        <v>0</v>
      </c>
      <c r="L2636" s="96">
        <f>_xlfn.MAXIFS('Details local delivery'!AA:AA,'Details local delivery'!B:B,A2636)</f>
        <v>0</v>
      </c>
      <c r="M2636" s="96">
        <f>_xlfn.MAXIFS('Details local delivery'!AB:AB,'Details local delivery'!B:B,A2636)</f>
        <v>0</v>
      </c>
      <c r="N2636" s="104" t="e">
        <f t="shared" si="386"/>
        <v>#N/A</v>
      </c>
      <c r="O2636" s="104" t="e">
        <f t="shared" si="387"/>
        <v>#N/A</v>
      </c>
      <c r="P2636" s="99">
        <f t="shared" si="388"/>
        <v>0</v>
      </c>
      <c r="Q2636" s="100">
        <f t="shared" si="389"/>
        <v>0</v>
      </c>
      <c r="R2636" s="105" t="e">
        <f t="shared" si="390"/>
        <v>#DIV/0!</v>
      </c>
      <c r="S2636" s="101" t="e">
        <f t="shared" si="391"/>
        <v>#N/A</v>
      </c>
      <c r="T2636" s="102"/>
      <c r="U2636" s="107"/>
      <c r="V2636" s="5"/>
    </row>
    <row r="2637" spans="1:22" ht="15.6" hidden="1" x14ac:dyDescent="0.3">
      <c r="A2637" s="18"/>
      <c r="B2637" s="92" t="str">
        <f>+IFERROR(VLOOKUP(A2637,'Details local delivery'!B:C,2,0),"-")</f>
        <v>-</v>
      </c>
      <c r="C2637" s="93" t="str">
        <f t="shared" si="385"/>
        <v>-</v>
      </c>
      <c r="D2637" s="94" t="str">
        <f>+IFERROR(VLOOKUP(A2637,'Details local delivery'!B:E,4,0),"-")</f>
        <v>-</v>
      </c>
      <c r="E2637" s="94" t="e">
        <f>VLOOKUP(A2637,'Details local delivery'!B:L,11,0)</f>
        <v>#N/A</v>
      </c>
      <c r="F2637" s="94">
        <f>SUMIFS('Details local delivery'!M:M,'Details local delivery'!G:G,'RECAP Delivery Plan '!A2638)</f>
        <v>0</v>
      </c>
      <c r="G2637" s="94" t="e">
        <f>VLOOKUP(A2637,'Details local delivery'!B:J,9,0)</f>
        <v>#N/A</v>
      </c>
      <c r="H2637" s="95">
        <f>SUMIFS('Details local delivery'!K:K,'Details local delivery'!G:G,'RECAP Delivery Plan '!A2638)</f>
        <v>0</v>
      </c>
      <c r="I2637" s="96">
        <f>SUMIFS('Details local delivery'!Y:Y,'Details local delivery'!B:B,A:A)</f>
        <v>0</v>
      </c>
      <c r="J2637" s="97" t="e">
        <f>AVERAGEIFS('Details local delivery'!W:W,'Details local delivery'!B:B,A2637)</f>
        <v>#DIV/0!</v>
      </c>
      <c r="K2637" s="96">
        <f>_xlfn.MAXIFS('Details local delivery'!Z:Z,'Details local delivery'!B:B,A2637)</f>
        <v>0</v>
      </c>
      <c r="L2637" s="96">
        <f>_xlfn.MAXIFS('Details local delivery'!AA:AA,'Details local delivery'!B:B,A2637)</f>
        <v>0</v>
      </c>
      <c r="M2637" s="96">
        <f>_xlfn.MAXIFS('Details local delivery'!AB:AB,'Details local delivery'!B:B,A2637)</f>
        <v>0</v>
      </c>
      <c r="N2637" s="104" t="e">
        <f t="shared" si="386"/>
        <v>#N/A</v>
      </c>
      <c r="O2637" s="104" t="e">
        <f t="shared" si="387"/>
        <v>#N/A</v>
      </c>
      <c r="P2637" s="99">
        <f t="shared" si="388"/>
        <v>0</v>
      </c>
      <c r="Q2637" s="100">
        <f t="shared" si="389"/>
        <v>0</v>
      </c>
      <c r="R2637" s="105" t="e">
        <f t="shared" si="390"/>
        <v>#DIV/0!</v>
      </c>
      <c r="S2637" s="101" t="e">
        <f t="shared" si="391"/>
        <v>#N/A</v>
      </c>
      <c r="T2637" s="102"/>
      <c r="U2637" s="107"/>
      <c r="V2637" s="5"/>
    </row>
    <row r="2638" spans="1:22" ht="15.6" hidden="1" x14ac:dyDescent="0.3">
      <c r="A2638" s="18"/>
      <c r="B2638" s="92" t="str">
        <f>+IFERROR(VLOOKUP(A2638,'Details local delivery'!B:C,2,0),"-")</f>
        <v>-</v>
      </c>
      <c r="C2638" s="93" t="str">
        <f t="shared" si="385"/>
        <v>-</v>
      </c>
      <c r="D2638" s="94" t="str">
        <f>+IFERROR(VLOOKUP(A2638,'Details local delivery'!B:E,4,0),"-")</f>
        <v>-</v>
      </c>
      <c r="E2638" s="94" t="e">
        <f>VLOOKUP(A2638,'Details local delivery'!B:L,11,0)</f>
        <v>#N/A</v>
      </c>
      <c r="F2638" s="94">
        <f>SUMIFS('Details local delivery'!M:M,'Details local delivery'!G:G,'RECAP Delivery Plan '!A2639)</f>
        <v>0</v>
      </c>
      <c r="G2638" s="94" t="e">
        <f>VLOOKUP(A2638,'Details local delivery'!B:J,9,0)</f>
        <v>#N/A</v>
      </c>
      <c r="H2638" s="95">
        <f>SUMIFS('Details local delivery'!K:K,'Details local delivery'!G:G,'RECAP Delivery Plan '!A2639)</f>
        <v>0</v>
      </c>
      <c r="I2638" s="96">
        <f>SUMIFS('Details local delivery'!Y:Y,'Details local delivery'!B:B,A:A)</f>
        <v>0</v>
      </c>
      <c r="J2638" s="97" t="e">
        <f>AVERAGEIFS('Details local delivery'!W:W,'Details local delivery'!B:B,A2638)</f>
        <v>#DIV/0!</v>
      </c>
      <c r="K2638" s="96">
        <f>_xlfn.MAXIFS('Details local delivery'!Z:Z,'Details local delivery'!B:B,A2638)</f>
        <v>0</v>
      </c>
      <c r="L2638" s="96">
        <f>_xlfn.MAXIFS('Details local delivery'!AA:AA,'Details local delivery'!B:B,A2638)</f>
        <v>0</v>
      </c>
      <c r="M2638" s="96">
        <f>_xlfn.MAXIFS('Details local delivery'!AB:AB,'Details local delivery'!B:B,A2638)</f>
        <v>0</v>
      </c>
      <c r="N2638" s="104" t="e">
        <f t="shared" si="386"/>
        <v>#N/A</v>
      </c>
      <c r="O2638" s="104" t="e">
        <f t="shared" si="387"/>
        <v>#N/A</v>
      </c>
      <c r="P2638" s="99">
        <f t="shared" si="388"/>
        <v>0</v>
      </c>
      <c r="Q2638" s="100">
        <f t="shared" si="389"/>
        <v>0</v>
      </c>
      <c r="R2638" s="105" t="e">
        <f t="shared" si="390"/>
        <v>#DIV/0!</v>
      </c>
      <c r="S2638" s="101" t="e">
        <f t="shared" si="391"/>
        <v>#N/A</v>
      </c>
      <c r="T2638" s="102"/>
      <c r="U2638" s="107"/>
      <c r="V2638" s="5"/>
    </row>
    <row r="2639" spans="1:22" ht="15.6" hidden="1" x14ac:dyDescent="0.3">
      <c r="A2639" s="18"/>
      <c r="B2639" s="92" t="str">
        <f>+IFERROR(VLOOKUP(A2639,'Details local delivery'!B:C,2,0),"-")</f>
        <v>-</v>
      </c>
      <c r="C2639" s="93" t="str">
        <f t="shared" si="385"/>
        <v>-</v>
      </c>
      <c r="D2639" s="94" t="str">
        <f>+IFERROR(VLOOKUP(A2639,'Details local delivery'!B:E,4,0),"-")</f>
        <v>-</v>
      </c>
      <c r="E2639" s="94" t="e">
        <f>VLOOKUP(A2639,'Details local delivery'!B:L,11,0)</f>
        <v>#N/A</v>
      </c>
      <c r="F2639" s="94">
        <f>SUMIFS('Details local delivery'!M:M,'Details local delivery'!G:G,'RECAP Delivery Plan '!A2640)</f>
        <v>0</v>
      </c>
      <c r="G2639" s="94" t="e">
        <f>VLOOKUP(A2639,'Details local delivery'!B:J,9,0)</f>
        <v>#N/A</v>
      </c>
      <c r="H2639" s="95">
        <f>SUMIFS('Details local delivery'!K:K,'Details local delivery'!G:G,'RECAP Delivery Plan '!A2640)</f>
        <v>0</v>
      </c>
      <c r="I2639" s="96">
        <f>SUMIFS('Details local delivery'!Y:Y,'Details local delivery'!B:B,A:A)</f>
        <v>0</v>
      </c>
      <c r="J2639" s="97" t="e">
        <f>AVERAGEIFS('Details local delivery'!W:W,'Details local delivery'!B:B,A2639)</f>
        <v>#DIV/0!</v>
      </c>
      <c r="K2639" s="96">
        <f>_xlfn.MAXIFS('Details local delivery'!Z:Z,'Details local delivery'!B:B,A2639)</f>
        <v>0</v>
      </c>
      <c r="L2639" s="96">
        <f>_xlfn.MAXIFS('Details local delivery'!AA:AA,'Details local delivery'!B:B,A2639)</f>
        <v>0</v>
      </c>
      <c r="M2639" s="96">
        <f>_xlfn.MAXIFS('Details local delivery'!AB:AB,'Details local delivery'!B:B,A2639)</f>
        <v>0</v>
      </c>
      <c r="N2639" s="104" t="e">
        <f t="shared" si="386"/>
        <v>#N/A</v>
      </c>
      <c r="O2639" s="104" t="e">
        <f t="shared" si="387"/>
        <v>#N/A</v>
      </c>
      <c r="P2639" s="99">
        <f t="shared" si="388"/>
        <v>0</v>
      </c>
      <c r="Q2639" s="100">
        <f t="shared" si="389"/>
        <v>0</v>
      </c>
      <c r="R2639" s="105" t="e">
        <f t="shared" si="390"/>
        <v>#DIV/0!</v>
      </c>
      <c r="S2639" s="101" t="e">
        <f t="shared" si="391"/>
        <v>#N/A</v>
      </c>
      <c r="T2639" s="102"/>
      <c r="U2639" s="107"/>
      <c r="V2639" s="5"/>
    </row>
    <row r="2640" spans="1:22" ht="15.6" hidden="1" x14ac:dyDescent="0.3">
      <c r="A2640" s="18"/>
      <c r="B2640" s="92" t="str">
        <f>+IFERROR(VLOOKUP(A2640,'Details local delivery'!B:C,2,0),"-")</f>
        <v>-</v>
      </c>
      <c r="C2640" s="93" t="str">
        <f t="shared" si="385"/>
        <v>-</v>
      </c>
      <c r="D2640" s="94" t="str">
        <f>+IFERROR(VLOOKUP(A2640,'Details local delivery'!B:E,4,0),"-")</f>
        <v>-</v>
      </c>
      <c r="E2640" s="94" t="e">
        <f>VLOOKUP(A2640,'Details local delivery'!B:L,11,0)</f>
        <v>#N/A</v>
      </c>
      <c r="F2640" s="94">
        <f>SUMIFS('Details local delivery'!M:M,'Details local delivery'!G:G,'RECAP Delivery Plan '!A2641)</f>
        <v>0</v>
      </c>
      <c r="G2640" s="94" t="e">
        <f>VLOOKUP(A2640,'Details local delivery'!B:J,9,0)</f>
        <v>#N/A</v>
      </c>
      <c r="H2640" s="95">
        <f>SUMIFS('Details local delivery'!K:K,'Details local delivery'!G:G,'RECAP Delivery Plan '!A2641)</f>
        <v>0</v>
      </c>
      <c r="I2640" s="96">
        <f>SUMIFS('Details local delivery'!Y:Y,'Details local delivery'!B:B,A:A)</f>
        <v>0</v>
      </c>
      <c r="J2640" s="97" t="e">
        <f>AVERAGEIFS('Details local delivery'!W:W,'Details local delivery'!B:B,A2640)</f>
        <v>#DIV/0!</v>
      </c>
      <c r="K2640" s="96">
        <f>_xlfn.MAXIFS('Details local delivery'!Z:Z,'Details local delivery'!B:B,A2640)</f>
        <v>0</v>
      </c>
      <c r="L2640" s="96">
        <f>_xlfn.MAXIFS('Details local delivery'!AA:AA,'Details local delivery'!B:B,A2640)</f>
        <v>0</v>
      </c>
      <c r="M2640" s="96">
        <f>_xlfn.MAXIFS('Details local delivery'!AB:AB,'Details local delivery'!B:B,A2640)</f>
        <v>0</v>
      </c>
      <c r="N2640" s="104" t="e">
        <f t="shared" si="386"/>
        <v>#N/A</v>
      </c>
      <c r="O2640" s="104" t="e">
        <f t="shared" si="387"/>
        <v>#N/A</v>
      </c>
      <c r="P2640" s="99">
        <f t="shared" si="388"/>
        <v>0</v>
      </c>
      <c r="Q2640" s="100">
        <f t="shared" si="389"/>
        <v>0</v>
      </c>
      <c r="R2640" s="105" t="e">
        <f t="shared" si="390"/>
        <v>#DIV/0!</v>
      </c>
      <c r="S2640" s="101" t="e">
        <f t="shared" si="391"/>
        <v>#N/A</v>
      </c>
      <c r="T2640" s="102"/>
      <c r="U2640" s="107"/>
      <c r="V2640" s="5"/>
    </row>
    <row r="2641" spans="1:22" ht="15.6" hidden="1" x14ac:dyDescent="0.3">
      <c r="A2641" s="18"/>
      <c r="B2641" s="92" t="str">
        <f>+IFERROR(VLOOKUP(A2641,'Details local delivery'!B:C,2,0),"-")</f>
        <v>-</v>
      </c>
      <c r="C2641" s="93" t="str">
        <f t="shared" si="385"/>
        <v>-</v>
      </c>
      <c r="D2641" s="94" t="str">
        <f>+IFERROR(VLOOKUP(A2641,'Details local delivery'!B:E,4,0),"-")</f>
        <v>-</v>
      </c>
      <c r="E2641" s="94" t="e">
        <f>VLOOKUP(A2641,'Details local delivery'!B:L,11,0)</f>
        <v>#N/A</v>
      </c>
      <c r="F2641" s="94">
        <f>SUMIFS('Details local delivery'!M:M,'Details local delivery'!G:G,'RECAP Delivery Plan '!A2642)</f>
        <v>0</v>
      </c>
      <c r="G2641" s="94" t="e">
        <f>VLOOKUP(A2641,'Details local delivery'!B:J,9,0)</f>
        <v>#N/A</v>
      </c>
      <c r="H2641" s="95">
        <f>SUMIFS('Details local delivery'!K:K,'Details local delivery'!G:G,'RECAP Delivery Plan '!A2642)</f>
        <v>0</v>
      </c>
      <c r="I2641" s="96">
        <f>SUMIFS('Details local delivery'!Y:Y,'Details local delivery'!B:B,A:A)</f>
        <v>0</v>
      </c>
      <c r="J2641" s="97" t="e">
        <f>AVERAGEIFS('Details local delivery'!W:W,'Details local delivery'!B:B,A2641)</f>
        <v>#DIV/0!</v>
      </c>
      <c r="K2641" s="96">
        <f>_xlfn.MAXIFS('Details local delivery'!Z:Z,'Details local delivery'!B:B,A2641)</f>
        <v>0</v>
      </c>
      <c r="L2641" s="96">
        <f>_xlfn.MAXIFS('Details local delivery'!AA:AA,'Details local delivery'!B:B,A2641)</f>
        <v>0</v>
      </c>
      <c r="M2641" s="96">
        <f>_xlfn.MAXIFS('Details local delivery'!AB:AB,'Details local delivery'!B:B,A2641)</f>
        <v>0</v>
      </c>
      <c r="N2641" s="104" t="e">
        <f t="shared" si="386"/>
        <v>#N/A</v>
      </c>
      <c r="O2641" s="104" t="e">
        <f t="shared" si="387"/>
        <v>#N/A</v>
      </c>
      <c r="P2641" s="99">
        <f t="shared" si="388"/>
        <v>0</v>
      </c>
      <c r="Q2641" s="100">
        <f t="shared" si="389"/>
        <v>0</v>
      </c>
      <c r="R2641" s="105" t="e">
        <f t="shared" si="390"/>
        <v>#DIV/0!</v>
      </c>
      <c r="S2641" s="101" t="e">
        <f t="shared" si="391"/>
        <v>#N/A</v>
      </c>
      <c r="T2641" s="102"/>
      <c r="U2641" s="107"/>
      <c r="V2641" s="5"/>
    </row>
    <row r="2642" spans="1:22" ht="15.6" hidden="1" x14ac:dyDescent="0.3">
      <c r="A2642" s="18"/>
      <c r="B2642" s="92" t="str">
        <f>+IFERROR(VLOOKUP(A2642,'Details local delivery'!B:C,2,0),"-")</f>
        <v>-</v>
      </c>
      <c r="C2642" s="93" t="str">
        <f t="shared" si="385"/>
        <v>-</v>
      </c>
      <c r="D2642" s="94" t="str">
        <f>+IFERROR(VLOOKUP(A2642,'Details local delivery'!B:E,4,0),"-")</f>
        <v>-</v>
      </c>
      <c r="E2642" s="94" t="e">
        <f>VLOOKUP(A2642,'Details local delivery'!B:L,11,0)</f>
        <v>#N/A</v>
      </c>
      <c r="F2642" s="94">
        <f>SUMIFS('Details local delivery'!M:M,'Details local delivery'!G:G,'RECAP Delivery Plan '!A2643)</f>
        <v>0</v>
      </c>
      <c r="G2642" s="94" t="e">
        <f>VLOOKUP(A2642,'Details local delivery'!B:J,9,0)</f>
        <v>#N/A</v>
      </c>
      <c r="H2642" s="95">
        <f>SUMIFS('Details local delivery'!K:K,'Details local delivery'!G:G,'RECAP Delivery Plan '!A2643)</f>
        <v>0</v>
      </c>
      <c r="I2642" s="96">
        <f>SUMIFS('Details local delivery'!Y:Y,'Details local delivery'!B:B,A:A)</f>
        <v>0</v>
      </c>
      <c r="J2642" s="97" t="e">
        <f>AVERAGEIFS('Details local delivery'!W:W,'Details local delivery'!B:B,A2642)</f>
        <v>#DIV/0!</v>
      </c>
      <c r="K2642" s="96">
        <f>_xlfn.MAXIFS('Details local delivery'!Z:Z,'Details local delivery'!B:B,A2642)</f>
        <v>0</v>
      </c>
      <c r="L2642" s="96">
        <f>_xlfn.MAXIFS('Details local delivery'!AA:AA,'Details local delivery'!B:B,A2642)</f>
        <v>0</v>
      </c>
      <c r="M2642" s="96">
        <f>_xlfn.MAXIFS('Details local delivery'!AB:AB,'Details local delivery'!B:B,A2642)</f>
        <v>0</v>
      </c>
      <c r="N2642" s="104" t="e">
        <f t="shared" si="386"/>
        <v>#N/A</v>
      </c>
      <c r="O2642" s="104" t="e">
        <f t="shared" si="387"/>
        <v>#N/A</v>
      </c>
      <c r="P2642" s="99">
        <f t="shared" si="388"/>
        <v>0</v>
      </c>
      <c r="Q2642" s="100">
        <f t="shared" si="389"/>
        <v>0</v>
      </c>
      <c r="R2642" s="105" t="e">
        <f t="shared" si="390"/>
        <v>#DIV/0!</v>
      </c>
      <c r="S2642" s="101" t="e">
        <f t="shared" si="391"/>
        <v>#N/A</v>
      </c>
      <c r="T2642" s="102"/>
      <c r="U2642" s="107"/>
      <c r="V2642" s="5"/>
    </row>
    <row r="2643" spans="1:22" ht="15.6" hidden="1" x14ac:dyDescent="0.3">
      <c r="A2643" s="18"/>
      <c r="B2643" s="92" t="str">
        <f>+IFERROR(VLOOKUP(A2643,'Details local delivery'!B:C,2,0),"-")</f>
        <v>-</v>
      </c>
      <c r="C2643" s="93" t="str">
        <f t="shared" si="385"/>
        <v>-</v>
      </c>
      <c r="D2643" s="94" t="str">
        <f>+IFERROR(VLOOKUP(A2643,'Details local delivery'!B:E,4,0),"-")</f>
        <v>-</v>
      </c>
      <c r="E2643" s="94" t="e">
        <f>VLOOKUP(A2643,'Details local delivery'!B:L,11,0)</f>
        <v>#N/A</v>
      </c>
      <c r="F2643" s="94">
        <v>3</v>
      </c>
      <c r="G2643" s="94" t="e">
        <f>VLOOKUP(A2643,'Details local delivery'!B:J,9,0)</f>
        <v>#N/A</v>
      </c>
      <c r="H2643" s="95">
        <v>927</v>
      </c>
      <c r="I2643" s="96">
        <f>SUMIFS('Details local delivery'!Y:Y,'Details local delivery'!B:B,A:A)</f>
        <v>0</v>
      </c>
      <c r="J2643" s="97" t="e">
        <f>AVERAGEIFS('Details local delivery'!W:W,'Details local delivery'!B:B,A2643)</f>
        <v>#DIV/0!</v>
      </c>
      <c r="K2643" s="96">
        <f>_xlfn.MAXIFS('Details local delivery'!Z:Z,'Details local delivery'!B:B,A2643)</f>
        <v>0</v>
      </c>
      <c r="L2643" s="96">
        <f>_xlfn.MAXIFS('Details local delivery'!AA:AA,'Details local delivery'!B:B,A2643)</f>
        <v>0</v>
      </c>
      <c r="M2643" s="96">
        <f>_xlfn.MAXIFS('Details local delivery'!AB:AB,'Details local delivery'!B:B,A2643)</f>
        <v>0</v>
      </c>
      <c r="N2643" s="104" t="e">
        <f t="shared" si="386"/>
        <v>#N/A</v>
      </c>
      <c r="O2643" s="104" t="e">
        <f t="shared" si="387"/>
        <v>#N/A</v>
      </c>
      <c r="P2643" s="99">
        <f t="shared" si="388"/>
        <v>0</v>
      </c>
      <c r="Q2643" s="100">
        <f t="shared" si="389"/>
        <v>0</v>
      </c>
      <c r="R2643" s="105" t="e">
        <f t="shared" si="390"/>
        <v>#DIV/0!</v>
      </c>
      <c r="S2643" s="101" t="e">
        <f t="shared" si="391"/>
        <v>#N/A</v>
      </c>
      <c r="T2643" s="102"/>
      <c r="U2643" s="107"/>
      <c r="V2643" s="5"/>
    </row>
    <row r="2644" spans="1:22" ht="15.6" hidden="1" x14ac:dyDescent="0.3">
      <c r="A2644" s="18"/>
      <c r="B2644" s="92" t="str">
        <f>+IFERROR(VLOOKUP(A2644,'Details local delivery'!B:C,2,0),"-")</f>
        <v>-</v>
      </c>
      <c r="C2644" s="93" t="str">
        <f t="shared" si="385"/>
        <v>-</v>
      </c>
      <c r="D2644" s="94" t="str">
        <f>+IFERROR(VLOOKUP(A2644,'Details local delivery'!B:E,4,0),"-")</f>
        <v>-</v>
      </c>
      <c r="E2644" s="94" t="e">
        <f>VLOOKUP(A2644,'Details local delivery'!B:L,11,0)</f>
        <v>#N/A</v>
      </c>
      <c r="F2644" s="94">
        <f>SUMIFS('Details local delivery'!M:M,'Details local delivery'!G:G,'RECAP Delivery Plan '!A2645)</f>
        <v>0</v>
      </c>
      <c r="G2644" s="94" t="e">
        <f>VLOOKUP(A2644,'Details local delivery'!B:J,9,0)</f>
        <v>#N/A</v>
      </c>
      <c r="H2644" s="95">
        <f>SUMIFS('Details local delivery'!K:K,'Details local delivery'!G:G,'RECAP Delivery Plan '!A2645)</f>
        <v>0</v>
      </c>
      <c r="I2644" s="96">
        <f>SUMIFS('Details local delivery'!Y:Y,'Details local delivery'!B:B,A:A)</f>
        <v>0</v>
      </c>
      <c r="J2644" s="97" t="e">
        <f>AVERAGEIFS('Details local delivery'!W:W,'Details local delivery'!B:B,A2644)</f>
        <v>#DIV/0!</v>
      </c>
      <c r="K2644" s="96">
        <f>_xlfn.MAXIFS('Details local delivery'!Z:Z,'Details local delivery'!B:B,A2644)</f>
        <v>0</v>
      </c>
      <c r="L2644" s="96">
        <f>_xlfn.MAXIFS('Details local delivery'!AA:AA,'Details local delivery'!B:B,A2644)</f>
        <v>0</v>
      </c>
      <c r="M2644" s="96">
        <f>_xlfn.MAXIFS('Details local delivery'!AB:AB,'Details local delivery'!B:B,A2644)</f>
        <v>0</v>
      </c>
      <c r="N2644" s="104" t="e">
        <f t="shared" si="386"/>
        <v>#N/A</v>
      </c>
      <c r="O2644" s="104" t="e">
        <f t="shared" si="387"/>
        <v>#N/A</v>
      </c>
      <c r="P2644" s="99">
        <f t="shared" si="388"/>
        <v>0</v>
      </c>
      <c r="Q2644" s="100">
        <f t="shared" si="389"/>
        <v>0</v>
      </c>
      <c r="R2644" s="105" t="e">
        <f t="shared" si="390"/>
        <v>#DIV/0!</v>
      </c>
      <c r="S2644" s="101" t="e">
        <f t="shared" si="391"/>
        <v>#N/A</v>
      </c>
      <c r="T2644" s="102"/>
      <c r="U2644" s="107"/>
      <c r="V2644" s="5"/>
    </row>
    <row r="2645" spans="1:22" ht="15.6" hidden="1" x14ac:dyDescent="0.3">
      <c r="A2645" s="18"/>
      <c r="B2645" s="92" t="str">
        <f>+IFERROR(VLOOKUP(A2645,'Details local delivery'!B:C,2,0),"-")</f>
        <v>-</v>
      </c>
      <c r="C2645" s="93" t="str">
        <f t="shared" si="385"/>
        <v>-</v>
      </c>
      <c r="D2645" s="94" t="str">
        <f>+IFERROR(VLOOKUP(A2645,'Details local delivery'!B:E,4,0),"-")</f>
        <v>-</v>
      </c>
      <c r="E2645" s="94" t="e">
        <f>VLOOKUP(A2645,'Details local delivery'!B:L,11,0)</f>
        <v>#N/A</v>
      </c>
      <c r="F2645" s="94">
        <f>SUMIFS('Details local delivery'!M:M,'Details local delivery'!G:G,'RECAP Delivery Plan '!A2646)</f>
        <v>0</v>
      </c>
      <c r="G2645" s="94" t="e">
        <f>VLOOKUP(A2645,'Details local delivery'!B:J,9,0)</f>
        <v>#N/A</v>
      </c>
      <c r="H2645" s="95">
        <f>SUMIFS('Details local delivery'!K:K,'Details local delivery'!G:G,'RECAP Delivery Plan '!A2646)</f>
        <v>0</v>
      </c>
      <c r="I2645" s="96">
        <f>SUMIFS('Details local delivery'!Y:Y,'Details local delivery'!B:B,A:A)</f>
        <v>0</v>
      </c>
      <c r="J2645" s="97" t="e">
        <f>AVERAGEIFS('Details local delivery'!W:W,'Details local delivery'!B:B,A2645)</f>
        <v>#DIV/0!</v>
      </c>
      <c r="K2645" s="96">
        <f>_xlfn.MAXIFS('Details local delivery'!Z:Z,'Details local delivery'!B:B,A2645)</f>
        <v>0</v>
      </c>
      <c r="L2645" s="96">
        <f>_xlfn.MAXIFS('Details local delivery'!AA:AA,'Details local delivery'!B:B,A2645)</f>
        <v>0</v>
      </c>
      <c r="M2645" s="96">
        <f>_xlfn.MAXIFS('Details local delivery'!AB:AB,'Details local delivery'!B:B,A2645)</f>
        <v>0</v>
      </c>
      <c r="N2645" s="104" t="e">
        <f t="shared" si="386"/>
        <v>#N/A</v>
      </c>
      <c r="O2645" s="104" t="e">
        <f t="shared" si="387"/>
        <v>#N/A</v>
      </c>
      <c r="P2645" s="99">
        <f t="shared" si="388"/>
        <v>0</v>
      </c>
      <c r="Q2645" s="100">
        <f t="shared" si="389"/>
        <v>0</v>
      </c>
      <c r="R2645" s="105" t="e">
        <f t="shared" si="390"/>
        <v>#DIV/0!</v>
      </c>
      <c r="S2645" s="101" t="e">
        <f t="shared" si="391"/>
        <v>#N/A</v>
      </c>
      <c r="T2645" s="102"/>
      <c r="U2645" s="107"/>
      <c r="V2645" s="5"/>
    </row>
    <row r="2646" spans="1:22" ht="15.6" hidden="1" x14ac:dyDescent="0.3">
      <c r="A2646" s="18"/>
      <c r="B2646" s="92" t="str">
        <f>+IFERROR(VLOOKUP(A2646,'Details local delivery'!B:C,2,0),"-")</f>
        <v>-</v>
      </c>
      <c r="C2646" s="93" t="str">
        <f t="shared" si="385"/>
        <v>-</v>
      </c>
      <c r="D2646" s="94" t="str">
        <f>+IFERROR(VLOOKUP(A2646,'Details local delivery'!B:E,4,0),"-")</f>
        <v>-</v>
      </c>
      <c r="E2646" s="94" t="e">
        <f>VLOOKUP(A2646,'Details local delivery'!B:L,11,0)</f>
        <v>#N/A</v>
      </c>
      <c r="F2646" s="94">
        <f>SUMIFS('Details local delivery'!M:M,'Details local delivery'!G:G,'RECAP Delivery Plan '!A2647)</f>
        <v>0</v>
      </c>
      <c r="G2646" s="94" t="e">
        <f>VLOOKUP(A2646,'Details local delivery'!B:J,9,0)</f>
        <v>#N/A</v>
      </c>
      <c r="H2646" s="95">
        <f>SUMIFS('Details local delivery'!K:K,'Details local delivery'!G:G,'RECAP Delivery Plan '!A2647)</f>
        <v>0</v>
      </c>
      <c r="I2646" s="96">
        <f>SUMIFS('Details local delivery'!Y:Y,'Details local delivery'!B:B,A:A)</f>
        <v>0</v>
      </c>
      <c r="J2646" s="97" t="e">
        <f>AVERAGEIFS('Details local delivery'!W:W,'Details local delivery'!B:B,A2646)</f>
        <v>#DIV/0!</v>
      </c>
      <c r="K2646" s="96">
        <f>_xlfn.MAXIFS('Details local delivery'!Z:Z,'Details local delivery'!B:B,A2646)</f>
        <v>0</v>
      </c>
      <c r="L2646" s="96">
        <f>_xlfn.MAXIFS('Details local delivery'!AA:AA,'Details local delivery'!B:B,A2646)</f>
        <v>0</v>
      </c>
      <c r="M2646" s="96">
        <f>_xlfn.MAXIFS('Details local delivery'!AB:AB,'Details local delivery'!B:B,A2646)</f>
        <v>0</v>
      </c>
      <c r="N2646" s="104" t="e">
        <f t="shared" si="386"/>
        <v>#N/A</v>
      </c>
      <c r="O2646" s="104" t="e">
        <f t="shared" si="387"/>
        <v>#N/A</v>
      </c>
      <c r="P2646" s="99">
        <f t="shared" si="388"/>
        <v>0</v>
      </c>
      <c r="Q2646" s="100">
        <f t="shared" si="389"/>
        <v>0</v>
      </c>
      <c r="R2646" s="105" t="e">
        <f t="shared" si="390"/>
        <v>#DIV/0!</v>
      </c>
      <c r="S2646" s="101" t="e">
        <f t="shared" si="391"/>
        <v>#N/A</v>
      </c>
      <c r="T2646" s="102"/>
      <c r="U2646" s="107"/>
      <c r="V2646" s="5"/>
    </row>
    <row r="2647" spans="1:22" ht="15.6" hidden="1" x14ac:dyDescent="0.3">
      <c r="A2647" s="18"/>
      <c r="B2647" s="92" t="str">
        <f>+IFERROR(VLOOKUP(A2647,'Details local delivery'!B:C,2,0),"-")</f>
        <v>-</v>
      </c>
      <c r="C2647" s="93" t="str">
        <f t="shared" si="385"/>
        <v>-</v>
      </c>
      <c r="D2647" s="94" t="str">
        <f>+IFERROR(VLOOKUP(A2647,'Details local delivery'!B:E,4,0),"-")</f>
        <v>-</v>
      </c>
      <c r="E2647" s="94" t="e">
        <f>VLOOKUP(A2647,'Details local delivery'!B:L,11,0)</f>
        <v>#N/A</v>
      </c>
      <c r="F2647" s="94">
        <f>SUMIFS('Details local delivery'!M:M,'Details local delivery'!G:G,'RECAP Delivery Plan '!A2648)</f>
        <v>0</v>
      </c>
      <c r="G2647" s="94" t="e">
        <f>VLOOKUP(A2647,'Details local delivery'!B:J,9,0)</f>
        <v>#N/A</v>
      </c>
      <c r="H2647" s="95">
        <f>SUMIFS('Details local delivery'!K:K,'Details local delivery'!G:G,'RECAP Delivery Plan '!A2648)</f>
        <v>0</v>
      </c>
      <c r="I2647" s="96">
        <f>SUMIFS('Details local delivery'!Y:Y,'Details local delivery'!B:B,A:A)</f>
        <v>0</v>
      </c>
      <c r="J2647" s="97" t="e">
        <f>AVERAGEIFS('Details local delivery'!W:W,'Details local delivery'!B:B,A2647)</f>
        <v>#DIV/0!</v>
      </c>
      <c r="K2647" s="96">
        <f>_xlfn.MAXIFS('Details local delivery'!Z:Z,'Details local delivery'!B:B,A2647)</f>
        <v>0</v>
      </c>
      <c r="L2647" s="96">
        <f>_xlfn.MAXIFS('Details local delivery'!AA:AA,'Details local delivery'!B:B,A2647)</f>
        <v>0</v>
      </c>
      <c r="M2647" s="96">
        <f>_xlfn.MAXIFS('Details local delivery'!AB:AB,'Details local delivery'!B:B,A2647)</f>
        <v>0</v>
      </c>
      <c r="N2647" s="104" t="e">
        <f t="shared" si="386"/>
        <v>#N/A</v>
      </c>
      <c r="O2647" s="104" t="e">
        <f t="shared" si="387"/>
        <v>#N/A</v>
      </c>
      <c r="P2647" s="99">
        <f t="shared" si="388"/>
        <v>0</v>
      </c>
      <c r="Q2647" s="100">
        <f t="shared" si="389"/>
        <v>0</v>
      </c>
      <c r="R2647" s="105" t="e">
        <f t="shared" si="390"/>
        <v>#DIV/0!</v>
      </c>
      <c r="S2647" s="101" t="e">
        <f t="shared" si="391"/>
        <v>#N/A</v>
      </c>
      <c r="T2647" s="102"/>
      <c r="U2647" s="107"/>
      <c r="V2647" s="5"/>
    </row>
    <row r="2648" spans="1:22" ht="15.6" hidden="1" x14ac:dyDescent="0.3">
      <c r="A2648" s="18"/>
      <c r="B2648" s="92" t="str">
        <f>+IFERROR(VLOOKUP(A2648,'Details local delivery'!B:C,2,0),"-")</f>
        <v>-</v>
      </c>
      <c r="C2648" s="93" t="str">
        <f t="shared" si="385"/>
        <v>-</v>
      </c>
      <c r="D2648" s="94" t="str">
        <f>+IFERROR(VLOOKUP(A2648,'Details local delivery'!B:E,4,0),"-")</f>
        <v>-</v>
      </c>
      <c r="E2648" s="94" t="e">
        <f>VLOOKUP(A2648,'Details local delivery'!B:L,11,0)</f>
        <v>#N/A</v>
      </c>
      <c r="F2648" s="94">
        <f>SUMIFS('Details local delivery'!M:M,'Details local delivery'!G:G,'RECAP Delivery Plan '!A2649)</f>
        <v>0</v>
      </c>
      <c r="G2648" s="94" t="e">
        <f>VLOOKUP(A2648,'Details local delivery'!B:J,9,0)</f>
        <v>#N/A</v>
      </c>
      <c r="H2648" s="95">
        <f>SUMIFS('Details local delivery'!K:K,'Details local delivery'!G:G,'RECAP Delivery Plan '!A2649)</f>
        <v>0</v>
      </c>
      <c r="I2648" s="96">
        <f>SUMIFS('Details local delivery'!Y:Y,'Details local delivery'!B:B,A:A)</f>
        <v>0</v>
      </c>
      <c r="J2648" s="97" t="e">
        <f>AVERAGEIFS('Details local delivery'!W:W,'Details local delivery'!B:B,A2648)</f>
        <v>#DIV/0!</v>
      </c>
      <c r="K2648" s="96">
        <f>_xlfn.MAXIFS('Details local delivery'!Z:Z,'Details local delivery'!B:B,A2648)</f>
        <v>0</v>
      </c>
      <c r="L2648" s="96">
        <f>_xlfn.MAXIFS('Details local delivery'!AA:AA,'Details local delivery'!B:B,A2648)</f>
        <v>0</v>
      </c>
      <c r="M2648" s="96">
        <f>_xlfn.MAXIFS('Details local delivery'!AB:AB,'Details local delivery'!B:B,A2648)</f>
        <v>0</v>
      </c>
      <c r="N2648" s="104" t="e">
        <f t="shared" si="386"/>
        <v>#N/A</v>
      </c>
      <c r="O2648" s="104" t="e">
        <f t="shared" si="387"/>
        <v>#N/A</v>
      </c>
      <c r="P2648" s="99">
        <f t="shared" si="388"/>
        <v>0</v>
      </c>
      <c r="Q2648" s="100">
        <f t="shared" si="389"/>
        <v>0</v>
      </c>
      <c r="R2648" s="105" t="e">
        <f t="shared" si="390"/>
        <v>#DIV/0!</v>
      </c>
      <c r="S2648" s="101" t="e">
        <f t="shared" si="391"/>
        <v>#N/A</v>
      </c>
      <c r="T2648" s="102"/>
      <c r="U2648" s="107"/>
      <c r="V2648" s="5"/>
    </row>
    <row r="2649" spans="1:22" ht="15.6" hidden="1" x14ac:dyDescent="0.3">
      <c r="A2649" s="18"/>
      <c r="B2649" s="92" t="str">
        <f>+IFERROR(VLOOKUP(A2649,'Details local delivery'!B:C,2,0),"-")</f>
        <v>-</v>
      </c>
      <c r="C2649" s="93" t="str">
        <f t="shared" si="385"/>
        <v>-</v>
      </c>
      <c r="D2649" s="94" t="str">
        <f>+IFERROR(VLOOKUP(A2649,'Details local delivery'!B:E,4,0),"-")</f>
        <v>-</v>
      </c>
      <c r="E2649" s="94" t="e">
        <f>VLOOKUP(A2649,'Details local delivery'!B:L,11,0)</f>
        <v>#N/A</v>
      </c>
      <c r="F2649" s="94">
        <f>SUMIFS('Details local delivery'!M:M,'Details local delivery'!G:G,'RECAP Delivery Plan '!A2650)</f>
        <v>0</v>
      </c>
      <c r="G2649" s="94" t="e">
        <f>VLOOKUP(A2649,'Details local delivery'!B:J,9,0)</f>
        <v>#N/A</v>
      </c>
      <c r="H2649" s="95">
        <f>SUMIFS('Details local delivery'!K:K,'Details local delivery'!G:G,'RECAP Delivery Plan '!A2650)</f>
        <v>0</v>
      </c>
      <c r="I2649" s="96">
        <f>SUMIFS('Details local delivery'!Y:Y,'Details local delivery'!B:B,A:A)</f>
        <v>0</v>
      </c>
      <c r="J2649" s="97" t="e">
        <f>AVERAGEIFS('Details local delivery'!W:W,'Details local delivery'!B:B,A2649)</f>
        <v>#DIV/0!</v>
      </c>
      <c r="K2649" s="96">
        <f>_xlfn.MAXIFS('Details local delivery'!Z:Z,'Details local delivery'!B:B,A2649)</f>
        <v>0</v>
      </c>
      <c r="L2649" s="96">
        <f>_xlfn.MAXIFS('Details local delivery'!AA:AA,'Details local delivery'!B:B,A2649)</f>
        <v>0</v>
      </c>
      <c r="M2649" s="96">
        <f>_xlfn.MAXIFS('Details local delivery'!AB:AB,'Details local delivery'!B:B,A2649)</f>
        <v>0</v>
      </c>
      <c r="N2649" s="104" t="e">
        <f t="shared" si="386"/>
        <v>#N/A</v>
      </c>
      <c r="O2649" s="104" t="e">
        <f t="shared" si="387"/>
        <v>#N/A</v>
      </c>
      <c r="P2649" s="99">
        <f t="shared" si="388"/>
        <v>0</v>
      </c>
      <c r="Q2649" s="100">
        <f t="shared" si="389"/>
        <v>0</v>
      </c>
      <c r="R2649" s="105" t="e">
        <f t="shared" si="390"/>
        <v>#DIV/0!</v>
      </c>
      <c r="S2649" s="101" t="e">
        <f t="shared" si="391"/>
        <v>#N/A</v>
      </c>
      <c r="T2649" s="102"/>
      <c r="U2649" s="107"/>
      <c r="V2649" s="5"/>
    </row>
    <row r="2650" spans="1:22" ht="15.6" hidden="1" x14ac:dyDescent="0.3">
      <c r="A2650" s="18"/>
      <c r="B2650" s="92" t="str">
        <f>+IFERROR(VLOOKUP(A2650,'Details local delivery'!B:C,2,0),"-")</f>
        <v>-</v>
      </c>
      <c r="C2650" s="93" t="str">
        <f t="shared" si="385"/>
        <v>-</v>
      </c>
      <c r="D2650" s="94" t="str">
        <f>+IFERROR(VLOOKUP(A2650,'Details local delivery'!B:E,4,0),"-")</f>
        <v>-</v>
      </c>
      <c r="E2650" s="94" t="e">
        <f>VLOOKUP(A2650,'Details local delivery'!B:L,11,0)</f>
        <v>#N/A</v>
      </c>
      <c r="F2650" s="94">
        <v>14</v>
      </c>
      <c r="G2650" s="94" t="e">
        <f>VLOOKUP(A2650,'Details local delivery'!B:J,9,0)</f>
        <v>#N/A</v>
      </c>
      <c r="H2650" s="95">
        <v>8500</v>
      </c>
      <c r="I2650" s="96">
        <f>SUMIFS('Details local delivery'!Y:Y,'Details local delivery'!B:B,A:A)</f>
        <v>0</v>
      </c>
      <c r="J2650" s="97" t="e">
        <f>AVERAGEIFS('Details local delivery'!W:W,'Details local delivery'!B:B,A2650)</f>
        <v>#DIV/0!</v>
      </c>
      <c r="K2650" s="96">
        <f>_xlfn.MAXIFS('Details local delivery'!Z:Z,'Details local delivery'!B:B,A2650)</f>
        <v>0</v>
      </c>
      <c r="L2650" s="96">
        <f>_xlfn.MAXIFS('Details local delivery'!AA:AA,'Details local delivery'!B:B,A2650)</f>
        <v>0</v>
      </c>
      <c r="M2650" s="96">
        <f>_xlfn.MAXIFS('Details local delivery'!AB:AB,'Details local delivery'!B:B,A2650)</f>
        <v>0</v>
      </c>
      <c r="N2650" s="104" t="e">
        <f t="shared" si="386"/>
        <v>#N/A</v>
      </c>
      <c r="O2650" s="104" t="e">
        <f t="shared" si="387"/>
        <v>#N/A</v>
      </c>
      <c r="P2650" s="99">
        <f t="shared" si="388"/>
        <v>0</v>
      </c>
      <c r="Q2650" s="100">
        <f t="shared" si="389"/>
        <v>0</v>
      </c>
      <c r="R2650" s="105" t="e">
        <f t="shared" si="390"/>
        <v>#DIV/0!</v>
      </c>
      <c r="S2650" s="101" t="e">
        <f t="shared" si="391"/>
        <v>#N/A</v>
      </c>
      <c r="T2650" s="102"/>
      <c r="U2650" s="107"/>
      <c r="V2650" s="5"/>
    </row>
    <row r="2651" spans="1:22" ht="15.6" hidden="1" x14ac:dyDescent="0.3">
      <c r="A2651" s="18"/>
      <c r="B2651" s="92" t="str">
        <f>+IFERROR(VLOOKUP(A2651,'Details local delivery'!B:C,2,0),"-")</f>
        <v>-</v>
      </c>
      <c r="C2651" s="93" t="str">
        <f t="shared" si="385"/>
        <v>-</v>
      </c>
      <c r="D2651" s="94" t="str">
        <f>+IFERROR(VLOOKUP(A2651,'Details local delivery'!B:E,4,0),"-")</f>
        <v>-</v>
      </c>
      <c r="E2651" s="94" t="e">
        <f>VLOOKUP(A2651,'Details local delivery'!B:L,11,0)</f>
        <v>#N/A</v>
      </c>
      <c r="F2651" s="94">
        <f>SUMIFS('Details local delivery'!M:M,'Details local delivery'!G:G,'RECAP Delivery Plan '!A2652)</f>
        <v>0</v>
      </c>
      <c r="G2651" s="94" t="e">
        <f>VLOOKUP(A2651,'Details local delivery'!B:J,9,0)</f>
        <v>#N/A</v>
      </c>
      <c r="H2651" s="95">
        <f>SUMIFS('Details local delivery'!K:K,'Details local delivery'!G:G,'RECAP Delivery Plan '!A2652)</f>
        <v>0</v>
      </c>
      <c r="I2651" s="96">
        <f>SUMIFS('Details local delivery'!Y:Y,'Details local delivery'!B:B,A:A)</f>
        <v>0</v>
      </c>
      <c r="J2651" s="97" t="e">
        <f>AVERAGEIFS('Details local delivery'!W:W,'Details local delivery'!B:B,A2651)</f>
        <v>#DIV/0!</v>
      </c>
      <c r="K2651" s="96">
        <f>_xlfn.MAXIFS('Details local delivery'!Z:Z,'Details local delivery'!B:B,A2651)</f>
        <v>0</v>
      </c>
      <c r="L2651" s="96">
        <f>_xlfn.MAXIFS('Details local delivery'!AA:AA,'Details local delivery'!B:B,A2651)</f>
        <v>0</v>
      </c>
      <c r="M2651" s="96">
        <f>_xlfn.MAXIFS('Details local delivery'!AB:AB,'Details local delivery'!B:B,A2651)</f>
        <v>0</v>
      </c>
      <c r="N2651" s="104" t="e">
        <f t="shared" si="386"/>
        <v>#N/A</v>
      </c>
      <c r="O2651" s="104" t="e">
        <f t="shared" si="387"/>
        <v>#N/A</v>
      </c>
      <c r="P2651" s="99">
        <f t="shared" si="388"/>
        <v>0</v>
      </c>
      <c r="Q2651" s="100">
        <f t="shared" si="389"/>
        <v>0</v>
      </c>
      <c r="R2651" s="105" t="e">
        <f t="shared" si="390"/>
        <v>#DIV/0!</v>
      </c>
      <c r="S2651" s="101" t="e">
        <f t="shared" si="391"/>
        <v>#N/A</v>
      </c>
      <c r="T2651" s="102"/>
      <c r="U2651" s="107"/>
      <c r="V2651" s="5"/>
    </row>
    <row r="2652" spans="1:22" ht="15.6" hidden="1" x14ac:dyDescent="0.3">
      <c r="A2652" s="18"/>
      <c r="B2652" s="92" t="str">
        <f>+IFERROR(VLOOKUP(A2652,'Details local delivery'!B:C,2,0),"-")</f>
        <v>-</v>
      </c>
      <c r="C2652" s="93" t="str">
        <f t="shared" si="385"/>
        <v>-</v>
      </c>
      <c r="D2652" s="94" t="str">
        <f>+IFERROR(VLOOKUP(A2652,'Details local delivery'!B:E,4,0),"-")</f>
        <v>-</v>
      </c>
      <c r="E2652" s="94" t="e">
        <f>VLOOKUP(A2652,'Details local delivery'!B:L,11,0)</f>
        <v>#N/A</v>
      </c>
      <c r="F2652" s="94">
        <f>SUMIFS('Details local delivery'!M:M,'Details local delivery'!G:G,'RECAP Delivery Plan '!A2653)</f>
        <v>0</v>
      </c>
      <c r="G2652" s="94" t="e">
        <f>VLOOKUP(A2652,'Details local delivery'!B:J,9,0)</f>
        <v>#N/A</v>
      </c>
      <c r="H2652" s="95">
        <f>SUMIFS('Details local delivery'!K:K,'Details local delivery'!G:G,'RECAP Delivery Plan '!A2653)</f>
        <v>0</v>
      </c>
      <c r="I2652" s="96">
        <f>SUMIFS('Details local delivery'!Y:Y,'Details local delivery'!B:B,A:A)</f>
        <v>0</v>
      </c>
      <c r="J2652" s="97" t="e">
        <f>AVERAGEIFS('Details local delivery'!W:W,'Details local delivery'!B:B,A2652)</f>
        <v>#DIV/0!</v>
      </c>
      <c r="K2652" s="96">
        <f>_xlfn.MAXIFS('Details local delivery'!Z:Z,'Details local delivery'!B:B,A2652)</f>
        <v>0</v>
      </c>
      <c r="L2652" s="96">
        <f>_xlfn.MAXIFS('Details local delivery'!AA:AA,'Details local delivery'!B:B,A2652)</f>
        <v>0</v>
      </c>
      <c r="M2652" s="96">
        <f>_xlfn.MAXIFS('Details local delivery'!AB:AB,'Details local delivery'!B:B,A2652)</f>
        <v>0</v>
      </c>
      <c r="N2652" s="104" t="e">
        <f t="shared" si="386"/>
        <v>#N/A</v>
      </c>
      <c r="O2652" s="104" t="e">
        <f t="shared" si="387"/>
        <v>#N/A</v>
      </c>
      <c r="P2652" s="99">
        <f t="shared" si="388"/>
        <v>0</v>
      </c>
      <c r="Q2652" s="100">
        <f t="shared" si="389"/>
        <v>0</v>
      </c>
      <c r="R2652" s="105" t="e">
        <f t="shared" si="390"/>
        <v>#DIV/0!</v>
      </c>
      <c r="S2652" s="101" t="e">
        <f t="shared" si="391"/>
        <v>#N/A</v>
      </c>
      <c r="T2652" s="102"/>
      <c r="U2652" s="107"/>
      <c r="V2652" s="5"/>
    </row>
    <row r="2653" spans="1:22" ht="15.6" hidden="1" x14ac:dyDescent="0.3">
      <c r="A2653" s="18"/>
      <c r="B2653" s="92" t="str">
        <f>+IFERROR(VLOOKUP(A2653,'Details local delivery'!B:C,2,0),"-")</f>
        <v>-</v>
      </c>
      <c r="C2653" s="93" t="str">
        <f t="shared" si="385"/>
        <v>-</v>
      </c>
      <c r="D2653" s="94" t="str">
        <f>+IFERROR(VLOOKUP(A2653,'Details local delivery'!B:E,4,0),"-")</f>
        <v>-</v>
      </c>
      <c r="E2653" s="94" t="e">
        <f>VLOOKUP(A2653,'Details local delivery'!B:L,11,0)</f>
        <v>#N/A</v>
      </c>
      <c r="F2653" s="94">
        <f>SUMIFS('Details local delivery'!M:M,'Details local delivery'!G:G,'RECAP Delivery Plan '!A2654)</f>
        <v>0</v>
      </c>
      <c r="G2653" s="94" t="e">
        <f>VLOOKUP(A2653,'Details local delivery'!B:J,9,0)</f>
        <v>#N/A</v>
      </c>
      <c r="H2653" s="95">
        <f>SUMIFS('Details local delivery'!K:K,'Details local delivery'!G:G,'RECAP Delivery Plan '!A2654)</f>
        <v>0</v>
      </c>
      <c r="I2653" s="96">
        <f>SUMIFS('Details local delivery'!Y:Y,'Details local delivery'!B:B,A:A)</f>
        <v>0</v>
      </c>
      <c r="J2653" s="97" t="e">
        <f>AVERAGEIFS('Details local delivery'!W:W,'Details local delivery'!B:B,A2653)</f>
        <v>#DIV/0!</v>
      </c>
      <c r="K2653" s="96">
        <f>_xlfn.MAXIFS('Details local delivery'!Z:Z,'Details local delivery'!B:B,A2653)</f>
        <v>0</v>
      </c>
      <c r="L2653" s="96">
        <f>_xlfn.MAXIFS('Details local delivery'!AA:AA,'Details local delivery'!B:B,A2653)</f>
        <v>0</v>
      </c>
      <c r="M2653" s="96">
        <f>_xlfn.MAXIFS('Details local delivery'!AB:AB,'Details local delivery'!B:B,A2653)</f>
        <v>0</v>
      </c>
      <c r="N2653" s="104" t="e">
        <f t="shared" si="386"/>
        <v>#N/A</v>
      </c>
      <c r="O2653" s="104" t="e">
        <f t="shared" si="387"/>
        <v>#N/A</v>
      </c>
      <c r="P2653" s="99">
        <f t="shared" si="388"/>
        <v>0</v>
      </c>
      <c r="Q2653" s="100">
        <f t="shared" si="389"/>
        <v>0</v>
      </c>
      <c r="R2653" s="105" t="e">
        <f t="shared" si="390"/>
        <v>#DIV/0!</v>
      </c>
      <c r="S2653" s="101" t="e">
        <f t="shared" si="391"/>
        <v>#N/A</v>
      </c>
      <c r="T2653" s="102"/>
      <c r="U2653" s="107"/>
      <c r="V2653" s="5"/>
    </row>
    <row r="2654" spans="1:22" ht="15.6" hidden="1" x14ac:dyDescent="0.3">
      <c r="A2654" s="18"/>
      <c r="B2654" s="92" t="str">
        <f>+IFERROR(VLOOKUP(A2654,'Details local delivery'!B:C,2,0),"-")</f>
        <v>-</v>
      </c>
      <c r="C2654" s="93" t="str">
        <f t="shared" si="385"/>
        <v>-</v>
      </c>
      <c r="D2654" s="94" t="str">
        <f>+IFERROR(VLOOKUP(A2654,'Details local delivery'!B:E,4,0),"-")</f>
        <v>-</v>
      </c>
      <c r="E2654" s="94" t="e">
        <f>VLOOKUP(A2654,'Details local delivery'!B:L,11,0)</f>
        <v>#N/A</v>
      </c>
      <c r="F2654" s="94">
        <f>SUMIFS('Details local delivery'!M:M,'Details local delivery'!G:G,'RECAP Delivery Plan '!A2655)</f>
        <v>0</v>
      </c>
      <c r="G2654" s="94" t="e">
        <f>VLOOKUP(A2654,'Details local delivery'!B:J,9,0)</f>
        <v>#N/A</v>
      </c>
      <c r="H2654" s="95">
        <f>SUMIFS('Details local delivery'!K:K,'Details local delivery'!G:G,'RECAP Delivery Plan '!A2655)</f>
        <v>0</v>
      </c>
      <c r="I2654" s="96">
        <f>SUMIFS('Details local delivery'!Y:Y,'Details local delivery'!B:B,A:A)</f>
        <v>0</v>
      </c>
      <c r="J2654" s="97" t="e">
        <f>AVERAGEIFS('Details local delivery'!W:W,'Details local delivery'!B:B,A2654)</f>
        <v>#DIV/0!</v>
      </c>
      <c r="K2654" s="96">
        <f>_xlfn.MAXIFS('Details local delivery'!Z:Z,'Details local delivery'!B:B,A2654)</f>
        <v>0</v>
      </c>
      <c r="L2654" s="96">
        <f>_xlfn.MAXIFS('Details local delivery'!AA:AA,'Details local delivery'!B:B,A2654)</f>
        <v>0</v>
      </c>
      <c r="M2654" s="96">
        <f>_xlfn.MAXIFS('Details local delivery'!AB:AB,'Details local delivery'!B:B,A2654)</f>
        <v>0</v>
      </c>
      <c r="N2654" s="104" t="e">
        <f t="shared" si="386"/>
        <v>#N/A</v>
      </c>
      <c r="O2654" s="104" t="e">
        <f t="shared" si="387"/>
        <v>#N/A</v>
      </c>
      <c r="P2654" s="99">
        <f t="shared" si="388"/>
        <v>0</v>
      </c>
      <c r="Q2654" s="100">
        <f t="shared" si="389"/>
        <v>0</v>
      </c>
      <c r="R2654" s="105" t="e">
        <f t="shared" si="390"/>
        <v>#DIV/0!</v>
      </c>
      <c r="S2654" s="101" t="e">
        <f t="shared" si="391"/>
        <v>#N/A</v>
      </c>
      <c r="T2654" s="102"/>
      <c r="U2654" s="107"/>
      <c r="V2654" s="5"/>
    </row>
    <row r="2655" spans="1:22" ht="15.6" hidden="1" x14ac:dyDescent="0.3">
      <c r="A2655" s="18"/>
      <c r="B2655" s="92" t="str">
        <f>+IFERROR(VLOOKUP(A2655,'Details local delivery'!B:C,2,0),"-")</f>
        <v>-</v>
      </c>
      <c r="C2655" s="93" t="str">
        <f t="shared" si="385"/>
        <v>-</v>
      </c>
      <c r="D2655" s="94" t="str">
        <f>+IFERROR(VLOOKUP(A2655,'Details local delivery'!B:E,4,0),"-")</f>
        <v>-</v>
      </c>
      <c r="E2655" s="94" t="e">
        <f>VLOOKUP(A2655,'Details local delivery'!B:L,11,0)</f>
        <v>#N/A</v>
      </c>
      <c r="F2655" s="94">
        <f>SUMIFS('Details local delivery'!M:M,'Details local delivery'!G:G,'RECAP Delivery Plan '!A2656)</f>
        <v>0</v>
      </c>
      <c r="G2655" s="94" t="e">
        <f>VLOOKUP(A2655,'Details local delivery'!B:J,9,0)</f>
        <v>#N/A</v>
      </c>
      <c r="H2655" s="95">
        <f>SUMIFS('Details local delivery'!K:K,'Details local delivery'!G:G,'RECAP Delivery Plan '!A2656)</f>
        <v>0</v>
      </c>
      <c r="I2655" s="96">
        <f>SUMIFS('Details local delivery'!Y:Y,'Details local delivery'!B:B,A:A)</f>
        <v>0</v>
      </c>
      <c r="J2655" s="97" t="e">
        <f>AVERAGEIFS('Details local delivery'!W:W,'Details local delivery'!B:B,A2655)</f>
        <v>#DIV/0!</v>
      </c>
      <c r="K2655" s="96">
        <f>_xlfn.MAXIFS('Details local delivery'!Z:Z,'Details local delivery'!B:B,A2655)</f>
        <v>0</v>
      </c>
      <c r="L2655" s="96">
        <f>_xlfn.MAXIFS('Details local delivery'!AA:AA,'Details local delivery'!B:B,A2655)</f>
        <v>0</v>
      </c>
      <c r="M2655" s="96">
        <f>_xlfn.MAXIFS('Details local delivery'!AB:AB,'Details local delivery'!B:B,A2655)</f>
        <v>0</v>
      </c>
      <c r="N2655" s="104" t="e">
        <f t="shared" si="386"/>
        <v>#N/A</v>
      </c>
      <c r="O2655" s="104" t="e">
        <f t="shared" si="387"/>
        <v>#N/A</v>
      </c>
      <c r="P2655" s="99">
        <f t="shared" si="388"/>
        <v>0</v>
      </c>
      <c r="Q2655" s="100">
        <f t="shared" si="389"/>
        <v>0</v>
      </c>
      <c r="R2655" s="105" t="e">
        <f t="shared" si="390"/>
        <v>#DIV/0!</v>
      </c>
      <c r="S2655" s="101" t="e">
        <f t="shared" si="391"/>
        <v>#N/A</v>
      </c>
      <c r="T2655" s="102"/>
      <c r="U2655" s="107"/>
      <c r="V2655" s="5"/>
    </row>
    <row r="2656" spans="1:22" ht="15.6" hidden="1" x14ac:dyDescent="0.3">
      <c r="A2656" s="18"/>
      <c r="B2656" s="92" t="str">
        <f>+IFERROR(VLOOKUP(A2656,'Details local delivery'!B:C,2,0),"-")</f>
        <v>-</v>
      </c>
      <c r="C2656" s="93" t="str">
        <f t="shared" si="385"/>
        <v>-</v>
      </c>
      <c r="D2656" s="94" t="str">
        <f>+IFERROR(VLOOKUP(A2656,'Details local delivery'!B:E,4,0),"-")</f>
        <v>-</v>
      </c>
      <c r="E2656" s="94" t="e">
        <f>VLOOKUP(A2656,'Details local delivery'!B:L,11,0)</f>
        <v>#N/A</v>
      </c>
      <c r="F2656" s="94">
        <f>SUMIFS('Details local delivery'!M:M,'Details local delivery'!G:G,'RECAP Delivery Plan '!A2657)</f>
        <v>0</v>
      </c>
      <c r="G2656" s="94" t="e">
        <f>VLOOKUP(A2656,'Details local delivery'!B:J,9,0)</f>
        <v>#N/A</v>
      </c>
      <c r="H2656" s="95">
        <f>SUMIFS('Details local delivery'!K:K,'Details local delivery'!G:G,'RECAP Delivery Plan '!A2657)</f>
        <v>0</v>
      </c>
      <c r="I2656" s="96">
        <f>SUMIFS('Details local delivery'!Y:Y,'Details local delivery'!B:B,A:A)</f>
        <v>0</v>
      </c>
      <c r="J2656" s="97" t="e">
        <f>AVERAGEIFS('Details local delivery'!W:W,'Details local delivery'!B:B,A2656)</f>
        <v>#DIV/0!</v>
      </c>
      <c r="K2656" s="96">
        <f>_xlfn.MAXIFS('Details local delivery'!Z:Z,'Details local delivery'!B:B,A2656)</f>
        <v>0</v>
      </c>
      <c r="L2656" s="96">
        <f>_xlfn.MAXIFS('Details local delivery'!AA:AA,'Details local delivery'!B:B,A2656)</f>
        <v>0</v>
      </c>
      <c r="M2656" s="96">
        <f>_xlfn.MAXIFS('Details local delivery'!AB:AB,'Details local delivery'!B:B,A2656)</f>
        <v>0</v>
      </c>
      <c r="N2656" s="104" t="e">
        <f t="shared" si="386"/>
        <v>#N/A</v>
      </c>
      <c r="O2656" s="104" t="e">
        <f t="shared" si="387"/>
        <v>#N/A</v>
      </c>
      <c r="P2656" s="99">
        <f t="shared" si="388"/>
        <v>0</v>
      </c>
      <c r="Q2656" s="100">
        <f t="shared" si="389"/>
        <v>0</v>
      </c>
      <c r="R2656" s="105" t="e">
        <f t="shared" si="390"/>
        <v>#DIV/0!</v>
      </c>
      <c r="S2656" s="101" t="e">
        <f t="shared" si="391"/>
        <v>#N/A</v>
      </c>
      <c r="T2656" s="102"/>
      <c r="U2656" s="107"/>
      <c r="V2656" s="5"/>
    </row>
    <row r="2657" spans="1:22" ht="15.6" hidden="1" x14ac:dyDescent="0.3">
      <c r="A2657" s="18"/>
      <c r="B2657" s="92" t="str">
        <f>+IFERROR(VLOOKUP(A2657,'Details local delivery'!B:C,2,0),"-")</f>
        <v>-</v>
      </c>
      <c r="C2657" s="93" t="str">
        <f t="shared" si="385"/>
        <v>-</v>
      </c>
      <c r="D2657" s="94" t="str">
        <f>+IFERROR(VLOOKUP(A2657,'Details local delivery'!B:E,4,0),"-")</f>
        <v>-</v>
      </c>
      <c r="E2657" s="94" t="e">
        <f>VLOOKUP(A2657,'Details local delivery'!B:L,11,0)</f>
        <v>#N/A</v>
      </c>
      <c r="F2657" s="94">
        <f>SUMIFS('Details local delivery'!M:M,'Details local delivery'!G:G,'RECAP Delivery Plan '!A2658)</f>
        <v>0</v>
      </c>
      <c r="G2657" s="94" t="e">
        <f>VLOOKUP(A2657,'Details local delivery'!B:J,9,0)</f>
        <v>#N/A</v>
      </c>
      <c r="H2657" s="95">
        <f>SUMIFS('Details local delivery'!K:K,'Details local delivery'!G:G,'RECAP Delivery Plan '!A2658)</f>
        <v>0</v>
      </c>
      <c r="I2657" s="96">
        <f>SUMIFS('Details local delivery'!Y:Y,'Details local delivery'!B:B,A:A)</f>
        <v>0</v>
      </c>
      <c r="J2657" s="97" t="e">
        <f>AVERAGEIFS('Details local delivery'!W:W,'Details local delivery'!B:B,A2657)</f>
        <v>#DIV/0!</v>
      </c>
      <c r="K2657" s="96">
        <f>_xlfn.MAXIFS('Details local delivery'!Z:Z,'Details local delivery'!B:B,A2657)</f>
        <v>0</v>
      </c>
      <c r="L2657" s="96">
        <f>_xlfn.MAXIFS('Details local delivery'!AA:AA,'Details local delivery'!B:B,A2657)</f>
        <v>0</v>
      </c>
      <c r="M2657" s="96">
        <f>_xlfn.MAXIFS('Details local delivery'!AB:AB,'Details local delivery'!B:B,A2657)</f>
        <v>0</v>
      </c>
      <c r="N2657" s="104" t="e">
        <f t="shared" si="386"/>
        <v>#N/A</v>
      </c>
      <c r="O2657" s="104" t="e">
        <f t="shared" si="387"/>
        <v>#N/A</v>
      </c>
      <c r="P2657" s="99">
        <f t="shared" si="388"/>
        <v>0</v>
      </c>
      <c r="Q2657" s="100">
        <f t="shared" si="389"/>
        <v>0</v>
      </c>
      <c r="R2657" s="105" t="e">
        <f t="shared" si="390"/>
        <v>#DIV/0!</v>
      </c>
      <c r="S2657" s="101" t="e">
        <f t="shared" si="391"/>
        <v>#N/A</v>
      </c>
      <c r="T2657" s="102"/>
      <c r="U2657" s="107"/>
      <c r="V2657" s="5"/>
    </row>
    <row r="2658" spans="1:22" ht="15.6" hidden="1" x14ac:dyDescent="0.3">
      <c r="A2658" s="18"/>
      <c r="B2658" s="92" t="str">
        <f>+IFERROR(VLOOKUP(A2658,'Details local delivery'!B:C,2,0),"-")</f>
        <v>-</v>
      </c>
      <c r="C2658" s="93" t="str">
        <f t="shared" si="385"/>
        <v>-</v>
      </c>
      <c r="D2658" s="94" t="str">
        <f>+IFERROR(VLOOKUP(A2658,'Details local delivery'!B:E,4,0),"-")</f>
        <v>-</v>
      </c>
      <c r="E2658" s="94" t="e">
        <f>VLOOKUP(A2658,'Details local delivery'!B:L,11,0)</f>
        <v>#N/A</v>
      </c>
      <c r="F2658" s="94">
        <f>SUMIFS('Details local delivery'!M:M,'Details local delivery'!G:G,'RECAP Delivery Plan '!A2659)</f>
        <v>0</v>
      </c>
      <c r="G2658" s="94" t="e">
        <f>VLOOKUP(A2658,'Details local delivery'!B:J,9,0)</f>
        <v>#N/A</v>
      </c>
      <c r="H2658" s="95">
        <f>SUMIFS('Details local delivery'!K:K,'Details local delivery'!G:G,'RECAP Delivery Plan '!A2659)</f>
        <v>0</v>
      </c>
      <c r="I2658" s="96">
        <f>SUMIFS('Details local delivery'!Y:Y,'Details local delivery'!B:B,A:A)</f>
        <v>0</v>
      </c>
      <c r="J2658" s="97" t="e">
        <f>AVERAGEIFS('Details local delivery'!W:W,'Details local delivery'!B:B,A2658)</f>
        <v>#DIV/0!</v>
      </c>
      <c r="K2658" s="96">
        <f>_xlfn.MAXIFS('Details local delivery'!Z:Z,'Details local delivery'!B:B,A2658)</f>
        <v>0</v>
      </c>
      <c r="L2658" s="96">
        <f>_xlfn.MAXIFS('Details local delivery'!AA:AA,'Details local delivery'!B:B,A2658)</f>
        <v>0</v>
      </c>
      <c r="M2658" s="96">
        <f>_xlfn.MAXIFS('Details local delivery'!AB:AB,'Details local delivery'!B:B,A2658)</f>
        <v>0</v>
      </c>
      <c r="N2658" s="104" t="e">
        <f t="shared" si="386"/>
        <v>#N/A</v>
      </c>
      <c r="O2658" s="104" t="e">
        <f t="shared" si="387"/>
        <v>#N/A</v>
      </c>
      <c r="P2658" s="99">
        <f t="shared" si="388"/>
        <v>0</v>
      </c>
      <c r="Q2658" s="100">
        <f t="shared" si="389"/>
        <v>0</v>
      </c>
      <c r="R2658" s="105" t="e">
        <f t="shared" si="390"/>
        <v>#DIV/0!</v>
      </c>
      <c r="S2658" s="101" t="e">
        <f t="shared" si="391"/>
        <v>#N/A</v>
      </c>
      <c r="T2658" s="102"/>
      <c r="U2658" s="107"/>
      <c r="V2658" s="5"/>
    </row>
    <row r="2659" spans="1:22" ht="15.6" hidden="1" x14ac:dyDescent="0.3">
      <c r="A2659" s="18"/>
      <c r="B2659" s="92" t="str">
        <f>+IFERROR(VLOOKUP(A2659,'Details local delivery'!B:C,2,0),"-")</f>
        <v>-</v>
      </c>
      <c r="C2659" s="93" t="str">
        <f t="shared" si="385"/>
        <v>-</v>
      </c>
      <c r="D2659" s="94" t="str">
        <f>+IFERROR(VLOOKUP(A2659,'Details local delivery'!B:E,4,0),"-")</f>
        <v>-</v>
      </c>
      <c r="E2659" s="94" t="e">
        <f>VLOOKUP(A2659,'Details local delivery'!B:L,11,0)</f>
        <v>#N/A</v>
      </c>
      <c r="F2659" s="94">
        <v>3</v>
      </c>
      <c r="G2659" s="94" t="e">
        <f>VLOOKUP(A2659,'Details local delivery'!B:J,9,0)</f>
        <v>#N/A</v>
      </c>
      <c r="H2659" s="95">
        <v>300</v>
      </c>
      <c r="I2659" s="96">
        <f>SUMIFS('Details local delivery'!Y:Y,'Details local delivery'!B:B,A:A)</f>
        <v>0</v>
      </c>
      <c r="J2659" s="97" t="e">
        <f>AVERAGEIFS('Details local delivery'!W:W,'Details local delivery'!B:B,A2659)</f>
        <v>#DIV/0!</v>
      </c>
      <c r="K2659" s="96">
        <f>_xlfn.MAXIFS('Details local delivery'!Z:Z,'Details local delivery'!B:B,A2659)</f>
        <v>0</v>
      </c>
      <c r="L2659" s="96">
        <f>_xlfn.MAXIFS('Details local delivery'!AA:AA,'Details local delivery'!B:B,A2659)</f>
        <v>0</v>
      </c>
      <c r="M2659" s="96">
        <f>_xlfn.MAXIFS('Details local delivery'!AB:AB,'Details local delivery'!B:B,A2659)</f>
        <v>0</v>
      </c>
      <c r="N2659" s="104" t="e">
        <f t="shared" si="386"/>
        <v>#N/A</v>
      </c>
      <c r="O2659" s="104" t="e">
        <f t="shared" si="387"/>
        <v>#N/A</v>
      </c>
      <c r="P2659" s="99">
        <f t="shared" si="388"/>
        <v>0</v>
      </c>
      <c r="Q2659" s="100">
        <f t="shared" si="389"/>
        <v>0</v>
      </c>
      <c r="R2659" s="105" t="e">
        <f t="shared" si="390"/>
        <v>#DIV/0!</v>
      </c>
      <c r="S2659" s="101" t="e">
        <f t="shared" si="391"/>
        <v>#N/A</v>
      </c>
      <c r="T2659" s="102"/>
      <c r="U2659" s="107"/>
      <c r="V2659" s="5"/>
    </row>
    <row r="2660" spans="1:22" ht="15.6" hidden="1" x14ac:dyDescent="0.3">
      <c r="A2660" s="18"/>
      <c r="B2660" s="92" t="str">
        <f>+IFERROR(VLOOKUP(A2660,'Details local delivery'!B:C,2,0),"-")</f>
        <v>-</v>
      </c>
      <c r="C2660" s="93" t="str">
        <f t="shared" si="385"/>
        <v>-</v>
      </c>
      <c r="D2660" s="94" t="str">
        <f>+IFERROR(VLOOKUP(A2660,'Details local delivery'!B:E,4,0),"-")</f>
        <v>-</v>
      </c>
      <c r="E2660" s="94" t="e">
        <f>VLOOKUP(A2660,'Details local delivery'!B:L,11,0)</f>
        <v>#N/A</v>
      </c>
      <c r="F2660" s="94">
        <f>SUMIFS('Details local delivery'!M:M,'Details local delivery'!G:G,'RECAP Delivery Plan '!A2661)</f>
        <v>0</v>
      </c>
      <c r="G2660" s="94" t="e">
        <f>VLOOKUP(A2660,'Details local delivery'!B:J,9,0)</f>
        <v>#N/A</v>
      </c>
      <c r="H2660" s="95">
        <f>SUMIFS('Details local delivery'!K:K,'Details local delivery'!G:G,'RECAP Delivery Plan '!A2661)</f>
        <v>0</v>
      </c>
      <c r="I2660" s="96">
        <f>SUMIFS('Details local delivery'!Y:Y,'Details local delivery'!B:B,A:A)</f>
        <v>0</v>
      </c>
      <c r="J2660" s="97" t="e">
        <f>AVERAGEIFS('Details local delivery'!W:W,'Details local delivery'!B:B,A2660)</f>
        <v>#DIV/0!</v>
      </c>
      <c r="K2660" s="96">
        <f>_xlfn.MAXIFS('Details local delivery'!Z:Z,'Details local delivery'!B:B,A2660)</f>
        <v>0</v>
      </c>
      <c r="L2660" s="96">
        <f>_xlfn.MAXIFS('Details local delivery'!AA:AA,'Details local delivery'!B:B,A2660)</f>
        <v>0</v>
      </c>
      <c r="M2660" s="96">
        <f>_xlfn.MAXIFS('Details local delivery'!AB:AB,'Details local delivery'!B:B,A2660)</f>
        <v>0</v>
      </c>
      <c r="N2660" s="104" t="e">
        <f t="shared" si="386"/>
        <v>#N/A</v>
      </c>
      <c r="O2660" s="104" t="e">
        <f t="shared" si="387"/>
        <v>#N/A</v>
      </c>
      <c r="P2660" s="99">
        <f t="shared" si="388"/>
        <v>0</v>
      </c>
      <c r="Q2660" s="100">
        <f t="shared" si="389"/>
        <v>0</v>
      </c>
      <c r="R2660" s="105" t="e">
        <f t="shared" si="390"/>
        <v>#DIV/0!</v>
      </c>
      <c r="S2660" s="101" t="e">
        <f t="shared" si="391"/>
        <v>#N/A</v>
      </c>
      <c r="T2660" s="102"/>
      <c r="U2660" s="107"/>
      <c r="V2660" s="5"/>
    </row>
    <row r="2661" spans="1:22" ht="15.6" hidden="1" x14ac:dyDescent="0.3">
      <c r="A2661" s="18"/>
      <c r="B2661" s="92" t="str">
        <f>+IFERROR(VLOOKUP(A2661,'Details local delivery'!B:C,2,0),"-")</f>
        <v>-</v>
      </c>
      <c r="C2661" s="93" t="str">
        <f t="shared" si="385"/>
        <v>-</v>
      </c>
      <c r="D2661" s="94" t="str">
        <f>+IFERROR(VLOOKUP(A2661,'Details local delivery'!B:E,4,0),"-")</f>
        <v>-</v>
      </c>
      <c r="E2661" s="94" t="e">
        <f>VLOOKUP(A2661,'Details local delivery'!B:L,11,0)</f>
        <v>#N/A</v>
      </c>
      <c r="F2661" s="94">
        <f>SUMIFS('Details local delivery'!M:M,'Details local delivery'!G:G,'RECAP Delivery Plan '!A2662)</f>
        <v>0</v>
      </c>
      <c r="G2661" s="94" t="e">
        <f>VLOOKUP(A2661,'Details local delivery'!B:J,9,0)</f>
        <v>#N/A</v>
      </c>
      <c r="H2661" s="95">
        <f>SUMIFS('Details local delivery'!K:K,'Details local delivery'!G:G,'RECAP Delivery Plan '!A2662)</f>
        <v>0</v>
      </c>
      <c r="I2661" s="96">
        <f>SUMIFS('Details local delivery'!Y:Y,'Details local delivery'!B:B,A:A)</f>
        <v>0</v>
      </c>
      <c r="J2661" s="97" t="e">
        <f>AVERAGEIFS('Details local delivery'!W:W,'Details local delivery'!B:B,A2661)</f>
        <v>#DIV/0!</v>
      </c>
      <c r="K2661" s="96">
        <f>_xlfn.MAXIFS('Details local delivery'!Z:Z,'Details local delivery'!B:B,A2661)</f>
        <v>0</v>
      </c>
      <c r="L2661" s="96">
        <f>_xlfn.MAXIFS('Details local delivery'!AA:AA,'Details local delivery'!B:B,A2661)</f>
        <v>0</v>
      </c>
      <c r="M2661" s="96">
        <f>_xlfn.MAXIFS('Details local delivery'!AB:AB,'Details local delivery'!B:B,A2661)</f>
        <v>0</v>
      </c>
      <c r="N2661" s="104" t="e">
        <f t="shared" si="386"/>
        <v>#N/A</v>
      </c>
      <c r="O2661" s="104" t="e">
        <f t="shared" si="387"/>
        <v>#N/A</v>
      </c>
      <c r="P2661" s="99">
        <f t="shared" si="388"/>
        <v>0</v>
      </c>
      <c r="Q2661" s="100">
        <f t="shared" si="389"/>
        <v>0</v>
      </c>
      <c r="R2661" s="105" t="e">
        <f t="shared" si="390"/>
        <v>#DIV/0!</v>
      </c>
      <c r="S2661" s="101" t="e">
        <f t="shared" si="391"/>
        <v>#N/A</v>
      </c>
      <c r="T2661" s="102"/>
      <c r="U2661" s="107"/>
      <c r="V2661" s="5"/>
    </row>
    <row r="2662" spans="1:22" ht="15.6" hidden="1" x14ac:dyDescent="0.3">
      <c r="A2662" s="18"/>
      <c r="B2662" s="92" t="str">
        <f>+IFERROR(VLOOKUP(A2662,'Details local delivery'!B:C,2,0),"-")</f>
        <v>-</v>
      </c>
      <c r="C2662" s="93" t="str">
        <f t="shared" si="385"/>
        <v>-</v>
      </c>
      <c r="D2662" s="94" t="str">
        <f>+IFERROR(VLOOKUP(A2662,'Details local delivery'!B:E,4,0),"-")</f>
        <v>-</v>
      </c>
      <c r="E2662" s="94">
        <v>14</v>
      </c>
      <c r="F2662" s="94">
        <f>SUMIFS('Details local delivery'!M:M,'Details local delivery'!G:G,'RECAP Delivery Plan '!A2663)</f>
        <v>0</v>
      </c>
      <c r="G2662" s="94" t="e">
        <f>VLOOKUP(A2662,'Details local delivery'!B:J,9,0)</f>
        <v>#N/A</v>
      </c>
      <c r="H2662" s="95">
        <f>SUMIFS('Details local delivery'!K:K,'Details local delivery'!G:G,'RECAP Delivery Plan '!A2663)</f>
        <v>0</v>
      </c>
      <c r="I2662" s="96">
        <f>SUMIFS('Details local delivery'!Y:Y,'Details local delivery'!B:B,A:A)</f>
        <v>0</v>
      </c>
      <c r="J2662" s="97" t="e">
        <f>AVERAGEIFS('Details local delivery'!W:W,'Details local delivery'!B:B,A2662)</f>
        <v>#DIV/0!</v>
      </c>
      <c r="K2662" s="96">
        <f>_xlfn.MAXIFS('Details local delivery'!Z:Z,'Details local delivery'!B:B,A2662)</f>
        <v>0</v>
      </c>
      <c r="L2662" s="96">
        <f>_xlfn.MAXIFS('Details local delivery'!AA:AA,'Details local delivery'!B:B,A2662)</f>
        <v>0</v>
      </c>
      <c r="M2662" s="96">
        <f>_xlfn.MAXIFS('Details local delivery'!AB:AB,'Details local delivery'!B:B,A2662)</f>
        <v>0</v>
      </c>
      <c r="N2662" s="104">
        <f t="shared" si="386"/>
        <v>0</v>
      </c>
      <c r="O2662" s="104" t="e">
        <f t="shared" si="387"/>
        <v>#N/A</v>
      </c>
      <c r="P2662" s="99">
        <f t="shared" si="388"/>
        <v>0</v>
      </c>
      <c r="Q2662" s="100">
        <f t="shared" si="389"/>
        <v>0</v>
      </c>
      <c r="R2662" s="105" t="e">
        <f t="shared" si="390"/>
        <v>#DIV/0!</v>
      </c>
      <c r="S2662" s="101" t="e">
        <f t="shared" si="391"/>
        <v>#N/A</v>
      </c>
      <c r="T2662" s="102"/>
      <c r="U2662" s="107"/>
      <c r="V2662" s="5"/>
    </row>
    <row r="2663" spans="1:22" ht="15.6" hidden="1" x14ac:dyDescent="0.3">
      <c r="A2663" s="18"/>
      <c r="B2663" s="92" t="str">
        <f>+IFERROR(VLOOKUP(A2663,'Details local delivery'!B:C,2,0),"-")</f>
        <v>-</v>
      </c>
      <c r="C2663" s="93" t="str">
        <f t="shared" si="385"/>
        <v>-</v>
      </c>
      <c r="D2663" s="94" t="str">
        <f>+IFERROR(VLOOKUP(A2663,'Details local delivery'!B:E,4,0),"-")</f>
        <v>-</v>
      </c>
      <c r="E2663" s="94" t="e">
        <f>VLOOKUP(A2663,'Details local delivery'!B:L,11,0)</f>
        <v>#N/A</v>
      </c>
      <c r="F2663" s="94">
        <f>SUMIFS('Details local delivery'!M:M,'Details local delivery'!G:G,'RECAP Delivery Plan '!A2664)</f>
        <v>0</v>
      </c>
      <c r="G2663" s="94" t="e">
        <f>VLOOKUP(A2663,'Details local delivery'!B:J,9,0)</f>
        <v>#N/A</v>
      </c>
      <c r="H2663" s="95">
        <f>SUMIFS('Details local delivery'!K:K,'Details local delivery'!G:G,'RECAP Delivery Plan '!A2664)</f>
        <v>0</v>
      </c>
      <c r="I2663" s="96">
        <f>SUMIFS('Details local delivery'!Y:Y,'Details local delivery'!B:B,A:A)</f>
        <v>0</v>
      </c>
      <c r="J2663" s="97" t="e">
        <f>AVERAGEIFS('Details local delivery'!W:W,'Details local delivery'!B:B,A2663)</f>
        <v>#DIV/0!</v>
      </c>
      <c r="K2663" s="96">
        <f>_xlfn.MAXIFS('Details local delivery'!Z:Z,'Details local delivery'!B:B,A2663)</f>
        <v>0</v>
      </c>
      <c r="L2663" s="96">
        <f>_xlfn.MAXIFS('Details local delivery'!AA:AA,'Details local delivery'!B:B,A2663)</f>
        <v>0</v>
      </c>
      <c r="M2663" s="96">
        <f>_xlfn.MAXIFS('Details local delivery'!AB:AB,'Details local delivery'!B:B,A2663)</f>
        <v>0</v>
      </c>
      <c r="N2663" s="104" t="e">
        <f t="shared" si="386"/>
        <v>#N/A</v>
      </c>
      <c r="O2663" s="104" t="e">
        <f t="shared" si="387"/>
        <v>#N/A</v>
      </c>
      <c r="P2663" s="99">
        <f t="shared" si="388"/>
        <v>0</v>
      </c>
      <c r="Q2663" s="100">
        <f t="shared" si="389"/>
        <v>0</v>
      </c>
      <c r="R2663" s="105" t="e">
        <f t="shared" si="390"/>
        <v>#DIV/0!</v>
      </c>
      <c r="S2663" s="101" t="e">
        <f t="shared" si="391"/>
        <v>#N/A</v>
      </c>
      <c r="T2663" s="102"/>
      <c r="U2663" s="107"/>
      <c r="V2663" s="5"/>
    </row>
    <row r="2664" spans="1:22" ht="15.6" hidden="1" x14ac:dyDescent="0.3">
      <c r="A2664" s="18"/>
      <c r="B2664" s="92" t="str">
        <f>+IFERROR(VLOOKUP(A2664,'Details local delivery'!B:C,2,0),"-")</f>
        <v>-</v>
      </c>
      <c r="C2664" s="93" t="str">
        <f t="shared" si="385"/>
        <v>-</v>
      </c>
      <c r="D2664" s="94" t="str">
        <f>+IFERROR(VLOOKUP(A2664,'Details local delivery'!B:E,4,0),"-")</f>
        <v>-</v>
      </c>
      <c r="E2664" s="94" t="e">
        <f>VLOOKUP(A2664,'Details local delivery'!B:L,11,0)</f>
        <v>#N/A</v>
      </c>
      <c r="F2664" s="94">
        <f>SUMIFS('Details local delivery'!M:M,'Details local delivery'!G:G,'RECAP Delivery Plan '!A2665)</f>
        <v>0</v>
      </c>
      <c r="G2664" s="94" t="e">
        <f>VLOOKUP(A2664,'Details local delivery'!B:J,9,0)</f>
        <v>#N/A</v>
      </c>
      <c r="H2664" s="95">
        <f>SUMIFS('Details local delivery'!K:K,'Details local delivery'!G:G,'RECAP Delivery Plan '!A2665)</f>
        <v>0</v>
      </c>
      <c r="I2664" s="96">
        <f>SUMIFS('Details local delivery'!Y:Y,'Details local delivery'!B:B,A:A)</f>
        <v>0</v>
      </c>
      <c r="J2664" s="97" t="e">
        <f>AVERAGEIFS('Details local delivery'!W:W,'Details local delivery'!B:B,A2664)</f>
        <v>#DIV/0!</v>
      </c>
      <c r="K2664" s="96">
        <f>_xlfn.MAXIFS('Details local delivery'!Z:Z,'Details local delivery'!B:B,A2664)</f>
        <v>0</v>
      </c>
      <c r="L2664" s="96">
        <f>_xlfn.MAXIFS('Details local delivery'!AA:AA,'Details local delivery'!B:B,A2664)</f>
        <v>0</v>
      </c>
      <c r="M2664" s="96">
        <f>_xlfn.MAXIFS('Details local delivery'!AB:AB,'Details local delivery'!B:B,A2664)</f>
        <v>0</v>
      </c>
      <c r="N2664" s="104" t="e">
        <f t="shared" si="386"/>
        <v>#N/A</v>
      </c>
      <c r="O2664" s="104" t="e">
        <f t="shared" si="387"/>
        <v>#N/A</v>
      </c>
      <c r="P2664" s="99">
        <f t="shared" si="388"/>
        <v>0</v>
      </c>
      <c r="Q2664" s="100">
        <f t="shared" si="389"/>
        <v>0</v>
      </c>
      <c r="R2664" s="105" t="e">
        <f t="shared" si="390"/>
        <v>#DIV/0!</v>
      </c>
      <c r="S2664" s="101" t="e">
        <f t="shared" si="391"/>
        <v>#N/A</v>
      </c>
      <c r="T2664" s="102"/>
      <c r="U2664" s="107"/>
      <c r="V2664" s="5"/>
    </row>
    <row r="2665" spans="1:22" ht="15.6" hidden="1" x14ac:dyDescent="0.3">
      <c r="A2665" s="18"/>
      <c r="B2665" s="92" t="str">
        <f>+IFERROR(VLOOKUP(A2665,'Details local delivery'!B:C,2,0),"-")</f>
        <v>-</v>
      </c>
      <c r="C2665" s="93" t="str">
        <f t="shared" si="385"/>
        <v>-</v>
      </c>
      <c r="D2665" s="94" t="str">
        <f>+IFERROR(VLOOKUP(A2665,'Details local delivery'!B:E,4,0),"-")</f>
        <v>-</v>
      </c>
      <c r="E2665" s="94" t="e">
        <f>VLOOKUP(A2665,'Details local delivery'!B:L,11,0)</f>
        <v>#N/A</v>
      </c>
      <c r="F2665" s="94">
        <f>SUMIFS('Details local delivery'!M:M,'Details local delivery'!G:G,'RECAP Delivery Plan '!A2666)</f>
        <v>0</v>
      </c>
      <c r="G2665" s="94" t="e">
        <f>VLOOKUP(A2665,'Details local delivery'!B:J,9,0)</f>
        <v>#N/A</v>
      </c>
      <c r="H2665" s="95">
        <f>SUMIFS('Details local delivery'!K:K,'Details local delivery'!G:G,'RECAP Delivery Plan '!A2666)</f>
        <v>0</v>
      </c>
      <c r="I2665" s="96">
        <f>SUMIFS('Details local delivery'!Y:Y,'Details local delivery'!B:B,A:A)</f>
        <v>0</v>
      </c>
      <c r="J2665" s="97" t="e">
        <f>AVERAGEIFS('Details local delivery'!W:W,'Details local delivery'!B:B,A2665)</f>
        <v>#DIV/0!</v>
      </c>
      <c r="K2665" s="96">
        <f>_xlfn.MAXIFS('Details local delivery'!Z:Z,'Details local delivery'!B:B,A2665)</f>
        <v>0</v>
      </c>
      <c r="L2665" s="96">
        <f>_xlfn.MAXIFS('Details local delivery'!AA:AA,'Details local delivery'!B:B,A2665)</f>
        <v>0</v>
      </c>
      <c r="M2665" s="96">
        <f>_xlfn.MAXIFS('Details local delivery'!AB:AB,'Details local delivery'!B:B,A2665)</f>
        <v>0</v>
      </c>
      <c r="N2665" s="104" t="e">
        <f t="shared" si="386"/>
        <v>#N/A</v>
      </c>
      <c r="O2665" s="104" t="e">
        <f t="shared" si="387"/>
        <v>#N/A</v>
      </c>
      <c r="P2665" s="99">
        <f t="shared" si="388"/>
        <v>0</v>
      </c>
      <c r="Q2665" s="100">
        <f t="shared" si="389"/>
        <v>0</v>
      </c>
      <c r="R2665" s="105" t="e">
        <f t="shared" si="390"/>
        <v>#DIV/0!</v>
      </c>
      <c r="S2665" s="101" t="e">
        <f t="shared" si="391"/>
        <v>#N/A</v>
      </c>
      <c r="T2665" s="102"/>
      <c r="U2665" s="107"/>
      <c r="V2665" s="5"/>
    </row>
    <row r="2666" spans="1:22" ht="15.6" hidden="1" x14ac:dyDescent="0.3">
      <c r="A2666" s="18"/>
      <c r="B2666" s="92" t="str">
        <f>+IFERROR(VLOOKUP(A2666,'Details local delivery'!B:C,2,0),"-")</f>
        <v>-</v>
      </c>
      <c r="C2666" s="93" t="str">
        <f t="shared" si="385"/>
        <v>-</v>
      </c>
      <c r="D2666" s="94" t="str">
        <f>+IFERROR(VLOOKUP(A2666,'Details local delivery'!B:E,4,0),"-")</f>
        <v>-</v>
      </c>
      <c r="E2666" s="94" t="e">
        <f>VLOOKUP(A2666,'Details local delivery'!B:L,11,0)</f>
        <v>#N/A</v>
      </c>
      <c r="F2666" s="94">
        <f>SUMIFS('Details local delivery'!M:M,'Details local delivery'!G:G,'RECAP Delivery Plan '!A2667)</f>
        <v>0</v>
      </c>
      <c r="G2666" s="94" t="e">
        <f>VLOOKUP(A2666,'Details local delivery'!B:J,9,0)</f>
        <v>#N/A</v>
      </c>
      <c r="H2666" s="95">
        <f>SUMIFS('Details local delivery'!K:K,'Details local delivery'!G:G,'RECAP Delivery Plan '!A2667)</f>
        <v>0</v>
      </c>
      <c r="I2666" s="96">
        <f>SUMIFS('Details local delivery'!Y:Y,'Details local delivery'!B:B,A:A)</f>
        <v>0</v>
      </c>
      <c r="J2666" s="97" t="e">
        <f>AVERAGEIFS('Details local delivery'!W:W,'Details local delivery'!B:B,A2666)</f>
        <v>#DIV/0!</v>
      </c>
      <c r="K2666" s="96">
        <f>_xlfn.MAXIFS('Details local delivery'!Z:Z,'Details local delivery'!B:B,A2666)</f>
        <v>0</v>
      </c>
      <c r="L2666" s="96">
        <f>_xlfn.MAXIFS('Details local delivery'!AA:AA,'Details local delivery'!B:B,A2666)</f>
        <v>0</v>
      </c>
      <c r="M2666" s="96">
        <f>_xlfn.MAXIFS('Details local delivery'!AB:AB,'Details local delivery'!B:B,A2666)</f>
        <v>0</v>
      </c>
      <c r="N2666" s="104" t="e">
        <f t="shared" si="386"/>
        <v>#N/A</v>
      </c>
      <c r="O2666" s="104" t="e">
        <f t="shared" si="387"/>
        <v>#N/A</v>
      </c>
      <c r="P2666" s="99">
        <f t="shared" si="388"/>
        <v>0</v>
      </c>
      <c r="Q2666" s="100">
        <f t="shared" si="389"/>
        <v>0</v>
      </c>
      <c r="R2666" s="105" t="e">
        <f t="shared" si="390"/>
        <v>#DIV/0!</v>
      </c>
      <c r="S2666" s="101" t="e">
        <f t="shared" si="391"/>
        <v>#N/A</v>
      </c>
      <c r="T2666" s="102"/>
      <c r="U2666" s="107"/>
      <c r="V2666" s="5"/>
    </row>
    <row r="2667" spans="1:22" ht="15.6" hidden="1" x14ac:dyDescent="0.3">
      <c r="A2667" s="18"/>
      <c r="B2667" s="92" t="str">
        <f>+IFERROR(VLOOKUP(A2667,'Details local delivery'!B:C,2,0),"-")</f>
        <v>-</v>
      </c>
      <c r="C2667" s="93" t="str">
        <f t="shared" si="385"/>
        <v>-</v>
      </c>
      <c r="D2667" s="94" t="str">
        <f>+IFERROR(VLOOKUP(A2667,'Details local delivery'!B:E,4,0),"-")</f>
        <v>-</v>
      </c>
      <c r="E2667" s="94" t="e">
        <f>VLOOKUP(A2667,'Details local delivery'!B:L,11,0)</f>
        <v>#N/A</v>
      </c>
      <c r="F2667" s="94">
        <f>SUMIFS('Details local delivery'!M:M,'Details local delivery'!G:G,'RECAP Delivery Plan '!A2668)</f>
        <v>0</v>
      </c>
      <c r="G2667" s="94" t="e">
        <f>VLOOKUP(A2667,'Details local delivery'!B:J,9,0)</f>
        <v>#N/A</v>
      </c>
      <c r="H2667" s="95">
        <f>SUMIFS('Details local delivery'!K:K,'Details local delivery'!G:G,'RECAP Delivery Plan '!A2668)</f>
        <v>0</v>
      </c>
      <c r="I2667" s="96">
        <f>SUMIFS('Details local delivery'!Y:Y,'Details local delivery'!B:B,A:A)</f>
        <v>0</v>
      </c>
      <c r="J2667" s="97" t="e">
        <f>AVERAGEIFS('Details local delivery'!W:W,'Details local delivery'!B:B,A2667)</f>
        <v>#DIV/0!</v>
      </c>
      <c r="K2667" s="96">
        <f>_xlfn.MAXIFS('Details local delivery'!Z:Z,'Details local delivery'!B:B,A2667)</f>
        <v>0</v>
      </c>
      <c r="L2667" s="96">
        <f>_xlfn.MAXIFS('Details local delivery'!AA:AA,'Details local delivery'!B:B,A2667)</f>
        <v>0</v>
      </c>
      <c r="M2667" s="96">
        <f>_xlfn.MAXIFS('Details local delivery'!AB:AB,'Details local delivery'!B:B,A2667)</f>
        <v>0</v>
      </c>
      <c r="N2667" s="104" t="e">
        <f t="shared" si="386"/>
        <v>#N/A</v>
      </c>
      <c r="O2667" s="104" t="e">
        <f t="shared" si="387"/>
        <v>#N/A</v>
      </c>
      <c r="P2667" s="99">
        <f t="shared" si="388"/>
        <v>0</v>
      </c>
      <c r="Q2667" s="100">
        <f t="shared" si="389"/>
        <v>0</v>
      </c>
      <c r="R2667" s="105" t="e">
        <f t="shared" si="390"/>
        <v>#DIV/0!</v>
      </c>
      <c r="S2667" s="101" t="e">
        <f t="shared" si="391"/>
        <v>#N/A</v>
      </c>
      <c r="T2667" s="102"/>
      <c r="U2667" s="107"/>
      <c r="V2667" s="5"/>
    </row>
    <row r="2668" spans="1:22" ht="15.6" hidden="1" x14ac:dyDescent="0.3">
      <c r="A2668" s="18"/>
      <c r="B2668" s="92" t="str">
        <f>+IFERROR(VLOOKUP(A2668,'Details local delivery'!B:C,2,0),"-")</f>
        <v>-</v>
      </c>
      <c r="C2668" s="93" t="str">
        <f t="shared" si="385"/>
        <v>-</v>
      </c>
      <c r="D2668" s="94" t="str">
        <f>+IFERROR(VLOOKUP(A2668,'Details local delivery'!B:E,4,0),"-")</f>
        <v>-</v>
      </c>
      <c r="E2668" s="94" t="e">
        <f>VLOOKUP(A2668,'Details local delivery'!B:L,11,0)</f>
        <v>#N/A</v>
      </c>
      <c r="F2668" s="94">
        <f>SUMIFS('Details local delivery'!M:M,'Details local delivery'!G:G,'RECAP Delivery Plan '!A2669)</f>
        <v>0</v>
      </c>
      <c r="G2668" s="94" t="e">
        <f>VLOOKUP(A2668,'Details local delivery'!B:J,9,0)</f>
        <v>#N/A</v>
      </c>
      <c r="H2668" s="95">
        <f>SUMIFS('Details local delivery'!K:K,'Details local delivery'!G:G,'RECAP Delivery Plan '!A2669)</f>
        <v>0</v>
      </c>
      <c r="I2668" s="96">
        <f>SUMIFS('Details local delivery'!Y:Y,'Details local delivery'!B:B,A:A)</f>
        <v>0</v>
      </c>
      <c r="J2668" s="97" t="e">
        <f>AVERAGEIFS('Details local delivery'!W:W,'Details local delivery'!B:B,A2668)</f>
        <v>#DIV/0!</v>
      </c>
      <c r="K2668" s="96">
        <f>_xlfn.MAXIFS('Details local delivery'!Z:Z,'Details local delivery'!B:B,A2668)</f>
        <v>0</v>
      </c>
      <c r="L2668" s="96">
        <f>_xlfn.MAXIFS('Details local delivery'!AA:AA,'Details local delivery'!B:B,A2668)</f>
        <v>0</v>
      </c>
      <c r="M2668" s="96">
        <f>_xlfn.MAXIFS('Details local delivery'!AB:AB,'Details local delivery'!B:B,A2668)</f>
        <v>0</v>
      </c>
      <c r="N2668" s="104" t="e">
        <f t="shared" si="386"/>
        <v>#N/A</v>
      </c>
      <c r="O2668" s="104" t="e">
        <f t="shared" si="387"/>
        <v>#N/A</v>
      </c>
      <c r="P2668" s="99">
        <f t="shared" si="388"/>
        <v>0</v>
      </c>
      <c r="Q2668" s="100">
        <f t="shared" si="389"/>
        <v>0</v>
      </c>
      <c r="R2668" s="105" t="e">
        <f t="shared" si="390"/>
        <v>#DIV/0!</v>
      </c>
      <c r="S2668" s="101" t="e">
        <f t="shared" si="391"/>
        <v>#N/A</v>
      </c>
      <c r="T2668" s="102"/>
      <c r="U2668" s="107"/>
      <c r="V2668" s="5"/>
    </row>
    <row r="2669" spans="1:22" ht="15.6" hidden="1" x14ac:dyDescent="0.3">
      <c r="A2669" s="18"/>
      <c r="B2669" s="92" t="str">
        <f>+IFERROR(VLOOKUP(A2669,'Details local delivery'!B:C,2,0),"-")</f>
        <v>-</v>
      </c>
      <c r="C2669" s="93" t="str">
        <f t="shared" si="385"/>
        <v>-</v>
      </c>
      <c r="D2669" s="94" t="str">
        <f>+IFERROR(VLOOKUP(A2669,'Details local delivery'!B:E,4,0),"-")</f>
        <v>-</v>
      </c>
      <c r="E2669" s="94" t="e">
        <f>VLOOKUP(A2669,'Details local delivery'!B:L,11,0)</f>
        <v>#N/A</v>
      </c>
      <c r="F2669" s="94">
        <f>SUMIFS('Details local delivery'!M:M,'Details local delivery'!G:G,'RECAP Delivery Plan '!A2670)</f>
        <v>0</v>
      </c>
      <c r="G2669" s="94" t="e">
        <f>VLOOKUP(A2669,'Details local delivery'!B:J,9,0)</f>
        <v>#N/A</v>
      </c>
      <c r="H2669" s="95">
        <f>SUMIFS('Details local delivery'!K:K,'Details local delivery'!G:G,'RECAP Delivery Plan '!A2670)</f>
        <v>0</v>
      </c>
      <c r="I2669" s="96">
        <f>SUMIFS('Details local delivery'!Y:Y,'Details local delivery'!B:B,A:A)</f>
        <v>0</v>
      </c>
      <c r="J2669" s="97" t="e">
        <f>AVERAGEIFS('Details local delivery'!W:W,'Details local delivery'!B:B,A2669)</f>
        <v>#DIV/0!</v>
      </c>
      <c r="K2669" s="96">
        <f>_xlfn.MAXIFS('Details local delivery'!Z:Z,'Details local delivery'!B:B,A2669)</f>
        <v>0</v>
      </c>
      <c r="L2669" s="96">
        <f>_xlfn.MAXIFS('Details local delivery'!AA:AA,'Details local delivery'!B:B,A2669)</f>
        <v>0</v>
      </c>
      <c r="M2669" s="96">
        <f>_xlfn.MAXIFS('Details local delivery'!AB:AB,'Details local delivery'!B:B,A2669)</f>
        <v>0</v>
      </c>
      <c r="N2669" s="104" t="e">
        <f t="shared" si="386"/>
        <v>#N/A</v>
      </c>
      <c r="O2669" s="104" t="e">
        <f t="shared" si="387"/>
        <v>#N/A</v>
      </c>
      <c r="P2669" s="99">
        <f t="shared" si="388"/>
        <v>0</v>
      </c>
      <c r="Q2669" s="100">
        <f t="shared" si="389"/>
        <v>0</v>
      </c>
      <c r="R2669" s="105" t="e">
        <f t="shared" si="390"/>
        <v>#DIV/0!</v>
      </c>
      <c r="S2669" s="101" t="e">
        <f t="shared" si="391"/>
        <v>#N/A</v>
      </c>
      <c r="T2669" s="102"/>
      <c r="U2669" s="107"/>
      <c r="V2669" s="5"/>
    </row>
    <row r="2670" spans="1:22" ht="15.6" hidden="1" x14ac:dyDescent="0.3">
      <c r="A2670" s="18"/>
      <c r="B2670" s="92" t="str">
        <f>+IFERROR(VLOOKUP(A2670,'Details local delivery'!B:C,2,0),"-")</f>
        <v>-</v>
      </c>
      <c r="C2670" s="93" t="str">
        <f t="shared" si="385"/>
        <v>-</v>
      </c>
      <c r="D2670" s="94" t="str">
        <f>+IFERROR(VLOOKUP(A2670,'Details local delivery'!B:E,4,0),"-")</f>
        <v>-</v>
      </c>
      <c r="E2670" s="94" t="e">
        <f>VLOOKUP(A2670,'Details local delivery'!B:L,11,0)</f>
        <v>#N/A</v>
      </c>
      <c r="F2670" s="94">
        <f>SUMIFS('Details local delivery'!M:M,'Details local delivery'!G:G,'RECAP Delivery Plan '!A2671)</f>
        <v>0</v>
      </c>
      <c r="G2670" s="94" t="e">
        <f>VLOOKUP(A2670,'Details local delivery'!B:J,9,0)</f>
        <v>#N/A</v>
      </c>
      <c r="H2670" s="95">
        <f>SUMIFS('Details local delivery'!K:K,'Details local delivery'!G:G,'RECAP Delivery Plan '!A2671)</f>
        <v>0</v>
      </c>
      <c r="I2670" s="96">
        <f>SUMIFS('Details local delivery'!Y:Y,'Details local delivery'!B:B,A:A)</f>
        <v>0</v>
      </c>
      <c r="J2670" s="97" t="e">
        <f>AVERAGEIFS('Details local delivery'!W:W,'Details local delivery'!B:B,A2670)</f>
        <v>#DIV/0!</v>
      </c>
      <c r="K2670" s="96">
        <f>_xlfn.MAXIFS('Details local delivery'!Z:Z,'Details local delivery'!B:B,A2670)</f>
        <v>0</v>
      </c>
      <c r="L2670" s="96">
        <f>_xlfn.MAXIFS('Details local delivery'!AA:AA,'Details local delivery'!B:B,A2670)</f>
        <v>0</v>
      </c>
      <c r="M2670" s="96">
        <f>_xlfn.MAXIFS('Details local delivery'!AB:AB,'Details local delivery'!B:B,A2670)</f>
        <v>0</v>
      </c>
      <c r="N2670" s="104" t="e">
        <f t="shared" si="386"/>
        <v>#N/A</v>
      </c>
      <c r="O2670" s="104" t="e">
        <f t="shared" si="387"/>
        <v>#N/A</v>
      </c>
      <c r="P2670" s="99">
        <f t="shared" si="388"/>
        <v>0</v>
      </c>
      <c r="Q2670" s="100">
        <f t="shared" si="389"/>
        <v>0</v>
      </c>
      <c r="R2670" s="105" t="e">
        <f t="shared" si="390"/>
        <v>#DIV/0!</v>
      </c>
      <c r="S2670" s="101" t="e">
        <f t="shared" si="391"/>
        <v>#N/A</v>
      </c>
      <c r="T2670" s="102"/>
      <c r="U2670" s="107"/>
      <c r="V2670" s="5"/>
    </row>
    <row r="2671" spans="1:22" ht="15.6" hidden="1" x14ac:dyDescent="0.3">
      <c r="A2671" s="18"/>
      <c r="B2671" s="92" t="str">
        <f>+IFERROR(VLOOKUP(A2671,'Details local delivery'!B:C,2,0),"-")</f>
        <v>-</v>
      </c>
      <c r="C2671" s="93" t="str">
        <f t="shared" si="385"/>
        <v>-</v>
      </c>
      <c r="D2671" s="94" t="str">
        <f>+IFERROR(VLOOKUP(A2671,'Details local delivery'!B:E,4,0),"-")</f>
        <v>-</v>
      </c>
      <c r="E2671" s="94" t="e">
        <f>VLOOKUP(A2671,'Details local delivery'!B:L,11,0)</f>
        <v>#N/A</v>
      </c>
      <c r="F2671" s="94">
        <f>SUMIFS('Details local delivery'!M:M,'Details local delivery'!G:G,'RECAP Delivery Plan '!A2672)</f>
        <v>0</v>
      </c>
      <c r="G2671" s="94" t="e">
        <f>VLOOKUP(A2671,'Details local delivery'!B:J,9,0)</f>
        <v>#N/A</v>
      </c>
      <c r="H2671" s="95">
        <f>SUMIFS('Details local delivery'!K:K,'Details local delivery'!G:G,'RECAP Delivery Plan '!A2672)</f>
        <v>0</v>
      </c>
      <c r="I2671" s="96">
        <f>SUMIFS('Details local delivery'!Y:Y,'Details local delivery'!B:B,A:A)</f>
        <v>0</v>
      </c>
      <c r="J2671" s="97" t="e">
        <f>AVERAGEIFS('Details local delivery'!W:W,'Details local delivery'!B:B,A2671)</f>
        <v>#DIV/0!</v>
      </c>
      <c r="K2671" s="96">
        <f>_xlfn.MAXIFS('Details local delivery'!Z:Z,'Details local delivery'!B:B,A2671)</f>
        <v>0</v>
      </c>
      <c r="L2671" s="96">
        <f>_xlfn.MAXIFS('Details local delivery'!AA:AA,'Details local delivery'!B:B,A2671)</f>
        <v>0</v>
      </c>
      <c r="M2671" s="96">
        <f>_xlfn.MAXIFS('Details local delivery'!AB:AB,'Details local delivery'!B:B,A2671)</f>
        <v>0</v>
      </c>
      <c r="N2671" s="104" t="e">
        <f t="shared" si="386"/>
        <v>#N/A</v>
      </c>
      <c r="O2671" s="104" t="e">
        <f t="shared" si="387"/>
        <v>#N/A</v>
      </c>
      <c r="P2671" s="99">
        <f t="shared" si="388"/>
        <v>0</v>
      </c>
      <c r="Q2671" s="100">
        <f t="shared" si="389"/>
        <v>0</v>
      </c>
      <c r="R2671" s="105" t="e">
        <f t="shared" si="390"/>
        <v>#DIV/0!</v>
      </c>
      <c r="S2671" s="101" t="e">
        <f t="shared" si="391"/>
        <v>#N/A</v>
      </c>
      <c r="T2671" s="102"/>
      <c r="U2671" s="107"/>
      <c r="V2671" s="5"/>
    </row>
    <row r="2672" spans="1:22" ht="15.6" hidden="1" x14ac:dyDescent="0.3">
      <c r="A2672" s="18"/>
      <c r="B2672" s="92" t="str">
        <f>+IFERROR(VLOOKUP(A2672,'Details local delivery'!B:C,2,0),"-")</f>
        <v>-</v>
      </c>
      <c r="C2672" s="93" t="str">
        <f t="shared" si="385"/>
        <v>-</v>
      </c>
      <c r="D2672" s="94" t="str">
        <f>+IFERROR(VLOOKUP(A2672,'Details local delivery'!B:E,4,0),"-")</f>
        <v>-</v>
      </c>
      <c r="E2672" s="94" t="e">
        <f>VLOOKUP(A2672,'Details local delivery'!B:L,11,0)</f>
        <v>#N/A</v>
      </c>
      <c r="F2672" s="94">
        <f>SUMIFS('Details local delivery'!M:M,'Details local delivery'!G:G,'RECAP Delivery Plan '!A2673)</f>
        <v>0</v>
      </c>
      <c r="G2672" s="94" t="e">
        <f>VLOOKUP(A2672,'Details local delivery'!B:J,9,0)</f>
        <v>#N/A</v>
      </c>
      <c r="H2672" s="95">
        <f>SUMIFS('Details local delivery'!K:K,'Details local delivery'!G:G,'RECAP Delivery Plan '!A2673)</f>
        <v>0</v>
      </c>
      <c r="I2672" s="96">
        <f>SUMIFS('Details local delivery'!Y:Y,'Details local delivery'!B:B,A:A)</f>
        <v>0</v>
      </c>
      <c r="J2672" s="97" t="e">
        <f>AVERAGEIFS('Details local delivery'!W:W,'Details local delivery'!B:B,A2672)</f>
        <v>#DIV/0!</v>
      </c>
      <c r="K2672" s="96">
        <f>_xlfn.MAXIFS('Details local delivery'!Z:Z,'Details local delivery'!B:B,A2672)</f>
        <v>0</v>
      </c>
      <c r="L2672" s="96">
        <f>_xlfn.MAXIFS('Details local delivery'!AA:AA,'Details local delivery'!B:B,A2672)</f>
        <v>0</v>
      </c>
      <c r="M2672" s="96">
        <f>_xlfn.MAXIFS('Details local delivery'!AB:AB,'Details local delivery'!B:B,A2672)</f>
        <v>0</v>
      </c>
      <c r="N2672" s="104" t="e">
        <f t="shared" si="386"/>
        <v>#N/A</v>
      </c>
      <c r="O2672" s="104" t="e">
        <f t="shared" si="387"/>
        <v>#N/A</v>
      </c>
      <c r="P2672" s="99">
        <f t="shared" si="388"/>
        <v>0</v>
      </c>
      <c r="Q2672" s="100">
        <f t="shared" si="389"/>
        <v>0</v>
      </c>
      <c r="R2672" s="105" t="e">
        <f t="shared" si="390"/>
        <v>#DIV/0!</v>
      </c>
      <c r="S2672" s="101" t="e">
        <f t="shared" si="391"/>
        <v>#N/A</v>
      </c>
      <c r="T2672" s="102"/>
      <c r="U2672" s="107"/>
      <c r="V2672" s="5"/>
    </row>
    <row r="2673" spans="1:22" ht="15.6" hidden="1" x14ac:dyDescent="0.3">
      <c r="A2673" s="18"/>
      <c r="B2673" s="92" t="str">
        <f>+IFERROR(VLOOKUP(A2673,'Details local delivery'!B:C,2,0),"-")</f>
        <v>-</v>
      </c>
      <c r="C2673" s="93" t="str">
        <f t="shared" si="385"/>
        <v>-</v>
      </c>
      <c r="D2673" s="94" t="str">
        <f>+IFERROR(VLOOKUP(A2673,'Details local delivery'!B:E,4,0),"-")</f>
        <v>-</v>
      </c>
      <c r="E2673" s="94" t="e">
        <f>VLOOKUP(A2673,'Details local delivery'!B:L,11,0)</f>
        <v>#N/A</v>
      </c>
      <c r="F2673" s="94">
        <f>SUMIFS('Details local delivery'!M:M,'Details local delivery'!G:G,'RECAP Delivery Plan '!A2674)</f>
        <v>0</v>
      </c>
      <c r="G2673" s="94" t="e">
        <f>VLOOKUP(A2673,'Details local delivery'!B:J,9,0)</f>
        <v>#N/A</v>
      </c>
      <c r="H2673" s="95">
        <f>SUMIFS('Details local delivery'!K:K,'Details local delivery'!G:G,'RECAP Delivery Plan '!A2674)</f>
        <v>0</v>
      </c>
      <c r="I2673" s="96">
        <f>SUMIFS('Details local delivery'!Y:Y,'Details local delivery'!B:B,A:A)</f>
        <v>0</v>
      </c>
      <c r="J2673" s="97" t="e">
        <f>AVERAGEIFS('Details local delivery'!W:W,'Details local delivery'!B:B,A2673)</f>
        <v>#DIV/0!</v>
      </c>
      <c r="K2673" s="96">
        <f>_xlfn.MAXIFS('Details local delivery'!Z:Z,'Details local delivery'!B:B,A2673)</f>
        <v>0</v>
      </c>
      <c r="L2673" s="96">
        <f>_xlfn.MAXIFS('Details local delivery'!AA:AA,'Details local delivery'!B:B,A2673)</f>
        <v>0</v>
      </c>
      <c r="M2673" s="96">
        <f>_xlfn.MAXIFS('Details local delivery'!AB:AB,'Details local delivery'!B:B,A2673)</f>
        <v>0</v>
      </c>
      <c r="N2673" s="104" t="e">
        <f t="shared" si="386"/>
        <v>#N/A</v>
      </c>
      <c r="O2673" s="104" t="e">
        <f t="shared" si="387"/>
        <v>#N/A</v>
      </c>
      <c r="P2673" s="99">
        <f t="shared" si="388"/>
        <v>0</v>
      </c>
      <c r="Q2673" s="100">
        <f t="shared" si="389"/>
        <v>0</v>
      </c>
      <c r="R2673" s="105" t="e">
        <f t="shared" si="390"/>
        <v>#DIV/0!</v>
      </c>
      <c r="S2673" s="101" t="e">
        <f t="shared" si="391"/>
        <v>#N/A</v>
      </c>
      <c r="T2673" s="102"/>
      <c r="U2673" s="107"/>
      <c r="V2673" s="5"/>
    </row>
    <row r="2674" spans="1:22" ht="15.6" hidden="1" x14ac:dyDescent="0.3">
      <c r="A2674" s="18"/>
      <c r="B2674" s="92" t="str">
        <f>+IFERROR(VLOOKUP(A2674,'Details local delivery'!B:C,2,0),"-")</f>
        <v>-</v>
      </c>
      <c r="C2674" s="93" t="str">
        <f t="shared" si="385"/>
        <v>-</v>
      </c>
      <c r="D2674" s="94" t="str">
        <f>+IFERROR(VLOOKUP(A2674,'Details local delivery'!B:E,4,0),"-")</f>
        <v>-</v>
      </c>
      <c r="E2674" s="94" t="e">
        <f>VLOOKUP(A2674,'Details local delivery'!B:L,11,0)</f>
        <v>#N/A</v>
      </c>
      <c r="F2674" s="94">
        <f>SUMIFS('Details local delivery'!M:M,'Details local delivery'!G:G,'RECAP Delivery Plan '!A2675)</f>
        <v>0</v>
      </c>
      <c r="G2674" s="94" t="e">
        <f>VLOOKUP(A2674,'Details local delivery'!B:J,9,0)</f>
        <v>#N/A</v>
      </c>
      <c r="H2674" s="95">
        <f>SUMIFS('Details local delivery'!K:K,'Details local delivery'!G:G,'RECAP Delivery Plan '!A2675)</f>
        <v>0</v>
      </c>
      <c r="I2674" s="96">
        <f>SUMIFS('Details local delivery'!Y:Y,'Details local delivery'!B:B,A:A)</f>
        <v>0</v>
      </c>
      <c r="J2674" s="97" t="e">
        <f>AVERAGEIFS('Details local delivery'!W:W,'Details local delivery'!B:B,A2674)</f>
        <v>#DIV/0!</v>
      </c>
      <c r="K2674" s="96">
        <f>_xlfn.MAXIFS('Details local delivery'!Z:Z,'Details local delivery'!B:B,A2674)</f>
        <v>0</v>
      </c>
      <c r="L2674" s="96">
        <f>_xlfn.MAXIFS('Details local delivery'!AA:AA,'Details local delivery'!B:B,A2674)</f>
        <v>0</v>
      </c>
      <c r="M2674" s="96">
        <f>_xlfn.MAXIFS('Details local delivery'!AB:AB,'Details local delivery'!B:B,A2674)</f>
        <v>0</v>
      </c>
      <c r="N2674" s="104" t="e">
        <f t="shared" si="386"/>
        <v>#N/A</v>
      </c>
      <c r="O2674" s="104" t="e">
        <f t="shared" si="387"/>
        <v>#N/A</v>
      </c>
      <c r="P2674" s="99">
        <f t="shared" si="388"/>
        <v>0</v>
      </c>
      <c r="Q2674" s="100">
        <f t="shared" si="389"/>
        <v>0</v>
      </c>
      <c r="R2674" s="105" t="e">
        <f t="shared" si="390"/>
        <v>#DIV/0!</v>
      </c>
      <c r="S2674" s="101" t="e">
        <f t="shared" si="391"/>
        <v>#N/A</v>
      </c>
      <c r="T2674" s="102"/>
      <c r="U2674" s="107"/>
      <c r="V2674" s="5"/>
    </row>
    <row r="2675" spans="1:22" ht="15.6" hidden="1" x14ac:dyDescent="0.3">
      <c r="A2675" s="18"/>
      <c r="B2675" s="92" t="str">
        <f>+IFERROR(VLOOKUP(A2675,'Details local delivery'!B:C,2,0),"-")</f>
        <v>-</v>
      </c>
      <c r="C2675" s="93" t="str">
        <f t="shared" si="385"/>
        <v>-</v>
      </c>
      <c r="D2675" s="94" t="str">
        <f>+IFERROR(VLOOKUP(A2675,'Details local delivery'!B:E,4,0),"-")</f>
        <v>-</v>
      </c>
      <c r="E2675" s="94" t="e">
        <f>VLOOKUP(A2675,'Details local delivery'!B:L,11,0)</f>
        <v>#N/A</v>
      </c>
      <c r="F2675" s="94">
        <f>SUMIFS('Details local delivery'!M:M,'Details local delivery'!G:G,'RECAP Delivery Plan '!A2676)</f>
        <v>0</v>
      </c>
      <c r="G2675" s="94" t="e">
        <f>VLOOKUP(A2675,'Details local delivery'!B:J,9,0)</f>
        <v>#N/A</v>
      </c>
      <c r="H2675" s="95">
        <f>SUMIFS('Details local delivery'!K:K,'Details local delivery'!G:G,'RECAP Delivery Plan '!A2676)</f>
        <v>0</v>
      </c>
      <c r="I2675" s="96">
        <f>SUMIFS('Details local delivery'!Y:Y,'Details local delivery'!B:B,A:A)</f>
        <v>0</v>
      </c>
      <c r="J2675" s="97" t="e">
        <f>AVERAGEIFS('Details local delivery'!W:W,'Details local delivery'!B:B,A2675)</f>
        <v>#DIV/0!</v>
      </c>
      <c r="K2675" s="96">
        <f>_xlfn.MAXIFS('Details local delivery'!Z:Z,'Details local delivery'!B:B,A2675)</f>
        <v>0</v>
      </c>
      <c r="L2675" s="96">
        <f>_xlfn.MAXIFS('Details local delivery'!AA:AA,'Details local delivery'!B:B,A2675)</f>
        <v>0</v>
      </c>
      <c r="M2675" s="96">
        <f>_xlfn.MAXIFS('Details local delivery'!AB:AB,'Details local delivery'!B:B,A2675)</f>
        <v>0</v>
      </c>
      <c r="N2675" s="104" t="e">
        <f t="shared" si="386"/>
        <v>#N/A</v>
      </c>
      <c r="O2675" s="104" t="e">
        <f t="shared" si="387"/>
        <v>#N/A</v>
      </c>
      <c r="P2675" s="99">
        <f t="shared" si="388"/>
        <v>0</v>
      </c>
      <c r="Q2675" s="100">
        <f t="shared" si="389"/>
        <v>0</v>
      </c>
      <c r="R2675" s="105" t="e">
        <f t="shared" si="390"/>
        <v>#DIV/0!</v>
      </c>
      <c r="S2675" s="101" t="e">
        <f t="shared" si="391"/>
        <v>#N/A</v>
      </c>
      <c r="T2675" s="102"/>
      <c r="U2675" s="107"/>
      <c r="V2675" s="5"/>
    </row>
    <row r="2676" spans="1:22" ht="15.6" hidden="1" x14ac:dyDescent="0.3">
      <c r="A2676" s="18"/>
      <c r="B2676" s="92" t="str">
        <f>+IFERROR(VLOOKUP(A2676,'Details local delivery'!B:C,2,0),"-")</f>
        <v>-</v>
      </c>
      <c r="C2676" s="93" t="str">
        <f t="shared" si="385"/>
        <v>-</v>
      </c>
      <c r="D2676" s="94" t="str">
        <f>+IFERROR(VLOOKUP(A2676,'Details local delivery'!B:E,4,0),"-")</f>
        <v>-</v>
      </c>
      <c r="E2676" s="94" t="e">
        <f>VLOOKUP(A2676,'Details local delivery'!B:L,11,0)</f>
        <v>#N/A</v>
      </c>
      <c r="F2676" s="94">
        <f>SUMIFS('Details local delivery'!M:M,'Details local delivery'!G:G,'RECAP Delivery Plan '!A2677)</f>
        <v>0</v>
      </c>
      <c r="G2676" s="94" t="e">
        <f>VLOOKUP(A2676,'Details local delivery'!B:J,9,0)</f>
        <v>#N/A</v>
      </c>
      <c r="H2676" s="95">
        <f>SUMIFS('Details local delivery'!K:K,'Details local delivery'!G:G,'RECAP Delivery Plan '!A2677)</f>
        <v>0</v>
      </c>
      <c r="I2676" s="96">
        <f>SUMIFS('Details local delivery'!Y:Y,'Details local delivery'!B:B,A:A)</f>
        <v>0</v>
      </c>
      <c r="J2676" s="97" t="e">
        <f>AVERAGEIFS('Details local delivery'!W:W,'Details local delivery'!B:B,A2676)</f>
        <v>#DIV/0!</v>
      </c>
      <c r="K2676" s="96">
        <f>_xlfn.MAXIFS('Details local delivery'!Z:Z,'Details local delivery'!B:B,A2676)</f>
        <v>0</v>
      </c>
      <c r="L2676" s="96">
        <f>_xlfn.MAXIFS('Details local delivery'!AA:AA,'Details local delivery'!B:B,A2676)</f>
        <v>0</v>
      </c>
      <c r="M2676" s="96">
        <f>_xlfn.MAXIFS('Details local delivery'!AB:AB,'Details local delivery'!B:B,A2676)</f>
        <v>0</v>
      </c>
      <c r="N2676" s="104" t="e">
        <f t="shared" si="386"/>
        <v>#N/A</v>
      </c>
      <c r="O2676" s="104" t="e">
        <f t="shared" si="387"/>
        <v>#N/A</v>
      </c>
      <c r="P2676" s="99">
        <f t="shared" si="388"/>
        <v>0</v>
      </c>
      <c r="Q2676" s="100">
        <f t="shared" si="389"/>
        <v>0</v>
      </c>
      <c r="R2676" s="105" t="e">
        <f t="shared" si="390"/>
        <v>#DIV/0!</v>
      </c>
      <c r="S2676" s="101" t="e">
        <f t="shared" si="391"/>
        <v>#N/A</v>
      </c>
      <c r="T2676" s="102"/>
      <c r="U2676" s="107"/>
      <c r="V2676" s="5"/>
    </row>
    <row r="2677" spans="1:22" ht="15.6" hidden="1" x14ac:dyDescent="0.3">
      <c r="A2677" s="18"/>
      <c r="B2677" s="92" t="str">
        <f>+IFERROR(VLOOKUP(A2677,'Details local delivery'!B:C,2,0),"-")</f>
        <v>-</v>
      </c>
      <c r="C2677" s="93" t="str">
        <f t="shared" si="385"/>
        <v>-</v>
      </c>
      <c r="D2677" s="94" t="str">
        <f>+IFERROR(VLOOKUP(A2677,'Details local delivery'!B:E,4,0),"-")</f>
        <v>-</v>
      </c>
      <c r="E2677" s="94" t="e">
        <f>VLOOKUP(A2677,'Details local delivery'!B:L,11,0)</f>
        <v>#N/A</v>
      </c>
      <c r="F2677" s="94">
        <f>SUMIFS('Details local delivery'!M:M,'Details local delivery'!G:G,'RECAP Delivery Plan '!A2678)</f>
        <v>0</v>
      </c>
      <c r="G2677" s="94" t="e">
        <f>VLOOKUP(A2677,'Details local delivery'!B:J,9,0)</f>
        <v>#N/A</v>
      </c>
      <c r="H2677" s="95">
        <f>SUMIFS('Details local delivery'!K:K,'Details local delivery'!G:G,'RECAP Delivery Plan '!A2678)</f>
        <v>0</v>
      </c>
      <c r="I2677" s="96">
        <f>SUMIFS('Details local delivery'!Y:Y,'Details local delivery'!B:B,A:A)</f>
        <v>0</v>
      </c>
      <c r="J2677" s="97" t="e">
        <f>AVERAGEIFS('Details local delivery'!W:W,'Details local delivery'!B:B,A2677)</f>
        <v>#DIV/0!</v>
      </c>
      <c r="K2677" s="96">
        <f>_xlfn.MAXIFS('Details local delivery'!Z:Z,'Details local delivery'!B:B,A2677)</f>
        <v>0</v>
      </c>
      <c r="L2677" s="96">
        <f>_xlfn.MAXIFS('Details local delivery'!AA:AA,'Details local delivery'!B:B,A2677)</f>
        <v>0</v>
      </c>
      <c r="M2677" s="96">
        <f>_xlfn.MAXIFS('Details local delivery'!AB:AB,'Details local delivery'!B:B,A2677)</f>
        <v>0</v>
      </c>
      <c r="N2677" s="104" t="e">
        <f t="shared" si="386"/>
        <v>#N/A</v>
      </c>
      <c r="O2677" s="104" t="e">
        <f t="shared" si="387"/>
        <v>#N/A</v>
      </c>
      <c r="P2677" s="99">
        <f t="shared" si="388"/>
        <v>0</v>
      </c>
      <c r="Q2677" s="100">
        <f t="shared" si="389"/>
        <v>0</v>
      </c>
      <c r="R2677" s="105" t="e">
        <f t="shared" si="390"/>
        <v>#DIV/0!</v>
      </c>
      <c r="S2677" s="101" t="e">
        <f t="shared" si="391"/>
        <v>#N/A</v>
      </c>
      <c r="T2677" s="102"/>
      <c r="U2677" s="107"/>
      <c r="V2677" s="5"/>
    </row>
    <row r="2678" spans="1:22" ht="15.6" hidden="1" x14ac:dyDescent="0.3">
      <c r="A2678" s="18"/>
      <c r="B2678" s="92" t="str">
        <f>+IFERROR(VLOOKUP(A2678,'Details local delivery'!B:C,2,0),"-")</f>
        <v>-</v>
      </c>
      <c r="C2678" s="93" t="str">
        <f t="shared" si="385"/>
        <v>-</v>
      </c>
      <c r="D2678" s="94" t="str">
        <f>+IFERROR(VLOOKUP(A2678,'Details local delivery'!B:E,4,0),"-")</f>
        <v>-</v>
      </c>
      <c r="E2678" s="94" t="e">
        <f>VLOOKUP(A2678,'Details local delivery'!B:L,11,0)</f>
        <v>#N/A</v>
      </c>
      <c r="F2678" s="94">
        <f>SUMIFS('Details local delivery'!M:M,'Details local delivery'!G:G,'RECAP Delivery Plan '!A2679)</f>
        <v>0</v>
      </c>
      <c r="G2678" s="94" t="e">
        <f>VLOOKUP(A2678,'Details local delivery'!B:J,9,0)</f>
        <v>#N/A</v>
      </c>
      <c r="H2678" s="95">
        <f>SUMIFS('Details local delivery'!K:K,'Details local delivery'!G:G,'RECAP Delivery Plan '!A2679)</f>
        <v>0</v>
      </c>
      <c r="I2678" s="96">
        <f>SUMIFS('Details local delivery'!Y:Y,'Details local delivery'!B:B,A:A)</f>
        <v>0</v>
      </c>
      <c r="J2678" s="97" t="e">
        <f>AVERAGEIFS('Details local delivery'!W:W,'Details local delivery'!B:B,A2678)</f>
        <v>#DIV/0!</v>
      </c>
      <c r="K2678" s="96">
        <f>_xlfn.MAXIFS('Details local delivery'!Z:Z,'Details local delivery'!B:B,A2678)</f>
        <v>0</v>
      </c>
      <c r="L2678" s="96">
        <f>_xlfn.MAXIFS('Details local delivery'!AA:AA,'Details local delivery'!B:B,A2678)</f>
        <v>0</v>
      </c>
      <c r="M2678" s="96">
        <f>_xlfn.MAXIFS('Details local delivery'!AB:AB,'Details local delivery'!B:B,A2678)</f>
        <v>0</v>
      </c>
      <c r="N2678" s="104" t="e">
        <f t="shared" si="386"/>
        <v>#N/A</v>
      </c>
      <c r="O2678" s="104" t="e">
        <f t="shared" si="387"/>
        <v>#N/A</v>
      </c>
      <c r="P2678" s="99">
        <f t="shared" si="388"/>
        <v>0</v>
      </c>
      <c r="Q2678" s="100">
        <f t="shared" si="389"/>
        <v>0</v>
      </c>
      <c r="R2678" s="105" t="e">
        <f t="shared" si="390"/>
        <v>#DIV/0!</v>
      </c>
      <c r="S2678" s="101" t="e">
        <f t="shared" si="391"/>
        <v>#N/A</v>
      </c>
      <c r="T2678" s="102"/>
      <c r="U2678" s="107"/>
      <c r="V2678" s="5"/>
    </row>
    <row r="2679" spans="1:22" ht="15.6" hidden="1" x14ac:dyDescent="0.3">
      <c r="A2679" s="18"/>
      <c r="B2679" s="92" t="str">
        <f>+IFERROR(VLOOKUP(A2679,'Details local delivery'!B:C,2,0),"-")</f>
        <v>-</v>
      </c>
      <c r="C2679" s="93" t="str">
        <f t="shared" si="385"/>
        <v>-</v>
      </c>
      <c r="D2679" s="94" t="str">
        <f>+IFERROR(VLOOKUP(A2679,'Details local delivery'!B:E,4,0),"-")</f>
        <v>-</v>
      </c>
      <c r="E2679" s="94" t="e">
        <f>VLOOKUP(A2679,'Details local delivery'!B:L,11,0)</f>
        <v>#N/A</v>
      </c>
      <c r="F2679" s="94">
        <f>SUMIFS('Details local delivery'!M:M,'Details local delivery'!G:G,'RECAP Delivery Plan '!A2680)</f>
        <v>0</v>
      </c>
      <c r="G2679" s="94" t="e">
        <f>VLOOKUP(A2679,'Details local delivery'!B:J,9,0)</f>
        <v>#N/A</v>
      </c>
      <c r="H2679" s="95">
        <f>SUMIFS('Details local delivery'!K:K,'Details local delivery'!G:G,'RECAP Delivery Plan '!A2680)</f>
        <v>0</v>
      </c>
      <c r="I2679" s="96">
        <f>SUMIFS('Details local delivery'!Y:Y,'Details local delivery'!B:B,A:A)</f>
        <v>0</v>
      </c>
      <c r="J2679" s="97" t="e">
        <f>AVERAGEIFS('Details local delivery'!W:W,'Details local delivery'!B:B,A2679)</f>
        <v>#DIV/0!</v>
      </c>
      <c r="K2679" s="96">
        <f>_xlfn.MAXIFS('Details local delivery'!Z:Z,'Details local delivery'!B:B,A2679)</f>
        <v>0</v>
      </c>
      <c r="L2679" s="96">
        <f>_xlfn.MAXIFS('Details local delivery'!AA:AA,'Details local delivery'!B:B,A2679)</f>
        <v>0</v>
      </c>
      <c r="M2679" s="96">
        <f>_xlfn.MAXIFS('Details local delivery'!AB:AB,'Details local delivery'!B:B,A2679)</f>
        <v>0</v>
      </c>
      <c r="N2679" s="104" t="e">
        <f t="shared" si="386"/>
        <v>#N/A</v>
      </c>
      <c r="O2679" s="104" t="e">
        <f t="shared" si="387"/>
        <v>#N/A</v>
      </c>
      <c r="P2679" s="99">
        <f t="shared" si="388"/>
        <v>0</v>
      </c>
      <c r="Q2679" s="100">
        <f t="shared" si="389"/>
        <v>0</v>
      </c>
      <c r="R2679" s="105" t="e">
        <f t="shared" si="390"/>
        <v>#DIV/0!</v>
      </c>
      <c r="S2679" s="101" t="e">
        <f t="shared" si="391"/>
        <v>#N/A</v>
      </c>
      <c r="T2679" s="102"/>
      <c r="U2679" s="107"/>
      <c r="V2679" s="5"/>
    </row>
    <row r="2680" spans="1:22" ht="15.6" hidden="1" x14ac:dyDescent="0.3">
      <c r="A2680" s="18"/>
      <c r="B2680" s="92" t="str">
        <f>+IFERROR(VLOOKUP(A2680,'Details local delivery'!B:C,2,0),"-")</f>
        <v>-</v>
      </c>
      <c r="C2680" s="93" t="str">
        <f t="shared" si="385"/>
        <v>-</v>
      </c>
      <c r="D2680" s="94" t="str">
        <f>+IFERROR(VLOOKUP(A2680,'Details local delivery'!B:E,4,0),"-")</f>
        <v>-</v>
      </c>
      <c r="E2680" s="94" t="e">
        <f>VLOOKUP(A2680,'Details local delivery'!B:L,11,0)</f>
        <v>#N/A</v>
      </c>
      <c r="F2680" s="94">
        <f>SUMIFS('Details local delivery'!M:M,'Details local delivery'!G:G,'RECAP Delivery Plan '!A2681)</f>
        <v>0</v>
      </c>
      <c r="G2680" s="94" t="e">
        <f>VLOOKUP(A2680,'Details local delivery'!B:J,9,0)</f>
        <v>#N/A</v>
      </c>
      <c r="H2680" s="95">
        <f>SUMIFS('Details local delivery'!K:K,'Details local delivery'!G:G,'RECAP Delivery Plan '!A2681)</f>
        <v>0</v>
      </c>
      <c r="I2680" s="96">
        <f>SUMIFS('Details local delivery'!Y:Y,'Details local delivery'!B:B,A:A)</f>
        <v>0</v>
      </c>
      <c r="J2680" s="97" t="e">
        <f>AVERAGEIFS('Details local delivery'!W:W,'Details local delivery'!B:B,A2680)</f>
        <v>#DIV/0!</v>
      </c>
      <c r="K2680" s="96">
        <f>_xlfn.MAXIFS('Details local delivery'!Z:Z,'Details local delivery'!B:B,A2680)</f>
        <v>0</v>
      </c>
      <c r="L2680" s="96">
        <f>_xlfn.MAXIFS('Details local delivery'!AA:AA,'Details local delivery'!B:B,A2680)</f>
        <v>0</v>
      </c>
      <c r="M2680" s="96">
        <f>_xlfn.MAXIFS('Details local delivery'!AB:AB,'Details local delivery'!B:B,A2680)</f>
        <v>0</v>
      </c>
      <c r="N2680" s="104" t="e">
        <f t="shared" si="386"/>
        <v>#N/A</v>
      </c>
      <c r="O2680" s="104" t="e">
        <f t="shared" si="387"/>
        <v>#N/A</v>
      </c>
      <c r="P2680" s="99">
        <f t="shared" si="388"/>
        <v>0</v>
      </c>
      <c r="Q2680" s="100">
        <f t="shared" si="389"/>
        <v>0</v>
      </c>
      <c r="R2680" s="105" t="e">
        <f t="shared" si="390"/>
        <v>#DIV/0!</v>
      </c>
      <c r="S2680" s="101" t="e">
        <f t="shared" si="391"/>
        <v>#N/A</v>
      </c>
      <c r="T2680" s="102"/>
      <c r="U2680" s="107"/>
      <c r="V2680" s="5"/>
    </row>
    <row r="2681" spans="1:22" ht="15.6" hidden="1" x14ac:dyDescent="0.3">
      <c r="A2681" s="18"/>
      <c r="B2681" s="92" t="str">
        <f>+IFERROR(VLOOKUP(A2681,'Details local delivery'!B:C,2,0),"-")</f>
        <v>-</v>
      </c>
      <c r="C2681" s="93" t="str">
        <f t="shared" ref="C2681:C2744" si="392">B2681</f>
        <v>-</v>
      </c>
      <c r="D2681" s="94" t="str">
        <f>+IFERROR(VLOOKUP(A2681,'Details local delivery'!B:E,4,0),"-")</f>
        <v>-</v>
      </c>
      <c r="E2681" s="94" t="e">
        <f>VLOOKUP(A2681,'Details local delivery'!B:L,11,0)</f>
        <v>#N/A</v>
      </c>
      <c r="F2681" s="94">
        <v>3</v>
      </c>
      <c r="G2681" s="94" t="e">
        <f>VLOOKUP(A2681,'Details local delivery'!B:J,9,0)</f>
        <v>#N/A</v>
      </c>
      <c r="H2681" s="95">
        <v>901</v>
      </c>
      <c r="I2681" s="96">
        <f>SUMIFS('Details local delivery'!Y:Y,'Details local delivery'!B:B,A:A)</f>
        <v>0</v>
      </c>
      <c r="J2681" s="97" t="e">
        <f>AVERAGEIFS('Details local delivery'!W:W,'Details local delivery'!B:B,A2681)</f>
        <v>#DIV/0!</v>
      </c>
      <c r="K2681" s="96">
        <f>_xlfn.MAXIFS('Details local delivery'!Z:Z,'Details local delivery'!B:B,A2681)</f>
        <v>0</v>
      </c>
      <c r="L2681" s="96">
        <f>_xlfn.MAXIFS('Details local delivery'!AA:AA,'Details local delivery'!B:B,A2681)</f>
        <v>0</v>
      </c>
      <c r="M2681" s="96">
        <f>_xlfn.MAXIFS('Details local delivery'!AB:AB,'Details local delivery'!B:B,A2681)</f>
        <v>0</v>
      </c>
      <c r="N2681" s="104" t="e">
        <f t="shared" ref="N2681:N2744" si="393">+F2681/E2681</f>
        <v>#N/A</v>
      </c>
      <c r="O2681" s="104" t="e">
        <f t="shared" ref="O2681:O2744" si="394">+H2681/G2681</f>
        <v>#N/A</v>
      </c>
      <c r="P2681" s="99">
        <f t="shared" ref="P2681:P2744" si="395">K2681+L2681+M2681</f>
        <v>0</v>
      </c>
      <c r="Q2681" s="100">
        <f t="shared" ref="Q2681:Q2744" si="396">P2681+I2681</f>
        <v>0</v>
      </c>
      <c r="R2681" s="105" t="e">
        <f t="shared" ref="R2681:R2744" si="397">Q2681/P2681</f>
        <v>#DIV/0!</v>
      </c>
      <c r="S2681" s="101" t="e">
        <f t="shared" ref="S2681:S2744" si="398">MAX(N2681,O2681)</f>
        <v>#N/A</v>
      </c>
      <c r="T2681" s="102"/>
      <c r="U2681" s="107"/>
      <c r="V2681" s="5"/>
    </row>
    <row r="2682" spans="1:22" ht="15.6" hidden="1" x14ac:dyDescent="0.3">
      <c r="A2682" s="18"/>
      <c r="B2682" s="92" t="str">
        <f>+IFERROR(VLOOKUP(A2682,'Details local delivery'!B:C,2,0),"-")</f>
        <v>-</v>
      </c>
      <c r="C2682" s="93" t="str">
        <f t="shared" si="392"/>
        <v>-</v>
      </c>
      <c r="D2682" s="94" t="str">
        <f>+IFERROR(VLOOKUP(A2682,'Details local delivery'!B:E,4,0),"-")</f>
        <v>-</v>
      </c>
      <c r="E2682" s="94" t="e">
        <f>VLOOKUP(A2682,'Details local delivery'!B:L,11,0)</f>
        <v>#N/A</v>
      </c>
      <c r="F2682" s="94">
        <f>SUMIFS('Details local delivery'!M:M,'Details local delivery'!G:G,'RECAP Delivery Plan '!A2683)</f>
        <v>0</v>
      </c>
      <c r="G2682" s="94" t="e">
        <f>VLOOKUP(A2682,'Details local delivery'!B:J,9,0)</f>
        <v>#N/A</v>
      </c>
      <c r="H2682" s="95">
        <f>SUMIFS('Details local delivery'!K:K,'Details local delivery'!G:G,'RECAP Delivery Plan '!A2683)</f>
        <v>0</v>
      </c>
      <c r="I2682" s="96">
        <f>SUMIFS('Details local delivery'!Y:Y,'Details local delivery'!B:B,A:A)</f>
        <v>0</v>
      </c>
      <c r="J2682" s="97" t="e">
        <f>AVERAGEIFS('Details local delivery'!W:W,'Details local delivery'!B:B,A2682)</f>
        <v>#DIV/0!</v>
      </c>
      <c r="K2682" s="96">
        <f>_xlfn.MAXIFS('Details local delivery'!Z:Z,'Details local delivery'!B:B,A2682)</f>
        <v>0</v>
      </c>
      <c r="L2682" s="96">
        <f>_xlfn.MAXIFS('Details local delivery'!AA:AA,'Details local delivery'!B:B,A2682)</f>
        <v>0</v>
      </c>
      <c r="M2682" s="96">
        <f>_xlfn.MAXIFS('Details local delivery'!AB:AB,'Details local delivery'!B:B,A2682)</f>
        <v>0</v>
      </c>
      <c r="N2682" s="104" t="e">
        <f t="shared" si="393"/>
        <v>#N/A</v>
      </c>
      <c r="O2682" s="104" t="e">
        <f t="shared" si="394"/>
        <v>#N/A</v>
      </c>
      <c r="P2682" s="99">
        <f t="shared" si="395"/>
        <v>0</v>
      </c>
      <c r="Q2682" s="100">
        <f t="shared" si="396"/>
        <v>0</v>
      </c>
      <c r="R2682" s="105" t="e">
        <f t="shared" si="397"/>
        <v>#DIV/0!</v>
      </c>
      <c r="S2682" s="101" t="e">
        <f t="shared" si="398"/>
        <v>#N/A</v>
      </c>
      <c r="T2682" s="102"/>
      <c r="U2682" s="107"/>
      <c r="V2682" s="5"/>
    </row>
    <row r="2683" spans="1:22" ht="15.6" hidden="1" x14ac:dyDescent="0.3">
      <c r="A2683" s="18"/>
      <c r="B2683" s="92" t="str">
        <f>+IFERROR(VLOOKUP(A2683,'Details local delivery'!B:C,2,0),"-")</f>
        <v>-</v>
      </c>
      <c r="C2683" s="93" t="str">
        <f t="shared" si="392"/>
        <v>-</v>
      </c>
      <c r="D2683" s="94" t="str">
        <f>+IFERROR(VLOOKUP(A2683,'Details local delivery'!B:E,4,0),"-")</f>
        <v>-</v>
      </c>
      <c r="E2683" s="94" t="e">
        <f>VLOOKUP(A2683,'Details local delivery'!B:L,11,0)</f>
        <v>#N/A</v>
      </c>
      <c r="F2683" s="94">
        <f>SUMIFS('Details local delivery'!M:M,'Details local delivery'!G:G,'RECAP Delivery Plan '!A2684)</f>
        <v>0</v>
      </c>
      <c r="G2683" s="94" t="e">
        <f>VLOOKUP(A2683,'Details local delivery'!B:J,9,0)</f>
        <v>#N/A</v>
      </c>
      <c r="H2683" s="95">
        <f>SUMIFS('Details local delivery'!K:K,'Details local delivery'!G:G,'RECAP Delivery Plan '!A2684)</f>
        <v>0</v>
      </c>
      <c r="I2683" s="96">
        <f>SUMIFS('Details local delivery'!Y:Y,'Details local delivery'!B:B,A:A)</f>
        <v>0</v>
      </c>
      <c r="J2683" s="97" t="e">
        <f>AVERAGEIFS('Details local delivery'!W:W,'Details local delivery'!B:B,A2683)</f>
        <v>#DIV/0!</v>
      </c>
      <c r="K2683" s="96">
        <f>_xlfn.MAXIFS('Details local delivery'!Z:Z,'Details local delivery'!B:B,A2683)</f>
        <v>0</v>
      </c>
      <c r="L2683" s="96">
        <f>_xlfn.MAXIFS('Details local delivery'!AA:AA,'Details local delivery'!B:B,A2683)</f>
        <v>0</v>
      </c>
      <c r="M2683" s="96">
        <f>_xlfn.MAXIFS('Details local delivery'!AB:AB,'Details local delivery'!B:B,A2683)</f>
        <v>0</v>
      </c>
      <c r="N2683" s="104" t="e">
        <f t="shared" si="393"/>
        <v>#N/A</v>
      </c>
      <c r="O2683" s="104" t="e">
        <f t="shared" si="394"/>
        <v>#N/A</v>
      </c>
      <c r="P2683" s="99">
        <f t="shared" si="395"/>
        <v>0</v>
      </c>
      <c r="Q2683" s="100">
        <f t="shared" si="396"/>
        <v>0</v>
      </c>
      <c r="R2683" s="105" t="e">
        <f t="shared" si="397"/>
        <v>#DIV/0!</v>
      </c>
      <c r="S2683" s="101" t="e">
        <f t="shared" si="398"/>
        <v>#N/A</v>
      </c>
      <c r="T2683" s="102"/>
      <c r="U2683" s="107"/>
      <c r="V2683" s="5"/>
    </row>
    <row r="2684" spans="1:22" ht="15.6" hidden="1" x14ac:dyDescent="0.3">
      <c r="A2684" s="18"/>
      <c r="B2684" s="92" t="str">
        <f>+IFERROR(VLOOKUP(A2684,'Details local delivery'!B:C,2,0),"-")</f>
        <v>-</v>
      </c>
      <c r="C2684" s="93" t="str">
        <f t="shared" si="392"/>
        <v>-</v>
      </c>
      <c r="D2684" s="94" t="str">
        <f>+IFERROR(VLOOKUP(A2684,'Details local delivery'!B:E,4,0),"-")</f>
        <v>-</v>
      </c>
      <c r="E2684" s="94" t="e">
        <f>VLOOKUP(A2684,'Details local delivery'!B:L,11,0)</f>
        <v>#N/A</v>
      </c>
      <c r="F2684" s="94">
        <f>SUMIFS('Details local delivery'!M:M,'Details local delivery'!G:G,'RECAP Delivery Plan '!A2685)</f>
        <v>0</v>
      </c>
      <c r="G2684" s="94" t="e">
        <f>VLOOKUP(A2684,'Details local delivery'!B:J,9,0)</f>
        <v>#N/A</v>
      </c>
      <c r="H2684" s="95">
        <f>SUMIFS('Details local delivery'!K:K,'Details local delivery'!G:G,'RECAP Delivery Plan '!A2685)</f>
        <v>0</v>
      </c>
      <c r="I2684" s="96">
        <f>SUMIFS('Details local delivery'!Y:Y,'Details local delivery'!B:B,A:A)</f>
        <v>0</v>
      </c>
      <c r="J2684" s="97" t="e">
        <f>AVERAGEIFS('Details local delivery'!W:W,'Details local delivery'!B:B,A2684)</f>
        <v>#DIV/0!</v>
      </c>
      <c r="K2684" s="96">
        <f>_xlfn.MAXIFS('Details local delivery'!Z:Z,'Details local delivery'!B:B,A2684)</f>
        <v>0</v>
      </c>
      <c r="L2684" s="96">
        <f>_xlfn.MAXIFS('Details local delivery'!AA:AA,'Details local delivery'!B:B,A2684)</f>
        <v>0</v>
      </c>
      <c r="M2684" s="96">
        <f>_xlfn.MAXIFS('Details local delivery'!AB:AB,'Details local delivery'!B:B,A2684)</f>
        <v>0</v>
      </c>
      <c r="N2684" s="104" t="e">
        <f t="shared" si="393"/>
        <v>#N/A</v>
      </c>
      <c r="O2684" s="104" t="e">
        <f t="shared" si="394"/>
        <v>#N/A</v>
      </c>
      <c r="P2684" s="99">
        <f t="shared" si="395"/>
        <v>0</v>
      </c>
      <c r="Q2684" s="100">
        <f t="shared" si="396"/>
        <v>0</v>
      </c>
      <c r="R2684" s="105" t="e">
        <f t="shared" si="397"/>
        <v>#DIV/0!</v>
      </c>
      <c r="S2684" s="101" t="e">
        <f t="shared" si="398"/>
        <v>#N/A</v>
      </c>
      <c r="T2684" s="102"/>
      <c r="U2684" s="107"/>
      <c r="V2684" s="5"/>
    </row>
    <row r="2685" spans="1:22" ht="15.6" hidden="1" x14ac:dyDescent="0.3">
      <c r="A2685" s="18"/>
      <c r="B2685" s="92" t="str">
        <f>+IFERROR(VLOOKUP(A2685,'Details local delivery'!B:C,2,0),"-")</f>
        <v>-</v>
      </c>
      <c r="C2685" s="93" t="str">
        <f t="shared" si="392"/>
        <v>-</v>
      </c>
      <c r="D2685" s="94" t="str">
        <f>+IFERROR(VLOOKUP(A2685,'Details local delivery'!B:E,4,0),"-")</f>
        <v>-</v>
      </c>
      <c r="E2685" s="94" t="e">
        <f>VLOOKUP(A2685,'Details local delivery'!B:L,11,0)</f>
        <v>#N/A</v>
      </c>
      <c r="F2685" s="94">
        <f>SUMIFS('Details local delivery'!M:M,'Details local delivery'!G:G,'RECAP Delivery Plan '!A2686)</f>
        <v>0</v>
      </c>
      <c r="G2685" s="94" t="e">
        <f>VLOOKUP(A2685,'Details local delivery'!B:J,9,0)</f>
        <v>#N/A</v>
      </c>
      <c r="H2685" s="95">
        <f>SUMIFS('Details local delivery'!K:K,'Details local delivery'!G:G,'RECAP Delivery Plan '!A2686)</f>
        <v>0</v>
      </c>
      <c r="I2685" s="96">
        <f>SUMIFS('Details local delivery'!Y:Y,'Details local delivery'!B:B,A:A)</f>
        <v>0</v>
      </c>
      <c r="J2685" s="97" t="e">
        <f>AVERAGEIFS('Details local delivery'!W:W,'Details local delivery'!B:B,A2685)</f>
        <v>#DIV/0!</v>
      </c>
      <c r="K2685" s="96">
        <f>_xlfn.MAXIFS('Details local delivery'!Z:Z,'Details local delivery'!B:B,A2685)</f>
        <v>0</v>
      </c>
      <c r="L2685" s="96">
        <f>_xlfn.MAXIFS('Details local delivery'!AA:AA,'Details local delivery'!B:B,A2685)</f>
        <v>0</v>
      </c>
      <c r="M2685" s="96">
        <f>_xlfn.MAXIFS('Details local delivery'!AB:AB,'Details local delivery'!B:B,A2685)</f>
        <v>0</v>
      </c>
      <c r="N2685" s="104" t="e">
        <f t="shared" si="393"/>
        <v>#N/A</v>
      </c>
      <c r="O2685" s="104" t="e">
        <f t="shared" si="394"/>
        <v>#N/A</v>
      </c>
      <c r="P2685" s="99">
        <f t="shared" si="395"/>
        <v>0</v>
      </c>
      <c r="Q2685" s="100">
        <f t="shared" si="396"/>
        <v>0</v>
      </c>
      <c r="R2685" s="105" t="e">
        <f t="shared" si="397"/>
        <v>#DIV/0!</v>
      </c>
      <c r="S2685" s="101" t="e">
        <f t="shared" si="398"/>
        <v>#N/A</v>
      </c>
      <c r="T2685" s="102"/>
      <c r="U2685" s="107"/>
      <c r="V2685" s="5"/>
    </row>
    <row r="2686" spans="1:22" ht="15.6" hidden="1" x14ac:dyDescent="0.3">
      <c r="A2686" s="18"/>
      <c r="B2686" s="92" t="str">
        <f>+IFERROR(VLOOKUP(A2686,'Details local delivery'!B:C,2,0),"-")</f>
        <v>-</v>
      </c>
      <c r="C2686" s="93" t="str">
        <f t="shared" si="392"/>
        <v>-</v>
      </c>
      <c r="D2686" s="94" t="str">
        <f>+IFERROR(VLOOKUP(A2686,'Details local delivery'!B:E,4,0),"-")</f>
        <v>-</v>
      </c>
      <c r="E2686" s="94" t="e">
        <f>VLOOKUP(A2686,'Details local delivery'!B:L,11,0)</f>
        <v>#N/A</v>
      </c>
      <c r="F2686" s="94">
        <f>SUMIFS('Details local delivery'!M:M,'Details local delivery'!G:G,'RECAP Delivery Plan '!A2687)</f>
        <v>0</v>
      </c>
      <c r="G2686" s="94" t="e">
        <f>VLOOKUP(A2686,'Details local delivery'!B:J,9,0)</f>
        <v>#N/A</v>
      </c>
      <c r="H2686" s="95">
        <f>SUMIFS('Details local delivery'!K:K,'Details local delivery'!G:G,'RECAP Delivery Plan '!A2687)</f>
        <v>0</v>
      </c>
      <c r="I2686" s="96">
        <f>SUMIFS('Details local delivery'!Y:Y,'Details local delivery'!B:B,A:A)</f>
        <v>0</v>
      </c>
      <c r="J2686" s="97" t="e">
        <f>AVERAGEIFS('Details local delivery'!W:W,'Details local delivery'!B:B,A2686)</f>
        <v>#DIV/0!</v>
      </c>
      <c r="K2686" s="96">
        <f>_xlfn.MAXIFS('Details local delivery'!Z:Z,'Details local delivery'!B:B,A2686)</f>
        <v>0</v>
      </c>
      <c r="L2686" s="96">
        <f>_xlfn.MAXIFS('Details local delivery'!AA:AA,'Details local delivery'!B:B,A2686)</f>
        <v>0</v>
      </c>
      <c r="M2686" s="96">
        <f>_xlfn.MAXIFS('Details local delivery'!AB:AB,'Details local delivery'!B:B,A2686)</f>
        <v>0</v>
      </c>
      <c r="N2686" s="104" t="e">
        <f t="shared" si="393"/>
        <v>#N/A</v>
      </c>
      <c r="O2686" s="104" t="e">
        <f t="shared" si="394"/>
        <v>#N/A</v>
      </c>
      <c r="P2686" s="99">
        <f t="shared" si="395"/>
        <v>0</v>
      </c>
      <c r="Q2686" s="100">
        <f t="shared" si="396"/>
        <v>0</v>
      </c>
      <c r="R2686" s="105" t="e">
        <f t="shared" si="397"/>
        <v>#DIV/0!</v>
      </c>
      <c r="S2686" s="101" t="e">
        <f t="shared" si="398"/>
        <v>#N/A</v>
      </c>
      <c r="T2686" s="102"/>
      <c r="U2686" s="107"/>
      <c r="V2686" s="5"/>
    </row>
    <row r="2687" spans="1:22" ht="15.6" hidden="1" x14ac:dyDescent="0.3">
      <c r="A2687" s="18"/>
      <c r="B2687" s="92" t="str">
        <f>+IFERROR(VLOOKUP(A2687,'Details local delivery'!B:C,2,0),"-")</f>
        <v>-</v>
      </c>
      <c r="C2687" s="93" t="str">
        <f t="shared" si="392"/>
        <v>-</v>
      </c>
      <c r="D2687" s="94" t="str">
        <f>+IFERROR(VLOOKUP(A2687,'Details local delivery'!B:E,4,0),"-")</f>
        <v>-</v>
      </c>
      <c r="E2687" s="94" t="e">
        <f>VLOOKUP(A2687,'Details local delivery'!B:L,11,0)</f>
        <v>#N/A</v>
      </c>
      <c r="F2687" s="94">
        <f>SUMIFS('Details local delivery'!M:M,'Details local delivery'!G:G,'RECAP Delivery Plan '!A2688)</f>
        <v>0</v>
      </c>
      <c r="G2687" s="94" t="e">
        <f>VLOOKUP(A2687,'Details local delivery'!B:J,9,0)</f>
        <v>#N/A</v>
      </c>
      <c r="H2687" s="95">
        <f>SUMIFS('Details local delivery'!K:K,'Details local delivery'!G:G,'RECAP Delivery Plan '!A2688)</f>
        <v>0</v>
      </c>
      <c r="I2687" s="96">
        <f>SUMIFS('Details local delivery'!Y:Y,'Details local delivery'!B:B,A:A)</f>
        <v>0</v>
      </c>
      <c r="J2687" s="97" t="e">
        <f>AVERAGEIFS('Details local delivery'!W:W,'Details local delivery'!B:B,A2687)</f>
        <v>#DIV/0!</v>
      </c>
      <c r="K2687" s="96">
        <f>_xlfn.MAXIFS('Details local delivery'!Z:Z,'Details local delivery'!B:B,A2687)</f>
        <v>0</v>
      </c>
      <c r="L2687" s="96">
        <f>_xlfn.MAXIFS('Details local delivery'!AA:AA,'Details local delivery'!B:B,A2687)</f>
        <v>0</v>
      </c>
      <c r="M2687" s="96">
        <f>_xlfn.MAXIFS('Details local delivery'!AB:AB,'Details local delivery'!B:B,A2687)</f>
        <v>0</v>
      </c>
      <c r="N2687" s="104" t="e">
        <f t="shared" si="393"/>
        <v>#N/A</v>
      </c>
      <c r="O2687" s="104" t="e">
        <f t="shared" si="394"/>
        <v>#N/A</v>
      </c>
      <c r="P2687" s="99">
        <f t="shared" si="395"/>
        <v>0</v>
      </c>
      <c r="Q2687" s="100">
        <f t="shared" si="396"/>
        <v>0</v>
      </c>
      <c r="R2687" s="105" t="e">
        <f t="shared" si="397"/>
        <v>#DIV/0!</v>
      </c>
      <c r="S2687" s="101" t="e">
        <f t="shared" si="398"/>
        <v>#N/A</v>
      </c>
      <c r="T2687" s="102"/>
      <c r="U2687" s="107"/>
      <c r="V2687" s="5"/>
    </row>
    <row r="2688" spans="1:22" ht="15.6" hidden="1" x14ac:dyDescent="0.3">
      <c r="A2688" s="18"/>
      <c r="B2688" s="92" t="str">
        <f>+IFERROR(VLOOKUP(A2688,'Details local delivery'!B:C,2,0),"-")</f>
        <v>-</v>
      </c>
      <c r="C2688" s="93" t="str">
        <f t="shared" si="392"/>
        <v>-</v>
      </c>
      <c r="D2688" s="94" t="str">
        <f>+IFERROR(VLOOKUP(A2688,'Details local delivery'!B:E,4,0),"-")</f>
        <v>-</v>
      </c>
      <c r="E2688" s="94" t="e">
        <f>VLOOKUP(A2688,'Details local delivery'!B:L,11,0)</f>
        <v>#N/A</v>
      </c>
      <c r="F2688" s="94">
        <f>SUMIFS('Details local delivery'!M:M,'Details local delivery'!G:G,'RECAP Delivery Plan '!A2689)</f>
        <v>0</v>
      </c>
      <c r="G2688" s="94" t="e">
        <f>VLOOKUP(A2688,'Details local delivery'!B:J,9,0)</f>
        <v>#N/A</v>
      </c>
      <c r="H2688" s="95">
        <f>SUMIFS('Details local delivery'!K:K,'Details local delivery'!G:G,'RECAP Delivery Plan '!A2689)</f>
        <v>0</v>
      </c>
      <c r="I2688" s="96">
        <f>SUMIFS('Details local delivery'!Y:Y,'Details local delivery'!B:B,A:A)</f>
        <v>0</v>
      </c>
      <c r="J2688" s="97" t="e">
        <f>AVERAGEIFS('Details local delivery'!W:W,'Details local delivery'!B:B,A2688)</f>
        <v>#DIV/0!</v>
      </c>
      <c r="K2688" s="96">
        <f>_xlfn.MAXIFS('Details local delivery'!Z:Z,'Details local delivery'!B:B,A2688)</f>
        <v>0</v>
      </c>
      <c r="L2688" s="96">
        <f>_xlfn.MAXIFS('Details local delivery'!AA:AA,'Details local delivery'!B:B,A2688)</f>
        <v>0</v>
      </c>
      <c r="M2688" s="96">
        <f>_xlfn.MAXIFS('Details local delivery'!AB:AB,'Details local delivery'!B:B,A2688)</f>
        <v>0</v>
      </c>
      <c r="N2688" s="104" t="e">
        <f t="shared" si="393"/>
        <v>#N/A</v>
      </c>
      <c r="O2688" s="104" t="e">
        <f t="shared" si="394"/>
        <v>#N/A</v>
      </c>
      <c r="P2688" s="99">
        <f t="shared" si="395"/>
        <v>0</v>
      </c>
      <c r="Q2688" s="100">
        <f t="shared" si="396"/>
        <v>0</v>
      </c>
      <c r="R2688" s="105" t="e">
        <f t="shared" si="397"/>
        <v>#DIV/0!</v>
      </c>
      <c r="S2688" s="101" t="e">
        <f t="shared" si="398"/>
        <v>#N/A</v>
      </c>
      <c r="T2688" s="102"/>
      <c r="U2688" s="107"/>
      <c r="V2688" s="5"/>
    </row>
    <row r="2689" spans="1:22" ht="15.6" hidden="1" x14ac:dyDescent="0.3">
      <c r="A2689" s="18"/>
      <c r="B2689" s="92" t="str">
        <f>+IFERROR(VLOOKUP(A2689,'Details local delivery'!B:C,2,0),"-")</f>
        <v>-</v>
      </c>
      <c r="C2689" s="93" t="str">
        <f t="shared" si="392"/>
        <v>-</v>
      </c>
      <c r="D2689" s="94" t="str">
        <f>+IFERROR(VLOOKUP(A2689,'Details local delivery'!B:E,4,0),"-")</f>
        <v>-</v>
      </c>
      <c r="E2689" s="94" t="e">
        <f>VLOOKUP(A2689,'Details local delivery'!B:L,11,0)</f>
        <v>#N/A</v>
      </c>
      <c r="F2689" s="94">
        <f>SUMIFS('Details local delivery'!M:M,'Details local delivery'!G:G,'RECAP Delivery Plan '!A2690)</f>
        <v>0</v>
      </c>
      <c r="G2689" s="94" t="e">
        <f>VLOOKUP(A2689,'Details local delivery'!B:J,9,0)</f>
        <v>#N/A</v>
      </c>
      <c r="H2689" s="95">
        <f>SUMIFS('Details local delivery'!K:K,'Details local delivery'!G:G,'RECAP Delivery Plan '!A2690)</f>
        <v>0</v>
      </c>
      <c r="I2689" s="96">
        <f>SUMIFS('Details local delivery'!Y:Y,'Details local delivery'!B:B,A:A)</f>
        <v>0</v>
      </c>
      <c r="J2689" s="97" t="e">
        <f>AVERAGEIFS('Details local delivery'!W:W,'Details local delivery'!B:B,A2689)</f>
        <v>#DIV/0!</v>
      </c>
      <c r="K2689" s="96">
        <f>_xlfn.MAXIFS('Details local delivery'!Z:Z,'Details local delivery'!B:B,A2689)</f>
        <v>0</v>
      </c>
      <c r="L2689" s="96">
        <f>_xlfn.MAXIFS('Details local delivery'!AA:AA,'Details local delivery'!B:B,A2689)</f>
        <v>0</v>
      </c>
      <c r="M2689" s="96">
        <f>_xlfn.MAXIFS('Details local delivery'!AB:AB,'Details local delivery'!B:B,A2689)</f>
        <v>0</v>
      </c>
      <c r="N2689" s="104" t="e">
        <f t="shared" si="393"/>
        <v>#N/A</v>
      </c>
      <c r="O2689" s="104" t="e">
        <f t="shared" si="394"/>
        <v>#N/A</v>
      </c>
      <c r="P2689" s="99">
        <f t="shared" si="395"/>
        <v>0</v>
      </c>
      <c r="Q2689" s="100">
        <f t="shared" si="396"/>
        <v>0</v>
      </c>
      <c r="R2689" s="105" t="e">
        <f t="shared" si="397"/>
        <v>#DIV/0!</v>
      </c>
      <c r="S2689" s="101" t="e">
        <f t="shared" si="398"/>
        <v>#N/A</v>
      </c>
      <c r="T2689" s="102"/>
      <c r="U2689" s="107"/>
      <c r="V2689" s="5"/>
    </row>
    <row r="2690" spans="1:22" ht="15.6" hidden="1" x14ac:dyDescent="0.3">
      <c r="A2690" s="18"/>
      <c r="B2690" s="92" t="str">
        <f>+IFERROR(VLOOKUP(A2690,'Details local delivery'!B:C,2,0),"-")</f>
        <v>-</v>
      </c>
      <c r="C2690" s="93" t="str">
        <f t="shared" si="392"/>
        <v>-</v>
      </c>
      <c r="D2690" s="94" t="str">
        <f>+IFERROR(VLOOKUP(A2690,'Details local delivery'!B:E,4,0),"-")</f>
        <v>-</v>
      </c>
      <c r="E2690" s="94" t="e">
        <f>VLOOKUP(A2690,'Details local delivery'!B:L,11,0)</f>
        <v>#N/A</v>
      </c>
      <c r="F2690" s="94">
        <f>SUMIFS('Details local delivery'!M:M,'Details local delivery'!G:G,'RECAP Delivery Plan '!A2691)</f>
        <v>0</v>
      </c>
      <c r="G2690" s="94" t="e">
        <f>VLOOKUP(A2690,'Details local delivery'!B:J,9,0)</f>
        <v>#N/A</v>
      </c>
      <c r="H2690" s="95">
        <f>SUMIFS('Details local delivery'!K:K,'Details local delivery'!G:G,'RECAP Delivery Plan '!A2691)</f>
        <v>0</v>
      </c>
      <c r="I2690" s="96">
        <f>SUMIFS('Details local delivery'!Y:Y,'Details local delivery'!B:B,A:A)</f>
        <v>0</v>
      </c>
      <c r="J2690" s="97" t="e">
        <f>AVERAGEIFS('Details local delivery'!W:W,'Details local delivery'!B:B,A2690)</f>
        <v>#DIV/0!</v>
      </c>
      <c r="K2690" s="96">
        <f>_xlfn.MAXIFS('Details local delivery'!Z:Z,'Details local delivery'!B:B,A2690)</f>
        <v>0</v>
      </c>
      <c r="L2690" s="96">
        <f>_xlfn.MAXIFS('Details local delivery'!AA:AA,'Details local delivery'!B:B,A2690)</f>
        <v>0</v>
      </c>
      <c r="M2690" s="96">
        <f>_xlfn.MAXIFS('Details local delivery'!AB:AB,'Details local delivery'!B:B,A2690)</f>
        <v>0</v>
      </c>
      <c r="N2690" s="104" t="e">
        <f t="shared" si="393"/>
        <v>#N/A</v>
      </c>
      <c r="O2690" s="104" t="e">
        <f t="shared" si="394"/>
        <v>#N/A</v>
      </c>
      <c r="P2690" s="99">
        <f t="shared" si="395"/>
        <v>0</v>
      </c>
      <c r="Q2690" s="100">
        <f t="shared" si="396"/>
        <v>0</v>
      </c>
      <c r="R2690" s="105" t="e">
        <f t="shared" si="397"/>
        <v>#DIV/0!</v>
      </c>
      <c r="S2690" s="101" t="e">
        <f t="shared" si="398"/>
        <v>#N/A</v>
      </c>
      <c r="T2690" s="102"/>
      <c r="U2690" s="107"/>
      <c r="V2690" s="5"/>
    </row>
    <row r="2691" spans="1:22" ht="15.6" hidden="1" x14ac:dyDescent="0.3">
      <c r="A2691" s="18"/>
      <c r="B2691" s="92" t="str">
        <f>+IFERROR(VLOOKUP(A2691,'Details local delivery'!B:C,2,0),"-")</f>
        <v>-</v>
      </c>
      <c r="C2691" s="93" t="str">
        <f t="shared" si="392"/>
        <v>-</v>
      </c>
      <c r="D2691" s="94" t="str">
        <f>+IFERROR(VLOOKUP(A2691,'Details local delivery'!B:E,4,0),"-")</f>
        <v>-</v>
      </c>
      <c r="E2691" s="94" t="e">
        <f>VLOOKUP(A2691,'Details local delivery'!B:L,11,0)</f>
        <v>#N/A</v>
      </c>
      <c r="F2691" s="94">
        <f>SUMIFS('Details local delivery'!M:M,'Details local delivery'!G:G,'RECAP Delivery Plan '!A2692)</f>
        <v>0</v>
      </c>
      <c r="G2691" s="94" t="e">
        <f>VLOOKUP(A2691,'Details local delivery'!B:J,9,0)</f>
        <v>#N/A</v>
      </c>
      <c r="H2691" s="95">
        <f>SUMIFS('Details local delivery'!K:K,'Details local delivery'!G:G,'RECAP Delivery Plan '!A2692)</f>
        <v>0</v>
      </c>
      <c r="I2691" s="96">
        <f>SUMIFS('Details local delivery'!Y:Y,'Details local delivery'!B:B,A:A)</f>
        <v>0</v>
      </c>
      <c r="J2691" s="97" t="e">
        <f>AVERAGEIFS('Details local delivery'!W:W,'Details local delivery'!B:B,A2691)</f>
        <v>#DIV/0!</v>
      </c>
      <c r="K2691" s="96">
        <f>_xlfn.MAXIFS('Details local delivery'!Z:Z,'Details local delivery'!B:B,A2691)</f>
        <v>0</v>
      </c>
      <c r="L2691" s="96">
        <f>_xlfn.MAXIFS('Details local delivery'!AA:AA,'Details local delivery'!B:B,A2691)</f>
        <v>0</v>
      </c>
      <c r="M2691" s="96">
        <f>_xlfn.MAXIFS('Details local delivery'!AB:AB,'Details local delivery'!B:B,A2691)</f>
        <v>0</v>
      </c>
      <c r="N2691" s="104" t="e">
        <f t="shared" si="393"/>
        <v>#N/A</v>
      </c>
      <c r="O2691" s="104" t="e">
        <f t="shared" si="394"/>
        <v>#N/A</v>
      </c>
      <c r="P2691" s="99">
        <f t="shared" si="395"/>
        <v>0</v>
      </c>
      <c r="Q2691" s="100">
        <f t="shared" si="396"/>
        <v>0</v>
      </c>
      <c r="R2691" s="105" t="e">
        <f t="shared" si="397"/>
        <v>#DIV/0!</v>
      </c>
      <c r="S2691" s="101" t="e">
        <f t="shared" si="398"/>
        <v>#N/A</v>
      </c>
      <c r="T2691" s="102"/>
      <c r="U2691" s="107"/>
      <c r="V2691" s="5"/>
    </row>
    <row r="2692" spans="1:22" ht="15.6" hidden="1" x14ac:dyDescent="0.3">
      <c r="A2692" s="18"/>
      <c r="B2692" s="92" t="str">
        <f>+IFERROR(VLOOKUP(A2692,'Details local delivery'!B:C,2,0),"-")</f>
        <v>-</v>
      </c>
      <c r="C2692" s="93" t="str">
        <f t="shared" si="392"/>
        <v>-</v>
      </c>
      <c r="D2692" s="94" t="str">
        <f>+IFERROR(VLOOKUP(A2692,'Details local delivery'!B:E,4,0),"-")</f>
        <v>-</v>
      </c>
      <c r="E2692" s="94" t="e">
        <f>VLOOKUP(A2692,'Details local delivery'!B:L,11,0)</f>
        <v>#N/A</v>
      </c>
      <c r="F2692" s="94">
        <f>SUMIFS('Details local delivery'!M:M,'Details local delivery'!G:G,'RECAP Delivery Plan '!A2693)</f>
        <v>0</v>
      </c>
      <c r="G2692" s="94" t="e">
        <f>VLOOKUP(A2692,'Details local delivery'!B:J,9,0)</f>
        <v>#N/A</v>
      </c>
      <c r="H2692" s="95">
        <f>SUMIFS('Details local delivery'!K:K,'Details local delivery'!G:G,'RECAP Delivery Plan '!A2693)</f>
        <v>0</v>
      </c>
      <c r="I2692" s="96">
        <f>SUMIFS('Details local delivery'!Y:Y,'Details local delivery'!B:B,A:A)</f>
        <v>0</v>
      </c>
      <c r="J2692" s="97" t="e">
        <f>AVERAGEIFS('Details local delivery'!W:W,'Details local delivery'!B:B,A2692)</f>
        <v>#DIV/0!</v>
      </c>
      <c r="K2692" s="96">
        <f>_xlfn.MAXIFS('Details local delivery'!Z:Z,'Details local delivery'!B:B,A2692)</f>
        <v>0</v>
      </c>
      <c r="L2692" s="96">
        <f>_xlfn.MAXIFS('Details local delivery'!AA:AA,'Details local delivery'!B:B,A2692)</f>
        <v>0</v>
      </c>
      <c r="M2692" s="96">
        <f>_xlfn.MAXIFS('Details local delivery'!AB:AB,'Details local delivery'!B:B,A2692)</f>
        <v>0</v>
      </c>
      <c r="N2692" s="104" t="e">
        <f t="shared" si="393"/>
        <v>#N/A</v>
      </c>
      <c r="O2692" s="104" t="e">
        <f t="shared" si="394"/>
        <v>#N/A</v>
      </c>
      <c r="P2692" s="99">
        <f t="shared" si="395"/>
        <v>0</v>
      </c>
      <c r="Q2692" s="100">
        <f t="shared" si="396"/>
        <v>0</v>
      </c>
      <c r="R2692" s="105" t="e">
        <f t="shared" si="397"/>
        <v>#DIV/0!</v>
      </c>
      <c r="S2692" s="101" t="e">
        <f t="shared" si="398"/>
        <v>#N/A</v>
      </c>
      <c r="T2692" s="102"/>
      <c r="U2692" s="107"/>
      <c r="V2692" s="5"/>
    </row>
    <row r="2693" spans="1:22" ht="15.6" hidden="1" x14ac:dyDescent="0.3">
      <c r="A2693" s="18"/>
      <c r="B2693" s="92" t="str">
        <f>+IFERROR(VLOOKUP(A2693,'Details local delivery'!B:C,2,0),"-")</f>
        <v>-</v>
      </c>
      <c r="C2693" s="93" t="str">
        <f t="shared" si="392"/>
        <v>-</v>
      </c>
      <c r="D2693" s="94" t="str">
        <f>+IFERROR(VLOOKUP(A2693,'Details local delivery'!B:E,4,0),"-")</f>
        <v>-</v>
      </c>
      <c r="E2693" s="94" t="e">
        <f>VLOOKUP(A2693,'Details local delivery'!B:L,11,0)</f>
        <v>#N/A</v>
      </c>
      <c r="F2693" s="94">
        <v>3</v>
      </c>
      <c r="G2693" s="94" t="e">
        <f>VLOOKUP(A2693,'Details local delivery'!B:J,9,0)</f>
        <v>#N/A</v>
      </c>
      <c r="H2693" s="95">
        <v>927</v>
      </c>
      <c r="I2693" s="96">
        <f>SUMIFS('Details local delivery'!Y:Y,'Details local delivery'!B:B,A:A)</f>
        <v>0</v>
      </c>
      <c r="J2693" s="97" t="e">
        <f>AVERAGEIFS('Details local delivery'!W:W,'Details local delivery'!B:B,A2693)</f>
        <v>#DIV/0!</v>
      </c>
      <c r="K2693" s="96">
        <f>_xlfn.MAXIFS('Details local delivery'!Z:Z,'Details local delivery'!B:B,A2693)</f>
        <v>0</v>
      </c>
      <c r="L2693" s="96">
        <f>_xlfn.MAXIFS('Details local delivery'!AA:AA,'Details local delivery'!B:B,A2693)</f>
        <v>0</v>
      </c>
      <c r="M2693" s="96">
        <f>_xlfn.MAXIFS('Details local delivery'!AB:AB,'Details local delivery'!B:B,A2693)</f>
        <v>0</v>
      </c>
      <c r="N2693" s="104" t="e">
        <f t="shared" si="393"/>
        <v>#N/A</v>
      </c>
      <c r="O2693" s="104" t="e">
        <f t="shared" si="394"/>
        <v>#N/A</v>
      </c>
      <c r="P2693" s="99">
        <f t="shared" si="395"/>
        <v>0</v>
      </c>
      <c r="Q2693" s="100">
        <f t="shared" si="396"/>
        <v>0</v>
      </c>
      <c r="R2693" s="105" t="e">
        <f t="shared" si="397"/>
        <v>#DIV/0!</v>
      </c>
      <c r="S2693" s="101" t="e">
        <f t="shared" si="398"/>
        <v>#N/A</v>
      </c>
      <c r="T2693" s="102"/>
      <c r="U2693" s="107"/>
      <c r="V2693" s="5"/>
    </row>
    <row r="2694" spans="1:22" ht="15.6" hidden="1" x14ac:dyDescent="0.3">
      <c r="A2694" s="18"/>
      <c r="B2694" s="92" t="str">
        <f>+IFERROR(VLOOKUP(A2694,'Details local delivery'!B:C,2,0),"-")</f>
        <v>-</v>
      </c>
      <c r="C2694" s="93" t="str">
        <f t="shared" si="392"/>
        <v>-</v>
      </c>
      <c r="D2694" s="94" t="str">
        <f>+IFERROR(VLOOKUP(A2694,'Details local delivery'!B:E,4,0),"-")</f>
        <v>-</v>
      </c>
      <c r="E2694" s="94" t="e">
        <f>VLOOKUP(A2694,'Details local delivery'!B:L,11,0)</f>
        <v>#N/A</v>
      </c>
      <c r="F2694" s="94">
        <f>SUMIFS('Details local delivery'!M:M,'Details local delivery'!G:G,'RECAP Delivery Plan '!A2695)</f>
        <v>0</v>
      </c>
      <c r="G2694" s="94" t="e">
        <f>VLOOKUP(A2694,'Details local delivery'!B:J,9,0)</f>
        <v>#N/A</v>
      </c>
      <c r="H2694" s="95">
        <f>SUMIFS('Details local delivery'!K:K,'Details local delivery'!G:G,'RECAP Delivery Plan '!A2695)</f>
        <v>0</v>
      </c>
      <c r="I2694" s="96">
        <f>SUMIFS('Details local delivery'!Y:Y,'Details local delivery'!B:B,A:A)</f>
        <v>0</v>
      </c>
      <c r="J2694" s="97" t="e">
        <f>AVERAGEIFS('Details local delivery'!W:W,'Details local delivery'!B:B,A2694)</f>
        <v>#DIV/0!</v>
      </c>
      <c r="K2694" s="96">
        <f>_xlfn.MAXIFS('Details local delivery'!Z:Z,'Details local delivery'!B:B,A2694)</f>
        <v>0</v>
      </c>
      <c r="L2694" s="96">
        <f>_xlfn.MAXIFS('Details local delivery'!AA:AA,'Details local delivery'!B:B,A2694)</f>
        <v>0</v>
      </c>
      <c r="M2694" s="96">
        <f>_xlfn.MAXIFS('Details local delivery'!AB:AB,'Details local delivery'!B:B,A2694)</f>
        <v>0</v>
      </c>
      <c r="N2694" s="104" t="e">
        <f t="shared" si="393"/>
        <v>#N/A</v>
      </c>
      <c r="O2694" s="104" t="e">
        <f t="shared" si="394"/>
        <v>#N/A</v>
      </c>
      <c r="P2694" s="99">
        <f t="shared" si="395"/>
        <v>0</v>
      </c>
      <c r="Q2694" s="100">
        <f t="shared" si="396"/>
        <v>0</v>
      </c>
      <c r="R2694" s="105" t="e">
        <f t="shared" si="397"/>
        <v>#DIV/0!</v>
      </c>
      <c r="S2694" s="101" t="e">
        <f t="shared" si="398"/>
        <v>#N/A</v>
      </c>
      <c r="T2694" s="102"/>
      <c r="U2694" s="107"/>
      <c r="V2694" s="5"/>
    </row>
    <row r="2695" spans="1:22" ht="15.6" hidden="1" x14ac:dyDescent="0.3">
      <c r="A2695" s="18"/>
      <c r="B2695" s="92" t="str">
        <f>+IFERROR(VLOOKUP(A2695,'Details local delivery'!B:C,2,0),"-")</f>
        <v>-</v>
      </c>
      <c r="C2695" s="93" t="str">
        <f t="shared" si="392"/>
        <v>-</v>
      </c>
      <c r="D2695" s="94" t="str">
        <f>+IFERROR(VLOOKUP(A2695,'Details local delivery'!B:E,4,0),"-")</f>
        <v>-</v>
      </c>
      <c r="E2695" s="94" t="e">
        <f>VLOOKUP(A2695,'Details local delivery'!B:L,11,0)</f>
        <v>#N/A</v>
      </c>
      <c r="F2695" s="94">
        <f>SUMIFS('Details local delivery'!M:M,'Details local delivery'!G:G,'RECAP Delivery Plan '!A2696)</f>
        <v>0</v>
      </c>
      <c r="G2695" s="94" t="e">
        <f>VLOOKUP(A2695,'Details local delivery'!B:J,9,0)</f>
        <v>#N/A</v>
      </c>
      <c r="H2695" s="95">
        <f>SUMIFS('Details local delivery'!K:K,'Details local delivery'!G:G,'RECAP Delivery Plan '!A2696)</f>
        <v>0</v>
      </c>
      <c r="I2695" s="96">
        <f>SUMIFS('Details local delivery'!Y:Y,'Details local delivery'!B:B,A:A)</f>
        <v>0</v>
      </c>
      <c r="J2695" s="97" t="e">
        <f>AVERAGEIFS('Details local delivery'!W:W,'Details local delivery'!B:B,A2695)</f>
        <v>#DIV/0!</v>
      </c>
      <c r="K2695" s="96">
        <f>_xlfn.MAXIFS('Details local delivery'!Z:Z,'Details local delivery'!B:B,A2695)</f>
        <v>0</v>
      </c>
      <c r="L2695" s="96">
        <f>_xlfn.MAXIFS('Details local delivery'!AA:AA,'Details local delivery'!B:B,A2695)</f>
        <v>0</v>
      </c>
      <c r="M2695" s="96">
        <f>_xlfn.MAXIFS('Details local delivery'!AB:AB,'Details local delivery'!B:B,A2695)</f>
        <v>0</v>
      </c>
      <c r="N2695" s="104" t="e">
        <f t="shared" si="393"/>
        <v>#N/A</v>
      </c>
      <c r="O2695" s="104" t="e">
        <f t="shared" si="394"/>
        <v>#N/A</v>
      </c>
      <c r="P2695" s="99">
        <f t="shared" si="395"/>
        <v>0</v>
      </c>
      <c r="Q2695" s="100">
        <f t="shared" si="396"/>
        <v>0</v>
      </c>
      <c r="R2695" s="105" t="e">
        <f t="shared" si="397"/>
        <v>#DIV/0!</v>
      </c>
      <c r="S2695" s="101" t="e">
        <f t="shared" si="398"/>
        <v>#N/A</v>
      </c>
      <c r="T2695" s="102"/>
      <c r="U2695" s="107"/>
      <c r="V2695" s="5"/>
    </row>
    <row r="2696" spans="1:22" ht="15.6" hidden="1" x14ac:dyDescent="0.3">
      <c r="A2696" s="18"/>
      <c r="B2696" s="92" t="str">
        <f>+IFERROR(VLOOKUP(A2696,'Details local delivery'!B:C,2,0),"-")</f>
        <v>-</v>
      </c>
      <c r="C2696" s="93" t="str">
        <f t="shared" si="392"/>
        <v>-</v>
      </c>
      <c r="D2696" s="94" t="str">
        <f>+IFERROR(VLOOKUP(A2696,'Details local delivery'!B:E,4,0),"-")</f>
        <v>-</v>
      </c>
      <c r="E2696" s="94" t="e">
        <f>VLOOKUP(A2696,'Details local delivery'!B:L,11,0)</f>
        <v>#N/A</v>
      </c>
      <c r="F2696" s="94">
        <v>3</v>
      </c>
      <c r="G2696" s="94" t="e">
        <f>VLOOKUP(A2696,'Details local delivery'!B:J,9,0)</f>
        <v>#N/A</v>
      </c>
      <c r="H2696" s="95">
        <v>927</v>
      </c>
      <c r="I2696" s="96">
        <f>SUMIFS('Details local delivery'!Y:Y,'Details local delivery'!B:B,A:A)</f>
        <v>0</v>
      </c>
      <c r="J2696" s="97" t="e">
        <f>AVERAGEIFS('Details local delivery'!W:W,'Details local delivery'!B:B,A2696)</f>
        <v>#DIV/0!</v>
      </c>
      <c r="K2696" s="96">
        <f>_xlfn.MAXIFS('Details local delivery'!Z:Z,'Details local delivery'!B:B,A2696)</f>
        <v>0</v>
      </c>
      <c r="L2696" s="96">
        <f>_xlfn.MAXIFS('Details local delivery'!AA:AA,'Details local delivery'!B:B,A2696)</f>
        <v>0</v>
      </c>
      <c r="M2696" s="96">
        <f>_xlfn.MAXIFS('Details local delivery'!AB:AB,'Details local delivery'!B:B,A2696)</f>
        <v>0</v>
      </c>
      <c r="N2696" s="104" t="e">
        <f t="shared" si="393"/>
        <v>#N/A</v>
      </c>
      <c r="O2696" s="104" t="e">
        <f t="shared" si="394"/>
        <v>#N/A</v>
      </c>
      <c r="P2696" s="99">
        <f t="shared" si="395"/>
        <v>0</v>
      </c>
      <c r="Q2696" s="100">
        <f t="shared" si="396"/>
        <v>0</v>
      </c>
      <c r="R2696" s="105" t="e">
        <f t="shared" si="397"/>
        <v>#DIV/0!</v>
      </c>
      <c r="S2696" s="101" t="e">
        <f t="shared" si="398"/>
        <v>#N/A</v>
      </c>
      <c r="T2696" s="102"/>
      <c r="U2696" s="107"/>
      <c r="V2696" s="5"/>
    </row>
    <row r="2697" spans="1:22" ht="15.6" hidden="1" x14ac:dyDescent="0.3">
      <c r="A2697" s="18"/>
      <c r="B2697" s="92" t="str">
        <f>+IFERROR(VLOOKUP(A2697,'Details local delivery'!B:C,2,0),"-")</f>
        <v>-</v>
      </c>
      <c r="C2697" s="93" t="str">
        <f t="shared" si="392"/>
        <v>-</v>
      </c>
      <c r="D2697" s="94" t="str">
        <f>+IFERROR(VLOOKUP(A2697,'Details local delivery'!B:E,4,0),"-")</f>
        <v>-</v>
      </c>
      <c r="E2697" s="94" t="e">
        <f>VLOOKUP(A2697,'Details local delivery'!B:L,11,0)</f>
        <v>#N/A</v>
      </c>
      <c r="F2697" s="94">
        <f>SUMIFS('Details local delivery'!M:M,'Details local delivery'!G:G,'RECAP Delivery Plan '!A2698)</f>
        <v>0</v>
      </c>
      <c r="G2697" s="94" t="e">
        <f>VLOOKUP(A2697,'Details local delivery'!B:J,9,0)</f>
        <v>#N/A</v>
      </c>
      <c r="H2697" s="95">
        <f>SUMIFS('Details local delivery'!K:K,'Details local delivery'!G:G,'RECAP Delivery Plan '!A2698)</f>
        <v>0</v>
      </c>
      <c r="I2697" s="96">
        <f>SUMIFS('Details local delivery'!Y:Y,'Details local delivery'!B:B,A:A)</f>
        <v>0</v>
      </c>
      <c r="J2697" s="97" t="e">
        <f>AVERAGEIFS('Details local delivery'!W:W,'Details local delivery'!B:B,A2697)</f>
        <v>#DIV/0!</v>
      </c>
      <c r="K2697" s="96">
        <f>_xlfn.MAXIFS('Details local delivery'!Z:Z,'Details local delivery'!B:B,A2697)</f>
        <v>0</v>
      </c>
      <c r="L2697" s="96">
        <f>_xlfn.MAXIFS('Details local delivery'!AA:AA,'Details local delivery'!B:B,A2697)</f>
        <v>0</v>
      </c>
      <c r="M2697" s="96">
        <f>_xlfn.MAXIFS('Details local delivery'!AB:AB,'Details local delivery'!B:B,A2697)</f>
        <v>0</v>
      </c>
      <c r="N2697" s="104" t="e">
        <f t="shared" si="393"/>
        <v>#N/A</v>
      </c>
      <c r="O2697" s="104" t="e">
        <f t="shared" si="394"/>
        <v>#N/A</v>
      </c>
      <c r="P2697" s="99">
        <f t="shared" si="395"/>
        <v>0</v>
      </c>
      <c r="Q2697" s="100">
        <f t="shared" si="396"/>
        <v>0</v>
      </c>
      <c r="R2697" s="105" t="e">
        <f t="shared" si="397"/>
        <v>#DIV/0!</v>
      </c>
      <c r="S2697" s="101" t="e">
        <f t="shared" si="398"/>
        <v>#N/A</v>
      </c>
      <c r="T2697" s="102"/>
      <c r="U2697" s="107"/>
      <c r="V2697" s="5"/>
    </row>
    <row r="2698" spans="1:22" ht="15.6" hidden="1" x14ac:dyDescent="0.3">
      <c r="A2698" s="18"/>
      <c r="B2698" s="92" t="str">
        <f>+IFERROR(VLOOKUP(A2698,'Details local delivery'!B:C,2,0),"-")</f>
        <v>-</v>
      </c>
      <c r="C2698" s="93" t="str">
        <f t="shared" si="392"/>
        <v>-</v>
      </c>
      <c r="D2698" s="94" t="str">
        <f>+IFERROR(VLOOKUP(A2698,'Details local delivery'!B:E,4,0),"-")</f>
        <v>-</v>
      </c>
      <c r="E2698" s="94" t="e">
        <f>VLOOKUP(A2698,'Details local delivery'!B:L,11,0)</f>
        <v>#N/A</v>
      </c>
      <c r="F2698" s="94">
        <f>SUMIFS('Details local delivery'!M:M,'Details local delivery'!G:G,'RECAP Delivery Plan '!A2699)</f>
        <v>0</v>
      </c>
      <c r="G2698" s="94" t="e">
        <f>VLOOKUP(A2698,'Details local delivery'!B:J,9,0)</f>
        <v>#N/A</v>
      </c>
      <c r="H2698" s="95">
        <f>SUMIFS('Details local delivery'!K:K,'Details local delivery'!G:G,'RECAP Delivery Plan '!A2699)</f>
        <v>0</v>
      </c>
      <c r="I2698" s="96">
        <f>SUMIFS('Details local delivery'!Y:Y,'Details local delivery'!B:B,A:A)</f>
        <v>0</v>
      </c>
      <c r="J2698" s="97" t="e">
        <f>AVERAGEIFS('Details local delivery'!W:W,'Details local delivery'!B:B,A2698)</f>
        <v>#DIV/0!</v>
      </c>
      <c r="K2698" s="96">
        <f>_xlfn.MAXIFS('Details local delivery'!Z:Z,'Details local delivery'!B:B,A2698)</f>
        <v>0</v>
      </c>
      <c r="L2698" s="96">
        <f>_xlfn.MAXIFS('Details local delivery'!AA:AA,'Details local delivery'!B:B,A2698)</f>
        <v>0</v>
      </c>
      <c r="M2698" s="96">
        <f>_xlfn.MAXIFS('Details local delivery'!AB:AB,'Details local delivery'!B:B,A2698)</f>
        <v>0</v>
      </c>
      <c r="N2698" s="104" t="e">
        <f t="shared" si="393"/>
        <v>#N/A</v>
      </c>
      <c r="O2698" s="104" t="e">
        <f t="shared" si="394"/>
        <v>#N/A</v>
      </c>
      <c r="P2698" s="99">
        <f t="shared" si="395"/>
        <v>0</v>
      </c>
      <c r="Q2698" s="100">
        <f t="shared" si="396"/>
        <v>0</v>
      </c>
      <c r="R2698" s="105" t="e">
        <f t="shared" si="397"/>
        <v>#DIV/0!</v>
      </c>
      <c r="S2698" s="101" t="e">
        <f t="shared" si="398"/>
        <v>#N/A</v>
      </c>
      <c r="T2698" s="102"/>
      <c r="U2698" s="107"/>
      <c r="V2698" s="5"/>
    </row>
    <row r="2699" spans="1:22" ht="15.6" hidden="1" x14ac:dyDescent="0.3">
      <c r="A2699" s="18"/>
      <c r="B2699" s="92" t="str">
        <f>+IFERROR(VLOOKUP(A2699,'Details local delivery'!B:C,2,0),"-")</f>
        <v>-</v>
      </c>
      <c r="C2699" s="93" t="str">
        <f t="shared" si="392"/>
        <v>-</v>
      </c>
      <c r="D2699" s="94" t="str">
        <f>+IFERROR(VLOOKUP(A2699,'Details local delivery'!B:E,4,0),"-")</f>
        <v>-</v>
      </c>
      <c r="E2699" s="94" t="e">
        <f>VLOOKUP(A2699,'Details local delivery'!B:L,11,0)</f>
        <v>#N/A</v>
      </c>
      <c r="F2699" s="94">
        <f>SUMIFS('Details local delivery'!M:M,'Details local delivery'!G:G,'RECAP Delivery Plan '!A2700)</f>
        <v>0</v>
      </c>
      <c r="G2699" s="94" t="e">
        <f>VLOOKUP(A2699,'Details local delivery'!B:J,9,0)</f>
        <v>#N/A</v>
      </c>
      <c r="H2699" s="95">
        <f>SUMIFS('Details local delivery'!K:K,'Details local delivery'!G:G,'RECAP Delivery Plan '!A2700)</f>
        <v>0</v>
      </c>
      <c r="I2699" s="96">
        <f>SUMIFS('Details local delivery'!Y:Y,'Details local delivery'!B:B,A:A)</f>
        <v>0</v>
      </c>
      <c r="J2699" s="97" t="e">
        <f>AVERAGEIFS('Details local delivery'!W:W,'Details local delivery'!B:B,A2699)</f>
        <v>#DIV/0!</v>
      </c>
      <c r="K2699" s="96">
        <f>_xlfn.MAXIFS('Details local delivery'!Z:Z,'Details local delivery'!B:B,A2699)</f>
        <v>0</v>
      </c>
      <c r="L2699" s="96">
        <f>_xlfn.MAXIFS('Details local delivery'!AA:AA,'Details local delivery'!B:B,A2699)</f>
        <v>0</v>
      </c>
      <c r="M2699" s="96">
        <f>_xlfn.MAXIFS('Details local delivery'!AB:AB,'Details local delivery'!B:B,A2699)</f>
        <v>0</v>
      </c>
      <c r="N2699" s="104" t="e">
        <f t="shared" si="393"/>
        <v>#N/A</v>
      </c>
      <c r="O2699" s="104" t="e">
        <f t="shared" si="394"/>
        <v>#N/A</v>
      </c>
      <c r="P2699" s="99">
        <f t="shared" si="395"/>
        <v>0</v>
      </c>
      <c r="Q2699" s="100">
        <f t="shared" si="396"/>
        <v>0</v>
      </c>
      <c r="R2699" s="105" t="e">
        <f t="shared" si="397"/>
        <v>#DIV/0!</v>
      </c>
      <c r="S2699" s="101" t="e">
        <f t="shared" si="398"/>
        <v>#N/A</v>
      </c>
      <c r="T2699" s="102"/>
      <c r="U2699" s="107"/>
      <c r="V2699" s="5"/>
    </row>
    <row r="2700" spans="1:22" ht="15.6" hidden="1" x14ac:dyDescent="0.3">
      <c r="A2700" s="18"/>
      <c r="B2700" s="92" t="str">
        <f>+IFERROR(VLOOKUP(A2700,'Details local delivery'!B:C,2,0),"-")</f>
        <v>-</v>
      </c>
      <c r="C2700" s="93" t="str">
        <f t="shared" si="392"/>
        <v>-</v>
      </c>
      <c r="D2700" s="94" t="str">
        <f>+IFERROR(VLOOKUP(A2700,'Details local delivery'!B:E,4,0),"-")</f>
        <v>-</v>
      </c>
      <c r="E2700" s="94" t="e">
        <f>VLOOKUP(A2700,'Details local delivery'!B:L,11,0)</f>
        <v>#N/A</v>
      </c>
      <c r="F2700" s="94">
        <f>SUMIFS('Details local delivery'!M:M,'Details local delivery'!G:G,'RECAP Delivery Plan '!A2701)</f>
        <v>0</v>
      </c>
      <c r="G2700" s="94" t="e">
        <f>VLOOKUP(A2700,'Details local delivery'!B:J,9,0)</f>
        <v>#N/A</v>
      </c>
      <c r="H2700" s="95">
        <f>SUMIFS('Details local delivery'!K:K,'Details local delivery'!G:G,'RECAP Delivery Plan '!A2701)</f>
        <v>0</v>
      </c>
      <c r="I2700" s="96">
        <f>SUMIFS('Details local delivery'!Y:Y,'Details local delivery'!B:B,A:A)</f>
        <v>0</v>
      </c>
      <c r="J2700" s="97" t="e">
        <f>AVERAGEIFS('Details local delivery'!W:W,'Details local delivery'!B:B,A2700)</f>
        <v>#DIV/0!</v>
      </c>
      <c r="K2700" s="96">
        <f>_xlfn.MAXIFS('Details local delivery'!Z:Z,'Details local delivery'!B:B,A2700)</f>
        <v>0</v>
      </c>
      <c r="L2700" s="96">
        <f>_xlfn.MAXIFS('Details local delivery'!AA:AA,'Details local delivery'!B:B,A2700)</f>
        <v>0</v>
      </c>
      <c r="M2700" s="96">
        <f>_xlfn.MAXIFS('Details local delivery'!AB:AB,'Details local delivery'!B:B,A2700)</f>
        <v>0</v>
      </c>
      <c r="N2700" s="104" t="e">
        <f t="shared" si="393"/>
        <v>#N/A</v>
      </c>
      <c r="O2700" s="104" t="e">
        <f t="shared" si="394"/>
        <v>#N/A</v>
      </c>
      <c r="P2700" s="99">
        <f t="shared" si="395"/>
        <v>0</v>
      </c>
      <c r="Q2700" s="100">
        <f t="shared" si="396"/>
        <v>0</v>
      </c>
      <c r="R2700" s="105" t="e">
        <f t="shared" si="397"/>
        <v>#DIV/0!</v>
      </c>
      <c r="S2700" s="101" t="e">
        <f t="shared" si="398"/>
        <v>#N/A</v>
      </c>
      <c r="T2700" s="102"/>
      <c r="U2700" s="107"/>
      <c r="V2700" s="5"/>
    </row>
    <row r="2701" spans="1:22" ht="15.6" hidden="1" x14ac:dyDescent="0.3">
      <c r="A2701" s="18"/>
      <c r="B2701" s="92" t="str">
        <f>+IFERROR(VLOOKUP(A2701,'Details local delivery'!B:C,2,0),"-")</f>
        <v>-</v>
      </c>
      <c r="C2701" s="93" t="str">
        <f t="shared" si="392"/>
        <v>-</v>
      </c>
      <c r="D2701" s="94" t="str">
        <f>+IFERROR(VLOOKUP(A2701,'Details local delivery'!B:E,4,0),"-")</f>
        <v>-</v>
      </c>
      <c r="E2701" s="94" t="e">
        <f>VLOOKUP(A2701,'Details local delivery'!B:L,11,0)</f>
        <v>#N/A</v>
      </c>
      <c r="F2701" s="94">
        <f>SUMIFS('Details local delivery'!M:M,'Details local delivery'!G:G,'RECAP Delivery Plan '!A2702)</f>
        <v>0</v>
      </c>
      <c r="G2701" s="94" t="e">
        <f>VLOOKUP(A2701,'Details local delivery'!B:J,9,0)</f>
        <v>#N/A</v>
      </c>
      <c r="H2701" s="95">
        <f>SUMIFS('Details local delivery'!K:K,'Details local delivery'!G:G,'RECAP Delivery Plan '!A2702)</f>
        <v>0</v>
      </c>
      <c r="I2701" s="96">
        <f>SUMIFS('Details local delivery'!Y:Y,'Details local delivery'!B:B,A:A)</f>
        <v>0</v>
      </c>
      <c r="J2701" s="97" t="e">
        <f>AVERAGEIFS('Details local delivery'!W:W,'Details local delivery'!B:B,A2701)</f>
        <v>#DIV/0!</v>
      </c>
      <c r="K2701" s="96">
        <f>_xlfn.MAXIFS('Details local delivery'!Z:Z,'Details local delivery'!B:B,A2701)</f>
        <v>0</v>
      </c>
      <c r="L2701" s="96">
        <f>_xlfn.MAXIFS('Details local delivery'!AA:AA,'Details local delivery'!B:B,A2701)</f>
        <v>0</v>
      </c>
      <c r="M2701" s="96">
        <f>_xlfn.MAXIFS('Details local delivery'!AB:AB,'Details local delivery'!B:B,A2701)</f>
        <v>0</v>
      </c>
      <c r="N2701" s="104" t="e">
        <f t="shared" si="393"/>
        <v>#N/A</v>
      </c>
      <c r="O2701" s="104" t="e">
        <f t="shared" si="394"/>
        <v>#N/A</v>
      </c>
      <c r="P2701" s="99">
        <f t="shared" si="395"/>
        <v>0</v>
      </c>
      <c r="Q2701" s="100">
        <f t="shared" si="396"/>
        <v>0</v>
      </c>
      <c r="R2701" s="105" t="e">
        <f t="shared" si="397"/>
        <v>#DIV/0!</v>
      </c>
      <c r="S2701" s="101" t="e">
        <f t="shared" si="398"/>
        <v>#N/A</v>
      </c>
      <c r="T2701" s="102"/>
      <c r="U2701" s="107"/>
      <c r="V2701" s="5"/>
    </row>
    <row r="2702" spans="1:22" ht="15.6" hidden="1" x14ac:dyDescent="0.3">
      <c r="A2702" s="18"/>
      <c r="B2702" s="92" t="str">
        <f>+IFERROR(VLOOKUP(A2702,'Details local delivery'!B:C,2,0),"-")</f>
        <v>-</v>
      </c>
      <c r="C2702" s="93" t="str">
        <f t="shared" si="392"/>
        <v>-</v>
      </c>
      <c r="D2702" s="94" t="str">
        <f>+IFERROR(VLOOKUP(A2702,'Details local delivery'!B:E,4,0),"-")</f>
        <v>-</v>
      </c>
      <c r="E2702" s="94" t="e">
        <f>VLOOKUP(A2702,'Details local delivery'!B:L,11,0)</f>
        <v>#N/A</v>
      </c>
      <c r="F2702" s="94">
        <f>SUMIFS('Details local delivery'!M:M,'Details local delivery'!G:G,'RECAP Delivery Plan '!A2703)</f>
        <v>0</v>
      </c>
      <c r="G2702" s="94" t="e">
        <f>VLOOKUP(A2702,'Details local delivery'!B:J,9,0)</f>
        <v>#N/A</v>
      </c>
      <c r="H2702" s="95">
        <f>SUMIFS('Details local delivery'!K:K,'Details local delivery'!G:G,'RECAP Delivery Plan '!A2703)</f>
        <v>0</v>
      </c>
      <c r="I2702" s="96">
        <f>SUMIFS('Details local delivery'!Y:Y,'Details local delivery'!B:B,A:A)</f>
        <v>0</v>
      </c>
      <c r="J2702" s="97" t="e">
        <f>AVERAGEIFS('Details local delivery'!W:W,'Details local delivery'!B:B,A2702)</f>
        <v>#DIV/0!</v>
      </c>
      <c r="K2702" s="96">
        <f>_xlfn.MAXIFS('Details local delivery'!Z:Z,'Details local delivery'!B:B,A2702)</f>
        <v>0</v>
      </c>
      <c r="L2702" s="96">
        <f>_xlfn.MAXIFS('Details local delivery'!AA:AA,'Details local delivery'!B:B,A2702)</f>
        <v>0</v>
      </c>
      <c r="M2702" s="96">
        <f>_xlfn.MAXIFS('Details local delivery'!AB:AB,'Details local delivery'!B:B,A2702)</f>
        <v>0</v>
      </c>
      <c r="N2702" s="104" t="e">
        <f t="shared" si="393"/>
        <v>#N/A</v>
      </c>
      <c r="O2702" s="104" t="e">
        <f t="shared" si="394"/>
        <v>#N/A</v>
      </c>
      <c r="P2702" s="99">
        <f t="shared" si="395"/>
        <v>0</v>
      </c>
      <c r="Q2702" s="100">
        <f t="shared" si="396"/>
        <v>0</v>
      </c>
      <c r="R2702" s="105" t="e">
        <f t="shared" si="397"/>
        <v>#DIV/0!</v>
      </c>
      <c r="S2702" s="101" t="e">
        <f t="shared" si="398"/>
        <v>#N/A</v>
      </c>
      <c r="T2702" s="102"/>
      <c r="U2702" s="107"/>
      <c r="V2702" s="5"/>
    </row>
    <row r="2703" spans="1:22" ht="15.6" hidden="1" x14ac:dyDescent="0.3">
      <c r="A2703" s="18"/>
      <c r="B2703" s="92" t="str">
        <f>+IFERROR(VLOOKUP(A2703,'Details local delivery'!B:C,2,0),"-")</f>
        <v>-</v>
      </c>
      <c r="C2703" s="93" t="str">
        <f t="shared" si="392"/>
        <v>-</v>
      </c>
      <c r="D2703" s="94" t="str">
        <f>+IFERROR(VLOOKUP(A2703,'Details local delivery'!B:E,4,0),"-")</f>
        <v>-</v>
      </c>
      <c r="E2703" s="94" t="e">
        <f>VLOOKUP(A2703,'Details local delivery'!B:L,11,0)</f>
        <v>#N/A</v>
      </c>
      <c r="F2703" s="94">
        <v>3</v>
      </c>
      <c r="G2703" s="94" t="e">
        <f>VLOOKUP(A2703,'Details local delivery'!B:J,9,0)</f>
        <v>#N/A</v>
      </c>
      <c r="H2703" s="95">
        <v>927</v>
      </c>
      <c r="I2703" s="96">
        <f>SUMIFS('Details local delivery'!Y:Y,'Details local delivery'!B:B,A:A)</f>
        <v>0</v>
      </c>
      <c r="J2703" s="97" t="e">
        <f>AVERAGEIFS('Details local delivery'!W:W,'Details local delivery'!B:B,A2703)</f>
        <v>#DIV/0!</v>
      </c>
      <c r="K2703" s="96">
        <f>_xlfn.MAXIFS('Details local delivery'!Z:Z,'Details local delivery'!B:B,A2703)</f>
        <v>0</v>
      </c>
      <c r="L2703" s="96">
        <f>_xlfn.MAXIFS('Details local delivery'!AA:AA,'Details local delivery'!B:B,A2703)</f>
        <v>0</v>
      </c>
      <c r="M2703" s="96">
        <f>_xlfn.MAXIFS('Details local delivery'!AB:AB,'Details local delivery'!B:B,A2703)</f>
        <v>0</v>
      </c>
      <c r="N2703" s="104" t="e">
        <f t="shared" si="393"/>
        <v>#N/A</v>
      </c>
      <c r="O2703" s="104" t="e">
        <f t="shared" si="394"/>
        <v>#N/A</v>
      </c>
      <c r="P2703" s="99">
        <f t="shared" si="395"/>
        <v>0</v>
      </c>
      <c r="Q2703" s="100">
        <f t="shared" si="396"/>
        <v>0</v>
      </c>
      <c r="R2703" s="105" t="e">
        <f t="shared" si="397"/>
        <v>#DIV/0!</v>
      </c>
      <c r="S2703" s="101" t="e">
        <f t="shared" si="398"/>
        <v>#N/A</v>
      </c>
      <c r="T2703" s="102"/>
      <c r="U2703" s="107"/>
      <c r="V2703" s="5"/>
    </row>
    <row r="2704" spans="1:22" ht="15.6" hidden="1" x14ac:dyDescent="0.3">
      <c r="A2704" s="18"/>
      <c r="B2704" s="92" t="str">
        <f>+IFERROR(VLOOKUP(A2704,'Details local delivery'!B:C,2,0),"-")</f>
        <v>-</v>
      </c>
      <c r="C2704" s="93" t="str">
        <f t="shared" si="392"/>
        <v>-</v>
      </c>
      <c r="D2704" s="94" t="str">
        <f>+IFERROR(VLOOKUP(A2704,'Details local delivery'!B:E,4,0),"-")</f>
        <v>-</v>
      </c>
      <c r="E2704" s="94" t="e">
        <f>VLOOKUP(A2704,'Details local delivery'!B:L,11,0)</f>
        <v>#N/A</v>
      </c>
      <c r="F2704" s="94">
        <f>SUMIFS('Details local delivery'!M:M,'Details local delivery'!G:G,'RECAP Delivery Plan '!A2705)</f>
        <v>0</v>
      </c>
      <c r="G2704" s="94" t="e">
        <f>VLOOKUP(A2704,'Details local delivery'!B:J,9,0)</f>
        <v>#N/A</v>
      </c>
      <c r="H2704" s="95">
        <f>SUMIFS('Details local delivery'!K:K,'Details local delivery'!G:G,'RECAP Delivery Plan '!A2705)</f>
        <v>0</v>
      </c>
      <c r="I2704" s="96">
        <f>SUMIFS('Details local delivery'!Y:Y,'Details local delivery'!B:B,A:A)</f>
        <v>0</v>
      </c>
      <c r="J2704" s="97" t="e">
        <f>AVERAGEIFS('Details local delivery'!W:W,'Details local delivery'!B:B,A2704)</f>
        <v>#DIV/0!</v>
      </c>
      <c r="K2704" s="96">
        <f>_xlfn.MAXIFS('Details local delivery'!Z:Z,'Details local delivery'!B:B,A2704)</f>
        <v>0</v>
      </c>
      <c r="L2704" s="96">
        <f>_xlfn.MAXIFS('Details local delivery'!AA:AA,'Details local delivery'!B:B,A2704)</f>
        <v>0</v>
      </c>
      <c r="M2704" s="96">
        <f>_xlfn.MAXIFS('Details local delivery'!AB:AB,'Details local delivery'!B:B,A2704)</f>
        <v>0</v>
      </c>
      <c r="N2704" s="104" t="e">
        <f t="shared" si="393"/>
        <v>#N/A</v>
      </c>
      <c r="O2704" s="104" t="e">
        <f t="shared" si="394"/>
        <v>#N/A</v>
      </c>
      <c r="P2704" s="99">
        <f t="shared" si="395"/>
        <v>0</v>
      </c>
      <c r="Q2704" s="100">
        <f t="shared" si="396"/>
        <v>0</v>
      </c>
      <c r="R2704" s="105" t="e">
        <f t="shared" si="397"/>
        <v>#DIV/0!</v>
      </c>
      <c r="S2704" s="101" t="e">
        <f t="shared" si="398"/>
        <v>#N/A</v>
      </c>
      <c r="T2704" s="102"/>
      <c r="U2704" s="107"/>
      <c r="V2704" s="5"/>
    </row>
    <row r="2705" spans="1:22" ht="15.6" hidden="1" x14ac:dyDescent="0.3">
      <c r="A2705" s="18"/>
      <c r="B2705" s="92" t="str">
        <f>+IFERROR(VLOOKUP(A2705,'Details local delivery'!B:C,2,0),"-")</f>
        <v>-</v>
      </c>
      <c r="C2705" s="93" t="str">
        <f t="shared" si="392"/>
        <v>-</v>
      </c>
      <c r="D2705" s="94" t="str">
        <f>+IFERROR(VLOOKUP(A2705,'Details local delivery'!B:E,4,0),"-")</f>
        <v>-</v>
      </c>
      <c r="E2705" s="94" t="e">
        <f>VLOOKUP(A2705,'Details local delivery'!B:L,11,0)</f>
        <v>#N/A</v>
      </c>
      <c r="F2705" s="94">
        <v>14</v>
      </c>
      <c r="G2705" s="94" t="e">
        <f>VLOOKUP(A2705,'Details local delivery'!B:J,9,0)</f>
        <v>#N/A</v>
      </c>
      <c r="H2705" s="95">
        <f>SUMIFS('Details local delivery'!K:K,'Details local delivery'!G:G,'RECAP Delivery Plan '!A2706)</f>
        <v>0</v>
      </c>
      <c r="I2705" s="96">
        <f>SUMIFS('Details local delivery'!Y:Y,'Details local delivery'!B:B,A:A)</f>
        <v>0</v>
      </c>
      <c r="J2705" s="97" t="e">
        <f>AVERAGEIFS('Details local delivery'!W:W,'Details local delivery'!B:B,A2705)</f>
        <v>#DIV/0!</v>
      </c>
      <c r="K2705" s="96">
        <f>_xlfn.MAXIFS('Details local delivery'!Z:Z,'Details local delivery'!B:B,A2705)</f>
        <v>0</v>
      </c>
      <c r="L2705" s="96">
        <f>_xlfn.MAXIFS('Details local delivery'!AA:AA,'Details local delivery'!B:B,A2705)</f>
        <v>0</v>
      </c>
      <c r="M2705" s="96">
        <f>_xlfn.MAXIFS('Details local delivery'!AB:AB,'Details local delivery'!B:B,A2705)</f>
        <v>0</v>
      </c>
      <c r="N2705" s="104" t="e">
        <f t="shared" si="393"/>
        <v>#N/A</v>
      </c>
      <c r="O2705" s="104" t="e">
        <f t="shared" si="394"/>
        <v>#N/A</v>
      </c>
      <c r="P2705" s="99">
        <f t="shared" si="395"/>
        <v>0</v>
      </c>
      <c r="Q2705" s="100">
        <f t="shared" si="396"/>
        <v>0</v>
      </c>
      <c r="R2705" s="105" t="e">
        <f t="shared" si="397"/>
        <v>#DIV/0!</v>
      </c>
      <c r="S2705" s="101" t="e">
        <f t="shared" si="398"/>
        <v>#N/A</v>
      </c>
      <c r="T2705" s="102"/>
      <c r="U2705" s="107"/>
      <c r="V2705" s="5"/>
    </row>
    <row r="2706" spans="1:22" ht="15.6" hidden="1" x14ac:dyDescent="0.3">
      <c r="A2706" s="18"/>
      <c r="B2706" s="92" t="str">
        <f>+IFERROR(VLOOKUP(A2706,'Details local delivery'!B:C,2,0),"-")</f>
        <v>-</v>
      </c>
      <c r="C2706" s="93" t="str">
        <f t="shared" si="392"/>
        <v>-</v>
      </c>
      <c r="D2706" s="94" t="str">
        <f>+IFERROR(VLOOKUP(A2706,'Details local delivery'!B:E,4,0),"-")</f>
        <v>-</v>
      </c>
      <c r="E2706" s="94" t="e">
        <f>VLOOKUP(A2706,'Details local delivery'!B:L,11,0)</f>
        <v>#N/A</v>
      </c>
      <c r="F2706" s="94">
        <f>SUMIFS('Details local delivery'!M:M,'Details local delivery'!G:G,'RECAP Delivery Plan '!A2707)</f>
        <v>0</v>
      </c>
      <c r="G2706" s="94" t="e">
        <f>VLOOKUP(A2706,'Details local delivery'!B:J,9,0)</f>
        <v>#N/A</v>
      </c>
      <c r="H2706" s="95">
        <f>SUMIFS('Details local delivery'!K:K,'Details local delivery'!G:G,'RECAP Delivery Plan '!A2707)</f>
        <v>0</v>
      </c>
      <c r="I2706" s="96">
        <f>SUMIFS('Details local delivery'!Y:Y,'Details local delivery'!B:B,A:A)</f>
        <v>0</v>
      </c>
      <c r="J2706" s="97" t="e">
        <f>AVERAGEIFS('Details local delivery'!W:W,'Details local delivery'!B:B,A2706)</f>
        <v>#DIV/0!</v>
      </c>
      <c r="K2706" s="96">
        <f>_xlfn.MAXIFS('Details local delivery'!Z:Z,'Details local delivery'!B:B,A2706)</f>
        <v>0</v>
      </c>
      <c r="L2706" s="96">
        <f>_xlfn.MAXIFS('Details local delivery'!AA:AA,'Details local delivery'!B:B,A2706)</f>
        <v>0</v>
      </c>
      <c r="M2706" s="96">
        <f>_xlfn.MAXIFS('Details local delivery'!AB:AB,'Details local delivery'!B:B,A2706)</f>
        <v>0</v>
      </c>
      <c r="N2706" s="104" t="e">
        <f t="shared" si="393"/>
        <v>#N/A</v>
      </c>
      <c r="O2706" s="104" t="e">
        <f t="shared" si="394"/>
        <v>#N/A</v>
      </c>
      <c r="P2706" s="99">
        <f t="shared" si="395"/>
        <v>0</v>
      </c>
      <c r="Q2706" s="100">
        <f t="shared" si="396"/>
        <v>0</v>
      </c>
      <c r="R2706" s="105" t="e">
        <f t="shared" si="397"/>
        <v>#DIV/0!</v>
      </c>
      <c r="S2706" s="101" t="e">
        <f t="shared" si="398"/>
        <v>#N/A</v>
      </c>
      <c r="T2706" s="102"/>
      <c r="U2706" s="107"/>
      <c r="V2706" s="5"/>
    </row>
    <row r="2707" spans="1:22" ht="15.6" hidden="1" x14ac:dyDescent="0.3">
      <c r="A2707" s="18"/>
      <c r="B2707" s="92" t="str">
        <f>+IFERROR(VLOOKUP(A2707,'Details local delivery'!B:C,2,0),"-")</f>
        <v>-</v>
      </c>
      <c r="C2707" s="93" t="str">
        <f t="shared" si="392"/>
        <v>-</v>
      </c>
      <c r="D2707" s="94" t="str">
        <f>+IFERROR(VLOOKUP(A2707,'Details local delivery'!B:E,4,0),"-")</f>
        <v>-</v>
      </c>
      <c r="E2707" s="94" t="e">
        <f>VLOOKUP(A2707,'Details local delivery'!B:L,11,0)</f>
        <v>#N/A</v>
      </c>
      <c r="F2707" s="94">
        <f>SUMIFS('Details local delivery'!M:M,'Details local delivery'!G:G,'RECAP Delivery Plan '!A2708)</f>
        <v>0</v>
      </c>
      <c r="G2707" s="94" t="e">
        <f>VLOOKUP(A2707,'Details local delivery'!B:J,9,0)</f>
        <v>#N/A</v>
      </c>
      <c r="H2707" s="95">
        <f>SUMIFS('Details local delivery'!K:K,'Details local delivery'!G:G,'RECAP Delivery Plan '!A2708)</f>
        <v>0</v>
      </c>
      <c r="I2707" s="96">
        <f>SUMIFS('Details local delivery'!Y:Y,'Details local delivery'!B:B,A:A)</f>
        <v>0</v>
      </c>
      <c r="J2707" s="97" t="e">
        <f>AVERAGEIFS('Details local delivery'!W:W,'Details local delivery'!B:B,A2707)</f>
        <v>#DIV/0!</v>
      </c>
      <c r="K2707" s="96">
        <f>_xlfn.MAXIFS('Details local delivery'!Z:Z,'Details local delivery'!B:B,A2707)</f>
        <v>0</v>
      </c>
      <c r="L2707" s="96">
        <f>_xlfn.MAXIFS('Details local delivery'!AA:AA,'Details local delivery'!B:B,A2707)</f>
        <v>0</v>
      </c>
      <c r="M2707" s="96">
        <f>_xlfn.MAXIFS('Details local delivery'!AB:AB,'Details local delivery'!B:B,A2707)</f>
        <v>0</v>
      </c>
      <c r="N2707" s="104" t="e">
        <f t="shared" si="393"/>
        <v>#N/A</v>
      </c>
      <c r="O2707" s="104" t="e">
        <f t="shared" si="394"/>
        <v>#N/A</v>
      </c>
      <c r="P2707" s="99">
        <f t="shared" si="395"/>
        <v>0</v>
      </c>
      <c r="Q2707" s="100">
        <f t="shared" si="396"/>
        <v>0</v>
      </c>
      <c r="R2707" s="105" t="e">
        <f t="shared" si="397"/>
        <v>#DIV/0!</v>
      </c>
      <c r="S2707" s="101" t="e">
        <f t="shared" si="398"/>
        <v>#N/A</v>
      </c>
      <c r="T2707" s="102"/>
      <c r="U2707" s="107"/>
      <c r="V2707" s="5"/>
    </row>
    <row r="2708" spans="1:22" ht="15.6" hidden="1" x14ac:dyDescent="0.3">
      <c r="A2708" s="18"/>
      <c r="B2708" s="92" t="str">
        <f>+IFERROR(VLOOKUP(A2708,'Details local delivery'!B:C,2,0),"-")</f>
        <v>-</v>
      </c>
      <c r="C2708" s="93" t="str">
        <f t="shared" si="392"/>
        <v>-</v>
      </c>
      <c r="D2708" s="94" t="str">
        <f>+IFERROR(VLOOKUP(A2708,'Details local delivery'!B:E,4,0),"-")</f>
        <v>-</v>
      </c>
      <c r="E2708" s="94" t="e">
        <f>VLOOKUP(A2708,'Details local delivery'!B:L,11,0)</f>
        <v>#N/A</v>
      </c>
      <c r="F2708" s="94">
        <f>SUMIFS('Details local delivery'!M:M,'Details local delivery'!G:G,'RECAP Delivery Plan '!A2709)</f>
        <v>0</v>
      </c>
      <c r="G2708" s="94" t="e">
        <f>VLOOKUP(A2708,'Details local delivery'!B:J,9,0)</f>
        <v>#N/A</v>
      </c>
      <c r="H2708" s="95">
        <f>SUMIFS('Details local delivery'!K:K,'Details local delivery'!G:G,'RECAP Delivery Plan '!A2709)</f>
        <v>0</v>
      </c>
      <c r="I2708" s="96">
        <f>SUMIFS('Details local delivery'!Y:Y,'Details local delivery'!B:B,A:A)</f>
        <v>0</v>
      </c>
      <c r="J2708" s="97" t="e">
        <f>AVERAGEIFS('Details local delivery'!W:W,'Details local delivery'!B:B,A2708)</f>
        <v>#DIV/0!</v>
      </c>
      <c r="K2708" s="96">
        <f>_xlfn.MAXIFS('Details local delivery'!Z:Z,'Details local delivery'!B:B,A2708)</f>
        <v>0</v>
      </c>
      <c r="L2708" s="96">
        <f>_xlfn.MAXIFS('Details local delivery'!AA:AA,'Details local delivery'!B:B,A2708)</f>
        <v>0</v>
      </c>
      <c r="M2708" s="96">
        <f>_xlfn.MAXIFS('Details local delivery'!AB:AB,'Details local delivery'!B:B,A2708)</f>
        <v>0</v>
      </c>
      <c r="N2708" s="104" t="e">
        <f t="shared" si="393"/>
        <v>#N/A</v>
      </c>
      <c r="O2708" s="104" t="e">
        <f t="shared" si="394"/>
        <v>#N/A</v>
      </c>
      <c r="P2708" s="99">
        <f t="shared" si="395"/>
        <v>0</v>
      </c>
      <c r="Q2708" s="100">
        <f t="shared" si="396"/>
        <v>0</v>
      </c>
      <c r="R2708" s="105" t="e">
        <f t="shared" si="397"/>
        <v>#DIV/0!</v>
      </c>
      <c r="S2708" s="101" t="e">
        <f t="shared" si="398"/>
        <v>#N/A</v>
      </c>
      <c r="T2708" s="102"/>
      <c r="U2708" s="107"/>
      <c r="V2708" s="5"/>
    </row>
    <row r="2709" spans="1:22" ht="15.6" hidden="1" x14ac:dyDescent="0.3">
      <c r="A2709" s="18"/>
      <c r="B2709" s="92" t="str">
        <f>+IFERROR(VLOOKUP(A2709,'Details local delivery'!B:C,2,0),"-")</f>
        <v>-</v>
      </c>
      <c r="C2709" s="93" t="str">
        <f t="shared" si="392"/>
        <v>-</v>
      </c>
      <c r="D2709" s="94" t="str">
        <f>+IFERROR(VLOOKUP(A2709,'Details local delivery'!B:E,4,0),"-")</f>
        <v>-</v>
      </c>
      <c r="E2709" s="94" t="e">
        <f>VLOOKUP(A2709,'Details local delivery'!B:L,11,0)</f>
        <v>#N/A</v>
      </c>
      <c r="F2709" s="94">
        <f>SUMIFS('Details local delivery'!M:M,'Details local delivery'!G:G,'RECAP Delivery Plan '!A2710)</f>
        <v>0</v>
      </c>
      <c r="G2709" s="94" t="e">
        <f>VLOOKUP(A2709,'Details local delivery'!B:J,9,0)</f>
        <v>#N/A</v>
      </c>
      <c r="H2709" s="95">
        <f>SUMIFS('Details local delivery'!K:K,'Details local delivery'!G:G,'RECAP Delivery Plan '!A2710)</f>
        <v>0</v>
      </c>
      <c r="I2709" s="96">
        <f>SUMIFS('Details local delivery'!Y:Y,'Details local delivery'!B:B,A:A)</f>
        <v>0</v>
      </c>
      <c r="J2709" s="97" t="e">
        <f>AVERAGEIFS('Details local delivery'!W:W,'Details local delivery'!B:B,A2709)</f>
        <v>#DIV/0!</v>
      </c>
      <c r="K2709" s="96">
        <f>_xlfn.MAXIFS('Details local delivery'!Z:Z,'Details local delivery'!B:B,A2709)</f>
        <v>0</v>
      </c>
      <c r="L2709" s="96">
        <f>_xlfn.MAXIFS('Details local delivery'!AA:AA,'Details local delivery'!B:B,A2709)</f>
        <v>0</v>
      </c>
      <c r="M2709" s="96">
        <f>_xlfn.MAXIFS('Details local delivery'!AB:AB,'Details local delivery'!B:B,A2709)</f>
        <v>0</v>
      </c>
      <c r="N2709" s="104" t="e">
        <f t="shared" si="393"/>
        <v>#N/A</v>
      </c>
      <c r="O2709" s="104" t="e">
        <f t="shared" si="394"/>
        <v>#N/A</v>
      </c>
      <c r="P2709" s="99">
        <f t="shared" si="395"/>
        <v>0</v>
      </c>
      <c r="Q2709" s="100">
        <f t="shared" si="396"/>
        <v>0</v>
      </c>
      <c r="R2709" s="105" t="e">
        <f t="shared" si="397"/>
        <v>#DIV/0!</v>
      </c>
      <c r="S2709" s="101" t="e">
        <f t="shared" si="398"/>
        <v>#N/A</v>
      </c>
      <c r="T2709" s="102"/>
      <c r="U2709" s="107"/>
      <c r="V2709" s="5"/>
    </row>
    <row r="2710" spans="1:22" ht="15.6" hidden="1" x14ac:dyDescent="0.3">
      <c r="A2710" s="18"/>
      <c r="B2710" s="92" t="str">
        <f>+IFERROR(VLOOKUP(A2710,'Details local delivery'!B:C,2,0),"-")</f>
        <v>-</v>
      </c>
      <c r="C2710" s="93" t="str">
        <f t="shared" si="392"/>
        <v>-</v>
      </c>
      <c r="D2710" s="94" t="str">
        <f>+IFERROR(VLOOKUP(A2710,'Details local delivery'!B:E,4,0),"-")</f>
        <v>-</v>
      </c>
      <c r="E2710" s="94" t="e">
        <f>VLOOKUP(A2710,'Details local delivery'!B:L,11,0)</f>
        <v>#N/A</v>
      </c>
      <c r="F2710" s="94">
        <f>SUMIFS('Details local delivery'!M:M,'Details local delivery'!G:G,'RECAP Delivery Plan '!A2711)</f>
        <v>0</v>
      </c>
      <c r="G2710" s="94" t="e">
        <f>VLOOKUP(A2710,'Details local delivery'!B:J,9,0)</f>
        <v>#N/A</v>
      </c>
      <c r="H2710" s="95">
        <f>SUMIFS('Details local delivery'!K:K,'Details local delivery'!G:G,'RECAP Delivery Plan '!A2711)</f>
        <v>0</v>
      </c>
      <c r="I2710" s="96">
        <f>SUMIFS('Details local delivery'!Y:Y,'Details local delivery'!B:B,A:A)</f>
        <v>0</v>
      </c>
      <c r="J2710" s="97" t="e">
        <f>AVERAGEIFS('Details local delivery'!W:W,'Details local delivery'!B:B,A2710)</f>
        <v>#DIV/0!</v>
      </c>
      <c r="K2710" s="96">
        <f>_xlfn.MAXIFS('Details local delivery'!Z:Z,'Details local delivery'!B:B,A2710)</f>
        <v>0</v>
      </c>
      <c r="L2710" s="96">
        <f>_xlfn.MAXIFS('Details local delivery'!AA:AA,'Details local delivery'!B:B,A2710)</f>
        <v>0</v>
      </c>
      <c r="M2710" s="96">
        <f>_xlfn.MAXIFS('Details local delivery'!AB:AB,'Details local delivery'!B:B,A2710)</f>
        <v>0</v>
      </c>
      <c r="N2710" s="104" t="e">
        <f t="shared" si="393"/>
        <v>#N/A</v>
      </c>
      <c r="O2710" s="104" t="e">
        <f t="shared" si="394"/>
        <v>#N/A</v>
      </c>
      <c r="P2710" s="99">
        <f t="shared" si="395"/>
        <v>0</v>
      </c>
      <c r="Q2710" s="100">
        <f t="shared" si="396"/>
        <v>0</v>
      </c>
      <c r="R2710" s="105" t="e">
        <f t="shared" si="397"/>
        <v>#DIV/0!</v>
      </c>
      <c r="S2710" s="101" t="e">
        <f t="shared" si="398"/>
        <v>#N/A</v>
      </c>
      <c r="T2710" s="102"/>
      <c r="U2710" s="107"/>
      <c r="V2710" s="5"/>
    </row>
    <row r="2711" spans="1:22" ht="15.6" hidden="1" x14ac:dyDescent="0.3">
      <c r="A2711" s="18"/>
      <c r="B2711" s="92" t="str">
        <f>+IFERROR(VLOOKUP(A2711,'Details local delivery'!B:C,2,0),"-")</f>
        <v>-</v>
      </c>
      <c r="C2711" s="93" t="str">
        <f t="shared" si="392"/>
        <v>-</v>
      </c>
      <c r="D2711" s="94" t="str">
        <f>+IFERROR(VLOOKUP(A2711,'Details local delivery'!B:E,4,0),"-")</f>
        <v>-</v>
      </c>
      <c r="E2711" s="94" t="e">
        <f>VLOOKUP(A2711,'Details local delivery'!B:L,11,0)</f>
        <v>#N/A</v>
      </c>
      <c r="F2711" s="94">
        <f>SUMIFS('Details local delivery'!M:M,'Details local delivery'!G:G,'RECAP Delivery Plan '!A2712)</f>
        <v>0</v>
      </c>
      <c r="G2711" s="94" t="e">
        <f>VLOOKUP(A2711,'Details local delivery'!B:J,9,0)</f>
        <v>#N/A</v>
      </c>
      <c r="H2711" s="95">
        <f>SUMIFS('Details local delivery'!K:K,'Details local delivery'!G:G,'RECAP Delivery Plan '!A2712)</f>
        <v>0</v>
      </c>
      <c r="I2711" s="96">
        <f>SUMIFS('Details local delivery'!Y:Y,'Details local delivery'!B:B,A:A)</f>
        <v>0</v>
      </c>
      <c r="J2711" s="97" t="e">
        <f>AVERAGEIFS('Details local delivery'!W:W,'Details local delivery'!B:B,A2711)</f>
        <v>#DIV/0!</v>
      </c>
      <c r="K2711" s="96">
        <f>_xlfn.MAXIFS('Details local delivery'!Z:Z,'Details local delivery'!B:B,A2711)</f>
        <v>0</v>
      </c>
      <c r="L2711" s="96">
        <f>_xlfn.MAXIFS('Details local delivery'!AA:AA,'Details local delivery'!B:B,A2711)</f>
        <v>0</v>
      </c>
      <c r="M2711" s="96">
        <f>_xlfn.MAXIFS('Details local delivery'!AB:AB,'Details local delivery'!B:B,A2711)</f>
        <v>0</v>
      </c>
      <c r="N2711" s="104" t="e">
        <f t="shared" si="393"/>
        <v>#N/A</v>
      </c>
      <c r="O2711" s="104" t="e">
        <f t="shared" si="394"/>
        <v>#N/A</v>
      </c>
      <c r="P2711" s="99">
        <f t="shared" si="395"/>
        <v>0</v>
      </c>
      <c r="Q2711" s="100">
        <f t="shared" si="396"/>
        <v>0</v>
      </c>
      <c r="R2711" s="105" t="e">
        <f t="shared" si="397"/>
        <v>#DIV/0!</v>
      </c>
      <c r="S2711" s="101" t="e">
        <f t="shared" si="398"/>
        <v>#N/A</v>
      </c>
      <c r="T2711" s="102"/>
      <c r="U2711" s="107"/>
      <c r="V2711" s="5"/>
    </row>
    <row r="2712" spans="1:22" ht="15.6" hidden="1" x14ac:dyDescent="0.3">
      <c r="A2712" s="18"/>
      <c r="B2712" s="92" t="str">
        <f>+IFERROR(VLOOKUP(A2712,'Details local delivery'!B:C,2,0),"-")</f>
        <v>-</v>
      </c>
      <c r="C2712" s="93" t="str">
        <f t="shared" si="392"/>
        <v>-</v>
      </c>
      <c r="D2712" s="94" t="str">
        <f>+IFERROR(VLOOKUP(A2712,'Details local delivery'!B:E,4,0),"-")</f>
        <v>-</v>
      </c>
      <c r="E2712" s="94" t="e">
        <f>VLOOKUP(A2712,'Details local delivery'!B:L,11,0)</f>
        <v>#N/A</v>
      </c>
      <c r="F2712" s="94">
        <f>SUMIFS('Details local delivery'!M:M,'Details local delivery'!G:G,'RECAP Delivery Plan '!A2713)</f>
        <v>0</v>
      </c>
      <c r="G2712" s="94" t="e">
        <f>VLOOKUP(A2712,'Details local delivery'!B:J,9,0)</f>
        <v>#N/A</v>
      </c>
      <c r="H2712" s="95">
        <f>SUMIFS('Details local delivery'!K:K,'Details local delivery'!G:G,'RECAP Delivery Plan '!A2713)</f>
        <v>0</v>
      </c>
      <c r="I2712" s="96">
        <f>SUMIFS('Details local delivery'!Y:Y,'Details local delivery'!B:B,A:A)</f>
        <v>0</v>
      </c>
      <c r="J2712" s="97" t="e">
        <f>AVERAGEIFS('Details local delivery'!W:W,'Details local delivery'!B:B,A2712)</f>
        <v>#DIV/0!</v>
      </c>
      <c r="K2712" s="96">
        <f>_xlfn.MAXIFS('Details local delivery'!Z:Z,'Details local delivery'!B:B,A2712)</f>
        <v>0</v>
      </c>
      <c r="L2712" s="96">
        <f>_xlfn.MAXIFS('Details local delivery'!AA:AA,'Details local delivery'!B:B,A2712)</f>
        <v>0</v>
      </c>
      <c r="M2712" s="96">
        <f>_xlfn.MAXIFS('Details local delivery'!AB:AB,'Details local delivery'!B:B,A2712)</f>
        <v>0</v>
      </c>
      <c r="N2712" s="104" t="e">
        <f t="shared" si="393"/>
        <v>#N/A</v>
      </c>
      <c r="O2712" s="104" t="e">
        <f t="shared" si="394"/>
        <v>#N/A</v>
      </c>
      <c r="P2712" s="99">
        <f t="shared" si="395"/>
        <v>0</v>
      </c>
      <c r="Q2712" s="100">
        <f t="shared" si="396"/>
        <v>0</v>
      </c>
      <c r="R2712" s="105" t="e">
        <f t="shared" si="397"/>
        <v>#DIV/0!</v>
      </c>
      <c r="S2712" s="101" t="e">
        <f t="shared" si="398"/>
        <v>#N/A</v>
      </c>
      <c r="T2712" s="102"/>
      <c r="U2712" s="107"/>
      <c r="V2712" s="5"/>
    </row>
    <row r="2713" spans="1:22" ht="15.6" hidden="1" x14ac:dyDescent="0.3">
      <c r="A2713" s="18"/>
      <c r="B2713" s="92" t="str">
        <f>+IFERROR(VLOOKUP(A2713,'Details local delivery'!B:C,2,0),"-")</f>
        <v>-</v>
      </c>
      <c r="C2713" s="93" t="str">
        <f t="shared" si="392"/>
        <v>-</v>
      </c>
      <c r="D2713" s="94" t="str">
        <f>+IFERROR(VLOOKUP(A2713,'Details local delivery'!B:E,4,0),"-")</f>
        <v>-</v>
      </c>
      <c r="E2713" s="94" t="e">
        <f>VLOOKUP(A2713,'Details local delivery'!B:L,11,0)</f>
        <v>#N/A</v>
      </c>
      <c r="F2713" s="94">
        <f>SUMIFS('Details local delivery'!M:M,'Details local delivery'!G:G,'RECAP Delivery Plan '!A2714)</f>
        <v>0</v>
      </c>
      <c r="G2713" s="94" t="e">
        <f>VLOOKUP(A2713,'Details local delivery'!B:J,9,0)</f>
        <v>#N/A</v>
      </c>
      <c r="H2713" s="95">
        <f>SUMIFS('Details local delivery'!K:K,'Details local delivery'!G:G,'RECAP Delivery Plan '!A2714)</f>
        <v>0</v>
      </c>
      <c r="I2713" s="96">
        <f>SUMIFS('Details local delivery'!Y:Y,'Details local delivery'!B:B,A:A)</f>
        <v>0</v>
      </c>
      <c r="J2713" s="97" t="e">
        <f>AVERAGEIFS('Details local delivery'!W:W,'Details local delivery'!B:B,A2713)</f>
        <v>#DIV/0!</v>
      </c>
      <c r="K2713" s="96">
        <f>_xlfn.MAXIFS('Details local delivery'!Z:Z,'Details local delivery'!B:B,A2713)</f>
        <v>0</v>
      </c>
      <c r="L2713" s="96">
        <f>_xlfn.MAXIFS('Details local delivery'!AA:AA,'Details local delivery'!B:B,A2713)</f>
        <v>0</v>
      </c>
      <c r="M2713" s="96">
        <f>_xlfn.MAXIFS('Details local delivery'!AB:AB,'Details local delivery'!B:B,A2713)</f>
        <v>0</v>
      </c>
      <c r="N2713" s="104" t="e">
        <f t="shared" si="393"/>
        <v>#N/A</v>
      </c>
      <c r="O2713" s="104" t="e">
        <f t="shared" si="394"/>
        <v>#N/A</v>
      </c>
      <c r="P2713" s="99">
        <f t="shared" si="395"/>
        <v>0</v>
      </c>
      <c r="Q2713" s="100">
        <f t="shared" si="396"/>
        <v>0</v>
      </c>
      <c r="R2713" s="105" t="e">
        <f t="shared" si="397"/>
        <v>#DIV/0!</v>
      </c>
      <c r="S2713" s="101" t="e">
        <f t="shared" si="398"/>
        <v>#N/A</v>
      </c>
      <c r="T2713" s="102"/>
      <c r="U2713" s="107"/>
      <c r="V2713" s="5"/>
    </row>
    <row r="2714" spans="1:22" ht="15.6" hidden="1" x14ac:dyDescent="0.3">
      <c r="A2714" s="18"/>
      <c r="B2714" s="92" t="str">
        <f>+IFERROR(VLOOKUP(A2714,'Details local delivery'!B:C,2,0),"-")</f>
        <v>-</v>
      </c>
      <c r="C2714" s="93" t="str">
        <f t="shared" si="392"/>
        <v>-</v>
      </c>
      <c r="D2714" s="94" t="str">
        <f>+IFERROR(VLOOKUP(A2714,'Details local delivery'!B:E,4,0),"-")</f>
        <v>-</v>
      </c>
      <c r="E2714" s="94" t="e">
        <f>VLOOKUP(A2714,'Details local delivery'!B:L,11,0)</f>
        <v>#N/A</v>
      </c>
      <c r="F2714" s="94">
        <f>SUMIFS('Details local delivery'!M:M,'Details local delivery'!G:G,'RECAP Delivery Plan '!A2715)</f>
        <v>0</v>
      </c>
      <c r="G2714" s="94" t="e">
        <f>VLOOKUP(A2714,'Details local delivery'!B:J,9,0)</f>
        <v>#N/A</v>
      </c>
      <c r="H2714" s="95">
        <f>SUMIFS('Details local delivery'!K:K,'Details local delivery'!G:G,'RECAP Delivery Plan '!A2715)</f>
        <v>0</v>
      </c>
      <c r="I2714" s="96">
        <f>SUMIFS('Details local delivery'!Y:Y,'Details local delivery'!B:B,A:A)</f>
        <v>0</v>
      </c>
      <c r="J2714" s="97" t="e">
        <f>AVERAGEIFS('Details local delivery'!W:W,'Details local delivery'!B:B,A2714)</f>
        <v>#DIV/0!</v>
      </c>
      <c r="K2714" s="96">
        <f>_xlfn.MAXIFS('Details local delivery'!Z:Z,'Details local delivery'!B:B,A2714)</f>
        <v>0</v>
      </c>
      <c r="L2714" s="96">
        <f>_xlfn.MAXIFS('Details local delivery'!AA:AA,'Details local delivery'!B:B,A2714)</f>
        <v>0</v>
      </c>
      <c r="M2714" s="96">
        <f>_xlfn.MAXIFS('Details local delivery'!AB:AB,'Details local delivery'!B:B,A2714)</f>
        <v>0</v>
      </c>
      <c r="N2714" s="104" t="e">
        <f t="shared" si="393"/>
        <v>#N/A</v>
      </c>
      <c r="O2714" s="104" t="e">
        <f t="shared" si="394"/>
        <v>#N/A</v>
      </c>
      <c r="P2714" s="99">
        <f t="shared" si="395"/>
        <v>0</v>
      </c>
      <c r="Q2714" s="100">
        <f t="shared" si="396"/>
        <v>0</v>
      </c>
      <c r="R2714" s="105" t="e">
        <f t="shared" si="397"/>
        <v>#DIV/0!</v>
      </c>
      <c r="S2714" s="101" t="e">
        <f t="shared" si="398"/>
        <v>#N/A</v>
      </c>
      <c r="T2714" s="102"/>
      <c r="U2714" s="107"/>
      <c r="V2714" s="5"/>
    </row>
    <row r="2715" spans="1:22" ht="15.6" hidden="1" x14ac:dyDescent="0.3">
      <c r="A2715" s="18"/>
      <c r="B2715" s="92" t="str">
        <f>+IFERROR(VLOOKUP(A2715,'Details local delivery'!B:C,2,0),"-")</f>
        <v>-</v>
      </c>
      <c r="C2715" s="93" t="str">
        <f t="shared" si="392"/>
        <v>-</v>
      </c>
      <c r="D2715" s="94" t="str">
        <f>+IFERROR(VLOOKUP(A2715,'Details local delivery'!B:E,4,0),"-")</f>
        <v>-</v>
      </c>
      <c r="E2715" s="94" t="e">
        <f>VLOOKUP(A2715,'Details local delivery'!B:L,11,0)</f>
        <v>#N/A</v>
      </c>
      <c r="F2715" s="94">
        <v>3</v>
      </c>
      <c r="G2715" s="94" t="e">
        <f>VLOOKUP(A2715,'Details local delivery'!B:J,9,0)</f>
        <v>#N/A</v>
      </c>
      <c r="H2715" s="95">
        <v>506</v>
      </c>
      <c r="I2715" s="96">
        <f>SUMIFS('Details local delivery'!Y:Y,'Details local delivery'!B:B,A:A)</f>
        <v>0</v>
      </c>
      <c r="J2715" s="97" t="e">
        <f>AVERAGEIFS('Details local delivery'!W:W,'Details local delivery'!B:B,A2715)</f>
        <v>#DIV/0!</v>
      </c>
      <c r="K2715" s="96">
        <f>_xlfn.MAXIFS('Details local delivery'!Z:Z,'Details local delivery'!B:B,A2715)</f>
        <v>0</v>
      </c>
      <c r="L2715" s="96">
        <f>_xlfn.MAXIFS('Details local delivery'!AA:AA,'Details local delivery'!B:B,A2715)</f>
        <v>0</v>
      </c>
      <c r="M2715" s="96">
        <f>_xlfn.MAXIFS('Details local delivery'!AB:AB,'Details local delivery'!B:B,A2715)</f>
        <v>0</v>
      </c>
      <c r="N2715" s="104" t="e">
        <f t="shared" si="393"/>
        <v>#N/A</v>
      </c>
      <c r="O2715" s="104" t="e">
        <f t="shared" si="394"/>
        <v>#N/A</v>
      </c>
      <c r="P2715" s="99">
        <f t="shared" si="395"/>
        <v>0</v>
      </c>
      <c r="Q2715" s="100">
        <f t="shared" si="396"/>
        <v>0</v>
      </c>
      <c r="R2715" s="105" t="e">
        <f t="shared" si="397"/>
        <v>#DIV/0!</v>
      </c>
      <c r="S2715" s="101" t="e">
        <f t="shared" si="398"/>
        <v>#N/A</v>
      </c>
      <c r="T2715" s="102"/>
      <c r="U2715" s="107"/>
      <c r="V2715" s="5"/>
    </row>
    <row r="2716" spans="1:22" ht="15.6" hidden="1" x14ac:dyDescent="0.3">
      <c r="A2716" s="18"/>
      <c r="B2716" s="92" t="str">
        <f>+IFERROR(VLOOKUP(A2716,'Details local delivery'!B:C,2,0),"-")</f>
        <v>-</v>
      </c>
      <c r="C2716" s="93" t="str">
        <f t="shared" si="392"/>
        <v>-</v>
      </c>
      <c r="D2716" s="94" t="str">
        <f>+IFERROR(VLOOKUP(A2716,'Details local delivery'!B:E,4,0),"-")</f>
        <v>-</v>
      </c>
      <c r="E2716" s="94" t="e">
        <f>VLOOKUP(A2716,'Details local delivery'!B:L,11,0)</f>
        <v>#N/A</v>
      </c>
      <c r="F2716" s="94">
        <f>SUMIFS('Details local delivery'!M:M,'Details local delivery'!G:G,'RECAP Delivery Plan '!A2717)</f>
        <v>0</v>
      </c>
      <c r="G2716" s="94" t="e">
        <f>VLOOKUP(A2716,'Details local delivery'!B:J,9,0)</f>
        <v>#N/A</v>
      </c>
      <c r="H2716" s="95">
        <f>SUMIFS('Details local delivery'!K:K,'Details local delivery'!G:G,'RECAP Delivery Plan '!A2717)</f>
        <v>0</v>
      </c>
      <c r="I2716" s="96">
        <f>SUMIFS('Details local delivery'!Y:Y,'Details local delivery'!B:B,A:A)</f>
        <v>0</v>
      </c>
      <c r="J2716" s="97" t="e">
        <f>AVERAGEIFS('Details local delivery'!W:W,'Details local delivery'!B:B,A2716)</f>
        <v>#DIV/0!</v>
      </c>
      <c r="K2716" s="96">
        <f>_xlfn.MAXIFS('Details local delivery'!Z:Z,'Details local delivery'!B:B,A2716)</f>
        <v>0</v>
      </c>
      <c r="L2716" s="96">
        <f>_xlfn.MAXIFS('Details local delivery'!AA:AA,'Details local delivery'!B:B,A2716)</f>
        <v>0</v>
      </c>
      <c r="M2716" s="96">
        <f>_xlfn.MAXIFS('Details local delivery'!AB:AB,'Details local delivery'!B:B,A2716)</f>
        <v>0</v>
      </c>
      <c r="N2716" s="104" t="e">
        <f t="shared" si="393"/>
        <v>#N/A</v>
      </c>
      <c r="O2716" s="104" t="e">
        <f t="shared" si="394"/>
        <v>#N/A</v>
      </c>
      <c r="P2716" s="99">
        <f t="shared" si="395"/>
        <v>0</v>
      </c>
      <c r="Q2716" s="100">
        <f t="shared" si="396"/>
        <v>0</v>
      </c>
      <c r="R2716" s="105" t="e">
        <f t="shared" si="397"/>
        <v>#DIV/0!</v>
      </c>
      <c r="S2716" s="101" t="e">
        <f t="shared" si="398"/>
        <v>#N/A</v>
      </c>
      <c r="T2716" s="102"/>
      <c r="U2716" s="107"/>
      <c r="V2716" s="5"/>
    </row>
    <row r="2717" spans="1:22" ht="15.6" hidden="1" x14ac:dyDescent="0.3">
      <c r="A2717" s="18"/>
      <c r="B2717" s="92" t="str">
        <f>+IFERROR(VLOOKUP(A2717,'Details local delivery'!B:C,2,0),"-")</f>
        <v>-</v>
      </c>
      <c r="C2717" s="93" t="str">
        <f t="shared" si="392"/>
        <v>-</v>
      </c>
      <c r="D2717" s="94" t="str">
        <f>+IFERROR(VLOOKUP(A2717,'Details local delivery'!B:E,4,0),"-")</f>
        <v>-</v>
      </c>
      <c r="E2717" s="94" t="e">
        <f>VLOOKUP(A2717,'Details local delivery'!B:L,11,0)</f>
        <v>#N/A</v>
      </c>
      <c r="F2717" s="94">
        <f>SUMIFS('Details local delivery'!M:M,'Details local delivery'!G:G,'RECAP Delivery Plan '!A2718)</f>
        <v>0</v>
      </c>
      <c r="G2717" s="94" t="e">
        <f>VLOOKUP(A2717,'Details local delivery'!B:J,9,0)</f>
        <v>#N/A</v>
      </c>
      <c r="H2717" s="95">
        <f>SUMIFS('Details local delivery'!K:K,'Details local delivery'!G:G,'RECAP Delivery Plan '!A2718)</f>
        <v>0</v>
      </c>
      <c r="I2717" s="96">
        <f>SUMIFS('Details local delivery'!Y:Y,'Details local delivery'!B:B,A:A)</f>
        <v>0</v>
      </c>
      <c r="J2717" s="97" t="e">
        <f>AVERAGEIFS('Details local delivery'!W:W,'Details local delivery'!B:B,A2717)</f>
        <v>#DIV/0!</v>
      </c>
      <c r="K2717" s="96">
        <f>_xlfn.MAXIFS('Details local delivery'!Z:Z,'Details local delivery'!B:B,A2717)</f>
        <v>0</v>
      </c>
      <c r="L2717" s="96">
        <f>_xlfn.MAXIFS('Details local delivery'!AA:AA,'Details local delivery'!B:B,A2717)</f>
        <v>0</v>
      </c>
      <c r="M2717" s="96">
        <f>_xlfn.MAXIFS('Details local delivery'!AB:AB,'Details local delivery'!B:B,A2717)</f>
        <v>0</v>
      </c>
      <c r="N2717" s="104" t="e">
        <f t="shared" si="393"/>
        <v>#N/A</v>
      </c>
      <c r="O2717" s="104" t="e">
        <f t="shared" si="394"/>
        <v>#N/A</v>
      </c>
      <c r="P2717" s="99">
        <f t="shared" si="395"/>
        <v>0</v>
      </c>
      <c r="Q2717" s="100">
        <f t="shared" si="396"/>
        <v>0</v>
      </c>
      <c r="R2717" s="105" t="e">
        <f t="shared" si="397"/>
        <v>#DIV/0!</v>
      </c>
      <c r="S2717" s="101" t="e">
        <f t="shared" si="398"/>
        <v>#N/A</v>
      </c>
      <c r="T2717" s="102"/>
      <c r="U2717" s="107"/>
      <c r="V2717" s="5"/>
    </row>
    <row r="2718" spans="1:22" ht="15.6" hidden="1" x14ac:dyDescent="0.3">
      <c r="A2718" s="18"/>
      <c r="B2718" s="92" t="str">
        <f>+IFERROR(VLOOKUP(A2718,'Details local delivery'!B:C,2,0),"-")</f>
        <v>-</v>
      </c>
      <c r="C2718" s="93" t="str">
        <f t="shared" si="392"/>
        <v>-</v>
      </c>
      <c r="D2718" s="94" t="str">
        <f>+IFERROR(VLOOKUP(A2718,'Details local delivery'!B:E,4,0),"-")</f>
        <v>-</v>
      </c>
      <c r="E2718" s="94" t="e">
        <f>VLOOKUP(A2718,'Details local delivery'!B:L,11,0)</f>
        <v>#N/A</v>
      </c>
      <c r="F2718" s="94">
        <f>SUMIFS('Details local delivery'!M:M,'Details local delivery'!G:G,'RECAP Delivery Plan '!A2719)</f>
        <v>0</v>
      </c>
      <c r="G2718" s="94" t="e">
        <f>VLOOKUP(A2718,'Details local delivery'!B:J,9,0)</f>
        <v>#N/A</v>
      </c>
      <c r="H2718" s="95">
        <f>SUMIFS('Details local delivery'!K:K,'Details local delivery'!G:G,'RECAP Delivery Plan '!A2719)</f>
        <v>0</v>
      </c>
      <c r="I2718" s="96">
        <f>SUMIFS('Details local delivery'!Y:Y,'Details local delivery'!B:B,A:A)</f>
        <v>0</v>
      </c>
      <c r="J2718" s="97" t="e">
        <f>AVERAGEIFS('Details local delivery'!W:W,'Details local delivery'!B:B,A2718)</f>
        <v>#DIV/0!</v>
      </c>
      <c r="K2718" s="96">
        <f>_xlfn.MAXIFS('Details local delivery'!Z:Z,'Details local delivery'!B:B,A2718)</f>
        <v>0</v>
      </c>
      <c r="L2718" s="96">
        <f>_xlfn.MAXIFS('Details local delivery'!AA:AA,'Details local delivery'!B:B,A2718)</f>
        <v>0</v>
      </c>
      <c r="M2718" s="96">
        <f>_xlfn.MAXIFS('Details local delivery'!AB:AB,'Details local delivery'!B:B,A2718)</f>
        <v>0</v>
      </c>
      <c r="N2718" s="104" t="e">
        <f t="shared" si="393"/>
        <v>#N/A</v>
      </c>
      <c r="O2718" s="104" t="e">
        <f t="shared" si="394"/>
        <v>#N/A</v>
      </c>
      <c r="P2718" s="99">
        <f t="shared" si="395"/>
        <v>0</v>
      </c>
      <c r="Q2718" s="100">
        <f t="shared" si="396"/>
        <v>0</v>
      </c>
      <c r="R2718" s="105" t="e">
        <f t="shared" si="397"/>
        <v>#DIV/0!</v>
      </c>
      <c r="S2718" s="101" t="e">
        <f t="shared" si="398"/>
        <v>#N/A</v>
      </c>
      <c r="T2718" s="102"/>
      <c r="U2718" s="107"/>
      <c r="V2718" s="5"/>
    </row>
    <row r="2719" spans="1:22" ht="15.6" hidden="1" x14ac:dyDescent="0.3">
      <c r="A2719" s="18"/>
      <c r="B2719" s="92" t="str">
        <f>+IFERROR(VLOOKUP(A2719,'Details local delivery'!B:C,2,0),"-")</f>
        <v>-</v>
      </c>
      <c r="C2719" s="93" t="str">
        <f t="shared" si="392"/>
        <v>-</v>
      </c>
      <c r="D2719" s="94" t="str">
        <f>+IFERROR(VLOOKUP(A2719,'Details local delivery'!B:E,4,0),"-")</f>
        <v>-</v>
      </c>
      <c r="E2719" s="94" t="e">
        <f>VLOOKUP(A2719,'Details local delivery'!B:L,11,0)</f>
        <v>#N/A</v>
      </c>
      <c r="F2719" s="94">
        <f>SUMIFS('Details local delivery'!M:M,'Details local delivery'!G:G,'RECAP Delivery Plan '!A2720)</f>
        <v>0</v>
      </c>
      <c r="G2719" s="94" t="e">
        <f>VLOOKUP(A2719,'Details local delivery'!B:J,9,0)</f>
        <v>#N/A</v>
      </c>
      <c r="H2719" s="95">
        <f>SUMIFS('Details local delivery'!K:K,'Details local delivery'!G:G,'RECAP Delivery Plan '!A2720)</f>
        <v>0</v>
      </c>
      <c r="I2719" s="96">
        <f>SUMIFS('Details local delivery'!Y:Y,'Details local delivery'!B:B,A:A)</f>
        <v>0</v>
      </c>
      <c r="J2719" s="97" t="e">
        <f>AVERAGEIFS('Details local delivery'!W:W,'Details local delivery'!B:B,A2719)</f>
        <v>#DIV/0!</v>
      </c>
      <c r="K2719" s="96">
        <f>_xlfn.MAXIFS('Details local delivery'!Z:Z,'Details local delivery'!B:B,A2719)</f>
        <v>0</v>
      </c>
      <c r="L2719" s="96">
        <f>_xlfn.MAXIFS('Details local delivery'!AA:AA,'Details local delivery'!B:B,A2719)</f>
        <v>0</v>
      </c>
      <c r="M2719" s="96">
        <f>_xlfn.MAXIFS('Details local delivery'!AB:AB,'Details local delivery'!B:B,A2719)</f>
        <v>0</v>
      </c>
      <c r="N2719" s="104" t="e">
        <f t="shared" si="393"/>
        <v>#N/A</v>
      </c>
      <c r="O2719" s="104" t="e">
        <f t="shared" si="394"/>
        <v>#N/A</v>
      </c>
      <c r="P2719" s="99">
        <f t="shared" si="395"/>
        <v>0</v>
      </c>
      <c r="Q2719" s="100">
        <f t="shared" si="396"/>
        <v>0</v>
      </c>
      <c r="R2719" s="105" t="e">
        <f t="shared" si="397"/>
        <v>#DIV/0!</v>
      </c>
      <c r="S2719" s="101" t="e">
        <f t="shared" si="398"/>
        <v>#N/A</v>
      </c>
      <c r="T2719" s="102"/>
      <c r="U2719" s="107"/>
      <c r="V2719" s="5"/>
    </row>
    <row r="2720" spans="1:22" ht="15.6" hidden="1" x14ac:dyDescent="0.3">
      <c r="A2720" s="18"/>
      <c r="B2720" s="92" t="str">
        <f>+IFERROR(VLOOKUP(A2720,'Details local delivery'!B:C,2,0),"-")</f>
        <v>-</v>
      </c>
      <c r="C2720" s="93" t="str">
        <f t="shared" si="392"/>
        <v>-</v>
      </c>
      <c r="D2720" s="94" t="str">
        <f>+IFERROR(VLOOKUP(A2720,'Details local delivery'!B:E,4,0),"-")</f>
        <v>-</v>
      </c>
      <c r="E2720" s="94" t="e">
        <f>VLOOKUP(A2720,'Details local delivery'!B:L,11,0)</f>
        <v>#N/A</v>
      </c>
      <c r="F2720" s="94">
        <f>SUMIFS('Details local delivery'!M:M,'Details local delivery'!G:G,'RECAP Delivery Plan '!A2721)</f>
        <v>0</v>
      </c>
      <c r="G2720" s="94" t="e">
        <f>VLOOKUP(A2720,'Details local delivery'!B:J,9,0)</f>
        <v>#N/A</v>
      </c>
      <c r="H2720" s="95">
        <f>SUMIFS('Details local delivery'!K:K,'Details local delivery'!G:G,'RECAP Delivery Plan '!A2721)</f>
        <v>0</v>
      </c>
      <c r="I2720" s="96">
        <f>SUMIFS('Details local delivery'!Y:Y,'Details local delivery'!B:B,A:A)</f>
        <v>0</v>
      </c>
      <c r="J2720" s="97" t="e">
        <f>AVERAGEIFS('Details local delivery'!W:W,'Details local delivery'!B:B,A2720)</f>
        <v>#DIV/0!</v>
      </c>
      <c r="K2720" s="96">
        <f>_xlfn.MAXIFS('Details local delivery'!Z:Z,'Details local delivery'!B:B,A2720)</f>
        <v>0</v>
      </c>
      <c r="L2720" s="96">
        <f>_xlfn.MAXIFS('Details local delivery'!AA:AA,'Details local delivery'!B:B,A2720)</f>
        <v>0</v>
      </c>
      <c r="M2720" s="96">
        <f>_xlfn.MAXIFS('Details local delivery'!AB:AB,'Details local delivery'!B:B,A2720)</f>
        <v>0</v>
      </c>
      <c r="N2720" s="104" t="e">
        <f t="shared" si="393"/>
        <v>#N/A</v>
      </c>
      <c r="O2720" s="104" t="e">
        <f t="shared" si="394"/>
        <v>#N/A</v>
      </c>
      <c r="P2720" s="99">
        <f t="shared" si="395"/>
        <v>0</v>
      </c>
      <c r="Q2720" s="100">
        <f t="shared" si="396"/>
        <v>0</v>
      </c>
      <c r="R2720" s="105" t="e">
        <f t="shared" si="397"/>
        <v>#DIV/0!</v>
      </c>
      <c r="S2720" s="101" t="e">
        <f t="shared" si="398"/>
        <v>#N/A</v>
      </c>
      <c r="T2720" s="102"/>
      <c r="U2720" s="107"/>
      <c r="V2720" s="5"/>
    </row>
    <row r="2721" spans="1:22" ht="15.6" hidden="1" x14ac:dyDescent="0.3">
      <c r="A2721" s="18"/>
      <c r="B2721" s="92" t="str">
        <f>+IFERROR(VLOOKUP(A2721,'Details local delivery'!B:C,2,0),"-")</f>
        <v>-</v>
      </c>
      <c r="C2721" s="93" t="str">
        <f t="shared" si="392"/>
        <v>-</v>
      </c>
      <c r="D2721" s="94" t="str">
        <f>+IFERROR(VLOOKUP(A2721,'Details local delivery'!B:E,4,0),"-")</f>
        <v>-</v>
      </c>
      <c r="E2721" s="94" t="e">
        <f>VLOOKUP(A2721,'Details local delivery'!B:L,11,0)</f>
        <v>#N/A</v>
      </c>
      <c r="F2721" s="94">
        <f>SUMIFS('Details local delivery'!M:M,'Details local delivery'!G:G,'RECAP Delivery Plan '!A2722)</f>
        <v>0</v>
      </c>
      <c r="G2721" s="94" t="e">
        <f>VLOOKUP(A2721,'Details local delivery'!B:J,9,0)</f>
        <v>#N/A</v>
      </c>
      <c r="H2721" s="95">
        <f>SUMIFS('Details local delivery'!K:K,'Details local delivery'!G:G,'RECAP Delivery Plan '!A2722)</f>
        <v>0</v>
      </c>
      <c r="I2721" s="96">
        <f>SUMIFS('Details local delivery'!Y:Y,'Details local delivery'!B:B,A:A)</f>
        <v>0</v>
      </c>
      <c r="J2721" s="97" t="e">
        <f>AVERAGEIFS('Details local delivery'!W:W,'Details local delivery'!B:B,A2721)</f>
        <v>#DIV/0!</v>
      </c>
      <c r="K2721" s="96">
        <f>_xlfn.MAXIFS('Details local delivery'!Z:Z,'Details local delivery'!B:B,A2721)</f>
        <v>0</v>
      </c>
      <c r="L2721" s="96">
        <f>_xlfn.MAXIFS('Details local delivery'!AA:AA,'Details local delivery'!B:B,A2721)</f>
        <v>0</v>
      </c>
      <c r="M2721" s="96">
        <f>_xlfn.MAXIFS('Details local delivery'!AB:AB,'Details local delivery'!B:B,A2721)</f>
        <v>0</v>
      </c>
      <c r="N2721" s="104" t="e">
        <f t="shared" si="393"/>
        <v>#N/A</v>
      </c>
      <c r="O2721" s="104" t="e">
        <f t="shared" si="394"/>
        <v>#N/A</v>
      </c>
      <c r="P2721" s="99">
        <f t="shared" si="395"/>
        <v>0</v>
      </c>
      <c r="Q2721" s="100">
        <f t="shared" si="396"/>
        <v>0</v>
      </c>
      <c r="R2721" s="105" t="e">
        <f t="shared" si="397"/>
        <v>#DIV/0!</v>
      </c>
      <c r="S2721" s="101" t="e">
        <f t="shared" si="398"/>
        <v>#N/A</v>
      </c>
      <c r="T2721" s="102"/>
      <c r="U2721" s="107"/>
      <c r="V2721" s="5"/>
    </row>
    <row r="2722" spans="1:22" ht="15.6" hidden="1" x14ac:dyDescent="0.3">
      <c r="A2722" s="18"/>
      <c r="B2722" s="92" t="str">
        <f>+IFERROR(VLOOKUP(A2722,'Details local delivery'!B:C,2,0),"-")</f>
        <v>-</v>
      </c>
      <c r="C2722" s="93" t="str">
        <f t="shared" si="392"/>
        <v>-</v>
      </c>
      <c r="D2722" s="94" t="str">
        <f>+IFERROR(VLOOKUP(A2722,'Details local delivery'!B:E,4,0),"-")</f>
        <v>-</v>
      </c>
      <c r="E2722" s="94" t="e">
        <f>VLOOKUP(A2722,'Details local delivery'!B:L,11,0)</f>
        <v>#N/A</v>
      </c>
      <c r="F2722" s="94">
        <f>SUMIFS('Details local delivery'!M:M,'Details local delivery'!G:G,'RECAP Delivery Plan '!A2723)</f>
        <v>0</v>
      </c>
      <c r="G2722" s="94" t="e">
        <f>VLOOKUP(A2722,'Details local delivery'!B:J,9,0)</f>
        <v>#N/A</v>
      </c>
      <c r="H2722" s="95">
        <f>SUMIFS('Details local delivery'!K:K,'Details local delivery'!G:G,'RECAP Delivery Plan '!A2723)</f>
        <v>0</v>
      </c>
      <c r="I2722" s="96">
        <f>SUMIFS('Details local delivery'!Y:Y,'Details local delivery'!B:B,A:A)</f>
        <v>0</v>
      </c>
      <c r="J2722" s="97" t="e">
        <f>AVERAGEIFS('Details local delivery'!W:W,'Details local delivery'!B:B,A2722)</f>
        <v>#DIV/0!</v>
      </c>
      <c r="K2722" s="96">
        <f>_xlfn.MAXIFS('Details local delivery'!Z:Z,'Details local delivery'!B:B,A2722)</f>
        <v>0</v>
      </c>
      <c r="L2722" s="96">
        <f>_xlfn.MAXIFS('Details local delivery'!AA:AA,'Details local delivery'!B:B,A2722)</f>
        <v>0</v>
      </c>
      <c r="M2722" s="96">
        <f>_xlfn.MAXIFS('Details local delivery'!AB:AB,'Details local delivery'!B:B,A2722)</f>
        <v>0</v>
      </c>
      <c r="N2722" s="104" t="e">
        <f t="shared" si="393"/>
        <v>#N/A</v>
      </c>
      <c r="O2722" s="104" t="e">
        <f t="shared" si="394"/>
        <v>#N/A</v>
      </c>
      <c r="P2722" s="99">
        <f t="shared" si="395"/>
        <v>0</v>
      </c>
      <c r="Q2722" s="100">
        <f t="shared" si="396"/>
        <v>0</v>
      </c>
      <c r="R2722" s="105" t="e">
        <f t="shared" si="397"/>
        <v>#DIV/0!</v>
      </c>
      <c r="S2722" s="101" t="e">
        <f t="shared" si="398"/>
        <v>#N/A</v>
      </c>
      <c r="T2722" s="102"/>
      <c r="U2722" s="107"/>
      <c r="V2722" s="5"/>
    </row>
    <row r="2723" spans="1:22" ht="15.6" hidden="1" x14ac:dyDescent="0.3">
      <c r="A2723" s="18"/>
      <c r="B2723" s="92" t="str">
        <f>+IFERROR(VLOOKUP(A2723,'Details local delivery'!B:C,2,0),"-")</f>
        <v>-</v>
      </c>
      <c r="C2723" s="93" t="str">
        <f t="shared" si="392"/>
        <v>-</v>
      </c>
      <c r="D2723" s="94" t="str">
        <f>+IFERROR(VLOOKUP(A2723,'Details local delivery'!B:E,4,0),"-")</f>
        <v>-</v>
      </c>
      <c r="E2723" s="94" t="e">
        <f>VLOOKUP(A2723,'Details local delivery'!B:L,11,0)</f>
        <v>#N/A</v>
      </c>
      <c r="F2723" s="94">
        <f>SUMIFS('Details local delivery'!M:M,'Details local delivery'!G:G,'RECAP Delivery Plan '!A2724)</f>
        <v>0</v>
      </c>
      <c r="G2723" s="94" t="e">
        <f>VLOOKUP(A2723,'Details local delivery'!B:J,9,0)</f>
        <v>#N/A</v>
      </c>
      <c r="H2723" s="95">
        <f>SUMIFS('Details local delivery'!K:K,'Details local delivery'!G:G,'RECAP Delivery Plan '!A2724)</f>
        <v>0</v>
      </c>
      <c r="I2723" s="96">
        <f>SUMIFS('Details local delivery'!Y:Y,'Details local delivery'!B:B,A:A)</f>
        <v>0</v>
      </c>
      <c r="J2723" s="97" t="e">
        <f>AVERAGEIFS('Details local delivery'!W:W,'Details local delivery'!B:B,A2723)</f>
        <v>#DIV/0!</v>
      </c>
      <c r="K2723" s="96">
        <f>_xlfn.MAXIFS('Details local delivery'!Z:Z,'Details local delivery'!B:B,A2723)</f>
        <v>0</v>
      </c>
      <c r="L2723" s="96">
        <f>_xlfn.MAXIFS('Details local delivery'!AA:AA,'Details local delivery'!B:B,A2723)</f>
        <v>0</v>
      </c>
      <c r="M2723" s="96">
        <f>_xlfn.MAXIFS('Details local delivery'!AB:AB,'Details local delivery'!B:B,A2723)</f>
        <v>0</v>
      </c>
      <c r="N2723" s="104" t="e">
        <f t="shared" si="393"/>
        <v>#N/A</v>
      </c>
      <c r="O2723" s="104" t="e">
        <f t="shared" si="394"/>
        <v>#N/A</v>
      </c>
      <c r="P2723" s="99">
        <f t="shared" si="395"/>
        <v>0</v>
      </c>
      <c r="Q2723" s="100">
        <f t="shared" si="396"/>
        <v>0</v>
      </c>
      <c r="R2723" s="105" t="e">
        <f t="shared" si="397"/>
        <v>#DIV/0!</v>
      </c>
      <c r="S2723" s="101" t="e">
        <f t="shared" si="398"/>
        <v>#N/A</v>
      </c>
      <c r="T2723" s="102"/>
      <c r="U2723" s="107"/>
      <c r="V2723" s="5"/>
    </row>
    <row r="2724" spans="1:22" ht="15.6" hidden="1" x14ac:dyDescent="0.3">
      <c r="A2724" s="18"/>
      <c r="B2724" s="92" t="str">
        <f>+IFERROR(VLOOKUP(A2724,'Details local delivery'!B:C,2,0),"-")</f>
        <v>-</v>
      </c>
      <c r="C2724" s="93" t="str">
        <f t="shared" si="392"/>
        <v>-</v>
      </c>
      <c r="D2724" s="94" t="str">
        <f>+IFERROR(VLOOKUP(A2724,'Details local delivery'!B:E,4,0),"-")</f>
        <v>-</v>
      </c>
      <c r="E2724" s="94" t="e">
        <f>VLOOKUP(A2724,'Details local delivery'!B:L,11,0)</f>
        <v>#N/A</v>
      </c>
      <c r="F2724" s="94">
        <f>SUMIFS('Details local delivery'!M:M,'Details local delivery'!G:G,'RECAP Delivery Plan '!A2725)</f>
        <v>0</v>
      </c>
      <c r="G2724" s="94" t="e">
        <f>VLOOKUP(A2724,'Details local delivery'!B:J,9,0)</f>
        <v>#N/A</v>
      </c>
      <c r="H2724" s="95">
        <f>SUMIFS('Details local delivery'!K:K,'Details local delivery'!G:G,'RECAP Delivery Plan '!A2725)</f>
        <v>0</v>
      </c>
      <c r="I2724" s="96">
        <f>SUMIFS('Details local delivery'!Y:Y,'Details local delivery'!B:B,A:A)</f>
        <v>0</v>
      </c>
      <c r="J2724" s="97" t="e">
        <f>AVERAGEIFS('Details local delivery'!W:W,'Details local delivery'!B:B,A2724)</f>
        <v>#DIV/0!</v>
      </c>
      <c r="K2724" s="96">
        <f>_xlfn.MAXIFS('Details local delivery'!Z:Z,'Details local delivery'!B:B,A2724)</f>
        <v>0</v>
      </c>
      <c r="L2724" s="96">
        <f>_xlfn.MAXIFS('Details local delivery'!AA:AA,'Details local delivery'!B:B,A2724)</f>
        <v>0</v>
      </c>
      <c r="M2724" s="96">
        <f>_xlfn.MAXIFS('Details local delivery'!AB:AB,'Details local delivery'!B:B,A2724)</f>
        <v>0</v>
      </c>
      <c r="N2724" s="104" t="e">
        <f t="shared" si="393"/>
        <v>#N/A</v>
      </c>
      <c r="O2724" s="104" t="e">
        <f t="shared" si="394"/>
        <v>#N/A</v>
      </c>
      <c r="P2724" s="99">
        <f t="shared" si="395"/>
        <v>0</v>
      </c>
      <c r="Q2724" s="100">
        <f t="shared" si="396"/>
        <v>0</v>
      </c>
      <c r="R2724" s="105" t="e">
        <f t="shared" si="397"/>
        <v>#DIV/0!</v>
      </c>
      <c r="S2724" s="101" t="e">
        <f t="shared" si="398"/>
        <v>#N/A</v>
      </c>
      <c r="T2724" s="102"/>
      <c r="U2724" s="107"/>
      <c r="V2724" s="5"/>
    </row>
    <row r="2725" spans="1:22" ht="15.6" hidden="1" x14ac:dyDescent="0.3">
      <c r="A2725" s="18"/>
      <c r="B2725" s="92" t="str">
        <f>+IFERROR(VLOOKUP(A2725,'Details local delivery'!B:C,2,0),"-")</f>
        <v>-</v>
      </c>
      <c r="C2725" s="93" t="str">
        <f t="shared" si="392"/>
        <v>-</v>
      </c>
      <c r="D2725" s="94" t="str">
        <f>+IFERROR(VLOOKUP(A2725,'Details local delivery'!B:E,4,0),"-")</f>
        <v>-</v>
      </c>
      <c r="E2725" s="94" t="e">
        <f>VLOOKUP(A2725,'Details local delivery'!B:L,11,0)</f>
        <v>#N/A</v>
      </c>
      <c r="F2725" s="94">
        <f>SUMIFS('Details local delivery'!M:M,'Details local delivery'!G:G,'RECAP Delivery Plan '!A2726)</f>
        <v>0</v>
      </c>
      <c r="G2725" s="94" t="e">
        <f>VLOOKUP(A2725,'Details local delivery'!B:J,9,0)</f>
        <v>#N/A</v>
      </c>
      <c r="H2725" s="95">
        <f>SUMIFS('Details local delivery'!K:K,'Details local delivery'!G:G,'RECAP Delivery Plan '!A2726)</f>
        <v>0</v>
      </c>
      <c r="I2725" s="96">
        <f>SUMIFS('Details local delivery'!Y:Y,'Details local delivery'!B:B,A:A)</f>
        <v>0</v>
      </c>
      <c r="J2725" s="97" t="e">
        <f>AVERAGEIFS('Details local delivery'!W:W,'Details local delivery'!B:B,A2725)</f>
        <v>#DIV/0!</v>
      </c>
      <c r="K2725" s="96">
        <f>_xlfn.MAXIFS('Details local delivery'!Z:Z,'Details local delivery'!B:B,A2725)</f>
        <v>0</v>
      </c>
      <c r="L2725" s="96">
        <f>_xlfn.MAXIFS('Details local delivery'!AA:AA,'Details local delivery'!B:B,A2725)</f>
        <v>0</v>
      </c>
      <c r="M2725" s="96">
        <f>_xlfn.MAXIFS('Details local delivery'!AB:AB,'Details local delivery'!B:B,A2725)</f>
        <v>0</v>
      </c>
      <c r="N2725" s="104" t="e">
        <f t="shared" si="393"/>
        <v>#N/A</v>
      </c>
      <c r="O2725" s="104" t="e">
        <f t="shared" si="394"/>
        <v>#N/A</v>
      </c>
      <c r="P2725" s="99">
        <f t="shared" si="395"/>
        <v>0</v>
      </c>
      <c r="Q2725" s="100">
        <f t="shared" si="396"/>
        <v>0</v>
      </c>
      <c r="R2725" s="105" t="e">
        <f t="shared" si="397"/>
        <v>#DIV/0!</v>
      </c>
      <c r="S2725" s="101" t="e">
        <f t="shared" si="398"/>
        <v>#N/A</v>
      </c>
      <c r="T2725" s="102"/>
      <c r="U2725" s="107"/>
      <c r="V2725" s="5"/>
    </row>
    <row r="2726" spans="1:22" ht="15.6" hidden="1" x14ac:dyDescent="0.3">
      <c r="A2726" s="18"/>
      <c r="B2726" s="92" t="str">
        <f>+IFERROR(VLOOKUP(A2726,'Details local delivery'!B:C,2,0),"-")</f>
        <v>-</v>
      </c>
      <c r="C2726" s="93" t="str">
        <f t="shared" si="392"/>
        <v>-</v>
      </c>
      <c r="D2726" s="94" t="str">
        <f>+IFERROR(VLOOKUP(A2726,'Details local delivery'!B:E,4,0),"-")</f>
        <v>-</v>
      </c>
      <c r="E2726" s="94" t="e">
        <f>VLOOKUP(A2726,'Details local delivery'!B:L,11,0)</f>
        <v>#N/A</v>
      </c>
      <c r="F2726" s="94">
        <v>3</v>
      </c>
      <c r="G2726" s="94" t="e">
        <f>VLOOKUP(A2726,'Details local delivery'!B:J,9,0)</f>
        <v>#N/A</v>
      </c>
      <c r="H2726" s="95">
        <v>927</v>
      </c>
      <c r="I2726" s="96">
        <f>SUMIFS('Details local delivery'!Y:Y,'Details local delivery'!B:B,A:A)</f>
        <v>0</v>
      </c>
      <c r="J2726" s="97" t="e">
        <f>AVERAGEIFS('Details local delivery'!W:W,'Details local delivery'!B:B,A2726)</f>
        <v>#DIV/0!</v>
      </c>
      <c r="K2726" s="96">
        <f>_xlfn.MAXIFS('Details local delivery'!Z:Z,'Details local delivery'!B:B,A2726)</f>
        <v>0</v>
      </c>
      <c r="L2726" s="96">
        <f>_xlfn.MAXIFS('Details local delivery'!AA:AA,'Details local delivery'!B:B,A2726)</f>
        <v>0</v>
      </c>
      <c r="M2726" s="96">
        <f>_xlfn.MAXIFS('Details local delivery'!AB:AB,'Details local delivery'!B:B,A2726)</f>
        <v>0</v>
      </c>
      <c r="N2726" s="104" t="e">
        <f t="shared" si="393"/>
        <v>#N/A</v>
      </c>
      <c r="O2726" s="104" t="e">
        <f t="shared" si="394"/>
        <v>#N/A</v>
      </c>
      <c r="P2726" s="99">
        <f t="shared" si="395"/>
        <v>0</v>
      </c>
      <c r="Q2726" s="100">
        <f t="shared" si="396"/>
        <v>0</v>
      </c>
      <c r="R2726" s="105" t="e">
        <f t="shared" si="397"/>
        <v>#DIV/0!</v>
      </c>
      <c r="S2726" s="101" t="e">
        <f t="shared" si="398"/>
        <v>#N/A</v>
      </c>
      <c r="T2726" s="102"/>
      <c r="U2726" s="107"/>
      <c r="V2726" s="5"/>
    </row>
    <row r="2727" spans="1:22" ht="15.6" hidden="1" x14ac:dyDescent="0.3">
      <c r="A2727" s="18"/>
      <c r="B2727" s="92" t="str">
        <f>+IFERROR(VLOOKUP(A2727,'Details local delivery'!B:C,2,0),"-")</f>
        <v>-</v>
      </c>
      <c r="C2727" s="93" t="str">
        <f t="shared" si="392"/>
        <v>-</v>
      </c>
      <c r="D2727" s="94" t="str">
        <f>+IFERROR(VLOOKUP(A2727,'Details local delivery'!B:E,4,0),"-")</f>
        <v>-</v>
      </c>
      <c r="E2727" s="94" t="e">
        <f>VLOOKUP(A2727,'Details local delivery'!B:L,11,0)</f>
        <v>#N/A</v>
      </c>
      <c r="F2727" s="94">
        <f>SUMIFS('Details local delivery'!M:M,'Details local delivery'!G:G,'RECAP Delivery Plan '!A2727)</f>
        <v>0</v>
      </c>
      <c r="G2727" s="94" t="e">
        <f>VLOOKUP(A2727,'Details local delivery'!B:J,9,0)</f>
        <v>#N/A</v>
      </c>
      <c r="H2727" s="95">
        <f>SUMIFS('Details local delivery'!K:K,'Details local delivery'!G:G,'RECAP Delivery Plan '!A2727)</f>
        <v>0</v>
      </c>
      <c r="I2727" s="96">
        <f>SUMIFS('Details local delivery'!Y:Y,'Details local delivery'!B:B,A:A)</f>
        <v>0</v>
      </c>
      <c r="J2727" s="97" t="e">
        <f>AVERAGEIFS('Details local delivery'!W:W,'Details local delivery'!B:B,A2727)</f>
        <v>#DIV/0!</v>
      </c>
      <c r="K2727" s="96">
        <f>_xlfn.MAXIFS('Details local delivery'!Z:Z,'Details local delivery'!B:B,A2727)</f>
        <v>0</v>
      </c>
      <c r="L2727" s="96">
        <f>_xlfn.MAXIFS('Details local delivery'!AA:AA,'Details local delivery'!B:B,A2727)</f>
        <v>0</v>
      </c>
      <c r="M2727" s="96">
        <f>_xlfn.MAXIFS('Details local delivery'!AB:AB,'Details local delivery'!B:B,A2727)</f>
        <v>0</v>
      </c>
      <c r="N2727" s="104" t="e">
        <f t="shared" si="393"/>
        <v>#N/A</v>
      </c>
      <c r="O2727" s="104" t="e">
        <f t="shared" si="394"/>
        <v>#N/A</v>
      </c>
      <c r="P2727" s="99">
        <f t="shared" si="395"/>
        <v>0</v>
      </c>
      <c r="Q2727" s="100">
        <f t="shared" si="396"/>
        <v>0</v>
      </c>
      <c r="R2727" s="105" t="e">
        <f t="shared" si="397"/>
        <v>#DIV/0!</v>
      </c>
      <c r="S2727" s="101" t="e">
        <f t="shared" si="398"/>
        <v>#N/A</v>
      </c>
      <c r="T2727" s="102"/>
      <c r="U2727" s="107"/>
      <c r="V2727" s="5"/>
    </row>
    <row r="2728" spans="1:22" ht="15.6" hidden="1" x14ac:dyDescent="0.3">
      <c r="A2728" s="18"/>
      <c r="B2728" s="92" t="str">
        <f>+IFERROR(VLOOKUP(A2728,'Details local delivery'!B:C,2,0),"-")</f>
        <v>-</v>
      </c>
      <c r="C2728" s="93" t="str">
        <f t="shared" si="392"/>
        <v>-</v>
      </c>
      <c r="D2728" s="94" t="str">
        <f>+IFERROR(VLOOKUP(A2728,'Details local delivery'!B:E,4,0),"-")</f>
        <v>-</v>
      </c>
      <c r="E2728" s="94" t="e">
        <f>VLOOKUP(A2728,'Details local delivery'!B:L,11,0)</f>
        <v>#N/A</v>
      </c>
      <c r="F2728" s="94">
        <f>SUMIFS('Details local delivery'!M:M,'Details local delivery'!G:G,'RECAP Delivery Plan '!A2728)</f>
        <v>0</v>
      </c>
      <c r="G2728" s="94" t="e">
        <f>VLOOKUP(A2728,'Details local delivery'!B:J,9,0)</f>
        <v>#N/A</v>
      </c>
      <c r="H2728" s="95">
        <f>SUMIFS('Details local delivery'!K:K,'Details local delivery'!G:G,'RECAP Delivery Plan '!A2728)</f>
        <v>0</v>
      </c>
      <c r="I2728" s="96">
        <f>SUMIFS('Details local delivery'!Y:Y,'Details local delivery'!B:B,A:A)</f>
        <v>0</v>
      </c>
      <c r="J2728" s="97" t="e">
        <f>AVERAGEIFS('Details local delivery'!W:W,'Details local delivery'!B:B,A2728)</f>
        <v>#DIV/0!</v>
      </c>
      <c r="K2728" s="96">
        <f>_xlfn.MAXIFS('Details local delivery'!Z:Z,'Details local delivery'!B:B,A2728)</f>
        <v>0</v>
      </c>
      <c r="L2728" s="96">
        <f>_xlfn.MAXIFS('Details local delivery'!AA:AA,'Details local delivery'!B:B,A2728)</f>
        <v>0</v>
      </c>
      <c r="M2728" s="96">
        <f>_xlfn.MAXIFS('Details local delivery'!AB:AB,'Details local delivery'!B:B,A2728)</f>
        <v>0</v>
      </c>
      <c r="N2728" s="104" t="e">
        <f t="shared" si="393"/>
        <v>#N/A</v>
      </c>
      <c r="O2728" s="104" t="e">
        <f t="shared" si="394"/>
        <v>#N/A</v>
      </c>
      <c r="P2728" s="99">
        <f t="shared" si="395"/>
        <v>0</v>
      </c>
      <c r="Q2728" s="100">
        <f t="shared" si="396"/>
        <v>0</v>
      </c>
      <c r="R2728" s="105" t="e">
        <f t="shared" si="397"/>
        <v>#DIV/0!</v>
      </c>
      <c r="S2728" s="101" t="e">
        <f t="shared" si="398"/>
        <v>#N/A</v>
      </c>
      <c r="T2728" s="102"/>
      <c r="U2728" s="107"/>
      <c r="V2728" s="5"/>
    </row>
    <row r="2729" spans="1:22" ht="15.6" hidden="1" x14ac:dyDescent="0.3">
      <c r="A2729" s="18"/>
      <c r="B2729" s="92" t="str">
        <f>+IFERROR(VLOOKUP(A2729,'Details local delivery'!B:C,2,0),"-")</f>
        <v>-</v>
      </c>
      <c r="C2729" s="93" t="str">
        <f t="shared" si="392"/>
        <v>-</v>
      </c>
      <c r="D2729" s="94" t="str">
        <f>+IFERROR(VLOOKUP(A2729,'Details local delivery'!B:E,4,0),"-")</f>
        <v>-</v>
      </c>
      <c r="E2729" s="94" t="e">
        <f>VLOOKUP(A2729,'Details local delivery'!B:L,11,0)</f>
        <v>#N/A</v>
      </c>
      <c r="F2729" s="94">
        <f>SUMIFS('Details local delivery'!M:M,'Details local delivery'!G:G,'RECAP Delivery Plan '!A2729)</f>
        <v>0</v>
      </c>
      <c r="G2729" s="94" t="e">
        <f>VLOOKUP(A2729,'Details local delivery'!B:J,9,0)</f>
        <v>#N/A</v>
      </c>
      <c r="H2729" s="95">
        <f>SUMIFS('Details local delivery'!K:K,'Details local delivery'!G:G,'RECAP Delivery Plan '!A2729)</f>
        <v>0</v>
      </c>
      <c r="I2729" s="96">
        <f>SUMIFS('Details local delivery'!Y:Y,'Details local delivery'!B:B,A:A)</f>
        <v>0</v>
      </c>
      <c r="J2729" s="97" t="e">
        <f>AVERAGEIFS('Details local delivery'!W:W,'Details local delivery'!B:B,A2729)</f>
        <v>#DIV/0!</v>
      </c>
      <c r="K2729" s="96">
        <f>_xlfn.MAXIFS('Details local delivery'!Z:Z,'Details local delivery'!B:B,A2729)</f>
        <v>0</v>
      </c>
      <c r="L2729" s="96">
        <f>_xlfn.MAXIFS('Details local delivery'!AA:AA,'Details local delivery'!B:B,A2729)</f>
        <v>0</v>
      </c>
      <c r="M2729" s="96">
        <f>_xlfn.MAXIFS('Details local delivery'!AB:AB,'Details local delivery'!B:B,A2729)</f>
        <v>0</v>
      </c>
      <c r="N2729" s="104" t="e">
        <f t="shared" si="393"/>
        <v>#N/A</v>
      </c>
      <c r="O2729" s="104" t="e">
        <f t="shared" si="394"/>
        <v>#N/A</v>
      </c>
      <c r="P2729" s="99">
        <f t="shared" si="395"/>
        <v>0</v>
      </c>
      <c r="Q2729" s="100">
        <f t="shared" si="396"/>
        <v>0</v>
      </c>
      <c r="R2729" s="105" t="e">
        <f t="shared" si="397"/>
        <v>#DIV/0!</v>
      </c>
      <c r="S2729" s="101" t="e">
        <f t="shared" si="398"/>
        <v>#N/A</v>
      </c>
      <c r="T2729" s="102"/>
      <c r="U2729" s="107"/>
      <c r="V2729" s="5"/>
    </row>
    <row r="2730" spans="1:22" ht="15.6" hidden="1" x14ac:dyDescent="0.3">
      <c r="A2730" s="18"/>
      <c r="B2730" s="92" t="str">
        <f>+IFERROR(VLOOKUP(A2730,'Details local delivery'!B:C,2,0),"-")</f>
        <v>-</v>
      </c>
      <c r="C2730" s="93" t="str">
        <f t="shared" si="392"/>
        <v>-</v>
      </c>
      <c r="D2730" s="94" t="str">
        <f>+IFERROR(VLOOKUP(A2730,'Details local delivery'!B:E,4,0),"-")</f>
        <v>-</v>
      </c>
      <c r="E2730" s="94" t="e">
        <f>VLOOKUP(A2730,'Details local delivery'!B:L,11,0)</f>
        <v>#N/A</v>
      </c>
      <c r="F2730" s="94">
        <f>SUMIFS('Details local delivery'!M:M,'Details local delivery'!G:G,'RECAP Delivery Plan '!A2730)</f>
        <v>0</v>
      </c>
      <c r="G2730" s="94" t="e">
        <f>VLOOKUP(A2730,'Details local delivery'!B:J,9,0)</f>
        <v>#N/A</v>
      </c>
      <c r="H2730" s="95">
        <f>SUMIFS('Details local delivery'!K:K,'Details local delivery'!G:G,'RECAP Delivery Plan '!A2730)</f>
        <v>0</v>
      </c>
      <c r="I2730" s="96">
        <f>SUMIFS('Details local delivery'!Y:Y,'Details local delivery'!B:B,A:A)</f>
        <v>0</v>
      </c>
      <c r="J2730" s="97" t="e">
        <f>AVERAGEIFS('Details local delivery'!W:W,'Details local delivery'!B:B,A2730)</f>
        <v>#DIV/0!</v>
      </c>
      <c r="K2730" s="96">
        <f>_xlfn.MAXIFS('Details local delivery'!Z:Z,'Details local delivery'!B:B,A2730)</f>
        <v>0</v>
      </c>
      <c r="L2730" s="96">
        <f>_xlfn.MAXIFS('Details local delivery'!AA:AA,'Details local delivery'!B:B,A2730)</f>
        <v>0</v>
      </c>
      <c r="M2730" s="96">
        <f>_xlfn.MAXIFS('Details local delivery'!AB:AB,'Details local delivery'!B:B,A2730)</f>
        <v>0</v>
      </c>
      <c r="N2730" s="104" t="e">
        <f t="shared" si="393"/>
        <v>#N/A</v>
      </c>
      <c r="O2730" s="104" t="e">
        <f t="shared" si="394"/>
        <v>#N/A</v>
      </c>
      <c r="P2730" s="99">
        <f t="shared" si="395"/>
        <v>0</v>
      </c>
      <c r="Q2730" s="100">
        <f t="shared" si="396"/>
        <v>0</v>
      </c>
      <c r="R2730" s="105" t="e">
        <f t="shared" si="397"/>
        <v>#DIV/0!</v>
      </c>
      <c r="S2730" s="101" t="e">
        <f t="shared" si="398"/>
        <v>#N/A</v>
      </c>
      <c r="T2730" s="102"/>
      <c r="U2730" s="107"/>
      <c r="V2730" s="5"/>
    </row>
    <row r="2731" spans="1:22" ht="15.6" hidden="1" x14ac:dyDescent="0.3">
      <c r="A2731" s="18"/>
      <c r="B2731" s="92" t="str">
        <f>+IFERROR(VLOOKUP(A2731,'Details local delivery'!B:C,2,0),"-")</f>
        <v>-</v>
      </c>
      <c r="C2731" s="93" t="str">
        <f t="shared" si="392"/>
        <v>-</v>
      </c>
      <c r="D2731" s="94" t="str">
        <f>+IFERROR(VLOOKUP(A2731,'Details local delivery'!B:E,4,0),"-")</f>
        <v>-</v>
      </c>
      <c r="E2731" s="94" t="e">
        <f>VLOOKUP(A2731,'Details local delivery'!B:L,11,0)</f>
        <v>#N/A</v>
      </c>
      <c r="F2731" s="94">
        <f>SUMIFS('Details local delivery'!M:M,'Details local delivery'!G:G,'RECAP Delivery Plan '!A2731)</f>
        <v>0</v>
      </c>
      <c r="G2731" s="94" t="e">
        <f>VLOOKUP(A2731,'Details local delivery'!B:J,9,0)</f>
        <v>#N/A</v>
      </c>
      <c r="H2731" s="95">
        <f>SUMIFS('Details local delivery'!K:K,'Details local delivery'!G:G,'RECAP Delivery Plan '!A2731)</f>
        <v>0</v>
      </c>
      <c r="I2731" s="96">
        <f>SUMIFS('Details local delivery'!Y:Y,'Details local delivery'!B:B,A:A)</f>
        <v>0</v>
      </c>
      <c r="J2731" s="97" t="e">
        <f>AVERAGEIFS('Details local delivery'!W:W,'Details local delivery'!B:B,A2731)</f>
        <v>#DIV/0!</v>
      </c>
      <c r="K2731" s="96">
        <f>_xlfn.MAXIFS('Details local delivery'!Z:Z,'Details local delivery'!B:B,A2731)</f>
        <v>0</v>
      </c>
      <c r="L2731" s="96">
        <f>_xlfn.MAXIFS('Details local delivery'!AA:AA,'Details local delivery'!B:B,A2731)</f>
        <v>0</v>
      </c>
      <c r="M2731" s="96">
        <f>_xlfn.MAXIFS('Details local delivery'!AB:AB,'Details local delivery'!B:B,A2731)</f>
        <v>0</v>
      </c>
      <c r="N2731" s="104" t="e">
        <f t="shared" si="393"/>
        <v>#N/A</v>
      </c>
      <c r="O2731" s="104" t="e">
        <f t="shared" si="394"/>
        <v>#N/A</v>
      </c>
      <c r="P2731" s="99">
        <f t="shared" si="395"/>
        <v>0</v>
      </c>
      <c r="Q2731" s="100">
        <f t="shared" si="396"/>
        <v>0</v>
      </c>
      <c r="R2731" s="105" t="e">
        <f t="shared" si="397"/>
        <v>#DIV/0!</v>
      </c>
      <c r="S2731" s="101" t="e">
        <f t="shared" si="398"/>
        <v>#N/A</v>
      </c>
      <c r="T2731" s="102"/>
      <c r="U2731" s="107"/>
      <c r="V2731" s="5"/>
    </row>
    <row r="2732" spans="1:22" ht="15.6" hidden="1" x14ac:dyDescent="0.3">
      <c r="A2732" s="18"/>
      <c r="B2732" s="92" t="str">
        <f>+IFERROR(VLOOKUP(A2732,'Details local delivery'!B:C,2,0),"-")</f>
        <v>-</v>
      </c>
      <c r="C2732" s="93" t="str">
        <f t="shared" si="392"/>
        <v>-</v>
      </c>
      <c r="D2732" s="94" t="str">
        <f>+IFERROR(VLOOKUP(A2732,'Details local delivery'!B:E,4,0),"-")</f>
        <v>-</v>
      </c>
      <c r="E2732" s="94" t="e">
        <f>VLOOKUP(A2732,'Details local delivery'!B:L,11,0)</f>
        <v>#N/A</v>
      </c>
      <c r="F2732" s="94">
        <f>SUMIFS('Details local delivery'!M:M,'Details local delivery'!G:G,'RECAP Delivery Plan '!A2732)</f>
        <v>0</v>
      </c>
      <c r="G2732" s="94" t="e">
        <f>VLOOKUP(A2732,'Details local delivery'!B:J,9,0)</f>
        <v>#N/A</v>
      </c>
      <c r="H2732" s="95">
        <f>SUMIFS('Details local delivery'!K:K,'Details local delivery'!G:G,'RECAP Delivery Plan '!A2732)</f>
        <v>0</v>
      </c>
      <c r="I2732" s="96">
        <f>SUMIFS('Details local delivery'!Y:Y,'Details local delivery'!B:B,A:A)</f>
        <v>0</v>
      </c>
      <c r="J2732" s="97" t="e">
        <f>AVERAGEIFS('Details local delivery'!W:W,'Details local delivery'!B:B,A2732)</f>
        <v>#DIV/0!</v>
      </c>
      <c r="K2732" s="96">
        <f>_xlfn.MAXIFS('Details local delivery'!Z:Z,'Details local delivery'!B:B,A2732)</f>
        <v>0</v>
      </c>
      <c r="L2732" s="96">
        <f>_xlfn.MAXIFS('Details local delivery'!AA:AA,'Details local delivery'!B:B,A2732)</f>
        <v>0</v>
      </c>
      <c r="M2732" s="96">
        <f>_xlfn.MAXIFS('Details local delivery'!AB:AB,'Details local delivery'!B:B,A2732)</f>
        <v>0</v>
      </c>
      <c r="N2732" s="104" t="e">
        <f t="shared" si="393"/>
        <v>#N/A</v>
      </c>
      <c r="O2732" s="104" t="e">
        <f t="shared" si="394"/>
        <v>#N/A</v>
      </c>
      <c r="P2732" s="99">
        <f t="shared" si="395"/>
        <v>0</v>
      </c>
      <c r="Q2732" s="100">
        <f t="shared" si="396"/>
        <v>0</v>
      </c>
      <c r="R2732" s="105" t="e">
        <f t="shared" si="397"/>
        <v>#DIV/0!</v>
      </c>
      <c r="S2732" s="101" t="e">
        <f t="shared" si="398"/>
        <v>#N/A</v>
      </c>
      <c r="T2732" s="102"/>
      <c r="U2732" s="107"/>
      <c r="V2732" s="5"/>
    </row>
    <row r="2733" spans="1:22" ht="15.6" hidden="1" x14ac:dyDescent="0.3">
      <c r="A2733" s="18"/>
      <c r="B2733" s="92" t="str">
        <f>+IFERROR(VLOOKUP(A2733,'Details local delivery'!B:C,2,0),"-")</f>
        <v>-</v>
      </c>
      <c r="C2733" s="93" t="str">
        <f t="shared" si="392"/>
        <v>-</v>
      </c>
      <c r="D2733" s="94" t="str">
        <f>+IFERROR(VLOOKUP(A2733,'Details local delivery'!B:E,4,0),"-")</f>
        <v>-</v>
      </c>
      <c r="E2733" s="94" t="e">
        <f>VLOOKUP(A2733,'Details local delivery'!B:L,11,0)</f>
        <v>#N/A</v>
      </c>
      <c r="F2733" s="94">
        <f>SUMIFS('Details local delivery'!M:M,'Details local delivery'!G:G,'RECAP Delivery Plan '!A2733)</f>
        <v>0</v>
      </c>
      <c r="G2733" s="94" t="e">
        <f>VLOOKUP(A2733,'Details local delivery'!B:J,9,0)</f>
        <v>#N/A</v>
      </c>
      <c r="H2733" s="95">
        <f>SUMIFS('Details local delivery'!K:K,'Details local delivery'!G:G,'RECAP Delivery Plan '!A2733)</f>
        <v>0</v>
      </c>
      <c r="I2733" s="96">
        <f>SUMIFS('Details local delivery'!Y:Y,'Details local delivery'!B:B,A:A)</f>
        <v>0</v>
      </c>
      <c r="J2733" s="97" t="e">
        <f>AVERAGEIFS('Details local delivery'!W:W,'Details local delivery'!B:B,A2733)</f>
        <v>#DIV/0!</v>
      </c>
      <c r="K2733" s="96">
        <f>_xlfn.MAXIFS('Details local delivery'!Z:Z,'Details local delivery'!B:B,A2733)</f>
        <v>0</v>
      </c>
      <c r="L2733" s="96">
        <f>_xlfn.MAXIFS('Details local delivery'!AA:AA,'Details local delivery'!B:B,A2733)</f>
        <v>0</v>
      </c>
      <c r="M2733" s="96">
        <f>_xlfn.MAXIFS('Details local delivery'!AB:AB,'Details local delivery'!B:B,A2733)</f>
        <v>0</v>
      </c>
      <c r="N2733" s="104" t="e">
        <f t="shared" si="393"/>
        <v>#N/A</v>
      </c>
      <c r="O2733" s="104" t="e">
        <f t="shared" si="394"/>
        <v>#N/A</v>
      </c>
      <c r="P2733" s="99">
        <f t="shared" si="395"/>
        <v>0</v>
      </c>
      <c r="Q2733" s="100">
        <f t="shared" si="396"/>
        <v>0</v>
      </c>
      <c r="R2733" s="105" t="e">
        <f t="shared" si="397"/>
        <v>#DIV/0!</v>
      </c>
      <c r="S2733" s="101" t="e">
        <f t="shared" si="398"/>
        <v>#N/A</v>
      </c>
      <c r="T2733" s="102"/>
      <c r="U2733" s="107"/>
      <c r="V2733" s="5"/>
    </row>
    <row r="2734" spans="1:22" ht="15.6" hidden="1" x14ac:dyDescent="0.3">
      <c r="A2734" s="18"/>
      <c r="B2734" s="92" t="str">
        <f>+IFERROR(VLOOKUP(A2734,'Details local delivery'!B:C,2,0),"-")</f>
        <v>-</v>
      </c>
      <c r="C2734" s="93" t="str">
        <f t="shared" si="392"/>
        <v>-</v>
      </c>
      <c r="D2734" s="94" t="str">
        <f>+IFERROR(VLOOKUP(A2734,'Details local delivery'!B:E,4,0),"-")</f>
        <v>-</v>
      </c>
      <c r="E2734" s="94" t="e">
        <f>VLOOKUP(A2734,'Details local delivery'!B:L,11,0)</f>
        <v>#N/A</v>
      </c>
      <c r="F2734" s="94">
        <f>SUMIFS('Details local delivery'!M:M,'Details local delivery'!G:G,'RECAP Delivery Plan '!A2734)</f>
        <v>0</v>
      </c>
      <c r="G2734" s="94" t="e">
        <f>VLOOKUP(A2734,'Details local delivery'!B:J,9,0)</f>
        <v>#N/A</v>
      </c>
      <c r="H2734" s="95">
        <f>SUMIFS('Details local delivery'!K:K,'Details local delivery'!G:G,'RECAP Delivery Plan '!A2734)</f>
        <v>0</v>
      </c>
      <c r="I2734" s="96">
        <f>SUMIFS('Details local delivery'!Y:Y,'Details local delivery'!B:B,A:A)</f>
        <v>0</v>
      </c>
      <c r="J2734" s="97" t="e">
        <f>AVERAGEIFS('Details local delivery'!W:W,'Details local delivery'!B:B,A2734)</f>
        <v>#DIV/0!</v>
      </c>
      <c r="K2734" s="96">
        <f>_xlfn.MAXIFS('Details local delivery'!Z:Z,'Details local delivery'!B:B,A2734)</f>
        <v>0</v>
      </c>
      <c r="L2734" s="96">
        <f>_xlfn.MAXIFS('Details local delivery'!AA:AA,'Details local delivery'!B:B,A2734)</f>
        <v>0</v>
      </c>
      <c r="M2734" s="96">
        <f>_xlfn.MAXIFS('Details local delivery'!AB:AB,'Details local delivery'!B:B,A2734)</f>
        <v>0</v>
      </c>
      <c r="N2734" s="104" t="e">
        <f t="shared" si="393"/>
        <v>#N/A</v>
      </c>
      <c r="O2734" s="104" t="e">
        <f t="shared" si="394"/>
        <v>#N/A</v>
      </c>
      <c r="P2734" s="99">
        <f t="shared" si="395"/>
        <v>0</v>
      </c>
      <c r="Q2734" s="100">
        <f t="shared" si="396"/>
        <v>0</v>
      </c>
      <c r="R2734" s="105" t="e">
        <f t="shared" si="397"/>
        <v>#DIV/0!</v>
      </c>
      <c r="S2734" s="101" t="e">
        <f t="shared" si="398"/>
        <v>#N/A</v>
      </c>
      <c r="T2734" s="102"/>
      <c r="U2734" s="107"/>
      <c r="V2734" s="5"/>
    </row>
    <row r="2735" spans="1:22" ht="15.6" hidden="1" x14ac:dyDescent="0.3">
      <c r="A2735" s="18"/>
      <c r="B2735" s="92" t="str">
        <f>+IFERROR(VLOOKUP(A2735,'Details local delivery'!B:C,2,0),"-")</f>
        <v>-</v>
      </c>
      <c r="C2735" s="93" t="str">
        <f t="shared" si="392"/>
        <v>-</v>
      </c>
      <c r="D2735" s="94" t="str">
        <f>+IFERROR(VLOOKUP(A2735,'Details local delivery'!B:E,4,0),"-")</f>
        <v>-</v>
      </c>
      <c r="E2735" s="94" t="e">
        <f>VLOOKUP(A2735,'Details local delivery'!B:L,11,0)</f>
        <v>#N/A</v>
      </c>
      <c r="F2735" s="94">
        <f>SUMIFS('Details local delivery'!M:M,'Details local delivery'!G:G,'RECAP Delivery Plan '!A2735)</f>
        <v>0</v>
      </c>
      <c r="G2735" s="94" t="e">
        <f>VLOOKUP(A2735,'Details local delivery'!B:J,9,0)</f>
        <v>#N/A</v>
      </c>
      <c r="H2735" s="95">
        <f>SUMIFS('Details local delivery'!K:K,'Details local delivery'!G:G,'RECAP Delivery Plan '!A2735)</f>
        <v>0</v>
      </c>
      <c r="I2735" s="96">
        <f>SUMIFS('Details local delivery'!Y:Y,'Details local delivery'!B:B,A:A)</f>
        <v>0</v>
      </c>
      <c r="J2735" s="97" t="e">
        <f>AVERAGEIFS('Details local delivery'!W:W,'Details local delivery'!B:B,A2735)</f>
        <v>#DIV/0!</v>
      </c>
      <c r="K2735" s="96">
        <f>_xlfn.MAXIFS('Details local delivery'!Z:Z,'Details local delivery'!B:B,A2735)</f>
        <v>0</v>
      </c>
      <c r="L2735" s="96">
        <f>_xlfn.MAXIFS('Details local delivery'!AA:AA,'Details local delivery'!B:B,A2735)</f>
        <v>0</v>
      </c>
      <c r="M2735" s="96">
        <f>_xlfn.MAXIFS('Details local delivery'!AB:AB,'Details local delivery'!B:B,A2735)</f>
        <v>0</v>
      </c>
      <c r="N2735" s="104" t="e">
        <f t="shared" si="393"/>
        <v>#N/A</v>
      </c>
      <c r="O2735" s="104" t="e">
        <f t="shared" si="394"/>
        <v>#N/A</v>
      </c>
      <c r="P2735" s="99">
        <f t="shared" si="395"/>
        <v>0</v>
      </c>
      <c r="Q2735" s="100">
        <f t="shared" si="396"/>
        <v>0</v>
      </c>
      <c r="R2735" s="105" t="e">
        <f t="shared" si="397"/>
        <v>#DIV/0!</v>
      </c>
      <c r="S2735" s="101" t="e">
        <f t="shared" si="398"/>
        <v>#N/A</v>
      </c>
      <c r="T2735" s="102"/>
      <c r="U2735" s="107"/>
      <c r="V2735" s="5"/>
    </row>
    <row r="2736" spans="1:22" ht="15.6" hidden="1" x14ac:dyDescent="0.3">
      <c r="A2736" s="18"/>
      <c r="B2736" s="92" t="str">
        <f>+IFERROR(VLOOKUP(A2736,'Details local delivery'!B:C,2,0),"-")</f>
        <v>-</v>
      </c>
      <c r="C2736" s="93" t="str">
        <f t="shared" si="392"/>
        <v>-</v>
      </c>
      <c r="D2736" s="94" t="str">
        <f>+IFERROR(VLOOKUP(A2736,'Details local delivery'!B:E,4,0),"-")</f>
        <v>-</v>
      </c>
      <c r="E2736" s="94" t="e">
        <f>VLOOKUP(A2736,'Details local delivery'!B:L,11,0)</f>
        <v>#N/A</v>
      </c>
      <c r="F2736" s="94">
        <f>SUMIFS('Details local delivery'!M:M,'Details local delivery'!G:G,'RECAP Delivery Plan '!A2736)</f>
        <v>0</v>
      </c>
      <c r="G2736" s="94" t="e">
        <f>VLOOKUP(A2736,'Details local delivery'!B:J,9,0)</f>
        <v>#N/A</v>
      </c>
      <c r="H2736" s="95">
        <f>SUMIFS('Details local delivery'!K:K,'Details local delivery'!G:G,'RECAP Delivery Plan '!A2736)</f>
        <v>0</v>
      </c>
      <c r="I2736" s="96">
        <f>SUMIFS('Details local delivery'!Y:Y,'Details local delivery'!B:B,A:A)</f>
        <v>0</v>
      </c>
      <c r="J2736" s="97" t="e">
        <f>AVERAGEIFS('Details local delivery'!W:W,'Details local delivery'!B:B,A2736)</f>
        <v>#DIV/0!</v>
      </c>
      <c r="K2736" s="96">
        <f>_xlfn.MAXIFS('Details local delivery'!Z:Z,'Details local delivery'!B:B,A2736)</f>
        <v>0</v>
      </c>
      <c r="L2736" s="96">
        <f>_xlfn.MAXIFS('Details local delivery'!AA:AA,'Details local delivery'!B:B,A2736)</f>
        <v>0</v>
      </c>
      <c r="M2736" s="96">
        <f>_xlfn.MAXIFS('Details local delivery'!AB:AB,'Details local delivery'!B:B,A2736)</f>
        <v>0</v>
      </c>
      <c r="N2736" s="104" t="e">
        <f t="shared" si="393"/>
        <v>#N/A</v>
      </c>
      <c r="O2736" s="104" t="e">
        <f t="shared" si="394"/>
        <v>#N/A</v>
      </c>
      <c r="P2736" s="99">
        <f t="shared" si="395"/>
        <v>0</v>
      </c>
      <c r="Q2736" s="100">
        <f t="shared" si="396"/>
        <v>0</v>
      </c>
      <c r="R2736" s="105" t="e">
        <f t="shared" si="397"/>
        <v>#DIV/0!</v>
      </c>
      <c r="S2736" s="101" t="e">
        <f t="shared" si="398"/>
        <v>#N/A</v>
      </c>
      <c r="T2736" s="102"/>
      <c r="U2736" s="107"/>
      <c r="V2736" s="5"/>
    </row>
    <row r="2737" spans="1:22" ht="15.6" hidden="1" x14ac:dyDescent="0.3">
      <c r="A2737" s="18"/>
      <c r="B2737" s="92" t="str">
        <f>+IFERROR(VLOOKUP(A2737,'Details local delivery'!B:C,2,0),"-")</f>
        <v>-</v>
      </c>
      <c r="C2737" s="93" t="str">
        <f t="shared" si="392"/>
        <v>-</v>
      </c>
      <c r="D2737" s="94" t="str">
        <f>+IFERROR(VLOOKUP(A2737,'Details local delivery'!B:E,4,0),"-")</f>
        <v>-</v>
      </c>
      <c r="E2737" s="94" t="e">
        <f>VLOOKUP(A2737,'Details local delivery'!B:L,11,0)</f>
        <v>#N/A</v>
      </c>
      <c r="F2737" s="94">
        <f>SUMIFS('Details local delivery'!M:M,'Details local delivery'!G:G,'RECAP Delivery Plan '!A2737)</f>
        <v>0</v>
      </c>
      <c r="G2737" s="94" t="e">
        <f>VLOOKUP(A2737,'Details local delivery'!B:J,9,0)</f>
        <v>#N/A</v>
      </c>
      <c r="H2737" s="95">
        <f>SUMIFS('Details local delivery'!K:K,'Details local delivery'!G:G,'RECAP Delivery Plan '!A2737)</f>
        <v>0</v>
      </c>
      <c r="I2737" s="96">
        <f>SUMIFS('Details local delivery'!Y:Y,'Details local delivery'!B:B,A:A)</f>
        <v>0</v>
      </c>
      <c r="J2737" s="97" t="e">
        <f>AVERAGEIFS('Details local delivery'!W:W,'Details local delivery'!B:B,A2737)</f>
        <v>#DIV/0!</v>
      </c>
      <c r="K2737" s="96">
        <f>_xlfn.MAXIFS('Details local delivery'!Z:Z,'Details local delivery'!B:B,A2737)</f>
        <v>0</v>
      </c>
      <c r="L2737" s="96">
        <f>_xlfn.MAXIFS('Details local delivery'!AA:AA,'Details local delivery'!B:B,A2737)</f>
        <v>0</v>
      </c>
      <c r="M2737" s="96">
        <f>_xlfn.MAXIFS('Details local delivery'!AB:AB,'Details local delivery'!B:B,A2737)</f>
        <v>0</v>
      </c>
      <c r="N2737" s="104" t="e">
        <f t="shared" si="393"/>
        <v>#N/A</v>
      </c>
      <c r="O2737" s="104" t="e">
        <f t="shared" si="394"/>
        <v>#N/A</v>
      </c>
      <c r="P2737" s="99">
        <f t="shared" si="395"/>
        <v>0</v>
      </c>
      <c r="Q2737" s="100">
        <f t="shared" si="396"/>
        <v>0</v>
      </c>
      <c r="R2737" s="105" t="e">
        <f t="shared" si="397"/>
        <v>#DIV/0!</v>
      </c>
      <c r="S2737" s="101" t="e">
        <f t="shared" si="398"/>
        <v>#N/A</v>
      </c>
      <c r="T2737" s="102"/>
      <c r="U2737" s="107"/>
      <c r="V2737" s="5"/>
    </row>
    <row r="2738" spans="1:22" ht="15.6" hidden="1" x14ac:dyDescent="0.3">
      <c r="A2738" s="18"/>
      <c r="B2738" s="92" t="str">
        <f>+IFERROR(VLOOKUP(A2738,'Details local delivery'!B:C,2,0),"-")</f>
        <v>-</v>
      </c>
      <c r="C2738" s="93" t="str">
        <f t="shared" si="392"/>
        <v>-</v>
      </c>
      <c r="D2738" s="94" t="str">
        <f>+IFERROR(VLOOKUP(A2738,'Details local delivery'!B:E,4,0),"-")</f>
        <v>-</v>
      </c>
      <c r="E2738" s="94" t="e">
        <f>VLOOKUP(A2738,'Details local delivery'!B:L,11,0)</f>
        <v>#N/A</v>
      </c>
      <c r="F2738" s="94">
        <f>SUMIFS('Details local delivery'!M:M,'Details local delivery'!G:G,'RECAP Delivery Plan '!A2738)</f>
        <v>0</v>
      </c>
      <c r="G2738" s="94" t="e">
        <f>VLOOKUP(A2738,'Details local delivery'!B:J,9,0)</f>
        <v>#N/A</v>
      </c>
      <c r="H2738" s="95">
        <f>SUMIFS('Details local delivery'!K:K,'Details local delivery'!G:G,'RECAP Delivery Plan '!A2738)</f>
        <v>0</v>
      </c>
      <c r="I2738" s="96">
        <f>SUMIFS('Details local delivery'!Y:Y,'Details local delivery'!B:B,A:A)</f>
        <v>0</v>
      </c>
      <c r="J2738" s="97" t="e">
        <f>AVERAGEIFS('Details local delivery'!W:W,'Details local delivery'!B:B,A2738)</f>
        <v>#DIV/0!</v>
      </c>
      <c r="K2738" s="96">
        <f>_xlfn.MAXIFS('Details local delivery'!Z:Z,'Details local delivery'!B:B,A2738)</f>
        <v>0</v>
      </c>
      <c r="L2738" s="96">
        <f>_xlfn.MAXIFS('Details local delivery'!AA:AA,'Details local delivery'!B:B,A2738)</f>
        <v>0</v>
      </c>
      <c r="M2738" s="96">
        <f>_xlfn.MAXIFS('Details local delivery'!AB:AB,'Details local delivery'!B:B,A2738)</f>
        <v>0</v>
      </c>
      <c r="N2738" s="104" t="e">
        <f t="shared" si="393"/>
        <v>#N/A</v>
      </c>
      <c r="O2738" s="104" t="e">
        <f t="shared" si="394"/>
        <v>#N/A</v>
      </c>
      <c r="P2738" s="99">
        <f t="shared" si="395"/>
        <v>0</v>
      </c>
      <c r="Q2738" s="100">
        <f t="shared" si="396"/>
        <v>0</v>
      </c>
      <c r="R2738" s="105" t="e">
        <f t="shared" si="397"/>
        <v>#DIV/0!</v>
      </c>
      <c r="S2738" s="101" t="e">
        <f t="shared" si="398"/>
        <v>#N/A</v>
      </c>
      <c r="T2738" s="102"/>
      <c r="U2738" s="107"/>
      <c r="V2738" s="5"/>
    </row>
    <row r="2739" spans="1:22" ht="15.6" hidden="1" x14ac:dyDescent="0.3">
      <c r="A2739" s="18"/>
      <c r="B2739" s="92" t="str">
        <f>+IFERROR(VLOOKUP(A2739,'Details local delivery'!B:C,2,0),"-")</f>
        <v>-</v>
      </c>
      <c r="C2739" s="93" t="str">
        <f t="shared" si="392"/>
        <v>-</v>
      </c>
      <c r="D2739" s="94" t="str">
        <f>+IFERROR(VLOOKUP(A2739,'Details local delivery'!B:E,4,0),"-")</f>
        <v>-</v>
      </c>
      <c r="E2739" s="94" t="e">
        <f>VLOOKUP(A2739,'Details local delivery'!B:L,11,0)</f>
        <v>#N/A</v>
      </c>
      <c r="F2739" s="94">
        <f>SUMIFS('Details local delivery'!M:M,'Details local delivery'!G:G,'RECAP Delivery Plan '!A2739)</f>
        <v>0</v>
      </c>
      <c r="G2739" s="94" t="e">
        <f>VLOOKUP(A2739,'Details local delivery'!B:J,9,0)</f>
        <v>#N/A</v>
      </c>
      <c r="H2739" s="95">
        <f>SUMIFS('Details local delivery'!K:K,'Details local delivery'!G:G,'RECAP Delivery Plan '!A2739)</f>
        <v>0</v>
      </c>
      <c r="I2739" s="96">
        <f>SUMIFS('Details local delivery'!Y:Y,'Details local delivery'!B:B,A:A)</f>
        <v>0</v>
      </c>
      <c r="J2739" s="97" t="e">
        <f>AVERAGEIFS('Details local delivery'!W:W,'Details local delivery'!B:B,A2739)</f>
        <v>#DIV/0!</v>
      </c>
      <c r="K2739" s="96">
        <f>_xlfn.MAXIFS('Details local delivery'!Z:Z,'Details local delivery'!B:B,A2739)</f>
        <v>0</v>
      </c>
      <c r="L2739" s="96">
        <f>_xlfn.MAXIFS('Details local delivery'!AA:AA,'Details local delivery'!B:B,A2739)</f>
        <v>0</v>
      </c>
      <c r="M2739" s="96">
        <f>_xlfn.MAXIFS('Details local delivery'!AB:AB,'Details local delivery'!B:B,A2739)</f>
        <v>0</v>
      </c>
      <c r="N2739" s="104" t="e">
        <f t="shared" si="393"/>
        <v>#N/A</v>
      </c>
      <c r="O2739" s="104" t="e">
        <f t="shared" si="394"/>
        <v>#N/A</v>
      </c>
      <c r="P2739" s="99">
        <f t="shared" si="395"/>
        <v>0</v>
      </c>
      <c r="Q2739" s="100">
        <f t="shared" si="396"/>
        <v>0</v>
      </c>
      <c r="R2739" s="105" t="e">
        <f t="shared" si="397"/>
        <v>#DIV/0!</v>
      </c>
      <c r="S2739" s="101" t="e">
        <f t="shared" si="398"/>
        <v>#N/A</v>
      </c>
      <c r="T2739" s="102"/>
      <c r="U2739" s="107"/>
      <c r="V2739" s="5"/>
    </row>
    <row r="2740" spans="1:22" ht="15.6" hidden="1" x14ac:dyDescent="0.3">
      <c r="A2740" s="18"/>
      <c r="B2740" s="92" t="str">
        <f>+IFERROR(VLOOKUP(A2740,'Details local delivery'!B:C,2,0),"-")</f>
        <v>-</v>
      </c>
      <c r="C2740" s="93" t="str">
        <f t="shared" si="392"/>
        <v>-</v>
      </c>
      <c r="D2740" s="94" t="str">
        <f>+IFERROR(VLOOKUP(A2740,'Details local delivery'!B:E,4,0),"-")</f>
        <v>-</v>
      </c>
      <c r="E2740" s="94" t="e">
        <f>VLOOKUP(A2740,'Details local delivery'!B:L,11,0)</f>
        <v>#N/A</v>
      </c>
      <c r="F2740" s="94">
        <f>SUMIFS('Details local delivery'!M:M,'Details local delivery'!G:G,'RECAP Delivery Plan '!A2740)</f>
        <v>0</v>
      </c>
      <c r="G2740" s="94" t="e">
        <f>VLOOKUP(A2740,'Details local delivery'!B:J,9,0)</f>
        <v>#N/A</v>
      </c>
      <c r="H2740" s="95">
        <f>SUMIFS('Details local delivery'!K:K,'Details local delivery'!G:G,'RECAP Delivery Plan '!A2740)</f>
        <v>0</v>
      </c>
      <c r="I2740" s="96">
        <f>SUMIFS('Details local delivery'!Y:Y,'Details local delivery'!B:B,A:A)</f>
        <v>0</v>
      </c>
      <c r="J2740" s="97" t="e">
        <f>AVERAGEIFS('Details local delivery'!W:W,'Details local delivery'!B:B,A2740)</f>
        <v>#DIV/0!</v>
      </c>
      <c r="K2740" s="96">
        <f>_xlfn.MAXIFS('Details local delivery'!Z:Z,'Details local delivery'!B:B,A2740)</f>
        <v>0</v>
      </c>
      <c r="L2740" s="96">
        <f>_xlfn.MAXIFS('Details local delivery'!AA:AA,'Details local delivery'!B:B,A2740)</f>
        <v>0</v>
      </c>
      <c r="M2740" s="96">
        <f>_xlfn.MAXIFS('Details local delivery'!AB:AB,'Details local delivery'!B:B,A2740)</f>
        <v>0</v>
      </c>
      <c r="N2740" s="104" t="e">
        <f t="shared" si="393"/>
        <v>#N/A</v>
      </c>
      <c r="O2740" s="104" t="e">
        <f t="shared" si="394"/>
        <v>#N/A</v>
      </c>
      <c r="P2740" s="99">
        <f t="shared" si="395"/>
        <v>0</v>
      </c>
      <c r="Q2740" s="100">
        <f t="shared" si="396"/>
        <v>0</v>
      </c>
      <c r="R2740" s="105" t="e">
        <f t="shared" si="397"/>
        <v>#DIV/0!</v>
      </c>
      <c r="S2740" s="101" t="e">
        <f t="shared" si="398"/>
        <v>#N/A</v>
      </c>
      <c r="T2740" s="102"/>
      <c r="U2740" s="107"/>
      <c r="V2740" s="5"/>
    </row>
    <row r="2741" spans="1:22" ht="15.6" hidden="1" x14ac:dyDescent="0.3">
      <c r="A2741" s="18"/>
      <c r="B2741" s="92" t="str">
        <f>+IFERROR(VLOOKUP(A2741,'Details local delivery'!B:C,2,0),"-")</f>
        <v>-</v>
      </c>
      <c r="C2741" s="93" t="str">
        <f t="shared" si="392"/>
        <v>-</v>
      </c>
      <c r="D2741" s="94" t="str">
        <f>+IFERROR(VLOOKUP(A2741,'Details local delivery'!B:E,4,0),"-")</f>
        <v>-</v>
      </c>
      <c r="E2741" s="94" t="e">
        <f>VLOOKUP(A2741,'Details local delivery'!B:L,11,0)</f>
        <v>#N/A</v>
      </c>
      <c r="F2741" s="94">
        <f>SUMIFS('Details local delivery'!M:M,'Details local delivery'!G:G,'RECAP Delivery Plan '!A2741)</f>
        <v>0</v>
      </c>
      <c r="G2741" s="94" t="e">
        <f>VLOOKUP(A2741,'Details local delivery'!B:J,9,0)</f>
        <v>#N/A</v>
      </c>
      <c r="H2741" s="95">
        <f>SUMIFS('Details local delivery'!K:K,'Details local delivery'!G:G,'RECAP Delivery Plan '!A2741)</f>
        <v>0</v>
      </c>
      <c r="I2741" s="96">
        <f>SUMIFS('Details local delivery'!Y:Y,'Details local delivery'!B:B,A:A)</f>
        <v>0</v>
      </c>
      <c r="J2741" s="97" t="e">
        <f>AVERAGEIFS('Details local delivery'!W:W,'Details local delivery'!B:B,A2741)</f>
        <v>#DIV/0!</v>
      </c>
      <c r="K2741" s="96">
        <f>_xlfn.MAXIFS('Details local delivery'!Z:Z,'Details local delivery'!B:B,A2741)</f>
        <v>0</v>
      </c>
      <c r="L2741" s="96">
        <f>_xlfn.MAXIFS('Details local delivery'!AA:AA,'Details local delivery'!B:B,A2741)</f>
        <v>0</v>
      </c>
      <c r="M2741" s="96">
        <f>_xlfn.MAXIFS('Details local delivery'!AB:AB,'Details local delivery'!B:B,A2741)</f>
        <v>0</v>
      </c>
      <c r="N2741" s="104" t="e">
        <f t="shared" si="393"/>
        <v>#N/A</v>
      </c>
      <c r="O2741" s="104" t="e">
        <f t="shared" si="394"/>
        <v>#N/A</v>
      </c>
      <c r="P2741" s="99">
        <f t="shared" si="395"/>
        <v>0</v>
      </c>
      <c r="Q2741" s="100">
        <f t="shared" si="396"/>
        <v>0</v>
      </c>
      <c r="R2741" s="105" t="e">
        <f t="shared" si="397"/>
        <v>#DIV/0!</v>
      </c>
      <c r="S2741" s="101" t="e">
        <f t="shared" si="398"/>
        <v>#N/A</v>
      </c>
      <c r="T2741" s="102"/>
      <c r="U2741" s="107"/>
      <c r="V2741" s="5"/>
    </row>
    <row r="2742" spans="1:22" ht="15.6" hidden="1" x14ac:dyDescent="0.3">
      <c r="A2742" s="18"/>
      <c r="B2742" s="92" t="str">
        <f>+IFERROR(VLOOKUP(A2742,'Details local delivery'!B:C,2,0),"-")</f>
        <v>-</v>
      </c>
      <c r="C2742" s="93" t="str">
        <f t="shared" si="392"/>
        <v>-</v>
      </c>
      <c r="D2742" s="94" t="str">
        <f>+IFERROR(VLOOKUP(A2742,'Details local delivery'!B:E,4,0),"-")</f>
        <v>-</v>
      </c>
      <c r="E2742" s="94" t="e">
        <f>VLOOKUP(A2742,'Details local delivery'!B:L,11,0)</f>
        <v>#N/A</v>
      </c>
      <c r="F2742" s="94">
        <f>SUMIFS('Details local delivery'!M:M,'Details local delivery'!G:G,'RECAP Delivery Plan '!A2742)</f>
        <v>0</v>
      </c>
      <c r="G2742" s="94" t="e">
        <f>VLOOKUP(A2742,'Details local delivery'!B:J,9,0)</f>
        <v>#N/A</v>
      </c>
      <c r="H2742" s="95">
        <f>SUMIFS('Details local delivery'!K:K,'Details local delivery'!G:G,'RECAP Delivery Plan '!A2742)</f>
        <v>0</v>
      </c>
      <c r="I2742" s="96">
        <f>SUMIFS('Details local delivery'!Y:Y,'Details local delivery'!B:B,A:A)</f>
        <v>0</v>
      </c>
      <c r="J2742" s="97" t="e">
        <f>AVERAGEIFS('Details local delivery'!W:W,'Details local delivery'!B:B,A2742)</f>
        <v>#DIV/0!</v>
      </c>
      <c r="K2742" s="96">
        <f>_xlfn.MAXIFS('Details local delivery'!Z:Z,'Details local delivery'!B:B,A2742)</f>
        <v>0</v>
      </c>
      <c r="L2742" s="96">
        <f>_xlfn.MAXIFS('Details local delivery'!AA:AA,'Details local delivery'!B:B,A2742)</f>
        <v>0</v>
      </c>
      <c r="M2742" s="96">
        <f>_xlfn.MAXIFS('Details local delivery'!AB:AB,'Details local delivery'!B:B,A2742)</f>
        <v>0</v>
      </c>
      <c r="N2742" s="104" t="e">
        <f t="shared" si="393"/>
        <v>#N/A</v>
      </c>
      <c r="O2742" s="104" t="e">
        <f t="shared" si="394"/>
        <v>#N/A</v>
      </c>
      <c r="P2742" s="99">
        <f t="shared" si="395"/>
        <v>0</v>
      </c>
      <c r="Q2742" s="100">
        <f t="shared" si="396"/>
        <v>0</v>
      </c>
      <c r="R2742" s="105" t="e">
        <f t="shared" si="397"/>
        <v>#DIV/0!</v>
      </c>
      <c r="S2742" s="101" t="e">
        <f t="shared" si="398"/>
        <v>#N/A</v>
      </c>
      <c r="T2742" s="102"/>
      <c r="U2742" s="107"/>
      <c r="V2742" s="5"/>
    </row>
    <row r="2743" spans="1:22" ht="15.6" hidden="1" x14ac:dyDescent="0.3">
      <c r="A2743" s="18"/>
      <c r="B2743" s="92" t="str">
        <f>+IFERROR(VLOOKUP(A2743,'Details local delivery'!B:C,2,0),"-")</f>
        <v>-</v>
      </c>
      <c r="C2743" s="93" t="str">
        <f t="shared" si="392"/>
        <v>-</v>
      </c>
      <c r="D2743" s="94" t="str">
        <f>+IFERROR(VLOOKUP(A2743,'Details local delivery'!B:E,4,0),"-")</f>
        <v>-</v>
      </c>
      <c r="E2743" s="94" t="e">
        <f>VLOOKUP(A2743,'Details local delivery'!B:L,11,0)</f>
        <v>#N/A</v>
      </c>
      <c r="F2743" s="94">
        <f>SUMIFS('Details local delivery'!M:M,'Details local delivery'!G:G,'RECAP Delivery Plan '!A2743)</f>
        <v>0</v>
      </c>
      <c r="G2743" s="94" t="e">
        <f>VLOOKUP(A2743,'Details local delivery'!B:J,9,0)</f>
        <v>#N/A</v>
      </c>
      <c r="H2743" s="95">
        <f>SUMIFS('Details local delivery'!K:K,'Details local delivery'!G:G,'RECAP Delivery Plan '!A2743)</f>
        <v>0</v>
      </c>
      <c r="I2743" s="96">
        <f>SUMIFS('Details local delivery'!Y:Y,'Details local delivery'!B:B,A:A)</f>
        <v>0</v>
      </c>
      <c r="J2743" s="97" t="e">
        <f>AVERAGEIFS('Details local delivery'!W:W,'Details local delivery'!B:B,A2743)</f>
        <v>#DIV/0!</v>
      </c>
      <c r="K2743" s="96">
        <f>_xlfn.MAXIFS('Details local delivery'!Z:Z,'Details local delivery'!B:B,A2743)</f>
        <v>0</v>
      </c>
      <c r="L2743" s="96">
        <f>_xlfn.MAXIFS('Details local delivery'!AA:AA,'Details local delivery'!B:B,A2743)</f>
        <v>0</v>
      </c>
      <c r="M2743" s="96">
        <f>_xlfn.MAXIFS('Details local delivery'!AB:AB,'Details local delivery'!B:B,A2743)</f>
        <v>0</v>
      </c>
      <c r="N2743" s="104" t="e">
        <f t="shared" si="393"/>
        <v>#N/A</v>
      </c>
      <c r="O2743" s="104" t="e">
        <f t="shared" si="394"/>
        <v>#N/A</v>
      </c>
      <c r="P2743" s="99">
        <f t="shared" si="395"/>
        <v>0</v>
      </c>
      <c r="Q2743" s="100">
        <f t="shared" si="396"/>
        <v>0</v>
      </c>
      <c r="R2743" s="105" t="e">
        <f t="shared" si="397"/>
        <v>#DIV/0!</v>
      </c>
      <c r="S2743" s="101" t="e">
        <f t="shared" si="398"/>
        <v>#N/A</v>
      </c>
      <c r="T2743" s="102"/>
      <c r="U2743" s="107"/>
      <c r="V2743" s="5"/>
    </row>
    <row r="2744" spans="1:22" ht="15.6" hidden="1" x14ac:dyDescent="0.3">
      <c r="A2744" s="18"/>
      <c r="B2744" s="92" t="str">
        <f>+IFERROR(VLOOKUP(A2744,'Details local delivery'!B:C,2,0),"-")</f>
        <v>-</v>
      </c>
      <c r="C2744" s="93" t="str">
        <f t="shared" si="392"/>
        <v>-</v>
      </c>
      <c r="D2744" s="94" t="str">
        <f>+IFERROR(VLOOKUP(A2744,'Details local delivery'!B:E,4,0),"-")</f>
        <v>-</v>
      </c>
      <c r="E2744" s="94" t="e">
        <f>VLOOKUP(A2744,'Details local delivery'!B:L,11,0)</f>
        <v>#N/A</v>
      </c>
      <c r="F2744" s="94">
        <f>SUMIFS('Details local delivery'!M:M,'Details local delivery'!G:G,'RECAP Delivery Plan '!A2744)</f>
        <v>0</v>
      </c>
      <c r="G2744" s="94" t="e">
        <f>VLOOKUP(A2744,'Details local delivery'!B:J,9,0)</f>
        <v>#N/A</v>
      </c>
      <c r="H2744" s="95">
        <f>SUMIFS('Details local delivery'!K:K,'Details local delivery'!G:G,'RECAP Delivery Plan '!A2744)</f>
        <v>0</v>
      </c>
      <c r="I2744" s="96">
        <f>SUMIFS('Details local delivery'!Y:Y,'Details local delivery'!B:B,A:A)</f>
        <v>0</v>
      </c>
      <c r="J2744" s="97" t="e">
        <f>AVERAGEIFS('Details local delivery'!W:W,'Details local delivery'!B:B,A2744)</f>
        <v>#DIV/0!</v>
      </c>
      <c r="K2744" s="96">
        <f>_xlfn.MAXIFS('Details local delivery'!Z:Z,'Details local delivery'!B:B,A2744)</f>
        <v>0</v>
      </c>
      <c r="L2744" s="96">
        <f>_xlfn.MAXIFS('Details local delivery'!AA:AA,'Details local delivery'!B:B,A2744)</f>
        <v>0</v>
      </c>
      <c r="M2744" s="96">
        <f>_xlfn.MAXIFS('Details local delivery'!AB:AB,'Details local delivery'!B:B,A2744)</f>
        <v>0</v>
      </c>
      <c r="N2744" s="104" t="e">
        <f t="shared" si="393"/>
        <v>#N/A</v>
      </c>
      <c r="O2744" s="104" t="e">
        <f t="shared" si="394"/>
        <v>#N/A</v>
      </c>
      <c r="P2744" s="99">
        <f t="shared" si="395"/>
        <v>0</v>
      </c>
      <c r="Q2744" s="100">
        <f t="shared" si="396"/>
        <v>0</v>
      </c>
      <c r="R2744" s="105" t="e">
        <f t="shared" si="397"/>
        <v>#DIV/0!</v>
      </c>
      <c r="S2744" s="101" t="e">
        <f t="shared" si="398"/>
        <v>#N/A</v>
      </c>
      <c r="T2744" s="102"/>
      <c r="U2744" s="107"/>
      <c r="V2744" s="5"/>
    </row>
    <row r="2745" spans="1:22" ht="15.6" hidden="1" x14ac:dyDescent="0.3">
      <c r="A2745" s="18"/>
      <c r="B2745" s="92" t="str">
        <f>+IFERROR(VLOOKUP(A2745,'Details local delivery'!B:C,2,0),"-")</f>
        <v>-</v>
      </c>
      <c r="C2745" s="93" t="str">
        <f t="shared" ref="C2745:C2780" si="399">B2745</f>
        <v>-</v>
      </c>
      <c r="D2745" s="94" t="str">
        <f>+IFERROR(VLOOKUP(A2745,'Details local delivery'!B:E,4,0),"-")</f>
        <v>-</v>
      </c>
      <c r="E2745" s="94" t="e">
        <f>VLOOKUP(A2745,'Details local delivery'!B:L,11,0)</f>
        <v>#N/A</v>
      </c>
      <c r="F2745" s="94">
        <f>SUMIFS('Details local delivery'!M:M,'Details local delivery'!G:G,'RECAP Delivery Plan '!A2745)</f>
        <v>0</v>
      </c>
      <c r="G2745" s="94" t="e">
        <f>VLOOKUP(A2745,'Details local delivery'!B:J,9,0)</f>
        <v>#N/A</v>
      </c>
      <c r="H2745" s="95">
        <f>SUMIFS('Details local delivery'!K:K,'Details local delivery'!G:G,'RECAP Delivery Plan '!A2745)</f>
        <v>0</v>
      </c>
      <c r="I2745" s="96">
        <f>SUMIFS('Details local delivery'!Y:Y,'Details local delivery'!B:B,A:A)</f>
        <v>0</v>
      </c>
      <c r="J2745" s="97" t="e">
        <f>AVERAGEIFS('Details local delivery'!W:W,'Details local delivery'!B:B,A2745)</f>
        <v>#DIV/0!</v>
      </c>
      <c r="K2745" s="96">
        <f>_xlfn.MAXIFS('Details local delivery'!Z:Z,'Details local delivery'!B:B,A2745)</f>
        <v>0</v>
      </c>
      <c r="L2745" s="96">
        <f>_xlfn.MAXIFS('Details local delivery'!AA:AA,'Details local delivery'!B:B,A2745)</f>
        <v>0</v>
      </c>
      <c r="M2745" s="96">
        <f>_xlfn.MAXIFS('Details local delivery'!AB:AB,'Details local delivery'!B:B,A2745)</f>
        <v>0</v>
      </c>
      <c r="N2745" s="104" t="e">
        <f t="shared" ref="N2745:N2780" si="400">+F2745/E2745</f>
        <v>#N/A</v>
      </c>
      <c r="O2745" s="104" t="e">
        <f t="shared" ref="O2745:O2780" si="401">+H2745/G2745</f>
        <v>#N/A</v>
      </c>
      <c r="P2745" s="99">
        <f t="shared" ref="P2745:P2780" si="402">K2745+L2745+M2745</f>
        <v>0</v>
      </c>
      <c r="Q2745" s="100">
        <f t="shared" ref="Q2745:Q2780" si="403">P2745+I2745</f>
        <v>0</v>
      </c>
      <c r="R2745" s="105" t="e">
        <f t="shared" ref="R2745:R2780" si="404">Q2745/P2745</f>
        <v>#DIV/0!</v>
      </c>
      <c r="S2745" s="101" t="e">
        <f t="shared" ref="S2745:S2780" si="405">MAX(N2745,O2745)</f>
        <v>#N/A</v>
      </c>
      <c r="T2745" s="102"/>
      <c r="U2745" s="107"/>
      <c r="V2745" s="5"/>
    </row>
    <row r="2746" spans="1:22" ht="15.6" hidden="1" x14ac:dyDescent="0.3">
      <c r="A2746" s="18"/>
      <c r="B2746" s="92" t="str">
        <f>+IFERROR(VLOOKUP(A2746,'Details local delivery'!B:C,2,0),"-")</f>
        <v>-</v>
      </c>
      <c r="C2746" s="93" t="str">
        <f t="shared" si="399"/>
        <v>-</v>
      </c>
      <c r="D2746" s="94" t="str">
        <f>+IFERROR(VLOOKUP(A2746,'Details local delivery'!B:E,4,0),"-")</f>
        <v>-</v>
      </c>
      <c r="E2746" s="94" t="e">
        <f>VLOOKUP(A2746,'Details local delivery'!B:L,11,0)</f>
        <v>#N/A</v>
      </c>
      <c r="F2746" s="94">
        <f>SUMIFS('Details local delivery'!M:M,'Details local delivery'!G:G,'RECAP Delivery Plan '!A2746)</f>
        <v>0</v>
      </c>
      <c r="G2746" s="94" t="e">
        <f>VLOOKUP(A2746,'Details local delivery'!B:J,9,0)</f>
        <v>#N/A</v>
      </c>
      <c r="H2746" s="95">
        <f>SUMIFS('Details local delivery'!K:K,'Details local delivery'!G:G,'RECAP Delivery Plan '!A2746)</f>
        <v>0</v>
      </c>
      <c r="I2746" s="96">
        <f>SUMIFS('Details local delivery'!Y:Y,'Details local delivery'!B:B,A:A)</f>
        <v>0</v>
      </c>
      <c r="J2746" s="97" t="e">
        <f>AVERAGEIFS('Details local delivery'!W:W,'Details local delivery'!B:B,A2746)</f>
        <v>#DIV/0!</v>
      </c>
      <c r="K2746" s="96">
        <f>_xlfn.MAXIFS('Details local delivery'!Z:Z,'Details local delivery'!B:B,A2746)</f>
        <v>0</v>
      </c>
      <c r="L2746" s="96">
        <f>_xlfn.MAXIFS('Details local delivery'!AA:AA,'Details local delivery'!B:B,A2746)</f>
        <v>0</v>
      </c>
      <c r="M2746" s="96">
        <f>_xlfn.MAXIFS('Details local delivery'!AB:AB,'Details local delivery'!B:B,A2746)</f>
        <v>0</v>
      </c>
      <c r="N2746" s="104" t="e">
        <f t="shared" si="400"/>
        <v>#N/A</v>
      </c>
      <c r="O2746" s="104" t="e">
        <f t="shared" si="401"/>
        <v>#N/A</v>
      </c>
      <c r="P2746" s="99">
        <f t="shared" si="402"/>
        <v>0</v>
      </c>
      <c r="Q2746" s="100">
        <f t="shared" si="403"/>
        <v>0</v>
      </c>
      <c r="R2746" s="105" t="e">
        <f t="shared" si="404"/>
        <v>#DIV/0!</v>
      </c>
      <c r="S2746" s="101" t="e">
        <f t="shared" si="405"/>
        <v>#N/A</v>
      </c>
      <c r="T2746" s="102"/>
      <c r="U2746" s="107"/>
      <c r="V2746" s="5"/>
    </row>
    <row r="2747" spans="1:22" ht="15.6" hidden="1" x14ac:dyDescent="0.3">
      <c r="A2747" s="18"/>
      <c r="B2747" s="92" t="str">
        <f>+IFERROR(VLOOKUP(A2747,'Details local delivery'!B:C,2,0),"-")</f>
        <v>-</v>
      </c>
      <c r="C2747" s="93" t="str">
        <f t="shared" si="399"/>
        <v>-</v>
      </c>
      <c r="D2747" s="94" t="str">
        <f>+IFERROR(VLOOKUP(A2747,'Details local delivery'!B:E,4,0),"-")</f>
        <v>-</v>
      </c>
      <c r="E2747" s="94" t="e">
        <f>VLOOKUP(A2747,'Details local delivery'!B:L,11,0)</f>
        <v>#N/A</v>
      </c>
      <c r="F2747" s="94">
        <f>SUMIFS('Details local delivery'!M:M,'Details local delivery'!G:G,'RECAP Delivery Plan '!A2747)</f>
        <v>0</v>
      </c>
      <c r="G2747" s="94" t="e">
        <f>VLOOKUP(A2747,'Details local delivery'!B:J,9,0)</f>
        <v>#N/A</v>
      </c>
      <c r="H2747" s="95">
        <f>SUMIFS('Details local delivery'!K:K,'Details local delivery'!G:G,'RECAP Delivery Plan '!A2747)</f>
        <v>0</v>
      </c>
      <c r="I2747" s="96">
        <f>SUMIFS('Details local delivery'!Y:Y,'Details local delivery'!B:B,A:A)</f>
        <v>0</v>
      </c>
      <c r="J2747" s="97" t="e">
        <f>AVERAGEIFS('Details local delivery'!W:W,'Details local delivery'!B:B,A2747)</f>
        <v>#DIV/0!</v>
      </c>
      <c r="K2747" s="96">
        <f>_xlfn.MAXIFS('Details local delivery'!Z:Z,'Details local delivery'!B:B,A2747)</f>
        <v>0</v>
      </c>
      <c r="L2747" s="96">
        <f>_xlfn.MAXIFS('Details local delivery'!AA:AA,'Details local delivery'!B:B,A2747)</f>
        <v>0</v>
      </c>
      <c r="M2747" s="96">
        <f>_xlfn.MAXIFS('Details local delivery'!AB:AB,'Details local delivery'!B:B,A2747)</f>
        <v>0</v>
      </c>
      <c r="N2747" s="104" t="e">
        <f t="shared" si="400"/>
        <v>#N/A</v>
      </c>
      <c r="O2747" s="104" t="e">
        <f t="shared" si="401"/>
        <v>#N/A</v>
      </c>
      <c r="P2747" s="99">
        <f t="shared" si="402"/>
        <v>0</v>
      </c>
      <c r="Q2747" s="100">
        <f t="shared" si="403"/>
        <v>0</v>
      </c>
      <c r="R2747" s="105" t="e">
        <f t="shared" si="404"/>
        <v>#DIV/0!</v>
      </c>
      <c r="S2747" s="101" t="e">
        <f t="shared" si="405"/>
        <v>#N/A</v>
      </c>
      <c r="T2747" s="102"/>
      <c r="U2747" s="107"/>
      <c r="V2747" s="5"/>
    </row>
    <row r="2748" spans="1:22" ht="15.6" hidden="1" x14ac:dyDescent="0.3">
      <c r="A2748" s="18"/>
      <c r="B2748" s="92" t="str">
        <f>+IFERROR(VLOOKUP(A2748,'Details local delivery'!B:C,2,0),"-")</f>
        <v>-</v>
      </c>
      <c r="C2748" s="93" t="str">
        <f t="shared" si="399"/>
        <v>-</v>
      </c>
      <c r="D2748" s="94" t="str">
        <f>+IFERROR(VLOOKUP(A2748,'Details local delivery'!B:E,4,0),"-")</f>
        <v>-</v>
      </c>
      <c r="E2748" s="94" t="e">
        <f>VLOOKUP(A2748,'Details local delivery'!B:L,11,0)</f>
        <v>#N/A</v>
      </c>
      <c r="F2748" s="94">
        <f>SUMIFS('Details local delivery'!M:M,'Details local delivery'!G:G,'RECAP Delivery Plan '!A2748)</f>
        <v>0</v>
      </c>
      <c r="G2748" s="94" t="e">
        <f>VLOOKUP(A2748,'Details local delivery'!B:J,9,0)</f>
        <v>#N/A</v>
      </c>
      <c r="H2748" s="95">
        <f>SUMIFS('Details local delivery'!K:K,'Details local delivery'!G:G,'RECAP Delivery Plan '!A2748)</f>
        <v>0</v>
      </c>
      <c r="I2748" s="96">
        <f>SUMIFS('Details local delivery'!Y:Y,'Details local delivery'!B:B,A:A)</f>
        <v>0</v>
      </c>
      <c r="J2748" s="97" t="e">
        <f>AVERAGEIFS('Details local delivery'!W:W,'Details local delivery'!B:B,A2748)</f>
        <v>#DIV/0!</v>
      </c>
      <c r="K2748" s="96">
        <f>_xlfn.MAXIFS('Details local delivery'!Z:Z,'Details local delivery'!B:B,A2748)</f>
        <v>0</v>
      </c>
      <c r="L2748" s="96">
        <f>_xlfn.MAXIFS('Details local delivery'!AA:AA,'Details local delivery'!B:B,A2748)</f>
        <v>0</v>
      </c>
      <c r="M2748" s="96">
        <f>_xlfn.MAXIFS('Details local delivery'!AB:AB,'Details local delivery'!B:B,A2748)</f>
        <v>0</v>
      </c>
      <c r="N2748" s="104" t="e">
        <f t="shared" si="400"/>
        <v>#N/A</v>
      </c>
      <c r="O2748" s="104" t="e">
        <f t="shared" si="401"/>
        <v>#N/A</v>
      </c>
      <c r="P2748" s="99">
        <f t="shared" si="402"/>
        <v>0</v>
      </c>
      <c r="Q2748" s="100">
        <f t="shared" si="403"/>
        <v>0</v>
      </c>
      <c r="R2748" s="105" t="e">
        <f t="shared" si="404"/>
        <v>#DIV/0!</v>
      </c>
      <c r="S2748" s="101" t="e">
        <f t="shared" si="405"/>
        <v>#N/A</v>
      </c>
      <c r="T2748" s="102"/>
      <c r="U2748" s="107"/>
      <c r="V2748" s="5"/>
    </row>
    <row r="2749" spans="1:22" ht="15.6" hidden="1" x14ac:dyDescent="0.3">
      <c r="A2749" s="18"/>
      <c r="B2749" s="92" t="str">
        <f>+IFERROR(VLOOKUP(A2749,'Details local delivery'!B:C,2,0),"-")</f>
        <v>-</v>
      </c>
      <c r="C2749" s="93" t="str">
        <f t="shared" si="399"/>
        <v>-</v>
      </c>
      <c r="D2749" s="94" t="str">
        <f>+IFERROR(VLOOKUP(A2749,'Details local delivery'!B:E,4,0),"-")</f>
        <v>-</v>
      </c>
      <c r="E2749" s="94" t="e">
        <f>VLOOKUP(A2749,'Details local delivery'!B:L,11,0)</f>
        <v>#N/A</v>
      </c>
      <c r="F2749" s="94">
        <f>SUMIFS('Details local delivery'!M:M,'Details local delivery'!G:G,'RECAP Delivery Plan '!A2749)</f>
        <v>0</v>
      </c>
      <c r="G2749" s="94" t="e">
        <f>VLOOKUP(A2749,'Details local delivery'!B:J,9,0)</f>
        <v>#N/A</v>
      </c>
      <c r="H2749" s="95">
        <f>SUMIFS('Details local delivery'!K:K,'Details local delivery'!G:G,'RECAP Delivery Plan '!A2749)</f>
        <v>0</v>
      </c>
      <c r="I2749" s="96">
        <f>SUMIFS('Details local delivery'!Y:Y,'Details local delivery'!B:B,A:A)</f>
        <v>0</v>
      </c>
      <c r="J2749" s="97" t="e">
        <f>AVERAGEIFS('Details local delivery'!W:W,'Details local delivery'!B:B,A2749)</f>
        <v>#DIV/0!</v>
      </c>
      <c r="K2749" s="96">
        <f>_xlfn.MAXIFS('Details local delivery'!Z:Z,'Details local delivery'!B:B,A2749)</f>
        <v>0</v>
      </c>
      <c r="L2749" s="96">
        <f>_xlfn.MAXIFS('Details local delivery'!AA:AA,'Details local delivery'!B:B,A2749)</f>
        <v>0</v>
      </c>
      <c r="M2749" s="96">
        <f>_xlfn.MAXIFS('Details local delivery'!AB:AB,'Details local delivery'!B:B,A2749)</f>
        <v>0</v>
      </c>
      <c r="N2749" s="104" t="e">
        <f t="shared" si="400"/>
        <v>#N/A</v>
      </c>
      <c r="O2749" s="104" t="e">
        <f t="shared" si="401"/>
        <v>#N/A</v>
      </c>
      <c r="P2749" s="99">
        <f t="shared" si="402"/>
        <v>0</v>
      </c>
      <c r="Q2749" s="100">
        <f t="shared" si="403"/>
        <v>0</v>
      </c>
      <c r="R2749" s="105" t="e">
        <f t="shared" si="404"/>
        <v>#DIV/0!</v>
      </c>
      <c r="S2749" s="101" t="e">
        <f t="shared" si="405"/>
        <v>#N/A</v>
      </c>
      <c r="T2749" s="102"/>
      <c r="U2749" s="107"/>
      <c r="V2749" s="5"/>
    </row>
    <row r="2750" spans="1:22" ht="15.6" hidden="1" x14ac:dyDescent="0.3">
      <c r="A2750" s="18"/>
      <c r="B2750" s="92" t="str">
        <f>+IFERROR(VLOOKUP(A2750,'Details local delivery'!B:C,2,0),"-")</f>
        <v>-</v>
      </c>
      <c r="C2750" s="93" t="str">
        <f t="shared" si="399"/>
        <v>-</v>
      </c>
      <c r="D2750" s="94" t="str">
        <f>+IFERROR(VLOOKUP(A2750,'Details local delivery'!B:E,4,0),"-")</f>
        <v>-</v>
      </c>
      <c r="E2750" s="94" t="e">
        <f>VLOOKUP(A2750,'Details local delivery'!B:L,11,0)</f>
        <v>#N/A</v>
      </c>
      <c r="F2750" s="94">
        <f>SUMIFS('Details local delivery'!M:M,'Details local delivery'!G:G,'RECAP Delivery Plan '!A2750)</f>
        <v>0</v>
      </c>
      <c r="G2750" s="94" t="e">
        <f>VLOOKUP(A2750,'Details local delivery'!B:J,9,0)</f>
        <v>#N/A</v>
      </c>
      <c r="H2750" s="95">
        <f>SUMIFS('Details local delivery'!K:K,'Details local delivery'!G:G,'RECAP Delivery Plan '!A2750)</f>
        <v>0</v>
      </c>
      <c r="I2750" s="96">
        <f>SUMIFS('Details local delivery'!Y:Y,'Details local delivery'!B:B,A:A)</f>
        <v>0</v>
      </c>
      <c r="J2750" s="97" t="e">
        <f>AVERAGEIFS('Details local delivery'!W:W,'Details local delivery'!B:B,A2750)</f>
        <v>#DIV/0!</v>
      </c>
      <c r="K2750" s="96">
        <f>_xlfn.MAXIFS('Details local delivery'!Z:Z,'Details local delivery'!B:B,A2750)</f>
        <v>0</v>
      </c>
      <c r="L2750" s="96">
        <f>_xlfn.MAXIFS('Details local delivery'!AA:AA,'Details local delivery'!B:B,A2750)</f>
        <v>0</v>
      </c>
      <c r="M2750" s="96">
        <f>_xlfn.MAXIFS('Details local delivery'!AB:AB,'Details local delivery'!B:B,A2750)</f>
        <v>0</v>
      </c>
      <c r="N2750" s="104" t="e">
        <f t="shared" si="400"/>
        <v>#N/A</v>
      </c>
      <c r="O2750" s="104" t="e">
        <f t="shared" si="401"/>
        <v>#N/A</v>
      </c>
      <c r="P2750" s="99">
        <f t="shared" si="402"/>
        <v>0</v>
      </c>
      <c r="Q2750" s="100">
        <f t="shared" si="403"/>
        <v>0</v>
      </c>
      <c r="R2750" s="105" t="e">
        <f t="shared" si="404"/>
        <v>#DIV/0!</v>
      </c>
      <c r="S2750" s="101" t="e">
        <f t="shared" si="405"/>
        <v>#N/A</v>
      </c>
      <c r="T2750" s="102"/>
      <c r="U2750" s="107"/>
      <c r="V2750" s="5"/>
    </row>
    <row r="2751" spans="1:22" ht="15.6" hidden="1" x14ac:dyDescent="0.3">
      <c r="A2751" s="18"/>
      <c r="B2751" s="92" t="str">
        <f>+IFERROR(VLOOKUP(A2751,'Details local delivery'!B:C,2,0),"-")</f>
        <v>-</v>
      </c>
      <c r="C2751" s="93" t="str">
        <f t="shared" si="399"/>
        <v>-</v>
      </c>
      <c r="D2751" s="94" t="str">
        <f>+IFERROR(VLOOKUP(A2751,'Details local delivery'!B:E,4,0),"-")</f>
        <v>-</v>
      </c>
      <c r="E2751" s="94" t="e">
        <f>VLOOKUP(A2751,'Details local delivery'!B:L,11,0)</f>
        <v>#N/A</v>
      </c>
      <c r="F2751" s="94">
        <f>SUMIFS('Details local delivery'!M:M,'Details local delivery'!G:G,'RECAP Delivery Plan '!A2751)</f>
        <v>0</v>
      </c>
      <c r="G2751" s="94" t="e">
        <f>VLOOKUP(A2751,'Details local delivery'!B:J,9,0)</f>
        <v>#N/A</v>
      </c>
      <c r="H2751" s="95">
        <f>SUMIFS('Details local delivery'!K:K,'Details local delivery'!G:G,'RECAP Delivery Plan '!A2751)</f>
        <v>0</v>
      </c>
      <c r="I2751" s="96">
        <f>SUMIFS('Details local delivery'!Y:Y,'Details local delivery'!B:B,A:A)</f>
        <v>0</v>
      </c>
      <c r="J2751" s="97" t="e">
        <f>AVERAGEIFS('Details local delivery'!W:W,'Details local delivery'!B:B,A2751)</f>
        <v>#DIV/0!</v>
      </c>
      <c r="K2751" s="96">
        <f>_xlfn.MAXIFS('Details local delivery'!Z:Z,'Details local delivery'!B:B,A2751)</f>
        <v>0</v>
      </c>
      <c r="L2751" s="96">
        <f>_xlfn.MAXIFS('Details local delivery'!AA:AA,'Details local delivery'!B:B,A2751)</f>
        <v>0</v>
      </c>
      <c r="M2751" s="96">
        <f>_xlfn.MAXIFS('Details local delivery'!AB:AB,'Details local delivery'!B:B,A2751)</f>
        <v>0</v>
      </c>
      <c r="N2751" s="104" t="e">
        <f t="shared" si="400"/>
        <v>#N/A</v>
      </c>
      <c r="O2751" s="104" t="e">
        <f t="shared" si="401"/>
        <v>#N/A</v>
      </c>
      <c r="P2751" s="99">
        <f t="shared" si="402"/>
        <v>0</v>
      </c>
      <c r="Q2751" s="100">
        <f t="shared" si="403"/>
        <v>0</v>
      </c>
      <c r="R2751" s="105" t="e">
        <f t="shared" si="404"/>
        <v>#DIV/0!</v>
      </c>
      <c r="S2751" s="101" t="e">
        <f t="shared" si="405"/>
        <v>#N/A</v>
      </c>
      <c r="T2751" s="102"/>
      <c r="U2751" s="107"/>
      <c r="V2751" s="5"/>
    </row>
    <row r="2752" spans="1:22" ht="15.6" hidden="1" x14ac:dyDescent="0.3">
      <c r="A2752" s="18"/>
      <c r="B2752" s="92" t="str">
        <f>+IFERROR(VLOOKUP(A2752,'Details local delivery'!B:C,2,0),"-")</f>
        <v>-</v>
      </c>
      <c r="C2752" s="93" t="str">
        <f t="shared" si="399"/>
        <v>-</v>
      </c>
      <c r="D2752" s="94" t="str">
        <f>+IFERROR(VLOOKUP(A2752,'Details local delivery'!B:E,4,0),"-")</f>
        <v>-</v>
      </c>
      <c r="E2752" s="94" t="e">
        <f>VLOOKUP(A2752,'Details local delivery'!B:L,11,0)</f>
        <v>#N/A</v>
      </c>
      <c r="F2752" s="94">
        <f>SUMIFS('Details local delivery'!M:M,'Details local delivery'!G:G,'RECAP Delivery Plan '!A2752)</f>
        <v>0</v>
      </c>
      <c r="G2752" s="94" t="e">
        <f>VLOOKUP(A2752,'Details local delivery'!B:J,9,0)</f>
        <v>#N/A</v>
      </c>
      <c r="H2752" s="95">
        <f>SUMIFS('Details local delivery'!K:K,'Details local delivery'!G:G,'RECAP Delivery Plan '!A2752)</f>
        <v>0</v>
      </c>
      <c r="I2752" s="96">
        <f>SUMIFS('Details local delivery'!Y:Y,'Details local delivery'!B:B,A:A)</f>
        <v>0</v>
      </c>
      <c r="J2752" s="97" t="e">
        <f>AVERAGEIFS('Details local delivery'!W:W,'Details local delivery'!B:B,A2752)</f>
        <v>#DIV/0!</v>
      </c>
      <c r="K2752" s="96">
        <f>_xlfn.MAXIFS('Details local delivery'!Z:Z,'Details local delivery'!B:B,A2752)</f>
        <v>0</v>
      </c>
      <c r="L2752" s="96">
        <f>_xlfn.MAXIFS('Details local delivery'!AA:AA,'Details local delivery'!B:B,A2752)</f>
        <v>0</v>
      </c>
      <c r="M2752" s="96">
        <f>_xlfn.MAXIFS('Details local delivery'!AB:AB,'Details local delivery'!B:B,A2752)</f>
        <v>0</v>
      </c>
      <c r="N2752" s="104" t="e">
        <f t="shared" si="400"/>
        <v>#N/A</v>
      </c>
      <c r="O2752" s="104" t="e">
        <f t="shared" si="401"/>
        <v>#N/A</v>
      </c>
      <c r="P2752" s="99">
        <f t="shared" si="402"/>
        <v>0</v>
      </c>
      <c r="Q2752" s="100">
        <f t="shared" si="403"/>
        <v>0</v>
      </c>
      <c r="R2752" s="105" t="e">
        <f t="shared" si="404"/>
        <v>#DIV/0!</v>
      </c>
      <c r="S2752" s="101" t="e">
        <f t="shared" si="405"/>
        <v>#N/A</v>
      </c>
      <c r="T2752" s="102"/>
      <c r="U2752" s="107"/>
      <c r="V2752" s="5"/>
    </row>
    <row r="2753" spans="1:22" ht="15.6" hidden="1" x14ac:dyDescent="0.3">
      <c r="A2753" s="18"/>
      <c r="B2753" s="92" t="str">
        <f>+IFERROR(VLOOKUP(A2753,'Details local delivery'!B:C,2,0),"-")</f>
        <v>-</v>
      </c>
      <c r="C2753" s="93" t="str">
        <f t="shared" si="399"/>
        <v>-</v>
      </c>
      <c r="D2753" s="94" t="str">
        <f>+IFERROR(VLOOKUP(A2753,'Details local delivery'!B:E,4,0),"-")</f>
        <v>-</v>
      </c>
      <c r="E2753" s="94" t="e">
        <f>VLOOKUP(A2753,'Details local delivery'!B:L,11,0)</f>
        <v>#N/A</v>
      </c>
      <c r="F2753" s="94">
        <f>SUMIFS('Details local delivery'!M:M,'Details local delivery'!G:G,'RECAP Delivery Plan '!A2753)</f>
        <v>0</v>
      </c>
      <c r="G2753" s="94" t="e">
        <f>VLOOKUP(A2753,'Details local delivery'!B:J,9,0)</f>
        <v>#N/A</v>
      </c>
      <c r="H2753" s="95">
        <f>SUMIFS('Details local delivery'!K:K,'Details local delivery'!G:G,'RECAP Delivery Plan '!A2753)</f>
        <v>0</v>
      </c>
      <c r="I2753" s="96">
        <f>SUMIFS('Details local delivery'!Y:Y,'Details local delivery'!B:B,A:A)</f>
        <v>0</v>
      </c>
      <c r="J2753" s="97" t="e">
        <f>AVERAGEIFS('Details local delivery'!W:W,'Details local delivery'!B:B,A2753)</f>
        <v>#DIV/0!</v>
      </c>
      <c r="K2753" s="96">
        <f>_xlfn.MAXIFS('Details local delivery'!Z:Z,'Details local delivery'!B:B,A2753)</f>
        <v>0</v>
      </c>
      <c r="L2753" s="96">
        <f>_xlfn.MAXIFS('Details local delivery'!AA:AA,'Details local delivery'!B:B,A2753)</f>
        <v>0</v>
      </c>
      <c r="M2753" s="96">
        <f>_xlfn.MAXIFS('Details local delivery'!AB:AB,'Details local delivery'!B:B,A2753)</f>
        <v>0</v>
      </c>
      <c r="N2753" s="104" t="e">
        <f t="shared" si="400"/>
        <v>#N/A</v>
      </c>
      <c r="O2753" s="104" t="e">
        <f t="shared" si="401"/>
        <v>#N/A</v>
      </c>
      <c r="P2753" s="99">
        <f t="shared" si="402"/>
        <v>0</v>
      </c>
      <c r="Q2753" s="100">
        <f t="shared" si="403"/>
        <v>0</v>
      </c>
      <c r="R2753" s="105" t="e">
        <f t="shared" si="404"/>
        <v>#DIV/0!</v>
      </c>
      <c r="S2753" s="101" t="e">
        <f t="shared" si="405"/>
        <v>#N/A</v>
      </c>
      <c r="T2753" s="102"/>
      <c r="U2753" s="107"/>
      <c r="V2753" s="5"/>
    </row>
    <row r="2754" spans="1:22" ht="15.6" hidden="1" x14ac:dyDescent="0.3">
      <c r="A2754" s="18"/>
      <c r="B2754" s="92" t="str">
        <f>+IFERROR(VLOOKUP(A2754,'Details local delivery'!B:C,2,0),"-")</f>
        <v>-</v>
      </c>
      <c r="C2754" s="93" t="str">
        <f t="shared" si="399"/>
        <v>-</v>
      </c>
      <c r="D2754" s="94" t="str">
        <f>+IFERROR(VLOOKUP(A2754,'Details local delivery'!B:E,4,0),"-")</f>
        <v>-</v>
      </c>
      <c r="E2754" s="94" t="e">
        <f>VLOOKUP(A2754,'Details local delivery'!B:L,11,0)</f>
        <v>#N/A</v>
      </c>
      <c r="F2754" s="94">
        <f>SUMIFS('Details local delivery'!M:M,'Details local delivery'!G:G,'RECAP Delivery Plan '!A2754)</f>
        <v>0</v>
      </c>
      <c r="G2754" s="94" t="e">
        <f>VLOOKUP(A2754,'Details local delivery'!B:J,9,0)</f>
        <v>#N/A</v>
      </c>
      <c r="H2754" s="95">
        <f>SUMIFS('Details local delivery'!K:K,'Details local delivery'!G:G,'RECAP Delivery Plan '!A2754)</f>
        <v>0</v>
      </c>
      <c r="I2754" s="96">
        <f>SUMIFS('Details local delivery'!Y:Y,'Details local delivery'!B:B,A:A)</f>
        <v>0</v>
      </c>
      <c r="J2754" s="97" t="e">
        <f>AVERAGEIFS('Details local delivery'!W:W,'Details local delivery'!B:B,A2754)</f>
        <v>#DIV/0!</v>
      </c>
      <c r="K2754" s="96">
        <f>_xlfn.MAXIFS('Details local delivery'!Z:Z,'Details local delivery'!B:B,A2754)</f>
        <v>0</v>
      </c>
      <c r="L2754" s="96">
        <f>_xlfn.MAXIFS('Details local delivery'!AA:AA,'Details local delivery'!B:B,A2754)</f>
        <v>0</v>
      </c>
      <c r="M2754" s="96">
        <f>_xlfn.MAXIFS('Details local delivery'!AB:AB,'Details local delivery'!B:B,A2754)</f>
        <v>0</v>
      </c>
      <c r="N2754" s="104" t="e">
        <f t="shared" si="400"/>
        <v>#N/A</v>
      </c>
      <c r="O2754" s="104" t="e">
        <f t="shared" si="401"/>
        <v>#N/A</v>
      </c>
      <c r="P2754" s="99">
        <f t="shared" si="402"/>
        <v>0</v>
      </c>
      <c r="Q2754" s="100">
        <f t="shared" si="403"/>
        <v>0</v>
      </c>
      <c r="R2754" s="105" t="e">
        <f t="shared" si="404"/>
        <v>#DIV/0!</v>
      </c>
      <c r="S2754" s="101" t="e">
        <f t="shared" si="405"/>
        <v>#N/A</v>
      </c>
      <c r="T2754" s="102"/>
      <c r="U2754" s="107"/>
      <c r="V2754" s="5"/>
    </row>
    <row r="2755" spans="1:22" ht="15.6" hidden="1" x14ac:dyDescent="0.3">
      <c r="A2755" s="18"/>
      <c r="B2755" s="92" t="str">
        <f>+IFERROR(VLOOKUP(A2755,'Details local delivery'!B:C,2,0),"-")</f>
        <v>-</v>
      </c>
      <c r="C2755" s="93" t="str">
        <f t="shared" si="399"/>
        <v>-</v>
      </c>
      <c r="D2755" s="94" t="str">
        <f>+IFERROR(VLOOKUP(A2755,'Details local delivery'!B:E,4,0),"-")</f>
        <v>-</v>
      </c>
      <c r="E2755" s="94" t="e">
        <f>VLOOKUP(A2755,'Details local delivery'!B:L,11,0)</f>
        <v>#N/A</v>
      </c>
      <c r="F2755" s="94">
        <f>SUMIFS('Details local delivery'!M:M,'Details local delivery'!G:G,'RECAP Delivery Plan '!A2755)</f>
        <v>0</v>
      </c>
      <c r="G2755" s="94" t="e">
        <f>VLOOKUP(A2755,'Details local delivery'!B:J,9,0)</f>
        <v>#N/A</v>
      </c>
      <c r="H2755" s="95">
        <f>SUMIFS('Details local delivery'!K:K,'Details local delivery'!G:G,'RECAP Delivery Plan '!A2755)</f>
        <v>0</v>
      </c>
      <c r="I2755" s="96">
        <f>SUMIFS('Details local delivery'!Y:Y,'Details local delivery'!B:B,A:A)</f>
        <v>0</v>
      </c>
      <c r="J2755" s="97" t="e">
        <f>AVERAGEIFS('Details local delivery'!W:W,'Details local delivery'!B:B,A2755)</f>
        <v>#DIV/0!</v>
      </c>
      <c r="K2755" s="96">
        <f>_xlfn.MAXIFS('Details local delivery'!Z:Z,'Details local delivery'!B:B,A2755)</f>
        <v>0</v>
      </c>
      <c r="L2755" s="96">
        <f>_xlfn.MAXIFS('Details local delivery'!AA:AA,'Details local delivery'!B:B,A2755)</f>
        <v>0</v>
      </c>
      <c r="M2755" s="96">
        <f>_xlfn.MAXIFS('Details local delivery'!AB:AB,'Details local delivery'!B:B,A2755)</f>
        <v>0</v>
      </c>
      <c r="N2755" s="104" t="e">
        <f t="shared" si="400"/>
        <v>#N/A</v>
      </c>
      <c r="O2755" s="104" t="e">
        <f t="shared" si="401"/>
        <v>#N/A</v>
      </c>
      <c r="P2755" s="99">
        <f t="shared" si="402"/>
        <v>0</v>
      </c>
      <c r="Q2755" s="100">
        <f t="shared" si="403"/>
        <v>0</v>
      </c>
      <c r="R2755" s="105" t="e">
        <f t="shared" si="404"/>
        <v>#DIV/0!</v>
      </c>
      <c r="S2755" s="101" t="e">
        <f t="shared" si="405"/>
        <v>#N/A</v>
      </c>
      <c r="T2755" s="102"/>
      <c r="U2755" s="107"/>
      <c r="V2755" s="5"/>
    </row>
    <row r="2756" spans="1:22" ht="15.6" hidden="1" x14ac:dyDescent="0.3">
      <c r="A2756" s="18"/>
      <c r="B2756" s="92" t="str">
        <f>+IFERROR(VLOOKUP(A2756,'Details local delivery'!B:C,2,0),"-")</f>
        <v>-</v>
      </c>
      <c r="C2756" s="93" t="str">
        <f t="shared" si="399"/>
        <v>-</v>
      </c>
      <c r="D2756" s="94" t="str">
        <f>+IFERROR(VLOOKUP(A2756,'Details local delivery'!B:E,4,0),"-")</f>
        <v>-</v>
      </c>
      <c r="E2756" s="94" t="e">
        <f>VLOOKUP(A2756,'Details local delivery'!B:L,11,0)</f>
        <v>#N/A</v>
      </c>
      <c r="F2756" s="94">
        <f>SUMIFS('Details local delivery'!M:M,'Details local delivery'!G:G,'RECAP Delivery Plan '!A2756)</f>
        <v>0</v>
      </c>
      <c r="G2756" s="94" t="e">
        <f>VLOOKUP(A2756,'Details local delivery'!B:J,9,0)</f>
        <v>#N/A</v>
      </c>
      <c r="H2756" s="95">
        <f>SUMIFS('Details local delivery'!K:K,'Details local delivery'!G:G,'RECAP Delivery Plan '!A2756)</f>
        <v>0</v>
      </c>
      <c r="I2756" s="96">
        <f>SUMIFS('Details local delivery'!Y:Y,'Details local delivery'!B:B,A:A)</f>
        <v>0</v>
      </c>
      <c r="J2756" s="97" t="e">
        <f>AVERAGEIFS('Details local delivery'!W:W,'Details local delivery'!B:B,A2756)</f>
        <v>#DIV/0!</v>
      </c>
      <c r="K2756" s="96">
        <f>_xlfn.MAXIFS('Details local delivery'!Z:Z,'Details local delivery'!B:B,A2756)</f>
        <v>0</v>
      </c>
      <c r="L2756" s="96">
        <f>_xlfn.MAXIFS('Details local delivery'!AA:AA,'Details local delivery'!B:B,A2756)</f>
        <v>0</v>
      </c>
      <c r="M2756" s="96">
        <f>_xlfn.MAXIFS('Details local delivery'!AB:AB,'Details local delivery'!B:B,A2756)</f>
        <v>0</v>
      </c>
      <c r="N2756" s="104" t="e">
        <f t="shared" si="400"/>
        <v>#N/A</v>
      </c>
      <c r="O2756" s="104" t="e">
        <f t="shared" si="401"/>
        <v>#N/A</v>
      </c>
      <c r="P2756" s="99">
        <f t="shared" si="402"/>
        <v>0</v>
      </c>
      <c r="Q2756" s="100">
        <f t="shared" si="403"/>
        <v>0</v>
      </c>
      <c r="R2756" s="105" t="e">
        <f t="shared" si="404"/>
        <v>#DIV/0!</v>
      </c>
      <c r="S2756" s="101" t="e">
        <f t="shared" si="405"/>
        <v>#N/A</v>
      </c>
      <c r="T2756" s="102"/>
      <c r="U2756" s="107"/>
      <c r="V2756" s="5"/>
    </row>
    <row r="2757" spans="1:22" ht="15.6" hidden="1" x14ac:dyDescent="0.3">
      <c r="A2757" s="18"/>
      <c r="B2757" s="92" t="str">
        <f>+IFERROR(VLOOKUP(A2757,'Details local delivery'!B:C,2,0),"-")</f>
        <v>-</v>
      </c>
      <c r="C2757" s="93" t="str">
        <f t="shared" si="399"/>
        <v>-</v>
      </c>
      <c r="D2757" s="94" t="str">
        <f>+IFERROR(VLOOKUP(A2757,'Details local delivery'!B:E,4,0),"-")</f>
        <v>-</v>
      </c>
      <c r="E2757" s="94" t="e">
        <f>VLOOKUP(A2757,'Details local delivery'!B:L,11,0)</f>
        <v>#N/A</v>
      </c>
      <c r="F2757" s="94">
        <f>SUMIFS('Details local delivery'!M:M,'Details local delivery'!G:G,'RECAP Delivery Plan '!A2757)</f>
        <v>0</v>
      </c>
      <c r="G2757" s="94" t="e">
        <f>VLOOKUP(A2757,'Details local delivery'!B:J,9,0)</f>
        <v>#N/A</v>
      </c>
      <c r="H2757" s="95">
        <f>SUMIFS('Details local delivery'!K:K,'Details local delivery'!G:G,'RECAP Delivery Plan '!A2757)</f>
        <v>0</v>
      </c>
      <c r="I2757" s="96">
        <f>SUMIFS('Details local delivery'!Y:Y,'Details local delivery'!B:B,A:A)</f>
        <v>0</v>
      </c>
      <c r="J2757" s="97" t="e">
        <f>AVERAGEIFS('Details local delivery'!W:W,'Details local delivery'!B:B,A2757)</f>
        <v>#DIV/0!</v>
      </c>
      <c r="K2757" s="96">
        <f>_xlfn.MAXIFS('Details local delivery'!Z:Z,'Details local delivery'!B:B,A2757)</f>
        <v>0</v>
      </c>
      <c r="L2757" s="96">
        <f>_xlfn.MAXIFS('Details local delivery'!AA:AA,'Details local delivery'!B:B,A2757)</f>
        <v>0</v>
      </c>
      <c r="M2757" s="96">
        <f>_xlfn.MAXIFS('Details local delivery'!AB:AB,'Details local delivery'!B:B,A2757)</f>
        <v>0</v>
      </c>
      <c r="N2757" s="104" t="e">
        <f t="shared" si="400"/>
        <v>#N/A</v>
      </c>
      <c r="O2757" s="104" t="e">
        <f t="shared" si="401"/>
        <v>#N/A</v>
      </c>
      <c r="P2757" s="99">
        <f t="shared" si="402"/>
        <v>0</v>
      </c>
      <c r="Q2757" s="100">
        <f t="shared" si="403"/>
        <v>0</v>
      </c>
      <c r="R2757" s="105" t="e">
        <f t="shared" si="404"/>
        <v>#DIV/0!</v>
      </c>
      <c r="S2757" s="101" t="e">
        <f t="shared" si="405"/>
        <v>#N/A</v>
      </c>
      <c r="T2757" s="102"/>
      <c r="U2757" s="107"/>
      <c r="V2757" s="5"/>
    </row>
    <row r="2758" spans="1:22" ht="15.6" hidden="1" x14ac:dyDescent="0.3">
      <c r="A2758" s="18"/>
      <c r="B2758" s="92" t="str">
        <f>+IFERROR(VLOOKUP(A2758,'Details local delivery'!B:C,2,0),"-")</f>
        <v>-</v>
      </c>
      <c r="C2758" s="93" t="str">
        <f t="shared" si="399"/>
        <v>-</v>
      </c>
      <c r="D2758" s="94" t="str">
        <f>+IFERROR(VLOOKUP(A2758,'Details local delivery'!B:E,4,0),"-")</f>
        <v>-</v>
      </c>
      <c r="E2758" s="94" t="e">
        <f>VLOOKUP(A2758,'Details local delivery'!B:L,11,0)</f>
        <v>#N/A</v>
      </c>
      <c r="F2758" s="94">
        <f>SUMIFS('Details local delivery'!M:M,'Details local delivery'!G:G,'RECAP Delivery Plan '!A2758)</f>
        <v>0</v>
      </c>
      <c r="G2758" s="94" t="e">
        <f>VLOOKUP(A2758,'Details local delivery'!B:J,9,0)</f>
        <v>#N/A</v>
      </c>
      <c r="H2758" s="95">
        <f>SUMIFS('Details local delivery'!K:K,'Details local delivery'!G:G,'RECAP Delivery Plan '!A2758)</f>
        <v>0</v>
      </c>
      <c r="I2758" s="96">
        <f>SUMIFS('Details local delivery'!Y:Y,'Details local delivery'!B:B,A:A)</f>
        <v>0</v>
      </c>
      <c r="J2758" s="97" t="e">
        <f>AVERAGEIFS('Details local delivery'!W:W,'Details local delivery'!B:B,A2758)</f>
        <v>#DIV/0!</v>
      </c>
      <c r="K2758" s="96">
        <f>_xlfn.MAXIFS('Details local delivery'!Z:Z,'Details local delivery'!B:B,A2758)</f>
        <v>0</v>
      </c>
      <c r="L2758" s="96">
        <f>_xlfn.MAXIFS('Details local delivery'!AA:AA,'Details local delivery'!B:B,A2758)</f>
        <v>0</v>
      </c>
      <c r="M2758" s="96">
        <f>_xlfn.MAXIFS('Details local delivery'!AB:AB,'Details local delivery'!B:B,A2758)</f>
        <v>0</v>
      </c>
      <c r="N2758" s="104" t="e">
        <f t="shared" si="400"/>
        <v>#N/A</v>
      </c>
      <c r="O2758" s="104" t="e">
        <f t="shared" si="401"/>
        <v>#N/A</v>
      </c>
      <c r="P2758" s="99">
        <f t="shared" si="402"/>
        <v>0</v>
      </c>
      <c r="Q2758" s="100">
        <f t="shared" si="403"/>
        <v>0</v>
      </c>
      <c r="R2758" s="105" t="e">
        <f t="shared" si="404"/>
        <v>#DIV/0!</v>
      </c>
      <c r="S2758" s="101" t="e">
        <f t="shared" si="405"/>
        <v>#N/A</v>
      </c>
      <c r="T2758" s="102"/>
      <c r="U2758" s="107"/>
      <c r="V2758" s="5"/>
    </row>
    <row r="2759" spans="1:22" ht="15.6" hidden="1" x14ac:dyDescent="0.3">
      <c r="A2759" s="18"/>
      <c r="B2759" s="92" t="str">
        <f>+IFERROR(VLOOKUP(A2759,'Details local delivery'!B:C,2,0),"-")</f>
        <v>-</v>
      </c>
      <c r="C2759" s="93" t="str">
        <f t="shared" si="399"/>
        <v>-</v>
      </c>
      <c r="D2759" s="94" t="str">
        <f>+IFERROR(VLOOKUP(A2759,'Details local delivery'!B:E,4,0),"-")</f>
        <v>-</v>
      </c>
      <c r="E2759" s="94" t="e">
        <f>VLOOKUP(A2759,'Details local delivery'!B:L,11,0)</f>
        <v>#N/A</v>
      </c>
      <c r="F2759" s="94">
        <f>SUMIFS('Details local delivery'!M:M,'Details local delivery'!G:G,'RECAP Delivery Plan '!A2759)</f>
        <v>0</v>
      </c>
      <c r="G2759" s="94" t="e">
        <f>VLOOKUP(A2759,'Details local delivery'!B:J,9,0)</f>
        <v>#N/A</v>
      </c>
      <c r="H2759" s="95">
        <f>SUMIFS('Details local delivery'!K:K,'Details local delivery'!G:G,'RECAP Delivery Plan '!A2759)</f>
        <v>0</v>
      </c>
      <c r="I2759" s="96">
        <f>SUMIFS('Details local delivery'!Y:Y,'Details local delivery'!B:B,A:A)</f>
        <v>0</v>
      </c>
      <c r="J2759" s="97" t="e">
        <f>AVERAGEIFS('Details local delivery'!W:W,'Details local delivery'!B:B,A2759)</f>
        <v>#DIV/0!</v>
      </c>
      <c r="K2759" s="96">
        <f>_xlfn.MAXIFS('Details local delivery'!Z:Z,'Details local delivery'!B:B,A2759)</f>
        <v>0</v>
      </c>
      <c r="L2759" s="96">
        <f>_xlfn.MAXIFS('Details local delivery'!AA:AA,'Details local delivery'!B:B,A2759)</f>
        <v>0</v>
      </c>
      <c r="M2759" s="96">
        <f>_xlfn.MAXIFS('Details local delivery'!AB:AB,'Details local delivery'!B:B,A2759)</f>
        <v>0</v>
      </c>
      <c r="N2759" s="104" t="e">
        <f t="shared" si="400"/>
        <v>#N/A</v>
      </c>
      <c r="O2759" s="104" t="e">
        <f t="shared" si="401"/>
        <v>#N/A</v>
      </c>
      <c r="P2759" s="99">
        <f t="shared" si="402"/>
        <v>0</v>
      </c>
      <c r="Q2759" s="100">
        <f t="shared" si="403"/>
        <v>0</v>
      </c>
      <c r="R2759" s="105" t="e">
        <f t="shared" si="404"/>
        <v>#DIV/0!</v>
      </c>
      <c r="S2759" s="101" t="e">
        <f t="shared" si="405"/>
        <v>#N/A</v>
      </c>
      <c r="T2759" s="102"/>
      <c r="U2759" s="107"/>
      <c r="V2759" s="5"/>
    </row>
    <row r="2760" spans="1:22" ht="15.6" hidden="1" x14ac:dyDescent="0.3">
      <c r="A2760" s="18"/>
      <c r="B2760" s="92" t="str">
        <f>+IFERROR(VLOOKUP(A2760,'Details local delivery'!B:C,2,0),"-")</f>
        <v>-</v>
      </c>
      <c r="C2760" s="93" t="str">
        <f t="shared" si="399"/>
        <v>-</v>
      </c>
      <c r="D2760" s="94" t="str">
        <f>+IFERROR(VLOOKUP(A2760,'Details local delivery'!B:E,4,0),"-")</f>
        <v>-</v>
      </c>
      <c r="E2760" s="94" t="e">
        <f>VLOOKUP(A2760,'Details local delivery'!B:L,11,0)</f>
        <v>#N/A</v>
      </c>
      <c r="F2760" s="94">
        <f>SUMIFS('Details local delivery'!M:M,'Details local delivery'!G:G,'RECAP Delivery Plan '!A2760)</f>
        <v>0</v>
      </c>
      <c r="G2760" s="94" t="e">
        <f>VLOOKUP(A2760,'Details local delivery'!B:J,9,0)</f>
        <v>#N/A</v>
      </c>
      <c r="H2760" s="95">
        <f>SUMIFS('Details local delivery'!K:K,'Details local delivery'!G:G,'RECAP Delivery Plan '!A2760)</f>
        <v>0</v>
      </c>
      <c r="I2760" s="96">
        <f>SUMIFS('Details local delivery'!Y:Y,'Details local delivery'!B:B,A:A)</f>
        <v>0</v>
      </c>
      <c r="J2760" s="97" t="e">
        <f>AVERAGEIFS('Details local delivery'!W:W,'Details local delivery'!B:B,A2760)</f>
        <v>#DIV/0!</v>
      </c>
      <c r="K2760" s="96">
        <f>_xlfn.MAXIFS('Details local delivery'!Z:Z,'Details local delivery'!B:B,A2760)</f>
        <v>0</v>
      </c>
      <c r="L2760" s="96">
        <f>_xlfn.MAXIFS('Details local delivery'!AA:AA,'Details local delivery'!B:B,A2760)</f>
        <v>0</v>
      </c>
      <c r="M2760" s="96">
        <f>_xlfn.MAXIFS('Details local delivery'!AB:AB,'Details local delivery'!B:B,A2760)</f>
        <v>0</v>
      </c>
      <c r="N2760" s="104" t="e">
        <f t="shared" si="400"/>
        <v>#N/A</v>
      </c>
      <c r="O2760" s="104" t="e">
        <f t="shared" si="401"/>
        <v>#N/A</v>
      </c>
      <c r="P2760" s="99">
        <f t="shared" si="402"/>
        <v>0</v>
      </c>
      <c r="Q2760" s="100">
        <f t="shared" si="403"/>
        <v>0</v>
      </c>
      <c r="R2760" s="105" t="e">
        <f t="shared" si="404"/>
        <v>#DIV/0!</v>
      </c>
      <c r="S2760" s="101" t="e">
        <f t="shared" si="405"/>
        <v>#N/A</v>
      </c>
      <c r="T2760" s="102"/>
      <c r="U2760" s="107"/>
      <c r="V2760" s="5"/>
    </row>
    <row r="2761" spans="1:22" ht="15.6" hidden="1" x14ac:dyDescent="0.3">
      <c r="A2761" s="18"/>
      <c r="B2761" s="92" t="str">
        <f>+IFERROR(VLOOKUP(A2761,'Details local delivery'!B:C,2,0),"-")</f>
        <v>-</v>
      </c>
      <c r="C2761" s="93" t="str">
        <f t="shared" si="399"/>
        <v>-</v>
      </c>
      <c r="D2761" s="94" t="str">
        <f>+IFERROR(VLOOKUP(A2761,'Details local delivery'!B:E,4,0),"-")</f>
        <v>-</v>
      </c>
      <c r="E2761" s="94" t="e">
        <f>VLOOKUP(A2761,'Details local delivery'!B:L,11,0)</f>
        <v>#N/A</v>
      </c>
      <c r="F2761" s="94">
        <f>SUMIFS('Details local delivery'!M:M,'Details local delivery'!G:G,'RECAP Delivery Plan '!A2761)</f>
        <v>0</v>
      </c>
      <c r="G2761" s="94" t="e">
        <f>VLOOKUP(A2761,'Details local delivery'!B:J,9,0)</f>
        <v>#N/A</v>
      </c>
      <c r="H2761" s="95">
        <f>SUMIFS('Details local delivery'!K:K,'Details local delivery'!G:G,'RECAP Delivery Plan '!A2761)</f>
        <v>0</v>
      </c>
      <c r="I2761" s="96">
        <f>SUMIFS('Details local delivery'!Y:Y,'Details local delivery'!B:B,A:A)</f>
        <v>0</v>
      </c>
      <c r="J2761" s="97" t="e">
        <f>AVERAGEIFS('Details local delivery'!W:W,'Details local delivery'!B:B,A2761)</f>
        <v>#DIV/0!</v>
      </c>
      <c r="K2761" s="96">
        <f>_xlfn.MAXIFS('Details local delivery'!Z:Z,'Details local delivery'!B:B,A2761)</f>
        <v>0</v>
      </c>
      <c r="L2761" s="96">
        <f>_xlfn.MAXIFS('Details local delivery'!AA:AA,'Details local delivery'!B:B,A2761)</f>
        <v>0</v>
      </c>
      <c r="M2761" s="96">
        <f>_xlfn.MAXIFS('Details local delivery'!AB:AB,'Details local delivery'!B:B,A2761)</f>
        <v>0</v>
      </c>
      <c r="N2761" s="104" t="e">
        <f t="shared" si="400"/>
        <v>#N/A</v>
      </c>
      <c r="O2761" s="104" t="e">
        <f t="shared" si="401"/>
        <v>#N/A</v>
      </c>
      <c r="P2761" s="99">
        <f t="shared" si="402"/>
        <v>0</v>
      </c>
      <c r="Q2761" s="100">
        <f t="shared" si="403"/>
        <v>0</v>
      </c>
      <c r="R2761" s="105" t="e">
        <f t="shared" si="404"/>
        <v>#DIV/0!</v>
      </c>
      <c r="S2761" s="101" t="e">
        <f t="shared" si="405"/>
        <v>#N/A</v>
      </c>
      <c r="T2761" s="102"/>
      <c r="U2761" s="107"/>
      <c r="V2761" s="5"/>
    </row>
    <row r="2762" spans="1:22" ht="15.6" hidden="1" x14ac:dyDescent="0.3">
      <c r="A2762" s="18"/>
      <c r="B2762" s="92" t="str">
        <f>+IFERROR(VLOOKUP(A2762,'Details local delivery'!B:C,2,0),"-")</f>
        <v>-</v>
      </c>
      <c r="C2762" s="93" t="str">
        <f t="shared" si="399"/>
        <v>-</v>
      </c>
      <c r="D2762" s="94" t="str">
        <f>+IFERROR(VLOOKUP(A2762,'Details local delivery'!B:E,4,0),"-")</f>
        <v>-</v>
      </c>
      <c r="E2762" s="94" t="e">
        <f>VLOOKUP(A2762,'Details local delivery'!B:L,11,0)</f>
        <v>#N/A</v>
      </c>
      <c r="F2762" s="94">
        <f>SUMIFS('Details local delivery'!M:M,'Details local delivery'!G:G,'RECAP Delivery Plan '!A2762)</f>
        <v>0</v>
      </c>
      <c r="G2762" s="94" t="e">
        <f>VLOOKUP(A2762,'Details local delivery'!B:J,9,0)</f>
        <v>#N/A</v>
      </c>
      <c r="H2762" s="95">
        <f>SUMIFS('Details local delivery'!K:K,'Details local delivery'!G:G,'RECAP Delivery Plan '!A2762)</f>
        <v>0</v>
      </c>
      <c r="I2762" s="96">
        <f>SUMIFS('Details local delivery'!Y:Y,'Details local delivery'!B:B,A:A)</f>
        <v>0</v>
      </c>
      <c r="J2762" s="97" t="e">
        <f>AVERAGEIFS('Details local delivery'!W:W,'Details local delivery'!B:B,A2762)</f>
        <v>#DIV/0!</v>
      </c>
      <c r="K2762" s="96">
        <f>_xlfn.MAXIFS('Details local delivery'!Z:Z,'Details local delivery'!B:B,A2762)</f>
        <v>0</v>
      </c>
      <c r="L2762" s="96">
        <f>_xlfn.MAXIFS('Details local delivery'!AA:AA,'Details local delivery'!B:B,A2762)</f>
        <v>0</v>
      </c>
      <c r="M2762" s="96">
        <f>_xlfn.MAXIFS('Details local delivery'!AB:AB,'Details local delivery'!B:B,A2762)</f>
        <v>0</v>
      </c>
      <c r="N2762" s="104" t="e">
        <f t="shared" si="400"/>
        <v>#N/A</v>
      </c>
      <c r="O2762" s="104" t="e">
        <f t="shared" si="401"/>
        <v>#N/A</v>
      </c>
      <c r="P2762" s="99">
        <f t="shared" si="402"/>
        <v>0</v>
      </c>
      <c r="Q2762" s="100">
        <f t="shared" si="403"/>
        <v>0</v>
      </c>
      <c r="R2762" s="105" t="e">
        <f t="shared" si="404"/>
        <v>#DIV/0!</v>
      </c>
      <c r="S2762" s="101" t="e">
        <f t="shared" si="405"/>
        <v>#N/A</v>
      </c>
      <c r="T2762" s="102"/>
      <c r="U2762" s="107"/>
      <c r="V2762" s="5"/>
    </row>
    <row r="2763" spans="1:22" ht="15.6" hidden="1" x14ac:dyDescent="0.3">
      <c r="A2763" s="18"/>
      <c r="B2763" s="92" t="str">
        <f>+IFERROR(VLOOKUP(A2763,'Details local delivery'!B:C,2,0),"-")</f>
        <v>-</v>
      </c>
      <c r="C2763" s="93" t="str">
        <f t="shared" si="399"/>
        <v>-</v>
      </c>
      <c r="D2763" s="94" t="str">
        <f>+IFERROR(VLOOKUP(A2763,'Details local delivery'!B:E,4,0),"-")</f>
        <v>-</v>
      </c>
      <c r="E2763" s="94" t="e">
        <f>VLOOKUP(A2763,'Details local delivery'!B:L,11,0)</f>
        <v>#N/A</v>
      </c>
      <c r="F2763" s="94">
        <f>SUMIFS('Details local delivery'!M:M,'Details local delivery'!G:G,'RECAP Delivery Plan '!A2763)</f>
        <v>0</v>
      </c>
      <c r="G2763" s="94" t="e">
        <f>VLOOKUP(A2763,'Details local delivery'!B:J,9,0)</f>
        <v>#N/A</v>
      </c>
      <c r="H2763" s="95">
        <f>SUMIFS('Details local delivery'!K:K,'Details local delivery'!G:G,'RECAP Delivery Plan '!A2763)</f>
        <v>0</v>
      </c>
      <c r="I2763" s="96">
        <f>SUMIFS('Details local delivery'!Y:Y,'Details local delivery'!B:B,A:A)</f>
        <v>0</v>
      </c>
      <c r="J2763" s="97" t="e">
        <f>AVERAGEIFS('Details local delivery'!W:W,'Details local delivery'!B:B,A2763)</f>
        <v>#DIV/0!</v>
      </c>
      <c r="K2763" s="96">
        <f>_xlfn.MAXIFS('Details local delivery'!Z:Z,'Details local delivery'!B:B,A2763)</f>
        <v>0</v>
      </c>
      <c r="L2763" s="96">
        <f>_xlfn.MAXIFS('Details local delivery'!AA:AA,'Details local delivery'!B:B,A2763)</f>
        <v>0</v>
      </c>
      <c r="M2763" s="96">
        <f>_xlfn.MAXIFS('Details local delivery'!AB:AB,'Details local delivery'!B:B,A2763)</f>
        <v>0</v>
      </c>
      <c r="N2763" s="104" t="e">
        <f t="shared" si="400"/>
        <v>#N/A</v>
      </c>
      <c r="O2763" s="104" t="e">
        <f t="shared" si="401"/>
        <v>#N/A</v>
      </c>
      <c r="P2763" s="99">
        <f t="shared" si="402"/>
        <v>0</v>
      </c>
      <c r="Q2763" s="100">
        <f t="shared" si="403"/>
        <v>0</v>
      </c>
      <c r="R2763" s="105" t="e">
        <f t="shared" si="404"/>
        <v>#DIV/0!</v>
      </c>
      <c r="S2763" s="101" t="e">
        <f t="shared" si="405"/>
        <v>#N/A</v>
      </c>
      <c r="T2763" s="102"/>
      <c r="U2763" s="107"/>
      <c r="V2763" s="5"/>
    </row>
    <row r="2764" spans="1:22" ht="15.6" hidden="1" x14ac:dyDescent="0.3">
      <c r="A2764" s="18"/>
      <c r="B2764" s="92" t="str">
        <f>+IFERROR(VLOOKUP(A2764,'Details local delivery'!B:C,2,0),"-")</f>
        <v>-</v>
      </c>
      <c r="C2764" s="93" t="str">
        <f t="shared" si="399"/>
        <v>-</v>
      </c>
      <c r="D2764" s="94" t="str">
        <f>+IFERROR(VLOOKUP(A2764,'Details local delivery'!B:E,4,0),"-")</f>
        <v>-</v>
      </c>
      <c r="E2764" s="94" t="e">
        <f>VLOOKUP(A2764,'Details local delivery'!B:L,11,0)</f>
        <v>#N/A</v>
      </c>
      <c r="F2764" s="94">
        <f>SUMIFS('Details local delivery'!M:M,'Details local delivery'!G:G,'RECAP Delivery Plan '!A2764)</f>
        <v>0</v>
      </c>
      <c r="G2764" s="94" t="e">
        <f>VLOOKUP(A2764,'Details local delivery'!B:J,9,0)</f>
        <v>#N/A</v>
      </c>
      <c r="H2764" s="95">
        <f>SUMIFS('Details local delivery'!K:K,'Details local delivery'!G:G,'RECAP Delivery Plan '!A2764)</f>
        <v>0</v>
      </c>
      <c r="I2764" s="96">
        <f>SUMIFS('Details local delivery'!Y:Y,'Details local delivery'!B:B,A:A)</f>
        <v>0</v>
      </c>
      <c r="J2764" s="97" t="e">
        <f>AVERAGEIFS('Details local delivery'!W:W,'Details local delivery'!B:B,A2764)</f>
        <v>#DIV/0!</v>
      </c>
      <c r="K2764" s="96">
        <f>_xlfn.MAXIFS('Details local delivery'!Z:Z,'Details local delivery'!B:B,A2764)</f>
        <v>0</v>
      </c>
      <c r="L2764" s="96">
        <f>_xlfn.MAXIFS('Details local delivery'!AA:AA,'Details local delivery'!B:B,A2764)</f>
        <v>0</v>
      </c>
      <c r="M2764" s="96">
        <f>_xlfn.MAXIFS('Details local delivery'!AB:AB,'Details local delivery'!B:B,A2764)</f>
        <v>0</v>
      </c>
      <c r="N2764" s="104" t="e">
        <f t="shared" si="400"/>
        <v>#N/A</v>
      </c>
      <c r="O2764" s="104" t="e">
        <f t="shared" si="401"/>
        <v>#N/A</v>
      </c>
      <c r="P2764" s="99">
        <f t="shared" si="402"/>
        <v>0</v>
      </c>
      <c r="Q2764" s="100">
        <f t="shared" si="403"/>
        <v>0</v>
      </c>
      <c r="R2764" s="105" t="e">
        <f t="shared" si="404"/>
        <v>#DIV/0!</v>
      </c>
      <c r="S2764" s="101" t="e">
        <f t="shared" si="405"/>
        <v>#N/A</v>
      </c>
      <c r="T2764" s="102"/>
      <c r="U2764" s="107"/>
      <c r="V2764" s="5"/>
    </row>
    <row r="2765" spans="1:22" ht="15.6" hidden="1" x14ac:dyDescent="0.3">
      <c r="A2765" s="18"/>
      <c r="B2765" s="92" t="str">
        <f>+IFERROR(VLOOKUP(A2765,'Details local delivery'!B:C,2,0),"-")</f>
        <v>-</v>
      </c>
      <c r="C2765" s="93" t="str">
        <f t="shared" si="399"/>
        <v>-</v>
      </c>
      <c r="D2765" s="94" t="str">
        <f>+IFERROR(VLOOKUP(A2765,'Details local delivery'!B:E,4,0),"-")</f>
        <v>-</v>
      </c>
      <c r="E2765" s="94">
        <v>14</v>
      </c>
      <c r="F2765" s="94">
        <f>SUMIFS('Details local delivery'!M:M,'Details local delivery'!G:G,'RECAP Delivery Plan '!A2765)</f>
        <v>0</v>
      </c>
      <c r="G2765" s="94" t="e">
        <f>VLOOKUP(A2765,'Details local delivery'!B:J,9,0)</f>
        <v>#N/A</v>
      </c>
      <c r="H2765" s="95">
        <f>SUMIFS('Details local delivery'!K:K,'Details local delivery'!G:G,'RECAP Delivery Plan '!A2765)</f>
        <v>0</v>
      </c>
      <c r="I2765" s="96">
        <f>SUMIFS('Details local delivery'!Y:Y,'Details local delivery'!B:B,A:A)</f>
        <v>0</v>
      </c>
      <c r="J2765" s="97" t="e">
        <f>AVERAGEIFS('Details local delivery'!W:W,'Details local delivery'!B:B,A2765)</f>
        <v>#DIV/0!</v>
      </c>
      <c r="K2765" s="96">
        <f>_xlfn.MAXIFS('Details local delivery'!Z:Z,'Details local delivery'!B:B,A2765)</f>
        <v>0</v>
      </c>
      <c r="L2765" s="96">
        <f>_xlfn.MAXIFS('Details local delivery'!AA:AA,'Details local delivery'!B:B,A2765)</f>
        <v>0</v>
      </c>
      <c r="M2765" s="96">
        <f>_xlfn.MAXIFS('Details local delivery'!AB:AB,'Details local delivery'!B:B,A2765)</f>
        <v>0</v>
      </c>
      <c r="N2765" s="104">
        <f t="shared" si="400"/>
        <v>0</v>
      </c>
      <c r="O2765" s="104" t="e">
        <f t="shared" si="401"/>
        <v>#N/A</v>
      </c>
      <c r="P2765" s="99">
        <f t="shared" si="402"/>
        <v>0</v>
      </c>
      <c r="Q2765" s="100">
        <f t="shared" si="403"/>
        <v>0</v>
      </c>
      <c r="R2765" s="105" t="e">
        <f t="shared" si="404"/>
        <v>#DIV/0!</v>
      </c>
      <c r="S2765" s="101" t="e">
        <f t="shared" si="405"/>
        <v>#N/A</v>
      </c>
      <c r="T2765" s="102"/>
      <c r="U2765" s="107"/>
      <c r="V2765" s="5"/>
    </row>
    <row r="2766" spans="1:22" ht="15.6" hidden="1" x14ac:dyDescent="0.3">
      <c r="A2766" s="18"/>
      <c r="B2766" s="92" t="str">
        <f>+IFERROR(VLOOKUP(A2766,'Details local delivery'!B:C,2,0),"-")</f>
        <v>-</v>
      </c>
      <c r="C2766" s="93" t="str">
        <f t="shared" si="399"/>
        <v>-</v>
      </c>
      <c r="D2766" s="94" t="str">
        <f>+IFERROR(VLOOKUP(A2766,'Details local delivery'!B:E,4,0),"-")</f>
        <v>-</v>
      </c>
      <c r="E2766" s="94" t="e">
        <f>VLOOKUP(A2766,'Details local delivery'!B:L,11,0)</f>
        <v>#N/A</v>
      </c>
      <c r="F2766" s="94">
        <f>SUMIFS('Details local delivery'!M:M,'Details local delivery'!G:G,'RECAP Delivery Plan '!A2766)</f>
        <v>0</v>
      </c>
      <c r="G2766" s="94" t="e">
        <f>VLOOKUP(A2766,'Details local delivery'!B:J,9,0)</f>
        <v>#N/A</v>
      </c>
      <c r="H2766" s="95">
        <f>SUMIFS('Details local delivery'!K:K,'Details local delivery'!G:G,'RECAP Delivery Plan '!A2766)</f>
        <v>0</v>
      </c>
      <c r="I2766" s="96">
        <f>SUMIFS('Details local delivery'!Y:Y,'Details local delivery'!B:B,A:A)</f>
        <v>0</v>
      </c>
      <c r="J2766" s="97" t="e">
        <f>AVERAGEIFS('Details local delivery'!W:W,'Details local delivery'!B:B,A2766)</f>
        <v>#DIV/0!</v>
      </c>
      <c r="K2766" s="96">
        <f>_xlfn.MAXIFS('Details local delivery'!Z:Z,'Details local delivery'!B:B,A2766)</f>
        <v>0</v>
      </c>
      <c r="L2766" s="96">
        <f>_xlfn.MAXIFS('Details local delivery'!AA:AA,'Details local delivery'!B:B,A2766)</f>
        <v>0</v>
      </c>
      <c r="M2766" s="96">
        <f>_xlfn.MAXIFS('Details local delivery'!AB:AB,'Details local delivery'!B:B,A2766)</f>
        <v>0</v>
      </c>
      <c r="N2766" s="104" t="e">
        <f t="shared" si="400"/>
        <v>#N/A</v>
      </c>
      <c r="O2766" s="104" t="e">
        <f t="shared" si="401"/>
        <v>#N/A</v>
      </c>
      <c r="P2766" s="99">
        <f t="shared" si="402"/>
        <v>0</v>
      </c>
      <c r="Q2766" s="100">
        <f t="shared" si="403"/>
        <v>0</v>
      </c>
      <c r="R2766" s="105" t="e">
        <f t="shared" si="404"/>
        <v>#DIV/0!</v>
      </c>
      <c r="S2766" s="101" t="e">
        <f t="shared" si="405"/>
        <v>#N/A</v>
      </c>
      <c r="T2766" s="102"/>
      <c r="U2766" s="107"/>
      <c r="V2766" s="5"/>
    </row>
    <row r="2767" spans="1:22" ht="15.6" hidden="1" x14ac:dyDescent="0.3">
      <c r="A2767" s="18"/>
      <c r="B2767" s="92" t="str">
        <f>+IFERROR(VLOOKUP(A2767,'Details local delivery'!B:C,2,0),"-")</f>
        <v>-</v>
      </c>
      <c r="C2767" s="93" t="str">
        <f t="shared" si="399"/>
        <v>-</v>
      </c>
      <c r="D2767" s="94" t="str">
        <f>+IFERROR(VLOOKUP(A2767,'Details local delivery'!B:E,4,0),"-")</f>
        <v>-</v>
      </c>
      <c r="E2767" s="94" t="e">
        <f>VLOOKUP(A2767,'Details local delivery'!B:L,11,0)</f>
        <v>#N/A</v>
      </c>
      <c r="F2767" s="94">
        <f>SUMIFS('Details local delivery'!M:M,'Details local delivery'!G:G,'RECAP Delivery Plan '!A2767)</f>
        <v>0</v>
      </c>
      <c r="G2767" s="94" t="e">
        <f>VLOOKUP(A2767,'Details local delivery'!B:J,9,0)</f>
        <v>#N/A</v>
      </c>
      <c r="H2767" s="95">
        <f>SUMIFS('Details local delivery'!K:K,'Details local delivery'!G:G,'RECAP Delivery Plan '!A2767)</f>
        <v>0</v>
      </c>
      <c r="I2767" s="96">
        <f>SUMIFS('Details local delivery'!Y:Y,'Details local delivery'!B:B,A:A)</f>
        <v>0</v>
      </c>
      <c r="J2767" s="97" t="e">
        <f>AVERAGEIFS('Details local delivery'!W:W,'Details local delivery'!B:B,A2767)</f>
        <v>#DIV/0!</v>
      </c>
      <c r="K2767" s="96">
        <f>_xlfn.MAXIFS('Details local delivery'!Z:Z,'Details local delivery'!B:B,A2767)</f>
        <v>0</v>
      </c>
      <c r="L2767" s="96">
        <f>_xlfn.MAXIFS('Details local delivery'!AA:AA,'Details local delivery'!B:B,A2767)</f>
        <v>0</v>
      </c>
      <c r="M2767" s="96">
        <f>_xlfn.MAXIFS('Details local delivery'!AB:AB,'Details local delivery'!B:B,A2767)</f>
        <v>0</v>
      </c>
      <c r="N2767" s="104" t="e">
        <f t="shared" si="400"/>
        <v>#N/A</v>
      </c>
      <c r="O2767" s="104" t="e">
        <f t="shared" si="401"/>
        <v>#N/A</v>
      </c>
      <c r="P2767" s="99">
        <f t="shared" si="402"/>
        <v>0</v>
      </c>
      <c r="Q2767" s="100">
        <f t="shared" si="403"/>
        <v>0</v>
      </c>
      <c r="R2767" s="105" t="e">
        <f t="shared" si="404"/>
        <v>#DIV/0!</v>
      </c>
      <c r="S2767" s="101" t="e">
        <f t="shared" si="405"/>
        <v>#N/A</v>
      </c>
      <c r="T2767" s="102"/>
      <c r="U2767" s="107"/>
      <c r="V2767" s="5"/>
    </row>
    <row r="2768" spans="1:22" ht="15.6" hidden="1" x14ac:dyDescent="0.3">
      <c r="A2768" s="18"/>
      <c r="B2768" s="92" t="str">
        <f>+IFERROR(VLOOKUP(A2768,'Details local delivery'!B:C,2,0),"-")</f>
        <v>-</v>
      </c>
      <c r="C2768" s="93" t="str">
        <f t="shared" si="399"/>
        <v>-</v>
      </c>
      <c r="D2768" s="94" t="str">
        <f>+IFERROR(VLOOKUP(A2768,'Details local delivery'!B:E,4,0),"-")</f>
        <v>-</v>
      </c>
      <c r="E2768" s="94" t="e">
        <f>VLOOKUP(A2768,'Details local delivery'!B:L,11,0)</f>
        <v>#N/A</v>
      </c>
      <c r="F2768" s="94">
        <f>SUMIFS('Details local delivery'!M:M,'Details local delivery'!G:G,'RECAP Delivery Plan '!A2768)</f>
        <v>0</v>
      </c>
      <c r="G2768" s="94" t="e">
        <f>VLOOKUP(A2768,'Details local delivery'!B:J,9,0)</f>
        <v>#N/A</v>
      </c>
      <c r="H2768" s="95">
        <f>SUMIFS('Details local delivery'!K:K,'Details local delivery'!G:G,'RECAP Delivery Plan '!A2768)</f>
        <v>0</v>
      </c>
      <c r="I2768" s="96">
        <f>SUMIFS('Details local delivery'!Y:Y,'Details local delivery'!B:B,A:A)</f>
        <v>0</v>
      </c>
      <c r="J2768" s="97" t="e">
        <f>AVERAGEIFS('Details local delivery'!W:W,'Details local delivery'!B:B,A2768)</f>
        <v>#DIV/0!</v>
      </c>
      <c r="K2768" s="96">
        <f>_xlfn.MAXIFS('Details local delivery'!Z:Z,'Details local delivery'!B:B,A2768)</f>
        <v>0</v>
      </c>
      <c r="L2768" s="96">
        <f>_xlfn.MAXIFS('Details local delivery'!AA:AA,'Details local delivery'!B:B,A2768)</f>
        <v>0</v>
      </c>
      <c r="M2768" s="96">
        <f>_xlfn.MAXIFS('Details local delivery'!AB:AB,'Details local delivery'!B:B,A2768)</f>
        <v>0</v>
      </c>
      <c r="N2768" s="104" t="e">
        <f t="shared" si="400"/>
        <v>#N/A</v>
      </c>
      <c r="O2768" s="104" t="e">
        <f t="shared" si="401"/>
        <v>#N/A</v>
      </c>
      <c r="P2768" s="99">
        <f t="shared" si="402"/>
        <v>0</v>
      </c>
      <c r="Q2768" s="100">
        <f t="shared" si="403"/>
        <v>0</v>
      </c>
      <c r="R2768" s="105" t="e">
        <f t="shared" si="404"/>
        <v>#DIV/0!</v>
      </c>
      <c r="S2768" s="101" t="e">
        <f t="shared" si="405"/>
        <v>#N/A</v>
      </c>
      <c r="T2768" s="102"/>
      <c r="U2768" s="107"/>
      <c r="V2768" s="5"/>
    </row>
    <row r="2769" spans="1:22" ht="15.6" hidden="1" x14ac:dyDescent="0.3">
      <c r="A2769" s="18"/>
      <c r="B2769" s="92" t="str">
        <f>+IFERROR(VLOOKUP(A2769,'Details local delivery'!B:C,2,0),"-")</f>
        <v>-</v>
      </c>
      <c r="C2769" s="93" t="str">
        <f t="shared" si="399"/>
        <v>-</v>
      </c>
      <c r="D2769" s="94" t="str">
        <f>+IFERROR(VLOOKUP(A2769,'Details local delivery'!B:E,4,0),"-")</f>
        <v>-</v>
      </c>
      <c r="E2769" s="94" t="e">
        <f>VLOOKUP(A2769,'Details local delivery'!B:L,11,0)</f>
        <v>#N/A</v>
      </c>
      <c r="F2769" s="94">
        <f>SUMIFS('Details local delivery'!M:M,'Details local delivery'!G:G,'RECAP Delivery Plan '!A2769)</f>
        <v>0</v>
      </c>
      <c r="G2769" s="94" t="e">
        <f>VLOOKUP(A2769,'Details local delivery'!B:J,9,0)</f>
        <v>#N/A</v>
      </c>
      <c r="H2769" s="95">
        <f>SUMIFS('Details local delivery'!K:K,'Details local delivery'!G:G,'RECAP Delivery Plan '!A2769)</f>
        <v>0</v>
      </c>
      <c r="I2769" s="96">
        <f>SUMIFS('Details local delivery'!Y:Y,'Details local delivery'!B:B,A:A)</f>
        <v>0</v>
      </c>
      <c r="J2769" s="97" t="e">
        <f>AVERAGEIFS('Details local delivery'!W:W,'Details local delivery'!B:B,A2769)</f>
        <v>#DIV/0!</v>
      </c>
      <c r="K2769" s="96">
        <f>_xlfn.MAXIFS('Details local delivery'!Z:Z,'Details local delivery'!B:B,A2769)</f>
        <v>0</v>
      </c>
      <c r="L2769" s="96">
        <f>_xlfn.MAXIFS('Details local delivery'!AA:AA,'Details local delivery'!B:B,A2769)</f>
        <v>0</v>
      </c>
      <c r="M2769" s="96">
        <f>_xlfn.MAXIFS('Details local delivery'!AB:AB,'Details local delivery'!B:B,A2769)</f>
        <v>0</v>
      </c>
      <c r="N2769" s="104" t="e">
        <f t="shared" si="400"/>
        <v>#N/A</v>
      </c>
      <c r="O2769" s="104" t="e">
        <f t="shared" si="401"/>
        <v>#N/A</v>
      </c>
      <c r="P2769" s="99">
        <f t="shared" si="402"/>
        <v>0</v>
      </c>
      <c r="Q2769" s="100">
        <f t="shared" si="403"/>
        <v>0</v>
      </c>
      <c r="R2769" s="105" t="e">
        <f t="shared" si="404"/>
        <v>#DIV/0!</v>
      </c>
      <c r="S2769" s="101" t="e">
        <f t="shared" si="405"/>
        <v>#N/A</v>
      </c>
      <c r="T2769" s="102"/>
      <c r="U2769" s="107"/>
      <c r="V2769" s="5"/>
    </row>
    <row r="2770" spans="1:22" ht="15.6" hidden="1" x14ac:dyDescent="0.3">
      <c r="A2770" s="18"/>
      <c r="B2770" s="92" t="str">
        <f>+IFERROR(VLOOKUP(A2770,'Details local delivery'!B:C,2,0),"-")</f>
        <v>-</v>
      </c>
      <c r="C2770" s="93" t="str">
        <f t="shared" si="399"/>
        <v>-</v>
      </c>
      <c r="D2770" s="94" t="str">
        <f>+IFERROR(VLOOKUP(A2770,'Details local delivery'!B:E,4,0),"-")</f>
        <v>-</v>
      </c>
      <c r="E2770" s="94" t="e">
        <f>VLOOKUP(A2770,'Details local delivery'!B:L,11,0)</f>
        <v>#N/A</v>
      </c>
      <c r="F2770" s="94">
        <f>SUMIFS('Details local delivery'!M:M,'Details local delivery'!G:G,'RECAP Delivery Plan '!A2770)</f>
        <v>0</v>
      </c>
      <c r="G2770" s="94" t="e">
        <f>VLOOKUP(A2770,'Details local delivery'!B:J,9,0)</f>
        <v>#N/A</v>
      </c>
      <c r="H2770" s="95">
        <f>SUMIFS('Details local delivery'!K:K,'Details local delivery'!G:G,'RECAP Delivery Plan '!A2770)</f>
        <v>0</v>
      </c>
      <c r="I2770" s="96">
        <f>SUMIFS('Details local delivery'!Y:Y,'Details local delivery'!B:B,A:A)</f>
        <v>0</v>
      </c>
      <c r="J2770" s="97" t="e">
        <f>AVERAGEIFS('Details local delivery'!W:W,'Details local delivery'!B:B,A2770)</f>
        <v>#DIV/0!</v>
      </c>
      <c r="K2770" s="96">
        <f>_xlfn.MAXIFS('Details local delivery'!Z:Z,'Details local delivery'!B:B,A2770)</f>
        <v>0</v>
      </c>
      <c r="L2770" s="96">
        <f>_xlfn.MAXIFS('Details local delivery'!AA:AA,'Details local delivery'!B:B,A2770)</f>
        <v>0</v>
      </c>
      <c r="M2770" s="96">
        <f>_xlfn.MAXIFS('Details local delivery'!AB:AB,'Details local delivery'!B:B,A2770)</f>
        <v>0</v>
      </c>
      <c r="N2770" s="104" t="e">
        <f t="shared" si="400"/>
        <v>#N/A</v>
      </c>
      <c r="O2770" s="104" t="e">
        <f t="shared" si="401"/>
        <v>#N/A</v>
      </c>
      <c r="P2770" s="99">
        <f t="shared" si="402"/>
        <v>0</v>
      </c>
      <c r="Q2770" s="100">
        <f t="shared" si="403"/>
        <v>0</v>
      </c>
      <c r="R2770" s="105" t="e">
        <f t="shared" si="404"/>
        <v>#DIV/0!</v>
      </c>
      <c r="S2770" s="101" t="e">
        <f t="shared" si="405"/>
        <v>#N/A</v>
      </c>
      <c r="T2770" s="102"/>
      <c r="U2770" s="107"/>
      <c r="V2770" s="5"/>
    </row>
    <row r="2771" spans="1:22" ht="15.6" hidden="1" x14ac:dyDescent="0.3">
      <c r="A2771" s="18"/>
      <c r="B2771" s="92" t="str">
        <f>+IFERROR(VLOOKUP(A2771,'Details local delivery'!B:C,2,0),"-")</f>
        <v>-</v>
      </c>
      <c r="C2771" s="93" t="str">
        <f t="shared" si="399"/>
        <v>-</v>
      </c>
      <c r="D2771" s="94" t="str">
        <f>+IFERROR(VLOOKUP(A2771,'Details local delivery'!B:E,4,0),"-")</f>
        <v>-</v>
      </c>
      <c r="E2771" s="94" t="e">
        <f>VLOOKUP(A2771,'Details local delivery'!B:L,11,0)</f>
        <v>#N/A</v>
      </c>
      <c r="F2771" s="94">
        <f>SUMIFS('Details local delivery'!M:M,'Details local delivery'!G:G,'RECAP Delivery Plan '!A2771)</f>
        <v>0</v>
      </c>
      <c r="G2771" s="94" t="e">
        <f>VLOOKUP(A2771,'Details local delivery'!B:J,9,0)</f>
        <v>#N/A</v>
      </c>
      <c r="H2771" s="95">
        <f>SUMIFS('Details local delivery'!K:K,'Details local delivery'!G:G,'RECAP Delivery Plan '!A2771)</f>
        <v>0</v>
      </c>
      <c r="I2771" s="96">
        <f>SUMIFS('Details local delivery'!Y:Y,'Details local delivery'!B:B,A:A)</f>
        <v>0</v>
      </c>
      <c r="J2771" s="97" t="e">
        <f>AVERAGEIFS('Details local delivery'!W:W,'Details local delivery'!B:B,A2771)</f>
        <v>#DIV/0!</v>
      </c>
      <c r="K2771" s="96">
        <f>_xlfn.MAXIFS('Details local delivery'!Z:Z,'Details local delivery'!B:B,A2771)</f>
        <v>0</v>
      </c>
      <c r="L2771" s="96">
        <f>_xlfn.MAXIFS('Details local delivery'!AA:AA,'Details local delivery'!B:B,A2771)</f>
        <v>0</v>
      </c>
      <c r="M2771" s="96">
        <f>_xlfn.MAXIFS('Details local delivery'!AB:AB,'Details local delivery'!B:B,A2771)</f>
        <v>0</v>
      </c>
      <c r="N2771" s="104" t="e">
        <f t="shared" si="400"/>
        <v>#N/A</v>
      </c>
      <c r="O2771" s="104" t="e">
        <f t="shared" si="401"/>
        <v>#N/A</v>
      </c>
      <c r="P2771" s="99">
        <f t="shared" si="402"/>
        <v>0</v>
      </c>
      <c r="Q2771" s="100">
        <f t="shared" si="403"/>
        <v>0</v>
      </c>
      <c r="R2771" s="105" t="e">
        <f t="shared" si="404"/>
        <v>#DIV/0!</v>
      </c>
      <c r="S2771" s="101" t="e">
        <f t="shared" si="405"/>
        <v>#N/A</v>
      </c>
      <c r="T2771" s="102"/>
      <c r="U2771" s="107"/>
      <c r="V2771" s="5"/>
    </row>
    <row r="2772" spans="1:22" ht="15.6" hidden="1" x14ac:dyDescent="0.3">
      <c r="A2772" s="18"/>
      <c r="B2772" s="92" t="str">
        <f>+IFERROR(VLOOKUP(A2772,'Details local delivery'!B:C,2,0),"-")</f>
        <v>-</v>
      </c>
      <c r="C2772" s="93" t="str">
        <f t="shared" si="399"/>
        <v>-</v>
      </c>
      <c r="D2772" s="94" t="str">
        <f>+IFERROR(VLOOKUP(A2772,'Details local delivery'!B:E,4,0),"-")</f>
        <v>-</v>
      </c>
      <c r="E2772" s="94" t="e">
        <f>VLOOKUP(A2772,'Details local delivery'!B:L,11,0)</f>
        <v>#N/A</v>
      </c>
      <c r="F2772" s="94">
        <f>SUMIFS('Details local delivery'!M:M,'Details local delivery'!G:G,'RECAP Delivery Plan '!A2772)</f>
        <v>0</v>
      </c>
      <c r="G2772" s="94" t="e">
        <f>VLOOKUP(A2772,'Details local delivery'!B:J,9,0)</f>
        <v>#N/A</v>
      </c>
      <c r="H2772" s="95">
        <f>SUMIFS('Details local delivery'!K:K,'Details local delivery'!G:G,'RECAP Delivery Plan '!A2772)</f>
        <v>0</v>
      </c>
      <c r="I2772" s="96">
        <f>SUMIFS('Details local delivery'!Y:Y,'Details local delivery'!B:B,A:A)</f>
        <v>0</v>
      </c>
      <c r="J2772" s="97" t="e">
        <f>AVERAGEIFS('Details local delivery'!W:W,'Details local delivery'!B:B,A2772)</f>
        <v>#DIV/0!</v>
      </c>
      <c r="K2772" s="96">
        <f>_xlfn.MAXIFS('Details local delivery'!Z:Z,'Details local delivery'!B:B,A2772)</f>
        <v>0</v>
      </c>
      <c r="L2772" s="96">
        <f>_xlfn.MAXIFS('Details local delivery'!AA:AA,'Details local delivery'!B:B,A2772)</f>
        <v>0</v>
      </c>
      <c r="M2772" s="96">
        <f>_xlfn.MAXIFS('Details local delivery'!AB:AB,'Details local delivery'!B:B,A2772)</f>
        <v>0</v>
      </c>
      <c r="N2772" s="104" t="e">
        <f t="shared" si="400"/>
        <v>#N/A</v>
      </c>
      <c r="O2772" s="104" t="e">
        <f t="shared" si="401"/>
        <v>#N/A</v>
      </c>
      <c r="P2772" s="99">
        <f t="shared" si="402"/>
        <v>0</v>
      </c>
      <c r="Q2772" s="100">
        <f t="shared" si="403"/>
        <v>0</v>
      </c>
      <c r="R2772" s="105" t="e">
        <f t="shared" si="404"/>
        <v>#DIV/0!</v>
      </c>
      <c r="S2772" s="101" t="e">
        <f t="shared" si="405"/>
        <v>#N/A</v>
      </c>
      <c r="T2772" s="102"/>
      <c r="U2772" s="107"/>
      <c r="V2772" s="5"/>
    </row>
    <row r="2773" spans="1:22" ht="15.6" hidden="1" x14ac:dyDescent="0.3">
      <c r="A2773" s="18"/>
      <c r="B2773" s="92" t="str">
        <f>+IFERROR(VLOOKUP(A2773,'Details local delivery'!B:C,2,0),"-")</f>
        <v>-</v>
      </c>
      <c r="C2773" s="93" t="str">
        <f t="shared" si="399"/>
        <v>-</v>
      </c>
      <c r="D2773" s="94" t="str">
        <f>+IFERROR(VLOOKUP(A2773,'Details local delivery'!B:E,4,0),"-")</f>
        <v>-</v>
      </c>
      <c r="E2773" s="94" t="e">
        <f>VLOOKUP(A2773,'Details local delivery'!B:L,11,0)</f>
        <v>#N/A</v>
      </c>
      <c r="F2773" s="94">
        <f>SUMIFS('Details local delivery'!M:M,'Details local delivery'!G:G,'RECAP Delivery Plan '!A2773)</f>
        <v>0</v>
      </c>
      <c r="G2773" s="94" t="e">
        <f>VLOOKUP(A2773,'Details local delivery'!B:J,9,0)</f>
        <v>#N/A</v>
      </c>
      <c r="H2773" s="95">
        <f>SUMIFS('Details local delivery'!K:K,'Details local delivery'!G:G,'RECAP Delivery Plan '!A2773)</f>
        <v>0</v>
      </c>
      <c r="I2773" s="96">
        <f>SUMIFS('Details local delivery'!Y:Y,'Details local delivery'!B:B,A:A)</f>
        <v>0</v>
      </c>
      <c r="J2773" s="97" t="e">
        <f>AVERAGEIFS('Details local delivery'!W:W,'Details local delivery'!B:B,A2773)</f>
        <v>#DIV/0!</v>
      </c>
      <c r="K2773" s="96">
        <f>_xlfn.MAXIFS('Details local delivery'!Z:Z,'Details local delivery'!B:B,A2773)</f>
        <v>0</v>
      </c>
      <c r="L2773" s="96">
        <f>_xlfn.MAXIFS('Details local delivery'!AA:AA,'Details local delivery'!B:B,A2773)</f>
        <v>0</v>
      </c>
      <c r="M2773" s="96">
        <f>_xlfn.MAXIFS('Details local delivery'!AB:AB,'Details local delivery'!B:B,A2773)</f>
        <v>0</v>
      </c>
      <c r="N2773" s="104" t="e">
        <f t="shared" si="400"/>
        <v>#N/A</v>
      </c>
      <c r="O2773" s="104" t="e">
        <f t="shared" si="401"/>
        <v>#N/A</v>
      </c>
      <c r="P2773" s="99">
        <f t="shared" si="402"/>
        <v>0</v>
      </c>
      <c r="Q2773" s="100">
        <f t="shared" si="403"/>
        <v>0</v>
      </c>
      <c r="R2773" s="105" t="e">
        <f t="shared" si="404"/>
        <v>#DIV/0!</v>
      </c>
      <c r="S2773" s="101" t="e">
        <f t="shared" si="405"/>
        <v>#N/A</v>
      </c>
      <c r="T2773" s="102"/>
      <c r="U2773" s="107"/>
      <c r="V2773" s="5"/>
    </row>
    <row r="2774" spans="1:22" ht="15.6" hidden="1" x14ac:dyDescent="0.3">
      <c r="A2774" s="18"/>
      <c r="B2774" s="92" t="str">
        <f>+IFERROR(VLOOKUP(A2774,'Details local delivery'!B:C,2,0),"-")</f>
        <v>-</v>
      </c>
      <c r="C2774" s="93" t="str">
        <f t="shared" si="399"/>
        <v>-</v>
      </c>
      <c r="D2774" s="94" t="str">
        <f>+IFERROR(VLOOKUP(A2774,'Details local delivery'!B:E,4,0),"-")</f>
        <v>-</v>
      </c>
      <c r="E2774" s="94" t="e">
        <f>VLOOKUP(A2774,'Details local delivery'!B:L,11,0)</f>
        <v>#N/A</v>
      </c>
      <c r="F2774" s="94">
        <f>SUMIFS('Details local delivery'!M:M,'Details local delivery'!G:G,'RECAP Delivery Plan '!A2774)</f>
        <v>0</v>
      </c>
      <c r="G2774" s="94" t="e">
        <f>VLOOKUP(A2774,'Details local delivery'!B:J,9,0)</f>
        <v>#N/A</v>
      </c>
      <c r="H2774" s="95">
        <f>SUMIFS('Details local delivery'!K:K,'Details local delivery'!G:G,'RECAP Delivery Plan '!A2774)</f>
        <v>0</v>
      </c>
      <c r="I2774" s="96">
        <f>SUMIFS('Details local delivery'!Y:Y,'Details local delivery'!B:B,A:A)</f>
        <v>0</v>
      </c>
      <c r="J2774" s="97" t="e">
        <f>AVERAGEIFS('Details local delivery'!W:W,'Details local delivery'!B:B,A2774)</f>
        <v>#DIV/0!</v>
      </c>
      <c r="K2774" s="96">
        <f>_xlfn.MAXIFS('Details local delivery'!Z:Z,'Details local delivery'!B:B,A2774)</f>
        <v>0</v>
      </c>
      <c r="L2774" s="96">
        <f>_xlfn.MAXIFS('Details local delivery'!AA:AA,'Details local delivery'!B:B,A2774)</f>
        <v>0</v>
      </c>
      <c r="M2774" s="96">
        <f>_xlfn.MAXIFS('Details local delivery'!AB:AB,'Details local delivery'!B:B,A2774)</f>
        <v>0</v>
      </c>
      <c r="N2774" s="104" t="e">
        <f t="shared" si="400"/>
        <v>#N/A</v>
      </c>
      <c r="O2774" s="104" t="e">
        <f t="shared" si="401"/>
        <v>#N/A</v>
      </c>
      <c r="P2774" s="99">
        <f t="shared" si="402"/>
        <v>0</v>
      </c>
      <c r="Q2774" s="100">
        <f t="shared" si="403"/>
        <v>0</v>
      </c>
      <c r="R2774" s="105" t="e">
        <f t="shared" si="404"/>
        <v>#DIV/0!</v>
      </c>
      <c r="S2774" s="101" t="e">
        <f t="shared" si="405"/>
        <v>#N/A</v>
      </c>
      <c r="T2774" s="102"/>
      <c r="U2774" s="107"/>
      <c r="V2774" s="5"/>
    </row>
    <row r="2775" spans="1:22" ht="15.6" hidden="1" x14ac:dyDescent="0.3">
      <c r="A2775" s="18"/>
      <c r="B2775" s="92" t="str">
        <f>+IFERROR(VLOOKUP(A2775,'Details local delivery'!B:C,2,0),"-")</f>
        <v>-</v>
      </c>
      <c r="C2775" s="93" t="str">
        <f t="shared" si="399"/>
        <v>-</v>
      </c>
      <c r="D2775" s="94" t="str">
        <f>+IFERROR(VLOOKUP(A2775,'Details local delivery'!B:E,4,0),"-")</f>
        <v>-</v>
      </c>
      <c r="E2775" s="94" t="e">
        <f>VLOOKUP(A2775,'Details local delivery'!B:L,11,0)</f>
        <v>#N/A</v>
      </c>
      <c r="F2775" s="94">
        <f>SUMIFS('Details local delivery'!M:M,'Details local delivery'!G:G,'RECAP Delivery Plan '!A2775)</f>
        <v>0</v>
      </c>
      <c r="G2775" s="94" t="e">
        <f>VLOOKUP(A2775,'Details local delivery'!B:J,9,0)</f>
        <v>#N/A</v>
      </c>
      <c r="H2775" s="95">
        <f>SUMIFS('Details local delivery'!K:K,'Details local delivery'!G:G,'RECAP Delivery Plan '!A2775)</f>
        <v>0</v>
      </c>
      <c r="I2775" s="96">
        <f>SUMIFS('Details local delivery'!Y:Y,'Details local delivery'!B:B,A:A)</f>
        <v>0</v>
      </c>
      <c r="J2775" s="97" t="e">
        <f>AVERAGEIFS('Details local delivery'!W:W,'Details local delivery'!B:B,A2775)</f>
        <v>#DIV/0!</v>
      </c>
      <c r="K2775" s="96">
        <f>_xlfn.MAXIFS('Details local delivery'!Z:Z,'Details local delivery'!B:B,A2775)</f>
        <v>0</v>
      </c>
      <c r="L2775" s="96">
        <f>_xlfn.MAXIFS('Details local delivery'!AA:AA,'Details local delivery'!B:B,A2775)</f>
        <v>0</v>
      </c>
      <c r="M2775" s="96">
        <f>_xlfn.MAXIFS('Details local delivery'!AB:AB,'Details local delivery'!B:B,A2775)</f>
        <v>0</v>
      </c>
      <c r="N2775" s="104" t="e">
        <f t="shared" si="400"/>
        <v>#N/A</v>
      </c>
      <c r="O2775" s="104" t="e">
        <f t="shared" si="401"/>
        <v>#N/A</v>
      </c>
      <c r="P2775" s="99">
        <f t="shared" si="402"/>
        <v>0</v>
      </c>
      <c r="Q2775" s="100">
        <f t="shared" si="403"/>
        <v>0</v>
      </c>
      <c r="R2775" s="105" t="e">
        <f t="shared" si="404"/>
        <v>#DIV/0!</v>
      </c>
      <c r="S2775" s="101" t="e">
        <f t="shared" si="405"/>
        <v>#N/A</v>
      </c>
      <c r="T2775" s="102"/>
      <c r="U2775" s="107"/>
      <c r="V2775" s="5"/>
    </row>
    <row r="2776" spans="1:22" ht="15.6" hidden="1" x14ac:dyDescent="0.3">
      <c r="A2776" s="18"/>
      <c r="B2776" s="92" t="str">
        <f>+IFERROR(VLOOKUP(A2776,'Details local delivery'!B:C,2,0),"-")</f>
        <v>-</v>
      </c>
      <c r="C2776" s="93" t="str">
        <f t="shared" si="399"/>
        <v>-</v>
      </c>
      <c r="D2776" s="94" t="str">
        <f>+IFERROR(VLOOKUP(A2776,'Details local delivery'!B:E,4,0),"-")</f>
        <v>-</v>
      </c>
      <c r="E2776" s="94" t="e">
        <f>VLOOKUP(A2776,'Details local delivery'!B:L,11,0)</f>
        <v>#N/A</v>
      </c>
      <c r="F2776" s="94">
        <f>SUMIFS('Details local delivery'!M:M,'Details local delivery'!G:G,'RECAP Delivery Plan '!A2776)</f>
        <v>0</v>
      </c>
      <c r="G2776" s="94" t="e">
        <f>VLOOKUP(A2776,'Details local delivery'!B:J,9,0)</f>
        <v>#N/A</v>
      </c>
      <c r="H2776" s="95">
        <f>SUMIFS('Details local delivery'!K:K,'Details local delivery'!G:G,'RECAP Delivery Plan '!A2776)</f>
        <v>0</v>
      </c>
      <c r="I2776" s="96">
        <f>SUMIFS('Details local delivery'!Y:Y,'Details local delivery'!B:B,A:A)</f>
        <v>0</v>
      </c>
      <c r="J2776" s="97" t="e">
        <f>AVERAGEIFS('Details local delivery'!W:W,'Details local delivery'!B:B,A2776)</f>
        <v>#DIV/0!</v>
      </c>
      <c r="K2776" s="96">
        <f>_xlfn.MAXIFS('Details local delivery'!Z:Z,'Details local delivery'!B:B,A2776)</f>
        <v>0</v>
      </c>
      <c r="L2776" s="96">
        <f>_xlfn.MAXIFS('Details local delivery'!AA:AA,'Details local delivery'!B:B,A2776)</f>
        <v>0</v>
      </c>
      <c r="M2776" s="96">
        <f>_xlfn.MAXIFS('Details local delivery'!AB:AB,'Details local delivery'!B:B,A2776)</f>
        <v>0</v>
      </c>
      <c r="N2776" s="104" t="e">
        <f t="shared" si="400"/>
        <v>#N/A</v>
      </c>
      <c r="O2776" s="104" t="e">
        <f t="shared" si="401"/>
        <v>#N/A</v>
      </c>
      <c r="P2776" s="99">
        <f t="shared" si="402"/>
        <v>0</v>
      </c>
      <c r="Q2776" s="100">
        <f t="shared" si="403"/>
        <v>0</v>
      </c>
      <c r="R2776" s="105" t="e">
        <f t="shared" si="404"/>
        <v>#DIV/0!</v>
      </c>
      <c r="S2776" s="101" t="e">
        <f t="shared" si="405"/>
        <v>#N/A</v>
      </c>
      <c r="T2776" s="102"/>
      <c r="U2776" s="107"/>
      <c r="V2776" s="5"/>
    </row>
    <row r="2777" spans="1:22" ht="15.6" hidden="1" x14ac:dyDescent="0.3">
      <c r="A2777" s="18"/>
      <c r="B2777" s="92" t="str">
        <f>+IFERROR(VLOOKUP(A2777,'Details local delivery'!B:C,2,0),"-")</f>
        <v>-</v>
      </c>
      <c r="C2777" s="93" t="str">
        <f t="shared" si="399"/>
        <v>-</v>
      </c>
      <c r="D2777" s="94" t="str">
        <f>+IFERROR(VLOOKUP(A2777,'Details local delivery'!B:E,4,0),"-")</f>
        <v>-</v>
      </c>
      <c r="E2777" s="94" t="e">
        <f>VLOOKUP(A2777,'Details local delivery'!B:L,11,0)</f>
        <v>#N/A</v>
      </c>
      <c r="F2777" s="94">
        <f>SUMIFS('Details local delivery'!M:M,'Details local delivery'!G:G,'RECAP Delivery Plan '!A2777)</f>
        <v>0</v>
      </c>
      <c r="G2777" s="94" t="e">
        <f>VLOOKUP(A2777,'Details local delivery'!B:J,9,0)</f>
        <v>#N/A</v>
      </c>
      <c r="H2777" s="95">
        <f>SUMIFS('Details local delivery'!K:K,'Details local delivery'!G:G,'RECAP Delivery Plan '!A2777)</f>
        <v>0</v>
      </c>
      <c r="I2777" s="96">
        <f>SUMIFS('Details local delivery'!Y:Y,'Details local delivery'!B:B,A:A)</f>
        <v>0</v>
      </c>
      <c r="J2777" s="97" t="e">
        <f>AVERAGEIFS('Details local delivery'!W:W,'Details local delivery'!B:B,A2777)</f>
        <v>#DIV/0!</v>
      </c>
      <c r="K2777" s="96">
        <f>_xlfn.MAXIFS('Details local delivery'!Z:Z,'Details local delivery'!B:B,A2777)</f>
        <v>0</v>
      </c>
      <c r="L2777" s="96">
        <f>_xlfn.MAXIFS('Details local delivery'!AA:AA,'Details local delivery'!B:B,A2777)</f>
        <v>0</v>
      </c>
      <c r="M2777" s="96">
        <f>_xlfn.MAXIFS('Details local delivery'!AB:AB,'Details local delivery'!B:B,A2777)</f>
        <v>0</v>
      </c>
      <c r="N2777" s="104" t="e">
        <f t="shared" si="400"/>
        <v>#N/A</v>
      </c>
      <c r="O2777" s="104" t="e">
        <f t="shared" si="401"/>
        <v>#N/A</v>
      </c>
      <c r="P2777" s="99">
        <f t="shared" si="402"/>
        <v>0</v>
      </c>
      <c r="Q2777" s="100">
        <f t="shared" si="403"/>
        <v>0</v>
      </c>
      <c r="R2777" s="105" t="e">
        <f t="shared" si="404"/>
        <v>#DIV/0!</v>
      </c>
      <c r="S2777" s="101" t="e">
        <f t="shared" si="405"/>
        <v>#N/A</v>
      </c>
      <c r="T2777" s="102"/>
      <c r="U2777" s="107"/>
      <c r="V2777" s="5"/>
    </row>
    <row r="2778" spans="1:22" ht="15.6" hidden="1" x14ac:dyDescent="0.3">
      <c r="A2778" s="18"/>
      <c r="B2778" s="92" t="str">
        <f>+IFERROR(VLOOKUP(A2778,'Details local delivery'!B:C,2,0),"-")</f>
        <v>-</v>
      </c>
      <c r="C2778" s="93" t="str">
        <f t="shared" si="399"/>
        <v>-</v>
      </c>
      <c r="D2778" s="94" t="str">
        <f>+IFERROR(VLOOKUP(A2778,'Details local delivery'!B:E,4,0),"-")</f>
        <v>-</v>
      </c>
      <c r="E2778" s="94" t="e">
        <f>VLOOKUP(A2778,'Details local delivery'!B:L,11,0)</f>
        <v>#N/A</v>
      </c>
      <c r="F2778" s="94">
        <f>SUMIFS('Details local delivery'!M:M,'Details local delivery'!G:G,'RECAP Delivery Plan '!A2778)</f>
        <v>0</v>
      </c>
      <c r="G2778" s="94" t="e">
        <f>VLOOKUP(A2778,'Details local delivery'!B:J,9,0)</f>
        <v>#N/A</v>
      </c>
      <c r="H2778" s="95">
        <f>SUMIFS('Details local delivery'!K:K,'Details local delivery'!G:G,'RECAP Delivery Plan '!A2778)</f>
        <v>0</v>
      </c>
      <c r="I2778" s="96">
        <f>SUMIFS('Details local delivery'!Y:Y,'Details local delivery'!B:B,A:A)</f>
        <v>0</v>
      </c>
      <c r="J2778" s="97" t="e">
        <f>AVERAGEIFS('Details local delivery'!W:W,'Details local delivery'!B:B,A2778)</f>
        <v>#DIV/0!</v>
      </c>
      <c r="K2778" s="96">
        <f>_xlfn.MAXIFS('Details local delivery'!Z:Z,'Details local delivery'!B:B,A2778)</f>
        <v>0</v>
      </c>
      <c r="L2778" s="96">
        <f>_xlfn.MAXIFS('Details local delivery'!AA:AA,'Details local delivery'!B:B,A2778)</f>
        <v>0</v>
      </c>
      <c r="M2778" s="96">
        <f>_xlfn.MAXIFS('Details local delivery'!AB:AB,'Details local delivery'!B:B,A2778)</f>
        <v>0</v>
      </c>
      <c r="N2778" s="104" t="e">
        <f t="shared" si="400"/>
        <v>#N/A</v>
      </c>
      <c r="O2778" s="104" t="e">
        <f t="shared" si="401"/>
        <v>#N/A</v>
      </c>
      <c r="P2778" s="99">
        <f t="shared" si="402"/>
        <v>0</v>
      </c>
      <c r="Q2778" s="100">
        <f t="shared" si="403"/>
        <v>0</v>
      </c>
      <c r="R2778" s="105" t="e">
        <f t="shared" si="404"/>
        <v>#DIV/0!</v>
      </c>
      <c r="S2778" s="101" t="e">
        <f t="shared" si="405"/>
        <v>#N/A</v>
      </c>
      <c r="T2778" s="102"/>
      <c r="U2778" s="107"/>
      <c r="V2778" s="5"/>
    </row>
    <row r="2779" spans="1:22" ht="15.6" hidden="1" x14ac:dyDescent="0.3">
      <c r="A2779" s="18"/>
      <c r="B2779" s="92" t="str">
        <f>+IFERROR(VLOOKUP(A2779,'Details local delivery'!B:C,2,0),"-")</f>
        <v>-</v>
      </c>
      <c r="C2779" s="93" t="str">
        <f t="shared" si="399"/>
        <v>-</v>
      </c>
      <c r="D2779" s="94" t="str">
        <f>+IFERROR(VLOOKUP(A2779,'Details local delivery'!B:E,4,0),"-")</f>
        <v>-</v>
      </c>
      <c r="E2779" s="94" t="e">
        <f>VLOOKUP(A2779,'Details local delivery'!B:L,11,0)</f>
        <v>#N/A</v>
      </c>
      <c r="F2779" s="94">
        <f>SUMIFS('Details local delivery'!M:M,'Details local delivery'!G:G,'RECAP Delivery Plan '!A2779)</f>
        <v>0</v>
      </c>
      <c r="G2779" s="94" t="e">
        <f>VLOOKUP(A2779,'Details local delivery'!B:J,9,0)</f>
        <v>#N/A</v>
      </c>
      <c r="H2779" s="95">
        <f>SUMIFS('Details local delivery'!K:K,'Details local delivery'!G:G,'RECAP Delivery Plan '!A2779)</f>
        <v>0</v>
      </c>
      <c r="I2779" s="96">
        <f>SUMIFS('Details local delivery'!Y:Y,'Details local delivery'!B:B,A:A)</f>
        <v>0</v>
      </c>
      <c r="J2779" s="97" t="e">
        <f>AVERAGEIFS('Details local delivery'!W:W,'Details local delivery'!B:B,A2779)</f>
        <v>#DIV/0!</v>
      </c>
      <c r="K2779" s="96">
        <f>_xlfn.MAXIFS('Details local delivery'!Z:Z,'Details local delivery'!B:B,A2779)</f>
        <v>0</v>
      </c>
      <c r="L2779" s="96">
        <f>_xlfn.MAXIFS('Details local delivery'!AA:AA,'Details local delivery'!B:B,A2779)</f>
        <v>0</v>
      </c>
      <c r="M2779" s="96">
        <f>_xlfn.MAXIFS('Details local delivery'!AB:AB,'Details local delivery'!B:B,A2779)</f>
        <v>0</v>
      </c>
      <c r="N2779" s="104" t="e">
        <f t="shared" si="400"/>
        <v>#N/A</v>
      </c>
      <c r="O2779" s="104" t="e">
        <f t="shared" si="401"/>
        <v>#N/A</v>
      </c>
      <c r="P2779" s="99">
        <f t="shared" si="402"/>
        <v>0</v>
      </c>
      <c r="Q2779" s="100">
        <f t="shared" si="403"/>
        <v>0</v>
      </c>
      <c r="R2779" s="105" t="e">
        <f t="shared" si="404"/>
        <v>#DIV/0!</v>
      </c>
      <c r="S2779" s="101" t="e">
        <f t="shared" si="405"/>
        <v>#N/A</v>
      </c>
      <c r="T2779" s="102"/>
      <c r="U2779" s="107"/>
      <c r="V2779" s="5"/>
    </row>
    <row r="2780" spans="1:22" ht="15.6" hidden="1" x14ac:dyDescent="0.3">
      <c r="A2780" s="18"/>
      <c r="B2780" s="92" t="str">
        <f>+IFERROR(VLOOKUP(A2780,'Details local delivery'!B:C,2,0),"-")</f>
        <v>-</v>
      </c>
      <c r="C2780" s="93" t="str">
        <f t="shared" si="399"/>
        <v>-</v>
      </c>
      <c r="D2780" s="94" t="str">
        <f>+IFERROR(VLOOKUP(A2780,'Details local delivery'!B:E,4,0),"-")</f>
        <v>-</v>
      </c>
      <c r="E2780" s="94" t="e">
        <f>VLOOKUP(A2780,'Details local delivery'!B:L,11,0)</f>
        <v>#N/A</v>
      </c>
      <c r="F2780" s="94">
        <f>SUMIFS('Details local delivery'!M:M,'Details local delivery'!G:G,'RECAP Delivery Plan '!A2780)</f>
        <v>0</v>
      </c>
      <c r="G2780" s="94" t="e">
        <f>VLOOKUP(A2780,'Details local delivery'!B:J,9,0)</f>
        <v>#N/A</v>
      </c>
      <c r="H2780" s="95">
        <f>SUMIFS('Details local delivery'!K:K,'Details local delivery'!G:G,'RECAP Delivery Plan '!A2780)</f>
        <v>0</v>
      </c>
      <c r="I2780" s="96">
        <f>SUMIFS('Details local delivery'!Y:Y,'Details local delivery'!B:B,A:A)</f>
        <v>0</v>
      </c>
      <c r="J2780" s="97" t="e">
        <f>AVERAGEIFS('Details local delivery'!W:W,'Details local delivery'!B:B,A2780)</f>
        <v>#DIV/0!</v>
      </c>
      <c r="K2780" s="96">
        <f>_xlfn.MAXIFS('Details local delivery'!Z:Z,'Details local delivery'!B:B,A2780)</f>
        <v>0</v>
      </c>
      <c r="L2780" s="96">
        <f>_xlfn.MAXIFS('Details local delivery'!AA:AA,'Details local delivery'!B:B,A2780)</f>
        <v>0</v>
      </c>
      <c r="M2780" s="96">
        <f>_xlfn.MAXIFS('Details local delivery'!AB:AB,'Details local delivery'!B:B,A2780)</f>
        <v>0</v>
      </c>
      <c r="N2780" s="104" t="e">
        <f t="shared" si="400"/>
        <v>#N/A</v>
      </c>
      <c r="O2780" s="104" t="e">
        <f t="shared" si="401"/>
        <v>#N/A</v>
      </c>
      <c r="P2780" s="99">
        <f t="shared" si="402"/>
        <v>0</v>
      </c>
      <c r="Q2780" s="100">
        <f t="shared" si="403"/>
        <v>0</v>
      </c>
      <c r="R2780" s="105" t="e">
        <f t="shared" si="404"/>
        <v>#DIV/0!</v>
      </c>
      <c r="S2780" s="101" t="e">
        <f t="shared" si="405"/>
        <v>#N/A</v>
      </c>
      <c r="T2780" s="102"/>
      <c r="U2780" s="107"/>
      <c r="V2780" s="5"/>
    </row>
    <row r="2781" spans="1:22" ht="15.6" hidden="1" x14ac:dyDescent="0.3">
      <c r="A2781" s="18"/>
      <c r="B2781" s="92" t="str">
        <f>+IFERROR(VLOOKUP(A2781,'Details local delivery'!B:C,2,0),"-")</f>
        <v>-</v>
      </c>
      <c r="C2781" s="93" t="str">
        <f t="shared" ref="C2781:C2798" si="406">B2781</f>
        <v>-</v>
      </c>
      <c r="D2781" s="94" t="str">
        <f>+IFERROR(VLOOKUP(A2781,'Details local delivery'!B:E,4,0),"-")</f>
        <v>-</v>
      </c>
      <c r="E2781" s="94" t="e">
        <f>VLOOKUP(A2781,'Details local delivery'!B:L,11,0)</f>
        <v>#N/A</v>
      </c>
      <c r="F2781" s="94">
        <f>SUMIFS('Details local delivery'!M:M,'Details local delivery'!G:G,'RECAP Delivery Plan '!A2781)</f>
        <v>0</v>
      </c>
      <c r="G2781" s="94" t="e">
        <f>VLOOKUP(A2781,'Details local delivery'!B:J,9,0)</f>
        <v>#N/A</v>
      </c>
      <c r="H2781" s="95">
        <f>SUMIFS('Details local delivery'!K:K,'Details local delivery'!G:G,'RECAP Delivery Plan '!A2781)</f>
        <v>0</v>
      </c>
      <c r="I2781" s="96">
        <f>SUMIFS('Details local delivery'!Y:Y,'Details local delivery'!B:B,A:A)</f>
        <v>0</v>
      </c>
      <c r="J2781" s="97" t="e">
        <f>AVERAGEIFS('Details local delivery'!W:W,'Details local delivery'!B:B,A2781)</f>
        <v>#DIV/0!</v>
      </c>
      <c r="K2781" s="96">
        <f>_xlfn.MAXIFS('Details local delivery'!Z:Z,'Details local delivery'!B:B,A2781)</f>
        <v>0</v>
      </c>
      <c r="L2781" s="96">
        <f>_xlfn.MAXIFS('Details local delivery'!AA:AA,'Details local delivery'!B:B,A2781)</f>
        <v>0</v>
      </c>
      <c r="M2781" s="96">
        <f>_xlfn.MAXIFS('Details local delivery'!AB:AB,'Details local delivery'!B:B,A2781)</f>
        <v>0</v>
      </c>
      <c r="N2781" s="104" t="e">
        <f t="shared" ref="N2781:N2798" si="407">+F2781/E2781</f>
        <v>#N/A</v>
      </c>
      <c r="O2781" s="104" t="e">
        <f t="shared" ref="O2781:O2798" si="408">+H2781/G2781</f>
        <v>#N/A</v>
      </c>
      <c r="P2781" s="99">
        <f t="shared" ref="P2781:P2798" si="409">K2781+L2781+M2781</f>
        <v>0</v>
      </c>
      <c r="Q2781" s="100">
        <f t="shared" ref="Q2781:Q2798" si="410">P2781+I2781</f>
        <v>0</v>
      </c>
      <c r="R2781" s="105" t="e">
        <f t="shared" ref="R2781:R2798" si="411">Q2781/P2781</f>
        <v>#DIV/0!</v>
      </c>
      <c r="S2781" s="101" t="e">
        <f t="shared" ref="S2781:S2798" si="412">MAX(N2781,O2781)</f>
        <v>#N/A</v>
      </c>
      <c r="T2781" s="102"/>
      <c r="U2781" s="107"/>
      <c r="V2781" s="5"/>
    </row>
    <row r="2782" spans="1:22" ht="15.6" hidden="1" x14ac:dyDescent="0.3">
      <c r="A2782" s="18"/>
      <c r="B2782" s="92" t="str">
        <f>+IFERROR(VLOOKUP(A2782,'Details local delivery'!B:C,2,0),"-")</f>
        <v>-</v>
      </c>
      <c r="C2782" s="93" t="str">
        <f t="shared" si="406"/>
        <v>-</v>
      </c>
      <c r="D2782" s="94" t="str">
        <f>+IFERROR(VLOOKUP(A2782,'Details local delivery'!B:E,4,0),"-")</f>
        <v>-</v>
      </c>
      <c r="E2782" s="94" t="e">
        <f>VLOOKUP(A2782,'Details local delivery'!B:L,11,0)</f>
        <v>#N/A</v>
      </c>
      <c r="F2782" s="94">
        <f>SUMIFS('Details local delivery'!M:M,'Details local delivery'!G:G,'RECAP Delivery Plan '!A2782)</f>
        <v>0</v>
      </c>
      <c r="G2782" s="94" t="e">
        <f>VLOOKUP(A2782,'Details local delivery'!B:J,9,0)</f>
        <v>#N/A</v>
      </c>
      <c r="H2782" s="95">
        <f>SUMIFS('Details local delivery'!K:K,'Details local delivery'!G:G,'RECAP Delivery Plan '!A2782)</f>
        <v>0</v>
      </c>
      <c r="I2782" s="96">
        <f>SUMIFS('Details local delivery'!Y:Y,'Details local delivery'!B:B,A:A)</f>
        <v>0</v>
      </c>
      <c r="J2782" s="97" t="e">
        <f>AVERAGEIFS('Details local delivery'!W:W,'Details local delivery'!B:B,A2782)</f>
        <v>#DIV/0!</v>
      </c>
      <c r="K2782" s="96">
        <f>_xlfn.MAXIFS('Details local delivery'!Z:Z,'Details local delivery'!B:B,A2782)</f>
        <v>0</v>
      </c>
      <c r="L2782" s="96">
        <f>_xlfn.MAXIFS('Details local delivery'!AA:AA,'Details local delivery'!B:B,A2782)</f>
        <v>0</v>
      </c>
      <c r="M2782" s="96">
        <f>_xlfn.MAXIFS('Details local delivery'!AB:AB,'Details local delivery'!B:B,A2782)</f>
        <v>0</v>
      </c>
      <c r="N2782" s="104" t="e">
        <f t="shared" si="407"/>
        <v>#N/A</v>
      </c>
      <c r="O2782" s="104" t="e">
        <f t="shared" si="408"/>
        <v>#N/A</v>
      </c>
      <c r="P2782" s="99">
        <f t="shared" si="409"/>
        <v>0</v>
      </c>
      <c r="Q2782" s="100">
        <f t="shared" si="410"/>
        <v>0</v>
      </c>
      <c r="R2782" s="105" t="e">
        <f t="shared" si="411"/>
        <v>#DIV/0!</v>
      </c>
      <c r="S2782" s="101" t="e">
        <f t="shared" si="412"/>
        <v>#N/A</v>
      </c>
      <c r="T2782" s="102"/>
      <c r="U2782" s="107"/>
      <c r="V2782" s="5"/>
    </row>
    <row r="2783" spans="1:22" ht="15.6" hidden="1" x14ac:dyDescent="0.3">
      <c r="A2783" s="18"/>
      <c r="B2783" s="92" t="str">
        <f>+IFERROR(VLOOKUP(A2783,'Details local delivery'!B:C,2,0),"-")</f>
        <v>-</v>
      </c>
      <c r="C2783" s="93" t="str">
        <f t="shared" si="406"/>
        <v>-</v>
      </c>
      <c r="D2783" s="94" t="str">
        <f>+IFERROR(VLOOKUP(A2783,'Details local delivery'!B:E,4,0),"-")</f>
        <v>-</v>
      </c>
      <c r="E2783" s="94" t="e">
        <f>VLOOKUP(A2783,'Details local delivery'!B:L,11,0)</f>
        <v>#N/A</v>
      </c>
      <c r="F2783" s="94">
        <f>SUMIFS('Details local delivery'!M:M,'Details local delivery'!G:G,'RECAP Delivery Plan '!A2783)</f>
        <v>0</v>
      </c>
      <c r="G2783" s="94" t="e">
        <f>VLOOKUP(A2783,'Details local delivery'!B:J,9,0)</f>
        <v>#N/A</v>
      </c>
      <c r="H2783" s="95">
        <f>SUMIFS('Details local delivery'!K:K,'Details local delivery'!G:G,'RECAP Delivery Plan '!A2783)</f>
        <v>0</v>
      </c>
      <c r="I2783" s="96">
        <f>SUMIFS('Details local delivery'!Y:Y,'Details local delivery'!B:B,A:A)</f>
        <v>0</v>
      </c>
      <c r="J2783" s="97" t="e">
        <f>AVERAGEIFS('Details local delivery'!W:W,'Details local delivery'!B:B,A2783)</f>
        <v>#DIV/0!</v>
      </c>
      <c r="K2783" s="96">
        <f>_xlfn.MAXIFS('Details local delivery'!Z:Z,'Details local delivery'!B:B,A2783)</f>
        <v>0</v>
      </c>
      <c r="L2783" s="96">
        <f>_xlfn.MAXIFS('Details local delivery'!AA:AA,'Details local delivery'!B:B,A2783)</f>
        <v>0</v>
      </c>
      <c r="M2783" s="96">
        <f>_xlfn.MAXIFS('Details local delivery'!AB:AB,'Details local delivery'!B:B,A2783)</f>
        <v>0</v>
      </c>
      <c r="N2783" s="104" t="e">
        <f t="shared" si="407"/>
        <v>#N/A</v>
      </c>
      <c r="O2783" s="104" t="e">
        <f t="shared" si="408"/>
        <v>#N/A</v>
      </c>
      <c r="P2783" s="99">
        <f t="shared" si="409"/>
        <v>0</v>
      </c>
      <c r="Q2783" s="100">
        <f t="shared" si="410"/>
        <v>0</v>
      </c>
      <c r="R2783" s="105" t="e">
        <f t="shared" si="411"/>
        <v>#DIV/0!</v>
      </c>
      <c r="S2783" s="101" t="e">
        <f t="shared" si="412"/>
        <v>#N/A</v>
      </c>
      <c r="T2783" s="102"/>
      <c r="U2783" s="107"/>
      <c r="V2783" s="5"/>
    </row>
    <row r="2784" spans="1:22" ht="15.6" hidden="1" x14ac:dyDescent="0.3">
      <c r="A2784" s="18"/>
      <c r="B2784" s="92" t="str">
        <f>+IFERROR(VLOOKUP(A2784,'Details local delivery'!B:C,2,0),"-")</f>
        <v>-</v>
      </c>
      <c r="C2784" s="93" t="str">
        <f t="shared" si="406"/>
        <v>-</v>
      </c>
      <c r="D2784" s="94" t="str">
        <f>+IFERROR(VLOOKUP(A2784,'Details local delivery'!B:E,4,0),"-")</f>
        <v>-</v>
      </c>
      <c r="E2784" s="94" t="e">
        <f>VLOOKUP(A2784,'Details local delivery'!B:L,11,0)</f>
        <v>#N/A</v>
      </c>
      <c r="F2784" s="94">
        <f>SUMIFS('Details local delivery'!M:M,'Details local delivery'!G:G,'RECAP Delivery Plan '!A2784)</f>
        <v>0</v>
      </c>
      <c r="G2784" s="94" t="e">
        <f>VLOOKUP(A2784,'Details local delivery'!B:J,9,0)</f>
        <v>#N/A</v>
      </c>
      <c r="H2784" s="95">
        <f>SUMIFS('Details local delivery'!K:K,'Details local delivery'!G:G,'RECAP Delivery Plan '!A2784)</f>
        <v>0</v>
      </c>
      <c r="I2784" s="96">
        <f>SUMIFS('Details local delivery'!Y:Y,'Details local delivery'!B:B,A:A)</f>
        <v>0</v>
      </c>
      <c r="J2784" s="97" t="e">
        <f>AVERAGEIFS('Details local delivery'!W:W,'Details local delivery'!B:B,A2784)</f>
        <v>#DIV/0!</v>
      </c>
      <c r="K2784" s="96">
        <f>_xlfn.MAXIFS('Details local delivery'!Z:Z,'Details local delivery'!B:B,A2784)</f>
        <v>0</v>
      </c>
      <c r="L2784" s="96">
        <f>_xlfn.MAXIFS('Details local delivery'!AA:AA,'Details local delivery'!B:B,A2784)</f>
        <v>0</v>
      </c>
      <c r="M2784" s="96">
        <f>_xlfn.MAXIFS('Details local delivery'!AB:AB,'Details local delivery'!B:B,A2784)</f>
        <v>0</v>
      </c>
      <c r="N2784" s="104" t="e">
        <f t="shared" si="407"/>
        <v>#N/A</v>
      </c>
      <c r="O2784" s="104" t="e">
        <f t="shared" si="408"/>
        <v>#N/A</v>
      </c>
      <c r="P2784" s="99">
        <f t="shared" si="409"/>
        <v>0</v>
      </c>
      <c r="Q2784" s="100">
        <f t="shared" si="410"/>
        <v>0</v>
      </c>
      <c r="R2784" s="105" t="e">
        <f t="shared" si="411"/>
        <v>#DIV/0!</v>
      </c>
      <c r="S2784" s="101" t="e">
        <f t="shared" si="412"/>
        <v>#N/A</v>
      </c>
      <c r="T2784" s="102"/>
      <c r="U2784" s="107"/>
      <c r="V2784" s="5"/>
    </row>
    <row r="2785" spans="1:22" ht="15.6" hidden="1" x14ac:dyDescent="0.3">
      <c r="A2785" s="18"/>
      <c r="B2785" s="92" t="str">
        <f>+IFERROR(VLOOKUP(A2785,'Details local delivery'!B:C,2,0),"-")</f>
        <v>-</v>
      </c>
      <c r="C2785" s="93" t="str">
        <f t="shared" si="406"/>
        <v>-</v>
      </c>
      <c r="D2785" s="94" t="str">
        <f>+IFERROR(VLOOKUP(A2785,'Details local delivery'!B:E,4,0),"-")</f>
        <v>-</v>
      </c>
      <c r="E2785" s="94" t="e">
        <f>VLOOKUP(A2785,'Details local delivery'!B:L,11,0)</f>
        <v>#N/A</v>
      </c>
      <c r="F2785" s="94">
        <f>SUMIFS('Details local delivery'!M:M,'Details local delivery'!G:G,'RECAP Delivery Plan '!A2785)</f>
        <v>0</v>
      </c>
      <c r="G2785" s="94" t="e">
        <f>VLOOKUP(A2785,'Details local delivery'!B:J,9,0)</f>
        <v>#N/A</v>
      </c>
      <c r="H2785" s="95">
        <f>SUMIFS('Details local delivery'!K:K,'Details local delivery'!G:G,'RECAP Delivery Plan '!A2785)</f>
        <v>0</v>
      </c>
      <c r="I2785" s="96">
        <f>SUMIFS('Details local delivery'!Y:Y,'Details local delivery'!B:B,A:A)</f>
        <v>0</v>
      </c>
      <c r="J2785" s="97" t="e">
        <f>AVERAGEIFS('Details local delivery'!W:W,'Details local delivery'!B:B,A2785)</f>
        <v>#DIV/0!</v>
      </c>
      <c r="K2785" s="96">
        <f>_xlfn.MAXIFS('Details local delivery'!Z:Z,'Details local delivery'!B:B,A2785)</f>
        <v>0</v>
      </c>
      <c r="L2785" s="96">
        <f>_xlfn.MAXIFS('Details local delivery'!AA:AA,'Details local delivery'!B:B,A2785)</f>
        <v>0</v>
      </c>
      <c r="M2785" s="96">
        <f>_xlfn.MAXIFS('Details local delivery'!AB:AB,'Details local delivery'!B:B,A2785)</f>
        <v>0</v>
      </c>
      <c r="N2785" s="104" t="e">
        <f t="shared" si="407"/>
        <v>#N/A</v>
      </c>
      <c r="O2785" s="104" t="e">
        <f t="shared" si="408"/>
        <v>#N/A</v>
      </c>
      <c r="P2785" s="99">
        <f t="shared" si="409"/>
        <v>0</v>
      </c>
      <c r="Q2785" s="100">
        <f t="shared" si="410"/>
        <v>0</v>
      </c>
      <c r="R2785" s="105" t="e">
        <f t="shared" si="411"/>
        <v>#DIV/0!</v>
      </c>
      <c r="S2785" s="101" t="e">
        <f t="shared" si="412"/>
        <v>#N/A</v>
      </c>
      <c r="T2785" s="102"/>
      <c r="U2785" s="107"/>
      <c r="V2785" s="5"/>
    </row>
    <row r="2786" spans="1:22" ht="15.6" hidden="1" x14ac:dyDescent="0.3">
      <c r="A2786" s="18"/>
      <c r="B2786" s="92" t="str">
        <f>+IFERROR(VLOOKUP(A2786,'Details local delivery'!B:C,2,0),"-")</f>
        <v>-</v>
      </c>
      <c r="C2786" s="93" t="str">
        <f t="shared" si="406"/>
        <v>-</v>
      </c>
      <c r="D2786" s="94" t="str">
        <f>+IFERROR(VLOOKUP(A2786,'Details local delivery'!B:E,4,0),"-")</f>
        <v>-</v>
      </c>
      <c r="E2786" s="94" t="e">
        <f>VLOOKUP(A2786,'Details local delivery'!B:L,11,0)</f>
        <v>#N/A</v>
      </c>
      <c r="F2786" s="94">
        <f>SUMIFS('Details local delivery'!M:M,'Details local delivery'!G:G,'RECAP Delivery Plan '!A2786)</f>
        <v>0</v>
      </c>
      <c r="G2786" s="94" t="e">
        <f>VLOOKUP(A2786,'Details local delivery'!B:J,9,0)</f>
        <v>#N/A</v>
      </c>
      <c r="H2786" s="95">
        <f>SUMIFS('Details local delivery'!K:K,'Details local delivery'!G:G,'RECAP Delivery Plan '!A2786)</f>
        <v>0</v>
      </c>
      <c r="I2786" s="96">
        <f>SUMIFS('Details local delivery'!Y:Y,'Details local delivery'!B:B,A:A)</f>
        <v>0</v>
      </c>
      <c r="J2786" s="97" t="e">
        <f>AVERAGEIFS('Details local delivery'!W:W,'Details local delivery'!B:B,A2786)</f>
        <v>#DIV/0!</v>
      </c>
      <c r="K2786" s="96">
        <f>_xlfn.MAXIFS('Details local delivery'!Z:Z,'Details local delivery'!B:B,A2786)</f>
        <v>0</v>
      </c>
      <c r="L2786" s="96">
        <f>_xlfn.MAXIFS('Details local delivery'!AA:AA,'Details local delivery'!B:B,A2786)</f>
        <v>0</v>
      </c>
      <c r="M2786" s="96">
        <f>_xlfn.MAXIFS('Details local delivery'!AB:AB,'Details local delivery'!B:B,A2786)</f>
        <v>0</v>
      </c>
      <c r="N2786" s="104" t="e">
        <f t="shared" si="407"/>
        <v>#N/A</v>
      </c>
      <c r="O2786" s="104" t="e">
        <f t="shared" si="408"/>
        <v>#N/A</v>
      </c>
      <c r="P2786" s="99">
        <f t="shared" si="409"/>
        <v>0</v>
      </c>
      <c r="Q2786" s="100">
        <f t="shared" si="410"/>
        <v>0</v>
      </c>
      <c r="R2786" s="105" t="e">
        <f t="shared" si="411"/>
        <v>#DIV/0!</v>
      </c>
      <c r="S2786" s="101" t="e">
        <f t="shared" si="412"/>
        <v>#N/A</v>
      </c>
      <c r="T2786" s="102"/>
      <c r="U2786" s="107"/>
      <c r="V2786" s="5"/>
    </row>
    <row r="2787" spans="1:22" ht="15.6" hidden="1" x14ac:dyDescent="0.3">
      <c r="A2787" s="18"/>
      <c r="B2787" s="92" t="str">
        <f>+IFERROR(VLOOKUP(A2787,'Details local delivery'!B:C,2,0),"-")</f>
        <v>-</v>
      </c>
      <c r="C2787" s="93" t="str">
        <f t="shared" si="406"/>
        <v>-</v>
      </c>
      <c r="D2787" s="94" t="str">
        <f>+IFERROR(VLOOKUP(A2787,'Details local delivery'!B:E,4,0),"-")</f>
        <v>-</v>
      </c>
      <c r="E2787" s="94" t="e">
        <f>VLOOKUP(A2787,'Details local delivery'!B:L,11,0)</f>
        <v>#N/A</v>
      </c>
      <c r="F2787" s="94">
        <f>SUMIFS('Details local delivery'!M:M,'Details local delivery'!G:G,'RECAP Delivery Plan '!A2787)</f>
        <v>0</v>
      </c>
      <c r="G2787" s="94" t="e">
        <f>VLOOKUP(A2787,'Details local delivery'!B:J,9,0)</f>
        <v>#N/A</v>
      </c>
      <c r="H2787" s="95">
        <f>SUMIFS('Details local delivery'!K:K,'Details local delivery'!G:G,'RECAP Delivery Plan '!A2787)</f>
        <v>0</v>
      </c>
      <c r="I2787" s="96">
        <f>SUMIFS('Details local delivery'!Y:Y,'Details local delivery'!B:B,A:A)</f>
        <v>0</v>
      </c>
      <c r="J2787" s="97" t="e">
        <f>AVERAGEIFS('Details local delivery'!W:W,'Details local delivery'!B:B,A2787)</f>
        <v>#DIV/0!</v>
      </c>
      <c r="K2787" s="96">
        <f>_xlfn.MAXIFS('Details local delivery'!Z:Z,'Details local delivery'!B:B,A2787)</f>
        <v>0</v>
      </c>
      <c r="L2787" s="96">
        <f>_xlfn.MAXIFS('Details local delivery'!AA:AA,'Details local delivery'!B:B,A2787)</f>
        <v>0</v>
      </c>
      <c r="M2787" s="96">
        <f>_xlfn.MAXIFS('Details local delivery'!AB:AB,'Details local delivery'!B:B,A2787)</f>
        <v>0</v>
      </c>
      <c r="N2787" s="104" t="e">
        <f t="shared" si="407"/>
        <v>#N/A</v>
      </c>
      <c r="O2787" s="104" t="e">
        <f t="shared" si="408"/>
        <v>#N/A</v>
      </c>
      <c r="P2787" s="99">
        <f t="shared" si="409"/>
        <v>0</v>
      </c>
      <c r="Q2787" s="100">
        <f t="shared" si="410"/>
        <v>0</v>
      </c>
      <c r="R2787" s="105" t="e">
        <f t="shared" si="411"/>
        <v>#DIV/0!</v>
      </c>
      <c r="S2787" s="101" t="e">
        <f t="shared" si="412"/>
        <v>#N/A</v>
      </c>
      <c r="T2787" s="102"/>
      <c r="U2787" s="107"/>
      <c r="V2787" s="5"/>
    </row>
    <row r="2788" spans="1:22" ht="15.6" hidden="1" x14ac:dyDescent="0.3">
      <c r="A2788" s="18"/>
      <c r="B2788" s="92" t="str">
        <f>+IFERROR(VLOOKUP(A2788,'Details local delivery'!B:C,2,0),"-")</f>
        <v>-</v>
      </c>
      <c r="C2788" s="93" t="str">
        <f t="shared" si="406"/>
        <v>-</v>
      </c>
      <c r="D2788" s="94" t="str">
        <f>+IFERROR(VLOOKUP(A2788,'Details local delivery'!B:E,4,0),"-")</f>
        <v>-</v>
      </c>
      <c r="E2788" s="94" t="e">
        <f>VLOOKUP(A2788,'Details local delivery'!B:L,11,0)</f>
        <v>#N/A</v>
      </c>
      <c r="F2788" s="94">
        <f>SUMIFS('Details local delivery'!M:M,'Details local delivery'!G:G,'RECAP Delivery Plan '!A2788)</f>
        <v>0</v>
      </c>
      <c r="G2788" s="94" t="e">
        <f>VLOOKUP(A2788,'Details local delivery'!B:J,9,0)</f>
        <v>#N/A</v>
      </c>
      <c r="H2788" s="95">
        <f>SUMIFS('Details local delivery'!K:K,'Details local delivery'!G:G,'RECAP Delivery Plan '!A2788)</f>
        <v>0</v>
      </c>
      <c r="I2788" s="96">
        <f>SUMIFS('Details local delivery'!Y:Y,'Details local delivery'!B:B,A:A)</f>
        <v>0</v>
      </c>
      <c r="J2788" s="97" t="e">
        <f>AVERAGEIFS('Details local delivery'!W:W,'Details local delivery'!B:B,A2788)</f>
        <v>#DIV/0!</v>
      </c>
      <c r="K2788" s="96">
        <f>_xlfn.MAXIFS('Details local delivery'!Z:Z,'Details local delivery'!B:B,A2788)</f>
        <v>0</v>
      </c>
      <c r="L2788" s="96">
        <f>_xlfn.MAXIFS('Details local delivery'!AA:AA,'Details local delivery'!B:B,A2788)</f>
        <v>0</v>
      </c>
      <c r="M2788" s="96">
        <f>_xlfn.MAXIFS('Details local delivery'!AB:AB,'Details local delivery'!B:B,A2788)</f>
        <v>0</v>
      </c>
      <c r="N2788" s="104" t="e">
        <f t="shared" si="407"/>
        <v>#N/A</v>
      </c>
      <c r="O2788" s="104" t="e">
        <f t="shared" si="408"/>
        <v>#N/A</v>
      </c>
      <c r="P2788" s="99">
        <f t="shared" si="409"/>
        <v>0</v>
      </c>
      <c r="Q2788" s="100">
        <f t="shared" si="410"/>
        <v>0</v>
      </c>
      <c r="R2788" s="105" t="e">
        <f t="shared" si="411"/>
        <v>#DIV/0!</v>
      </c>
      <c r="S2788" s="101" t="e">
        <f t="shared" si="412"/>
        <v>#N/A</v>
      </c>
      <c r="T2788" s="102"/>
      <c r="U2788" s="107"/>
      <c r="V2788" s="5"/>
    </row>
    <row r="2789" spans="1:22" ht="15.6" hidden="1" x14ac:dyDescent="0.3">
      <c r="A2789" s="18"/>
      <c r="B2789" s="92" t="str">
        <f>+IFERROR(VLOOKUP(A2789,'Details local delivery'!B:C,2,0),"-")</f>
        <v>-</v>
      </c>
      <c r="C2789" s="93" t="str">
        <f t="shared" si="406"/>
        <v>-</v>
      </c>
      <c r="D2789" s="94" t="str">
        <f>+IFERROR(VLOOKUP(A2789,'Details local delivery'!B:E,4,0),"-")</f>
        <v>-</v>
      </c>
      <c r="E2789" s="94" t="e">
        <f>VLOOKUP(A2789,'Details local delivery'!B:L,11,0)</f>
        <v>#N/A</v>
      </c>
      <c r="F2789" s="94">
        <f>SUMIFS('Details local delivery'!M:M,'Details local delivery'!G:G,'RECAP Delivery Plan '!A2789)</f>
        <v>0</v>
      </c>
      <c r="G2789" s="94" t="e">
        <f>VLOOKUP(A2789,'Details local delivery'!B:J,9,0)</f>
        <v>#N/A</v>
      </c>
      <c r="H2789" s="95">
        <f>SUMIFS('Details local delivery'!K:K,'Details local delivery'!G:G,'RECAP Delivery Plan '!A2789)</f>
        <v>0</v>
      </c>
      <c r="I2789" s="96">
        <f>SUMIFS('Details local delivery'!Y:Y,'Details local delivery'!B:B,A:A)</f>
        <v>0</v>
      </c>
      <c r="J2789" s="97" t="e">
        <f>AVERAGEIFS('Details local delivery'!W:W,'Details local delivery'!B:B,A2789)</f>
        <v>#DIV/0!</v>
      </c>
      <c r="K2789" s="96">
        <f>_xlfn.MAXIFS('Details local delivery'!Z:Z,'Details local delivery'!B:B,A2789)</f>
        <v>0</v>
      </c>
      <c r="L2789" s="96">
        <f>_xlfn.MAXIFS('Details local delivery'!AA:AA,'Details local delivery'!B:B,A2789)</f>
        <v>0</v>
      </c>
      <c r="M2789" s="96">
        <f>_xlfn.MAXIFS('Details local delivery'!AB:AB,'Details local delivery'!B:B,A2789)</f>
        <v>0</v>
      </c>
      <c r="N2789" s="104" t="e">
        <f t="shared" si="407"/>
        <v>#N/A</v>
      </c>
      <c r="O2789" s="104" t="e">
        <f t="shared" si="408"/>
        <v>#N/A</v>
      </c>
      <c r="P2789" s="99">
        <f t="shared" si="409"/>
        <v>0</v>
      </c>
      <c r="Q2789" s="100">
        <f t="shared" si="410"/>
        <v>0</v>
      </c>
      <c r="R2789" s="105" t="e">
        <f t="shared" si="411"/>
        <v>#DIV/0!</v>
      </c>
      <c r="S2789" s="101" t="e">
        <f t="shared" si="412"/>
        <v>#N/A</v>
      </c>
      <c r="T2789" s="102"/>
      <c r="U2789" s="107"/>
      <c r="V2789" s="5"/>
    </row>
    <row r="2790" spans="1:22" ht="15.6" hidden="1" x14ac:dyDescent="0.3">
      <c r="A2790" s="18"/>
      <c r="B2790" s="92" t="str">
        <f>+IFERROR(VLOOKUP(A2790,'Details local delivery'!B:C,2,0),"-")</f>
        <v>-</v>
      </c>
      <c r="C2790" s="93" t="str">
        <f t="shared" si="406"/>
        <v>-</v>
      </c>
      <c r="D2790" s="94" t="str">
        <f>+IFERROR(VLOOKUP(A2790,'Details local delivery'!B:E,4,0),"-")</f>
        <v>-</v>
      </c>
      <c r="E2790" s="94" t="e">
        <f>VLOOKUP(A2790,'Details local delivery'!B:L,11,0)</f>
        <v>#N/A</v>
      </c>
      <c r="F2790" s="94">
        <f>SUMIFS('Details local delivery'!M:M,'Details local delivery'!G:G,'RECAP Delivery Plan '!A2790)</f>
        <v>0</v>
      </c>
      <c r="G2790" s="94" t="e">
        <f>VLOOKUP(A2790,'Details local delivery'!B:J,9,0)</f>
        <v>#N/A</v>
      </c>
      <c r="H2790" s="95">
        <f>SUMIFS('Details local delivery'!K:K,'Details local delivery'!G:G,'RECAP Delivery Plan '!A2790)</f>
        <v>0</v>
      </c>
      <c r="I2790" s="96">
        <f>SUMIFS('Details local delivery'!Y:Y,'Details local delivery'!B:B,A:A)</f>
        <v>0</v>
      </c>
      <c r="J2790" s="97" t="e">
        <f>AVERAGEIFS('Details local delivery'!W:W,'Details local delivery'!B:B,A2790)</f>
        <v>#DIV/0!</v>
      </c>
      <c r="K2790" s="96">
        <f>_xlfn.MAXIFS('Details local delivery'!Z:Z,'Details local delivery'!B:B,A2790)</f>
        <v>0</v>
      </c>
      <c r="L2790" s="96">
        <f>_xlfn.MAXIFS('Details local delivery'!AA:AA,'Details local delivery'!B:B,A2790)</f>
        <v>0</v>
      </c>
      <c r="M2790" s="96">
        <f>_xlfn.MAXIFS('Details local delivery'!AB:AB,'Details local delivery'!B:B,A2790)</f>
        <v>0</v>
      </c>
      <c r="N2790" s="104" t="e">
        <f t="shared" si="407"/>
        <v>#N/A</v>
      </c>
      <c r="O2790" s="104" t="e">
        <f t="shared" si="408"/>
        <v>#N/A</v>
      </c>
      <c r="P2790" s="99">
        <f t="shared" si="409"/>
        <v>0</v>
      </c>
      <c r="Q2790" s="100">
        <f t="shared" si="410"/>
        <v>0</v>
      </c>
      <c r="R2790" s="105" t="e">
        <f t="shared" si="411"/>
        <v>#DIV/0!</v>
      </c>
      <c r="S2790" s="101" t="e">
        <f t="shared" si="412"/>
        <v>#N/A</v>
      </c>
      <c r="T2790" s="102"/>
      <c r="U2790" s="107"/>
      <c r="V2790" s="5"/>
    </row>
    <row r="2791" spans="1:22" ht="15.6" hidden="1" x14ac:dyDescent="0.3">
      <c r="A2791" s="18"/>
      <c r="B2791" s="92" t="str">
        <f>+IFERROR(VLOOKUP(A2791,'Details local delivery'!B:C,2,0),"-")</f>
        <v>-</v>
      </c>
      <c r="C2791" s="93" t="str">
        <f t="shared" si="406"/>
        <v>-</v>
      </c>
      <c r="D2791" s="94" t="str">
        <f>+IFERROR(VLOOKUP(A2791,'Details local delivery'!B:E,4,0),"-")</f>
        <v>-</v>
      </c>
      <c r="E2791" s="94" t="e">
        <f>VLOOKUP(A2791,'Details local delivery'!B:L,11,0)</f>
        <v>#N/A</v>
      </c>
      <c r="F2791" s="94">
        <f>SUMIFS('Details local delivery'!M:M,'Details local delivery'!G:G,'RECAP Delivery Plan '!A2791)</f>
        <v>0</v>
      </c>
      <c r="G2791" s="94" t="e">
        <f>VLOOKUP(A2791,'Details local delivery'!B:J,9,0)</f>
        <v>#N/A</v>
      </c>
      <c r="H2791" s="95">
        <f>SUMIFS('Details local delivery'!K:K,'Details local delivery'!G:G,'RECAP Delivery Plan '!A2791)</f>
        <v>0</v>
      </c>
      <c r="I2791" s="96">
        <f>SUMIFS('Details local delivery'!Y:Y,'Details local delivery'!B:B,A:A)</f>
        <v>0</v>
      </c>
      <c r="J2791" s="97" t="e">
        <f>AVERAGEIFS('Details local delivery'!W:W,'Details local delivery'!B:B,A2791)</f>
        <v>#DIV/0!</v>
      </c>
      <c r="K2791" s="96">
        <f>_xlfn.MAXIFS('Details local delivery'!Z:Z,'Details local delivery'!B:B,A2791)</f>
        <v>0</v>
      </c>
      <c r="L2791" s="96">
        <f>_xlfn.MAXIFS('Details local delivery'!AA:AA,'Details local delivery'!B:B,A2791)</f>
        <v>0</v>
      </c>
      <c r="M2791" s="96">
        <f>_xlfn.MAXIFS('Details local delivery'!AB:AB,'Details local delivery'!B:B,A2791)</f>
        <v>0</v>
      </c>
      <c r="N2791" s="104" t="e">
        <f t="shared" si="407"/>
        <v>#N/A</v>
      </c>
      <c r="O2791" s="104" t="e">
        <f t="shared" si="408"/>
        <v>#N/A</v>
      </c>
      <c r="P2791" s="99">
        <f t="shared" si="409"/>
        <v>0</v>
      </c>
      <c r="Q2791" s="100">
        <f t="shared" si="410"/>
        <v>0</v>
      </c>
      <c r="R2791" s="105" t="e">
        <f t="shared" si="411"/>
        <v>#DIV/0!</v>
      </c>
      <c r="S2791" s="101" t="e">
        <f t="shared" si="412"/>
        <v>#N/A</v>
      </c>
      <c r="T2791" s="102"/>
      <c r="U2791" s="107"/>
      <c r="V2791" s="5"/>
    </row>
    <row r="2792" spans="1:22" ht="15.6" hidden="1" x14ac:dyDescent="0.3">
      <c r="A2792" s="18"/>
      <c r="B2792" s="92" t="str">
        <f>+IFERROR(VLOOKUP(A2792,'Details local delivery'!B:C,2,0),"-")</f>
        <v>-</v>
      </c>
      <c r="C2792" s="93" t="str">
        <f t="shared" si="406"/>
        <v>-</v>
      </c>
      <c r="D2792" s="94" t="str">
        <f>+IFERROR(VLOOKUP(A2792,'Details local delivery'!B:E,4,0),"-")</f>
        <v>-</v>
      </c>
      <c r="E2792" s="94" t="e">
        <f>VLOOKUP(A2792,'Details local delivery'!B:L,11,0)</f>
        <v>#N/A</v>
      </c>
      <c r="F2792" s="94">
        <f>SUMIFS('Details local delivery'!M:M,'Details local delivery'!G:G,'RECAP Delivery Plan '!A2792)</f>
        <v>0</v>
      </c>
      <c r="G2792" s="94" t="e">
        <f>VLOOKUP(A2792,'Details local delivery'!B:J,9,0)</f>
        <v>#N/A</v>
      </c>
      <c r="H2792" s="95">
        <f>SUMIFS('Details local delivery'!K:K,'Details local delivery'!G:G,'RECAP Delivery Plan '!A2792)</f>
        <v>0</v>
      </c>
      <c r="I2792" s="96">
        <f>SUMIFS('Details local delivery'!Y:Y,'Details local delivery'!B:B,A:A)</f>
        <v>0</v>
      </c>
      <c r="J2792" s="97" t="e">
        <f>AVERAGEIFS('Details local delivery'!W:W,'Details local delivery'!B:B,A2792)</f>
        <v>#DIV/0!</v>
      </c>
      <c r="K2792" s="96">
        <f>_xlfn.MAXIFS('Details local delivery'!Z:Z,'Details local delivery'!B:B,A2792)</f>
        <v>0</v>
      </c>
      <c r="L2792" s="96">
        <f>_xlfn.MAXIFS('Details local delivery'!AA:AA,'Details local delivery'!B:B,A2792)</f>
        <v>0</v>
      </c>
      <c r="M2792" s="96">
        <f>_xlfn.MAXIFS('Details local delivery'!AB:AB,'Details local delivery'!B:B,A2792)</f>
        <v>0</v>
      </c>
      <c r="N2792" s="104" t="e">
        <f t="shared" si="407"/>
        <v>#N/A</v>
      </c>
      <c r="O2792" s="104" t="e">
        <f t="shared" si="408"/>
        <v>#N/A</v>
      </c>
      <c r="P2792" s="99">
        <f t="shared" si="409"/>
        <v>0</v>
      </c>
      <c r="Q2792" s="100">
        <f t="shared" si="410"/>
        <v>0</v>
      </c>
      <c r="R2792" s="105" t="e">
        <f t="shared" si="411"/>
        <v>#DIV/0!</v>
      </c>
      <c r="S2792" s="101" t="e">
        <f t="shared" si="412"/>
        <v>#N/A</v>
      </c>
      <c r="T2792" s="102"/>
      <c r="U2792" s="107"/>
      <c r="V2792" s="5"/>
    </row>
    <row r="2793" spans="1:22" ht="15.6" hidden="1" x14ac:dyDescent="0.3">
      <c r="A2793" s="18"/>
      <c r="B2793" s="92" t="str">
        <f>+IFERROR(VLOOKUP(A2793,'Details local delivery'!B:C,2,0),"-")</f>
        <v>-</v>
      </c>
      <c r="C2793" s="93" t="str">
        <f t="shared" si="406"/>
        <v>-</v>
      </c>
      <c r="D2793" s="94" t="str">
        <f>+IFERROR(VLOOKUP(A2793,'Details local delivery'!B:E,4,0),"-")</f>
        <v>-</v>
      </c>
      <c r="E2793" s="94" t="e">
        <f>VLOOKUP(A2793,'Details local delivery'!B:L,11,0)</f>
        <v>#N/A</v>
      </c>
      <c r="F2793" s="94">
        <f>SUMIFS('Details local delivery'!M:M,'Details local delivery'!G:G,'RECAP Delivery Plan '!A2793)</f>
        <v>0</v>
      </c>
      <c r="G2793" s="94" t="e">
        <f>VLOOKUP(A2793,'Details local delivery'!B:J,9,0)</f>
        <v>#N/A</v>
      </c>
      <c r="H2793" s="95">
        <f>SUMIFS('Details local delivery'!K:K,'Details local delivery'!G:G,'RECAP Delivery Plan '!A2793)</f>
        <v>0</v>
      </c>
      <c r="I2793" s="96">
        <f>SUMIFS('Details local delivery'!Y:Y,'Details local delivery'!B:B,A:A)</f>
        <v>0</v>
      </c>
      <c r="J2793" s="97" t="e">
        <f>AVERAGEIFS('Details local delivery'!W:W,'Details local delivery'!B:B,A2793)</f>
        <v>#DIV/0!</v>
      </c>
      <c r="K2793" s="96">
        <f>_xlfn.MAXIFS('Details local delivery'!Z:Z,'Details local delivery'!B:B,A2793)</f>
        <v>0</v>
      </c>
      <c r="L2793" s="96">
        <f>_xlfn.MAXIFS('Details local delivery'!AA:AA,'Details local delivery'!B:B,A2793)</f>
        <v>0</v>
      </c>
      <c r="M2793" s="96">
        <f>_xlfn.MAXIFS('Details local delivery'!AB:AB,'Details local delivery'!B:B,A2793)</f>
        <v>0</v>
      </c>
      <c r="N2793" s="104" t="e">
        <f t="shared" si="407"/>
        <v>#N/A</v>
      </c>
      <c r="O2793" s="104" t="e">
        <f t="shared" si="408"/>
        <v>#N/A</v>
      </c>
      <c r="P2793" s="99">
        <f t="shared" si="409"/>
        <v>0</v>
      </c>
      <c r="Q2793" s="100">
        <f t="shared" si="410"/>
        <v>0</v>
      </c>
      <c r="R2793" s="105" t="e">
        <f t="shared" si="411"/>
        <v>#DIV/0!</v>
      </c>
      <c r="S2793" s="101" t="e">
        <f t="shared" si="412"/>
        <v>#N/A</v>
      </c>
      <c r="T2793" s="102"/>
      <c r="U2793" s="107"/>
      <c r="V2793" s="5"/>
    </row>
    <row r="2794" spans="1:22" ht="15.6" hidden="1" x14ac:dyDescent="0.3">
      <c r="A2794" s="18"/>
      <c r="B2794" s="92" t="str">
        <f>+IFERROR(VLOOKUP(A2794,'Details local delivery'!B:C,2,0),"-")</f>
        <v>-</v>
      </c>
      <c r="C2794" s="93" t="str">
        <f t="shared" si="406"/>
        <v>-</v>
      </c>
      <c r="D2794" s="94" t="str">
        <f>+IFERROR(VLOOKUP(A2794,'Details local delivery'!B:E,4,0),"-")</f>
        <v>-</v>
      </c>
      <c r="E2794" s="94" t="e">
        <f>VLOOKUP(A2794,'Details local delivery'!B:L,11,0)</f>
        <v>#N/A</v>
      </c>
      <c r="F2794" s="94">
        <f>SUMIFS('Details local delivery'!M:M,'Details local delivery'!G:G,'RECAP Delivery Plan '!A2794)</f>
        <v>0</v>
      </c>
      <c r="G2794" s="94" t="e">
        <f>VLOOKUP(A2794,'Details local delivery'!B:J,9,0)</f>
        <v>#N/A</v>
      </c>
      <c r="H2794" s="95">
        <f>SUMIFS('Details local delivery'!K:K,'Details local delivery'!G:G,'RECAP Delivery Plan '!A2794)</f>
        <v>0</v>
      </c>
      <c r="I2794" s="96">
        <f>SUMIFS('Details local delivery'!Y:Y,'Details local delivery'!B:B,A:A)</f>
        <v>0</v>
      </c>
      <c r="J2794" s="97" t="e">
        <f>AVERAGEIFS('Details local delivery'!W:W,'Details local delivery'!B:B,A2794)</f>
        <v>#DIV/0!</v>
      </c>
      <c r="K2794" s="96">
        <f>_xlfn.MAXIFS('Details local delivery'!Z:Z,'Details local delivery'!B:B,A2794)</f>
        <v>0</v>
      </c>
      <c r="L2794" s="96">
        <f>_xlfn.MAXIFS('Details local delivery'!AA:AA,'Details local delivery'!B:B,A2794)</f>
        <v>0</v>
      </c>
      <c r="M2794" s="96">
        <f>_xlfn.MAXIFS('Details local delivery'!AB:AB,'Details local delivery'!B:B,A2794)</f>
        <v>0</v>
      </c>
      <c r="N2794" s="104" t="e">
        <f t="shared" si="407"/>
        <v>#N/A</v>
      </c>
      <c r="O2794" s="104" t="e">
        <f t="shared" si="408"/>
        <v>#N/A</v>
      </c>
      <c r="P2794" s="99">
        <f t="shared" si="409"/>
        <v>0</v>
      </c>
      <c r="Q2794" s="100">
        <f t="shared" si="410"/>
        <v>0</v>
      </c>
      <c r="R2794" s="105" t="e">
        <f t="shared" si="411"/>
        <v>#DIV/0!</v>
      </c>
      <c r="S2794" s="101" t="e">
        <f t="shared" si="412"/>
        <v>#N/A</v>
      </c>
      <c r="T2794" s="102"/>
      <c r="U2794" s="107"/>
      <c r="V2794" s="5"/>
    </row>
    <row r="2795" spans="1:22" ht="15.6" hidden="1" x14ac:dyDescent="0.3">
      <c r="A2795" s="18"/>
      <c r="B2795" s="92" t="str">
        <f>+IFERROR(VLOOKUP(A2795,'Details local delivery'!B:C,2,0),"-")</f>
        <v>-</v>
      </c>
      <c r="C2795" s="93" t="str">
        <f t="shared" si="406"/>
        <v>-</v>
      </c>
      <c r="D2795" s="94" t="str">
        <f>+IFERROR(VLOOKUP(A2795,'Details local delivery'!B:E,4,0),"-")</f>
        <v>-</v>
      </c>
      <c r="E2795" s="94" t="e">
        <f>VLOOKUP(A2795,'Details local delivery'!B:L,11,0)</f>
        <v>#N/A</v>
      </c>
      <c r="F2795" s="94">
        <f>SUMIFS('Details local delivery'!M:M,'Details local delivery'!G:G,'RECAP Delivery Plan '!A2795)</f>
        <v>0</v>
      </c>
      <c r="G2795" s="94" t="e">
        <f>VLOOKUP(A2795,'Details local delivery'!B:J,9,0)</f>
        <v>#N/A</v>
      </c>
      <c r="H2795" s="95">
        <f>SUMIFS('Details local delivery'!K:K,'Details local delivery'!G:G,'RECAP Delivery Plan '!A2795)</f>
        <v>0</v>
      </c>
      <c r="I2795" s="96">
        <f>SUMIFS('Details local delivery'!Y:Y,'Details local delivery'!B:B,A:A)</f>
        <v>0</v>
      </c>
      <c r="J2795" s="97" t="e">
        <f>AVERAGEIFS('Details local delivery'!W:W,'Details local delivery'!B:B,A2795)</f>
        <v>#DIV/0!</v>
      </c>
      <c r="K2795" s="96">
        <f>_xlfn.MAXIFS('Details local delivery'!Z:Z,'Details local delivery'!B:B,A2795)</f>
        <v>0</v>
      </c>
      <c r="L2795" s="96">
        <f>_xlfn.MAXIFS('Details local delivery'!AA:AA,'Details local delivery'!B:B,A2795)</f>
        <v>0</v>
      </c>
      <c r="M2795" s="96">
        <f>_xlfn.MAXIFS('Details local delivery'!AB:AB,'Details local delivery'!B:B,A2795)</f>
        <v>0</v>
      </c>
      <c r="N2795" s="104" t="e">
        <f t="shared" si="407"/>
        <v>#N/A</v>
      </c>
      <c r="O2795" s="104" t="e">
        <f t="shared" si="408"/>
        <v>#N/A</v>
      </c>
      <c r="P2795" s="99">
        <f t="shared" si="409"/>
        <v>0</v>
      </c>
      <c r="Q2795" s="100">
        <f t="shared" si="410"/>
        <v>0</v>
      </c>
      <c r="R2795" s="105" t="e">
        <f t="shared" si="411"/>
        <v>#DIV/0!</v>
      </c>
      <c r="S2795" s="101" t="e">
        <f t="shared" si="412"/>
        <v>#N/A</v>
      </c>
      <c r="T2795" s="102"/>
      <c r="U2795" s="107"/>
      <c r="V2795" s="5"/>
    </row>
    <row r="2796" spans="1:22" ht="15.6" hidden="1" x14ac:dyDescent="0.3">
      <c r="A2796" s="18"/>
      <c r="B2796" s="92" t="str">
        <f>+IFERROR(VLOOKUP(A2796,'Details local delivery'!B:C,2,0),"-")</f>
        <v>-</v>
      </c>
      <c r="C2796" s="93" t="str">
        <f t="shared" si="406"/>
        <v>-</v>
      </c>
      <c r="D2796" s="94" t="str">
        <f>+IFERROR(VLOOKUP(A2796,'Details local delivery'!B:E,4,0),"-")</f>
        <v>-</v>
      </c>
      <c r="E2796" s="94" t="e">
        <f>VLOOKUP(A2796,'Details local delivery'!B:L,11,0)</f>
        <v>#N/A</v>
      </c>
      <c r="F2796" s="94">
        <f>SUMIFS('Details local delivery'!M:M,'Details local delivery'!G:G,'RECAP Delivery Plan '!A2796)</f>
        <v>0</v>
      </c>
      <c r="G2796" s="94" t="e">
        <f>VLOOKUP(A2796,'Details local delivery'!B:J,9,0)</f>
        <v>#N/A</v>
      </c>
      <c r="H2796" s="95">
        <f>SUMIFS('Details local delivery'!K:K,'Details local delivery'!G:G,'RECAP Delivery Plan '!A2796)</f>
        <v>0</v>
      </c>
      <c r="I2796" s="96">
        <f>SUMIFS('Details local delivery'!Y:Y,'Details local delivery'!B:B,A:A)</f>
        <v>0</v>
      </c>
      <c r="J2796" s="97" t="e">
        <f>AVERAGEIFS('Details local delivery'!W:W,'Details local delivery'!B:B,A2796)</f>
        <v>#DIV/0!</v>
      </c>
      <c r="K2796" s="96">
        <f>_xlfn.MAXIFS('Details local delivery'!Z:Z,'Details local delivery'!B:B,A2796)</f>
        <v>0</v>
      </c>
      <c r="L2796" s="96">
        <f>_xlfn.MAXIFS('Details local delivery'!AA:AA,'Details local delivery'!B:B,A2796)</f>
        <v>0</v>
      </c>
      <c r="M2796" s="96">
        <f>_xlfn.MAXIFS('Details local delivery'!AB:AB,'Details local delivery'!B:B,A2796)</f>
        <v>0</v>
      </c>
      <c r="N2796" s="104" t="e">
        <f t="shared" si="407"/>
        <v>#N/A</v>
      </c>
      <c r="O2796" s="104" t="e">
        <f t="shared" si="408"/>
        <v>#N/A</v>
      </c>
      <c r="P2796" s="99">
        <f t="shared" si="409"/>
        <v>0</v>
      </c>
      <c r="Q2796" s="100">
        <f t="shared" si="410"/>
        <v>0</v>
      </c>
      <c r="R2796" s="105" t="e">
        <f t="shared" si="411"/>
        <v>#DIV/0!</v>
      </c>
      <c r="S2796" s="101" t="e">
        <f t="shared" si="412"/>
        <v>#N/A</v>
      </c>
      <c r="T2796" s="102"/>
      <c r="U2796" s="107"/>
      <c r="V2796" s="5"/>
    </row>
    <row r="2797" spans="1:22" ht="15.6" hidden="1" x14ac:dyDescent="0.3">
      <c r="A2797" s="18"/>
      <c r="B2797" s="92" t="str">
        <f>+IFERROR(VLOOKUP(A2797,'Details local delivery'!B:C,2,0),"-")</f>
        <v>-</v>
      </c>
      <c r="C2797" s="93" t="str">
        <f t="shared" si="406"/>
        <v>-</v>
      </c>
      <c r="D2797" s="94" t="str">
        <f>+IFERROR(VLOOKUP(A2797,'Details local delivery'!B:E,4,0),"-")</f>
        <v>-</v>
      </c>
      <c r="E2797" s="94" t="e">
        <f>VLOOKUP(A2797,'Details local delivery'!B:L,11,0)</f>
        <v>#N/A</v>
      </c>
      <c r="F2797" s="94">
        <f>SUMIFS('Details local delivery'!M:M,'Details local delivery'!G:G,'RECAP Delivery Plan '!A2797)</f>
        <v>0</v>
      </c>
      <c r="G2797" s="94" t="e">
        <f>VLOOKUP(A2797,'Details local delivery'!B:J,9,0)</f>
        <v>#N/A</v>
      </c>
      <c r="H2797" s="95">
        <f>SUMIFS('Details local delivery'!K:K,'Details local delivery'!G:G,'RECAP Delivery Plan '!A2797)</f>
        <v>0</v>
      </c>
      <c r="I2797" s="96">
        <f>SUMIFS('Details local delivery'!Y:Y,'Details local delivery'!B:B,A:A)</f>
        <v>0</v>
      </c>
      <c r="J2797" s="97" t="e">
        <f>AVERAGEIFS('Details local delivery'!W:W,'Details local delivery'!B:B,A2797)</f>
        <v>#DIV/0!</v>
      </c>
      <c r="K2797" s="96">
        <f>_xlfn.MAXIFS('Details local delivery'!Z:Z,'Details local delivery'!B:B,A2797)</f>
        <v>0</v>
      </c>
      <c r="L2797" s="96">
        <f>_xlfn.MAXIFS('Details local delivery'!AA:AA,'Details local delivery'!B:B,A2797)</f>
        <v>0</v>
      </c>
      <c r="M2797" s="96">
        <f>_xlfn.MAXIFS('Details local delivery'!AB:AB,'Details local delivery'!B:B,A2797)</f>
        <v>0</v>
      </c>
      <c r="N2797" s="104" t="e">
        <f t="shared" si="407"/>
        <v>#N/A</v>
      </c>
      <c r="O2797" s="104" t="e">
        <f t="shared" si="408"/>
        <v>#N/A</v>
      </c>
      <c r="P2797" s="99">
        <f t="shared" si="409"/>
        <v>0</v>
      </c>
      <c r="Q2797" s="100">
        <f t="shared" si="410"/>
        <v>0</v>
      </c>
      <c r="R2797" s="105" t="e">
        <f t="shared" si="411"/>
        <v>#DIV/0!</v>
      </c>
      <c r="S2797" s="101" t="e">
        <f t="shared" si="412"/>
        <v>#N/A</v>
      </c>
      <c r="T2797" s="102"/>
      <c r="U2797" s="107"/>
      <c r="V2797" s="5"/>
    </row>
    <row r="2798" spans="1:22" ht="15.6" hidden="1" x14ac:dyDescent="0.3">
      <c r="A2798" s="18"/>
      <c r="B2798" s="92" t="str">
        <f>+IFERROR(VLOOKUP(A2798,'Details local delivery'!B:C,2,0),"-")</f>
        <v>-</v>
      </c>
      <c r="C2798" s="93" t="str">
        <f t="shared" si="406"/>
        <v>-</v>
      </c>
      <c r="D2798" s="94" t="str">
        <f>+IFERROR(VLOOKUP(A2798,'Details local delivery'!B:E,4,0),"-")</f>
        <v>-</v>
      </c>
      <c r="E2798" s="94" t="e">
        <f>VLOOKUP(A2798,'Details local delivery'!B:L,11,0)</f>
        <v>#N/A</v>
      </c>
      <c r="F2798" s="94">
        <f>SUMIFS('Details local delivery'!M:M,'Details local delivery'!G:G,'RECAP Delivery Plan '!A2798)</f>
        <v>0</v>
      </c>
      <c r="G2798" s="94" t="e">
        <f>VLOOKUP(A2798,'Details local delivery'!B:J,9,0)</f>
        <v>#N/A</v>
      </c>
      <c r="H2798" s="95">
        <f>SUMIFS('Details local delivery'!K:K,'Details local delivery'!G:G,'RECAP Delivery Plan '!A2798)</f>
        <v>0</v>
      </c>
      <c r="I2798" s="96">
        <f>SUMIFS('Details local delivery'!Y:Y,'Details local delivery'!B:B,A:A)</f>
        <v>0</v>
      </c>
      <c r="J2798" s="97" t="e">
        <f>AVERAGEIFS('Details local delivery'!W:W,'Details local delivery'!B:B,A2798)</f>
        <v>#DIV/0!</v>
      </c>
      <c r="K2798" s="96">
        <f>_xlfn.MAXIFS('Details local delivery'!Z:Z,'Details local delivery'!B:B,A2798)</f>
        <v>0</v>
      </c>
      <c r="L2798" s="96">
        <f>_xlfn.MAXIFS('Details local delivery'!AA:AA,'Details local delivery'!B:B,A2798)</f>
        <v>0</v>
      </c>
      <c r="M2798" s="96">
        <f>_xlfn.MAXIFS('Details local delivery'!AB:AB,'Details local delivery'!B:B,A2798)</f>
        <v>0</v>
      </c>
      <c r="N2798" s="104" t="e">
        <f t="shared" si="407"/>
        <v>#N/A</v>
      </c>
      <c r="O2798" s="104" t="e">
        <f t="shared" si="408"/>
        <v>#N/A</v>
      </c>
      <c r="P2798" s="99">
        <f t="shared" si="409"/>
        <v>0</v>
      </c>
      <c r="Q2798" s="100">
        <f t="shared" si="410"/>
        <v>0</v>
      </c>
      <c r="R2798" s="105" t="e">
        <f t="shared" si="411"/>
        <v>#DIV/0!</v>
      </c>
      <c r="S2798" s="101" t="e">
        <f t="shared" si="412"/>
        <v>#N/A</v>
      </c>
      <c r="T2798" s="102"/>
      <c r="U2798" s="107"/>
      <c r="V2798" s="5"/>
    </row>
    <row r="2799" spans="1:22" ht="15.6" hidden="1" x14ac:dyDescent="0.3">
      <c r="A2799" s="18"/>
      <c r="B2799" s="92" t="str">
        <f>+IFERROR(VLOOKUP(A2799,'Details local delivery'!B:C,2,0),"-")</f>
        <v>-</v>
      </c>
      <c r="C2799" s="93" t="str">
        <f t="shared" ref="C2799:C2844" si="413">B2799</f>
        <v>-</v>
      </c>
      <c r="D2799" s="94" t="str">
        <f>+IFERROR(VLOOKUP(A2799,'Details local delivery'!B:E,4,0),"-")</f>
        <v>-</v>
      </c>
      <c r="E2799" s="94" t="e">
        <f>VLOOKUP(A2799,'Details local delivery'!B:L,11,0)</f>
        <v>#N/A</v>
      </c>
      <c r="F2799" s="94">
        <f>SUMIFS('Details local delivery'!M:M,'Details local delivery'!G:G,'RECAP Delivery Plan '!A2799)</f>
        <v>0</v>
      </c>
      <c r="G2799" s="94" t="e">
        <f>VLOOKUP(A2799,'Details local delivery'!B:J,9,0)</f>
        <v>#N/A</v>
      </c>
      <c r="H2799" s="95">
        <f>SUMIFS('Details local delivery'!K:K,'Details local delivery'!G:G,'RECAP Delivery Plan '!A2799)</f>
        <v>0</v>
      </c>
      <c r="I2799" s="96">
        <f>SUMIFS('Details local delivery'!Y:Y,'Details local delivery'!B:B,A:A)</f>
        <v>0</v>
      </c>
      <c r="J2799" s="97" t="e">
        <f>AVERAGEIFS('Details local delivery'!W:W,'Details local delivery'!B:B,A2799)</f>
        <v>#DIV/0!</v>
      </c>
      <c r="K2799" s="96">
        <f>_xlfn.MAXIFS('Details local delivery'!Z:Z,'Details local delivery'!B:B,A2799)</f>
        <v>0</v>
      </c>
      <c r="L2799" s="96">
        <f>_xlfn.MAXIFS('Details local delivery'!AA:AA,'Details local delivery'!B:B,A2799)</f>
        <v>0</v>
      </c>
      <c r="M2799" s="96">
        <f>_xlfn.MAXIFS('Details local delivery'!AB:AB,'Details local delivery'!B:B,A2799)</f>
        <v>0</v>
      </c>
      <c r="N2799" s="104" t="e">
        <f t="shared" ref="N2799:N2844" si="414">+F2799/E2799</f>
        <v>#N/A</v>
      </c>
      <c r="O2799" s="104" t="e">
        <f t="shared" ref="O2799:O2844" si="415">+H2799/G2799</f>
        <v>#N/A</v>
      </c>
      <c r="P2799" s="99">
        <f t="shared" ref="P2799:P2844" si="416">K2799+L2799+M2799</f>
        <v>0</v>
      </c>
      <c r="Q2799" s="100">
        <f t="shared" ref="Q2799:Q2844" si="417">P2799+I2799</f>
        <v>0</v>
      </c>
      <c r="R2799" s="105" t="e">
        <f t="shared" ref="R2799:R2844" si="418">Q2799/P2799</f>
        <v>#DIV/0!</v>
      </c>
      <c r="S2799" s="101" t="e">
        <f t="shared" ref="S2799:S2844" si="419">MAX(N2799,O2799)</f>
        <v>#N/A</v>
      </c>
      <c r="T2799" s="102"/>
      <c r="U2799" s="107"/>
      <c r="V2799" s="5"/>
    </row>
    <row r="2800" spans="1:22" ht="15.6" hidden="1" x14ac:dyDescent="0.3">
      <c r="A2800" s="18"/>
      <c r="B2800" s="92" t="str">
        <f>+IFERROR(VLOOKUP(A2800,'Details local delivery'!B:C,2,0),"-")</f>
        <v>-</v>
      </c>
      <c r="C2800" s="93" t="str">
        <f t="shared" si="413"/>
        <v>-</v>
      </c>
      <c r="D2800" s="94" t="str">
        <f>+IFERROR(VLOOKUP(A2800,'Details local delivery'!B:E,4,0),"-")</f>
        <v>-</v>
      </c>
      <c r="E2800" s="94" t="e">
        <f>VLOOKUP(A2800,'Details local delivery'!B:L,11,0)</f>
        <v>#N/A</v>
      </c>
      <c r="F2800" s="94">
        <f>SUMIFS('Details local delivery'!M:M,'Details local delivery'!G:G,'RECAP Delivery Plan '!A2800)</f>
        <v>0</v>
      </c>
      <c r="G2800" s="94" t="e">
        <f>VLOOKUP(A2800,'Details local delivery'!B:J,9,0)</f>
        <v>#N/A</v>
      </c>
      <c r="H2800" s="95">
        <f>SUMIFS('Details local delivery'!K:K,'Details local delivery'!G:G,'RECAP Delivery Plan '!A2800)</f>
        <v>0</v>
      </c>
      <c r="I2800" s="96">
        <f>SUMIFS('Details local delivery'!Y:Y,'Details local delivery'!B:B,A:A)</f>
        <v>0</v>
      </c>
      <c r="J2800" s="97" t="e">
        <f>AVERAGEIFS('Details local delivery'!W:W,'Details local delivery'!B:B,A2800)</f>
        <v>#DIV/0!</v>
      </c>
      <c r="K2800" s="96">
        <f>_xlfn.MAXIFS('Details local delivery'!Z:Z,'Details local delivery'!B:B,A2800)</f>
        <v>0</v>
      </c>
      <c r="L2800" s="96">
        <f>_xlfn.MAXIFS('Details local delivery'!AA:AA,'Details local delivery'!B:B,A2800)</f>
        <v>0</v>
      </c>
      <c r="M2800" s="96">
        <f>_xlfn.MAXIFS('Details local delivery'!AB:AB,'Details local delivery'!B:B,A2800)</f>
        <v>0</v>
      </c>
      <c r="N2800" s="104" t="e">
        <f t="shared" si="414"/>
        <v>#N/A</v>
      </c>
      <c r="O2800" s="104" t="e">
        <f t="shared" si="415"/>
        <v>#N/A</v>
      </c>
      <c r="P2800" s="99">
        <f t="shared" si="416"/>
        <v>0</v>
      </c>
      <c r="Q2800" s="100">
        <f t="shared" si="417"/>
        <v>0</v>
      </c>
      <c r="R2800" s="105" t="e">
        <f t="shared" si="418"/>
        <v>#DIV/0!</v>
      </c>
      <c r="S2800" s="101" t="e">
        <f t="shared" si="419"/>
        <v>#N/A</v>
      </c>
      <c r="T2800" s="102"/>
      <c r="U2800" s="107"/>
      <c r="V2800" s="5"/>
    </row>
    <row r="2801" spans="1:22" ht="15.6" hidden="1" x14ac:dyDescent="0.3">
      <c r="A2801" s="18"/>
      <c r="B2801" s="92" t="str">
        <f>+IFERROR(VLOOKUP(A2801,'Details local delivery'!B:C,2,0),"-")</f>
        <v>-</v>
      </c>
      <c r="C2801" s="93" t="str">
        <f t="shared" si="413"/>
        <v>-</v>
      </c>
      <c r="D2801" s="94" t="str">
        <f>+IFERROR(VLOOKUP(A2801,'Details local delivery'!B:E,4,0),"-")</f>
        <v>-</v>
      </c>
      <c r="E2801" s="94" t="e">
        <f>VLOOKUP(A2801,'Details local delivery'!B:L,11,0)</f>
        <v>#N/A</v>
      </c>
      <c r="F2801" s="94">
        <f>SUMIFS('Details local delivery'!M:M,'Details local delivery'!G:G,'RECAP Delivery Plan '!A2801)</f>
        <v>0</v>
      </c>
      <c r="G2801" s="94" t="e">
        <f>VLOOKUP(A2801,'Details local delivery'!B:J,9,0)</f>
        <v>#N/A</v>
      </c>
      <c r="H2801" s="95">
        <f>SUMIFS('Details local delivery'!K:K,'Details local delivery'!G:G,'RECAP Delivery Plan '!A2801)</f>
        <v>0</v>
      </c>
      <c r="I2801" s="96">
        <f>SUMIFS('Details local delivery'!Y:Y,'Details local delivery'!B:B,A:A)</f>
        <v>0</v>
      </c>
      <c r="J2801" s="97" t="e">
        <f>AVERAGEIFS('Details local delivery'!W:W,'Details local delivery'!B:B,A2801)</f>
        <v>#DIV/0!</v>
      </c>
      <c r="K2801" s="96">
        <f>_xlfn.MAXIFS('Details local delivery'!Z:Z,'Details local delivery'!B:B,A2801)</f>
        <v>0</v>
      </c>
      <c r="L2801" s="96">
        <f>_xlfn.MAXIFS('Details local delivery'!AA:AA,'Details local delivery'!B:B,A2801)</f>
        <v>0</v>
      </c>
      <c r="M2801" s="96">
        <f>_xlfn.MAXIFS('Details local delivery'!AB:AB,'Details local delivery'!B:B,A2801)</f>
        <v>0</v>
      </c>
      <c r="N2801" s="104" t="e">
        <f t="shared" si="414"/>
        <v>#N/A</v>
      </c>
      <c r="O2801" s="104" t="e">
        <f t="shared" si="415"/>
        <v>#N/A</v>
      </c>
      <c r="P2801" s="99">
        <f t="shared" si="416"/>
        <v>0</v>
      </c>
      <c r="Q2801" s="100">
        <f t="shared" si="417"/>
        <v>0</v>
      </c>
      <c r="R2801" s="105" t="e">
        <f t="shared" si="418"/>
        <v>#DIV/0!</v>
      </c>
      <c r="S2801" s="101" t="e">
        <f t="shared" si="419"/>
        <v>#N/A</v>
      </c>
      <c r="T2801" s="102"/>
      <c r="U2801" s="107"/>
      <c r="V2801" s="5"/>
    </row>
    <row r="2802" spans="1:22" ht="15.6" hidden="1" x14ac:dyDescent="0.3">
      <c r="A2802" s="18"/>
      <c r="B2802" s="92" t="str">
        <f>+IFERROR(VLOOKUP(A2802,'Details local delivery'!B:C,2,0),"-")</f>
        <v>-</v>
      </c>
      <c r="C2802" s="93" t="str">
        <f t="shared" si="413"/>
        <v>-</v>
      </c>
      <c r="D2802" s="94" t="str">
        <f>+IFERROR(VLOOKUP(A2802,'Details local delivery'!B:E,4,0),"-")</f>
        <v>-</v>
      </c>
      <c r="E2802" s="94" t="e">
        <f>VLOOKUP(A2802,'Details local delivery'!B:L,11,0)</f>
        <v>#N/A</v>
      </c>
      <c r="F2802" s="94">
        <f>SUMIFS('Details local delivery'!M:M,'Details local delivery'!G:G,'RECAP Delivery Plan '!A2802)</f>
        <v>0</v>
      </c>
      <c r="G2802" s="94" t="e">
        <f>VLOOKUP(A2802,'Details local delivery'!B:J,9,0)</f>
        <v>#N/A</v>
      </c>
      <c r="H2802" s="95">
        <f>SUMIFS('Details local delivery'!K:K,'Details local delivery'!G:G,'RECAP Delivery Plan '!A2802)</f>
        <v>0</v>
      </c>
      <c r="I2802" s="96">
        <f>SUMIFS('Details local delivery'!Y:Y,'Details local delivery'!B:B,A:A)</f>
        <v>0</v>
      </c>
      <c r="J2802" s="97" t="e">
        <f>AVERAGEIFS('Details local delivery'!W:W,'Details local delivery'!B:B,A2802)</f>
        <v>#DIV/0!</v>
      </c>
      <c r="K2802" s="96">
        <f>_xlfn.MAXIFS('Details local delivery'!Z:Z,'Details local delivery'!B:B,A2802)</f>
        <v>0</v>
      </c>
      <c r="L2802" s="96">
        <f>_xlfn.MAXIFS('Details local delivery'!AA:AA,'Details local delivery'!B:B,A2802)</f>
        <v>0</v>
      </c>
      <c r="M2802" s="96">
        <f>_xlfn.MAXIFS('Details local delivery'!AB:AB,'Details local delivery'!B:B,A2802)</f>
        <v>0</v>
      </c>
      <c r="N2802" s="104" t="e">
        <f t="shared" si="414"/>
        <v>#N/A</v>
      </c>
      <c r="O2802" s="104" t="e">
        <f t="shared" si="415"/>
        <v>#N/A</v>
      </c>
      <c r="P2802" s="99">
        <f t="shared" si="416"/>
        <v>0</v>
      </c>
      <c r="Q2802" s="100">
        <f t="shared" si="417"/>
        <v>0</v>
      </c>
      <c r="R2802" s="105" t="e">
        <f t="shared" si="418"/>
        <v>#DIV/0!</v>
      </c>
      <c r="S2802" s="101" t="e">
        <f t="shared" si="419"/>
        <v>#N/A</v>
      </c>
      <c r="T2802" s="102"/>
      <c r="U2802" s="107"/>
      <c r="V2802" s="5"/>
    </row>
    <row r="2803" spans="1:22" ht="15.6" hidden="1" x14ac:dyDescent="0.3">
      <c r="A2803" s="18"/>
      <c r="B2803" s="92" t="str">
        <f>+IFERROR(VLOOKUP(A2803,'Details local delivery'!B:C,2,0),"-")</f>
        <v>-</v>
      </c>
      <c r="C2803" s="93" t="str">
        <f t="shared" si="413"/>
        <v>-</v>
      </c>
      <c r="D2803" s="94" t="str">
        <f>+IFERROR(VLOOKUP(A2803,'Details local delivery'!B:E,4,0),"-")</f>
        <v>-</v>
      </c>
      <c r="E2803" s="94" t="e">
        <f>VLOOKUP(A2803,'Details local delivery'!B:L,11,0)</f>
        <v>#N/A</v>
      </c>
      <c r="F2803" s="94">
        <f>SUMIFS('Details local delivery'!M:M,'Details local delivery'!G:G,'RECAP Delivery Plan '!A2803)</f>
        <v>0</v>
      </c>
      <c r="G2803" s="94" t="e">
        <f>VLOOKUP(A2803,'Details local delivery'!B:J,9,0)</f>
        <v>#N/A</v>
      </c>
      <c r="H2803" s="95">
        <f>SUMIFS('Details local delivery'!K:K,'Details local delivery'!G:G,'RECAP Delivery Plan '!A2803)</f>
        <v>0</v>
      </c>
      <c r="I2803" s="96">
        <f>SUMIFS('Details local delivery'!Y:Y,'Details local delivery'!B:B,A:A)</f>
        <v>0</v>
      </c>
      <c r="J2803" s="97" t="e">
        <f>AVERAGEIFS('Details local delivery'!W:W,'Details local delivery'!B:B,A2803)</f>
        <v>#DIV/0!</v>
      </c>
      <c r="K2803" s="96">
        <f>_xlfn.MAXIFS('Details local delivery'!Z:Z,'Details local delivery'!B:B,A2803)</f>
        <v>0</v>
      </c>
      <c r="L2803" s="96">
        <f>_xlfn.MAXIFS('Details local delivery'!AA:AA,'Details local delivery'!B:B,A2803)</f>
        <v>0</v>
      </c>
      <c r="M2803" s="96">
        <f>_xlfn.MAXIFS('Details local delivery'!AB:AB,'Details local delivery'!B:B,A2803)</f>
        <v>0</v>
      </c>
      <c r="N2803" s="104" t="e">
        <f t="shared" si="414"/>
        <v>#N/A</v>
      </c>
      <c r="O2803" s="104" t="e">
        <f t="shared" si="415"/>
        <v>#N/A</v>
      </c>
      <c r="P2803" s="99">
        <f t="shared" si="416"/>
        <v>0</v>
      </c>
      <c r="Q2803" s="100">
        <f t="shared" si="417"/>
        <v>0</v>
      </c>
      <c r="R2803" s="105" t="e">
        <f t="shared" si="418"/>
        <v>#DIV/0!</v>
      </c>
      <c r="S2803" s="101" t="e">
        <f t="shared" si="419"/>
        <v>#N/A</v>
      </c>
      <c r="T2803" s="102"/>
      <c r="U2803" s="107"/>
      <c r="V2803" s="5"/>
    </row>
    <row r="2804" spans="1:22" ht="15.6" hidden="1" x14ac:dyDescent="0.3">
      <c r="A2804" s="18"/>
      <c r="B2804" s="92" t="str">
        <f>+IFERROR(VLOOKUP(A2804,'Details local delivery'!B:C,2,0),"-")</f>
        <v>-</v>
      </c>
      <c r="C2804" s="93" t="str">
        <f t="shared" si="413"/>
        <v>-</v>
      </c>
      <c r="D2804" s="94" t="str">
        <f>+IFERROR(VLOOKUP(A2804,'Details local delivery'!B:E,4,0),"-")</f>
        <v>-</v>
      </c>
      <c r="E2804" s="94" t="e">
        <f>VLOOKUP(A2804,'Details local delivery'!B:L,11,0)</f>
        <v>#N/A</v>
      </c>
      <c r="F2804" s="94">
        <f>SUMIFS('Details local delivery'!M:M,'Details local delivery'!G:G,'RECAP Delivery Plan '!A2804)</f>
        <v>0</v>
      </c>
      <c r="G2804" s="94" t="e">
        <f>VLOOKUP(A2804,'Details local delivery'!B:J,9,0)</f>
        <v>#N/A</v>
      </c>
      <c r="H2804" s="95">
        <f>SUMIFS('Details local delivery'!K:K,'Details local delivery'!G:G,'RECAP Delivery Plan '!A2804)</f>
        <v>0</v>
      </c>
      <c r="I2804" s="96">
        <f>SUMIFS('Details local delivery'!Y:Y,'Details local delivery'!B:B,A:A)</f>
        <v>0</v>
      </c>
      <c r="J2804" s="97" t="e">
        <f>AVERAGEIFS('Details local delivery'!W:W,'Details local delivery'!B:B,A2804)</f>
        <v>#DIV/0!</v>
      </c>
      <c r="K2804" s="96">
        <f>_xlfn.MAXIFS('Details local delivery'!Z:Z,'Details local delivery'!B:B,A2804)</f>
        <v>0</v>
      </c>
      <c r="L2804" s="96">
        <f>_xlfn.MAXIFS('Details local delivery'!AA:AA,'Details local delivery'!B:B,A2804)</f>
        <v>0</v>
      </c>
      <c r="M2804" s="96">
        <f>_xlfn.MAXIFS('Details local delivery'!AB:AB,'Details local delivery'!B:B,A2804)</f>
        <v>0</v>
      </c>
      <c r="N2804" s="104" t="e">
        <f t="shared" si="414"/>
        <v>#N/A</v>
      </c>
      <c r="O2804" s="104" t="e">
        <f t="shared" si="415"/>
        <v>#N/A</v>
      </c>
      <c r="P2804" s="99">
        <f t="shared" si="416"/>
        <v>0</v>
      </c>
      <c r="Q2804" s="100">
        <f t="shared" si="417"/>
        <v>0</v>
      </c>
      <c r="R2804" s="105" t="e">
        <f t="shared" si="418"/>
        <v>#DIV/0!</v>
      </c>
      <c r="S2804" s="101" t="e">
        <f t="shared" si="419"/>
        <v>#N/A</v>
      </c>
      <c r="T2804" s="102"/>
      <c r="U2804" s="107"/>
      <c r="V2804" s="5"/>
    </row>
    <row r="2805" spans="1:22" ht="15.6" hidden="1" x14ac:dyDescent="0.3">
      <c r="A2805" s="18"/>
      <c r="B2805" s="92" t="str">
        <f>+IFERROR(VLOOKUP(A2805,'Details local delivery'!B:C,2,0),"-")</f>
        <v>-</v>
      </c>
      <c r="C2805" s="93" t="str">
        <f t="shared" si="413"/>
        <v>-</v>
      </c>
      <c r="D2805" s="94" t="str">
        <f>+IFERROR(VLOOKUP(A2805,'Details local delivery'!B:E,4,0),"-")</f>
        <v>-</v>
      </c>
      <c r="E2805" s="94" t="e">
        <f>VLOOKUP(A2805,'Details local delivery'!B:L,11,0)</f>
        <v>#N/A</v>
      </c>
      <c r="F2805" s="94">
        <f>SUMIFS('Details local delivery'!M:M,'Details local delivery'!G:G,'RECAP Delivery Plan '!A2805)</f>
        <v>0</v>
      </c>
      <c r="G2805" s="94" t="e">
        <f>VLOOKUP(A2805,'Details local delivery'!B:J,9,0)</f>
        <v>#N/A</v>
      </c>
      <c r="H2805" s="95">
        <f>SUMIFS('Details local delivery'!K:K,'Details local delivery'!G:G,'RECAP Delivery Plan '!A2805)</f>
        <v>0</v>
      </c>
      <c r="I2805" s="96">
        <f>SUMIFS('Details local delivery'!Y:Y,'Details local delivery'!B:B,A:A)</f>
        <v>0</v>
      </c>
      <c r="J2805" s="97" t="e">
        <f>AVERAGEIFS('Details local delivery'!W:W,'Details local delivery'!B:B,A2805)</f>
        <v>#DIV/0!</v>
      </c>
      <c r="K2805" s="96">
        <f>_xlfn.MAXIFS('Details local delivery'!Z:Z,'Details local delivery'!B:B,A2805)</f>
        <v>0</v>
      </c>
      <c r="L2805" s="96">
        <f>_xlfn.MAXIFS('Details local delivery'!AA:AA,'Details local delivery'!B:B,A2805)</f>
        <v>0</v>
      </c>
      <c r="M2805" s="96">
        <f>_xlfn.MAXIFS('Details local delivery'!AB:AB,'Details local delivery'!B:B,A2805)</f>
        <v>0</v>
      </c>
      <c r="N2805" s="104" t="e">
        <f t="shared" si="414"/>
        <v>#N/A</v>
      </c>
      <c r="O2805" s="104" t="e">
        <f t="shared" si="415"/>
        <v>#N/A</v>
      </c>
      <c r="P2805" s="99">
        <f t="shared" si="416"/>
        <v>0</v>
      </c>
      <c r="Q2805" s="100">
        <f t="shared" si="417"/>
        <v>0</v>
      </c>
      <c r="R2805" s="105" t="e">
        <f t="shared" si="418"/>
        <v>#DIV/0!</v>
      </c>
      <c r="S2805" s="101" t="e">
        <f t="shared" si="419"/>
        <v>#N/A</v>
      </c>
      <c r="T2805" s="102"/>
      <c r="U2805" s="107"/>
      <c r="V2805" s="5"/>
    </row>
    <row r="2806" spans="1:22" ht="15.6" hidden="1" x14ac:dyDescent="0.3">
      <c r="A2806" s="18"/>
      <c r="B2806" s="92" t="str">
        <f>+IFERROR(VLOOKUP(A2806,'Details local delivery'!B:C,2,0),"-")</f>
        <v>-</v>
      </c>
      <c r="C2806" s="93" t="str">
        <f t="shared" si="413"/>
        <v>-</v>
      </c>
      <c r="D2806" s="94" t="str">
        <f>+IFERROR(VLOOKUP(A2806,'Details local delivery'!B:E,4,0),"-")</f>
        <v>-</v>
      </c>
      <c r="E2806" s="94" t="e">
        <f>VLOOKUP(A2806,'Details local delivery'!B:L,11,0)</f>
        <v>#N/A</v>
      </c>
      <c r="F2806" s="94">
        <f>SUMIFS('Details local delivery'!M:M,'Details local delivery'!G:G,'RECAP Delivery Plan '!A2806)</f>
        <v>0</v>
      </c>
      <c r="G2806" s="94" t="e">
        <f>VLOOKUP(A2806,'Details local delivery'!B:J,9,0)</f>
        <v>#N/A</v>
      </c>
      <c r="H2806" s="95">
        <f>SUMIFS('Details local delivery'!K:K,'Details local delivery'!G:G,'RECAP Delivery Plan '!A2806)</f>
        <v>0</v>
      </c>
      <c r="I2806" s="96">
        <f>SUMIFS('Details local delivery'!Y:Y,'Details local delivery'!B:B,A:A)</f>
        <v>0</v>
      </c>
      <c r="J2806" s="97" t="e">
        <f>AVERAGEIFS('Details local delivery'!W:W,'Details local delivery'!B:B,A2806)</f>
        <v>#DIV/0!</v>
      </c>
      <c r="K2806" s="96">
        <f>_xlfn.MAXIFS('Details local delivery'!Z:Z,'Details local delivery'!B:B,A2806)</f>
        <v>0</v>
      </c>
      <c r="L2806" s="96">
        <f>_xlfn.MAXIFS('Details local delivery'!AA:AA,'Details local delivery'!B:B,A2806)</f>
        <v>0</v>
      </c>
      <c r="M2806" s="96">
        <f>_xlfn.MAXIFS('Details local delivery'!AB:AB,'Details local delivery'!B:B,A2806)</f>
        <v>0</v>
      </c>
      <c r="N2806" s="104" t="e">
        <f t="shared" si="414"/>
        <v>#N/A</v>
      </c>
      <c r="O2806" s="104" t="e">
        <f t="shared" si="415"/>
        <v>#N/A</v>
      </c>
      <c r="P2806" s="99">
        <f t="shared" si="416"/>
        <v>0</v>
      </c>
      <c r="Q2806" s="100">
        <f t="shared" si="417"/>
        <v>0</v>
      </c>
      <c r="R2806" s="105" t="e">
        <f t="shared" si="418"/>
        <v>#DIV/0!</v>
      </c>
      <c r="S2806" s="101" t="e">
        <f t="shared" si="419"/>
        <v>#N/A</v>
      </c>
      <c r="T2806" s="102"/>
      <c r="U2806" s="107"/>
      <c r="V2806" s="5"/>
    </row>
    <row r="2807" spans="1:22" ht="15.6" hidden="1" x14ac:dyDescent="0.3">
      <c r="A2807" s="18"/>
      <c r="B2807" s="92" t="str">
        <f>+IFERROR(VLOOKUP(A2807,'Details local delivery'!B:C,2,0),"-")</f>
        <v>-</v>
      </c>
      <c r="C2807" s="93" t="str">
        <f t="shared" si="413"/>
        <v>-</v>
      </c>
      <c r="D2807" s="94" t="str">
        <f>+IFERROR(VLOOKUP(A2807,'Details local delivery'!B:E,4,0),"-")</f>
        <v>-</v>
      </c>
      <c r="E2807" s="94" t="e">
        <f>VLOOKUP(A2807,'Details local delivery'!B:L,11,0)</f>
        <v>#N/A</v>
      </c>
      <c r="F2807" s="94">
        <f>SUMIFS('Details local delivery'!M:M,'Details local delivery'!G:G,'RECAP Delivery Plan '!A2807)</f>
        <v>0</v>
      </c>
      <c r="G2807" s="94" t="e">
        <f>VLOOKUP(A2807,'Details local delivery'!B:J,9,0)</f>
        <v>#N/A</v>
      </c>
      <c r="H2807" s="95">
        <f>SUMIFS('Details local delivery'!K:K,'Details local delivery'!G:G,'RECAP Delivery Plan '!A2807)</f>
        <v>0</v>
      </c>
      <c r="I2807" s="96">
        <f>SUMIFS('Details local delivery'!Y:Y,'Details local delivery'!B:B,A:A)</f>
        <v>0</v>
      </c>
      <c r="J2807" s="97" t="e">
        <f>AVERAGEIFS('Details local delivery'!W:W,'Details local delivery'!B:B,A2807)</f>
        <v>#DIV/0!</v>
      </c>
      <c r="K2807" s="96">
        <f>_xlfn.MAXIFS('Details local delivery'!Z:Z,'Details local delivery'!B:B,A2807)</f>
        <v>0</v>
      </c>
      <c r="L2807" s="96">
        <f>_xlfn.MAXIFS('Details local delivery'!AA:AA,'Details local delivery'!B:B,A2807)</f>
        <v>0</v>
      </c>
      <c r="M2807" s="96">
        <f>_xlfn.MAXIFS('Details local delivery'!AB:AB,'Details local delivery'!B:B,A2807)</f>
        <v>0</v>
      </c>
      <c r="N2807" s="104" t="e">
        <f t="shared" si="414"/>
        <v>#N/A</v>
      </c>
      <c r="O2807" s="104" t="e">
        <f t="shared" si="415"/>
        <v>#N/A</v>
      </c>
      <c r="P2807" s="99">
        <f t="shared" si="416"/>
        <v>0</v>
      </c>
      <c r="Q2807" s="100">
        <f t="shared" si="417"/>
        <v>0</v>
      </c>
      <c r="R2807" s="105" t="e">
        <f t="shared" si="418"/>
        <v>#DIV/0!</v>
      </c>
      <c r="S2807" s="101" t="e">
        <f t="shared" si="419"/>
        <v>#N/A</v>
      </c>
      <c r="T2807" s="102"/>
      <c r="U2807" s="107"/>
      <c r="V2807" s="5"/>
    </row>
    <row r="2808" spans="1:22" ht="15.6" hidden="1" x14ac:dyDescent="0.3">
      <c r="A2808" s="18"/>
      <c r="B2808" s="92" t="str">
        <f>+IFERROR(VLOOKUP(A2808,'Details local delivery'!B:C,2,0),"-")</f>
        <v>-</v>
      </c>
      <c r="C2808" s="93" t="str">
        <f t="shared" si="413"/>
        <v>-</v>
      </c>
      <c r="D2808" s="94" t="str">
        <f>+IFERROR(VLOOKUP(A2808,'Details local delivery'!B:E,4,0),"-")</f>
        <v>-</v>
      </c>
      <c r="E2808" s="94" t="e">
        <f>VLOOKUP(A2808,'Details local delivery'!B:L,11,0)</f>
        <v>#N/A</v>
      </c>
      <c r="F2808" s="94">
        <f>SUMIFS('Details local delivery'!M:M,'Details local delivery'!G:G,'RECAP Delivery Plan '!A2808)</f>
        <v>0</v>
      </c>
      <c r="G2808" s="94" t="e">
        <f>VLOOKUP(A2808,'Details local delivery'!B:J,9,0)</f>
        <v>#N/A</v>
      </c>
      <c r="H2808" s="95">
        <f>SUMIFS('Details local delivery'!K:K,'Details local delivery'!G:G,'RECAP Delivery Plan '!A2808)</f>
        <v>0</v>
      </c>
      <c r="I2808" s="96">
        <f>SUMIFS('Details local delivery'!Y:Y,'Details local delivery'!B:B,A:A)</f>
        <v>0</v>
      </c>
      <c r="J2808" s="97" t="e">
        <f>AVERAGEIFS('Details local delivery'!W:W,'Details local delivery'!B:B,A2808)</f>
        <v>#DIV/0!</v>
      </c>
      <c r="K2808" s="96">
        <f>_xlfn.MAXIFS('Details local delivery'!Z:Z,'Details local delivery'!B:B,A2808)</f>
        <v>0</v>
      </c>
      <c r="L2808" s="96">
        <f>_xlfn.MAXIFS('Details local delivery'!AA:AA,'Details local delivery'!B:B,A2808)</f>
        <v>0</v>
      </c>
      <c r="M2808" s="96">
        <f>_xlfn.MAXIFS('Details local delivery'!AB:AB,'Details local delivery'!B:B,A2808)</f>
        <v>0</v>
      </c>
      <c r="N2808" s="104" t="e">
        <f t="shared" si="414"/>
        <v>#N/A</v>
      </c>
      <c r="O2808" s="104" t="e">
        <f t="shared" si="415"/>
        <v>#N/A</v>
      </c>
      <c r="P2808" s="99">
        <f t="shared" si="416"/>
        <v>0</v>
      </c>
      <c r="Q2808" s="100">
        <f t="shared" si="417"/>
        <v>0</v>
      </c>
      <c r="R2808" s="105" t="e">
        <f t="shared" si="418"/>
        <v>#DIV/0!</v>
      </c>
      <c r="S2808" s="101" t="e">
        <f t="shared" si="419"/>
        <v>#N/A</v>
      </c>
      <c r="T2808" s="102"/>
      <c r="U2808" s="107"/>
      <c r="V2808" s="5"/>
    </row>
    <row r="2809" spans="1:22" ht="15.6" hidden="1" x14ac:dyDescent="0.3">
      <c r="A2809" s="18"/>
      <c r="B2809" s="92" t="str">
        <f>+IFERROR(VLOOKUP(A2809,'Details local delivery'!B:C,2,0),"-")</f>
        <v>-</v>
      </c>
      <c r="C2809" s="93" t="str">
        <f t="shared" si="413"/>
        <v>-</v>
      </c>
      <c r="D2809" s="94" t="str">
        <f>+IFERROR(VLOOKUP(A2809,'Details local delivery'!B:E,4,0),"-")</f>
        <v>-</v>
      </c>
      <c r="E2809" s="94" t="e">
        <f>VLOOKUP(A2809,'Details local delivery'!B:L,11,0)</f>
        <v>#N/A</v>
      </c>
      <c r="F2809" s="94">
        <f>SUMIFS('Details local delivery'!M:M,'Details local delivery'!G:G,'RECAP Delivery Plan '!A2809)</f>
        <v>0</v>
      </c>
      <c r="G2809" s="94" t="e">
        <f>VLOOKUP(A2809,'Details local delivery'!B:J,9,0)</f>
        <v>#N/A</v>
      </c>
      <c r="H2809" s="95">
        <f>SUMIFS('Details local delivery'!K:K,'Details local delivery'!G:G,'RECAP Delivery Plan '!A2809)</f>
        <v>0</v>
      </c>
      <c r="I2809" s="96">
        <f>SUMIFS('Details local delivery'!Y:Y,'Details local delivery'!B:B,A:A)</f>
        <v>0</v>
      </c>
      <c r="J2809" s="97" t="e">
        <f>AVERAGEIFS('Details local delivery'!W:W,'Details local delivery'!B:B,A2809)</f>
        <v>#DIV/0!</v>
      </c>
      <c r="K2809" s="96">
        <f>_xlfn.MAXIFS('Details local delivery'!Z:Z,'Details local delivery'!B:B,A2809)</f>
        <v>0</v>
      </c>
      <c r="L2809" s="96">
        <f>_xlfn.MAXIFS('Details local delivery'!AA:AA,'Details local delivery'!B:B,A2809)</f>
        <v>0</v>
      </c>
      <c r="M2809" s="96">
        <f>_xlfn.MAXIFS('Details local delivery'!AB:AB,'Details local delivery'!B:B,A2809)</f>
        <v>0</v>
      </c>
      <c r="N2809" s="104" t="e">
        <f t="shared" si="414"/>
        <v>#N/A</v>
      </c>
      <c r="O2809" s="104" t="e">
        <f t="shared" si="415"/>
        <v>#N/A</v>
      </c>
      <c r="P2809" s="99">
        <f t="shared" si="416"/>
        <v>0</v>
      </c>
      <c r="Q2809" s="100">
        <f t="shared" si="417"/>
        <v>0</v>
      </c>
      <c r="R2809" s="105" t="e">
        <f t="shared" si="418"/>
        <v>#DIV/0!</v>
      </c>
      <c r="S2809" s="101" t="e">
        <f t="shared" si="419"/>
        <v>#N/A</v>
      </c>
      <c r="T2809" s="102"/>
      <c r="U2809" s="107"/>
      <c r="V2809" s="5"/>
    </row>
    <row r="2810" spans="1:22" ht="15.6" hidden="1" x14ac:dyDescent="0.3">
      <c r="A2810" s="18"/>
      <c r="B2810" s="92" t="str">
        <f>+IFERROR(VLOOKUP(A2810,'Details local delivery'!B:C,2,0),"-")</f>
        <v>-</v>
      </c>
      <c r="C2810" s="93" t="str">
        <f t="shared" si="413"/>
        <v>-</v>
      </c>
      <c r="D2810" s="94" t="str">
        <f>+IFERROR(VLOOKUP(A2810,'Details local delivery'!B:E,4,0),"-")</f>
        <v>-</v>
      </c>
      <c r="E2810" s="94" t="e">
        <f>VLOOKUP(A2810,'Details local delivery'!B:L,11,0)</f>
        <v>#N/A</v>
      </c>
      <c r="F2810" s="94">
        <f>SUMIFS('Details local delivery'!M:M,'Details local delivery'!G:G,'RECAP Delivery Plan '!A2810)</f>
        <v>0</v>
      </c>
      <c r="G2810" s="94" t="e">
        <f>VLOOKUP(A2810,'Details local delivery'!B:J,9,0)</f>
        <v>#N/A</v>
      </c>
      <c r="H2810" s="95">
        <f>SUMIFS('Details local delivery'!K:K,'Details local delivery'!G:G,'RECAP Delivery Plan '!A2810)</f>
        <v>0</v>
      </c>
      <c r="I2810" s="96">
        <f>SUMIFS('Details local delivery'!Y:Y,'Details local delivery'!B:B,A:A)</f>
        <v>0</v>
      </c>
      <c r="J2810" s="97" t="e">
        <f>AVERAGEIFS('Details local delivery'!W:W,'Details local delivery'!B:B,A2810)</f>
        <v>#DIV/0!</v>
      </c>
      <c r="K2810" s="96">
        <f>_xlfn.MAXIFS('Details local delivery'!Z:Z,'Details local delivery'!B:B,A2810)</f>
        <v>0</v>
      </c>
      <c r="L2810" s="96">
        <f>_xlfn.MAXIFS('Details local delivery'!AA:AA,'Details local delivery'!B:B,A2810)</f>
        <v>0</v>
      </c>
      <c r="M2810" s="96">
        <f>_xlfn.MAXIFS('Details local delivery'!AB:AB,'Details local delivery'!B:B,A2810)</f>
        <v>0</v>
      </c>
      <c r="N2810" s="104" t="e">
        <f t="shared" si="414"/>
        <v>#N/A</v>
      </c>
      <c r="O2810" s="104" t="e">
        <f t="shared" si="415"/>
        <v>#N/A</v>
      </c>
      <c r="P2810" s="99">
        <f t="shared" si="416"/>
        <v>0</v>
      </c>
      <c r="Q2810" s="100">
        <f t="shared" si="417"/>
        <v>0</v>
      </c>
      <c r="R2810" s="105" t="e">
        <f t="shared" si="418"/>
        <v>#DIV/0!</v>
      </c>
      <c r="S2810" s="101" t="e">
        <f t="shared" si="419"/>
        <v>#N/A</v>
      </c>
      <c r="T2810" s="102"/>
      <c r="U2810" s="107"/>
      <c r="V2810" s="5"/>
    </row>
    <row r="2811" spans="1:22" ht="15.6" hidden="1" x14ac:dyDescent="0.3">
      <c r="A2811" s="18"/>
      <c r="B2811" s="92" t="str">
        <f>+IFERROR(VLOOKUP(A2811,'Details local delivery'!B:C,2,0),"-")</f>
        <v>-</v>
      </c>
      <c r="C2811" s="93" t="str">
        <f t="shared" si="413"/>
        <v>-</v>
      </c>
      <c r="D2811" s="94" t="str">
        <f>+IFERROR(VLOOKUP(A2811,'Details local delivery'!B:E,4,0),"-")</f>
        <v>-</v>
      </c>
      <c r="E2811" s="94" t="e">
        <f>VLOOKUP(A2811,'Details local delivery'!B:L,11,0)</f>
        <v>#N/A</v>
      </c>
      <c r="F2811" s="94">
        <f>SUMIFS('Details local delivery'!M:M,'Details local delivery'!G:G,'RECAP Delivery Plan '!A2811)</f>
        <v>0</v>
      </c>
      <c r="G2811" s="94" t="e">
        <f>VLOOKUP(A2811,'Details local delivery'!B:J,9,0)</f>
        <v>#N/A</v>
      </c>
      <c r="H2811" s="95">
        <f>SUMIFS('Details local delivery'!K:K,'Details local delivery'!G:G,'RECAP Delivery Plan '!A2811)</f>
        <v>0</v>
      </c>
      <c r="I2811" s="96">
        <f>SUMIFS('Details local delivery'!Y:Y,'Details local delivery'!B:B,A:A)</f>
        <v>0</v>
      </c>
      <c r="J2811" s="97" t="e">
        <f>AVERAGEIFS('Details local delivery'!W:W,'Details local delivery'!B:B,A2811)</f>
        <v>#DIV/0!</v>
      </c>
      <c r="K2811" s="96">
        <f>_xlfn.MAXIFS('Details local delivery'!Z:Z,'Details local delivery'!B:B,A2811)</f>
        <v>0</v>
      </c>
      <c r="L2811" s="96">
        <f>_xlfn.MAXIFS('Details local delivery'!AA:AA,'Details local delivery'!B:B,A2811)</f>
        <v>0</v>
      </c>
      <c r="M2811" s="96">
        <f>_xlfn.MAXIFS('Details local delivery'!AB:AB,'Details local delivery'!B:B,A2811)</f>
        <v>0</v>
      </c>
      <c r="N2811" s="104" t="e">
        <f t="shared" si="414"/>
        <v>#N/A</v>
      </c>
      <c r="O2811" s="104" t="e">
        <f t="shared" si="415"/>
        <v>#N/A</v>
      </c>
      <c r="P2811" s="99">
        <f t="shared" si="416"/>
        <v>0</v>
      </c>
      <c r="Q2811" s="100">
        <f t="shared" si="417"/>
        <v>0</v>
      </c>
      <c r="R2811" s="105" t="e">
        <f t="shared" si="418"/>
        <v>#DIV/0!</v>
      </c>
      <c r="S2811" s="101" t="e">
        <f t="shared" si="419"/>
        <v>#N/A</v>
      </c>
      <c r="T2811" s="102"/>
      <c r="U2811" s="107"/>
      <c r="V2811" s="5"/>
    </row>
    <row r="2812" spans="1:22" ht="15.6" hidden="1" x14ac:dyDescent="0.3">
      <c r="A2812" s="18"/>
      <c r="B2812" s="92" t="str">
        <f>+IFERROR(VLOOKUP(A2812,'Details local delivery'!B:C,2,0),"-")</f>
        <v>-</v>
      </c>
      <c r="C2812" s="93" t="str">
        <f t="shared" si="413"/>
        <v>-</v>
      </c>
      <c r="D2812" s="94" t="str">
        <f>+IFERROR(VLOOKUP(A2812,'Details local delivery'!B:E,4,0),"-")</f>
        <v>-</v>
      </c>
      <c r="E2812" s="94" t="e">
        <f>VLOOKUP(A2812,'Details local delivery'!B:L,11,0)</f>
        <v>#N/A</v>
      </c>
      <c r="F2812" s="94">
        <f>SUMIFS('Details local delivery'!M:M,'Details local delivery'!G:G,'RECAP Delivery Plan '!A2812)</f>
        <v>0</v>
      </c>
      <c r="G2812" s="94" t="e">
        <f>VLOOKUP(A2812,'Details local delivery'!B:J,9,0)</f>
        <v>#N/A</v>
      </c>
      <c r="H2812" s="95">
        <f>SUMIFS('Details local delivery'!K:K,'Details local delivery'!G:G,'RECAP Delivery Plan '!A2812)</f>
        <v>0</v>
      </c>
      <c r="I2812" s="96">
        <f>SUMIFS('Details local delivery'!Y:Y,'Details local delivery'!B:B,A:A)</f>
        <v>0</v>
      </c>
      <c r="J2812" s="97" t="e">
        <f>AVERAGEIFS('Details local delivery'!W:W,'Details local delivery'!B:B,A2812)</f>
        <v>#DIV/0!</v>
      </c>
      <c r="K2812" s="96">
        <f>_xlfn.MAXIFS('Details local delivery'!Z:Z,'Details local delivery'!B:B,A2812)</f>
        <v>0</v>
      </c>
      <c r="L2812" s="96">
        <f>_xlfn.MAXIFS('Details local delivery'!AA:AA,'Details local delivery'!B:B,A2812)</f>
        <v>0</v>
      </c>
      <c r="M2812" s="96">
        <f>_xlfn.MAXIFS('Details local delivery'!AB:AB,'Details local delivery'!B:B,A2812)</f>
        <v>0</v>
      </c>
      <c r="N2812" s="104" t="e">
        <f t="shared" si="414"/>
        <v>#N/A</v>
      </c>
      <c r="O2812" s="104" t="e">
        <f t="shared" si="415"/>
        <v>#N/A</v>
      </c>
      <c r="P2812" s="99">
        <f t="shared" si="416"/>
        <v>0</v>
      </c>
      <c r="Q2812" s="100">
        <f t="shared" si="417"/>
        <v>0</v>
      </c>
      <c r="R2812" s="105" t="e">
        <f t="shared" si="418"/>
        <v>#DIV/0!</v>
      </c>
      <c r="S2812" s="101" t="e">
        <f t="shared" si="419"/>
        <v>#N/A</v>
      </c>
      <c r="T2812" s="102"/>
      <c r="U2812" s="107"/>
      <c r="V2812" s="5"/>
    </row>
    <row r="2813" spans="1:22" ht="15.6" hidden="1" x14ac:dyDescent="0.3">
      <c r="A2813" s="18"/>
      <c r="B2813" s="92" t="str">
        <f>+IFERROR(VLOOKUP(A2813,'Details local delivery'!B:C,2,0),"-")</f>
        <v>-</v>
      </c>
      <c r="C2813" s="93" t="str">
        <f t="shared" si="413"/>
        <v>-</v>
      </c>
      <c r="D2813" s="94" t="str">
        <f>+IFERROR(VLOOKUP(A2813,'Details local delivery'!B:E,4,0),"-")</f>
        <v>-</v>
      </c>
      <c r="E2813" s="94" t="e">
        <f>VLOOKUP(A2813,'Details local delivery'!B:L,11,0)</f>
        <v>#N/A</v>
      </c>
      <c r="F2813" s="94">
        <f>SUMIFS('Details local delivery'!M:M,'Details local delivery'!G:G,'RECAP Delivery Plan '!A2813)</f>
        <v>0</v>
      </c>
      <c r="G2813" s="94" t="e">
        <f>VLOOKUP(A2813,'Details local delivery'!B:J,9,0)</f>
        <v>#N/A</v>
      </c>
      <c r="H2813" s="95">
        <f>SUMIFS('Details local delivery'!K:K,'Details local delivery'!G:G,'RECAP Delivery Plan '!A2813)</f>
        <v>0</v>
      </c>
      <c r="I2813" s="96">
        <f>SUMIFS('Details local delivery'!Y:Y,'Details local delivery'!B:B,A:A)</f>
        <v>0</v>
      </c>
      <c r="J2813" s="97" t="e">
        <f>AVERAGEIFS('Details local delivery'!W:W,'Details local delivery'!B:B,A2813)</f>
        <v>#DIV/0!</v>
      </c>
      <c r="K2813" s="96">
        <f>_xlfn.MAXIFS('Details local delivery'!Z:Z,'Details local delivery'!B:B,A2813)</f>
        <v>0</v>
      </c>
      <c r="L2813" s="96">
        <f>_xlfn.MAXIFS('Details local delivery'!AA:AA,'Details local delivery'!B:B,A2813)</f>
        <v>0</v>
      </c>
      <c r="M2813" s="96">
        <f>_xlfn.MAXIFS('Details local delivery'!AB:AB,'Details local delivery'!B:B,A2813)</f>
        <v>0</v>
      </c>
      <c r="N2813" s="104" t="e">
        <f t="shared" si="414"/>
        <v>#N/A</v>
      </c>
      <c r="O2813" s="104" t="e">
        <f t="shared" si="415"/>
        <v>#N/A</v>
      </c>
      <c r="P2813" s="99">
        <f t="shared" si="416"/>
        <v>0</v>
      </c>
      <c r="Q2813" s="100">
        <f t="shared" si="417"/>
        <v>0</v>
      </c>
      <c r="R2813" s="105" t="e">
        <f t="shared" si="418"/>
        <v>#DIV/0!</v>
      </c>
      <c r="S2813" s="101" t="e">
        <f t="shared" si="419"/>
        <v>#N/A</v>
      </c>
      <c r="T2813" s="102"/>
      <c r="U2813" s="107"/>
      <c r="V2813" s="5"/>
    </row>
    <row r="2814" spans="1:22" ht="15.6" hidden="1" x14ac:dyDescent="0.3">
      <c r="A2814" s="18"/>
      <c r="B2814" s="92" t="str">
        <f>+IFERROR(VLOOKUP(A2814,'Details local delivery'!B:C,2,0),"-")</f>
        <v>-</v>
      </c>
      <c r="C2814" s="93" t="str">
        <f t="shared" si="413"/>
        <v>-</v>
      </c>
      <c r="D2814" s="94" t="str">
        <f>+IFERROR(VLOOKUP(A2814,'Details local delivery'!B:E,4,0),"-")</f>
        <v>-</v>
      </c>
      <c r="E2814" s="94" t="e">
        <f>VLOOKUP(A2814,'Details local delivery'!B:L,11,0)</f>
        <v>#N/A</v>
      </c>
      <c r="F2814" s="94">
        <f>SUMIFS('Details local delivery'!M:M,'Details local delivery'!G:G,'RECAP Delivery Plan '!A2814)</f>
        <v>0</v>
      </c>
      <c r="G2814" s="94" t="e">
        <f>VLOOKUP(A2814,'Details local delivery'!B:J,9,0)</f>
        <v>#N/A</v>
      </c>
      <c r="H2814" s="95">
        <f>SUMIFS('Details local delivery'!K:K,'Details local delivery'!G:G,'RECAP Delivery Plan '!A2814)</f>
        <v>0</v>
      </c>
      <c r="I2814" s="96">
        <f>SUMIFS('Details local delivery'!Y:Y,'Details local delivery'!B:B,A:A)</f>
        <v>0</v>
      </c>
      <c r="J2814" s="97" t="e">
        <f>AVERAGEIFS('Details local delivery'!W:W,'Details local delivery'!B:B,A2814)</f>
        <v>#DIV/0!</v>
      </c>
      <c r="K2814" s="96">
        <f>_xlfn.MAXIFS('Details local delivery'!Z:Z,'Details local delivery'!B:B,A2814)</f>
        <v>0</v>
      </c>
      <c r="L2814" s="96">
        <f>_xlfn.MAXIFS('Details local delivery'!AA:AA,'Details local delivery'!B:B,A2814)</f>
        <v>0</v>
      </c>
      <c r="M2814" s="96">
        <f>_xlfn.MAXIFS('Details local delivery'!AB:AB,'Details local delivery'!B:B,A2814)</f>
        <v>0</v>
      </c>
      <c r="N2814" s="104" t="e">
        <f t="shared" si="414"/>
        <v>#N/A</v>
      </c>
      <c r="O2814" s="104" t="e">
        <f t="shared" si="415"/>
        <v>#N/A</v>
      </c>
      <c r="P2814" s="99">
        <f t="shared" si="416"/>
        <v>0</v>
      </c>
      <c r="Q2814" s="100">
        <f t="shared" si="417"/>
        <v>0</v>
      </c>
      <c r="R2814" s="105" t="e">
        <f t="shared" si="418"/>
        <v>#DIV/0!</v>
      </c>
      <c r="S2814" s="101" t="e">
        <f t="shared" si="419"/>
        <v>#N/A</v>
      </c>
      <c r="T2814" s="102"/>
      <c r="U2814" s="107"/>
      <c r="V2814" s="5"/>
    </row>
    <row r="2815" spans="1:22" ht="15.6" hidden="1" x14ac:dyDescent="0.3">
      <c r="A2815" s="18"/>
      <c r="B2815" s="92" t="str">
        <f>+IFERROR(VLOOKUP(A2815,'Details local delivery'!B:C,2,0),"-")</f>
        <v>-</v>
      </c>
      <c r="C2815" s="93" t="str">
        <f t="shared" si="413"/>
        <v>-</v>
      </c>
      <c r="D2815" s="94" t="str">
        <f>+IFERROR(VLOOKUP(A2815,'Details local delivery'!B:E,4,0),"-")</f>
        <v>-</v>
      </c>
      <c r="E2815" s="94" t="e">
        <f>VLOOKUP(A2815,'Details local delivery'!B:L,11,0)</f>
        <v>#N/A</v>
      </c>
      <c r="F2815" s="94">
        <f>SUMIFS('Details local delivery'!M:M,'Details local delivery'!G:G,'RECAP Delivery Plan '!A2815)</f>
        <v>0</v>
      </c>
      <c r="G2815" s="94" t="e">
        <f>VLOOKUP(A2815,'Details local delivery'!B:J,9,0)</f>
        <v>#N/A</v>
      </c>
      <c r="H2815" s="95">
        <f>SUMIFS('Details local delivery'!K:K,'Details local delivery'!G:G,'RECAP Delivery Plan '!A2815)</f>
        <v>0</v>
      </c>
      <c r="I2815" s="96">
        <f>SUMIFS('Details local delivery'!Y:Y,'Details local delivery'!B:B,A:A)</f>
        <v>0</v>
      </c>
      <c r="J2815" s="97" t="e">
        <f>AVERAGEIFS('Details local delivery'!W:W,'Details local delivery'!B:B,A2815)</f>
        <v>#DIV/0!</v>
      </c>
      <c r="K2815" s="96">
        <f>_xlfn.MAXIFS('Details local delivery'!Z:Z,'Details local delivery'!B:B,A2815)</f>
        <v>0</v>
      </c>
      <c r="L2815" s="96">
        <f>_xlfn.MAXIFS('Details local delivery'!AA:AA,'Details local delivery'!B:B,A2815)</f>
        <v>0</v>
      </c>
      <c r="M2815" s="96">
        <f>_xlfn.MAXIFS('Details local delivery'!AB:AB,'Details local delivery'!B:B,A2815)</f>
        <v>0</v>
      </c>
      <c r="N2815" s="104" t="e">
        <f t="shared" si="414"/>
        <v>#N/A</v>
      </c>
      <c r="O2815" s="104" t="e">
        <f t="shared" si="415"/>
        <v>#N/A</v>
      </c>
      <c r="P2815" s="99">
        <f t="shared" si="416"/>
        <v>0</v>
      </c>
      <c r="Q2815" s="100">
        <f t="shared" si="417"/>
        <v>0</v>
      </c>
      <c r="R2815" s="105" t="e">
        <f t="shared" si="418"/>
        <v>#DIV/0!</v>
      </c>
      <c r="S2815" s="101" t="e">
        <f t="shared" si="419"/>
        <v>#N/A</v>
      </c>
      <c r="T2815" s="102"/>
      <c r="U2815" s="107"/>
      <c r="V2815" s="5"/>
    </row>
    <row r="2816" spans="1:22" ht="15.6" hidden="1" x14ac:dyDescent="0.3">
      <c r="A2816" s="18"/>
      <c r="B2816" s="92" t="str">
        <f>+IFERROR(VLOOKUP(A2816,'Details local delivery'!B:C,2,0),"-")</f>
        <v>-</v>
      </c>
      <c r="C2816" s="93" t="str">
        <f t="shared" si="413"/>
        <v>-</v>
      </c>
      <c r="D2816" s="94" t="str">
        <f>+IFERROR(VLOOKUP(A2816,'Details local delivery'!B:E,4,0),"-")</f>
        <v>-</v>
      </c>
      <c r="E2816" s="94" t="e">
        <f>VLOOKUP(A2816,'Details local delivery'!B:L,11,0)</f>
        <v>#N/A</v>
      </c>
      <c r="F2816" s="94">
        <f>SUMIFS('Details local delivery'!M:M,'Details local delivery'!G:G,'RECAP Delivery Plan '!A2816)</f>
        <v>0</v>
      </c>
      <c r="G2816" s="94" t="e">
        <f>VLOOKUP(A2816,'Details local delivery'!B:J,9,0)</f>
        <v>#N/A</v>
      </c>
      <c r="H2816" s="95">
        <f>SUMIFS('Details local delivery'!K:K,'Details local delivery'!G:G,'RECAP Delivery Plan '!A2816)</f>
        <v>0</v>
      </c>
      <c r="I2816" s="96">
        <f>SUMIFS('Details local delivery'!Y:Y,'Details local delivery'!B:B,A:A)</f>
        <v>0</v>
      </c>
      <c r="J2816" s="97" t="e">
        <f>AVERAGEIFS('Details local delivery'!W:W,'Details local delivery'!B:B,A2816)</f>
        <v>#DIV/0!</v>
      </c>
      <c r="K2816" s="96">
        <f>_xlfn.MAXIFS('Details local delivery'!Z:Z,'Details local delivery'!B:B,A2816)</f>
        <v>0</v>
      </c>
      <c r="L2816" s="96">
        <f>_xlfn.MAXIFS('Details local delivery'!AA:AA,'Details local delivery'!B:B,A2816)</f>
        <v>0</v>
      </c>
      <c r="M2816" s="96">
        <f>_xlfn.MAXIFS('Details local delivery'!AB:AB,'Details local delivery'!B:B,A2816)</f>
        <v>0</v>
      </c>
      <c r="N2816" s="104" t="e">
        <f t="shared" si="414"/>
        <v>#N/A</v>
      </c>
      <c r="O2816" s="104" t="e">
        <f t="shared" si="415"/>
        <v>#N/A</v>
      </c>
      <c r="P2816" s="99">
        <f t="shared" si="416"/>
        <v>0</v>
      </c>
      <c r="Q2816" s="100">
        <f t="shared" si="417"/>
        <v>0</v>
      </c>
      <c r="R2816" s="105" t="e">
        <f t="shared" si="418"/>
        <v>#DIV/0!</v>
      </c>
      <c r="S2816" s="101" t="e">
        <f t="shared" si="419"/>
        <v>#N/A</v>
      </c>
      <c r="T2816" s="102"/>
      <c r="U2816" s="107"/>
      <c r="V2816" s="5"/>
    </row>
    <row r="2817" spans="1:22" ht="15.6" hidden="1" x14ac:dyDescent="0.3">
      <c r="A2817" s="18"/>
      <c r="B2817" s="92" t="str">
        <f>+IFERROR(VLOOKUP(A2817,'Details local delivery'!B:C,2,0),"-")</f>
        <v>-</v>
      </c>
      <c r="C2817" s="93" t="str">
        <f t="shared" si="413"/>
        <v>-</v>
      </c>
      <c r="D2817" s="94" t="str">
        <f>+IFERROR(VLOOKUP(A2817,'Details local delivery'!B:E,4,0),"-")</f>
        <v>-</v>
      </c>
      <c r="E2817" s="94" t="e">
        <f>VLOOKUP(A2817,'Details local delivery'!B:L,11,0)</f>
        <v>#N/A</v>
      </c>
      <c r="F2817" s="94">
        <f>SUMIFS('Details local delivery'!M:M,'Details local delivery'!G:G,'RECAP Delivery Plan '!A2817)</f>
        <v>0</v>
      </c>
      <c r="G2817" s="94" t="e">
        <f>VLOOKUP(A2817,'Details local delivery'!B:J,9,0)</f>
        <v>#N/A</v>
      </c>
      <c r="H2817" s="95">
        <f>SUMIFS('Details local delivery'!K:K,'Details local delivery'!G:G,'RECAP Delivery Plan '!A2817)</f>
        <v>0</v>
      </c>
      <c r="I2817" s="96">
        <f>SUMIFS('Details local delivery'!Y:Y,'Details local delivery'!B:B,A:A)</f>
        <v>0</v>
      </c>
      <c r="J2817" s="97" t="e">
        <f>AVERAGEIFS('Details local delivery'!W:W,'Details local delivery'!B:B,A2817)</f>
        <v>#DIV/0!</v>
      </c>
      <c r="K2817" s="96">
        <f>_xlfn.MAXIFS('Details local delivery'!Z:Z,'Details local delivery'!B:B,A2817)</f>
        <v>0</v>
      </c>
      <c r="L2817" s="96">
        <f>_xlfn.MAXIFS('Details local delivery'!AA:AA,'Details local delivery'!B:B,A2817)</f>
        <v>0</v>
      </c>
      <c r="M2817" s="96">
        <f>_xlfn.MAXIFS('Details local delivery'!AB:AB,'Details local delivery'!B:B,A2817)</f>
        <v>0</v>
      </c>
      <c r="N2817" s="104" t="e">
        <f t="shared" si="414"/>
        <v>#N/A</v>
      </c>
      <c r="O2817" s="104" t="e">
        <f t="shared" si="415"/>
        <v>#N/A</v>
      </c>
      <c r="P2817" s="99">
        <f t="shared" si="416"/>
        <v>0</v>
      </c>
      <c r="Q2817" s="100">
        <f t="shared" si="417"/>
        <v>0</v>
      </c>
      <c r="R2817" s="105" t="e">
        <f t="shared" si="418"/>
        <v>#DIV/0!</v>
      </c>
      <c r="S2817" s="101" t="e">
        <f t="shared" si="419"/>
        <v>#N/A</v>
      </c>
      <c r="T2817" s="102"/>
      <c r="U2817" s="107"/>
      <c r="V2817" s="5"/>
    </row>
    <row r="2818" spans="1:22" ht="15.6" hidden="1" x14ac:dyDescent="0.3">
      <c r="A2818" s="18"/>
      <c r="B2818" s="92" t="str">
        <f>+IFERROR(VLOOKUP(A2818,'Details local delivery'!B:C,2,0),"-")</f>
        <v>-</v>
      </c>
      <c r="C2818" s="93" t="str">
        <f t="shared" si="413"/>
        <v>-</v>
      </c>
      <c r="D2818" s="94" t="str">
        <f>+IFERROR(VLOOKUP(A2818,'Details local delivery'!B:E,4,0),"-")</f>
        <v>-</v>
      </c>
      <c r="E2818" s="94" t="e">
        <f>VLOOKUP(A2818,'Details local delivery'!B:L,11,0)</f>
        <v>#N/A</v>
      </c>
      <c r="F2818" s="94">
        <f>SUMIFS('Details local delivery'!M:M,'Details local delivery'!G:G,'RECAP Delivery Plan '!A2818)</f>
        <v>0</v>
      </c>
      <c r="G2818" s="94" t="e">
        <f>VLOOKUP(A2818,'Details local delivery'!B:J,9,0)</f>
        <v>#N/A</v>
      </c>
      <c r="H2818" s="95">
        <f>SUMIFS('Details local delivery'!K:K,'Details local delivery'!G:G,'RECAP Delivery Plan '!A2818)</f>
        <v>0</v>
      </c>
      <c r="I2818" s="96">
        <f>SUMIFS('Details local delivery'!Y:Y,'Details local delivery'!B:B,A:A)</f>
        <v>0</v>
      </c>
      <c r="J2818" s="97" t="e">
        <f>AVERAGEIFS('Details local delivery'!W:W,'Details local delivery'!B:B,A2818)</f>
        <v>#DIV/0!</v>
      </c>
      <c r="K2818" s="96">
        <f>_xlfn.MAXIFS('Details local delivery'!Z:Z,'Details local delivery'!B:B,A2818)</f>
        <v>0</v>
      </c>
      <c r="L2818" s="96">
        <f>_xlfn.MAXIFS('Details local delivery'!AA:AA,'Details local delivery'!B:B,A2818)</f>
        <v>0</v>
      </c>
      <c r="M2818" s="96">
        <f>_xlfn.MAXIFS('Details local delivery'!AB:AB,'Details local delivery'!B:B,A2818)</f>
        <v>0</v>
      </c>
      <c r="N2818" s="104" t="e">
        <f t="shared" si="414"/>
        <v>#N/A</v>
      </c>
      <c r="O2818" s="104" t="e">
        <f t="shared" si="415"/>
        <v>#N/A</v>
      </c>
      <c r="P2818" s="99">
        <f t="shared" si="416"/>
        <v>0</v>
      </c>
      <c r="Q2818" s="100">
        <f t="shared" si="417"/>
        <v>0</v>
      </c>
      <c r="R2818" s="105" t="e">
        <f t="shared" si="418"/>
        <v>#DIV/0!</v>
      </c>
      <c r="S2818" s="101" t="e">
        <f t="shared" si="419"/>
        <v>#N/A</v>
      </c>
      <c r="T2818" s="102"/>
      <c r="U2818" s="107"/>
      <c r="V2818" s="5"/>
    </row>
    <row r="2819" spans="1:22" ht="15.6" hidden="1" x14ac:dyDescent="0.3">
      <c r="A2819" s="18"/>
      <c r="B2819" s="92" t="str">
        <f>+IFERROR(VLOOKUP(A2819,'Details local delivery'!B:C,2,0),"-")</f>
        <v>-</v>
      </c>
      <c r="C2819" s="93" t="str">
        <f t="shared" si="413"/>
        <v>-</v>
      </c>
      <c r="D2819" s="94" t="str">
        <f>+IFERROR(VLOOKUP(A2819,'Details local delivery'!B:E,4,0),"-")</f>
        <v>-</v>
      </c>
      <c r="E2819" s="94" t="e">
        <f>VLOOKUP(A2819,'Details local delivery'!B:L,11,0)</f>
        <v>#N/A</v>
      </c>
      <c r="F2819" s="94">
        <f>SUMIFS('Details local delivery'!M:M,'Details local delivery'!G:G,'RECAP Delivery Plan '!A2819)</f>
        <v>0</v>
      </c>
      <c r="G2819" s="94" t="e">
        <f>VLOOKUP(A2819,'Details local delivery'!B:J,9,0)</f>
        <v>#N/A</v>
      </c>
      <c r="H2819" s="95">
        <f>SUMIFS('Details local delivery'!K:K,'Details local delivery'!G:G,'RECAP Delivery Plan '!A2819)</f>
        <v>0</v>
      </c>
      <c r="I2819" s="96">
        <f>SUMIFS('Details local delivery'!Y:Y,'Details local delivery'!B:B,A:A)</f>
        <v>0</v>
      </c>
      <c r="J2819" s="97" t="e">
        <f>AVERAGEIFS('Details local delivery'!W:W,'Details local delivery'!B:B,A2819)</f>
        <v>#DIV/0!</v>
      </c>
      <c r="K2819" s="96">
        <f>_xlfn.MAXIFS('Details local delivery'!Z:Z,'Details local delivery'!B:B,A2819)</f>
        <v>0</v>
      </c>
      <c r="L2819" s="96">
        <f>_xlfn.MAXIFS('Details local delivery'!AA:AA,'Details local delivery'!B:B,A2819)</f>
        <v>0</v>
      </c>
      <c r="M2819" s="96">
        <f>_xlfn.MAXIFS('Details local delivery'!AB:AB,'Details local delivery'!B:B,A2819)</f>
        <v>0</v>
      </c>
      <c r="N2819" s="104" t="e">
        <f t="shared" si="414"/>
        <v>#N/A</v>
      </c>
      <c r="O2819" s="104" t="e">
        <f t="shared" si="415"/>
        <v>#N/A</v>
      </c>
      <c r="P2819" s="99">
        <f t="shared" si="416"/>
        <v>0</v>
      </c>
      <c r="Q2819" s="100">
        <f t="shared" si="417"/>
        <v>0</v>
      </c>
      <c r="R2819" s="105" t="e">
        <f t="shared" si="418"/>
        <v>#DIV/0!</v>
      </c>
      <c r="S2819" s="101" t="e">
        <f t="shared" si="419"/>
        <v>#N/A</v>
      </c>
      <c r="T2819" s="102"/>
      <c r="U2819" s="107"/>
      <c r="V2819" s="5"/>
    </row>
    <row r="2820" spans="1:22" ht="15.6" hidden="1" x14ac:dyDescent="0.3">
      <c r="A2820" s="18"/>
      <c r="B2820" s="92" t="str">
        <f>+IFERROR(VLOOKUP(A2820,'Details local delivery'!B:C,2,0),"-")</f>
        <v>-</v>
      </c>
      <c r="C2820" s="93" t="str">
        <f t="shared" si="413"/>
        <v>-</v>
      </c>
      <c r="D2820" s="94" t="str">
        <f>+IFERROR(VLOOKUP(A2820,'Details local delivery'!B:E,4,0),"-")</f>
        <v>-</v>
      </c>
      <c r="E2820" s="94" t="e">
        <f>VLOOKUP(A2820,'Details local delivery'!B:L,11,0)</f>
        <v>#N/A</v>
      </c>
      <c r="F2820" s="94">
        <f>SUMIFS('Details local delivery'!M:M,'Details local delivery'!G:G,'RECAP Delivery Plan '!A2820)</f>
        <v>0</v>
      </c>
      <c r="G2820" s="94" t="e">
        <f>VLOOKUP(A2820,'Details local delivery'!B:J,9,0)</f>
        <v>#N/A</v>
      </c>
      <c r="H2820" s="95">
        <f>SUMIFS('Details local delivery'!K:K,'Details local delivery'!G:G,'RECAP Delivery Plan '!A2820)</f>
        <v>0</v>
      </c>
      <c r="I2820" s="96">
        <f>SUMIFS('Details local delivery'!Y:Y,'Details local delivery'!B:B,A:A)</f>
        <v>0</v>
      </c>
      <c r="J2820" s="97" t="e">
        <f>AVERAGEIFS('Details local delivery'!W:W,'Details local delivery'!B:B,A2820)</f>
        <v>#DIV/0!</v>
      </c>
      <c r="K2820" s="96">
        <f>_xlfn.MAXIFS('Details local delivery'!Z:Z,'Details local delivery'!B:B,A2820)</f>
        <v>0</v>
      </c>
      <c r="L2820" s="96">
        <f>_xlfn.MAXIFS('Details local delivery'!AA:AA,'Details local delivery'!B:B,A2820)</f>
        <v>0</v>
      </c>
      <c r="M2820" s="96">
        <f>_xlfn.MAXIFS('Details local delivery'!AB:AB,'Details local delivery'!B:B,A2820)</f>
        <v>0</v>
      </c>
      <c r="N2820" s="104" t="e">
        <f t="shared" si="414"/>
        <v>#N/A</v>
      </c>
      <c r="O2820" s="104" t="e">
        <f t="shared" si="415"/>
        <v>#N/A</v>
      </c>
      <c r="P2820" s="99">
        <f t="shared" si="416"/>
        <v>0</v>
      </c>
      <c r="Q2820" s="100">
        <f t="shared" si="417"/>
        <v>0</v>
      </c>
      <c r="R2820" s="105" t="e">
        <f t="shared" si="418"/>
        <v>#DIV/0!</v>
      </c>
      <c r="S2820" s="101" t="e">
        <f t="shared" si="419"/>
        <v>#N/A</v>
      </c>
      <c r="T2820" s="102"/>
      <c r="U2820" s="107"/>
      <c r="V2820" s="5"/>
    </row>
    <row r="2821" spans="1:22" ht="15.6" hidden="1" x14ac:dyDescent="0.3">
      <c r="A2821" s="18"/>
      <c r="B2821" s="92" t="str">
        <f>+IFERROR(VLOOKUP(A2821,'Details local delivery'!B:C,2,0),"-")</f>
        <v>-</v>
      </c>
      <c r="C2821" s="93" t="str">
        <f t="shared" si="413"/>
        <v>-</v>
      </c>
      <c r="D2821" s="94" t="str">
        <f>+IFERROR(VLOOKUP(A2821,'Details local delivery'!B:E,4,0),"-")</f>
        <v>-</v>
      </c>
      <c r="E2821" s="94" t="e">
        <f>VLOOKUP(A2821,'Details local delivery'!B:L,11,0)</f>
        <v>#N/A</v>
      </c>
      <c r="F2821" s="94">
        <f>SUMIFS('Details local delivery'!M:M,'Details local delivery'!G:G,'RECAP Delivery Plan '!A2821)</f>
        <v>0</v>
      </c>
      <c r="G2821" s="94" t="e">
        <f>VLOOKUP(A2821,'Details local delivery'!B:J,9,0)</f>
        <v>#N/A</v>
      </c>
      <c r="H2821" s="95">
        <f>SUMIFS('Details local delivery'!K:K,'Details local delivery'!G:G,'RECAP Delivery Plan '!A2821)</f>
        <v>0</v>
      </c>
      <c r="I2821" s="96">
        <f>SUMIFS('Details local delivery'!Y:Y,'Details local delivery'!B:B,A:A)</f>
        <v>0</v>
      </c>
      <c r="J2821" s="97" t="e">
        <f>AVERAGEIFS('Details local delivery'!W:W,'Details local delivery'!B:B,A2821)</f>
        <v>#DIV/0!</v>
      </c>
      <c r="K2821" s="96">
        <f>_xlfn.MAXIFS('Details local delivery'!Z:Z,'Details local delivery'!B:B,A2821)</f>
        <v>0</v>
      </c>
      <c r="L2821" s="96">
        <f>_xlfn.MAXIFS('Details local delivery'!AA:AA,'Details local delivery'!B:B,A2821)</f>
        <v>0</v>
      </c>
      <c r="M2821" s="96">
        <f>_xlfn.MAXIFS('Details local delivery'!AB:AB,'Details local delivery'!B:B,A2821)</f>
        <v>0</v>
      </c>
      <c r="N2821" s="104" t="e">
        <f t="shared" si="414"/>
        <v>#N/A</v>
      </c>
      <c r="O2821" s="104" t="e">
        <f t="shared" si="415"/>
        <v>#N/A</v>
      </c>
      <c r="P2821" s="99">
        <f t="shared" si="416"/>
        <v>0</v>
      </c>
      <c r="Q2821" s="100">
        <f t="shared" si="417"/>
        <v>0</v>
      </c>
      <c r="R2821" s="105" t="e">
        <f t="shared" si="418"/>
        <v>#DIV/0!</v>
      </c>
      <c r="S2821" s="101" t="e">
        <f t="shared" si="419"/>
        <v>#N/A</v>
      </c>
      <c r="T2821" s="102"/>
      <c r="U2821" s="107"/>
      <c r="V2821" s="5"/>
    </row>
    <row r="2822" spans="1:22" ht="15.6" hidden="1" x14ac:dyDescent="0.3">
      <c r="A2822" s="18"/>
      <c r="B2822" s="92" t="str">
        <f>+IFERROR(VLOOKUP(A2822,'Details local delivery'!B:C,2,0),"-")</f>
        <v>-</v>
      </c>
      <c r="C2822" s="93" t="str">
        <f t="shared" si="413"/>
        <v>-</v>
      </c>
      <c r="D2822" s="94" t="str">
        <f>+IFERROR(VLOOKUP(A2822,'Details local delivery'!B:E,4,0),"-")</f>
        <v>-</v>
      </c>
      <c r="E2822" s="94" t="e">
        <f>VLOOKUP(A2822,'Details local delivery'!B:L,11,0)</f>
        <v>#N/A</v>
      </c>
      <c r="F2822" s="94">
        <f>SUMIFS('Details local delivery'!M:M,'Details local delivery'!G:G,'RECAP Delivery Plan '!A2822)</f>
        <v>0</v>
      </c>
      <c r="G2822" s="94" t="e">
        <f>VLOOKUP(A2822,'Details local delivery'!B:J,9,0)</f>
        <v>#N/A</v>
      </c>
      <c r="H2822" s="95">
        <f>SUMIFS('Details local delivery'!K:K,'Details local delivery'!G:G,'RECAP Delivery Plan '!A2822)</f>
        <v>0</v>
      </c>
      <c r="I2822" s="96">
        <f>SUMIFS('Details local delivery'!Y:Y,'Details local delivery'!B:B,A:A)</f>
        <v>0</v>
      </c>
      <c r="J2822" s="97" t="e">
        <f>AVERAGEIFS('Details local delivery'!W:W,'Details local delivery'!B:B,A2822)</f>
        <v>#DIV/0!</v>
      </c>
      <c r="K2822" s="96">
        <f>_xlfn.MAXIFS('Details local delivery'!Z:Z,'Details local delivery'!B:B,A2822)</f>
        <v>0</v>
      </c>
      <c r="L2822" s="96">
        <f>_xlfn.MAXIFS('Details local delivery'!AA:AA,'Details local delivery'!B:B,A2822)</f>
        <v>0</v>
      </c>
      <c r="M2822" s="96">
        <f>_xlfn.MAXIFS('Details local delivery'!AB:AB,'Details local delivery'!B:B,A2822)</f>
        <v>0</v>
      </c>
      <c r="N2822" s="104" t="e">
        <f t="shared" si="414"/>
        <v>#N/A</v>
      </c>
      <c r="O2822" s="104" t="e">
        <f t="shared" si="415"/>
        <v>#N/A</v>
      </c>
      <c r="P2822" s="99">
        <f t="shared" si="416"/>
        <v>0</v>
      </c>
      <c r="Q2822" s="100">
        <f t="shared" si="417"/>
        <v>0</v>
      </c>
      <c r="R2822" s="105" t="e">
        <f t="shared" si="418"/>
        <v>#DIV/0!</v>
      </c>
      <c r="S2822" s="101" t="e">
        <f t="shared" si="419"/>
        <v>#N/A</v>
      </c>
      <c r="T2822" s="102"/>
      <c r="U2822" s="107"/>
      <c r="V2822" s="5"/>
    </row>
    <row r="2823" spans="1:22" ht="15.6" hidden="1" x14ac:dyDescent="0.3">
      <c r="A2823" s="18"/>
      <c r="B2823" s="92" t="str">
        <f>+IFERROR(VLOOKUP(A2823,'Details local delivery'!B:C,2,0),"-")</f>
        <v>-</v>
      </c>
      <c r="C2823" s="93" t="str">
        <f t="shared" si="413"/>
        <v>-</v>
      </c>
      <c r="D2823" s="94" t="str">
        <f>+IFERROR(VLOOKUP(A2823,'Details local delivery'!B:E,4,0),"-")</f>
        <v>-</v>
      </c>
      <c r="E2823" s="94" t="e">
        <f>VLOOKUP(A2823,'Details local delivery'!B:L,11,0)</f>
        <v>#N/A</v>
      </c>
      <c r="F2823" s="94">
        <f>SUMIFS('Details local delivery'!M:M,'Details local delivery'!G:G,'RECAP Delivery Plan '!A2823)</f>
        <v>0</v>
      </c>
      <c r="G2823" s="94" t="e">
        <f>VLOOKUP(A2823,'Details local delivery'!B:J,9,0)</f>
        <v>#N/A</v>
      </c>
      <c r="H2823" s="95">
        <f>SUMIFS('Details local delivery'!K:K,'Details local delivery'!G:G,'RECAP Delivery Plan '!A2823)</f>
        <v>0</v>
      </c>
      <c r="I2823" s="96">
        <f>SUMIFS('Details local delivery'!Y:Y,'Details local delivery'!B:B,A:A)</f>
        <v>0</v>
      </c>
      <c r="J2823" s="97" t="e">
        <f>AVERAGEIFS('Details local delivery'!W:W,'Details local delivery'!B:B,A2823)</f>
        <v>#DIV/0!</v>
      </c>
      <c r="K2823" s="96">
        <f>_xlfn.MAXIFS('Details local delivery'!Z:Z,'Details local delivery'!B:B,A2823)</f>
        <v>0</v>
      </c>
      <c r="L2823" s="96">
        <f>_xlfn.MAXIFS('Details local delivery'!AA:AA,'Details local delivery'!B:B,A2823)</f>
        <v>0</v>
      </c>
      <c r="M2823" s="96">
        <f>_xlfn.MAXIFS('Details local delivery'!AB:AB,'Details local delivery'!B:B,A2823)</f>
        <v>0</v>
      </c>
      <c r="N2823" s="104" t="e">
        <f t="shared" si="414"/>
        <v>#N/A</v>
      </c>
      <c r="O2823" s="104" t="e">
        <f t="shared" si="415"/>
        <v>#N/A</v>
      </c>
      <c r="P2823" s="99">
        <f t="shared" si="416"/>
        <v>0</v>
      </c>
      <c r="Q2823" s="100">
        <f t="shared" si="417"/>
        <v>0</v>
      </c>
      <c r="R2823" s="105" t="e">
        <f t="shared" si="418"/>
        <v>#DIV/0!</v>
      </c>
      <c r="S2823" s="101" t="e">
        <f t="shared" si="419"/>
        <v>#N/A</v>
      </c>
      <c r="T2823" s="102"/>
      <c r="U2823" s="107"/>
      <c r="V2823" s="5"/>
    </row>
    <row r="2824" spans="1:22" ht="15.6" hidden="1" x14ac:dyDescent="0.3">
      <c r="A2824" s="18"/>
      <c r="B2824" s="92" t="str">
        <f>+IFERROR(VLOOKUP(A2824,'Details local delivery'!B:C,2,0),"-")</f>
        <v>-</v>
      </c>
      <c r="C2824" s="93" t="str">
        <f t="shared" si="413"/>
        <v>-</v>
      </c>
      <c r="D2824" s="94" t="str">
        <f>+IFERROR(VLOOKUP(A2824,'Details local delivery'!B:E,4,0),"-")</f>
        <v>-</v>
      </c>
      <c r="E2824" s="94" t="e">
        <f>VLOOKUP(A2824,'Details local delivery'!B:L,11,0)</f>
        <v>#N/A</v>
      </c>
      <c r="F2824" s="94">
        <f>SUMIFS('Details local delivery'!M:M,'Details local delivery'!G:G,'RECAP Delivery Plan '!A2824)</f>
        <v>0</v>
      </c>
      <c r="G2824" s="94" t="e">
        <f>VLOOKUP(A2824,'Details local delivery'!B:J,9,0)</f>
        <v>#N/A</v>
      </c>
      <c r="H2824" s="95">
        <f>SUMIFS('Details local delivery'!K:K,'Details local delivery'!G:G,'RECAP Delivery Plan '!A2824)</f>
        <v>0</v>
      </c>
      <c r="I2824" s="96">
        <f>SUMIFS('Details local delivery'!Y:Y,'Details local delivery'!B:B,A:A)</f>
        <v>0</v>
      </c>
      <c r="J2824" s="97" t="e">
        <f>AVERAGEIFS('Details local delivery'!W:W,'Details local delivery'!B:B,A2824)</f>
        <v>#DIV/0!</v>
      </c>
      <c r="K2824" s="96">
        <f>_xlfn.MAXIFS('Details local delivery'!Z:Z,'Details local delivery'!B:B,A2824)</f>
        <v>0</v>
      </c>
      <c r="L2824" s="96">
        <f>_xlfn.MAXIFS('Details local delivery'!AA:AA,'Details local delivery'!B:B,A2824)</f>
        <v>0</v>
      </c>
      <c r="M2824" s="96">
        <f>_xlfn.MAXIFS('Details local delivery'!AB:AB,'Details local delivery'!B:B,A2824)</f>
        <v>0</v>
      </c>
      <c r="N2824" s="104" t="e">
        <f t="shared" si="414"/>
        <v>#N/A</v>
      </c>
      <c r="O2824" s="104" t="e">
        <f t="shared" si="415"/>
        <v>#N/A</v>
      </c>
      <c r="P2824" s="99">
        <f t="shared" si="416"/>
        <v>0</v>
      </c>
      <c r="Q2824" s="100">
        <f t="shared" si="417"/>
        <v>0</v>
      </c>
      <c r="R2824" s="105" t="e">
        <f t="shared" si="418"/>
        <v>#DIV/0!</v>
      </c>
      <c r="S2824" s="101" t="e">
        <f t="shared" si="419"/>
        <v>#N/A</v>
      </c>
      <c r="T2824" s="102"/>
      <c r="U2824" s="107"/>
      <c r="V2824" s="5"/>
    </row>
    <row r="2825" spans="1:22" ht="15.6" hidden="1" x14ac:dyDescent="0.3">
      <c r="A2825" s="18"/>
      <c r="B2825" s="92" t="str">
        <f>+IFERROR(VLOOKUP(A2825,'Details local delivery'!B:C,2,0),"-")</f>
        <v>-</v>
      </c>
      <c r="C2825" s="93" t="str">
        <f t="shared" si="413"/>
        <v>-</v>
      </c>
      <c r="D2825" s="94" t="str">
        <f>+IFERROR(VLOOKUP(A2825,'Details local delivery'!B:E,4,0),"-")</f>
        <v>-</v>
      </c>
      <c r="E2825" s="94" t="e">
        <f>VLOOKUP(A2825,'Details local delivery'!B:L,11,0)</f>
        <v>#N/A</v>
      </c>
      <c r="F2825" s="94">
        <f>SUMIFS('Details local delivery'!M:M,'Details local delivery'!G:G,'RECAP Delivery Plan '!A2825)</f>
        <v>0</v>
      </c>
      <c r="G2825" s="94" t="e">
        <f>VLOOKUP(A2825,'Details local delivery'!B:J,9,0)</f>
        <v>#N/A</v>
      </c>
      <c r="H2825" s="95">
        <f>SUMIFS('Details local delivery'!K:K,'Details local delivery'!G:G,'RECAP Delivery Plan '!A2825)</f>
        <v>0</v>
      </c>
      <c r="I2825" s="96">
        <f>SUMIFS('Details local delivery'!Y:Y,'Details local delivery'!B:B,A:A)</f>
        <v>0</v>
      </c>
      <c r="J2825" s="97" t="e">
        <f>AVERAGEIFS('Details local delivery'!W:W,'Details local delivery'!B:B,A2825)</f>
        <v>#DIV/0!</v>
      </c>
      <c r="K2825" s="96">
        <f>_xlfn.MAXIFS('Details local delivery'!Z:Z,'Details local delivery'!B:B,A2825)</f>
        <v>0</v>
      </c>
      <c r="L2825" s="96">
        <f>_xlfn.MAXIFS('Details local delivery'!AA:AA,'Details local delivery'!B:B,A2825)</f>
        <v>0</v>
      </c>
      <c r="M2825" s="96">
        <f>_xlfn.MAXIFS('Details local delivery'!AB:AB,'Details local delivery'!B:B,A2825)</f>
        <v>0</v>
      </c>
      <c r="N2825" s="104" t="e">
        <f t="shared" si="414"/>
        <v>#N/A</v>
      </c>
      <c r="O2825" s="104" t="e">
        <f t="shared" si="415"/>
        <v>#N/A</v>
      </c>
      <c r="P2825" s="99">
        <f t="shared" si="416"/>
        <v>0</v>
      </c>
      <c r="Q2825" s="100">
        <f t="shared" si="417"/>
        <v>0</v>
      </c>
      <c r="R2825" s="105" t="e">
        <f t="shared" si="418"/>
        <v>#DIV/0!</v>
      </c>
      <c r="S2825" s="101" t="e">
        <f t="shared" si="419"/>
        <v>#N/A</v>
      </c>
      <c r="T2825" s="102"/>
      <c r="U2825" s="107"/>
      <c r="V2825" s="5"/>
    </row>
    <row r="2826" spans="1:22" ht="15.6" hidden="1" x14ac:dyDescent="0.3">
      <c r="A2826" s="18"/>
      <c r="B2826" s="92" t="str">
        <f>+IFERROR(VLOOKUP(A2826,'Details local delivery'!B:C,2,0),"-")</f>
        <v>-</v>
      </c>
      <c r="C2826" s="93" t="str">
        <f t="shared" si="413"/>
        <v>-</v>
      </c>
      <c r="D2826" s="94" t="str">
        <f>+IFERROR(VLOOKUP(A2826,'Details local delivery'!B:E,4,0),"-")</f>
        <v>-</v>
      </c>
      <c r="E2826" s="94" t="e">
        <f>VLOOKUP(A2826,'Details local delivery'!B:L,11,0)</f>
        <v>#N/A</v>
      </c>
      <c r="F2826" s="94">
        <f>SUMIFS('Details local delivery'!M:M,'Details local delivery'!G:G,'RECAP Delivery Plan '!A2826)</f>
        <v>0</v>
      </c>
      <c r="G2826" s="94" t="e">
        <f>VLOOKUP(A2826,'Details local delivery'!B:J,9,0)</f>
        <v>#N/A</v>
      </c>
      <c r="H2826" s="95">
        <f>SUMIFS('Details local delivery'!K:K,'Details local delivery'!G:G,'RECAP Delivery Plan '!A2826)</f>
        <v>0</v>
      </c>
      <c r="I2826" s="96">
        <f>SUMIFS('Details local delivery'!Y:Y,'Details local delivery'!B:B,A:A)</f>
        <v>0</v>
      </c>
      <c r="J2826" s="97" t="e">
        <f>AVERAGEIFS('Details local delivery'!W:W,'Details local delivery'!B:B,A2826)</f>
        <v>#DIV/0!</v>
      </c>
      <c r="K2826" s="96">
        <f>_xlfn.MAXIFS('Details local delivery'!Z:Z,'Details local delivery'!B:B,A2826)</f>
        <v>0</v>
      </c>
      <c r="L2826" s="96">
        <f>_xlfn.MAXIFS('Details local delivery'!AA:AA,'Details local delivery'!B:B,A2826)</f>
        <v>0</v>
      </c>
      <c r="M2826" s="96">
        <f>_xlfn.MAXIFS('Details local delivery'!AB:AB,'Details local delivery'!B:B,A2826)</f>
        <v>0</v>
      </c>
      <c r="N2826" s="104" t="e">
        <f t="shared" si="414"/>
        <v>#N/A</v>
      </c>
      <c r="O2826" s="104" t="e">
        <f t="shared" si="415"/>
        <v>#N/A</v>
      </c>
      <c r="P2826" s="99">
        <f t="shared" si="416"/>
        <v>0</v>
      </c>
      <c r="Q2826" s="100">
        <f t="shared" si="417"/>
        <v>0</v>
      </c>
      <c r="R2826" s="105" t="e">
        <f t="shared" si="418"/>
        <v>#DIV/0!</v>
      </c>
      <c r="S2826" s="101" t="e">
        <f t="shared" si="419"/>
        <v>#N/A</v>
      </c>
      <c r="T2826" s="102"/>
      <c r="U2826" s="107"/>
      <c r="V2826" s="5"/>
    </row>
    <row r="2827" spans="1:22" ht="15.6" hidden="1" x14ac:dyDescent="0.3">
      <c r="A2827" s="18"/>
      <c r="B2827" s="92" t="str">
        <f>+IFERROR(VLOOKUP(A2827,'Details local delivery'!B:C,2,0),"-")</f>
        <v>-</v>
      </c>
      <c r="C2827" s="93" t="str">
        <f t="shared" si="413"/>
        <v>-</v>
      </c>
      <c r="D2827" s="94" t="str">
        <f>+IFERROR(VLOOKUP(A2827,'Details local delivery'!B:E,4,0),"-")</f>
        <v>-</v>
      </c>
      <c r="E2827" s="94" t="e">
        <f>VLOOKUP(A2827,'Details local delivery'!B:L,11,0)</f>
        <v>#N/A</v>
      </c>
      <c r="F2827" s="94">
        <f>SUMIFS('Details local delivery'!M:M,'Details local delivery'!G:G,'RECAP Delivery Plan '!A2827)</f>
        <v>0</v>
      </c>
      <c r="G2827" s="94" t="e">
        <f>VLOOKUP(A2827,'Details local delivery'!B:J,9,0)</f>
        <v>#N/A</v>
      </c>
      <c r="H2827" s="95">
        <f>SUMIFS('Details local delivery'!K:K,'Details local delivery'!G:G,'RECAP Delivery Plan '!A2827)</f>
        <v>0</v>
      </c>
      <c r="I2827" s="96">
        <f>SUMIFS('Details local delivery'!Y:Y,'Details local delivery'!B:B,A:A)</f>
        <v>0</v>
      </c>
      <c r="J2827" s="97" t="e">
        <f>AVERAGEIFS('Details local delivery'!W:W,'Details local delivery'!B:B,A2827)</f>
        <v>#DIV/0!</v>
      </c>
      <c r="K2827" s="96">
        <f>_xlfn.MAXIFS('Details local delivery'!Z:Z,'Details local delivery'!B:B,A2827)</f>
        <v>0</v>
      </c>
      <c r="L2827" s="96">
        <f>_xlfn.MAXIFS('Details local delivery'!AA:AA,'Details local delivery'!B:B,A2827)</f>
        <v>0</v>
      </c>
      <c r="M2827" s="96">
        <f>_xlfn.MAXIFS('Details local delivery'!AB:AB,'Details local delivery'!B:B,A2827)</f>
        <v>0</v>
      </c>
      <c r="N2827" s="104" t="e">
        <f t="shared" si="414"/>
        <v>#N/A</v>
      </c>
      <c r="O2827" s="104" t="e">
        <f t="shared" si="415"/>
        <v>#N/A</v>
      </c>
      <c r="P2827" s="99">
        <f t="shared" si="416"/>
        <v>0</v>
      </c>
      <c r="Q2827" s="100">
        <f t="shared" si="417"/>
        <v>0</v>
      </c>
      <c r="R2827" s="105" t="e">
        <f t="shared" si="418"/>
        <v>#DIV/0!</v>
      </c>
      <c r="S2827" s="101" t="e">
        <f t="shared" si="419"/>
        <v>#N/A</v>
      </c>
      <c r="T2827" s="102"/>
      <c r="U2827" s="107"/>
      <c r="V2827" s="5"/>
    </row>
    <row r="2828" spans="1:22" ht="15.6" hidden="1" x14ac:dyDescent="0.3">
      <c r="A2828" s="18"/>
      <c r="B2828" s="92" t="str">
        <f>+IFERROR(VLOOKUP(A2828,'Details local delivery'!B:C,2,0),"-")</f>
        <v>-</v>
      </c>
      <c r="C2828" s="93" t="str">
        <f t="shared" si="413"/>
        <v>-</v>
      </c>
      <c r="D2828" s="94" t="str">
        <f>+IFERROR(VLOOKUP(A2828,'Details local delivery'!B:E,4,0),"-")</f>
        <v>-</v>
      </c>
      <c r="E2828" s="94" t="e">
        <f>VLOOKUP(A2828,'Details local delivery'!B:L,11,0)</f>
        <v>#N/A</v>
      </c>
      <c r="F2828" s="94">
        <f>SUMIFS('Details local delivery'!M:M,'Details local delivery'!G:G,'RECAP Delivery Plan '!A2828)</f>
        <v>0</v>
      </c>
      <c r="G2828" s="94" t="e">
        <f>VLOOKUP(A2828,'Details local delivery'!B:J,9,0)</f>
        <v>#N/A</v>
      </c>
      <c r="H2828" s="95">
        <f>SUMIFS('Details local delivery'!K:K,'Details local delivery'!G:G,'RECAP Delivery Plan '!A2828)</f>
        <v>0</v>
      </c>
      <c r="I2828" s="96">
        <f>SUMIFS('Details local delivery'!Y:Y,'Details local delivery'!B:B,A:A)</f>
        <v>0</v>
      </c>
      <c r="J2828" s="97" t="e">
        <f>AVERAGEIFS('Details local delivery'!W:W,'Details local delivery'!B:B,A2828)</f>
        <v>#DIV/0!</v>
      </c>
      <c r="K2828" s="96">
        <f>_xlfn.MAXIFS('Details local delivery'!Z:Z,'Details local delivery'!B:B,A2828)</f>
        <v>0</v>
      </c>
      <c r="L2828" s="96">
        <f>_xlfn.MAXIFS('Details local delivery'!AA:AA,'Details local delivery'!B:B,A2828)</f>
        <v>0</v>
      </c>
      <c r="M2828" s="96">
        <f>_xlfn.MAXIFS('Details local delivery'!AB:AB,'Details local delivery'!B:B,A2828)</f>
        <v>0</v>
      </c>
      <c r="N2828" s="104" t="e">
        <f t="shared" si="414"/>
        <v>#N/A</v>
      </c>
      <c r="O2828" s="104" t="e">
        <f t="shared" si="415"/>
        <v>#N/A</v>
      </c>
      <c r="P2828" s="99">
        <f t="shared" si="416"/>
        <v>0</v>
      </c>
      <c r="Q2828" s="100">
        <f t="shared" si="417"/>
        <v>0</v>
      </c>
      <c r="R2828" s="105" t="e">
        <f t="shared" si="418"/>
        <v>#DIV/0!</v>
      </c>
      <c r="S2828" s="101" t="e">
        <f t="shared" si="419"/>
        <v>#N/A</v>
      </c>
      <c r="T2828" s="102"/>
      <c r="U2828" s="107"/>
      <c r="V2828" s="5"/>
    </row>
    <row r="2829" spans="1:22" ht="15.6" hidden="1" x14ac:dyDescent="0.3">
      <c r="A2829" s="18"/>
      <c r="B2829" s="92" t="str">
        <f>+IFERROR(VLOOKUP(A2829,'Details local delivery'!B:C,2,0),"-")</f>
        <v>-</v>
      </c>
      <c r="C2829" s="93" t="str">
        <f t="shared" si="413"/>
        <v>-</v>
      </c>
      <c r="D2829" s="94" t="str">
        <f>+IFERROR(VLOOKUP(A2829,'Details local delivery'!B:E,4,0),"-")</f>
        <v>-</v>
      </c>
      <c r="E2829" s="94" t="e">
        <f>VLOOKUP(A2829,'Details local delivery'!B:L,11,0)</f>
        <v>#N/A</v>
      </c>
      <c r="F2829" s="94">
        <f>SUMIFS('Details local delivery'!M:M,'Details local delivery'!G:G,'RECAP Delivery Plan '!A2829)</f>
        <v>0</v>
      </c>
      <c r="G2829" s="94" t="e">
        <f>VLOOKUP(A2829,'Details local delivery'!B:J,9,0)</f>
        <v>#N/A</v>
      </c>
      <c r="H2829" s="95">
        <f>SUMIFS('Details local delivery'!K:K,'Details local delivery'!G:G,'RECAP Delivery Plan '!A2829)</f>
        <v>0</v>
      </c>
      <c r="I2829" s="96">
        <f>SUMIFS('Details local delivery'!Y:Y,'Details local delivery'!B:B,A:A)</f>
        <v>0</v>
      </c>
      <c r="J2829" s="97" t="e">
        <f>AVERAGEIFS('Details local delivery'!W:W,'Details local delivery'!B:B,A2829)</f>
        <v>#DIV/0!</v>
      </c>
      <c r="K2829" s="96">
        <f>_xlfn.MAXIFS('Details local delivery'!Z:Z,'Details local delivery'!B:B,A2829)</f>
        <v>0</v>
      </c>
      <c r="L2829" s="96">
        <f>_xlfn.MAXIFS('Details local delivery'!AA:AA,'Details local delivery'!B:B,A2829)</f>
        <v>0</v>
      </c>
      <c r="M2829" s="96">
        <f>_xlfn.MAXIFS('Details local delivery'!AB:AB,'Details local delivery'!B:B,A2829)</f>
        <v>0</v>
      </c>
      <c r="N2829" s="104" t="e">
        <f t="shared" si="414"/>
        <v>#N/A</v>
      </c>
      <c r="O2829" s="104" t="e">
        <f t="shared" si="415"/>
        <v>#N/A</v>
      </c>
      <c r="P2829" s="99">
        <f t="shared" si="416"/>
        <v>0</v>
      </c>
      <c r="Q2829" s="100">
        <f t="shared" si="417"/>
        <v>0</v>
      </c>
      <c r="R2829" s="105" t="e">
        <f t="shared" si="418"/>
        <v>#DIV/0!</v>
      </c>
      <c r="S2829" s="101" t="e">
        <f t="shared" si="419"/>
        <v>#N/A</v>
      </c>
      <c r="T2829" s="102"/>
      <c r="U2829" s="107"/>
      <c r="V2829" s="5"/>
    </row>
    <row r="2830" spans="1:22" ht="15.6" hidden="1" x14ac:dyDescent="0.3">
      <c r="A2830" s="18"/>
      <c r="B2830" s="92" t="str">
        <f>+IFERROR(VLOOKUP(A2830,'Details local delivery'!B:C,2,0),"-")</f>
        <v>-</v>
      </c>
      <c r="C2830" s="93" t="str">
        <f t="shared" si="413"/>
        <v>-</v>
      </c>
      <c r="D2830" s="94" t="str">
        <f>+IFERROR(VLOOKUP(A2830,'Details local delivery'!B:E,4,0),"-")</f>
        <v>-</v>
      </c>
      <c r="E2830" s="94" t="e">
        <f>VLOOKUP(A2830,'Details local delivery'!B:L,11,0)</f>
        <v>#N/A</v>
      </c>
      <c r="F2830" s="94">
        <f>SUMIFS('Details local delivery'!M:M,'Details local delivery'!G:G,'RECAP Delivery Plan '!A2830)</f>
        <v>0</v>
      </c>
      <c r="G2830" s="94" t="e">
        <f>VLOOKUP(A2830,'Details local delivery'!B:J,9,0)</f>
        <v>#N/A</v>
      </c>
      <c r="H2830" s="95">
        <f>SUMIFS('Details local delivery'!K:K,'Details local delivery'!G:G,'RECAP Delivery Plan '!A2830)</f>
        <v>0</v>
      </c>
      <c r="I2830" s="96">
        <f>SUMIFS('Details local delivery'!Y:Y,'Details local delivery'!B:B,A:A)</f>
        <v>0</v>
      </c>
      <c r="J2830" s="97" t="e">
        <f>AVERAGEIFS('Details local delivery'!W:W,'Details local delivery'!B:B,A2830)</f>
        <v>#DIV/0!</v>
      </c>
      <c r="K2830" s="96">
        <f>_xlfn.MAXIFS('Details local delivery'!Z:Z,'Details local delivery'!B:B,A2830)</f>
        <v>0</v>
      </c>
      <c r="L2830" s="96">
        <f>_xlfn.MAXIFS('Details local delivery'!AA:AA,'Details local delivery'!B:B,A2830)</f>
        <v>0</v>
      </c>
      <c r="M2830" s="96">
        <f>_xlfn.MAXIFS('Details local delivery'!AB:AB,'Details local delivery'!B:B,A2830)</f>
        <v>0</v>
      </c>
      <c r="N2830" s="104" t="e">
        <f t="shared" si="414"/>
        <v>#N/A</v>
      </c>
      <c r="O2830" s="104" t="e">
        <f t="shared" si="415"/>
        <v>#N/A</v>
      </c>
      <c r="P2830" s="99">
        <f t="shared" si="416"/>
        <v>0</v>
      </c>
      <c r="Q2830" s="100">
        <f t="shared" si="417"/>
        <v>0</v>
      </c>
      <c r="R2830" s="105" t="e">
        <f t="shared" si="418"/>
        <v>#DIV/0!</v>
      </c>
      <c r="S2830" s="101" t="e">
        <f t="shared" si="419"/>
        <v>#N/A</v>
      </c>
      <c r="T2830" s="102"/>
      <c r="U2830" s="107"/>
      <c r="V2830" s="5"/>
    </row>
    <row r="2831" spans="1:22" ht="15.6" hidden="1" x14ac:dyDescent="0.3">
      <c r="A2831" s="18"/>
      <c r="B2831" s="92" t="str">
        <f>+IFERROR(VLOOKUP(A2831,'Details local delivery'!B:C,2,0),"-")</f>
        <v>-</v>
      </c>
      <c r="C2831" s="93" t="str">
        <f t="shared" si="413"/>
        <v>-</v>
      </c>
      <c r="D2831" s="94" t="str">
        <f>+IFERROR(VLOOKUP(A2831,'Details local delivery'!B:E,4,0),"-")</f>
        <v>-</v>
      </c>
      <c r="E2831" s="94" t="e">
        <f>VLOOKUP(A2831,'Details local delivery'!B:L,11,0)</f>
        <v>#N/A</v>
      </c>
      <c r="F2831" s="94">
        <f>SUMIFS('Details local delivery'!M:M,'Details local delivery'!G:G,'RECAP Delivery Plan '!A2831)</f>
        <v>0</v>
      </c>
      <c r="G2831" s="94" t="e">
        <f>VLOOKUP(A2831,'Details local delivery'!B:J,9,0)</f>
        <v>#N/A</v>
      </c>
      <c r="H2831" s="95">
        <f>SUMIFS('Details local delivery'!K:K,'Details local delivery'!G:G,'RECAP Delivery Plan '!A2831)</f>
        <v>0</v>
      </c>
      <c r="I2831" s="96">
        <f>SUMIFS('Details local delivery'!Y:Y,'Details local delivery'!B:B,A:A)</f>
        <v>0</v>
      </c>
      <c r="J2831" s="97" t="e">
        <f>AVERAGEIFS('Details local delivery'!W:W,'Details local delivery'!B:B,A2831)</f>
        <v>#DIV/0!</v>
      </c>
      <c r="K2831" s="96">
        <f>_xlfn.MAXIFS('Details local delivery'!Z:Z,'Details local delivery'!B:B,A2831)</f>
        <v>0</v>
      </c>
      <c r="L2831" s="96">
        <f>_xlfn.MAXIFS('Details local delivery'!AA:AA,'Details local delivery'!B:B,A2831)</f>
        <v>0</v>
      </c>
      <c r="M2831" s="96">
        <f>_xlfn.MAXIFS('Details local delivery'!AB:AB,'Details local delivery'!B:B,A2831)</f>
        <v>0</v>
      </c>
      <c r="N2831" s="104" t="e">
        <f t="shared" si="414"/>
        <v>#N/A</v>
      </c>
      <c r="O2831" s="104" t="e">
        <f t="shared" si="415"/>
        <v>#N/A</v>
      </c>
      <c r="P2831" s="99">
        <f t="shared" si="416"/>
        <v>0</v>
      </c>
      <c r="Q2831" s="100">
        <f t="shared" si="417"/>
        <v>0</v>
      </c>
      <c r="R2831" s="105" t="e">
        <f t="shared" si="418"/>
        <v>#DIV/0!</v>
      </c>
      <c r="S2831" s="101" t="e">
        <f t="shared" si="419"/>
        <v>#N/A</v>
      </c>
      <c r="T2831" s="102"/>
      <c r="U2831" s="107"/>
      <c r="V2831" s="5"/>
    </row>
    <row r="2832" spans="1:22" ht="15.6" hidden="1" x14ac:dyDescent="0.3">
      <c r="A2832" s="18"/>
      <c r="B2832" s="92" t="str">
        <f>+IFERROR(VLOOKUP(A2832,'Details local delivery'!B:C,2,0),"-")</f>
        <v>-</v>
      </c>
      <c r="C2832" s="93" t="str">
        <f t="shared" si="413"/>
        <v>-</v>
      </c>
      <c r="D2832" s="94" t="str">
        <f>+IFERROR(VLOOKUP(A2832,'Details local delivery'!B:E,4,0),"-")</f>
        <v>-</v>
      </c>
      <c r="E2832" s="94" t="e">
        <f>VLOOKUP(A2832,'Details local delivery'!B:L,11,0)</f>
        <v>#N/A</v>
      </c>
      <c r="F2832" s="94">
        <f>SUMIFS('Details local delivery'!M:M,'Details local delivery'!G:G,'RECAP Delivery Plan '!A2832)</f>
        <v>0</v>
      </c>
      <c r="G2832" s="94" t="e">
        <f>VLOOKUP(A2832,'Details local delivery'!B:J,9,0)</f>
        <v>#N/A</v>
      </c>
      <c r="H2832" s="95">
        <f>SUMIFS('Details local delivery'!K:K,'Details local delivery'!G:G,'RECAP Delivery Plan '!A2832)</f>
        <v>0</v>
      </c>
      <c r="I2832" s="96">
        <f>SUMIFS('Details local delivery'!Y:Y,'Details local delivery'!B:B,A:A)</f>
        <v>0</v>
      </c>
      <c r="J2832" s="97" t="e">
        <f>AVERAGEIFS('Details local delivery'!W:W,'Details local delivery'!B:B,A2832)</f>
        <v>#DIV/0!</v>
      </c>
      <c r="K2832" s="96">
        <f>_xlfn.MAXIFS('Details local delivery'!Z:Z,'Details local delivery'!B:B,A2832)</f>
        <v>0</v>
      </c>
      <c r="L2832" s="96">
        <f>_xlfn.MAXIFS('Details local delivery'!AA:AA,'Details local delivery'!B:B,A2832)</f>
        <v>0</v>
      </c>
      <c r="M2832" s="96">
        <f>_xlfn.MAXIFS('Details local delivery'!AB:AB,'Details local delivery'!B:B,A2832)</f>
        <v>0</v>
      </c>
      <c r="N2832" s="104" t="e">
        <f t="shared" si="414"/>
        <v>#N/A</v>
      </c>
      <c r="O2832" s="104" t="e">
        <f t="shared" si="415"/>
        <v>#N/A</v>
      </c>
      <c r="P2832" s="99">
        <f t="shared" si="416"/>
        <v>0</v>
      </c>
      <c r="Q2832" s="100">
        <f t="shared" si="417"/>
        <v>0</v>
      </c>
      <c r="R2832" s="105" t="e">
        <f t="shared" si="418"/>
        <v>#DIV/0!</v>
      </c>
      <c r="S2832" s="101" t="e">
        <f t="shared" si="419"/>
        <v>#N/A</v>
      </c>
      <c r="T2832" s="102"/>
      <c r="U2832" s="107"/>
      <c r="V2832" s="5"/>
    </row>
    <row r="2833" spans="1:22" ht="15.6" hidden="1" x14ac:dyDescent="0.3">
      <c r="A2833" s="18"/>
      <c r="B2833" s="92" t="str">
        <f>+IFERROR(VLOOKUP(A2833,'Details local delivery'!B:C,2,0),"-")</f>
        <v>-</v>
      </c>
      <c r="C2833" s="93" t="str">
        <f t="shared" si="413"/>
        <v>-</v>
      </c>
      <c r="D2833" s="94" t="str">
        <f>+IFERROR(VLOOKUP(A2833,'Details local delivery'!B:E,4,0),"-")</f>
        <v>-</v>
      </c>
      <c r="E2833" s="94" t="e">
        <f>VLOOKUP(A2833,'Details local delivery'!B:L,11,0)</f>
        <v>#N/A</v>
      </c>
      <c r="F2833" s="94">
        <f>SUMIFS('Details local delivery'!M:M,'Details local delivery'!G:G,'RECAP Delivery Plan '!A2833)</f>
        <v>0</v>
      </c>
      <c r="G2833" s="94" t="e">
        <f>VLOOKUP(A2833,'Details local delivery'!B:J,9,0)</f>
        <v>#N/A</v>
      </c>
      <c r="H2833" s="95">
        <f>SUMIFS('Details local delivery'!K:K,'Details local delivery'!G:G,'RECAP Delivery Plan '!A2833)</f>
        <v>0</v>
      </c>
      <c r="I2833" s="96">
        <f>SUMIFS('Details local delivery'!Y:Y,'Details local delivery'!B:B,A:A)</f>
        <v>0</v>
      </c>
      <c r="J2833" s="97" t="e">
        <f>AVERAGEIFS('Details local delivery'!W:W,'Details local delivery'!B:B,A2833)</f>
        <v>#DIV/0!</v>
      </c>
      <c r="K2833" s="96">
        <f>_xlfn.MAXIFS('Details local delivery'!Z:Z,'Details local delivery'!B:B,A2833)</f>
        <v>0</v>
      </c>
      <c r="L2833" s="96">
        <f>_xlfn.MAXIFS('Details local delivery'!AA:AA,'Details local delivery'!B:B,A2833)</f>
        <v>0</v>
      </c>
      <c r="M2833" s="96">
        <f>_xlfn.MAXIFS('Details local delivery'!AB:AB,'Details local delivery'!B:B,A2833)</f>
        <v>0</v>
      </c>
      <c r="N2833" s="104" t="e">
        <f t="shared" si="414"/>
        <v>#N/A</v>
      </c>
      <c r="O2833" s="104" t="e">
        <f t="shared" si="415"/>
        <v>#N/A</v>
      </c>
      <c r="P2833" s="99">
        <f t="shared" si="416"/>
        <v>0</v>
      </c>
      <c r="Q2833" s="100">
        <f t="shared" si="417"/>
        <v>0</v>
      </c>
      <c r="R2833" s="105" t="e">
        <f t="shared" si="418"/>
        <v>#DIV/0!</v>
      </c>
      <c r="S2833" s="101" t="e">
        <f t="shared" si="419"/>
        <v>#N/A</v>
      </c>
      <c r="T2833" s="102"/>
      <c r="U2833" s="107"/>
      <c r="V2833" s="5"/>
    </row>
    <row r="2834" spans="1:22" ht="15.6" hidden="1" x14ac:dyDescent="0.3">
      <c r="A2834" s="18"/>
      <c r="B2834" s="92" t="str">
        <f>+IFERROR(VLOOKUP(A2834,'Details local delivery'!B:C,2,0),"-")</f>
        <v>-</v>
      </c>
      <c r="C2834" s="93" t="str">
        <f t="shared" si="413"/>
        <v>-</v>
      </c>
      <c r="D2834" s="94" t="str">
        <f>+IFERROR(VLOOKUP(A2834,'Details local delivery'!B:E,4,0),"-")</f>
        <v>-</v>
      </c>
      <c r="E2834" s="94" t="e">
        <f>VLOOKUP(A2834,'Details local delivery'!B:L,11,0)</f>
        <v>#N/A</v>
      </c>
      <c r="F2834" s="94">
        <f>SUMIFS('Details local delivery'!M:M,'Details local delivery'!G:G,'RECAP Delivery Plan '!A2834)</f>
        <v>0</v>
      </c>
      <c r="G2834" s="94" t="e">
        <f>VLOOKUP(A2834,'Details local delivery'!B:J,9,0)</f>
        <v>#N/A</v>
      </c>
      <c r="H2834" s="95">
        <f>SUMIFS('Details local delivery'!K:K,'Details local delivery'!G:G,'RECAP Delivery Plan '!A2834)</f>
        <v>0</v>
      </c>
      <c r="I2834" s="96">
        <f>SUMIFS('Details local delivery'!Y:Y,'Details local delivery'!B:B,A:A)</f>
        <v>0</v>
      </c>
      <c r="J2834" s="97" t="e">
        <f>AVERAGEIFS('Details local delivery'!W:W,'Details local delivery'!B:B,A2834)</f>
        <v>#DIV/0!</v>
      </c>
      <c r="K2834" s="96">
        <f>_xlfn.MAXIFS('Details local delivery'!Z:Z,'Details local delivery'!B:B,A2834)</f>
        <v>0</v>
      </c>
      <c r="L2834" s="96">
        <f>_xlfn.MAXIFS('Details local delivery'!AA:AA,'Details local delivery'!B:B,A2834)</f>
        <v>0</v>
      </c>
      <c r="M2834" s="96">
        <f>_xlfn.MAXIFS('Details local delivery'!AB:AB,'Details local delivery'!B:B,A2834)</f>
        <v>0</v>
      </c>
      <c r="N2834" s="104" t="e">
        <f t="shared" si="414"/>
        <v>#N/A</v>
      </c>
      <c r="O2834" s="104" t="e">
        <f t="shared" si="415"/>
        <v>#N/A</v>
      </c>
      <c r="P2834" s="99">
        <f t="shared" si="416"/>
        <v>0</v>
      </c>
      <c r="Q2834" s="100">
        <f t="shared" si="417"/>
        <v>0</v>
      </c>
      <c r="R2834" s="105" t="e">
        <f t="shared" si="418"/>
        <v>#DIV/0!</v>
      </c>
      <c r="S2834" s="101" t="e">
        <f t="shared" si="419"/>
        <v>#N/A</v>
      </c>
      <c r="T2834" s="102"/>
      <c r="U2834" s="107"/>
      <c r="V2834" s="5"/>
    </row>
    <row r="2835" spans="1:22" ht="15.6" hidden="1" x14ac:dyDescent="0.3">
      <c r="A2835" s="18"/>
      <c r="B2835" s="92" t="str">
        <f>+IFERROR(VLOOKUP(A2835,'Details local delivery'!B:C,2,0),"-")</f>
        <v>-</v>
      </c>
      <c r="C2835" s="93" t="str">
        <f t="shared" si="413"/>
        <v>-</v>
      </c>
      <c r="D2835" s="94" t="str">
        <f>+IFERROR(VLOOKUP(A2835,'Details local delivery'!B:E,4,0),"-")</f>
        <v>-</v>
      </c>
      <c r="E2835" s="94" t="e">
        <f>VLOOKUP(A2835,'Details local delivery'!B:L,11,0)</f>
        <v>#N/A</v>
      </c>
      <c r="F2835" s="94">
        <f>SUMIFS('Details local delivery'!M:M,'Details local delivery'!G:G,'RECAP Delivery Plan '!A2835)</f>
        <v>0</v>
      </c>
      <c r="G2835" s="94" t="e">
        <f>VLOOKUP(A2835,'Details local delivery'!B:J,9,0)</f>
        <v>#N/A</v>
      </c>
      <c r="H2835" s="95">
        <f>SUMIFS('Details local delivery'!K:K,'Details local delivery'!G:G,'RECAP Delivery Plan '!A2835)</f>
        <v>0</v>
      </c>
      <c r="I2835" s="96">
        <f>SUMIFS('Details local delivery'!Y:Y,'Details local delivery'!B:B,A:A)</f>
        <v>0</v>
      </c>
      <c r="J2835" s="97" t="e">
        <f>AVERAGEIFS('Details local delivery'!W:W,'Details local delivery'!B:B,A2835)</f>
        <v>#DIV/0!</v>
      </c>
      <c r="K2835" s="96">
        <f>_xlfn.MAXIFS('Details local delivery'!Z:Z,'Details local delivery'!B:B,A2835)</f>
        <v>0</v>
      </c>
      <c r="L2835" s="96">
        <f>_xlfn.MAXIFS('Details local delivery'!AA:AA,'Details local delivery'!B:B,A2835)</f>
        <v>0</v>
      </c>
      <c r="M2835" s="96">
        <f>_xlfn.MAXIFS('Details local delivery'!AB:AB,'Details local delivery'!B:B,A2835)</f>
        <v>0</v>
      </c>
      <c r="N2835" s="104" t="e">
        <f t="shared" si="414"/>
        <v>#N/A</v>
      </c>
      <c r="O2835" s="104" t="e">
        <f t="shared" si="415"/>
        <v>#N/A</v>
      </c>
      <c r="P2835" s="99">
        <f t="shared" si="416"/>
        <v>0</v>
      </c>
      <c r="Q2835" s="100">
        <f t="shared" si="417"/>
        <v>0</v>
      </c>
      <c r="R2835" s="105" t="e">
        <f t="shared" si="418"/>
        <v>#DIV/0!</v>
      </c>
      <c r="S2835" s="101" t="e">
        <f t="shared" si="419"/>
        <v>#N/A</v>
      </c>
      <c r="T2835" s="102"/>
      <c r="U2835" s="107"/>
      <c r="V2835" s="5"/>
    </row>
    <row r="2836" spans="1:22" ht="15.6" hidden="1" x14ac:dyDescent="0.3">
      <c r="A2836" s="18"/>
      <c r="B2836" s="92" t="str">
        <f>+IFERROR(VLOOKUP(A2836,'Details local delivery'!B:C,2,0),"-")</f>
        <v>-</v>
      </c>
      <c r="C2836" s="93" t="str">
        <f t="shared" si="413"/>
        <v>-</v>
      </c>
      <c r="D2836" s="94" t="str">
        <f>+IFERROR(VLOOKUP(A2836,'Details local delivery'!B:E,4,0),"-")</f>
        <v>-</v>
      </c>
      <c r="E2836" s="94" t="e">
        <f>VLOOKUP(A2836,'Details local delivery'!B:L,11,0)</f>
        <v>#N/A</v>
      </c>
      <c r="F2836" s="94">
        <f>SUMIFS('Details local delivery'!M:M,'Details local delivery'!G:G,'RECAP Delivery Plan '!A2836)</f>
        <v>0</v>
      </c>
      <c r="G2836" s="94" t="e">
        <f>VLOOKUP(A2836,'Details local delivery'!B:J,9,0)</f>
        <v>#N/A</v>
      </c>
      <c r="H2836" s="95">
        <f>SUMIFS('Details local delivery'!K:K,'Details local delivery'!G:G,'RECAP Delivery Plan '!A2836)</f>
        <v>0</v>
      </c>
      <c r="I2836" s="96">
        <f>SUMIFS('Details local delivery'!Y:Y,'Details local delivery'!B:B,A:A)</f>
        <v>0</v>
      </c>
      <c r="J2836" s="97" t="e">
        <f>AVERAGEIFS('Details local delivery'!W:W,'Details local delivery'!B:B,A2836)</f>
        <v>#DIV/0!</v>
      </c>
      <c r="K2836" s="96">
        <f>_xlfn.MAXIFS('Details local delivery'!Z:Z,'Details local delivery'!B:B,A2836)</f>
        <v>0</v>
      </c>
      <c r="L2836" s="96">
        <f>_xlfn.MAXIFS('Details local delivery'!AA:AA,'Details local delivery'!B:B,A2836)</f>
        <v>0</v>
      </c>
      <c r="M2836" s="96">
        <f>_xlfn.MAXIFS('Details local delivery'!AB:AB,'Details local delivery'!B:B,A2836)</f>
        <v>0</v>
      </c>
      <c r="N2836" s="104" t="e">
        <f t="shared" si="414"/>
        <v>#N/A</v>
      </c>
      <c r="O2836" s="104" t="e">
        <f t="shared" si="415"/>
        <v>#N/A</v>
      </c>
      <c r="P2836" s="99">
        <f t="shared" si="416"/>
        <v>0</v>
      </c>
      <c r="Q2836" s="100">
        <f t="shared" si="417"/>
        <v>0</v>
      </c>
      <c r="R2836" s="105" t="e">
        <f t="shared" si="418"/>
        <v>#DIV/0!</v>
      </c>
      <c r="S2836" s="101" t="e">
        <f t="shared" si="419"/>
        <v>#N/A</v>
      </c>
      <c r="T2836" s="102"/>
      <c r="U2836" s="107"/>
      <c r="V2836" s="5"/>
    </row>
    <row r="2837" spans="1:22" ht="15.6" hidden="1" x14ac:dyDescent="0.3">
      <c r="A2837" s="18"/>
      <c r="B2837" s="92" t="str">
        <f>+IFERROR(VLOOKUP(A2837,'Details local delivery'!B:C,2,0),"-")</f>
        <v>-</v>
      </c>
      <c r="C2837" s="93" t="str">
        <f t="shared" si="413"/>
        <v>-</v>
      </c>
      <c r="D2837" s="94" t="str">
        <f>+IFERROR(VLOOKUP(A2837,'Details local delivery'!B:E,4,0),"-")</f>
        <v>-</v>
      </c>
      <c r="E2837" s="94" t="e">
        <f>VLOOKUP(A2837,'Details local delivery'!B:L,11,0)</f>
        <v>#N/A</v>
      </c>
      <c r="F2837" s="94">
        <f>SUMIFS('Details local delivery'!M:M,'Details local delivery'!G:G,'RECAP Delivery Plan '!A2837)</f>
        <v>0</v>
      </c>
      <c r="G2837" s="94" t="e">
        <f>VLOOKUP(A2837,'Details local delivery'!B:J,9,0)</f>
        <v>#N/A</v>
      </c>
      <c r="H2837" s="95">
        <f>SUMIFS('Details local delivery'!K:K,'Details local delivery'!G:G,'RECAP Delivery Plan '!A2837)</f>
        <v>0</v>
      </c>
      <c r="I2837" s="96">
        <f>SUMIFS('Details local delivery'!Y:Y,'Details local delivery'!B:B,A:A)</f>
        <v>0</v>
      </c>
      <c r="J2837" s="97" t="e">
        <f>AVERAGEIFS('Details local delivery'!W:W,'Details local delivery'!B:B,A2837)</f>
        <v>#DIV/0!</v>
      </c>
      <c r="K2837" s="96">
        <f>_xlfn.MAXIFS('Details local delivery'!Z:Z,'Details local delivery'!B:B,A2837)</f>
        <v>0</v>
      </c>
      <c r="L2837" s="96">
        <f>_xlfn.MAXIFS('Details local delivery'!AA:AA,'Details local delivery'!B:B,A2837)</f>
        <v>0</v>
      </c>
      <c r="M2837" s="96">
        <f>_xlfn.MAXIFS('Details local delivery'!AB:AB,'Details local delivery'!B:B,A2837)</f>
        <v>0</v>
      </c>
      <c r="N2837" s="104" t="e">
        <f t="shared" si="414"/>
        <v>#N/A</v>
      </c>
      <c r="O2837" s="104" t="e">
        <f t="shared" si="415"/>
        <v>#N/A</v>
      </c>
      <c r="P2837" s="99">
        <f t="shared" si="416"/>
        <v>0</v>
      </c>
      <c r="Q2837" s="100">
        <f t="shared" si="417"/>
        <v>0</v>
      </c>
      <c r="R2837" s="105" t="e">
        <f t="shared" si="418"/>
        <v>#DIV/0!</v>
      </c>
      <c r="S2837" s="101" t="e">
        <f t="shared" si="419"/>
        <v>#N/A</v>
      </c>
      <c r="T2837" s="102"/>
      <c r="U2837" s="107"/>
      <c r="V2837" s="5"/>
    </row>
    <row r="2838" spans="1:22" ht="15.6" hidden="1" x14ac:dyDescent="0.3">
      <c r="A2838" s="18"/>
      <c r="B2838" s="92" t="str">
        <f>+IFERROR(VLOOKUP(A2838,'Details local delivery'!B:C,2,0),"-")</f>
        <v>-</v>
      </c>
      <c r="C2838" s="93" t="str">
        <f t="shared" si="413"/>
        <v>-</v>
      </c>
      <c r="D2838" s="94" t="str">
        <f>+IFERROR(VLOOKUP(A2838,'Details local delivery'!B:E,4,0),"-")</f>
        <v>-</v>
      </c>
      <c r="E2838" s="94" t="e">
        <f>VLOOKUP(A2838,'Details local delivery'!B:L,11,0)</f>
        <v>#N/A</v>
      </c>
      <c r="F2838" s="94">
        <f>SUMIFS('Details local delivery'!M:M,'Details local delivery'!G:G,'RECAP Delivery Plan '!A2838)</f>
        <v>0</v>
      </c>
      <c r="G2838" s="94" t="e">
        <f>VLOOKUP(A2838,'Details local delivery'!B:J,9,0)</f>
        <v>#N/A</v>
      </c>
      <c r="H2838" s="95">
        <f>SUMIFS('Details local delivery'!K:K,'Details local delivery'!G:G,'RECAP Delivery Plan '!A2838)</f>
        <v>0</v>
      </c>
      <c r="I2838" s="96">
        <f>SUMIFS('Details local delivery'!Y:Y,'Details local delivery'!B:B,A:A)</f>
        <v>0</v>
      </c>
      <c r="J2838" s="97" t="e">
        <f>AVERAGEIFS('Details local delivery'!W:W,'Details local delivery'!B:B,A2838)</f>
        <v>#DIV/0!</v>
      </c>
      <c r="K2838" s="96">
        <f>_xlfn.MAXIFS('Details local delivery'!Z:Z,'Details local delivery'!B:B,A2838)</f>
        <v>0</v>
      </c>
      <c r="L2838" s="96">
        <f>_xlfn.MAXIFS('Details local delivery'!AA:AA,'Details local delivery'!B:B,A2838)</f>
        <v>0</v>
      </c>
      <c r="M2838" s="96">
        <f>_xlfn.MAXIFS('Details local delivery'!AB:AB,'Details local delivery'!B:B,A2838)</f>
        <v>0</v>
      </c>
      <c r="N2838" s="104" t="e">
        <f t="shared" si="414"/>
        <v>#N/A</v>
      </c>
      <c r="O2838" s="104" t="e">
        <f t="shared" si="415"/>
        <v>#N/A</v>
      </c>
      <c r="P2838" s="99">
        <f t="shared" si="416"/>
        <v>0</v>
      </c>
      <c r="Q2838" s="100">
        <f t="shared" si="417"/>
        <v>0</v>
      </c>
      <c r="R2838" s="105" t="e">
        <f t="shared" si="418"/>
        <v>#DIV/0!</v>
      </c>
      <c r="S2838" s="101" t="e">
        <f t="shared" si="419"/>
        <v>#N/A</v>
      </c>
      <c r="T2838" s="102"/>
      <c r="U2838" s="107"/>
      <c r="V2838" s="5"/>
    </row>
    <row r="2839" spans="1:22" ht="15.6" hidden="1" x14ac:dyDescent="0.3">
      <c r="A2839" s="18"/>
      <c r="B2839" s="92" t="str">
        <f>+IFERROR(VLOOKUP(A2839,'Details local delivery'!B:C,2,0),"-")</f>
        <v>-</v>
      </c>
      <c r="C2839" s="93" t="str">
        <f t="shared" si="413"/>
        <v>-</v>
      </c>
      <c r="D2839" s="94" t="str">
        <f>+IFERROR(VLOOKUP(A2839,'Details local delivery'!B:E,4,0),"-")</f>
        <v>-</v>
      </c>
      <c r="E2839" s="94" t="e">
        <f>VLOOKUP(A2839,'Details local delivery'!B:L,11,0)</f>
        <v>#N/A</v>
      </c>
      <c r="F2839" s="94">
        <f>SUMIFS('Details local delivery'!M:M,'Details local delivery'!G:G,'RECAP Delivery Plan '!A2839)</f>
        <v>0</v>
      </c>
      <c r="G2839" s="94" t="e">
        <f>VLOOKUP(A2839,'Details local delivery'!B:J,9,0)</f>
        <v>#N/A</v>
      </c>
      <c r="H2839" s="95">
        <f>SUMIFS('Details local delivery'!K:K,'Details local delivery'!G:G,'RECAP Delivery Plan '!A2839)</f>
        <v>0</v>
      </c>
      <c r="I2839" s="96">
        <f>SUMIFS('Details local delivery'!Y:Y,'Details local delivery'!B:B,A:A)</f>
        <v>0</v>
      </c>
      <c r="J2839" s="97" t="e">
        <f>AVERAGEIFS('Details local delivery'!W:W,'Details local delivery'!B:B,A2839)</f>
        <v>#DIV/0!</v>
      </c>
      <c r="K2839" s="96">
        <f>_xlfn.MAXIFS('Details local delivery'!Z:Z,'Details local delivery'!B:B,A2839)</f>
        <v>0</v>
      </c>
      <c r="L2839" s="96">
        <f>_xlfn.MAXIFS('Details local delivery'!AA:AA,'Details local delivery'!B:B,A2839)</f>
        <v>0</v>
      </c>
      <c r="M2839" s="96">
        <f>_xlfn.MAXIFS('Details local delivery'!AB:AB,'Details local delivery'!B:B,A2839)</f>
        <v>0</v>
      </c>
      <c r="N2839" s="104" t="e">
        <f t="shared" si="414"/>
        <v>#N/A</v>
      </c>
      <c r="O2839" s="104" t="e">
        <f t="shared" si="415"/>
        <v>#N/A</v>
      </c>
      <c r="P2839" s="99">
        <f t="shared" si="416"/>
        <v>0</v>
      </c>
      <c r="Q2839" s="100">
        <f t="shared" si="417"/>
        <v>0</v>
      </c>
      <c r="R2839" s="105" t="e">
        <f t="shared" si="418"/>
        <v>#DIV/0!</v>
      </c>
      <c r="S2839" s="101" t="e">
        <f t="shared" si="419"/>
        <v>#N/A</v>
      </c>
      <c r="T2839" s="102"/>
      <c r="U2839" s="107"/>
      <c r="V2839" s="5"/>
    </row>
    <row r="2840" spans="1:22" ht="15.6" hidden="1" x14ac:dyDescent="0.3">
      <c r="A2840" s="18"/>
      <c r="B2840" s="92" t="str">
        <f>+IFERROR(VLOOKUP(A2840,'Details local delivery'!B:C,2,0),"-")</f>
        <v>-</v>
      </c>
      <c r="C2840" s="93" t="str">
        <f t="shared" si="413"/>
        <v>-</v>
      </c>
      <c r="D2840" s="94" t="str">
        <f>+IFERROR(VLOOKUP(A2840,'Details local delivery'!B:E,4,0),"-")</f>
        <v>-</v>
      </c>
      <c r="E2840" s="94" t="e">
        <f>VLOOKUP(A2840,'Details local delivery'!B:L,11,0)</f>
        <v>#N/A</v>
      </c>
      <c r="F2840" s="94">
        <f>SUMIFS('Details local delivery'!M:M,'Details local delivery'!G:G,'RECAP Delivery Plan '!A2840)</f>
        <v>0</v>
      </c>
      <c r="G2840" s="94" t="e">
        <f>VLOOKUP(A2840,'Details local delivery'!B:J,9,0)</f>
        <v>#N/A</v>
      </c>
      <c r="H2840" s="95">
        <f>SUMIFS('Details local delivery'!K:K,'Details local delivery'!G:G,'RECAP Delivery Plan '!A2840)</f>
        <v>0</v>
      </c>
      <c r="I2840" s="96">
        <f>SUMIFS('Details local delivery'!Y:Y,'Details local delivery'!B:B,A:A)</f>
        <v>0</v>
      </c>
      <c r="J2840" s="97" t="e">
        <f>AVERAGEIFS('Details local delivery'!W:W,'Details local delivery'!B:B,A2840)</f>
        <v>#DIV/0!</v>
      </c>
      <c r="K2840" s="96">
        <f>_xlfn.MAXIFS('Details local delivery'!Z:Z,'Details local delivery'!B:B,A2840)</f>
        <v>0</v>
      </c>
      <c r="L2840" s="96">
        <f>_xlfn.MAXIFS('Details local delivery'!AA:AA,'Details local delivery'!B:B,A2840)</f>
        <v>0</v>
      </c>
      <c r="M2840" s="96">
        <f>_xlfn.MAXIFS('Details local delivery'!AB:AB,'Details local delivery'!B:B,A2840)</f>
        <v>0</v>
      </c>
      <c r="N2840" s="104" t="e">
        <f t="shared" si="414"/>
        <v>#N/A</v>
      </c>
      <c r="O2840" s="104" t="e">
        <f t="shared" si="415"/>
        <v>#N/A</v>
      </c>
      <c r="P2840" s="99">
        <f t="shared" si="416"/>
        <v>0</v>
      </c>
      <c r="Q2840" s="100">
        <f t="shared" si="417"/>
        <v>0</v>
      </c>
      <c r="R2840" s="105" t="e">
        <f t="shared" si="418"/>
        <v>#DIV/0!</v>
      </c>
      <c r="S2840" s="101" t="e">
        <f t="shared" si="419"/>
        <v>#N/A</v>
      </c>
      <c r="T2840" s="102"/>
      <c r="U2840" s="107"/>
      <c r="V2840" s="5"/>
    </row>
    <row r="2841" spans="1:22" ht="15.6" hidden="1" x14ac:dyDescent="0.3">
      <c r="A2841" s="18"/>
      <c r="B2841" s="92" t="str">
        <f>+IFERROR(VLOOKUP(A2841,'Details local delivery'!B:C,2,0),"-")</f>
        <v>-</v>
      </c>
      <c r="C2841" s="93" t="str">
        <f t="shared" si="413"/>
        <v>-</v>
      </c>
      <c r="D2841" s="94" t="str">
        <f>+IFERROR(VLOOKUP(A2841,'Details local delivery'!B:E,4,0),"-")</f>
        <v>-</v>
      </c>
      <c r="E2841" s="94" t="e">
        <f>VLOOKUP(A2841,'Details local delivery'!B:L,11,0)</f>
        <v>#N/A</v>
      </c>
      <c r="F2841" s="94">
        <f>SUMIFS('Details local delivery'!M:M,'Details local delivery'!G:G,'RECAP Delivery Plan '!A2841)</f>
        <v>0</v>
      </c>
      <c r="G2841" s="94" t="e">
        <f>VLOOKUP(A2841,'Details local delivery'!B:J,9,0)</f>
        <v>#N/A</v>
      </c>
      <c r="H2841" s="95">
        <f>SUMIFS('Details local delivery'!K:K,'Details local delivery'!G:G,'RECAP Delivery Plan '!A2841)</f>
        <v>0</v>
      </c>
      <c r="I2841" s="96">
        <f>SUMIFS('Details local delivery'!Y:Y,'Details local delivery'!B:B,A:A)</f>
        <v>0</v>
      </c>
      <c r="J2841" s="97" t="e">
        <f>AVERAGEIFS('Details local delivery'!W:W,'Details local delivery'!B:B,A2841)</f>
        <v>#DIV/0!</v>
      </c>
      <c r="K2841" s="96">
        <f>_xlfn.MAXIFS('Details local delivery'!Z:Z,'Details local delivery'!B:B,A2841)</f>
        <v>0</v>
      </c>
      <c r="L2841" s="96">
        <f>_xlfn.MAXIFS('Details local delivery'!AA:AA,'Details local delivery'!B:B,A2841)</f>
        <v>0</v>
      </c>
      <c r="M2841" s="96">
        <f>_xlfn.MAXIFS('Details local delivery'!AB:AB,'Details local delivery'!B:B,A2841)</f>
        <v>0</v>
      </c>
      <c r="N2841" s="104" t="e">
        <f t="shared" si="414"/>
        <v>#N/A</v>
      </c>
      <c r="O2841" s="104" t="e">
        <f t="shared" si="415"/>
        <v>#N/A</v>
      </c>
      <c r="P2841" s="99">
        <f t="shared" si="416"/>
        <v>0</v>
      </c>
      <c r="Q2841" s="100">
        <f t="shared" si="417"/>
        <v>0</v>
      </c>
      <c r="R2841" s="105" t="e">
        <f t="shared" si="418"/>
        <v>#DIV/0!</v>
      </c>
      <c r="S2841" s="101" t="e">
        <f t="shared" si="419"/>
        <v>#N/A</v>
      </c>
      <c r="T2841" s="102"/>
      <c r="U2841" s="107"/>
      <c r="V2841" s="5"/>
    </row>
    <row r="2842" spans="1:22" ht="15.6" hidden="1" x14ac:dyDescent="0.3">
      <c r="A2842" s="18"/>
      <c r="B2842" s="92" t="str">
        <f>+IFERROR(VLOOKUP(A2842,'Details local delivery'!B:C,2,0),"-")</f>
        <v>-</v>
      </c>
      <c r="C2842" s="93" t="str">
        <f t="shared" si="413"/>
        <v>-</v>
      </c>
      <c r="D2842" s="94" t="str">
        <f>+IFERROR(VLOOKUP(A2842,'Details local delivery'!B:E,4,0),"-")</f>
        <v>-</v>
      </c>
      <c r="E2842" s="94" t="e">
        <f>VLOOKUP(A2842,'Details local delivery'!B:L,11,0)</f>
        <v>#N/A</v>
      </c>
      <c r="F2842" s="94">
        <f>SUMIFS('Details local delivery'!M:M,'Details local delivery'!G:G,'RECAP Delivery Plan '!A2842)</f>
        <v>0</v>
      </c>
      <c r="G2842" s="94" t="e">
        <f>VLOOKUP(A2842,'Details local delivery'!B:J,9,0)</f>
        <v>#N/A</v>
      </c>
      <c r="H2842" s="95">
        <f>SUMIFS('Details local delivery'!K:K,'Details local delivery'!G:G,'RECAP Delivery Plan '!A2842)</f>
        <v>0</v>
      </c>
      <c r="I2842" s="96">
        <f>SUMIFS('Details local delivery'!Y:Y,'Details local delivery'!B:B,A:A)</f>
        <v>0</v>
      </c>
      <c r="J2842" s="97" t="e">
        <f>AVERAGEIFS('Details local delivery'!W:W,'Details local delivery'!B:B,A2842)</f>
        <v>#DIV/0!</v>
      </c>
      <c r="K2842" s="96">
        <f>_xlfn.MAXIFS('Details local delivery'!Z:Z,'Details local delivery'!B:B,A2842)</f>
        <v>0</v>
      </c>
      <c r="L2842" s="96">
        <f>_xlfn.MAXIFS('Details local delivery'!AA:AA,'Details local delivery'!B:B,A2842)</f>
        <v>0</v>
      </c>
      <c r="M2842" s="96">
        <f>_xlfn.MAXIFS('Details local delivery'!AB:AB,'Details local delivery'!B:B,A2842)</f>
        <v>0</v>
      </c>
      <c r="N2842" s="104" t="e">
        <f t="shared" si="414"/>
        <v>#N/A</v>
      </c>
      <c r="O2842" s="104" t="e">
        <f t="shared" si="415"/>
        <v>#N/A</v>
      </c>
      <c r="P2842" s="99">
        <f t="shared" si="416"/>
        <v>0</v>
      </c>
      <c r="Q2842" s="100">
        <f t="shared" si="417"/>
        <v>0</v>
      </c>
      <c r="R2842" s="105" t="e">
        <f t="shared" si="418"/>
        <v>#DIV/0!</v>
      </c>
      <c r="S2842" s="101" t="e">
        <f t="shared" si="419"/>
        <v>#N/A</v>
      </c>
      <c r="T2842" s="102"/>
      <c r="U2842" s="107"/>
      <c r="V2842" s="5"/>
    </row>
    <row r="2843" spans="1:22" ht="15.6" hidden="1" x14ac:dyDescent="0.3">
      <c r="A2843" s="18"/>
      <c r="B2843" s="92" t="str">
        <f>+IFERROR(VLOOKUP(A2843,'Details local delivery'!B:C,2,0),"-")</f>
        <v>-</v>
      </c>
      <c r="C2843" s="93" t="str">
        <f t="shared" si="413"/>
        <v>-</v>
      </c>
      <c r="D2843" s="94" t="str">
        <f>+IFERROR(VLOOKUP(A2843,'Details local delivery'!B:E,4,0),"-")</f>
        <v>-</v>
      </c>
      <c r="E2843" s="94" t="e">
        <f>VLOOKUP(A2843,'Details local delivery'!B:L,11,0)</f>
        <v>#N/A</v>
      </c>
      <c r="F2843" s="94">
        <f>SUMIFS('Details local delivery'!M:M,'Details local delivery'!G:G,'RECAP Delivery Plan '!A2843)</f>
        <v>0</v>
      </c>
      <c r="G2843" s="94" t="e">
        <f>VLOOKUP(A2843,'Details local delivery'!B:J,9,0)</f>
        <v>#N/A</v>
      </c>
      <c r="H2843" s="95">
        <f>SUMIFS('Details local delivery'!K:K,'Details local delivery'!G:G,'RECAP Delivery Plan '!A2843)</f>
        <v>0</v>
      </c>
      <c r="I2843" s="96">
        <f>SUMIFS('Details local delivery'!Y:Y,'Details local delivery'!B:B,A:A)</f>
        <v>0</v>
      </c>
      <c r="J2843" s="97" t="e">
        <f>AVERAGEIFS('Details local delivery'!W:W,'Details local delivery'!B:B,A2843)</f>
        <v>#DIV/0!</v>
      </c>
      <c r="K2843" s="96">
        <f>_xlfn.MAXIFS('Details local delivery'!Z:Z,'Details local delivery'!B:B,A2843)</f>
        <v>0</v>
      </c>
      <c r="L2843" s="96">
        <f>_xlfn.MAXIFS('Details local delivery'!AA:AA,'Details local delivery'!B:B,A2843)</f>
        <v>0</v>
      </c>
      <c r="M2843" s="96">
        <f>_xlfn.MAXIFS('Details local delivery'!AB:AB,'Details local delivery'!B:B,A2843)</f>
        <v>0</v>
      </c>
      <c r="N2843" s="104" t="e">
        <f t="shared" si="414"/>
        <v>#N/A</v>
      </c>
      <c r="O2843" s="104" t="e">
        <f t="shared" si="415"/>
        <v>#N/A</v>
      </c>
      <c r="P2843" s="99">
        <f t="shared" si="416"/>
        <v>0</v>
      </c>
      <c r="Q2843" s="100">
        <f t="shared" si="417"/>
        <v>0</v>
      </c>
      <c r="R2843" s="105" t="e">
        <f t="shared" si="418"/>
        <v>#DIV/0!</v>
      </c>
      <c r="S2843" s="101" t="e">
        <f t="shared" si="419"/>
        <v>#N/A</v>
      </c>
      <c r="T2843" s="102"/>
      <c r="U2843" s="107"/>
      <c r="V2843" s="5"/>
    </row>
    <row r="2844" spans="1:22" ht="15.6" hidden="1" x14ac:dyDescent="0.3">
      <c r="A2844" s="18"/>
      <c r="B2844" s="92" t="str">
        <f>+IFERROR(VLOOKUP(A2844,'Details local delivery'!B:C,2,0),"-")</f>
        <v>-</v>
      </c>
      <c r="C2844" s="93" t="str">
        <f t="shared" si="413"/>
        <v>-</v>
      </c>
      <c r="D2844" s="94" t="str">
        <f>+IFERROR(VLOOKUP(A2844,'Details local delivery'!B:E,4,0),"-")</f>
        <v>-</v>
      </c>
      <c r="E2844" s="94" t="e">
        <f>VLOOKUP(A2844,'Details local delivery'!B:L,11,0)</f>
        <v>#N/A</v>
      </c>
      <c r="F2844" s="94">
        <f>SUMIFS('Details local delivery'!M:M,'Details local delivery'!G:G,'RECAP Delivery Plan '!A2844)</f>
        <v>0</v>
      </c>
      <c r="G2844" s="94" t="e">
        <f>VLOOKUP(A2844,'Details local delivery'!B:J,9,0)</f>
        <v>#N/A</v>
      </c>
      <c r="H2844" s="95">
        <f>SUMIFS('Details local delivery'!K:K,'Details local delivery'!G:G,'RECAP Delivery Plan '!A2844)</f>
        <v>0</v>
      </c>
      <c r="I2844" s="96">
        <f>SUMIFS('Details local delivery'!Y:Y,'Details local delivery'!B:B,A:A)</f>
        <v>0</v>
      </c>
      <c r="J2844" s="97" t="e">
        <f>AVERAGEIFS('Details local delivery'!W:W,'Details local delivery'!B:B,A2844)</f>
        <v>#DIV/0!</v>
      </c>
      <c r="K2844" s="96">
        <f>_xlfn.MAXIFS('Details local delivery'!Z:Z,'Details local delivery'!B:B,A2844)</f>
        <v>0</v>
      </c>
      <c r="L2844" s="96">
        <f>_xlfn.MAXIFS('Details local delivery'!AA:AA,'Details local delivery'!B:B,A2844)</f>
        <v>0</v>
      </c>
      <c r="M2844" s="96">
        <f>_xlfn.MAXIFS('Details local delivery'!AB:AB,'Details local delivery'!B:B,A2844)</f>
        <v>0</v>
      </c>
      <c r="N2844" s="104" t="e">
        <f t="shared" si="414"/>
        <v>#N/A</v>
      </c>
      <c r="O2844" s="104" t="e">
        <f t="shared" si="415"/>
        <v>#N/A</v>
      </c>
      <c r="P2844" s="99">
        <f t="shared" si="416"/>
        <v>0</v>
      </c>
      <c r="Q2844" s="100">
        <f t="shared" si="417"/>
        <v>0</v>
      </c>
      <c r="R2844" s="105" t="e">
        <f t="shared" si="418"/>
        <v>#DIV/0!</v>
      </c>
      <c r="S2844" s="101" t="e">
        <f t="shared" si="419"/>
        <v>#N/A</v>
      </c>
      <c r="T2844" s="102"/>
      <c r="U2844" s="107"/>
      <c r="V2844" s="5"/>
    </row>
    <row r="2845" spans="1:22" ht="15.6" hidden="1" x14ac:dyDescent="0.3">
      <c r="A2845" s="18"/>
      <c r="B2845" s="92" t="str">
        <f>+IFERROR(VLOOKUP(A2845,'Details local delivery'!B:C,2,0),"-")</f>
        <v>-</v>
      </c>
      <c r="C2845" s="93" t="str">
        <f t="shared" ref="C2845:C2908" si="420">B2845</f>
        <v>-</v>
      </c>
      <c r="D2845" s="94" t="str">
        <f>+IFERROR(VLOOKUP(A2845,'Details local delivery'!B:E,4,0),"-")</f>
        <v>-</v>
      </c>
      <c r="E2845" s="94" t="e">
        <f>VLOOKUP(A2845,'Details local delivery'!B:L,11,0)</f>
        <v>#N/A</v>
      </c>
      <c r="F2845" s="94">
        <f>SUMIFS('Details local delivery'!M:M,'Details local delivery'!G:G,'RECAP Delivery Plan '!A2845)</f>
        <v>0</v>
      </c>
      <c r="G2845" s="94" t="e">
        <f>VLOOKUP(A2845,'Details local delivery'!B:J,9,0)</f>
        <v>#N/A</v>
      </c>
      <c r="H2845" s="95">
        <f>SUMIFS('Details local delivery'!K:K,'Details local delivery'!G:G,'RECAP Delivery Plan '!A2845)</f>
        <v>0</v>
      </c>
      <c r="I2845" s="96">
        <f>SUMIFS('Details local delivery'!Y:Y,'Details local delivery'!B:B,A:A)</f>
        <v>0</v>
      </c>
      <c r="J2845" s="97" t="e">
        <f>AVERAGEIFS('Details local delivery'!W:W,'Details local delivery'!B:B,A2845)</f>
        <v>#DIV/0!</v>
      </c>
      <c r="K2845" s="96">
        <f>_xlfn.MAXIFS('Details local delivery'!Z:Z,'Details local delivery'!B:B,A2845)</f>
        <v>0</v>
      </c>
      <c r="L2845" s="96">
        <f>_xlfn.MAXIFS('Details local delivery'!AA:AA,'Details local delivery'!B:B,A2845)</f>
        <v>0</v>
      </c>
      <c r="M2845" s="96">
        <f>_xlfn.MAXIFS('Details local delivery'!AB:AB,'Details local delivery'!B:B,A2845)</f>
        <v>0</v>
      </c>
      <c r="N2845" s="104" t="e">
        <f t="shared" ref="N2845:N2908" si="421">+F2845/E2845</f>
        <v>#N/A</v>
      </c>
      <c r="O2845" s="104" t="e">
        <f t="shared" ref="O2845:O2908" si="422">+H2845/G2845</f>
        <v>#N/A</v>
      </c>
      <c r="P2845" s="99">
        <f t="shared" ref="P2845:P2908" si="423">K2845+L2845+M2845</f>
        <v>0</v>
      </c>
      <c r="Q2845" s="100">
        <f t="shared" ref="Q2845:Q2908" si="424">P2845+I2845</f>
        <v>0</v>
      </c>
      <c r="R2845" s="105" t="e">
        <f t="shared" ref="R2845:R2908" si="425">Q2845/P2845</f>
        <v>#DIV/0!</v>
      </c>
      <c r="S2845" s="101" t="e">
        <f t="shared" ref="S2845:S2908" si="426">MAX(N2845,O2845)</f>
        <v>#N/A</v>
      </c>
      <c r="T2845" s="102"/>
      <c r="U2845" s="107"/>
      <c r="V2845" s="5"/>
    </row>
    <row r="2846" spans="1:22" ht="15.6" hidden="1" x14ac:dyDescent="0.3">
      <c r="A2846" s="18"/>
      <c r="B2846" s="92" t="str">
        <f>+IFERROR(VLOOKUP(A2846,'Details local delivery'!B:C,2,0),"-")</f>
        <v>-</v>
      </c>
      <c r="C2846" s="93" t="str">
        <f t="shared" si="420"/>
        <v>-</v>
      </c>
      <c r="D2846" s="94" t="str">
        <f>+IFERROR(VLOOKUP(A2846,'Details local delivery'!B:E,4,0),"-")</f>
        <v>-</v>
      </c>
      <c r="E2846" s="94" t="e">
        <f>VLOOKUP(A2846,'Details local delivery'!B:L,11,0)</f>
        <v>#N/A</v>
      </c>
      <c r="F2846" s="94">
        <f>SUMIFS('Details local delivery'!M:M,'Details local delivery'!G:G,'RECAP Delivery Plan '!A2846)</f>
        <v>0</v>
      </c>
      <c r="G2846" s="94" t="e">
        <f>VLOOKUP(A2846,'Details local delivery'!B:J,9,0)</f>
        <v>#N/A</v>
      </c>
      <c r="H2846" s="95">
        <f>SUMIFS('Details local delivery'!K:K,'Details local delivery'!G:G,'RECAP Delivery Plan '!A2846)</f>
        <v>0</v>
      </c>
      <c r="I2846" s="96">
        <f>SUMIFS('Details local delivery'!Y:Y,'Details local delivery'!B:B,A:A)</f>
        <v>0</v>
      </c>
      <c r="J2846" s="97" t="e">
        <f>AVERAGEIFS('Details local delivery'!W:W,'Details local delivery'!B:B,A2846)</f>
        <v>#DIV/0!</v>
      </c>
      <c r="K2846" s="96">
        <f>_xlfn.MAXIFS('Details local delivery'!Z:Z,'Details local delivery'!B:B,A2846)</f>
        <v>0</v>
      </c>
      <c r="L2846" s="96">
        <f>_xlfn.MAXIFS('Details local delivery'!AA:AA,'Details local delivery'!B:B,A2846)</f>
        <v>0</v>
      </c>
      <c r="M2846" s="96">
        <f>_xlfn.MAXIFS('Details local delivery'!AB:AB,'Details local delivery'!B:B,A2846)</f>
        <v>0</v>
      </c>
      <c r="N2846" s="104" t="e">
        <f t="shared" si="421"/>
        <v>#N/A</v>
      </c>
      <c r="O2846" s="104" t="e">
        <f t="shared" si="422"/>
        <v>#N/A</v>
      </c>
      <c r="P2846" s="99">
        <f t="shared" si="423"/>
        <v>0</v>
      </c>
      <c r="Q2846" s="100">
        <f t="shared" si="424"/>
        <v>0</v>
      </c>
      <c r="R2846" s="105" t="e">
        <f t="shared" si="425"/>
        <v>#DIV/0!</v>
      </c>
      <c r="S2846" s="101" t="e">
        <f t="shared" si="426"/>
        <v>#N/A</v>
      </c>
      <c r="T2846" s="102"/>
      <c r="U2846" s="107"/>
      <c r="V2846" s="5"/>
    </row>
    <row r="2847" spans="1:22" ht="15.6" hidden="1" x14ac:dyDescent="0.3">
      <c r="A2847" s="18"/>
      <c r="B2847" s="92" t="str">
        <f>+IFERROR(VLOOKUP(A2847,'Details local delivery'!B:C,2,0),"-")</f>
        <v>-</v>
      </c>
      <c r="C2847" s="93" t="str">
        <f t="shared" si="420"/>
        <v>-</v>
      </c>
      <c r="D2847" s="94" t="str">
        <f>+IFERROR(VLOOKUP(A2847,'Details local delivery'!B:E,4,0),"-")</f>
        <v>-</v>
      </c>
      <c r="E2847" s="94" t="e">
        <f>VLOOKUP(A2847,'Details local delivery'!B:L,11,0)</f>
        <v>#N/A</v>
      </c>
      <c r="F2847" s="94">
        <f>SUMIFS('Details local delivery'!M:M,'Details local delivery'!G:G,'RECAP Delivery Plan '!A2847)</f>
        <v>0</v>
      </c>
      <c r="G2847" s="94" t="e">
        <f>VLOOKUP(A2847,'Details local delivery'!B:J,9,0)</f>
        <v>#N/A</v>
      </c>
      <c r="H2847" s="95">
        <f>SUMIFS('Details local delivery'!K:K,'Details local delivery'!G:G,'RECAP Delivery Plan '!A2847)</f>
        <v>0</v>
      </c>
      <c r="I2847" s="96">
        <f>SUMIFS('Details local delivery'!Y:Y,'Details local delivery'!B:B,A:A)</f>
        <v>0</v>
      </c>
      <c r="J2847" s="97" t="e">
        <f>AVERAGEIFS('Details local delivery'!W:W,'Details local delivery'!B:B,A2847)</f>
        <v>#DIV/0!</v>
      </c>
      <c r="K2847" s="96">
        <f>_xlfn.MAXIFS('Details local delivery'!Z:Z,'Details local delivery'!B:B,A2847)</f>
        <v>0</v>
      </c>
      <c r="L2847" s="96">
        <f>_xlfn.MAXIFS('Details local delivery'!AA:AA,'Details local delivery'!B:B,A2847)</f>
        <v>0</v>
      </c>
      <c r="M2847" s="96">
        <f>_xlfn.MAXIFS('Details local delivery'!AB:AB,'Details local delivery'!B:B,A2847)</f>
        <v>0</v>
      </c>
      <c r="N2847" s="104" t="e">
        <f t="shared" si="421"/>
        <v>#N/A</v>
      </c>
      <c r="O2847" s="104" t="e">
        <f t="shared" si="422"/>
        <v>#N/A</v>
      </c>
      <c r="P2847" s="99">
        <f t="shared" si="423"/>
        <v>0</v>
      </c>
      <c r="Q2847" s="100">
        <f t="shared" si="424"/>
        <v>0</v>
      </c>
      <c r="R2847" s="105" t="e">
        <f t="shared" si="425"/>
        <v>#DIV/0!</v>
      </c>
      <c r="S2847" s="101" t="e">
        <f t="shared" si="426"/>
        <v>#N/A</v>
      </c>
      <c r="T2847" s="102"/>
      <c r="U2847" s="107"/>
      <c r="V2847" s="5"/>
    </row>
    <row r="2848" spans="1:22" ht="15.6" hidden="1" x14ac:dyDescent="0.3">
      <c r="A2848" s="18"/>
      <c r="B2848" s="92" t="str">
        <f>+IFERROR(VLOOKUP(A2848,'Details local delivery'!B:C,2,0),"-")</f>
        <v>-</v>
      </c>
      <c r="C2848" s="93" t="str">
        <f t="shared" si="420"/>
        <v>-</v>
      </c>
      <c r="D2848" s="94" t="str">
        <f>+IFERROR(VLOOKUP(A2848,'Details local delivery'!B:E,4,0),"-")</f>
        <v>-</v>
      </c>
      <c r="E2848" s="94" t="e">
        <f>VLOOKUP(A2848,'Details local delivery'!B:L,11,0)</f>
        <v>#N/A</v>
      </c>
      <c r="F2848" s="94">
        <f>SUMIFS('Details local delivery'!M:M,'Details local delivery'!G:G,'RECAP Delivery Plan '!A2848)</f>
        <v>0</v>
      </c>
      <c r="G2848" s="94" t="e">
        <f>VLOOKUP(A2848,'Details local delivery'!B:J,9,0)</f>
        <v>#N/A</v>
      </c>
      <c r="H2848" s="95">
        <f>SUMIFS('Details local delivery'!K:K,'Details local delivery'!G:G,'RECAP Delivery Plan '!A2848)</f>
        <v>0</v>
      </c>
      <c r="I2848" s="96">
        <f>SUMIFS('Details local delivery'!Y:Y,'Details local delivery'!B:B,A:A)</f>
        <v>0</v>
      </c>
      <c r="J2848" s="97" t="e">
        <f>AVERAGEIFS('Details local delivery'!W:W,'Details local delivery'!B:B,A2848)</f>
        <v>#DIV/0!</v>
      </c>
      <c r="K2848" s="96">
        <f>_xlfn.MAXIFS('Details local delivery'!Z:Z,'Details local delivery'!B:B,A2848)</f>
        <v>0</v>
      </c>
      <c r="L2848" s="96">
        <f>_xlfn.MAXIFS('Details local delivery'!AA:AA,'Details local delivery'!B:B,A2848)</f>
        <v>0</v>
      </c>
      <c r="M2848" s="96">
        <f>_xlfn.MAXIFS('Details local delivery'!AB:AB,'Details local delivery'!B:B,A2848)</f>
        <v>0</v>
      </c>
      <c r="N2848" s="104" t="e">
        <f t="shared" si="421"/>
        <v>#N/A</v>
      </c>
      <c r="O2848" s="104" t="e">
        <f t="shared" si="422"/>
        <v>#N/A</v>
      </c>
      <c r="P2848" s="99">
        <f t="shared" si="423"/>
        <v>0</v>
      </c>
      <c r="Q2848" s="100">
        <f t="shared" si="424"/>
        <v>0</v>
      </c>
      <c r="R2848" s="105" t="e">
        <f t="shared" si="425"/>
        <v>#DIV/0!</v>
      </c>
      <c r="S2848" s="101" t="e">
        <f t="shared" si="426"/>
        <v>#N/A</v>
      </c>
      <c r="T2848" s="102"/>
      <c r="U2848" s="107"/>
      <c r="V2848" s="5"/>
    </row>
    <row r="2849" spans="1:22" ht="15.6" hidden="1" x14ac:dyDescent="0.3">
      <c r="A2849" s="18"/>
      <c r="B2849" s="92" t="str">
        <f>+IFERROR(VLOOKUP(A2849,'Details local delivery'!B:C,2,0),"-")</f>
        <v>-</v>
      </c>
      <c r="C2849" s="93" t="str">
        <f t="shared" si="420"/>
        <v>-</v>
      </c>
      <c r="D2849" s="94" t="str">
        <f>+IFERROR(VLOOKUP(A2849,'Details local delivery'!B:E,4,0),"-")</f>
        <v>-</v>
      </c>
      <c r="E2849" s="94" t="e">
        <f>VLOOKUP(A2849,'Details local delivery'!B:L,11,0)</f>
        <v>#N/A</v>
      </c>
      <c r="F2849" s="94">
        <f>SUMIFS('Details local delivery'!M:M,'Details local delivery'!G:G,'RECAP Delivery Plan '!A2849)</f>
        <v>0</v>
      </c>
      <c r="G2849" s="94" t="e">
        <f>VLOOKUP(A2849,'Details local delivery'!B:J,9,0)</f>
        <v>#N/A</v>
      </c>
      <c r="H2849" s="95">
        <f>SUMIFS('Details local delivery'!K:K,'Details local delivery'!G:G,'RECAP Delivery Plan '!A2849)</f>
        <v>0</v>
      </c>
      <c r="I2849" s="96">
        <f>SUMIFS('Details local delivery'!Y:Y,'Details local delivery'!B:B,A:A)</f>
        <v>0</v>
      </c>
      <c r="J2849" s="97" t="e">
        <f>AVERAGEIFS('Details local delivery'!W:W,'Details local delivery'!B:B,A2849)</f>
        <v>#DIV/0!</v>
      </c>
      <c r="K2849" s="96">
        <f>_xlfn.MAXIFS('Details local delivery'!Z:Z,'Details local delivery'!B:B,A2849)</f>
        <v>0</v>
      </c>
      <c r="L2849" s="96">
        <f>_xlfn.MAXIFS('Details local delivery'!AA:AA,'Details local delivery'!B:B,A2849)</f>
        <v>0</v>
      </c>
      <c r="M2849" s="96">
        <f>_xlfn.MAXIFS('Details local delivery'!AB:AB,'Details local delivery'!B:B,A2849)</f>
        <v>0</v>
      </c>
      <c r="N2849" s="104" t="e">
        <f t="shared" si="421"/>
        <v>#N/A</v>
      </c>
      <c r="O2849" s="104" t="e">
        <f t="shared" si="422"/>
        <v>#N/A</v>
      </c>
      <c r="P2849" s="99">
        <f t="shared" si="423"/>
        <v>0</v>
      </c>
      <c r="Q2849" s="100">
        <f t="shared" si="424"/>
        <v>0</v>
      </c>
      <c r="R2849" s="105" t="e">
        <f t="shared" si="425"/>
        <v>#DIV/0!</v>
      </c>
      <c r="S2849" s="101" t="e">
        <f t="shared" si="426"/>
        <v>#N/A</v>
      </c>
      <c r="T2849" s="102"/>
      <c r="U2849" s="107"/>
      <c r="V2849" s="5"/>
    </row>
    <row r="2850" spans="1:22" ht="15.6" hidden="1" x14ac:dyDescent="0.3">
      <c r="A2850" s="18"/>
      <c r="B2850" s="92" t="str">
        <f>+IFERROR(VLOOKUP(A2850,'Details local delivery'!B:C,2,0),"-")</f>
        <v>-</v>
      </c>
      <c r="C2850" s="93" t="str">
        <f t="shared" si="420"/>
        <v>-</v>
      </c>
      <c r="D2850" s="94" t="str">
        <f>+IFERROR(VLOOKUP(A2850,'Details local delivery'!B:E,4,0),"-")</f>
        <v>-</v>
      </c>
      <c r="E2850" s="94" t="e">
        <f>VLOOKUP(A2850,'Details local delivery'!B:L,11,0)</f>
        <v>#N/A</v>
      </c>
      <c r="F2850" s="94">
        <f>SUMIFS('Details local delivery'!M:M,'Details local delivery'!G:G,'RECAP Delivery Plan '!A2850)</f>
        <v>0</v>
      </c>
      <c r="G2850" s="94" t="e">
        <f>VLOOKUP(A2850,'Details local delivery'!B:J,9,0)</f>
        <v>#N/A</v>
      </c>
      <c r="H2850" s="95">
        <f>SUMIFS('Details local delivery'!K:K,'Details local delivery'!G:G,'RECAP Delivery Plan '!A2850)</f>
        <v>0</v>
      </c>
      <c r="I2850" s="96">
        <f>SUMIFS('Details local delivery'!Y:Y,'Details local delivery'!B:B,A:A)</f>
        <v>0</v>
      </c>
      <c r="J2850" s="97" t="e">
        <f>AVERAGEIFS('Details local delivery'!W:W,'Details local delivery'!B:B,A2850)</f>
        <v>#DIV/0!</v>
      </c>
      <c r="K2850" s="96">
        <f>_xlfn.MAXIFS('Details local delivery'!Z:Z,'Details local delivery'!B:B,A2850)</f>
        <v>0</v>
      </c>
      <c r="L2850" s="96">
        <f>_xlfn.MAXIFS('Details local delivery'!AA:AA,'Details local delivery'!B:B,A2850)</f>
        <v>0</v>
      </c>
      <c r="M2850" s="96">
        <f>_xlfn.MAXIFS('Details local delivery'!AB:AB,'Details local delivery'!B:B,A2850)</f>
        <v>0</v>
      </c>
      <c r="N2850" s="104" t="e">
        <f t="shared" si="421"/>
        <v>#N/A</v>
      </c>
      <c r="O2850" s="104" t="e">
        <f t="shared" si="422"/>
        <v>#N/A</v>
      </c>
      <c r="P2850" s="99">
        <f t="shared" si="423"/>
        <v>0</v>
      </c>
      <c r="Q2850" s="100">
        <f t="shared" si="424"/>
        <v>0</v>
      </c>
      <c r="R2850" s="105" t="e">
        <f t="shared" si="425"/>
        <v>#DIV/0!</v>
      </c>
      <c r="S2850" s="101" t="e">
        <f t="shared" si="426"/>
        <v>#N/A</v>
      </c>
      <c r="T2850" s="102"/>
      <c r="U2850" s="107"/>
      <c r="V2850" s="5"/>
    </row>
    <row r="2851" spans="1:22" ht="15.6" hidden="1" x14ac:dyDescent="0.3">
      <c r="A2851" s="18"/>
      <c r="B2851" s="92" t="str">
        <f>+IFERROR(VLOOKUP(A2851,'Details local delivery'!B:C,2,0),"-")</f>
        <v>-</v>
      </c>
      <c r="C2851" s="93" t="str">
        <f t="shared" si="420"/>
        <v>-</v>
      </c>
      <c r="D2851" s="94" t="str">
        <f>+IFERROR(VLOOKUP(A2851,'Details local delivery'!B:E,4,0),"-")</f>
        <v>-</v>
      </c>
      <c r="E2851" s="94" t="e">
        <f>VLOOKUP(A2851,'Details local delivery'!B:L,11,0)</f>
        <v>#N/A</v>
      </c>
      <c r="F2851" s="94">
        <f>SUMIFS('Details local delivery'!M:M,'Details local delivery'!G:G,'RECAP Delivery Plan '!A2851)</f>
        <v>0</v>
      </c>
      <c r="G2851" s="94" t="e">
        <f>VLOOKUP(A2851,'Details local delivery'!B:J,9,0)</f>
        <v>#N/A</v>
      </c>
      <c r="H2851" s="95">
        <f>SUMIFS('Details local delivery'!K:K,'Details local delivery'!G:G,'RECAP Delivery Plan '!A2851)</f>
        <v>0</v>
      </c>
      <c r="I2851" s="96">
        <f>SUMIFS('Details local delivery'!Y:Y,'Details local delivery'!B:B,A:A)</f>
        <v>0</v>
      </c>
      <c r="J2851" s="97" t="e">
        <f>AVERAGEIFS('Details local delivery'!W:W,'Details local delivery'!B:B,A2851)</f>
        <v>#DIV/0!</v>
      </c>
      <c r="K2851" s="96">
        <f>_xlfn.MAXIFS('Details local delivery'!Z:Z,'Details local delivery'!B:B,A2851)</f>
        <v>0</v>
      </c>
      <c r="L2851" s="96">
        <f>_xlfn.MAXIFS('Details local delivery'!AA:AA,'Details local delivery'!B:B,A2851)</f>
        <v>0</v>
      </c>
      <c r="M2851" s="96">
        <f>_xlfn.MAXIFS('Details local delivery'!AB:AB,'Details local delivery'!B:B,A2851)</f>
        <v>0</v>
      </c>
      <c r="N2851" s="104" t="e">
        <f t="shared" si="421"/>
        <v>#N/A</v>
      </c>
      <c r="O2851" s="104" t="e">
        <f t="shared" si="422"/>
        <v>#N/A</v>
      </c>
      <c r="P2851" s="99">
        <f t="shared" si="423"/>
        <v>0</v>
      </c>
      <c r="Q2851" s="100">
        <f t="shared" si="424"/>
        <v>0</v>
      </c>
      <c r="R2851" s="105" t="e">
        <f t="shared" si="425"/>
        <v>#DIV/0!</v>
      </c>
      <c r="S2851" s="101" t="e">
        <f t="shared" si="426"/>
        <v>#N/A</v>
      </c>
      <c r="T2851" s="102"/>
      <c r="U2851" s="107"/>
      <c r="V2851" s="5"/>
    </row>
    <row r="2852" spans="1:22" ht="15.6" hidden="1" x14ac:dyDescent="0.3">
      <c r="A2852" s="18"/>
      <c r="B2852" s="92" t="str">
        <f>+IFERROR(VLOOKUP(A2852,'Details local delivery'!B:C,2,0),"-")</f>
        <v>-</v>
      </c>
      <c r="C2852" s="93" t="str">
        <f t="shared" si="420"/>
        <v>-</v>
      </c>
      <c r="D2852" s="94" t="str">
        <f>+IFERROR(VLOOKUP(A2852,'Details local delivery'!B:E,4,0),"-")</f>
        <v>-</v>
      </c>
      <c r="E2852" s="94" t="e">
        <f>VLOOKUP(A2852,'Details local delivery'!B:L,11,0)</f>
        <v>#N/A</v>
      </c>
      <c r="F2852" s="94">
        <f>SUMIFS('Details local delivery'!M:M,'Details local delivery'!G:G,'RECAP Delivery Plan '!A2852)</f>
        <v>0</v>
      </c>
      <c r="G2852" s="94" t="e">
        <f>VLOOKUP(A2852,'Details local delivery'!B:J,9,0)</f>
        <v>#N/A</v>
      </c>
      <c r="H2852" s="95">
        <f>SUMIFS('Details local delivery'!K:K,'Details local delivery'!G:G,'RECAP Delivery Plan '!A2852)</f>
        <v>0</v>
      </c>
      <c r="I2852" s="96">
        <f>SUMIFS('Details local delivery'!Y:Y,'Details local delivery'!B:B,A:A)</f>
        <v>0</v>
      </c>
      <c r="J2852" s="97" t="e">
        <f>AVERAGEIFS('Details local delivery'!W:W,'Details local delivery'!B:B,A2852)</f>
        <v>#DIV/0!</v>
      </c>
      <c r="K2852" s="96">
        <f>_xlfn.MAXIFS('Details local delivery'!Z:Z,'Details local delivery'!B:B,A2852)</f>
        <v>0</v>
      </c>
      <c r="L2852" s="96">
        <f>_xlfn.MAXIFS('Details local delivery'!AA:AA,'Details local delivery'!B:B,A2852)</f>
        <v>0</v>
      </c>
      <c r="M2852" s="96">
        <f>_xlfn.MAXIFS('Details local delivery'!AB:AB,'Details local delivery'!B:B,A2852)</f>
        <v>0</v>
      </c>
      <c r="N2852" s="104" t="e">
        <f t="shared" si="421"/>
        <v>#N/A</v>
      </c>
      <c r="O2852" s="104" t="e">
        <f t="shared" si="422"/>
        <v>#N/A</v>
      </c>
      <c r="P2852" s="99">
        <f t="shared" si="423"/>
        <v>0</v>
      </c>
      <c r="Q2852" s="100">
        <f t="shared" si="424"/>
        <v>0</v>
      </c>
      <c r="R2852" s="105" t="e">
        <f t="shared" si="425"/>
        <v>#DIV/0!</v>
      </c>
      <c r="S2852" s="101" t="e">
        <f t="shared" si="426"/>
        <v>#N/A</v>
      </c>
      <c r="T2852" s="102"/>
      <c r="U2852" s="107"/>
      <c r="V2852" s="5"/>
    </row>
    <row r="2853" spans="1:22" ht="15.6" hidden="1" x14ac:dyDescent="0.3">
      <c r="A2853" s="18"/>
      <c r="B2853" s="92" t="str">
        <f>+IFERROR(VLOOKUP(A2853,'Details local delivery'!B:C,2,0),"-")</f>
        <v>-</v>
      </c>
      <c r="C2853" s="93" t="str">
        <f t="shared" si="420"/>
        <v>-</v>
      </c>
      <c r="D2853" s="94" t="str">
        <f>+IFERROR(VLOOKUP(A2853,'Details local delivery'!B:E,4,0),"-")</f>
        <v>-</v>
      </c>
      <c r="E2853" s="94" t="e">
        <f>VLOOKUP(A2853,'Details local delivery'!B:L,11,0)</f>
        <v>#N/A</v>
      </c>
      <c r="F2853" s="94">
        <f>SUMIFS('Details local delivery'!M:M,'Details local delivery'!G:G,'RECAP Delivery Plan '!A2853)</f>
        <v>0</v>
      </c>
      <c r="G2853" s="94" t="e">
        <f>VLOOKUP(A2853,'Details local delivery'!B:J,9,0)</f>
        <v>#N/A</v>
      </c>
      <c r="H2853" s="95">
        <f>SUMIFS('Details local delivery'!K:K,'Details local delivery'!G:G,'RECAP Delivery Plan '!A2853)</f>
        <v>0</v>
      </c>
      <c r="I2853" s="96">
        <f>SUMIFS('Details local delivery'!Y:Y,'Details local delivery'!B:B,A:A)</f>
        <v>0</v>
      </c>
      <c r="J2853" s="97" t="e">
        <f>AVERAGEIFS('Details local delivery'!W:W,'Details local delivery'!B:B,A2853)</f>
        <v>#DIV/0!</v>
      </c>
      <c r="K2853" s="96">
        <f>_xlfn.MAXIFS('Details local delivery'!Z:Z,'Details local delivery'!B:B,A2853)</f>
        <v>0</v>
      </c>
      <c r="L2853" s="96">
        <f>_xlfn.MAXIFS('Details local delivery'!AA:AA,'Details local delivery'!B:B,A2853)</f>
        <v>0</v>
      </c>
      <c r="M2853" s="96">
        <f>_xlfn.MAXIFS('Details local delivery'!AB:AB,'Details local delivery'!B:B,A2853)</f>
        <v>0</v>
      </c>
      <c r="N2853" s="104" t="e">
        <f t="shared" si="421"/>
        <v>#N/A</v>
      </c>
      <c r="O2853" s="104" t="e">
        <f t="shared" si="422"/>
        <v>#N/A</v>
      </c>
      <c r="P2853" s="99">
        <f t="shared" si="423"/>
        <v>0</v>
      </c>
      <c r="Q2853" s="100">
        <f t="shared" si="424"/>
        <v>0</v>
      </c>
      <c r="R2853" s="105" t="e">
        <f t="shared" si="425"/>
        <v>#DIV/0!</v>
      </c>
      <c r="S2853" s="101" t="e">
        <f t="shared" si="426"/>
        <v>#N/A</v>
      </c>
      <c r="T2853" s="102"/>
      <c r="U2853" s="107"/>
      <c r="V2853" s="5"/>
    </row>
    <row r="2854" spans="1:22" ht="15.6" hidden="1" x14ac:dyDescent="0.3">
      <c r="A2854" s="18"/>
      <c r="B2854" s="92" t="str">
        <f>+IFERROR(VLOOKUP(A2854,'Details local delivery'!B:C,2,0),"-")</f>
        <v>-</v>
      </c>
      <c r="C2854" s="93" t="str">
        <f t="shared" si="420"/>
        <v>-</v>
      </c>
      <c r="D2854" s="94" t="str">
        <f>+IFERROR(VLOOKUP(A2854,'Details local delivery'!B:E,4,0),"-")</f>
        <v>-</v>
      </c>
      <c r="E2854" s="94" t="e">
        <f>VLOOKUP(A2854,'Details local delivery'!B:L,11,0)</f>
        <v>#N/A</v>
      </c>
      <c r="F2854" s="94">
        <f>SUMIFS('Details local delivery'!M:M,'Details local delivery'!G:G,'RECAP Delivery Plan '!A2854)</f>
        <v>0</v>
      </c>
      <c r="G2854" s="94" t="e">
        <f>VLOOKUP(A2854,'Details local delivery'!B:J,9,0)</f>
        <v>#N/A</v>
      </c>
      <c r="H2854" s="95">
        <f>SUMIFS('Details local delivery'!K:K,'Details local delivery'!G:G,'RECAP Delivery Plan '!A2854)</f>
        <v>0</v>
      </c>
      <c r="I2854" s="96">
        <f>SUMIFS('Details local delivery'!Y:Y,'Details local delivery'!B:B,A:A)</f>
        <v>0</v>
      </c>
      <c r="J2854" s="97" t="e">
        <f>AVERAGEIFS('Details local delivery'!W:W,'Details local delivery'!B:B,A2854)</f>
        <v>#DIV/0!</v>
      </c>
      <c r="K2854" s="96">
        <f>_xlfn.MAXIFS('Details local delivery'!Z:Z,'Details local delivery'!B:B,A2854)</f>
        <v>0</v>
      </c>
      <c r="L2854" s="96">
        <f>_xlfn.MAXIFS('Details local delivery'!AA:AA,'Details local delivery'!B:B,A2854)</f>
        <v>0</v>
      </c>
      <c r="M2854" s="96">
        <f>_xlfn.MAXIFS('Details local delivery'!AB:AB,'Details local delivery'!B:B,A2854)</f>
        <v>0</v>
      </c>
      <c r="N2854" s="104" t="e">
        <f t="shared" si="421"/>
        <v>#N/A</v>
      </c>
      <c r="O2854" s="104" t="e">
        <f t="shared" si="422"/>
        <v>#N/A</v>
      </c>
      <c r="P2854" s="99">
        <f t="shared" si="423"/>
        <v>0</v>
      </c>
      <c r="Q2854" s="100">
        <f t="shared" si="424"/>
        <v>0</v>
      </c>
      <c r="R2854" s="105" t="e">
        <f t="shared" si="425"/>
        <v>#DIV/0!</v>
      </c>
      <c r="S2854" s="101" t="e">
        <f t="shared" si="426"/>
        <v>#N/A</v>
      </c>
      <c r="T2854" s="102"/>
      <c r="U2854" s="107"/>
      <c r="V2854" s="5"/>
    </row>
    <row r="2855" spans="1:22" ht="15.6" hidden="1" x14ac:dyDescent="0.3">
      <c r="A2855" s="18"/>
      <c r="B2855" s="92" t="str">
        <f>+IFERROR(VLOOKUP(A2855,'Details local delivery'!B:C,2,0),"-")</f>
        <v>-</v>
      </c>
      <c r="C2855" s="93" t="str">
        <f t="shared" si="420"/>
        <v>-</v>
      </c>
      <c r="D2855" s="94" t="str">
        <f>+IFERROR(VLOOKUP(A2855,'Details local delivery'!B:E,4,0),"-")</f>
        <v>-</v>
      </c>
      <c r="E2855" s="94" t="e">
        <f>VLOOKUP(A2855,'Details local delivery'!B:L,11,0)</f>
        <v>#N/A</v>
      </c>
      <c r="F2855" s="94">
        <f>SUMIFS('Details local delivery'!M:M,'Details local delivery'!G:G,'RECAP Delivery Plan '!A2855)</f>
        <v>0</v>
      </c>
      <c r="G2855" s="94" t="e">
        <f>VLOOKUP(A2855,'Details local delivery'!B:J,9,0)</f>
        <v>#N/A</v>
      </c>
      <c r="H2855" s="95">
        <f>SUMIFS('Details local delivery'!K:K,'Details local delivery'!G:G,'RECAP Delivery Plan '!A2855)</f>
        <v>0</v>
      </c>
      <c r="I2855" s="96">
        <f>SUMIFS('Details local delivery'!Y:Y,'Details local delivery'!B:B,A:A)</f>
        <v>0</v>
      </c>
      <c r="J2855" s="97" t="e">
        <f>AVERAGEIFS('Details local delivery'!W:W,'Details local delivery'!B:B,A2855)</f>
        <v>#DIV/0!</v>
      </c>
      <c r="K2855" s="96">
        <f>_xlfn.MAXIFS('Details local delivery'!Z:Z,'Details local delivery'!B:B,A2855)</f>
        <v>0</v>
      </c>
      <c r="L2855" s="96">
        <f>_xlfn.MAXIFS('Details local delivery'!AA:AA,'Details local delivery'!B:B,A2855)</f>
        <v>0</v>
      </c>
      <c r="M2855" s="96">
        <f>_xlfn.MAXIFS('Details local delivery'!AB:AB,'Details local delivery'!B:B,A2855)</f>
        <v>0</v>
      </c>
      <c r="N2855" s="104" t="e">
        <f t="shared" si="421"/>
        <v>#N/A</v>
      </c>
      <c r="O2855" s="104" t="e">
        <f t="shared" si="422"/>
        <v>#N/A</v>
      </c>
      <c r="P2855" s="99">
        <f t="shared" si="423"/>
        <v>0</v>
      </c>
      <c r="Q2855" s="100">
        <f t="shared" si="424"/>
        <v>0</v>
      </c>
      <c r="R2855" s="105" t="e">
        <f t="shared" si="425"/>
        <v>#DIV/0!</v>
      </c>
      <c r="S2855" s="101" t="e">
        <f t="shared" si="426"/>
        <v>#N/A</v>
      </c>
      <c r="T2855" s="102"/>
      <c r="U2855" s="107"/>
      <c r="V2855" s="5"/>
    </row>
    <row r="2856" spans="1:22" ht="15.6" hidden="1" x14ac:dyDescent="0.3">
      <c r="A2856" s="18"/>
      <c r="B2856" s="92" t="str">
        <f>+IFERROR(VLOOKUP(A2856,'Details local delivery'!B:C,2,0),"-")</f>
        <v>-</v>
      </c>
      <c r="C2856" s="93" t="str">
        <f t="shared" si="420"/>
        <v>-</v>
      </c>
      <c r="D2856" s="94" t="str">
        <f>+IFERROR(VLOOKUP(A2856,'Details local delivery'!B:E,4,0),"-")</f>
        <v>-</v>
      </c>
      <c r="E2856" s="94" t="e">
        <f>VLOOKUP(A2856,'Details local delivery'!B:L,11,0)</f>
        <v>#N/A</v>
      </c>
      <c r="F2856" s="94">
        <f>SUMIFS('Details local delivery'!M:M,'Details local delivery'!G:G,'RECAP Delivery Plan '!A2856)</f>
        <v>0</v>
      </c>
      <c r="G2856" s="94" t="e">
        <f>VLOOKUP(A2856,'Details local delivery'!B:J,9,0)</f>
        <v>#N/A</v>
      </c>
      <c r="H2856" s="95">
        <f>SUMIFS('Details local delivery'!K:K,'Details local delivery'!G:G,'RECAP Delivery Plan '!A2856)</f>
        <v>0</v>
      </c>
      <c r="I2856" s="96">
        <f>SUMIFS('Details local delivery'!Y:Y,'Details local delivery'!B:B,A:A)</f>
        <v>0</v>
      </c>
      <c r="J2856" s="97" t="e">
        <f>AVERAGEIFS('Details local delivery'!W:W,'Details local delivery'!B:B,A2856)</f>
        <v>#DIV/0!</v>
      </c>
      <c r="K2856" s="96">
        <f>_xlfn.MAXIFS('Details local delivery'!Z:Z,'Details local delivery'!B:B,A2856)</f>
        <v>0</v>
      </c>
      <c r="L2856" s="96">
        <f>_xlfn.MAXIFS('Details local delivery'!AA:AA,'Details local delivery'!B:B,A2856)</f>
        <v>0</v>
      </c>
      <c r="M2856" s="96">
        <f>_xlfn.MAXIFS('Details local delivery'!AB:AB,'Details local delivery'!B:B,A2856)</f>
        <v>0</v>
      </c>
      <c r="N2856" s="104" t="e">
        <f t="shared" si="421"/>
        <v>#N/A</v>
      </c>
      <c r="O2856" s="104" t="e">
        <f t="shared" si="422"/>
        <v>#N/A</v>
      </c>
      <c r="P2856" s="99">
        <f t="shared" si="423"/>
        <v>0</v>
      </c>
      <c r="Q2856" s="100">
        <f t="shared" si="424"/>
        <v>0</v>
      </c>
      <c r="R2856" s="105" t="e">
        <f t="shared" si="425"/>
        <v>#DIV/0!</v>
      </c>
      <c r="S2856" s="101" t="e">
        <f t="shared" si="426"/>
        <v>#N/A</v>
      </c>
      <c r="T2856" s="102"/>
      <c r="U2856" s="107"/>
      <c r="V2856" s="5"/>
    </row>
    <row r="2857" spans="1:22" ht="15.6" hidden="1" x14ac:dyDescent="0.3">
      <c r="A2857" s="18"/>
      <c r="B2857" s="92" t="str">
        <f>+IFERROR(VLOOKUP(A2857,'Details local delivery'!B:C,2,0),"-")</f>
        <v>-</v>
      </c>
      <c r="C2857" s="93" t="str">
        <f t="shared" si="420"/>
        <v>-</v>
      </c>
      <c r="D2857" s="94" t="str">
        <f>+IFERROR(VLOOKUP(A2857,'Details local delivery'!B:E,4,0),"-")</f>
        <v>-</v>
      </c>
      <c r="E2857" s="94" t="e">
        <f>VLOOKUP(A2857,'Details local delivery'!B:L,11,0)</f>
        <v>#N/A</v>
      </c>
      <c r="F2857" s="94">
        <f>SUMIFS('Details local delivery'!M:M,'Details local delivery'!G:G,'RECAP Delivery Plan '!A2857)</f>
        <v>0</v>
      </c>
      <c r="G2857" s="94" t="e">
        <f>VLOOKUP(A2857,'Details local delivery'!B:J,9,0)</f>
        <v>#N/A</v>
      </c>
      <c r="H2857" s="95">
        <f>SUMIFS('Details local delivery'!K:K,'Details local delivery'!G:G,'RECAP Delivery Plan '!A2857)</f>
        <v>0</v>
      </c>
      <c r="I2857" s="96">
        <f>SUMIFS('Details local delivery'!Y:Y,'Details local delivery'!B:B,A:A)</f>
        <v>0</v>
      </c>
      <c r="J2857" s="97" t="e">
        <f>AVERAGEIFS('Details local delivery'!W:W,'Details local delivery'!B:B,A2857)</f>
        <v>#DIV/0!</v>
      </c>
      <c r="K2857" s="96">
        <f>_xlfn.MAXIFS('Details local delivery'!Z:Z,'Details local delivery'!B:B,A2857)</f>
        <v>0</v>
      </c>
      <c r="L2857" s="96">
        <f>_xlfn.MAXIFS('Details local delivery'!AA:AA,'Details local delivery'!B:B,A2857)</f>
        <v>0</v>
      </c>
      <c r="M2857" s="96">
        <f>_xlfn.MAXIFS('Details local delivery'!AB:AB,'Details local delivery'!B:B,A2857)</f>
        <v>0</v>
      </c>
      <c r="N2857" s="104" t="e">
        <f t="shared" si="421"/>
        <v>#N/A</v>
      </c>
      <c r="O2857" s="104" t="e">
        <f t="shared" si="422"/>
        <v>#N/A</v>
      </c>
      <c r="P2857" s="99">
        <f t="shared" si="423"/>
        <v>0</v>
      </c>
      <c r="Q2857" s="100">
        <f t="shared" si="424"/>
        <v>0</v>
      </c>
      <c r="R2857" s="105" t="e">
        <f t="shared" si="425"/>
        <v>#DIV/0!</v>
      </c>
      <c r="S2857" s="101" t="e">
        <f t="shared" si="426"/>
        <v>#N/A</v>
      </c>
      <c r="T2857" s="102"/>
      <c r="U2857" s="107"/>
      <c r="V2857" s="5"/>
    </row>
    <row r="2858" spans="1:22" ht="15.6" hidden="1" x14ac:dyDescent="0.3">
      <c r="A2858" s="18"/>
      <c r="B2858" s="92" t="str">
        <f>+IFERROR(VLOOKUP(A2858,'Details local delivery'!B:C,2,0),"-")</f>
        <v>-</v>
      </c>
      <c r="C2858" s="93" t="str">
        <f t="shared" si="420"/>
        <v>-</v>
      </c>
      <c r="D2858" s="94" t="str">
        <f>+IFERROR(VLOOKUP(A2858,'Details local delivery'!B:E,4,0),"-")</f>
        <v>-</v>
      </c>
      <c r="E2858" s="94" t="e">
        <f>VLOOKUP(A2858,'Details local delivery'!B:L,11,0)</f>
        <v>#N/A</v>
      </c>
      <c r="F2858" s="94">
        <f>SUMIFS('Details local delivery'!M:M,'Details local delivery'!G:G,'RECAP Delivery Plan '!A2858)</f>
        <v>0</v>
      </c>
      <c r="G2858" s="94" t="e">
        <f>VLOOKUP(A2858,'Details local delivery'!B:J,9,0)</f>
        <v>#N/A</v>
      </c>
      <c r="H2858" s="95">
        <f>SUMIFS('Details local delivery'!K:K,'Details local delivery'!G:G,'RECAP Delivery Plan '!A2858)</f>
        <v>0</v>
      </c>
      <c r="I2858" s="96">
        <f>SUMIFS('Details local delivery'!Y:Y,'Details local delivery'!B:B,A:A)</f>
        <v>0</v>
      </c>
      <c r="J2858" s="97" t="e">
        <f>AVERAGEIFS('Details local delivery'!W:W,'Details local delivery'!B:B,A2858)</f>
        <v>#DIV/0!</v>
      </c>
      <c r="K2858" s="96">
        <f>_xlfn.MAXIFS('Details local delivery'!Z:Z,'Details local delivery'!B:B,A2858)</f>
        <v>0</v>
      </c>
      <c r="L2858" s="96">
        <f>_xlfn.MAXIFS('Details local delivery'!AA:AA,'Details local delivery'!B:B,A2858)</f>
        <v>0</v>
      </c>
      <c r="M2858" s="96">
        <f>_xlfn.MAXIFS('Details local delivery'!AB:AB,'Details local delivery'!B:B,A2858)</f>
        <v>0</v>
      </c>
      <c r="N2858" s="104" t="e">
        <f t="shared" si="421"/>
        <v>#N/A</v>
      </c>
      <c r="O2858" s="104" t="e">
        <f t="shared" si="422"/>
        <v>#N/A</v>
      </c>
      <c r="P2858" s="99">
        <f t="shared" si="423"/>
        <v>0</v>
      </c>
      <c r="Q2858" s="100">
        <f t="shared" si="424"/>
        <v>0</v>
      </c>
      <c r="R2858" s="105" t="e">
        <f t="shared" si="425"/>
        <v>#DIV/0!</v>
      </c>
      <c r="S2858" s="101" t="e">
        <f t="shared" si="426"/>
        <v>#N/A</v>
      </c>
      <c r="T2858" s="102"/>
      <c r="U2858" s="107"/>
      <c r="V2858" s="5"/>
    </row>
    <row r="2859" spans="1:22" ht="15.6" hidden="1" x14ac:dyDescent="0.3">
      <c r="A2859" s="18"/>
      <c r="B2859" s="92" t="str">
        <f>+IFERROR(VLOOKUP(A2859,'Details local delivery'!B:C,2,0),"-")</f>
        <v>-</v>
      </c>
      <c r="C2859" s="93" t="str">
        <f t="shared" si="420"/>
        <v>-</v>
      </c>
      <c r="D2859" s="94" t="str">
        <f>+IFERROR(VLOOKUP(A2859,'Details local delivery'!B:E,4,0),"-")</f>
        <v>-</v>
      </c>
      <c r="E2859" s="94" t="e">
        <f>VLOOKUP(A2859,'Details local delivery'!B:L,11,0)</f>
        <v>#N/A</v>
      </c>
      <c r="F2859" s="94">
        <f>SUMIFS('Details local delivery'!M:M,'Details local delivery'!G:G,'RECAP Delivery Plan '!A2859)</f>
        <v>0</v>
      </c>
      <c r="G2859" s="94" t="e">
        <f>VLOOKUP(A2859,'Details local delivery'!B:J,9,0)</f>
        <v>#N/A</v>
      </c>
      <c r="H2859" s="95">
        <f>SUMIFS('Details local delivery'!K:K,'Details local delivery'!G:G,'RECAP Delivery Plan '!A2859)</f>
        <v>0</v>
      </c>
      <c r="I2859" s="96">
        <f>SUMIFS('Details local delivery'!Y:Y,'Details local delivery'!B:B,A:A)</f>
        <v>0</v>
      </c>
      <c r="J2859" s="97" t="e">
        <f>AVERAGEIFS('Details local delivery'!W:W,'Details local delivery'!B:B,A2859)</f>
        <v>#DIV/0!</v>
      </c>
      <c r="K2859" s="96">
        <f>_xlfn.MAXIFS('Details local delivery'!Z:Z,'Details local delivery'!B:B,A2859)</f>
        <v>0</v>
      </c>
      <c r="L2859" s="96">
        <f>_xlfn.MAXIFS('Details local delivery'!AA:AA,'Details local delivery'!B:B,A2859)</f>
        <v>0</v>
      </c>
      <c r="M2859" s="96">
        <f>_xlfn.MAXIFS('Details local delivery'!AB:AB,'Details local delivery'!B:B,A2859)</f>
        <v>0</v>
      </c>
      <c r="N2859" s="104" t="e">
        <f t="shared" si="421"/>
        <v>#N/A</v>
      </c>
      <c r="O2859" s="104" t="e">
        <f t="shared" si="422"/>
        <v>#N/A</v>
      </c>
      <c r="P2859" s="99">
        <f t="shared" si="423"/>
        <v>0</v>
      </c>
      <c r="Q2859" s="100">
        <f t="shared" si="424"/>
        <v>0</v>
      </c>
      <c r="R2859" s="105" t="e">
        <f t="shared" si="425"/>
        <v>#DIV/0!</v>
      </c>
      <c r="S2859" s="101" t="e">
        <f t="shared" si="426"/>
        <v>#N/A</v>
      </c>
      <c r="T2859" s="102"/>
      <c r="U2859" s="107"/>
      <c r="V2859" s="5"/>
    </row>
    <row r="2860" spans="1:22" ht="15.6" hidden="1" x14ac:dyDescent="0.3">
      <c r="A2860" s="18"/>
      <c r="B2860" s="92" t="str">
        <f>+IFERROR(VLOOKUP(A2860,'Details local delivery'!B:C,2,0),"-")</f>
        <v>-</v>
      </c>
      <c r="C2860" s="93" t="str">
        <f t="shared" si="420"/>
        <v>-</v>
      </c>
      <c r="D2860" s="94" t="str">
        <f>+IFERROR(VLOOKUP(A2860,'Details local delivery'!B:E,4,0),"-")</f>
        <v>-</v>
      </c>
      <c r="E2860" s="94" t="e">
        <f>VLOOKUP(A2860,'Details local delivery'!B:L,11,0)</f>
        <v>#N/A</v>
      </c>
      <c r="F2860" s="94">
        <f>SUMIFS('Details local delivery'!M:M,'Details local delivery'!G:G,'RECAP Delivery Plan '!A2860)</f>
        <v>0</v>
      </c>
      <c r="G2860" s="94" t="e">
        <f>VLOOKUP(A2860,'Details local delivery'!B:J,9,0)</f>
        <v>#N/A</v>
      </c>
      <c r="H2860" s="95">
        <f>SUMIFS('Details local delivery'!K:K,'Details local delivery'!G:G,'RECAP Delivery Plan '!A2860)</f>
        <v>0</v>
      </c>
      <c r="I2860" s="96">
        <f>SUMIFS('Details local delivery'!Y:Y,'Details local delivery'!B:B,A:A)</f>
        <v>0</v>
      </c>
      <c r="J2860" s="97" t="e">
        <f>AVERAGEIFS('Details local delivery'!W:W,'Details local delivery'!B:B,A2860)</f>
        <v>#DIV/0!</v>
      </c>
      <c r="K2860" s="96">
        <f>_xlfn.MAXIFS('Details local delivery'!Z:Z,'Details local delivery'!B:B,A2860)</f>
        <v>0</v>
      </c>
      <c r="L2860" s="96">
        <f>_xlfn.MAXIFS('Details local delivery'!AA:AA,'Details local delivery'!B:B,A2860)</f>
        <v>0</v>
      </c>
      <c r="M2860" s="96">
        <f>_xlfn.MAXIFS('Details local delivery'!AB:AB,'Details local delivery'!B:B,A2860)</f>
        <v>0</v>
      </c>
      <c r="N2860" s="104" t="e">
        <f t="shared" si="421"/>
        <v>#N/A</v>
      </c>
      <c r="O2860" s="104" t="e">
        <f t="shared" si="422"/>
        <v>#N/A</v>
      </c>
      <c r="P2860" s="99">
        <f t="shared" si="423"/>
        <v>0</v>
      </c>
      <c r="Q2860" s="100">
        <f t="shared" si="424"/>
        <v>0</v>
      </c>
      <c r="R2860" s="105" t="e">
        <f t="shared" si="425"/>
        <v>#DIV/0!</v>
      </c>
      <c r="S2860" s="101" t="e">
        <f t="shared" si="426"/>
        <v>#N/A</v>
      </c>
      <c r="T2860" s="102"/>
      <c r="U2860" s="107"/>
      <c r="V2860" s="5"/>
    </row>
    <row r="2861" spans="1:22" ht="15.6" hidden="1" x14ac:dyDescent="0.3">
      <c r="A2861" s="18"/>
      <c r="B2861" s="92" t="str">
        <f>+IFERROR(VLOOKUP(A2861,'Details local delivery'!B:C,2,0),"-")</f>
        <v>-</v>
      </c>
      <c r="C2861" s="93" t="str">
        <f t="shared" si="420"/>
        <v>-</v>
      </c>
      <c r="D2861" s="94" t="str">
        <f>+IFERROR(VLOOKUP(A2861,'Details local delivery'!B:E,4,0),"-")</f>
        <v>-</v>
      </c>
      <c r="E2861" s="94" t="e">
        <f>VLOOKUP(A2861,'Details local delivery'!B:L,11,0)</f>
        <v>#N/A</v>
      </c>
      <c r="F2861" s="94">
        <f>SUMIFS('Details local delivery'!M:M,'Details local delivery'!G:G,'RECAP Delivery Plan '!A2861)</f>
        <v>0</v>
      </c>
      <c r="G2861" s="94" t="e">
        <f>VLOOKUP(A2861,'Details local delivery'!B:J,9,0)</f>
        <v>#N/A</v>
      </c>
      <c r="H2861" s="95">
        <f>SUMIFS('Details local delivery'!K:K,'Details local delivery'!G:G,'RECAP Delivery Plan '!A2861)</f>
        <v>0</v>
      </c>
      <c r="I2861" s="96">
        <f>SUMIFS('Details local delivery'!Y:Y,'Details local delivery'!B:B,A:A)</f>
        <v>0</v>
      </c>
      <c r="J2861" s="97" t="e">
        <f>AVERAGEIFS('Details local delivery'!W:W,'Details local delivery'!B:B,A2861)</f>
        <v>#DIV/0!</v>
      </c>
      <c r="K2861" s="96">
        <f>_xlfn.MAXIFS('Details local delivery'!Z:Z,'Details local delivery'!B:B,A2861)</f>
        <v>0</v>
      </c>
      <c r="L2861" s="96">
        <f>_xlfn.MAXIFS('Details local delivery'!AA:AA,'Details local delivery'!B:B,A2861)</f>
        <v>0</v>
      </c>
      <c r="M2861" s="96">
        <f>_xlfn.MAXIFS('Details local delivery'!AB:AB,'Details local delivery'!B:B,A2861)</f>
        <v>0</v>
      </c>
      <c r="N2861" s="104" t="e">
        <f t="shared" si="421"/>
        <v>#N/A</v>
      </c>
      <c r="O2861" s="104" t="e">
        <f t="shared" si="422"/>
        <v>#N/A</v>
      </c>
      <c r="P2861" s="99">
        <f t="shared" si="423"/>
        <v>0</v>
      </c>
      <c r="Q2861" s="100">
        <f t="shared" si="424"/>
        <v>0</v>
      </c>
      <c r="R2861" s="105" t="e">
        <f t="shared" si="425"/>
        <v>#DIV/0!</v>
      </c>
      <c r="S2861" s="101" t="e">
        <f t="shared" si="426"/>
        <v>#N/A</v>
      </c>
      <c r="T2861" s="102"/>
      <c r="U2861" s="107"/>
      <c r="V2861" s="5"/>
    </row>
    <row r="2862" spans="1:22" ht="15.6" hidden="1" x14ac:dyDescent="0.3">
      <c r="A2862" s="18"/>
      <c r="B2862" s="92" t="str">
        <f>+IFERROR(VLOOKUP(A2862,'Details local delivery'!B:C,2,0),"-")</f>
        <v>-</v>
      </c>
      <c r="C2862" s="93" t="str">
        <f t="shared" si="420"/>
        <v>-</v>
      </c>
      <c r="D2862" s="94" t="str">
        <f>+IFERROR(VLOOKUP(A2862,'Details local delivery'!B:E,4,0),"-")</f>
        <v>-</v>
      </c>
      <c r="E2862" s="94" t="e">
        <f>VLOOKUP(A2862,'Details local delivery'!B:L,11,0)</f>
        <v>#N/A</v>
      </c>
      <c r="F2862" s="94">
        <f>SUMIFS('Details local delivery'!M:M,'Details local delivery'!G:G,'RECAP Delivery Plan '!A2862)</f>
        <v>0</v>
      </c>
      <c r="G2862" s="94" t="e">
        <f>VLOOKUP(A2862,'Details local delivery'!B:J,9,0)</f>
        <v>#N/A</v>
      </c>
      <c r="H2862" s="95">
        <f>SUMIFS('Details local delivery'!K:K,'Details local delivery'!G:G,'RECAP Delivery Plan '!A2862)</f>
        <v>0</v>
      </c>
      <c r="I2862" s="96">
        <f>SUMIFS('Details local delivery'!Y:Y,'Details local delivery'!B:B,A:A)</f>
        <v>0</v>
      </c>
      <c r="J2862" s="97" t="e">
        <f>AVERAGEIFS('Details local delivery'!W:W,'Details local delivery'!B:B,A2862)</f>
        <v>#DIV/0!</v>
      </c>
      <c r="K2862" s="96">
        <f>_xlfn.MAXIFS('Details local delivery'!Z:Z,'Details local delivery'!B:B,A2862)</f>
        <v>0</v>
      </c>
      <c r="L2862" s="96">
        <f>_xlfn.MAXIFS('Details local delivery'!AA:AA,'Details local delivery'!B:B,A2862)</f>
        <v>0</v>
      </c>
      <c r="M2862" s="96">
        <f>_xlfn.MAXIFS('Details local delivery'!AB:AB,'Details local delivery'!B:B,A2862)</f>
        <v>0</v>
      </c>
      <c r="N2862" s="104" t="e">
        <f t="shared" si="421"/>
        <v>#N/A</v>
      </c>
      <c r="O2862" s="104" t="e">
        <f t="shared" si="422"/>
        <v>#N/A</v>
      </c>
      <c r="P2862" s="99">
        <f t="shared" si="423"/>
        <v>0</v>
      </c>
      <c r="Q2862" s="100">
        <f t="shared" si="424"/>
        <v>0</v>
      </c>
      <c r="R2862" s="105" t="e">
        <f t="shared" si="425"/>
        <v>#DIV/0!</v>
      </c>
      <c r="S2862" s="101" t="e">
        <f t="shared" si="426"/>
        <v>#N/A</v>
      </c>
      <c r="T2862" s="102"/>
      <c r="U2862" s="107"/>
      <c r="V2862" s="5"/>
    </row>
    <row r="2863" spans="1:22" ht="15.6" hidden="1" x14ac:dyDescent="0.3">
      <c r="A2863" s="18"/>
      <c r="B2863" s="92" t="str">
        <f>+IFERROR(VLOOKUP(A2863,'Details local delivery'!B:C,2,0),"-")</f>
        <v>-</v>
      </c>
      <c r="C2863" s="93" t="str">
        <f t="shared" si="420"/>
        <v>-</v>
      </c>
      <c r="D2863" s="94" t="str">
        <f>+IFERROR(VLOOKUP(A2863,'Details local delivery'!B:E,4,0),"-")</f>
        <v>-</v>
      </c>
      <c r="E2863" s="94" t="e">
        <f>VLOOKUP(A2863,'Details local delivery'!B:L,11,0)</f>
        <v>#N/A</v>
      </c>
      <c r="F2863" s="94">
        <f>SUMIFS('Details local delivery'!M:M,'Details local delivery'!G:G,'RECAP Delivery Plan '!A2863)</f>
        <v>0</v>
      </c>
      <c r="G2863" s="94" t="e">
        <f>VLOOKUP(A2863,'Details local delivery'!B:J,9,0)</f>
        <v>#N/A</v>
      </c>
      <c r="H2863" s="95">
        <f>SUMIFS('Details local delivery'!K:K,'Details local delivery'!G:G,'RECAP Delivery Plan '!A2863)</f>
        <v>0</v>
      </c>
      <c r="I2863" s="96">
        <f>SUMIFS('Details local delivery'!Y:Y,'Details local delivery'!B:B,A:A)</f>
        <v>0</v>
      </c>
      <c r="J2863" s="97" t="e">
        <f>AVERAGEIFS('Details local delivery'!W:W,'Details local delivery'!B:B,A2863)</f>
        <v>#DIV/0!</v>
      </c>
      <c r="K2863" s="96">
        <f>_xlfn.MAXIFS('Details local delivery'!Z:Z,'Details local delivery'!B:B,A2863)</f>
        <v>0</v>
      </c>
      <c r="L2863" s="96">
        <f>_xlfn.MAXIFS('Details local delivery'!AA:AA,'Details local delivery'!B:B,A2863)</f>
        <v>0</v>
      </c>
      <c r="M2863" s="96">
        <f>_xlfn.MAXIFS('Details local delivery'!AB:AB,'Details local delivery'!B:B,A2863)</f>
        <v>0</v>
      </c>
      <c r="N2863" s="104" t="e">
        <f t="shared" si="421"/>
        <v>#N/A</v>
      </c>
      <c r="O2863" s="104" t="e">
        <f t="shared" si="422"/>
        <v>#N/A</v>
      </c>
      <c r="P2863" s="99">
        <f t="shared" si="423"/>
        <v>0</v>
      </c>
      <c r="Q2863" s="100">
        <f t="shared" si="424"/>
        <v>0</v>
      </c>
      <c r="R2863" s="105" t="e">
        <f t="shared" si="425"/>
        <v>#DIV/0!</v>
      </c>
      <c r="S2863" s="101" t="e">
        <f t="shared" si="426"/>
        <v>#N/A</v>
      </c>
      <c r="T2863" s="102"/>
      <c r="U2863" s="107"/>
      <c r="V2863" s="5"/>
    </row>
    <row r="2864" spans="1:22" ht="15.6" hidden="1" x14ac:dyDescent="0.3">
      <c r="A2864" s="18"/>
      <c r="B2864" s="92" t="str">
        <f>+IFERROR(VLOOKUP(A2864,'Details local delivery'!B:C,2,0),"-")</f>
        <v>-</v>
      </c>
      <c r="C2864" s="93" t="str">
        <f t="shared" si="420"/>
        <v>-</v>
      </c>
      <c r="D2864" s="94" t="str">
        <f>+IFERROR(VLOOKUP(A2864,'Details local delivery'!B:E,4,0),"-")</f>
        <v>-</v>
      </c>
      <c r="E2864" s="94" t="e">
        <f>VLOOKUP(A2864,'Details local delivery'!B:L,11,0)</f>
        <v>#N/A</v>
      </c>
      <c r="F2864" s="94">
        <f>SUMIFS('Details local delivery'!M:M,'Details local delivery'!G:G,'RECAP Delivery Plan '!A2864)</f>
        <v>0</v>
      </c>
      <c r="G2864" s="94" t="e">
        <f>VLOOKUP(A2864,'Details local delivery'!B:J,9,0)</f>
        <v>#N/A</v>
      </c>
      <c r="H2864" s="95">
        <f>SUMIFS('Details local delivery'!K:K,'Details local delivery'!G:G,'RECAP Delivery Plan '!A2864)</f>
        <v>0</v>
      </c>
      <c r="I2864" s="96">
        <f>SUMIFS('Details local delivery'!Y:Y,'Details local delivery'!B:B,A:A)</f>
        <v>0</v>
      </c>
      <c r="J2864" s="97" t="e">
        <f>AVERAGEIFS('Details local delivery'!W:W,'Details local delivery'!B:B,A2864)</f>
        <v>#DIV/0!</v>
      </c>
      <c r="K2864" s="96">
        <f>_xlfn.MAXIFS('Details local delivery'!Z:Z,'Details local delivery'!B:B,A2864)</f>
        <v>0</v>
      </c>
      <c r="L2864" s="96">
        <f>_xlfn.MAXIFS('Details local delivery'!AA:AA,'Details local delivery'!B:B,A2864)</f>
        <v>0</v>
      </c>
      <c r="M2864" s="96">
        <f>_xlfn.MAXIFS('Details local delivery'!AB:AB,'Details local delivery'!B:B,A2864)</f>
        <v>0</v>
      </c>
      <c r="N2864" s="104" t="e">
        <f t="shared" si="421"/>
        <v>#N/A</v>
      </c>
      <c r="O2864" s="104" t="e">
        <f t="shared" si="422"/>
        <v>#N/A</v>
      </c>
      <c r="P2864" s="99">
        <f t="shared" si="423"/>
        <v>0</v>
      </c>
      <c r="Q2864" s="100">
        <f t="shared" si="424"/>
        <v>0</v>
      </c>
      <c r="R2864" s="105" t="e">
        <f t="shared" si="425"/>
        <v>#DIV/0!</v>
      </c>
      <c r="S2864" s="101" t="e">
        <f t="shared" si="426"/>
        <v>#N/A</v>
      </c>
      <c r="T2864" s="102"/>
      <c r="U2864" s="107"/>
      <c r="V2864" s="5"/>
    </row>
    <row r="2865" spans="1:22" ht="15.6" hidden="1" x14ac:dyDescent="0.3">
      <c r="A2865" s="18"/>
      <c r="B2865" s="92" t="str">
        <f>+IFERROR(VLOOKUP(A2865,'Details local delivery'!B:C,2,0),"-")</f>
        <v>-</v>
      </c>
      <c r="C2865" s="93" t="str">
        <f t="shared" si="420"/>
        <v>-</v>
      </c>
      <c r="D2865" s="94" t="str">
        <f>+IFERROR(VLOOKUP(A2865,'Details local delivery'!B:E,4,0),"-")</f>
        <v>-</v>
      </c>
      <c r="E2865" s="94" t="e">
        <f>VLOOKUP(A2865,'Details local delivery'!B:L,11,0)</f>
        <v>#N/A</v>
      </c>
      <c r="F2865" s="94">
        <f>SUMIFS('Details local delivery'!M:M,'Details local delivery'!G:G,'RECAP Delivery Plan '!A2865)</f>
        <v>0</v>
      </c>
      <c r="G2865" s="94" t="e">
        <f>VLOOKUP(A2865,'Details local delivery'!B:J,9,0)</f>
        <v>#N/A</v>
      </c>
      <c r="H2865" s="95">
        <f>SUMIFS('Details local delivery'!K:K,'Details local delivery'!G:G,'RECAP Delivery Plan '!A2865)</f>
        <v>0</v>
      </c>
      <c r="I2865" s="96">
        <f>SUMIFS('Details local delivery'!Y:Y,'Details local delivery'!B:B,A:A)</f>
        <v>0</v>
      </c>
      <c r="J2865" s="97" t="e">
        <f>AVERAGEIFS('Details local delivery'!W:W,'Details local delivery'!B:B,A2865)</f>
        <v>#DIV/0!</v>
      </c>
      <c r="K2865" s="96">
        <f>_xlfn.MAXIFS('Details local delivery'!Z:Z,'Details local delivery'!B:B,A2865)</f>
        <v>0</v>
      </c>
      <c r="L2865" s="96">
        <f>_xlfn.MAXIFS('Details local delivery'!AA:AA,'Details local delivery'!B:B,A2865)</f>
        <v>0</v>
      </c>
      <c r="M2865" s="96">
        <f>_xlfn.MAXIFS('Details local delivery'!AB:AB,'Details local delivery'!B:B,A2865)</f>
        <v>0</v>
      </c>
      <c r="N2865" s="104" t="e">
        <f t="shared" si="421"/>
        <v>#N/A</v>
      </c>
      <c r="O2865" s="104" t="e">
        <f t="shared" si="422"/>
        <v>#N/A</v>
      </c>
      <c r="P2865" s="99">
        <f t="shared" si="423"/>
        <v>0</v>
      </c>
      <c r="Q2865" s="100">
        <f t="shared" si="424"/>
        <v>0</v>
      </c>
      <c r="R2865" s="105" t="e">
        <f t="shared" si="425"/>
        <v>#DIV/0!</v>
      </c>
      <c r="S2865" s="101" t="e">
        <f t="shared" si="426"/>
        <v>#N/A</v>
      </c>
      <c r="T2865" s="102"/>
      <c r="U2865" s="107"/>
      <c r="V2865" s="5"/>
    </row>
    <row r="2866" spans="1:22" ht="15.6" hidden="1" x14ac:dyDescent="0.3">
      <c r="A2866" s="18"/>
      <c r="B2866" s="92" t="str">
        <f>+IFERROR(VLOOKUP(A2866,'Details local delivery'!B:C,2,0),"-")</f>
        <v>-</v>
      </c>
      <c r="C2866" s="93" t="str">
        <f t="shared" si="420"/>
        <v>-</v>
      </c>
      <c r="D2866" s="94" t="str">
        <f>+IFERROR(VLOOKUP(A2866,'Details local delivery'!B:E,4,0),"-")</f>
        <v>-</v>
      </c>
      <c r="E2866" s="94" t="e">
        <f>VLOOKUP(A2866,'Details local delivery'!B:L,11,0)</f>
        <v>#N/A</v>
      </c>
      <c r="F2866" s="94">
        <f>SUMIFS('Details local delivery'!M:M,'Details local delivery'!G:G,'RECAP Delivery Plan '!A2866)</f>
        <v>0</v>
      </c>
      <c r="G2866" s="94" t="e">
        <f>VLOOKUP(A2866,'Details local delivery'!B:J,9,0)</f>
        <v>#N/A</v>
      </c>
      <c r="H2866" s="95">
        <f>SUMIFS('Details local delivery'!K:K,'Details local delivery'!G:G,'RECAP Delivery Plan '!A2866)</f>
        <v>0</v>
      </c>
      <c r="I2866" s="96">
        <f>SUMIFS('Details local delivery'!Y:Y,'Details local delivery'!B:B,A:A)</f>
        <v>0</v>
      </c>
      <c r="J2866" s="97" t="e">
        <f>AVERAGEIFS('Details local delivery'!W:W,'Details local delivery'!B:B,A2866)</f>
        <v>#DIV/0!</v>
      </c>
      <c r="K2866" s="96">
        <f>_xlfn.MAXIFS('Details local delivery'!Z:Z,'Details local delivery'!B:B,A2866)</f>
        <v>0</v>
      </c>
      <c r="L2866" s="96">
        <f>_xlfn.MAXIFS('Details local delivery'!AA:AA,'Details local delivery'!B:B,A2866)</f>
        <v>0</v>
      </c>
      <c r="M2866" s="96">
        <f>_xlfn.MAXIFS('Details local delivery'!AB:AB,'Details local delivery'!B:B,A2866)</f>
        <v>0</v>
      </c>
      <c r="N2866" s="104" t="e">
        <f t="shared" si="421"/>
        <v>#N/A</v>
      </c>
      <c r="O2866" s="104" t="e">
        <f t="shared" si="422"/>
        <v>#N/A</v>
      </c>
      <c r="P2866" s="99">
        <f t="shared" si="423"/>
        <v>0</v>
      </c>
      <c r="Q2866" s="100">
        <f t="shared" si="424"/>
        <v>0</v>
      </c>
      <c r="R2866" s="105" t="e">
        <f t="shared" si="425"/>
        <v>#DIV/0!</v>
      </c>
      <c r="S2866" s="101" t="e">
        <f t="shared" si="426"/>
        <v>#N/A</v>
      </c>
      <c r="T2866" s="102"/>
      <c r="U2866" s="107"/>
      <c r="V2866" s="5"/>
    </row>
    <row r="2867" spans="1:22" ht="15.6" hidden="1" x14ac:dyDescent="0.3">
      <c r="A2867" s="18"/>
      <c r="B2867" s="92" t="str">
        <f>+IFERROR(VLOOKUP(A2867,'Details local delivery'!B:C,2,0),"-")</f>
        <v>-</v>
      </c>
      <c r="C2867" s="93" t="str">
        <f t="shared" si="420"/>
        <v>-</v>
      </c>
      <c r="D2867" s="94" t="str">
        <f>+IFERROR(VLOOKUP(A2867,'Details local delivery'!B:E,4,0),"-")</f>
        <v>-</v>
      </c>
      <c r="E2867" s="94" t="e">
        <f>VLOOKUP(A2867,'Details local delivery'!B:L,11,0)</f>
        <v>#N/A</v>
      </c>
      <c r="F2867" s="94">
        <f>SUMIFS('Details local delivery'!M:M,'Details local delivery'!G:G,'RECAP Delivery Plan '!A2867)</f>
        <v>0</v>
      </c>
      <c r="G2867" s="94" t="e">
        <f>VLOOKUP(A2867,'Details local delivery'!B:J,9,0)</f>
        <v>#N/A</v>
      </c>
      <c r="H2867" s="95">
        <f>SUMIFS('Details local delivery'!K:K,'Details local delivery'!G:G,'RECAP Delivery Plan '!A2867)</f>
        <v>0</v>
      </c>
      <c r="I2867" s="96">
        <f>SUMIFS('Details local delivery'!Y:Y,'Details local delivery'!B:B,A:A)</f>
        <v>0</v>
      </c>
      <c r="J2867" s="97" t="e">
        <f>AVERAGEIFS('Details local delivery'!W:W,'Details local delivery'!B:B,A2867)</f>
        <v>#DIV/0!</v>
      </c>
      <c r="K2867" s="96">
        <f>_xlfn.MAXIFS('Details local delivery'!Z:Z,'Details local delivery'!B:B,A2867)</f>
        <v>0</v>
      </c>
      <c r="L2867" s="96">
        <f>_xlfn.MAXIFS('Details local delivery'!AA:AA,'Details local delivery'!B:B,A2867)</f>
        <v>0</v>
      </c>
      <c r="M2867" s="96">
        <f>_xlfn.MAXIFS('Details local delivery'!AB:AB,'Details local delivery'!B:B,A2867)</f>
        <v>0</v>
      </c>
      <c r="N2867" s="104" t="e">
        <f t="shared" si="421"/>
        <v>#N/A</v>
      </c>
      <c r="O2867" s="104" t="e">
        <f t="shared" si="422"/>
        <v>#N/A</v>
      </c>
      <c r="P2867" s="99">
        <f t="shared" si="423"/>
        <v>0</v>
      </c>
      <c r="Q2867" s="100">
        <f t="shared" si="424"/>
        <v>0</v>
      </c>
      <c r="R2867" s="105" t="e">
        <f t="shared" si="425"/>
        <v>#DIV/0!</v>
      </c>
      <c r="S2867" s="101" t="e">
        <f t="shared" si="426"/>
        <v>#N/A</v>
      </c>
      <c r="T2867" s="102"/>
      <c r="U2867" s="107"/>
      <c r="V2867" s="5"/>
    </row>
    <row r="2868" spans="1:22" ht="15.6" hidden="1" x14ac:dyDescent="0.3">
      <c r="A2868" s="18"/>
      <c r="B2868" s="92" t="str">
        <f>+IFERROR(VLOOKUP(A2868,'Details local delivery'!B:C,2,0),"-")</f>
        <v>-</v>
      </c>
      <c r="C2868" s="93" t="str">
        <f t="shared" si="420"/>
        <v>-</v>
      </c>
      <c r="D2868" s="94" t="str">
        <f>+IFERROR(VLOOKUP(A2868,'Details local delivery'!B:E,4,0),"-")</f>
        <v>-</v>
      </c>
      <c r="E2868" s="94" t="e">
        <f>VLOOKUP(A2868,'Details local delivery'!B:L,11,0)</f>
        <v>#N/A</v>
      </c>
      <c r="F2868" s="94">
        <f>SUMIFS('Details local delivery'!M:M,'Details local delivery'!G:G,'RECAP Delivery Plan '!A2868)</f>
        <v>0</v>
      </c>
      <c r="G2868" s="94" t="e">
        <f>VLOOKUP(A2868,'Details local delivery'!B:J,9,0)</f>
        <v>#N/A</v>
      </c>
      <c r="H2868" s="95">
        <f>SUMIFS('Details local delivery'!K:K,'Details local delivery'!G:G,'RECAP Delivery Plan '!A2868)</f>
        <v>0</v>
      </c>
      <c r="I2868" s="96">
        <f>SUMIFS('Details local delivery'!Y:Y,'Details local delivery'!B:B,A:A)</f>
        <v>0</v>
      </c>
      <c r="J2868" s="97" t="e">
        <f>AVERAGEIFS('Details local delivery'!W:W,'Details local delivery'!B:B,A2868)</f>
        <v>#DIV/0!</v>
      </c>
      <c r="K2868" s="96">
        <f>_xlfn.MAXIFS('Details local delivery'!Z:Z,'Details local delivery'!B:B,A2868)</f>
        <v>0</v>
      </c>
      <c r="L2868" s="96">
        <f>_xlfn.MAXIFS('Details local delivery'!AA:AA,'Details local delivery'!B:B,A2868)</f>
        <v>0</v>
      </c>
      <c r="M2868" s="96">
        <f>_xlfn.MAXIFS('Details local delivery'!AB:AB,'Details local delivery'!B:B,A2868)</f>
        <v>0</v>
      </c>
      <c r="N2868" s="104" t="e">
        <f t="shared" si="421"/>
        <v>#N/A</v>
      </c>
      <c r="O2868" s="104" t="e">
        <f t="shared" si="422"/>
        <v>#N/A</v>
      </c>
      <c r="P2868" s="99">
        <f t="shared" si="423"/>
        <v>0</v>
      </c>
      <c r="Q2868" s="100">
        <f t="shared" si="424"/>
        <v>0</v>
      </c>
      <c r="R2868" s="105" t="e">
        <f t="shared" si="425"/>
        <v>#DIV/0!</v>
      </c>
      <c r="S2868" s="101" t="e">
        <f t="shared" si="426"/>
        <v>#N/A</v>
      </c>
      <c r="T2868" s="102"/>
      <c r="U2868" s="107"/>
      <c r="V2868" s="5"/>
    </row>
    <row r="2869" spans="1:22" ht="15.6" hidden="1" x14ac:dyDescent="0.3">
      <c r="A2869" s="18"/>
      <c r="B2869" s="92" t="str">
        <f>+IFERROR(VLOOKUP(A2869,'Details local delivery'!B:C,2,0),"-")</f>
        <v>-</v>
      </c>
      <c r="C2869" s="93" t="str">
        <f t="shared" si="420"/>
        <v>-</v>
      </c>
      <c r="D2869" s="94" t="str">
        <f>+IFERROR(VLOOKUP(A2869,'Details local delivery'!B:E,4,0),"-")</f>
        <v>-</v>
      </c>
      <c r="E2869" s="94" t="e">
        <f>VLOOKUP(A2869,'Details local delivery'!B:L,11,0)</f>
        <v>#N/A</v>
      </c>
      <c r="F2869" s="94">
        <f>SUMIFS('Details local delivery'!M:M,'Details local delivery'!G:G,'RECAP Delivery Plan '!A2869)</f>
        <v>0</v>
      </c>
      <c r="G2869" s="94" t="e">
        <f>VLOOKUP(A2869,'Details local delivery'!B:J,9,0)</f>
        <v>#N/A</v>
      </c>
      <c r="H2869" s="95">
        <f>SUMIFS('Details local delivery'!K:K,'Details local delivery'!G:G,'RECAP Delivery Plan '!A2869)</f>
        <v>0</v>
      </c>
      <c r="I2869" s="96">
        <f>SUMIFS('Details local delivery'!Y:Y,'Details local delivery'!B:B,A:A)</f>
        <v>0</v>
      </c>
      <c r="J2869" s="97" t="e">
        <f>AVERAGEIFS('Details local delivery'!W:W,'Details local delivery'!B:B,A2869)</f>
        <v>#DIV/0!</v>
      </c>
      <c r="K2869" s="96">
        <f>_xlfn.MAXIFS('Details local delivery'!Z:Z,'Details local delivery'!B:B,A2869)</f>
        <v>0</v>
      </c>
      <c r="L2869" s="96">
        <f>_xlfn.MAXIFS('Details local delivery'!AA:AA,'Details local delivery'!B:B,A2869)</f>
        <v>0</v>
      </c>
      <c r="M2869" s="96">
        <f>_xlfn.MAXIFS('Details local delivery'!AB:AB,'Details local delivery'!B:B,A2869)</f>
        <v>0</v>
      </c>
      <c r="N2869" s="104" t="e">
        <f t="shared" si="421"/>
        <v>#N/A</v>
      </c>
      <c r="O2869" s="104" t="e">
        <f t="shared" si="422"/>
        <v>#N/A</v>
      </c>
      <c r="P2869" s="99">
        <f t="shared" si="423"/>
        <v>0</v>
      </c>
      <c r="Q2869" s="100">
        <f t="shared" si="424"/>
        <v>0</v>
      </c>
      <c r="R2869" s="105" t="e">
        <f t="shared" si="425"/>
        <v>#DIV/0!</v>
      </c>
      <c r="S2869" s="101" t="e">
        <f t="shared" si="426"/>
        <v>#N/A</v>
      </c>
      <c r="T2869" s="102"/>
      <c r="U2869" s="107"/>
      <c r="V2869" s="5"/>
    </row>
    <row r="2870" spans="1:22" ht="15.6" hidden="1" x14ac:dyDescent="0.3">
      <c r="A2870" s="18"/>
      <c r="B2870" s="92" t="str">
        <f>+IFERROR(VLOOKUP(A2870,'Details local delivery'!B:C,2,0),"-")</f>
        <v>-</v>
      </c>
      <c r="C2870" s="93" t="str">
        <f t="shared" si="420"/>
        <v>-</v>
      </c>
      <c r="D2870" s="94" t="str">
        <f>+IFERROR(VLOOKUP(A2870,'Details local delivery'!B:E,4,0),"-")</f>
        <v>-</v>
      </c>
      <c r="E2870" s="94" t="e">
        <f>VLOOKUP(A2870,'Details local delivery'!B:L,11,0)</f>
        <v>#N/A</v>
      </c>
      <c r="F2870" s="94">
        <f>SUMIFS('Details local delivery'!M:M,'Details local delivery'!G:G,'RECAP Delivery Plan '!A2870)</f>
        <v>0</v>
      </c>
      <c r="G2870" s="94" t="e">
        <f>VLOOKUP(A2870,'Details local delivery'!B:J,9,0)</f>
        <v>#N/A</v>
      </c>
      <c r="H2870" s="95">
        <f>SUMIFS('Details local delivery'!K:K,'Details local delivery'!G:G,'RECAP Delivery Plan '!A2870)</f>
        <v>0</v>
      </c>
      <c r="I2870" s="96">
        <f>SUMIFS('Details local delivery'!Y:Y,'Details local delivery'!B:B,A:A)</f>
        <v>0</v>
      </c>
      <c r="J2870" s="97" t="e">
        <f>AVERAGEIFS('Details local delivery'!W:W,'Details local delivery'!B:B,A2870)</f>
        <v>#DIV/0!</v>
      </c>
      <c r="K2870" s="96">
        <f>_xlfn.MAXIFS('Details local delivery'!Z:Z,'Details local delivery'!B:B,A2870)</f>
        <v>0</v>
      </c>
      <c r="L2870" s="96">
        <f>_xlfn.MAXIFS('Details local delivery'!AA:AA,'Details local delivery'!B:B,A2870)</f>
        <v>0</v>
      </c>
      <c r="M2870" s="96">
        <f>_xlfn.MAXIFS('Details local delivery'!AB:AB,'Details local delivery'!B:B,A2870)</f>
        <v>0</v>
      </c>
      <c r="N2870" s="104" t="e">
        <f t="shared" si="421"/>
        <v>#N/A</v>
      </c>
      <c r="O2870" s="104" t="e">
        <f t="shared" si="422"/>
        <v>#N/A</v>
      </c>
      <c r="P2870" s="99">
        <f t="shared" si="423"/>
        <v>0</v>
      </c>
      <c r="Q2870" s="100">
        <f t="shared" si="424"/>
        <v>0</v>
      </c>
      <c r="R2870" s="105" t="e">
        <f t="shared" si="425"/>
        <v>#DIV/0!</v>
      </c>
      <c r="S2870" s="101" t="e">
        <f t="shared" si="426"/>
        <v>#N/A</v>
      </c>
      <c r="T2870" s="102"/>
      <c r="U2870" s="107"/>
      <c r="V2870" s="5"/>
    </row>
    <row r="2871" spans="1:22" ht="15.6" hidden="1" x14ac:dyDescent="0.3">
      <c r="A2871" s="18"/>
      <c r="B2871" s="92" t="str">
        <f>+IFERROR(VLOOKUP(A2871,'Details local delivery'!B:C,2,0),"-")</f>
        <v>-</v>
      </c>
      <c r="C2871" s="93" t="str">
        <f t="shared" si="420"/>
        <v>-</v>
      </c>
      <c r="D2871" s="94" t="str">
        <f>+IFERROR(VLOOKUP(A2871,'Details local delivery'!B:E,4,0),"-")</f>
        <v>-</v>
      </c>
      <c r="E2871" s="94" t="e">
        <f>VLOOKUP(A2871,'Details local delivery'!B:L,11,0)</f>
        <v>#N/A</v>
      </c>
      <c r="F2871" s="94">
        <f>SUMIFS('Details local delivery'!M:M,'Details local delivery'!G:G,'RECAP Delivery Plan '!A2871)</f>
        <v>0</v>
      </c>
      <c r="G2871" s="94" t="e">
        <f>VLOOKUP(A2871,'Details local delivery'!B:J,9,0)</f>
        <v>#N/A</v>
      </c>
      <c r="H2871" s="95">
        <f>SUMIFS('Details local delivery'!K:K,'Details local delivery'!G:G,'RECAP Delivery Plan '!A2871)</f>
        <v>0</v>
      </c>
      <c r="I2871" s="96">
        <f>SUMIFS('Details local delivery'!Y:Y,'Details local delivery'!B:B,A:A)</f>
        <v>0</v>
      </c>
      <c r="J2871" s="97" t="e">
        <f>AVERAGEIFS('Details local delivery'!W:W,'Details local delivery'!B:B,A2871)</f>
        <v>#DIV/0!</v>
      </c>
      <c r="K2871" s="96">
        <f>_xlfn.MAXIFS('Details local delivery'!Z:Z,'Details local delivery'!B:B,A2871)</f>
        <v>0</v>
      </c>
      <c r="L2871" s="96">
        <f>_xlfn.MAXIFS('Details local delivery'!AA:AA,'Details local delivery'!B:B,A2871)</f>
        <v>0</v>
      </c>
      <c r="M2871" s="96">
        <f>_xlfn.MAXIFS('Details local delivery'!AB:AB,'Details local delivery'!B:B,A2871)</f>
        <v>0</v>
      </c>
      <c r="N2871" s="104" t="e">
        <f t="shared" si="421"/>
        <v>#N/A</v>
      </c>
      <c r="O2871" s="104" t="e">
        <f t="shared" si="422"/>
        <v>#N/A</v>
      </c>
      <c r="P2871" s="99">
        <f t="shared" si="423"/>
        <v>0</v>
      </c>
      <c r="Q2871" s="100">
        <f t="shared" si="424"/>
        <v>0</v>
      </c>
      <c r="R2871" s="105" t="e">
        <f t="shared" si="425"/>
        <v>#DIV/0!</v>
      </c>
      <c r="S2871" s="101" t="e">
        <f t="shared" si="426"/>
        <v>#N/A</v>
      </c>
      <c r="T2871" s="102"/>
      <c r="U2871" s="107"/>
      <c r="V2871" s="5"/>
    </row>
    <row r="2872" spans="1:22" ht="15.6" hidden="1" x14ac:dyDescent="0.3">
      <c r="A2872" s="18"/>
      <c r="B2872" s="92" t="str">
        <f>+IFERROR(VLOOKUP(A2872,'Details local delivery'!B:C,2,0),"-")</f>
        <v>-</v>
      </c>
      <c r="C2872" s="93" t="str">
        <f t="shared" si="420"/>
        <v>-</v>
      </c>
      <c r="D2872" s="94" t="str">
        <f>+IFERROR(VLOOKUP(A2872,'Details local delivery'!B:E,4,0),"-")</f>
        <v>-</v>
      </c>
      <c r="E2872" s="94" t="e">
        <f>VLOOKUP(A2872,'Details local delivery'!B:L,11,0)</f>
        <v>#N/A</v>
      </c>
      <c r="F2872" s="94">
        <f>SUMIFS('Details local delivery'!M:M,'Details local delivery'!G:G,'RECAP Delivery Plan '!A2872)</f>
        <v>0</v>
      </c>
      <c r="G2872" s="94" t="e">
        <f>VLOOKUP(A2872,'Details local delivery'!B:J,9,0)</f>
        <v>#N/A</v>
      </c>
      <c r="H2872" s="95">
        <f>SUMIFS('Details local delivery'!K:K,'Details local delivery'!G:G,'RECAP Delivery Plan '!A2872)</f>
        <v>0</v>
      </c>
      <c r="I2872" s="96">
        <f>SUMIFS('Details local delivery'!Y:Y,'Details local delivery'!B:B,A:A)</f>
        <v>0</v>
      </c>
      <c r="J2872" s="97" t="e">
        <f>AVERAGEIFS('Details local delivery'!W:W,'Details local delivery'!B:B,A2872)</f>
        <v>#DIV/0!</v>
      </c>
      <c r="K2872" s="96">
        <f>_xlfn.MAXIFS('Details local delivery'!Z:Z,'Details local delivery'!B:B,A2872)</f>
        <v>0</v>
      </c>
      <c r="L2872" s="96">
        <f>_xlfn.MAXIFS('Details local delivery'!AA:AA,'Details local delivery'!B:B,A2872)</f>
        <v>0</v>
      </c>
      <c r="M2872" s="96">
        <f>_xlfn.MAXIFS('Details local delivery'!AB:AB,'Details local delivery'!B:B,A2872)</f>
        <v>0</v>
      </c>
      <c r="N2872" s="104" t="e">
        <f t="shared" si="421"/>
        <v>#N/A</v>
      </c>
      <c r="O2872" s="104" t="e">
        <f t="shared" si="422"/>
        <v>#N/A</v>
      </c>
      <c r="P2872" s="99">
        <f t="shared" si="423"/>
        <v>0</v>
      </c>
      <c r="Q2872" s="100">
        <f t="shared" si="424"/>
        <v>0</v>
      </c>
      <c r="R2872" s="105" t="e">
        <f t="shared" si="425"/>
        <v>#DIV/0!</v>
      </c>
      <c r="S2872" s="101" t="e">
        <f t="shared" si="426"/>
        <v>#N/A</v>
      </c>
      <c r="T2872" s="102"/>
      <c r="U2872" s="107"/>
      <c r="V2872" s="5"/>
    </row>
    <row r="2873" spans="1:22" ht="15.6" hidden="1" x14ac:dyDescent="0.3">
      <c r="A2873" s="18"/>
      <c r="B2873" s="92" t="str">
        <f>+IFERROR(VLOOKUP(A2873,'Details local delivery'!B:C,2,0),"-")</f>
        <v>-</v>
      </c>
      <c r="C2873" s="93" t="str">
        <f t="shared" si="420"/>
        <v>-</v>
      </c>
      <c r="D2873" s="94" t="str">
        <f>+IFERROR(VLOOKUP(A2873,'Details local delivery'!B:E,4,0),"-")</f>
        <v>-</v>
      </c>
      <c r="E2873" s="94" t="e">
        <f>VLOOKUP(A2873,'Details local delivery'!B:L,11,0)</f>
        <v>#N/A</v>
      </c>
      <c r="F2873" s="94">
        <f>SUMIFS('Details local delivery'!M:M,'Details local delivery'!G:G,'RECAP Delivery Plan '!A2873)</f>
        <v>0</v>
      </c>
      <c r="G2873" s="94" t="e">
        <f>VLOOKUP(A2873,'Details local delivery'!B:J,9,0)</f>
        <v>#N/A</v>
      </c>
      <c r="H2873" s="95">
        <f>SUMIFS('Details local delivery'!K:K,'Details local delivery'!G:G,'RECAP Delivery Plan '!A2873)</f>
        <v>0</v>
      </c>
      <c r="I2873" s="96">
        <f>SUMIFS('Details local delivery'!Y:Y,'Details local delivery'!B:B,A:A)</f>
        <v>0</v>
      </c>
      <c r="J2873" s="97" t="e">
        <f>AVERAGEIFS('Details local delivery'!W:W,'Details local delivery'!B:B,A2873)</f>
        <v>#DIV/0!</v>
      </c>
      <c r="K2873" s="96">
        <f>_xlfn.MAXIFS('Details local delivery'!Z:Z,'Details local delivery'!B:B,A2873)</f>
        <v>0</v>
      </c>
      <c r="L2873" s="96">
        <f>_xlfn.MAXIFS('Details local delivery'!AA:AA,'Details local delivery'!B:B,A2873)</f>
        <v>0</v>
      </c>
      <c r="M2873" s="96">
        <f>_xlfn.MAXIFS('Details local delivery'!AB:AB,'Details local delivery'!B:B,A2873)</f>
        <v>0</v>
      </c>
      <c r="N2873" s="104" t="e">
        <f t="shared" si="421"/>
        <v>#N/A</v>
      </c>
      <c r="O2873" s="104" t="e">
        <f t="shared" si="422"/>
        <v>#N/A</v>
      </c>
      <c r="P2873" s="99">
        <f t="shared" si="423"/>
        <v>0</v>
      </c>
      <c r="Q2873" s="100">
        <f t="shared" si="424"/>
        <v>0</v>
      </c>
      <c r="R2873" s="105" t="e">
        <f t="shared" si="425"/>
        <v>#DIV/0!</v>
      </c>
      <c r="S2873" s="101" t="e">
        <f t="shared" si="426"/>
        <v>#N/A</v>
      </c>
      <c r="T2873" s="102"/>
      <c r="U2873" s="107"/>
      <c r="V2873" s="5"/>
    </row>
    <row r="2874" spans="1:22" ht="15.6" hidden="1" x14ac:dyDescent="0.3">
      <c r="A2874" s="18"/>
      <c r="B2874" s="92" t="str">
        <f>+IFERROR(VLOOKUP(A2874,'Details local delivery'!B:C,2,0),"-")</f>
        <v>-</v>
      </c>
      <c r="C2874" s="93" t="str">
        <f t="shared" si="420"/>
        <v>-</v>
      </c>
      <c r="D2874" s="94" t="str">
        <f>+IFERROR(VLOOKUP(A2874,'Details local delivery'!B:E,4,0),"-")</f>
        <v>-</v>
      </c>
      <c r="E2874" s="94" t="e">
        <f>VLOOKUP(A2874,'Details local delivery'!B:L,11,0)</f>
        <v>#N/A</v>
      </c>
      <c r="F2874" s="94">
        <f>SUMIFS('Details local delivery'!M:M,'Details local delivery'!G:G,'RECAP Delivery Plan '!A2874)</f>
        <v>0</v>
      </c>
      <c r="G2874" s="94" t="e">
        <f>VLOOKUP(A2874,'Details local delivery'!B:J,9,0)</f>
        <v>#N/A</v>
      </c>
      <c r="H2874" s="95">
        <f>SUMIFS('Details local delivery'!K:K,'Details local delivery'!G:G,'RECAP Delivery Plan '!A2874)</f>
        <v>0</v>
      </c>
      <c r="I2874" s="96">
        <f>SUMIFS('Details local delivery'!Y:Y,'Details local delivery'!B:B,A:A)</f>
        <v>0</v>
      </c>
      <c r="J2874" s="97" t="e">
        <f>AVERAGEIFS('Details local delivery'!W:W,'Details local delivery'!B:B,A2874)</f>
        <v>#DIV/0!</v>
      </c>
      <c r="K2874" s="96">
        <f>_xlfn.MAXIFS('Details local delivery'!Z:Z,'Details local delivery'!B:B,A2874)</f>
        <v>0</v>
      </c>
      <c r="L2874" s="96">
        <f>_xlfn.MAXIFS('Details local delivery'!AA:AA,'Details local delivery'!B:B,A2874)</f>
        <v>0</v>
      </c>
      <c r="M2874" s="96">
        <f>_xlfn.MAXIFS('Details local delivery'!AB:AB,'Details local delivery'!B:B,A2874)</f>
        <v>0</v>
      </c>
      <c r="N2874" s="104" t="e">
        <f t="shared" si="421"/>
        <v>#N/A</v>
      </c>
      <c r="O2874" s="104" t="e">
        <f t="shared" si="422"/>
        <v>#N/A</v>
      </c>
      <c r="P2874" s="99">
        <f t="shared" si="423"/>
        <v>0</v>
      </c>
      <c r="Q2874" s="100">
        <f t="shared" si="424"/>
        <v>0</v>
      </c>
      <c r="R2874" s="105" t="e">
        <f t="shared" si="425"/>
        <v>#DIV/0!</v>
      </c>
      <c r="S2874" s="101" t="e">
        <f t="shared" si="426"/>
        <v>#N/A</v>
      </c>
      <c r="T2874" s="102"/>
      <c r="U2874" s="107"/>
      <c r="V2874" s="5"/>
    </row>
    <row r="2875" spans="1:22" ht="15.6" hidden="1" x14ac:dyDescent="0.3">
      <c r="A2875" s="18"/>
      <c r="B2875" s="92" t="str">
        <f>+IFERROR(VLOOKUP(A2875,'Details local delivery'!B:C,2,0),"-")</f>
        <v>-</v>
      </c>
      <c r="C2875" s="93" t="str">
        <f t="shared" si="420"/>
        <v>-</v>
      </c>
      <c r="D2875" s="94" t="str">
        <f>+IFERROR(VLOOKUP(A2875,'Details local delivery'!B:E,4,0),"-")</f>
        <v>-</v>
      </c>
      <c r="E2875" s="94" t="e">
        <f>VLOOKUP(A2875,'Details local delivery'!B:L,11,0)</f>
        <v>#N/A</v>
      </c>
      <c r="F2875" s="94">
        <f>SUMIFS('Details local delivery'!M:M,'Details local delivery'!G:G,'RECAP Delivery Plan '!A2875)</f>
        <v>0</v>
      </c>
      <c r="G2875" s="94" t="e">
        <f>VLOOKUP(A2875,'Details local delivery'!B:J,9,0)</f>
        <v>#N/A</v>
      </c>
      <c r="H2875" s="95">
        <f>SUMIFS('Details local delivery'!K:K,'Details local delivery'!G:G,'RECAP Delivery Plan '!A2875)</f>
        <v>0</v>
      </c>
      <c r="I2875" s="96">
        <f>SUMIFS('Details local delivery'!Y:Y,'Details local delivery'!B:B,A:A)</f>
        <v>0</v>
      </c>
      <c r="J2875" s="97" t="e">
        <f>AVERAGEIFS('Details local delivery'!W:W,'Details local delivery'!B:B,A2875)</f>
        <v>#DIV/0!</v>
      </c>
      <c r="K2875" s="96">
        <f>_xlfn.MAXIFS('Details local delivery'!Z:Z,'Details local delivery'!B:B,A2875)</f>
        <v>0</v>
      </c>
      <c r="L2875" s="96">
        <f>_xlfn.MAXIFS('Details local delivery'!AA:AA,'Details local delivery'!B:B,A2875)</f>
        <v>0</v>
      </c>
      <c r="M2875" s="96">
        <f>_xlfn.MAXIFS('Details local delivery'!AB:AB,'Details local delivery'!B:B,A2875)</f>
        <v>0</v>
      </c>
      <c r="N2875" s="104" t="e">
        <f t="shared" si="421"/>
        <v>#N/A</v>
      </c>
      <c r="O2875" s="104" t="e">
        <f t="shared" si="422"/>
        <v>#N/A</v>
      </c>
      <c r="P2875" s="99">
        <f t="shared" si="423"/>
        <v>0</v>
      </c>
      <c r="Q2875" s="100">
        <f t="shared" si="424"/>
        <v>0</v>
      </c>
      <c r="R2875" s="105" t="e">
        <f t="shared" si="425"/>
        <v>#DIV/0!</v>
      </c>
      <c r="S2875" s="101" t="e">
        <f t="shared" si="426"/>
        <v>#N/A</v>
      </c>
      <c r="T2875" s="102"/>
      <c r="U2875" s="107"/>
      <c r="V2875" s="5"/>
    </row>
    <row r="2876" spans="1:22" ht="15.6" hidden="1" x14ac:dyDescent="0.3">
      <c r="A2876" s="18"/>
      <c r="B2876" s="92" t="str">
        <f>+IFERROR(VLOOKUP(A2876,'Details local delivery'!B:C,2,0),"-")</f>
        <v>-</v>
      </c>
      <c r="C2876" s="93" t="str">
        <f t="shared" si="420"/>
        <v>-</v>
      </c>
      <c r="D2876" s="94" t="str">
        <f>+IFERROR(VLOOKUP(A2876,'Details local delivery'!B:E,4,0),"-")</f>
        <v>-</v>
      </c>
      <c r="E2876" s="94" t="e">
        <f>VLOOKUP(A2876,'Details local delivery'!B:L,11,0)</f>
        <v>#N/A</v>
      </c>
      <c r="F2876" s="94">
        <f>SUMIFS('Details local delivery'!M:M,'Details local delivery'!G:G,'RECAP Delivery Plan '!A2876)</f>
        <v>0</v>
      </c>
      <c r="G2876" s="94" t="e">
        <f>VLOOKUP(A2876,'Details local delivery'!B:J,9,0)</f>
        <v>#N/A</v>
      </c>
      <c r="H2876" s="95">
        <f>SUMIFS('Details local delivery'!K:K,'Details local delivery'!G:G,'RECAP Delivery Plan '!A2876)</f>
        <v>0</v>
      </c>
      <c r="I2876" s="96">
        <f>SUMIFS('Details local delivery'!Y:Y,'Details local delivery'!B:B,A:A)</f>
        <v>0</v>
      </c>
      <c r="J2876" s="97" t="e">
        <f>AVERAGEIFS('Details local delivery'!W:W,'Details local delivery'!B:B,A2876)</f>
        <v>#DIV/0!</v>
      </c>
      <c r="K2876" s="96">
        <f>_xlfn.MAXIFS('Details local delivery'!Z:Z,'Details local delivery'!B:B,A2876)</f>
        <v>0</v>
      </c>
      <c r="L2876" s="96">
        <f>_xlfn.MAXIFS('Details local delivery'!AA:AA,'Details local delivery'!B:B,A2876)</f>
        <v>0</v>
      </c>
      <c r="M2876" s="96">
        <f>_xlfn.MAXIFS('Details local delivery'!AB:AB,'Details local delivery'!B:B,A2876)</f>
        <v>0</v>
      </c>
      <c r="N2876" s="104" t="e">
        <f t="shared" si="421"/>
        <v>#N/A</v>
      </c>
      <c r="O2876" s="104" t="e">
        <f t="shared" si="422"/>
        <v>#N/A</v>
      </c>
      <c r="P2876" s="99">
        <f t="shared" si="423"/>
        <v>0</v>
      </c>
      <c r="Q2876" s="100">
        <f t="shared" si="424"/>
        <v>0</v>
      </c>
      <c r="R2876" s="105" t="e">
        <f t="shared" si="425"/>
        <v>#DIV/0!</v>
      </c>
      <c r="S2876" s="101" t="e">
        <f t="shared" si="426"/>
        <v>#N/A</v>
      </c>
      <c r="T2876" s="102"/>
      <c r="U2876" s="107"/>
      <c r="V2876" s="5"/>
    </row>
    <row r="2877" spans="1:22" ht="15.6" hidden="1" x14ac:dyDescent="0.3">
      <c r="A2877" s="18"/>
      <c r="B2877" s="92" t="str">
        <f>+IFERROR(VLOOKUP(A2877,'Details local delivery'!B:C,2,0),"-")</f>
        <v>-</v>
      </c>
      <c r="C2877" s="93" t="str">
        <f t="shared" si="420"/>
        <v>-</v>
      </c>
      <c r="D2877" s="94" t="str">
        <f>+IFERROR(VLOOKUP(A2877,'Details local delivery'!B:E,4,0),"-")</f>
        <v>-</v>
      </c>
      <c r="E2877" s="94" t="e">
        <f>VLOOKUP(A2877,'Details local delivery'!B:L,11,0)</f>
        <v>#N/A</v>
      </c>
      <c r="F2877" s="94">
        <f>SUMIFS('Details local delivery'!M:M,'Details local delivery'!G:G,'RECAP Delivery Plan '!A2877)</f>
        <v>0</v>
      </c>
      <c r="G2877" s="94" t="e">
        <f>VLOOKUP(A2877,'Details local delivery'!B:J,9,0)</f>
        <v>#N/A</v>
      </c>
      <c r="H2877" s="95">
        <f>SUMIFS('Details local delivery'!K:K,'Details local delivery'!G:G,'RECAP Delivery Plan '!A2877)</f>
        <v>0</v>
      </c>
      <c r="I2877" s="96">
        <f>SUMIFS('Details local delivery'!Y:Y,'Details local delivery'!B:B,A:A)</f>
        <v>0</v>
      </c>
      <c r="J2877" s="97" t="e">
        <f>AVERAGEIFS('Details local delivery'!W:W,'Details local delivery'!B:B,A2877)</f>
        <v>#DIV/0!</v>
      </c>
      <c r="K2877" s="96">
        <f>_xlfn.MAXIFS('Details local delivery'!Z:Z,'Details local delivery'!B:B,A2877)</f>
        <v>0</v>
      </c>
      <c r="L2877" s="96">
        <f>_xlfn.MAXIFS('Details local delivery'!AA:AA,'Details local delivery'!B:B,A2877)</f>
        <v>0</v>
      </c>
      <c r="M2877" s="96">
        <f>_xlfn.MAXIFS('Details local delivery'!AB:AB,'Details local delivery'!B:B,A2877)</f>
        <v>0</v>
      </c>
      <c r="N2877" s="104" t="e">
        <f t="shared" si="421"/>
        <v>#N/A</v>
      </c>
      <c r="O2877" s="104" t="e">
        <f t="shared" si="422"/>
        <v>#N/A</v>
      </c>
      <c r="P2877" s="99">
        <f t="shared" si="423"/>
        <v>0</v>
      </c>
      <c r="Q2877" s="100">
        <f t="shared" si="424"/>
        <v>0</v>
      </c>
      <c r="R2877" s="105" t="e">
        <f t="shared" si="425"/>
        <v>#DIV/0!</v>
      </c>
      <c r="S2877" s="101" t="e">
        <f t="shared" si="426"/>
        <v>#N/A</v>
      </c>
      <c r="T2877" s="102"/>
      <c r="U2877" s="107"/>
      <c r="V2877" s="5"/>
    </row>
    <row r="2878" spans="1:22" ht="15.6" hidden="1" x14ac:dyDescent="0.3">
      <c r="A2878" s="18"/>
      <c r="B2878" s="92" t="str">
        <f>+IFERROR(VLOOKUP(A2878,'Details local delivery'!B:C,2,0),"-")</f>
        <v>-</v>
      </c>
      <c r="C2878" s="93" t="str">
        <f t="shared" si="420"/>
        <v>-</v>
      </c>
      <c r="D2878" s="94" t="str">
        <f>+IFERROR(VLOOKUP(A2878,'Details local delivery'!B:E,4,0),"-")</f>
        <v>-</v>
      </c>
      <c r="E2878" s="94" t="e">
        <f>VLOOKUP(A2878,'Details local delivery'!B:L,11,0)</f>
        <v>#N/A</v>
      </c>
      <c r="F2878" s="94">
        <f>SUMIFS('Details local delivery'!M:M,'Details local delivery'!G:G,'RECAP Delivery Plan '!A2878)</f>
        <v>0</v>
      </c>
      <c r="G2878" s="94" t="e">
        <f>VLOOKUP(A2878,'Details local delivery'!B:J,9,0)</f>
        <v>#N/A</v>
      </c>
      <c r="H2878" s="95">
        <f>SUMIFS('Details local delivery'!K:K,'Details local delivery'!G:G,'RECAP Delivery Plan '!A2878)</f>
        <v>0</v>
      </c>
      <c r="I2878" s="96">
        <f>SUMIFS('Details local delivery'!Y:Y,'Details local delivery'!B:B,A:A)</f>
        <v>0</v>
      </c>
      <c r="J2878" s="97" t="e">
        <f>AVERAGEIFS('Details local delivery'!W:W,'Details local delivery'!B:B,A2878)</f>
        <v>#DIV/0!</v>
      </c>
      <c r="K2878" s="96">
        <f>_xlfn.MAXIFS('Details local delivery'!Z:Z,'Details local delivery'!B:B,A2878)</f>
        <v>0</v>
      </c>
      <c r="L2878" s="96">
        <f>_xlfn.MAXIFS('Details local delivery'!AA:AA,'Details local delivery'!B:B,A2878)</f>
        <v>0</v>
      </c>
      <c r="M2878" s="96">
        <f>_xlfn.MAXIFS('Details local delivery'!AB:AB,'Details local delivery'!B:B,A2878)</f>
        <v>0</v>
      </c>
      <c r="N2878" s="104" t="e">
        <f t="shared" si="421"/>
        <v>#N/A</v>
      </c>
      <c r="O2878" s="104" t="e">
        <f t="shared" si="422"/>
        <v>#N/A</v>
      </c>
      <c r="P2878" s="99">
        <f t="shared" si="423"/>
        <v>0</v>
      </c>
      <c r="Q2878" s="100">
        <f t="shared" si="424"/>
        <v>0</v>
      </c>
      <c r="R2878" s="105" t="e">
        <f t="shared" si="425"/>
        <v>#DIV/0!</v>
      </c>
      <c r="S2878" s="101" t="e">
        <f t="shared" si="426"/>
        <v>#N/A</v>
      </c>
      <c r="T2878" s="102"/>
      <c r="U2878" s="107"/>
      <c r="V2878" s="5"/>
    </row>
    <row r="2879" spans="1:22" ht="15.6" hidden="1" x14ac:dyDescent="0.3">
      <c r="A2879" s="18"/>
      <c r="B2879" s="92" t="str">
        <f>+IFERROR(VLOOKUP(A2879,'Details local delivery'!B:C,2,0),"-")</f>
        <v>-</v>
      </c>
      <c r="C2879" s="93" t="str">
        <f t="shared" si="420"/>
        <v>-</v>
      </c>
      <c r="D2879" s="94" t="str">
        <f>+IFERROR(VLOOKUP(A2879,'Details local delivery'!B:E,4,0),"-")</f>
        <v>-</v>
      </c>
      <c r="E2879" s="94" t="e">
        <f>VLOOKUP(A2879,'Details local delivery'!B:L,11,0)</f>
        <v>#N/A</v>
      </c>
      <c r="F2879" s="94">
        <f>SUMIFS('Details local delivery'!M:M,'Details local delivery'!G:G,'RECAP Delivery Plan '!A2879)</f>
        <v>0</v>
      </c>
      <c r="G2879" s="94" t="e">
        <f>VLOOKUP(A2879,'Details local delivery'!B:J,9,0)</f>
        <v>#N/A</v>
      </c>
      <c r="H2879" s="95">
        <f>SUMIFS('Details local delivery'!K:K,'Details local delivery'!G:G,'RECAP Delivery Plan '!A2879)</f>
        <v>0</v>
      </c>
      <c r="I2879" s="96">
        <f>SUMIFS('Details local delivery'!Y:Y,'Details local delivery'!B:B,A:A)</f>
        <v>0</v>
      </c>
      <c r="J2879" s="97" t="e">
        <f>AVERAGEIFS('Details local delivery'!W:W,'Details local delivery'!B:B,A2879)</f>
        <v>#DIV/0!</v>
      </c>
      <c r="K2879" s="96">
        <f>_xlfn.MAXIFS('Details local delivery'!Z:Z,'Details local delivery'!B:B,A2879)</f>
        <v>0</v>
      </c>
      <c r="L2879" s="96">
        <f>_xlfn.MAXIFS('Details local delivery'!AA:AA,'Details local delivery'!B:B,A2879)</f>
        <v>0</v>
      </c>
      <c r="M2879" s="96">
        <f>_xlfn.MAXIFS('Details local delivery'!AB:AB,'Details local delivery'!B:B,A2879)</f>
        <v>0</v>
      </c>
      <c r="N2879" s="104" t="e">
        <f t="shared" si="421"/>
        <v>#N/A</v>
      </c>
      <c r="O2879" s="104" t="e">
        <f t="shared" si="422"/>
        <v>#N/A</v>
      </c>
      <c r="P2879" s="99">
        <f t="shared" si="423"/>
        <v>0</v>
      </c>
      <c r="Q2879" s="100">
        <f t="shared" si="424"/>
        <v>0</v>
      </c>
      <c r="R2879" s="105" t="e">
        <f t="shared" si="425"/>
        <v>#DIV/0!</v>
      </c>
      <c r="S2879" s="101" t="e">
        <f t="shared" si="426"/>
        <v>#N/A</v>
      </c>
      <c r="T2879" s="102"/>
      <c r="U2879" s="107"/>
      <c r="V2879" s="5"/>
    </row>
    <row r="2880" spans="1:22" ht="15.6" hidden="1" x14ac:dyDescent="0.3">
      <c r="A2880" s="18"/>
      <c r="B2880" s="92" t="str">
        <f>+IFERROR(VLOOKUP(A2880,'Details local delivery'!B:C,2,0),"-")</f>
        <v>-</v>
      </c>
      <c r="C2880" s="93" t="str">
        <f t="shared" si="420"/>
        <v>-</v>
      </c>
      <c r="D2880" s="94" t="str">
        <f>+IFERROR(VLOOKUP(A2880,'Details local delivery'!B:E,4,0),"-")</f>
        <v>-</v>
      </c>
      <c r="E2880" s="94">
        <v>5</v>
      </c>
      <c r="F2880" s="94">
        <f>SUMIFS('Details local delivery'!M:M,'Details local delivery'!G:G,'RECAP Delivery Plan '!A2880)</f>
        <v>0</v>
      </c>
      <c r="G2880" s="94">
        <v>4000</v>
      </c>
      <c r="H2880" s="95">
        <f>SUMIFS('Details local delivery'!K:K,'Details local delivery'!G:G,'RECAP Delivery Plan '!A2880)</f>
        <v>0</v>
      </c>
      <c r="I2880" s="96">
        <f>SUMIFS('Details local delivery'!Y:Y,'Details local delivery'!B:B,A:A)</f>
        <v>0</v>
      </c>
      <c r="J2880" s="97" t="e">
        <f>AVERAGEIFS('Details local delivery'!W:W,'Details local delivery'!B:B,A2880)</f>
        <v>#DIV/0!</v>
      </c>
      <c r="K2880" s="96">
        <f>_xlfn.MAXIFS('Details local delivery'!Z:Z,'Details local delivery'!B:B,A2880)</f>
        <v>0</v>
      </c>
      <c r="L2880" s="96">
        <f>_xlfn.MAXIFS('Details local delivery'!AA:AA,'Details local delivery'!B:B,A2880)</f>
        <v>0</v>
      </c>
      <c r="M2880" s="96">
        <f>_xlfn.MAXIFS('Details local delivery'!AB:AB,'Details local delivery'!B:B,A2880)</f>
        <v>0</v>
      </c>
      <c r="N2880" s="104">
        <f t="shared" si="421"/>
        <v>0</v>
      </c>
      <c r="O2880" s="104">
        <f t="shared" si="422"/>
        <v>0</v>
      </c>
      <c r="P2880" s="99">
        <f t="shared" si="423"/>
        <v>0</v>
      </c>
      <c r="Q2880" s="100">
        <f t="shared" si="424"/>
        <v>0</v>
      </c>
      <c r="R2880" s="105" t="e">
        <f t="shared" si="425"/>
        <v>#DIV/0!</v>
      </c>
      <c r="S2880" s="101">
        <f t="shared" si="426"/>
        <v>0</v>
      </c>
      <c r="T2880" s="102"/>
      <c r="U2880" s="107"/>
      <c r="V2880" s="5"/>
    </row>
    <row r="2881" spans="1:22" ht="15.6" hidden="1" x14ac:dyDescent="0.3">
      <c r="A2881" s="18"/>
      <c r="B2881" s="92" t="str">
        <f>+IFERROR(VLOOKUP(A2881,'Details local delivery'!B:C,2,0),"-")</f>
        <v>-</v>
      </c>
      <c r="C2881" s="93" t="str">
        <f t="shared" si="420"/>
        <v>-</v>
      </c>
      <c r="D2881" s="94" t="str">
        <f>+IFERROR(VLOOKUP(A2881,'Details local delivery'!B:E,4,0),"-")</f>
        <v>-</v>
      </c>
      <c r="E2881" s="94" t="e">
        <f>VLOOKUP(A2881,'Details local delivery'!B:L,11,0)</f>
        <v>#N/A</v>
      </c>
      <c r="F2881" s="94">
        <f>SUMIFS('Details local delivery'!M:M,'Details local delivery'!G:G,'RECAP Delivery Plan '!A2881)</f>
        <v>0</v>
      </c>
      <c r="G2881" s="94" t="e">
        <f>VLOOKUP(A2881,'Details local delivery'!B:J,9,0)</f>
        <v>#N/A</v>
      </c>
      <c r="H2881" s="95">
        <f>SUMIFS('Details local delivery'!K:K,'Details local delivery'!G:G,'RECAP Delivery Plan '!A2881)</f>
        <v>0</v>
      </c>
      <c r="I2881" s="96">
        <f>SUMIFS('Details local delivery'!Y:Y,'Details local delivery'!B:B,A:A)</f>
        <v>0</v>
      </c>
      <c r="J2881" s="97" t="e">
        <f>AVERAGEIFS('Details local delivery'!W:W,'Details local delivery'!B:B,A2881)</f>
        <v>#DIV/0!</v>
      </c>
      <c r="K2881" s="96">
        <f>_xlfn.MAXIFS('Details local delivery'!Z:Z,'Details local delivery'!B:B,A2881)</f>
        <v>0</v>
      </c>
      <c r="L2881" s="96">
        <f>_xlfn.MAXIFS('Details local delivery'!AA:AA,'Details local delivery'!B:B,A2881)</f>
        <v>0</v>
      </c>
      <c r="M2881" s="96">
        <f>_xlfn.MAXIFS('Details local delivery'!AB:AB,'Details local delivery'!B:B,A2881)</f>
        <v>0</v>
      </c>
      <c r="N2881" s="104" t="e">
        <f t="shared" si="421"/>
        <v>#N/A</v>
      </c>
      <c r="O2881" s="104" t="e">
        <f t="shared" si="422"/>
        <v>#N/A</v>
      </c>
      <c r="P2881" s="99">
        <f t="shared" si="423"/>
        <v>0</v>
      </c>
      <c r="Q2881" s="100">
        <f t="shared" si="424"/>
        <v>0</v>
      </c>
      <c r="R2881" s="105" t="e">
        <f t="shared" si="425"/>
        <v>#DIV/0!</v>
      </c>
      <c r="S2881" s="101" t="e">
        <f t="shared" si="426"/>
        <v>#N/A</v>
      </c>
      <c r="T2881" s="102"/>
      <c r="U2881" s="107"/>
      <c r="V2881" s="5"/>
    </row>
    <row r="2882" spans="1:22" ht="15.6" hidden="1" x14ac:dyDescent="0.3">
      <c r="A2882" s="18"/>
      <c r="B2882" s="92" t="str">
        <f>+IFERROR(VLOOKUP(A2882,'Details local delivery'!B:C,2,0),"-")</f>
        <v>-</v>
      </c>
      <c r="C2882" s="93" t="str">
        <f t="shared" si="420"/>
        <v>-</v>
      </c>
      <c r="D2882" s="94" t="str">
        <f>+IFERROR(VLOOKUP(A2882,'Details local delivery'!B:E,4,0),"-")</f>
        <v>-</v>
      </c>
      <c r="E2882" s="94" t="e">
        <f>VLOOKUP(A2882,'Details local delivery'!B:L,11,0)</f>
        <v>#N/A</v>
      </c>
      <c r="F2882" s="94">
        <f>SUMIFS('Details local delivery'!M:M,'Details local delivery'!G:G,'RECAP Delivery Plan '!A2882)</f>
        <v>0</v>
      </c>
      <c r="G2882" s="94" t="e">
        <f>VLOOKUP(A2882,'Details local delivery'!B:J,9,0)</f>
        <v>#N/A</v>
      </c>
      <c r="H2882" s="95">
        <f>SUMIFS('Details local delivery'!K:K,'Details local delivery'!G:G,'RECAP Delivery Plan '!A2882)</f>
        <v>0</v>
      </c>
      <c r="I2882" s="96">
        <f>SUMIFS('Details local delivery'!Y:Y,'Details local delivery'!B:B,A:A)</f>
        <v>0</v>
      </c>
      <c r="J2882" s="97" t="e">
        <f>AVERAGEIFS('Details local delivery'!W:W,'Details local delivery'!B:B,A2882)</f>
        <v>#DIV/0!</v>
      </c>
      <c r="K2882" s="96">
        <f>_xlfn.MAXIFS('Details local delivery'!Z:Z,'Details local delivery'!B:B,A2882)</f>
        <v>0</v>
      </c>
      <c r="L2882" s="96">
        <f>_xlfn.MAXIFS('Details local delivery'!AA:AA,'Details local delivery'!B:B,A2882)</f>
        <v>0</v>
      </c>
      <c r="M2882" s="96">
        <f>_xlfn.MAXIFS('Details local delivery'!AB:AB,'Details local delivery'!B:B,A2882)</f>
        <v>0</v>
      </c>
      <c r="N2882" s="104" t="e">
        <f t="shared" si="421"/>
        <v>#N/A</v>
      </c>
      <c r="O2882" s="104" t="e">
        <f t="shared" si="422"/>
        <v>#N/A</v>
      </c>
      <c r="P2882" s="99">
        <f t="shared" si="423"/>
        <v>0</v>
      </c>
      <c r="Q2882" s="100">
        <f t="shared" si="424"/>
        <v>0</v>
      </c>
      <c r="R2882" s="105" t="e">
        <f t="shared" si="425"/>
        <v>#DIV/0!</v>
      </c>
      <c r="S2882" s="101" t="e">
        <f t="shared" si="426"/>
        <v>#N/A</v>
      </c>
      <c r="T2882" s="102"/>
      <c r="U2882" s="107"/>
      <c r="V2882" s="5"/>
    </row>
    <row r="2883" spans="1:22" ht="15.6" hidden="1" x14ac:dyDescent="0.3">
      <c r="A2883" s="18"/>
      <c r="B2883" s="92" t="str">
        <f>+IFERROR(VLOOKUP(A2883,'Details local delivery'!B:C,2,0),"-")</f>
        <v>-</v>
      </c>
      <c r="C2883" s="93" t="str">
        <f t="shared" si="420"/>
        <v>-</v>
      </c>
      <c r="D2883" s="94" t="str">
        <f>+IFERROR(VLOOKUP(A2883,'Details local delivery'!B:E,4,0),"-")</f>
        <v>-</v>
      </c>
      <c r="E2883" s="94" t="e">
        <f>VLOOKUP(A2883,'Details local delivery'!B:L,11,0)</f>
        <v>#N/A</v>
      </c>
      <c r="F2883" s="94">
        <f>SUMIFS('Details local delivery'!M:M,'Details local delivery'!G:G,'RECAP Delivery Plan '!A2883)</f>
        <v>0</v>
      </c>
      <c r="G2883" s="94" t="e">
        <f>VLOOKUP(A2883,'Details local delivery'!B:J,9,0)</f>
        <v>#N/A</v>
      </c>
      <c r="H2883" s="95">
        <f>SUMIFS('Details local delivery'!K:K,'Details local delivery'!G:G,'RECAP Delivery Plan '!A2883)</f>
        <v>0</v>
      </c>
      <c r="I2883" s="96">
        <f>SUMIFS('Details local delivery'!Y:Y,'Details local delivery'!B:B,A:A)</f>
        <v>0</v>
      </c>
      <c r="J2883" s="97" t="e">
        <f>AVERAGEIFS('Details local delivery'!W:W,'Details local delivery'!B:B,A2883)</f>
        <v>#DIV/0!</v>
      </c>
      <c r="K2883" s="96">
        <f>_xlfn.MAXIFS('Details local delivery'!Z:Z,'Details local delivery'!B:B,A2883)</f>
        <v>0</v>
      </c>
      <c r="L2883" s="96">
        <f>_xlfn.MAXIFS('Details local delivery'!AA:AA,'Details local delivery'!B:B,A2883)</f>
        <v>0</v>
      </c>
      <c r="M2883" s="96">
        <f>_xlfn.MAXIFS('Details local delivery'!AB:AB,'Details local delivery'!B:B,A2883)</f>
        <v>0</v>
      </c>
      <c r="N2883" s="104" t="e">
        <f t="shared" si="421"/>
        <v>#N/A</v>
      </c>
      <c r="O2883" s="104" t="e">
        <f t="shared" si="422"/>
        <v>#N/A</v>
      </c>
      <c r="P2883" s="99">
        <f t="shared" si="423"/>
        <v>0</v>
      </c>
      <c r="Q2883" s="100">
        <f t="shared" si="424"/>
        <v>0</v>
      </c>
      <c r="R2883" s="105" t="e">
        <f t="shared" si="425"/>
        <v>#DIV/0!</v>
      </c>
      <c r="S2883" s="101" t="e">
        <f t="shared" si="426"/>
        <v>#N/A</v>
      </c>
      <c r="T2883" s="102"/>
      <c r="U2883" s="107"/>
      <c r="V2883" s="5"/>
    </row>
    <row r="2884" spans="1:22" ht="15.6" hidden="1" x14ac:dyDescent="0.3">
      <c r="A2884" s="18"/>
      <c r="B2884" s="92" t="str">
        <f>+IFERROR(VLOOKUP(A2884,'Details local delivery'!B:C,2,0),"-")</f>
        <v>-</v>
      </c>
      <c r="C2884" s="93" t="str">
        <f t="shared" si="420"/>
        <v>-</v>
      </c>
      <c r="D2884" s="94" t="str">
        <f>+IFERROR(VLOOKUP(A2884,'Details local delivery'!B:E,4,0),"-")</f>
        <v>-</v>
      </c>
      <c r="E2884" s="94" t="e">
        <f>VLOOKUP(A2884,'Details local delivery'!B:L,11,0)</f>
        <v>#N/A</v>
      </c>
      <c r="F2884" s="94">
        <f>SUMIFS('Details local delivery'!M:M,'Details local delivery'!G:G,'RECAP Delivery Plan '!A2884)</f>
        <v>0</v>
      </c>
      <c r="G2884" s="94" t="e">
        <f>VLOOKUP(A2884,'Details local delivery'!B:J,9,0)</f>
        <v>#N/A</v>
      </c>
      <c r="H2884" s="95">
        <f>SUMIFS('Details local delivery'!K:K,'Details local delivery'!G:G,'RECAP Delivery Plan '!A2884)</f>
        <v>0</v>
      </c>
      <c r="I2884" s="96">
        <f>SUMIFS('Details local delivery'!Y:Y,'Details local delivery'!B:B,A:A)</f>
        <v>0</v>
      </c>
      <c r="J2884" s="97" t="e">
        <f>AVERAGEIFS('Details local delivery'!W:W,'Details local delivery'!B:B,A2884)</f>
        <v>#DIV/0!</v>
      </c>
      <c r="K2884" s="96">
        <f>_xlfn.MAXIFS('Details local delivery'!Z:Z,'Details local delivery'!B:B,A2884)</f>
        <v>0</v>
      </c>
      <c r="L2884" s="96">
        <f>_xlfn.MAXIFS('Details local delivery'!AA:AA,'Details local delivery'!B:B,A2884)</f>
        <v>0</v>
      </c>
      <c r="M2884" s="96">
        <f>_xlfn.MAXIFS('Details local delivery'!AB:AB,'Details local delivery'!B:B,A2884)</f>
        <v>0</v>
      </c>
      <c r="N2884" s="104" t="e">
        <f t="shared" si="421"/>
        <v>#N/A</v>
      </c>
      <c r="O2884" s="104" t="e">
        <f t="shared" si="422"/>
        <v>#N/A</v>
      </c>
      <c r="P2884" s="99">
        <f t="shared" si="423"/>
        <v>0</v>
      </c>
      <c r="Q2884" s="100">
        <f t="shared" si="424"/>
        <v>0</v>
      </c>
      <c r="R2884" s="105" t="e">
        <f t="shared" si="425"/>
        <v>#DIV/0!</v>
      </c>
      <c r="S2884" s="101" t="e">
        <f t="shared" si="426"/>
        <v>#N/A</v>
      </c>
      <c r="T2884" s="102"/>
      <c r="U2884" s="107"/>
      <c r="V2884" s="5"/>
    </row>
    <row r="2885" spans="1:22" ht="15.6" hidden="1" x14ac:dyDescent="0.3">
      <c r="A2885" s="18"/>
      <c r="B2885" s="92" t="str">
        <f>+IFERROR(VLOOKUP(A2885,'Details local delivery'!B:C,2,0),"-")</f>
        <v>-</v>
      </c>
      <c r="C2885" s="93" t="str">
        <f t="shared" si="420"/>
        <v>-</v>
      </c>
      <c r="D2885" s="94" t="str">
        <f>+IFERROR(VLOOKUP(A2885,'Details local delivery'!B:E,4,0),"-")</f>
        <v>-</v>
      </c>
      <c r="E2885" s="94" t="e">
        <f>VLOOKUP(A2885,'Details local delivery'!B:L,11,0)</f>
        <v>#N/A</v>
      </c>
      <c r="F2885" s="94">
        <f>SUMIFS('Details local delivery'!M:M,'Details local delivery'!G:G,'RECAP Delivery Plan '!A2885)</f>
        <v>0</v>
      </c>
      <c r="G2885" s="94" t="e">
        <f>VLOOKUP(A2885,'Details local delivery'!B:J,9,0)</f>
        <v>#N/A</v>
      </c>
      <c r="H2885" s="95">
        <f>SUMIFS('Details local delivery'!K:K,'Details local delivery'!G:G,'RECAP Delivery Plan '!A2885)</f>
        <v>0</v>
      </c>
      <c r="I2885" s="96">
        <f>SUMIFS('Details local delivery'!Y:Y,'Details local delivery'!B:B,A:A)</f>
        <v>0</v>
      </c>
      <c r="J2885" s="97" t="e">
        <f>AVERAGEIFS('Details local delivery'!W:W,'Details local delivery'!B:B,A2885)</f>
        <v>#DIV/0!</v>
      </c>
      <c r="K2885" s="96">
        <f>_xlfn.MAXIFS('Details local delivery'!Z:Z,'Details local delivery'!B:B,A2885)</f>
        <v>0</v>
      </c>
      <c r="L2885" s="96">
        <f>_xlfn.MAXIFS('Details local delivery'!AA:AA,'Details local delivery'!B:B,A2885)</f>
        <v>0</v>
      </c>
      <c r="M2885" s="96">
        <f>_xlfn.MAXIFS('Details local delivery'!AB:AB,'Details local delivery'!B:B,A2885)</f>
        <v>0</v>
      </c>
      <c r="N2885" s="104" t="e">
        <f t="shared" si="421"/>
        <v>#N/A</v>
      </c>
      <c r="O2885" s="104" t="e">
        <f t="shared" si="422"/>
        <v>#N/A</v>
      </c>
      <c r="P2885" s="99">
        <f t="shared" si="423"/>
        <v>0</v>
      </c>
      <c r="Q2885" s="100">
        <f t="shared" si="424"/>
        <v>0</v>
      </c>
      <c r="R2885" s="105" t="e">
        <f t="shared" si="425"/>
        <v>#DIV/0!</v>
      </c>
      <c r="S2885" s="101" t="e">
        <f t="shared" si="426"/>
        <v>#N/A</v>
      </c>
      <c r="T2885" s="102"/>
      <c r="U2885" s="107"/>
      <c r="V2885" s="5"/>
    </row>
    <row r="2886" spans="1:22" ht="15.6" hidden="1" x14ac:dyDescent="0.3">
      <c r="A2886" s="18"/>
      <c r="B2886" s="92" t="str">
        <f>+IFERROR(VLOOKUP(A2886,'Details local delivery'!B:C,2,0),"-")</f>
        <v>-</v>
      </c>
      <c r="C2886" s="93" t="str">
        <f t="shared" si="420"/>
        <v>-</v>
      </c>
      <c r="D2886" s="94" t="str">
        <f>+IFERROR(VLOOKUP(A2886,'Details local delivery'!B:E,4,0),"-")</f>
        <v>-</v>
      </c>
      <c r="E2886" s="94" t="e">
        <f>VLOOKUP(A2886,'Details local delivery'!B:L,11,0)</f>
        <v>#N/A</v>
      </c>
      <c r="F2886" s="94">
        <f>SUMIFS('Details local delivery'!M:M,'Details local delivery'!G:G,'RECAP Delivery Plan '!A2886)</f>
        <v>0</v>
      </c>
      <c r="G2886" s="94" t="e">
        <f>VLOOKUP(A2886,'Details local delivery'!B:J,9,0)</f>
        <v>#N/A</v>
      </c>
      <c r="H2886" s="95">
        <f>SUMIFS('Details local delivery'!K:K,'Details local delivery'!G:G,'RECAP Delivery Plan '!A2886)</f>
        <v>0</v>
      </c>
      <c r="I2886" s="96">
        <f>SUMIFS('Details local delivery'!Y:Y,'Details local delivery'!B:B,A:A)</f>
        <v>0</v>
      </c>
      <c r="J2886" s="97" t="e">
        <f>AVERAGEIFS('Details local delivery'!W:W,'Details local delivery'!B:B,A2886)</f>
        <v>#DIV/0!</v>
      </c>
      <c r="K2886" s="96">
        <f>_xlfn.MAXIFS('Details local delivery'!Z:Z,'Details local delivery'!B:B,A2886)</f>
        <v>0</v>
      </c>
      <c r="L2886" s="96">
        <f>_xlfn.MAXIFS('Details local delivery'!AA:AA,'Details local delivery'!B:B,A2886)</f>
        <v>0</v>
      </c>
      <c r="M2886" s="96">
        <f>_xlfn.MAXIFS('Details local delivery'!AB:AB,'Details local delivery'!B:B,A2886)</f>
        <v>0</v>
      </c>
      <c r="N2886" s="104" t="e">
        <f t="shared" si="421"/>
        <v>#N/A</v>
      </c>
      <c r="O2886" s="104" t="e">
        <f t="shared" si="422"/>
        <v>#N/A</v>
      </c>
      <c r="P2886" s="99">
        <f t="shared" si="423"/>
        <v>0</v>
      </c>
      <c r="Q2886" s="100">
        <f t="shared" si="424"/>
        <v>0</v>
      </c>
      <c r="R2886" s="105" t="e">
        <f t="shared" si="425"/>
        <v>#DIV/0!</v>
      </c>
      <c r="S2886" s="101" t="e">
        <f t="shared" si="426"/>
        <v>#N/A</v>
      </c>
      <c r="T2886" s="102"/>
      <c r="U2886" s="107"/>
      <c r="V2886" s="5"/>
    </row>
    <row r="2887" spans="1:22" ht="15.6" hidden="1" x14ac:dyDescent="0.3">
      <c r="A2887" s="18"/>
      <c r="B2887" s="92" t="str">
        <f>+IFERROR(VLOOKUP(A2887,'Details local delivery'!B:C,2,0),"-")</f>
        <v>-</v>
      </c>
      <c r="C2887" s="93" t="str">
        <f t="shared" si="420"/>
        <v>-</v>
      </c>
      <c r="D2887" s="94" t="str">
        <f>+IFERROR(VLOOKUP(A2887,'Details local delivery'!B:E,4,0),"-")</f>
        <v>-</v>
      </c>
      <c r="E2887" s="94" t="e">
        <f>VLOOKUP(A2887,'Details local delivery'!B:L,11,0)</f>
        <v>#N/A</v>
      </c>
      <c r="F2887" s="94">
        <f>SUMIFS('Details local delivery'!M:M,'Details local delivery'!G:G,'RECAP Delivery Plan '!A2887)</f>
        <v>0</v>
      </c>
      <c r="G2887" s="94" t="e">
        <f>VLOOKUP(A2887,'Details local delivery'!B:J,9,0)</f>
        <v>#N/A</v>
      </c>
      <c r="H2887" s="95">
        <f>SUMIFS('Details local delivery'!K:K,'Details local delivery'!G:G,'RECAP Delivery Plan '!A2887)</f>
        <v>0</v>
      </c>
      <c r="I2887" s="96">
        <f>SUMIFS('Details local delivery'!Y:Y,'Details local delivery'!B:B,A:A)</f>
        <v>0</v>
      </c>
      <c r="J2887" s="97" t="e">
        <f>AVERAGEIFS('Details local delivery'!W:W,'Details local delivery'!B:B,A2887)</f>
        <v>#DIV/0!</v>
      </c>
      <c r="K2887" s="96">
        <f>_xlfn.MAXIFS('Details local delivery'!Z:Z,'Details local delivery'!B:B,A2887)</f>
        <v>0</v>
      </c>
      <c r="L2887" s="96">
        <f>_xlfn.MAXIFS('Details local delivery'!AA:AA,'Details local delivery'!B:B,A2887)</f>
        <v>0</v>
      </c>
      <c r="M2887" s="96">
        <f>_xlfn.MAXIFS('Details local delivery'!AB:AB,'Details local delivery'!B:B,A2887)</f>
        <v>0</v>
      </c>
      <c r="N2887" s="104" t="e">
        <f t="shared" si="421"/>
        <v>#N/A</v>
      </c>
      <c r="O2887" s="104" t="e">
        <f t="shared" si="422"/>
        <v>#N/A</v>
      </c>
      <c r="P2887" s="99">
        <f t="shared" si="423"/>
        <v>0</v>
      </c>
      <c r="Q2887" s="100">
        <f t="shared" si="424"/>
        <v>0</v>
      </c>
      <c r="R2887" s="105" t="e">
        <f t="shared" si="425"/>
        <v>#DIV/0!</v>
      </c>
      <c r="S2887" s="101" t="e">
        <f t="shared" si="426"/>
        <v>#N/A</v>
      </c>
      <c r="T2887" s="102"/>
      <c r="U2887" s="107"/>
      <c r="V2887" s="5"/>
    </row>
    <row r="2888" spans="1:22" ht="15.6" hidden="1" x14ac:dyDescent="0.3">
      <c r="A2888" s="18"/>
      <c r="B2888" s="92" t="str">
        <f>+IFERROR(VLOOKUP(A2888,'Details local delivery'!B:C,2,0),"-")</f>
        <v>-</v>
      </c>
      <c r="C2888" s="93" t="str">
        <f t="shared" si="420"/>
        <v>-</v>
      </c>
      <c r="D2888" s="94" t="str">
        <f>+IFERROR(VLOOKUP(A2888,'Details local delivery'!B:E,4,0),"-")</f>
        <v>-</v>
      </c>
      <c r="E2888" s="94" t="e">
        <f>VLOOKUP(A2888,'Details local delivery'!B:L,11,0)</f>
        <v>#N/A</v>
      </c>
      <c r="F2888" s="94">
        <f>SUMIFS('Details local delivery'!M:M,'Details local delivery'!G:G,'RECAP Delivery Plan '!A2888)</f>
        <v>0</v>
      </c>
      <c r="G2888" s="94" t="e">
        <f>VLOOKUP(A2888,'Details local delivery'!B:J,9,0)</f>
        <v>#N/A</v>
      </c>
      <c r="H2888" s="95">
        <f>SUMIFS('Details local delivery'!K:K,'Details local delivery'!G:G,'RECAP Delivery Plan '!A2888)</f>
        <v>0</v>
      </c>
      <c r="I2888" s="96">
        <f>SUMIFS('Details local delivery'!Y:Y,'Details local delivery'!B:B,A:A)</f>
        <v>0</v>
      </c>
      <c r="J2888" s="97" t="e">
        <f>AVERAGEIFS('Details local delivery'!W:W,'Details local delivery'!B:B,A2888)</f>
        <v>#DIV/0!</v>
      </c>
      <c r="K2888" s="96">
        <f>_xlfn.MAXIFS('Details local delivery'!Z:Z,'Details local delivery'!B:B,A2888)</f>
        <v>0</v>
      </c>
      <c r="L2888" s="96">
        <f>_xlfn.MAXIFS('Details local delivery'!AA:AA,'Details local delivery'!B:B,A2888)</f>
        <v>0</v>
      </c>
      <c r="M2888" s="96">
        <f>_xlfn.MAXIFS('Details local delivery'!AB:AB,'Details local delivery'!B:B,A2888)</f>
        <v>0</v>
      </c>
      <c r="N2888" s="104" t="e">
        <f t="shared" si="421"/>
        <v>#N/A</v>
      </c>
      <c r="O2888" s="104" t="e">
        <f t="shared" si="422"/>
        <v>#N/A</v>
      </c>
      <c r="P2888" s="99">
        <f t="shared" si="423"/>
        <v>0</v>
      </c>
      <c r="Q2888" s="100">
        <f t="shared" si="424"/>
        <v>0</v>
      </c>
      <c r="R2888" s="105" t="e">
        <f t="shared" si="425"/>
        <v>#DIV/0!</v>
      </c>
      <c r="S2888" s="101" t="e">
        <f t="shared" si="426"/>
        <v>#N/A</v>
      </c>
      <c r="T2888" s="102"/>
      <c r="U2888" s="107"/>
      <c r="V2888" s="5"/>
    </row>
    <row r="2889" spans="1:22" ht="15.6" hidden="1" x14ac:dyDescent="0.3">
      <c r="A2889" s="18"/>
      <c r="B2889" s="92" t="str">
        <f>+IFERROR(VLOOKUP(A2889,'Details local delivery'!B:C,2,0),"-")</f>
        <v>-</v>
      </c>
      <c r="C2889" s="93" t="str">
        <f t="shared" si="420"/>
        <v>-</v>
      </c>
      <c r="D2889" s="94" t="str">
        <f>+IFERROR(VLOOKUP(A2889,'Details local delivery'!B:E,4,0),"-")</f>
        <v>-</v>
      </c>
      <c r="E2889" s="94" t="e">
        <f>VLOOKUP(A2889,'Details local delivery'!B:L,11,0)</f>
        <v>#N/A</v>
      </c>
      <c r="F2889" s="94">
        <f>SUMIFS('Details local delivery'!M:M,'Details local delivery'!G:G,'RECAP Delivery Plan '!A2889)</f>
        <v>0</v>
      </c>
      <c r="G2889" s="94" t="e">
        <f>VLOOKUP(A2889,'Details local delivery'!B:J,9,0)</f>
        <v>#N/A</v>
      </c>
      <c r="H2889" s="95">
        <f>SUMIFS('Details local delivery'!K:K,'Details local delivery'!G:G,'RECAP Delivery Plan '!A2889)</f>
        <v>0</v>
      </c>
      <c r="I2889" s="96">
        <f>SUMIFS('Details local delivery'!Y:Y,'Details local delivery'!B:B,A:A)</f>
        <v>0</v>
      </c>
      <c r="J2889" s="97" t="e">
        <f>AVERAGEIFS('Details local delivery'!W:W,'Details local delivery'!B:B,A2889)</f>
        <v>#DIV/0!</v>
      </c>
      <c r="K2889" s="96">
        <f>_xlfn.MAXIFS('Details local delivery'!Z:Z,'Details local delivery'!B:B,A2889)</f>
        <v>0</v>
      </c>
      <c r="L2889" s="96">
        <f>_xlfn.MAXIFS('Details local delivery'!AA:AA,'Details local delivery'!B:B,A2889)</f>
        <v>0</v>
      </c>
      <c r="M2889" s="96">
        <f>_xlfn.MAXIFS('Details local delivery'!AB:AB,'Details local delivery'!B:B,A2889)</f>
        <v>0</v>
      </c>
      <c r="N2889" s="104" t="e">
        <f t="shared" si="421"/>
        <v>#N/A</v>
      </c>
      <c r="O2889" s="104" t="e">
        <f t="shared" si="422"/>
        <v>#N/A</v>
      </c>
      <c r="P2889" s="99">
        <f t="shared" si="423"/>
        <v>0</v>
      </c>
      <c r="Q2889" s="100">
        <f t="shared" si="424"/>
        <v>0</v>
      </c>
      <c r="R2889" s="105" t="e">
        <f t="shared" si="425"/>
        <v>#DIV/0!</v>
      </c>
      <c r="S2889" s="101" t="e">
        <f t="shared" si="426"/>
        <v>#N/A</v>
      </c>
      <c r="T2889" s="102"/>
      <c r="U2889" s="107"/>
      <c r="V2889" s="5"/>
    </row>
    <row r="2890" spans="1:22" ht="15.6" hidden="1" x14ac:dyDescent="0.3">
      <c r="A2890" s="18"/>
      <c r="B2890" s="92" t="str">
        <f>+IFERROR(VLOOKUP(A2890,'Details local delivery'!B:C,2,0),"-")</f>
        <v>-</v>
      </c>
      <c r="C2890" s="93" t="str">
        <f t="shared" si="420"/>
        <v>-</v>
      </c>
      <c r="D2890" s="94" t="str">
        <f>+IFERROR(VLOOKUP(A2890,'Details local delivery'!B:E,4,0),"-")</f>
        <v>-</v>
      </c>
      <c r="E2890" s="94" t="e">
        <f>VLOOKUP(A2890,'Details local delivery'!B:L,11,0)</f>
        <v>#N/A</v>
      </c>
      <c r="F2890" s="94">
        <f>SUMIFS('Details local delivery'!M:M,'Details local delivery'!G:G,'RECAP Delivery Plan '!A2890)</f>
        <v>0</v>
      </c>
      <c r="G2890" s="94" t="e">
        <f>VLOOKUP(A2890,'Details local delivery'!B:J,9,0)</f>
        <v>#N/A</v>
      </c>
      <c r="H2890" s="95">
        <f>SUMIFS('Details local delivery'!K:K,'Details local delivery'!G:G,'RECAP Delivery Plan '!A2890)</f>
        <v>0</v>
      </c>
      <c r="I2890" s="96">
        <f>SUMIFS('Details local delivery'!Y:Y,'Details local delivery'!B:B,A:A)</f>
        <v>0</v>
      </c>
      <c r="J2890" s="97" t="e">
        <f>AVERAGEIFS('Details local delivery'!W:W,'Details local delivery'!B:B,A2890)</f>
        <v>#DIV/0!</v>
      </c>
      <c r="K2890" s="96">
        <f>_xlfn.MAXIFS('Details local delivery'!Z:Z,'Details local delivery'!B:B,A2890)</f>
        <v>0</v>
      </c>
      <c r="L2890" s="96">
        <f>_xlfn.MAXIFS('Details local delivery'!AA:AA,'Details local delivery'!B:B,A2890)</f>
        <v>0</v>
      </c>
      <c r="M2890" s="96">
        <f>_xlfn.MAXIFS('Details local delivery'!AB:AB,'Details local delivery'!B:B,A2890)</f>
        <v>0</v>
      </c>
      <c r="N2890" s="104" t="e">
        <f t="shared" si="421"/>
        <v>#N/A</v>
      </c>
      <c r="O2890" s="104" t="e">
        <f t="shared" si="422"/>
        <v>#N/A</v>
      </c>
      <c r="P2890" s="99">
        <f t="shared" si="423"/>
        <v>0</v>
      </c>
      <c r="Q2890" s="100">
        <f t="shared" si="424"/>
        <v>0</v>
      </c>
      <c r="R2890" s="105" t="e">
        <f t="shared" si="425"/>
        <v>#DIV/0!</v>
      </c>
      <c r="S2890" s="101" t="e">
        <f t="shared" si="426"/>
        <v>#N/A</v>
      </c>
      <c r="T2890" s="102"/>
      <c r="U2890" s="107"/>
      <c r="V2890" s="5"/>
    </row>
    <row r="2891" spans="1:22" ht="15.6" hidden="1" x14ac:dyDescent="0.3">
      <c r="A2891" s="18"/>
      <c r="B2891" s="92" t="str">
        <f>+IFERROR(VLOOKUP(A2891,'Details local delivery'!B:C,2,0),"-")</f>
        <v>-</v>
      </c>
      <c r="C2891" s="93" t="str">
        <f t="shared" si="420"/>
        <v>-</v>
      </c>
      <c r="D2891" s="94" t="str">
        <f>+IFERROR(VLOOKUP(A2891,'Details local delivery'!B:E,4,0),"-")</f>
        <v>-</v>
      </c>
      <c r="E2891" s="94" t="e">
        <f>VLOOKUP(A2891,'Details local delivery'!B:L,11,0)</f>
        <v>#N/A</v>
      </c>
      <c r="F2891" s="94">
        <f>SUMIFS('Details local delivery'!M:M,'Details local delivery'!G:G,'RECAP Delivery Plan '!A2891)</f>
        <v>0</v>
      </c>
      <c r="G2891" s="94" t="e">
        <f>VLOOKUP(A2891,'Details local delivery'!B:J,9,0)</f>
        <v>#N/A</v>
      </c>
      <c r="H2891" s="95">
        <f>SUMIFS('Details local delivery'!K:K,'Details local delivery'!G:G,'RECAP Delivery Plan '!A2891)</f>
        <v>0</v>
      </c>
      <c r="I2891" s="96">
        <f>SUMIFS('Details local delivery'!Y:Y,'Details local delivery'!B:B,A:A)</f>
        <v>0</v>
      </c>
      <c r="J2891" s="97" t="e">
        <f>AVERAGEIFS('Details local delivery'!W:W,'Details local delivery'!B:B,A2891)</f>
        <v>#DIV/0!</v>
      </c>
      <c r="K2891" s="96">
        <f>_xlfn.MAXIFS('Details local delivery'!Z:Z,'Details local delivery'!B:B,A2891)</f>
        <v>0</v>
      </c>
      <c r="L2891" s="96">
        <f>_xlfn.MAXIFS('Details local delivery'!AA:AA,'Details local delivery'!B:B,A2891)</f>
        <v>0</v>
      </c>
      <c r="M2891" s="96">
        <f>_xlfn.MAXIFS('Details local delivery'!AB:AB,'Details local delivery'!B:B,A2891)</f>
        <v>0</v>
      </c>
      <c r="N2891" s="104" t="e">
        <f t="shared" si="421"/>
        <v>#N/A</v>
      </c>
      <c r="O2891" s="104" t="e">
        <f t="shared" si="422"/>
        <v>#N/A</v>
      </c>
      <c r="P2891" s="99">
        <f t="shared" si="423"/>
        <v>0</v>
      </c>
      <c r="Q2891" s="100">
        <f t="shared" si="424"/>
        <v>0</v>
      </c>
      <c r="R2891" s="105" t="e">
        <f t="shared" si="425"/>
        <v>#DIV/0!</v>
      </c>
      <c r="S2891" s="101" t="e">
        <f t="shared" si="426"/>
        <v>#N/A</v>
      </c>
      <c r="T2891" s="102"/>
      <c r="U2891" s="107"/>
      <c r="V2891" s="5"/>
    </row>
    <row r="2892" spans="1:22" ht="15.6" hidden="1" x14ac:dyDescent="0.3">
      <c r="A2892" s="18"/>
      <c r="B2892" s="92" t="str">
        <f>+IFERROR(VLOOKUP(A2892,'Details local delivery'!B:C,2,0),"-")</f>
        <v>-</v>
      </c>
      <c r="C2892" s="93" t="str">
        <f t="shared" si="420"/>
        <v>-</v>
      </c>
      <c r="D2892" s="94" t="str">
        <f>+IFERROR(VLOOKUP(A2892,'Details local delivery'!B:E,4,0),"-")</f>
        <v>-</v>
      </c>
      <c r="E2892" s="94" t="e">
        <f>VLOOKUP(A2892,'Details local delivery'!B:L,11,0)</f>
        <v>#N/A</v>
      </c>
      <c r="F2892" s="94">
        <f>SUMIFS('Details local delivery'!M:M,'Details local delivery'!G:G,'RECAP Delivery Plan '!A2892)</f>
        <v>0</v>
      </c>
      <c r="G2892" s="94" t="e">
        <f>VLOOKUP(A2892,'Details local delivery'!B:J,9,0)</f>
        <v>#N/A</v>
      </c>
      <c r="H2892" s="95">
        <f>SUMIFS('Details local delivery'!K:K,'Details local delivery'!G:G,'RECAP Delivery Plan '!A2892)</f>
        <v>0</v>
      </c>
      <c r="I2892" s="96">
        <f>SUMIFS('Details local delivery'!Y:Y,'Details local delivery'!B:B,A:A)</f>
        <v>0</v>
      </c>
      <c r="J2892" s="97" t="e">
        <f>AVERAGEIFS('Details local delivery'!W:W,'Details local delivery'!B:B,A2892)</f>
        <v>#DIV/0!</v>
      </c>
      <c r="K2892" s="96">
        <f>_xlfn.MAXIFS('Details local delivery'!Z:Z,'Details local delivery'!B:B,A2892)</f>
        <v>0</v>
      </c>
      <c r="L2892" s="96">
        <f>_xlfn.MAXIFS('Details local delivery'!AA:AA,'Details local delivery'!B:B,A2892)</f>
        <v>0</v>
      </c>
      <c r="M2892" s="96">
        <f>_xlfn.MAXIFS('Details local delivery'!AB:AB,'Details local delivery'!B:B,A2892)</f>
        <v>0</v>
      </c>
      <c r="N2892" s="104" t="e">
        <f t="shared" si="421"/>
        <v>#N/A</v>
      </c>
      <c r="O2892" s="104" t="e">
        <f t="shared" si="422"/>
        <v>#N/A</v>
      </c>
      <c r="P2892" s="99">
        <f t="shared" si="423"/>
        <v>0</v>
      </c>
      <c r="Q2892" s="100">
        <f t="shared" si="424"/>
        <v>0</v>
      </c>
      <c r="R2892" s="105" t="e">
        <f t="shared" si="425"/>
        <v>#DIV/0!</v>
      </c>
      <c r="S2892" s="101" t="e">
        <f t="shared" si="426"/>
        <v>#N/A</v>
      </c>
      <c r="T2892" s="102"/>
      <c r="U2892" s="107"/>
      <c r="V2892" s="5"/>
    </row>
    <row r="2893" spans="1:22" ht="15.6" hidden="1" x14ac:dyDescent="0.3">
      <c r="A2893" s="18"/>
      <c r="B2893" s="92" t="str">
        <f>+IFERROR(VLOOKUP(A2893,'Details local delivery'!B:C,2,0),"-")</f>
        <v>-</v>
      </c>
      <c r="C2893" s="93" t="str">
        <f t="shared" si="420"/>
        <v>-</v>
      </c>
      <c r="D2893" s="94" t="str">
        <f>+IFERROR(VLOOKUP(A2893,'Details local delivery'!B:E,4,0),"-")</f>
        <v>-</v>
      </c>
      <c r="E2893" s="94" t="e">
        <f>VLOOKUP(A2893,'Details local delivery'!B:L,11,0)</f>
        <v>#N/A</v>
      </c>
      <c r="F2893" s="94">
        <f>SUMIFS('Details local delivery'!M:M,'Details local delivery'!G:G,'RECAP Delivery Plan '!A2893)</f>
        <v>0</v>
      </c>
      <c r="G2893" s="94" t="e">
        <f>VLOOKUP(A2893,'Details local delivery'!B:J,9,0)</f>
        <v>#N/A</v>
      </c>
      <c r="H2893" s="95">
        <f>SUMIFS('Details local delivery'!K:K,'Details local delivery'!G:G,'RECAP Delivery Plan '!A2893)</f>
        <v>0</v>
      </c>
      <c r="I2893" s="96">
        <f>SUMIFS('Details local delivery'!Y:Y,'Details local delivery'!B:B,A:A)</f>
        <v>0</v>
      </c>
      <c r="J2893" s="97" t="e">
        <f>AVERAGEIFS('Details local delivery'!W:W,'Details local delivery'!B:B,A2893)</f>
        <v>#DIV/0!</v>
      </c>
      <c r="K2893" s="96">
        <f>_xlfn.MAXIFS('Details local delivery'!Z:Z,'Details local delivery'!B:B,A2893)</f>
        <v>0</v>
      </c>
      <c r="L2893" s="96">
        <f>_xlfn.MAXIFS('Details local delivery'!AA:AA,'Details local delivery'!B:B,A2893)</f>
        <v>0</v>
      </c>
      <c r="M2893" s="96">
        <f>_xlfn.MAXIFS('Details local delivery'!AB:AB,'Details local delivery'!B:B,A2893)</f>
        <v>0</v>
      </c>
      <c r="N2893" s="104" t="e">
        <f t="shared" si="421"/>
        <v>#N/A</v>
      </c>
      <c r="O2893" s="104" t="e">
        <f t="shared" si="422"/>
        <v>#N/A</v>
      </c>
      <c r="P2893" s="99">
        <f t="shared" si="423"/>
        <v>0</v>
      </c>
      <c r="Q2893" s="100">
        <f t="shared" si="424"/>
        <v>0</v>
      </c>
      <c r="R2893" s="105" t="e">
        <f t="shared" si="425"/>
        <v>#DIV/0!</v>
      </c>
      <c r="S2893" s="101" t="e">
        <f t="shared" si="426"/>
        <v>#N/A</v>
      </c>
      <c r="T2893" s="102"/>
      <c r="U2893" s="107"/>
      <c r="V2893" s="5"/>
    </row>
    <row r="2894" spans="1:22" ht="15.6" hidden="1" x14ac:dyDescent="0.3">
      <c r="A2894" s="18"/>
      <c r="B2894" s="92" t="str">
        <f>+IFERROR(VLOOKUP(A2894,'Details local delivery'!B:C,2,0),"-")</f>
        <v>-</v>
      </c>
      <c r="C2894" s="93" t="str">
        <f t="shared" si="420"/>
        <v>-</v>
      </c>
      <c r="D2894" s="94" t="str">
        <f>+IFERROR(VLOOKUP(A2894,'Details local delivery'!B:E,4,0),"-")</f>
        <v>-</v>
      </c>
      <c r="E2894" s="94" t="e">
        <f>VLOOKUP(A2894,'Details local delivery'!B:L,11,0)</f>
        <v>#N/A</v>
      </c>
      <c r="F2894" s="94">
        <f>SUMIFS('Details local delivery'!M:M,'Details local delivery'!G:G,'RECAP Delivery Plan '!A2894)</f>
        <v>0</v>
      </c>
      <c r="G2894" s="94" t="e">
        <f>VLOOKUP(A2894,'Details local delivery'!B:J,9,0)</f>
        <v>#N/A</v>
      </c>
      <c r="H2894" s="95">
        <f>SUMIFS('Details local delivery'!K:K,'Details local delivery'!G:G,'RECAP Delivery Plan '!A2894)</f>
        <v>0</v>
      </c>
      <c r="I2894" s="96">
        <f>SUMIFS('Details local delivery'!Y:Y,'Details local delivery'!B:B,A:A)</f>
        <v>0</v>
      </c>
      <c r="J2894" s="97" t="e">
        <f>AVERAGEIFS('Details local delivery'!W:W,'Details local delivery'!B:B,A2894)</f>
        <v>#DIV/0!</v>
      </c>
      <c r="K2894" s="96">
        <f>_xlfn.MAXIFS('Details local delivery'!Z:Z,'Details local delivery'!B:B,A2894)</f>
        <v>0</v>
      </c>
      <c r="L2894" s="96">
        <f>_xlfn.MAXIFS('Details local delivery'!AA:AA,'Details local delivery'!B:B,A2894)</f>
        <v>0</v>
      </c>
      <c r="M2894" s="96">
        <f>_xlfn.MAXIFS('Details local delivery'!AB:AB,'Details local delivery'!B:B,A2894)</f>
        <v>0</v>
      </c>
      <c r="N2894" s="104" t="e">
        <f t="shared" si="421"/>
        <v>#N/A</v>
      </c>
      <c r="O2894" s="104" t="e">
        <f t="shared" si="422"/>
        <v>#N/A</v>
      </c>
      <c r="P2894" s="99">
        <f t="shared" si="423"/>
        <v>0</v>
      </c>
      <c r="Q2894" s="100">
        <f t="shared" si="424"/>
        <v>0</v>
      </c>
      <c r="R2894" s="105" t="e">
        <f t="shared" si="425"/>
        <v>#DIV/0!</v>
      </c>
      <c r="S2894" s="101" t="e">
        <f t="shared" si="426"/>
        <v>#N/A</v>
      </c>
      <c r="T2894" s="102"/>
      <c r="U2894" s="107"/>
      <c r="V2894" s="5"/>
    </row>
    <row r="2895" spans="1:22" ht="15.6" hidden="1" x14ac:dyDescent="0.3">
      <c r="A2895" s="18"/>
      <c r="B2895" s="92" t="str">
        <f>+IFERROR(VLOOKUP(A2895,'Details local delivery'!B:C,2,0),"-")</f>
        <v>-</v>
      </c>
      <c r="C2895" s="93" t="str">
        <f t="shared" si="420"/>
        <v>-</v>
      </c>
      <c r="D2895" s="94" t="str">
        <f>+IFERROR(VLOOKUP(A2895,'Details local delivery'!B:E,4,0),"-")</f>
        <v>-</v>
      </c>
      <c r="E2895" s="94" t="e">
        <f>VLOOKUP(A2895,'Details local delivery'!B:L,11,0)</f>
        <v>#N/A</v>
      </c>
      <c r="F2895" s="94">
        <f>SUMIFS('Details local delivery'!M:M,'Details local delivery'!G:G,'RECAP Delivery Plan '!A2895)</f>
        <v>0</v>
      </c>
      <c r="G2895" s="94" t="e">
        <f>VLOOKUP(A2895,'Details local delivery'!B:J,9,0)</f>
        <v>#N/A</v>
      </c>
      <c r="H2895" s="95">
        <f>SUMIFS('Details local delivery'!K:K,'Details local delivery'!G:G,'RECAP Delivery Plan '!A2895)</f>
        <v>0</v>
      </c>
      <c r="I2895" s="96">
        <f>SUMIFS('Details local delivery'!Y:Y,'Details local delivery'!B:B,A:A)</f>
        <v>0</v>
      </c>
      <c r="J2895" s="97" t="e">
        <f>AVERAGEIFS('Details local delivery'!W:W,'Details local delivery'!B:B,A2895)</f>
        <v>#DIV/0!</v>
      </c>
      <c r="K2895" s="96">
        <f>_xlfn.MAXIFS('Details local delivery'!Z:Z,'Details local delivery'!B:B,A2895)</f>
        <v>0</v>
      </c>
      <c r="L2895" s="96">
        <f>_xlfn.MAXIFS('Details local delivery'!AA:AA,'Details local delivery'!B:B,A2895)</f>
        <v>0</v>
      </c>
      <c r="M2895" s="96">
        <f>_xlfn.MAXIFS('Details local delivery'!AB:AB,'Details local delivery'!B:B,A2895)</f>
        <v>0</v>
      </c>
      <c r="N2895" s="104" t="e">
        <f t="shared" si="421"/>
        <v>#N/A</v>
      </c>
      <c r="O2895" s="104" t="e">
        <f t="shared" si="422"/>
        <v>#N/A</v>
      </c>
      <c r="P2895" s="99">
        <f t="shared" si="423"/>
        <v>0</v>
      </c>
      <c r="Q2895" s="100">
        <f t="shared" si="424"/>
        <v>0</v>
      </c>
      <c r="R2895" s="105" t="e">
        <f t="shared" si="425"/>
        <v>#DIV/0!</v>
      </c>
      <c r="S2895" s="101" t="e">
        <f t="shared" si="426"/>
        <v>#N/A</v>
      </c>
      <c r="T2895" s="102"/>
      <c r="U2895" s="107"/>
      <c r="V2895" s="5"/>
    </row>
    <row r="2896" spans="1:22" ht="15.6" hidden="1" x14ac:dyDescent="0.3">
      <c r="A2896" s="18"/>
      <c r="B2896" s="92" t="str">
        <f>+IFERROR(VLOOKUP(A2896,'Details local delivery'!B:C,2,0),"-")</f>
        <v>-</v>
      </c>
      <c r="C2896" s="93" t="str">
        <f t="shared" si="420"/>
        <v>-</v>
      </c>
      <c r="D2896" s="94" t="str">
        <f>+IFERROR(VLOOKUP(A2896,'Details local delivery'!B:E,4,0),"-")</f>
        <v>-</v>
      </c>
      <c r="E2896" s="94" t="e">
        <f>VLOOKUP(A2896,'Details local delivery'!B:L,11,0)</f>
        <v>#N/A</v>
      </c>
      <c r="F2896" s="94">
        <f>SUMIFS('Details local delivery'!M:M,'Details local delivery'!G:G,'RECAP Delivery Plan '!A2896)</f>
        <v>0</v>
      </c>
      <c r="G2896" s="94" t="e">
        <f>VLOOKUP(A2896,'Details local delivery'!B:J,9,0)</f>
        <v>#N/A</v>
      </c>
      <c r="H2896" s="95">
        <f>SUMIFS('Details local delivery'!K:K,'Details local delivery'!G:G,'RECAP Delivery Plan '!A2896)</f>
        <v>0</v>
      </c>
      <c r="I2896" s="96">
        <f>SUMIFS('Details local delivery'!Y:Y,'Details local delivery'!B:B,A:A)</f>
        <v>0</v>
      </c>
      <c r="J2896" s="97" t="e">
        <f>AVERAGEIFS('Details local delivery'!W:W,'Details local delivery'!B:B,A2896)</f>
        <v>#DIV/0!</v>
      </c>
      <c r="K2896" s="96">
        <f>_xlfn.MAXIFS('Details local delivery'!Z:Z,'Details local delivery'!B:B,A2896)</f>
        <v>0</v>
      </c>
      <c r="L2896" s="96">
        <f>_xlfn.MAXIFS('Details local delivery'!AA:AA,'Details local delivery'!B:B,A2896)</f>
        <v>0</v>
      </c>
      <c r="M2896" s="96">
        <f>_xlfn.MAXIFS('Details local delivery'!AB:AB,'Details local delivery'!B:B,A2896)</f>
        <v>0</v>
      </c>
      <c r="N2896" s="104" t="e">
        <f t="shared" si="421"/>
        <v>#N/A</v>
      </c>
      <c r="O2896" s="104" t="e">
        <f t="shared" si="422"/>
        <v>#N/A</v>
      </c>
      <c r="P2896" s="99">
        <f t="shared" si="423"/>
        <v>0</v>
      </c>
      <c r="Q2896" s="100">
        <f t="shared" si="424"/>
        <v>0</v>
      </c>
      <c r="R2896" s="105" t="e">
        <f t="shared" si="425"/>
        <v>#DIV/0!</v>
      </c>
      <c r="S2896" s="101" t="e">
        <f t="shared" si="426"/>
        <v>#N/A</v>
      </c>
      <c r="T2896" s="102"/>
      <c r="U2896" s="107"/>
      <c r="V2896" s="5"/>
    </row>
    <row r="2897" spans="1:22" ht="15.6" hidden="1" x14ac:dyDescent="0.3">
      <c r="A2897" s="18"/>
      <c r="B2897" s="92" t="str">
        <f>+IFERROR(VLOOKUP(A2897,'Details local delivery'!B:C,2,0),"-")</f>
        <v>-</v>
      </c>
      <c r="C2897" s="93" t="str">
        <f t="shared" si="420"/>
        <v>-</v>
      </c>
      <c r="D2897" s="94" t="str">
        <f>+IFERROR(VLOOKUP(A2897,'Details local delivery'!B:E,4,0),"-")</f>
        <v>-</v>
      </c>
      <c r="E2897" s="94" t="e">
        <f>VLOOKUP(A2897,'Details local delivery'!B:L,11,0)</f>
        <v>#N/A</v>
      </c>
      <c r="F2897" s="94">
        <f>SUMIFS('Details local delivery'!M:M,'Details local delivery'!G:G,'RECAP Delivery Plan '!A2897)</f>
        <v>0</v>
      </c>
      <c r="G2897" s="94" t="e">
        <f>VLOOKUP(A2897,'Details local delivery'!B:J,9,0)</f>
        <v>#N/A</v>
      </c>
      <c r="H2897" s="95">
        <f>SUMIFS('Details local delivery'!K:K,'Details local delivery'!G:G,'RECAP Delivery Plan '!A2897)</f>
        <v>0</v>
      </c>
      <c r="I2897" s="96">
        <f>SUMIFS('Details local delivery'!Y:Y,'Details local delivery'!B:B,A:A)</f>
        <v>0</v>
      </c>
      <c r="J2897" s="97" t="e">
        <f>AVERAGEIFS('Details local delivery'!W:W,'Details local delivery'!B:B,A2897)</f>
        <v>#DIV/0!</v>
      </c>
      <c r="K2897" s="96">
        <f>_xlfn.MAXIFS('Details local delivery'!Z:Z,'Details local delivery'!B:B,A2897)</f>
        <v>0</v>
      </c>
      <c r="L2897" s="96">
        <f>_xlfn.MAXIFS('Details local delivery'!AA:AA,'Details local delivery'!B:B,A2897)</f>
        <v>0</v>
      </c>
      <c r="M2897" s="96">
        <f>_xlfn.MAXIFS('Details local delivery'!AB:AB,'Details local delivery'!B:B,A2897)</f>
        <v>0</v>
      </c>
      <c r="N2897" s="104" t="e">
        <f t="shared" si="421"/>
        <v>#N/A</v>
      </c>
      <c r="O2897" s="104" t="e">
        <f t="shared" si="422"/>
        <v>#N/A</v>
      </c>
      <c r="P2897" s="99">
        <f t="shared" si="423"/>
        <v>0</v>
      </c>
      <c r="Q2897" s="100">
        <f t="shared" si="424"/>
        <v>0</v>
      </c>
      <c r="R2897" s="105" t="e">
        <f t="shared" si="425"/>
        <v>#DIV/0!</v>
      </c>
      <c r="S2897" s="101" t="e">
        <f t="shared" si="426"/>
        <v>#N/A</v>
      </c>
      <c r="T2897" s="102"/>
      <c r="U2897" s="107"/>
      <c r="V2897" s="5"/>
    </row>
    <row r="2898" spans="1:22" ht="15.6" hidden="1" x14ac:dyDescent="0.3">
      <c r="A2898" s="18"/>
      <c r="B2898" s="92" t="str">
        <f>+IFERROR(VLOOKUP(A2898,'Details local delivery'!B:C,2,0),"-")</f>
        <v>-</v>
      </c>
      <c r="C2898" s="93" t="str">
        <f t="shared" si="420"/>
        <v>-</v>
      </c>
      <c r="D2898" s="94" t="str">
        <f>+IFERROR(VLOOKUP(A2898,'Details local delivery'!B:E,4,0),"-")</f>
        <v>-</v>
      </c>
      <c r="E2898" s="94" t="e">
        <f>VLOOKUP(A2898,'Details local delivery'!B:L,11,0)</f>
        <v>#N/A</v>
      </c>
      <c r="F2898" s="94">
        <f>SUMIFS('Details local delivery'!M:M,'Details local delivery'!G:G,'RECAP Delivery Plan '!A2898)</f>
        <v>0</v>
      </c>
      <c r="G2898" s="94" t="e">
        <f>VLOOKUP(A2898,'Details local delivery'!B:J,9,0)</f>
        <v>#N/A</v>
      </c>
      <c r="H2898" s="95">
        <f>SUMIFS('Details local delivery'!K:K,'Details local delivery'!G:G,'RECAP Delivery Plan '!A2898)</f>
        <v>0</v>
      </c>
      <c r="I2898" s="96">
        <f>SUMIFS('Details local delivery'!Y:Y,'Details local delivery'!B:B,A:A)</f>
        <v>0</v>
      </c>
      <c r="J2898" s="97" t="e">
        <f>AVERAGEIFS('Details local delivery'!W:W,'Details local delivery'!B:B,A2898)</f>
        <v>#DIV/0!</v>
      </c>
      <c r="K2898" s="96">
        <f>_xlfn.MAXIFS('Details local delivery'!Z:Z,'Details local delivery'!B:B,A2898)</f>
        <v>0</v>
      </c>
      <c r="L2898" s="96">
        <f>_xlfn.MAXIFS('Details local delivery'!AA:AA,'Details local delivery'!B:B,A2898)</f>
        <v>0</v>
      </c>
      <c r="M2898" s="96">
        <f>_xlfn.MAXIFS('Details local delivery'!AB:AB,'Details local delivery'!B:B,A2898)</f>
        <v>0</v>
      </c>
      <c r="N2898" s="104" t="e">
        <f t="shared" si="421"/>
        <v>#N/A</v>
      </c>
      <c r="O2898" s="104" t="e">
        <f t="shared" si="422"/>
        <v>#N/A</v>
      </c>
      <c r="P2898" s="99">
        <f t="shared" si="423"/>
        <v>0</v>
      </c>
      <c r="Q2898" s="100">
        <f t="shared" si="424"/>
        <v>0</v>
      </c>
      <c r="R2898" s="105" t="e">
        <f t="shared" si="425"/>
        <v>#DIV/0!</v>
      </c>
      <c r="S2898" s="101" t="e">
        <f t="shared" si="426"/>
        <v>#N/A</v>
      </c>
      <c r="T2898" s="102"/>
      <c r="U2898" s="107"/>
      <c r="V2898" s="5"/>
    </row>
    <row r="2899" spans="1:22" ht="15.6" hidden="1" x14ac:dyDescent="0.3">
      <c r="A2899" s="18"/>
      <c r="B2899" s="92" t="str">
        <f>+IFERROR(VLOOKUP(A2899,'Details local delivery'!B:C,2,0),"-")</f>
        <v>-</v>
      </c>
      <c r="C2899" s="93" t="str">
        <f t="shared" si="420"/>
        <v>-</v>
      </c>
      <c r="D2899" s="94" t="str">
        <f>+IFERROR(VLOOKUP(A2899,'Details local delivery'!B:E,4,0),"-")</f>
        <v>-</v>
      </c>
      <c r="E2899" s="94" t="e">
        <f>VLOOKUP(A2899,'Details local delivery'!B:L,11,0)</f>
        <v>#N/A</v>
      </c>
      <c r="F2899" s="94">
        <f>SUMIFS('Details local delivery'!M:M,'Details local delivery'!G:G,'RECAP Delivery Plan '!A2899)</f>
        <v>0</v>
      </c>
      <c r="G2899" s="94" t="e">
        <f>VLOOKUP(A2899,'Details local delivery'!B:J,9,0)</f>
        <v>#N/A</v>
      </c>
      <c r="H2899" s="95">
        <f>SUMIFS('Details local delivery'!K:K,'Details local delivery'!G:G,'RECAP Delivery Plan '!A2899)</f>
        <v>0</v>
      </c>
      <c r="I2899" s="96">
        <f>SUMIFS('Details local delivery'!Y:Y,'Details local delivery'!B:B,A:A)</f>
        <v>0</v>
      </c>
      <c r="J2899" s="97" t="e">
        <f>AVERAGEIFS('Details local delivery'!W:W,'Details local delivery'!B:B,A2899)</f>
        <v>#DIV/0!</v>
      </c>
      <c r="K2899" s="96">
        <f>_xlfn.MAXIFS('Details local delivery'!Z:Z,'Details local delivery'!B:B,A2899)</f>
        <v>0</v>
      </c>
      <c r="L2899" s="96">
        <f>_xlfn.MAXIFS('Details local delivery'!AA:AA,'Details local delivery'!B:B,A2899)</f>
        <v>0</v>
      </c>
      <c r="M2899" s="96">
        <f>_xlfn.MAXIFS('Details local delivery'!AB:AB,'Details local delivery'!B:B,A2899)</f>
        <v>0</v>
      </c>
      <c r="N2899" s="104" t="e">
        <f t="shared" si="421"/>
        <v>#N/A</v>
      </c>
      <c r="O2899" s="104" t="e">
        <f t="shared" si="422"/>
        <v>#N/A</v>
      </c>
      <c r="P2899" s="99">
        <f t="shared" si="423"/>
        <v>0</v>
      </c>
      <c r="Q2899" s="100">
        <f t="shared" si="424"/>
        <v>0</v>
      </c>
      <c r="R2899" s="105" t="e">
        <f t="shared" si="425"/>
        <v>#DIV/0!</v>
      </c>
      <c r="S2899" s="101" t="e">
        <f t="shared" si="426"/>
        <v>#N/A</v>
      </c>
      <c r="T2899" s="102"/>
      <c r="U2899" s="107"/>
      <c r="V2899" s="5"/>
    </row>
    <row r="2900" spans="1:22" ht="15.6" hidden="1" x14ac:dyDescent="0.3">
      <c r="A2900" s="18"/>
      <c r="B2900" s="92" t="str">
        <f>+IFERROR(VLOOKUP(A2900,'Details local delivery'!B:C,2,0),"-")</f>
        <v>-</v>
      </c>
      <c r="C2900" s="93" t="str">
        <f t="shared" si="420"/>
        <v>-</v>
      </c>
      <c r="D2900" s="94" t="str">
        <f>+IFERROR(VLOOKUP(A2900,'Details local delivery'!B:E,4,0),"-")</f>
        <v>-</v>
      </c>
      <c r="E2900" s="94" t="e">
        <f>VLOOKUP(A2900,'Details local delivery'!B:L,11,0)</f>
        <v>#N/A</v>
      </c>
      <c r="F2900" s="94">
        <f>SUMIFS('Details local delivery'!M:M,'Details local delivery'!G:G,'RECAP Delivery Plan '!A2900)</f>
        <v>0</v>
      </c>
      <c r="G2900" s="94" t="e">
        <f>VLOOKUP(A2900,'Details local delivery'!B:J,9,0)</f>
        <v>#N/A</v>
      </c>
      <c r="H2900" s="95">
        <f>SUMIFS('Details local delivery'!K:K,'Details local delivery'!G:G,'RECAP Delivery Plan '!A2900)</f>
        <v>0</v>
      </c>
      <c r="I2900" s="96">
        <f>SUMIFS('Details local delivery'!Y:Y,'Details local delivery'!B:B,A:A)</f>
        <v>0</v>
      </c>
      <c r="J2900" s="97" t="e">
        <f>AVERAGEIFS('Details local delivery'!W:W,'Details local delivery'!B:B,A2900)</f>
        <v>#DIV/0!</v>
      </c>
      <c r="K2900" s="96">
        <f>_xlfn.MAXIFS('Details local delivery'!Z:Z,'Details local delivery'!B:B,A2900)</f>
        <v>0</v>
      </c>
      <c r="L2900" s="96">
        <f>_xlfn.MAXIFS('Details local delivery'!AA:AA,'Details local delivery'!B:B,A2900)</f>
        <v>0</v>
      </c>
      <c r="M2900" s="96">
        <f>_xlfn.MAXIFS('Details local delivery'!AB:AB,'Details local delivery'!B:B,A2900)</f>
        <v>0</v>
      </c>
      <c r="N2900" s="104" t="e">
        <f t="shared" si="421"/>
        <v>#N/A</v>
      </c>
      <c r="O2900" s="104" t="e">
        <f t="shared" si="422"/>
        <v>#N/A</v>
      </c>
      <c r="P2900" s="99">
        <f t="shared" si="423"/>
        <v>0</v>
      </c>
      <c r="Q2900" s="100">
        <f t="shared" si="424"/>
        <v>0</v>
      </c>
      <c r="R2900" s="105" t="e">
        <f t="shared" si="425"/>
        <v>#DIV/0!</v>
      </c>
      <c r="S2900" s="101" t="e">
        <f t="shared" si="426"/>
        <v>#N/A</v>
      </c>
      <c r="T2900" s="102"/>
      <c r="U2900" s="107"/>
      <c r="V2900" s="5"/>
    </row>
    <row r="2901" spans="1:22" ht="15.6" hidden="1" x14ac:dyDescent="0.3">
      <c r="A2901" s="18"/>
      <c r="B2901" s="92" t="str">
        <f>+IFERROR(VLOOKUP(A2901,'Details local delivery'!B:C,2,0),"-")</f>
        <v>-</v>
      </c>
      <c r="C2901" s="93" t="str">
        <f t="shared" si="420"/>
        <v>-</v>
      </c>
      <c r="D2901" s="94" t="str">
        <f>+IFERROR(VLOOKUP(A2901,'Details local delivery'!B:E,4,0),"-")</f>
        <v>-</v>
      </c>
      <c r="E2901" s="94" t="e">
        <f>VLOOKUP(A2901,'Details local delivery'!B:L,11,0)</f>
        <v>#N/A</v>
      </c>
      <c r="F2901" s="94">
        <f>SUMIFS('Details local delivery'!M:M,'Details local delivery'!G:G,'RECAP Delivery Plan '!A2901)</f>
        <v>0</v>
      </c>
      <c r="G2901" s="94" t="e">
        <f>VLOOKUP(A2901,'Details local delivery'!B:J,9,0)</f>
        <v>#N/A</v>
      </c>
      <c r="H2901" s="95">
        <f>SUMIFS('Details local delivery'!K:K,'Details local delivery'!G:G,'RECAP Delivery Plan '!A2901)</f>
        <v>0</v>
      </c>
      <c r="I2901" s="96">
        <f>SUMIFS('Details local delivery'!Y:Y,'Details local delivery'!B:B,A:A)</f>
        <v>0</v>
      </c>
      <c r="J2901" s="97" t="e">
        <f>AVERAGEIFS('Details local delivery'!W:W,'Details local delivery'!B:B,A2901)</f>
        <v>#DIV/0!</v>
      </c>
      <c r="K2901" s="96">
        <f>_xlfn.MAXIFS('Details local delivery'!Z:Z,'Details local delivery'!B:B,A2901)</f>
        <v>0</v>
      </c>
      <c r="L2901" s="96">
        <f>_xlfn.MAXIFS('Details local delivery'!AA:AA,'Details local delivery'!B:B,A2901)</f>
        <v>0</v>
      </c>
      <c r="M2901" s="96">
        <f>_xlfn.MAXIFS('Details local delivery'!AB:AB,'Details local delivery'!B:B,A2901)</f>
        <v>0</v>
      </c>
      <c r="N2901" s="104" t="e">
        <f t="shared" si="421"/>
        <v>#N/A</v>
      </c>
      <c r="O2901" s="104" t="e">
        <f t="shared" si="422"/>
        <v>#N/A</v>
      </c>
      <c r="P2901" s="99">
        <f t="shared" si="423"/>
        <v>0</v>
      </c>
      <c r="Q2901" s="100">
        <f t="shared" si="424"/>
        <v>0</v>
      </c>
      <c r="R2901" s="105" t="e">
        <f t="shared" si="425"/>
        <v>#DIV/0!</v>
      </c>
      <c r="S2901" s="101" t="e">
        <f t="shared" si="426"/>
        <v>#N/A</v>
      </c>
      <c r="T2901" s="102"/>
      <c r="U2901" s="107"/>
      <c r="V2901" s="5"/>
    </row>
    <row r="2902" spans="1:22" ht="15.6" hidden="1" x14ac:dyDescent="0.3">
      <c r="A2902" s="18"/>
      <c r="B2902" s="92" t="str">
        <f>+IFERROR(VLOOKUP(A2902,'Details local delivery'!B:C,2,0),"-")</f>
        <v>-</v>
      </c>
      <c r="C2902" s="93" t="str">
        <f t="shared" si="420"/>
        <v>-</v>
      </c>
      <c r="D2902" s="94" t="str">
        <f>+IFERROR(VLOOKUP(A2902,'Details local delivery'!B:E,4,0),"-")</f>
        <v>-</v>
      </c>
      <c r="E2902" s="94" t="e">
        <f>VLOOKUP(A2902,'Details local delivery'!B:L,11,0)</f>
        <v>#N/A</v>
      </c>
      <c r="F2902" s="94">
        <f>SUMIFS('Details local delivery'!M:M,'Details local delivery'!G:G,'RECAP Delivery Plan '!A2902)</f>
        <v>0</v>
      </c>
      <c r="G2902" s="94" t="e">
        <f>VLOOKUP(A2902,'Details local delivery'!B:J,9,0)</f>
        <v>#N/A</v>
      </c>
      <c r="H2902" s="95">
        <f>SUMIFS('Details local delivery'!K:K,'Details local delivery'!G:G,'RECAP Delivery Plan '!A2902)</f>
        <v>0</v>
      </c>
      <c r="I2902" s="96">
        <f>SUMIFS('Details local delivery'!Y:Y,'Details local delivery'!B:B,A:A)</f>
        <v>0</v>
      </c>
      <c r="J2902" s="97" t="e">
        <f>AVERAGEIFS('Details local delivery'!W:W,'Details local delivery'!B:B,A2902)</f>
        <v>#DIV/0!</v>
      </c>
      <c r="K2902" s="96">
        <f>_xlfn.MAXIFS('Details local delivery'!Z:Z,'Details local delivery'!B:B,A2902)</f>
        <v>0</v>
      </c>
      <c r="L2902" s="96">
        <f>_xlfn.MAXIFS('Details local delivery'!AA:AA,'Details local delivery'!B:B,A2902)</f>
        <v>0</v>
      </c>
      <c r="M2902" s="96">
        <f>_xlfn.MAXIFS('Details local delivery'!AB:AB,'Details local delivery'!B:B,A2902)</f>
        <v>0</v>
      </c>
      <c r="N2902" s="104" t="e">
        <f t="shared" si="421"/>
        <v>#N/A</v>
      </c>
      <c r="O2902" s="104" t="e">
        <f t="shared" si="422"/>
        <v>#N/A</v>
      </c>
      <c r="P2902" s="99">
        <f t="shared" si="423"/>
        <v>0</v>
      </c>
      <c r="Q2902" s="100">
        <f t="shared" si="424"/>
        <v>0</v>
      </c>
      <c r="R2902" s="105" t="e">
        <f t="shared" si="425"/>
        <v>#DIV/0!</v>
      </c>
      <c r="S2902" s="101" t="e">
        <f t="shared" si="426"/>
        <v>#N/A</v>
      </c>
      <c r="T2902" s="102"/>
      <c r="U2902" s="107"/>
      <c r="V2902" s="5"/>
    </row>
    <row r="2903" spans="1:22" ht="15.6" hidden="1" x14ac:dyDescent="0.3">
      <c r="A2903" s="18"/>
      <c r="B2903" s="92" t="str">
        <f>+IFERROR(VLOOKUP(A2903,'Details local delivery'!B:C,2,0),"-")</f>
        <v>-</v>
      </c>
      <c r="C2903" s="93" t="str">
        <f t="shared" si="420"/>
        <v>-</v>
      </c>
      <c r="D2903" s="94" t="str">
        <f>+IFERROR(VLOOKUP(A2903,'Details local delivery'!B:E,4,0),"-")</f>
        <v>-</v>
      </c>
      <c r="E2903" s="94" t="e">
        <f>VLOOKUP(A2903,'Details local delivery'!B:L,11,0)</f>
        <v>#N/A</v>
      </c>
      <c r="F2903" s="94">
        <f>SUMIFS('Details local delivery'!M:M,'Details local delivery'!G:G,'RECAP Delivery Plan '!A2903)</f>
        <v>0</v>
      </c>
      <c r="G2903" s="94" t="e">
        <f>VLOOKUP(A2903,'Details local delivery'!B:J,9,0)</f>
        <v>#N/A</v>
      </c>
      <c r="H2903" s="95">
        <f>SUMIFS('Details local delivery'!K:K,'Details local delivery'!G:G,'RECAP Delivery Plan '!A2903)</f>
        <v>0</v>
      </c>
      <c r="I2903" s="96">
        <f>SUMIFS('Details local delivery'!Y:Y,'Details local delivery'!B:B,A:A)</f>
        <v>0</v>
      </c>
      <c r="J2903" s="97" t="e">
        <f>AVERAGEIFS('Details local delivery'!W:W,'Details local delivery'!B:B,A2903)</f>
        <v>#DIV/0!</v>
      </c>
      <c r="K2903" s="96">
        <f>_xlfn.MAXIFS('Details local delivery'!Z:Z,'Details local delivery'!B:B,A2903)</f>
        <v>0</v>
      </c>
      <c r="L2903" s="96">
        <f>_xlfn.MAXIFS('Details local delivery'!AA:AA,'Details local delivery'!B:B,A2903)</f>
        <v>0</v>
      </c>
      <c r="M2903" s="96">
        <f>_xlfn.MAXIFS('Details local delivery'!AB:AB,'Details local delivery'!B:B,A2903)</f>
        <v>0</v>
      </c>
      <c r="N2903" s="104" t="e">
        <f t="shared" si="421"/>
        <v>#N/A</v>
      </c>
      <c r="O2903" s="104" t="e">
        <f t="shared" si="422"/>
        <v>#N/A</v>
      </c>
      <c r="P2903" s="99">
        <f t="shared" si="423"/>
        <v>0</v>
      </c>
      <c r="Q2903" s="100">
        <f t="shared" si="424"/>
        <v>0</v>
      </c>
      <c r="R2903" s="105" t="e">
        <f t="shared" si="425"/>
        <v>#DIV/0!</v>
      </c>
      <c r="S2903" s="101" t="e">
        <f t="shared" si="426"/>
        <v>#N/A</v>
      </c>
      <c r="T2903" s="102"/>
      <c r="U2903" s="107"/>
      <c r="V2903" s="5"/>
    </row>
    <row r="2904" spans="1:22" ht="15.6" hidden="1" x14ac:dyDescent="0.3">
      <c r="A2904" s="18"/>
      <c r="B2904" s="92" t="str">
        <f>+IFERROR(VLOOKUP(A2904,'Details local delivery'!B:C,2,0),"-")</f>
        <v>-</v>
      </c>
      <c r="C2904" s="93" t="str">
        <f t="shared" si="420"/>
        <v>-</v>
      </c>
      <c r="D2904" s="94" t="str">
        <f>+IFERROR(VLOOKUP(A2904,'Details local delivery'!B:E,4,0),"-")</f>
        <v>-</v>
      </c>
      <c r="E2904" s="94" t="e">
        <f>VLOOKUP(A2904,'Details local delivery'!B:L,11,0)</f>
        <v>#N/A</v>
      </c>
      <c r="F2904" s="94">
        <f>SUMIFS('Details local delivery'!M:M,'Details local delivery'!G:G,'RECAP Delivery Plan '!A2904)</f>
        <v>0</v>
      </c>
      <c r="G2904" s="94" t="e">
        <f>VLOOKUP(A2904,'Details local delivery'!B:J,9,0)</f>
        <v>#N/A</v>
      </c>
      <c r="H2904" s="95">
        <f>SUMIFS('Details local delivery'!K:K,'Details local delivery'!G:G,'RECAP Delivery Plan '!A2904)</f>
        <v>0</v>
      </c>
      <c r="I2904" s="96">
        <f>SUMIFS('Details local delivery'!Y:Y,'Details local delivery'!B:B,A:A)</f>
        <v>0</v>
      </c>
      <c r="J2904" s="97" t="e">
        <f>AVERAGEIFS('Details local delivery'!W:W,'Details local delivery'!B:B,A2904)</f>
        <v>#DIV/0!</v>
      </c>
      <c r="K2904" s="96">
        <f>_xlfn.MAXIFS('Details local delivery'!Z:Z,'Details local delivery'!B:B,A2904)</f>
        <v>0</v>
      </c>
      <c r="L2904" s="96">
        <f>_xlfn.MAXIFS('Details local delivery'!AA:AA,'Details local delivery'!B:B,A2904)</f>
        <v>0</v>
      </c>
      <c r="M2904" s="96">
        <f>_xlfn.MAXIFS('Details local delivery'!AB:AB,'Details local delivery'!B:B,A2904)</f>
        <v>0</v>
      </c>
      <c r="N2904" s="104" t="e">
        <f t="shared" si="421"/>
        <v>#N/A</v>
      </c>
      <c r="O2904" s="104" t="e">
        <f t="shared" si="422"/>
        <v>#N/A</v>
      </c>
      <c r="P2904" s="99">
        <f t="shared" si="423"/>
        <v>0</v>
      </c>
      <c r="Q2904" s="100">
        <f t="shared" si="424"/>
        <v>0</v>
      </c>
      <c r="R2904" s="105" t="e">
        <f t="shared" si="425"/>
        <v>#DIV/0!</v>
      </c>
      <c r="S2904" s="101" t="e">
        <f t="shared" si="426"/>
        <v>#N/A</v>
      </c>
      <c r="T2904" s="102"/>
      <c r="U2904" s="107"/>
      <c r="V2904" s="5"/>
    </row>
    <row r="2905" spans="1:22" ht="15.6" hidden="1" x14ac:dyDescent="0.3">
      <c r="A2905" s="18"/>
      <c r="B2905" s="92" t="str">
        <f>+IFERROR(VLOOKUP(A2905,'Details local delivery'!B:C,2,0),"-")</f>
        <v>-</v>
      </c>
      <c r="C2905" s="93" t="str">
        <f t="shared" si="420"/>
        <v>-</v>
      </c>
      <c r="D2905" s="94" t="str">
        <f>+IFERROR(VLOOKUP(A2905,'Details local delivery'!B:E,4,0),"-")</f>
        <v>-</v>
      </c>
      <c r="E2905" s="94" t="e">
        <f>VLOOKUP(A2905,'Details local delivery'!B:L,11,0)</f>
        <v>#N/A</v>
      </c>
      <c r="F2905" s="94">
        <f>SUMIFS('Details local delivery'!M:M,'Details local delivery'!G:G,'RECAP Delivery Plan '!A2905)</f>
        <v>0</v>
      </c>
      <c r="G2905" s="94" t="e">
        <f>VLOOKUP(A2905,'Details local delivery'!B:J,9,0)</f>
        <v>#N/A</v>
      </c>
      <c r="H2905" s="95">
        <f>SUMIFS('Details local delivery'!K:K,'Details local delivery'!G:G,'RECAP Delivery Plan '!A2905)</f>
        <v>0</v>
      </c>
      <c r="I2905" s="96">
        <f>SUMIFS('Details local delivery'!Y:Y,'Details local delivery'!B:B,A:A)</f>
        <v>0</v>
      </c>
      <c r="J2905" s="97" t="e">
        <f>AVERAGEIFS('Details local delivery'!W:W,'Details local delivery'!B:B,A2905)</f>
        <v>#DIV/0!</v>
      </c>
      <c r="K2905" s="96">
        <f>_xlfn.MAXIFS('Details local delivery'!Z:Z,'Details local delivery'!B:B,A2905)</f>
        <v>0</v>
      </c>
      <c r="L2905" s="96">
        <f>_xlfn.MAXIFS('Details local delivery'!AA:AA,'Details local delivery'!B:B,A2905)</f>
        <v>0</v>
      </c>
      <c r="M2905" s="96">
        <f>_xlfn.MAXIFS('Details local delivery'!AB:AB,'Details local delivery'!B:B,A2905)</f>
        <v>0</v>
      </c>
      <c r="N2905" s="104" t="e">
        <f t="shared" si="421"/>
        <v>#N/A</v>
      </c>
      <c r="O2905" s="104" t="e">
        <f t="shared" si="422"/>
        <v>#N/A</v>
      </c>
      <c r="P2905" s="99">
        <f t="shared" si="423"/>
        <v>0</v>
      </c>
      <c r="Q2905" s="100">
        <f t="shared" si="424"/>
        <v>0</v>
      </c>
      <c r="R2905" s="105" t="e">
        <f t="shared" si="425"/>
        <v>#DIV/0!</v>
      </c>
      <c r="S2905" s="101" t="e">
        <f t="shared" si="426"/>
        <v>#N/A</v>
      </c>
      <c r="T2905" s="102"/>
      <c r="U2905" s="107"/>
      <c r="V2905" s="5"/>
    </row>
    <row r="2906" spans="1:22" ht="15.6" hidden="1" x14ac:dyDescent="0.3">
      <c r="A2906" s="18"/>
      <c r="B2906" s="92" t="str">
        <f>+IFERROR(VLOOKUP(A2906,'Details local delivery'!B:C,2,0),"-")</f>
        <v>-</v>
      </c>
      <c r="C2906" s="93" t="str">
        <f t="shared" si="420"/>
        <v>-</v>
      </c>
      <c r="D2906" s="94" t="str">
        <f>+IFERROR(VLOOKUP(A2906,'Details local delivery'!B:E,4,0),"-")</f>
        <v>-</v>
      </c>
      <c r="E2906" s="94" t="e">
        <f>VLOOKUP(A2906,'Details local delivery'!B:L,11,0)</f>
        <v>#N/A</v>
      </c>
      <c r="F2906" s="94">
        <f>SUMIFS('Details local delivery'!M:M,'Details local delivery'!G:G,'RECAP Delivery Plan '!A2906)</f>
        <v>0</v>
      </c>
      <c r="G2906" s="94" t="e">
        <f>VLOOKUP(A2906,'Details local delivery'!B:J,9,0)</f>
        <v>#N/A</v>
      </c>
      <c r="H2906" s="95">
        <f>SUMIFS('Details local delivery'!K:K,'Details local delivery'!G:G,'RECAP Delivery Plan '!A2906)</f>
        <v>0</v>
      </c>
      <c r="I2906" s="96">
        <f>SUMIFS('Details local delivery'!Y:Y,'Details local delivery'!B:B,A:A)</f>
        <v>0</v>
      </c>
      <c r="J2906" s="97" t="e">
        <f>AVERAGEIFS('Details local delivery'!W:W,'Details local delivery'!B:B,A2906)</f>
        <v>#DIV/0!</v>
      </c>
      <c r="K2906" s="96">
        <f>_xlfn.MAXIFS('Details local delivery'!Z:Z,'Details local delivery'!B:B,A2906)</f>
        <v>0</v>
      </c>
      <c r="L2906" s="96">
        <f>_xlfn.MAXIFS('Details local delivery'!AA:AA,'Details local delivery'!B:B,A2906)</f>
        <v>0</v>
      </c>
      <c r="M2906" s="96">
        <f>_xlfn.MAXIFS('Details local delivery'!AB:AB,'Details local delivery'!B:B,A2906)</f>
        <v>0</v>
      </c>
      <c r="N2906" s="104" t="e">
        <f t="shared" si="421"/>
        <v>#N/A</v>
      </c>
      <c r="O2906" s="104" t="e">
        <f t="shared" si="422"/>
        <v>#N/A</v>
      </c>
      <c r="P2906" s="99">
        <f t="shared" si="423"/>
        <v>0</v>
      </c>
      <c r="Q2906" s="100">
        <f t="shared" si="424"/>
        <v>0</v>
      </c>
      <c r="R2906" s="105" t="e">
        <f t="shared" si="425"/>
        <v>#DIV/0!</v>
      </c>
      <c r="S2906" s="101" t="e">
        <f t="shared" si="426"/>
        <v>#N/A</v>
      </c>
      <c r="T2906" s="102"/>
      <c r="U2906" s="107"/>
      <c r="V2906" s="5"/>
    </row>
    <row r="2907" spans="1:22" ht="15.6" hidden="1" x14ac:dyDescent="0.3">
      <c r="A2907" s="18"/>
      <c r="B2907" s="92" t="str">
        <f>+IFERROR(VLOOKUP(A2907,'Details local delivery'!B:C,2,0),"-")</f>
        <v>-</v>
      </c>
      <c r="C2907" s="93" t="str">
        <f t="shared" si="420"/>
        <v>-</v>
      </c>
      <c r="D2907" s="94" t="str">
        <f>+IFERROR(VLOOKUP(A2907,'Details local delivery'!B:E,4,0),"-")</f>
        <v>-</v>
      </c>
      <c r="E2907" s="94" t="e">
        <f>VLOOKUP(A2907,'Details local delivery'!B:L,11,0)</f>
        <v>#N/A</v>
      </c>
      <c r="F2907" s="94">
        <f>SUMIFS('Details local delivery'!M:M,'Details local delivery'!G:G,'RECAP Delivery Plan '!A2907)</f>
        <v>0</v>
      </c>
      <c r="G2907" s="94" t="e">
        <f>VLOOKUP(A2907,'Details local delivery'!B:J,9,0)</f>
        <v>#N/A</v>
      </c>
      <c r="H2907" s="95">
        <f>SUMIFS('Details local delivery'!K:K,'Details local delivery'!G:G,'RECAP Delivery Plan '!A2907)</f>
        <v>0</v>
      </c>
      <c r="I2907" s="96">
        <f>SUMIFS('Details local delivery'!Y:Y,'Details local delivery'!B:B,A:A)</f>
        <v>0</v>
      </c>
      <c r="J2907" s="97" t="e">
        <f>AVERAGEIFS('Details local delivery'!W:W,'Details local delivery'!B:B,A2907)</f>
        <v>#DIV/0!</v>
      </c>
      <c r="K2907" s="96">
        <f>_xlfn.MAXIFS('Details local delivery'!Z:Z,'Details local delivery'!B:B,A2907)</f>
        <v>0</v>
      </c>
      <c r="L2907" s="96">
        <f>_xlfn.MAXIFS('Details local delivery'!AA:AA,'Details local delivery'!B:B,A2907)</f>
        <v>0</v>
      </c>
      <c r="M2907" s="96">
        <f>_xlfn.MAXIFS('Details local delivery'!AB:AB,'Details local delivery'!B:B,A2907)</f>
        <v>0</v>
      </c>
      <c r="N2907" s="104" t="e">
        <f t="shared" si="421"/>
        <v>#N/A</v>
      </c>
      <c r="O2907" s="104" t="e">
        <f t="shared" si="422"/>
        <v>#N/A</v>
      </c>
      <c r="P2907" s="99">
        <f t="shared" si="423"/>
        <v>0</v>
      </c>
      <c r="Q2907" s="100">
        <f t="shared" si="424"/>
        <v>0</v>
      </c>
      <c r="R2907" s="105" t="e">
        <f t="shared" si="425"/>
        <v>#DIV/0!</v>
      </c>
      <c r="S2907" s="101" t="e">
        <f t="shared" si="426"/>
        <v>#N/A</v>
      </c>
      <c r="T2907" s="102"/>
      <c r="U2907" s="107"/>
      <c r="V2907" s="5"/>
    </row>
    <row r="2908" spans="1:22" ht="15.6" hidden="1" x14ac:dyDescent="0.3">
      <c r="A2908" s="18"/>
      <c r="B2908" s="92" t="str">
        <f>+IFERROR(VLOOKUP(A2908,'Details local delivery'!B:C,2,0),"-")</f>
        <v>-</v>
      </c>
      <c r="C2908" s="93" t="str">
        <f t="shared" si="420"/>
        <v>-</v>
      </c>
      <c r="D2908" s="94" t="str">
        <f>+IFERROR(VLOOKUP(A2908,'Details local delivery'!B:E,4,0),"-")</f>
        <v>-</v>
      </c>
      <c r="E2908" s="94" t="e">
        <f>VLOOKUP(A2908,'Details local delivery'!B:L,11,0)</f>
        <v>#N/A</v>
      </c>
      <c r="F2908" s="94">
        <f>SUMIFS('Details local delivery'!M:M,'Details local delivery'!G:G,'RECAP Delivery Plan '!A2908)</f>
        <v>0</v>
      </c>
      <c r="G2908" s="94" t="e">
        <f>VLOOKUP(A2908,'Details local delivery'!B:J,9,0)</f>
        <v>#N/A</v>
      </c>
      <c r="H2908" s="95">
        <f>SUMIFS('Details local delivery'!K:K,'Details local delivery'!G:G,'RECAP Delivery Plan '!A2908)</f>
        <v>0</v>
      </c>
      <c r="I2908" s="96">
        <f>SUMIFS('Details local delivery'!Y:Y,'Details local delivery'!B:B,A:A)</f>
        <v>0</v>
      </c>
      <c r="J2908" s="97" t="e">
        <f>AVERAGEIFS('Details local delivery'!W:W,'Details local delivery'!B:B,A2908)</f>
        <v>#DIV/0!</v>
      </c>
      <c r="K2908" s="96">
        <f>_xlfn.MAXIFS('Details local delivery'!Z:Z,'Details local delivery'!B:B,A2908)</f>
        <v>0</v>
      </c>
      <c r="L2908" s="96">
        <f>_xlfn.MAXIFS('Details local delivery'!AA:AA,'Details local delivery'!B:B,A2908)</f>
        <v>0</v>
      </c>
      <c r="M2908" s="96">
        <f>_xlfn.MAXIFS('Details local delivery'!AB:AB,'Details local delivery'!B:B,A2908)</f>
        <v>0</v>
      </c>
      <c r="N2908" s="104" t="e">
        <f t="shared" si="421"/>
        <v>#N/A</v>
      </c>
      <c r="O2908" s="104" t="e">
        <f t="shared" si="422"/>
        <v>#N/A</v>
      </c>
      <c r="P2908" s="99">
        <f t="shared" si="423"/>
        <v>0</v>
      </c>
      <c r="Q2908" s="100">
        <f t="shared" si="424"/>
        <v>0</v>
      </c>
      <c r="R2908" s="105" t="e">
        <f t="shared" si="425"/>
        <v>#DIV/0!</v>
      </c>
      <c r="S2908" s="101" t="e">
        <f t="shared" si="426"/>
        <v>#N/A</v>
      </c>
      <c r="T2908" s="102"/>
      <c r="U2908" s="107"/>
      <c r="V2908" s="5"/>
    </row>
    <row r="2909" spans="1:22" ht="15.6" hidden="1" x14ac:dyDescent="0.3">
      <c r="A2909" s="18"/>
      <c r="B2909" s="92" t="str">
        <f>+IFERROR(VLOOKUP(A2909,'Details local delivery'!B:C,2,0),"-")</f>
        <v>-</v>
      </c>
      <c r="C2909" s="93" t="str">
        <f t="shared" ref="C2909:C2972" si="427">B2909</f>
        <v>-</v>
      </c>
      <c r="D2909" s="94" t="str">
        <f>+IFERROR(VLOOKUP(A2909,'Details local delivery'!B:E,4,0),"-")</f>
        <v>-</v>
      </c>
      <c r="E2909" s="94" t="e">
        <f>VLOOKUP(A2909,'Details local delivery'!B:L,11,0)</f>
        <v>#N/A</v>
      </c>
      <c r="F2909" s="94">
        <f>SUMIFS('Details local delivery'!M:M,'Details local delivery'!G:G,'RECAP Delivery Plan '!A2909)</f>
        <v>0</v>
      </c>
      <c r="G2909" s="94" t="e">
        <f>VLOOKUP(A2909,'Details local delivery'!B:J,9,0)</f>
        <v>#N/A</v>
      </c>
      <c r="H2909" s="95">
        <f>SUMIFS('Details local delivery'!K:K,'Details local delivery'!G:G,'RECAP Delivery Plan '!A2909)</f>
        <v>0</v>
      </c>
      <c r="I2909" s="96">
        <f>SUMIFS('Details local delivery'!Y:Y,'Details local delivery'!B:B,A:A)</f>
        <v>0</v>
      </c>
      <c r="J2909" s="97" t="e">
        <f>AVERAGEIFS('Details local delivery'!W:W,'Details local delivery'!B:B,A2909)</f>
        <v>#DIV/0!</v>
      </c>
      <c r="K2909" s="96">
        <f>_xlfn.MAXIFS('Details local delivery'!Z:Z,'Details local delivery'!B:B,A2909)</f>
        <v>0</v>
      </c>
      <c r="L2909" s="96">
        <f>_xlfn.MAXIFS('Details local delivery'!AA:AA,'Details local delivery'!B:B,A2909)</f>
        <v>0</v>
      </c>
      <c r="M2909" s="96">
        <f>_xlfn.MAXIFS('Details local delivery'!AB:AB,'Details local delivery'!B:B,A2909)</f>
        <v>0</v>
      </c>
      <c r="N2909" s="104" t="e">
        <f t="shared" ref="N2909:N2972" si="428">+F2909/E2909</f>
        <v>#N/A</v>
      </c>
      <c r="O2909" s="104" t="e">
        <f t="shared" ref="O2909:O2972" si="429">+H2909/G2909</f>
        <v>#N/A</v>
      </c>
      <c r="P2909" s="99">
        <f t="shared" ref="P2909:P2972" si="430">K2909+L2909+M2909</f>
        <v>0</v>
      </c>
      <c r="Q2909" s="100">
        <f t="shared" ref="Q2909:Q2972" si="431">P2909+I2909</f>
        <v>0</v>
      </c>
      <c r="R2909" s="105" t="e">
        <f t="shared" ref="R2909:R2972" si="432">Q2909/P2909</f>
        <v>#DIV/0!</v>
      </c>
      <c r="S2909" s="101" t="e">
        <f t="shared" ref="S2909:S2972" si="433">MAX(N2909,O2909)</f>
        <v>#N/A</v>
      </c>
      <c r="T2909" s="102"/>
      <c r="U2909" s="107"/>
      <c r="V2909" s="5"/>
    </row>
    <row r="2910" spans="1:22" ht="15.6" hidden="1" x14ac:dyDescent="0.3">
      <c r="A2910" s="18"/>
      <c r="B2910" s="92" t="str">
        <f>+IFERROR(VLOOKUP(A2910,'Details local delivery'!B:C,2,0),"-")</f>
        <v>-</v>
      </c>
      <c r="C2910" s="93" t="str">
        <f t="shared" si="427"/>
        <v>-</v>
      </c>
      <c r="D2910" s="94" t="str">
        <f>+IFERROR(VLOOKUP(A2910,'Details local delivery'!B:E,4,0),"-")</f>
        <v>-</v>
      </c>
      <c r="E2910" s="94" t="e">
        <f>VLOOKUP(A2910,'Details local delivery'!B:L,11,0)</f>
        <v>#N/A</v>
      </c>
      <c r="F2910" s="94">
        <f>SUMIFS('Details local delivery'!M:M,'Details local delivery'!G:G,'RECAP Delivery Plan '!A2910)</f>
        <v>0</v>
      </c>
      <c r="G2910" s="94" t="e">
        <f>VLOOKUP(A2910,'Details local delivery'!B:J,9,0)</f>
        <v>#N/A</v>
      </c>
      <c r="H2910" s="95">
        <f>SUMIFS('Details local delivery'!K:K,'Details local delivery'!G:G,'RECAP Delivery Plan '!A2910)</f>
        <v>0</v>
      </c>
      <c r="I2910" s="96">
        <f>SUMIFS('Details local delivery'!Y:Y,'Details local delivery'!B:B,A:A)</f>
        <v>0</v>
      </c>
      <c r="J2910" s="97" t="e">
        <f>AVERAGEIFS('Details local delivery'!W:W,'Details local delivery'!B:B,A2910)</f>
        <v>#DIV/0!</v>
      </c>
      <c r="K2910" s="96">
        <f>_xlfn.MAXIFS('Details local delivery'!Z:Z,'Details local delivery'!B:B,A2910)</f>
        <v>0</v>
      </c>
      <c r="L2910" s="96">
        <f>_xlfn.MAXIFS('Details local delivery'!AA:AA,'Details local delivery'!B:B,A2910)</f>
        <v>0</v>
      </c>
      <c r="M2910" s="96">
        <f>_xlfn.MAXIFS('Details local delivery'!AB:AB,'Details local delivery'!B:B,A2910)</f>
        <v>0</v>
      </c>
      <c r="N2910" s="104" t="e">
        <f t="shared" si="428"/>
        <v>#N/A</v>
      </c>
      <c r="O2910" s="104" t="e">
        <f t="shared" si="429"/>
        <v>#N/A</v>
      </c>
      <c r="P2910" s="99">
        <f t="shared" si="430"/>
        <v>0</v>
      </c>
      <c r="Q2910" s="100">
        <f t="shared" si="431"/>
        <v>0</v>
      </c>
      <c r="R2910" s="105" t="e">
        <f t="shared" si="432"/>
        <v>#DIV/0!</v>
      </c>
      <c r="S2910" s="101" t="e">
        <f t="shared" si="433"/>
        <v>#N/A</v>
      </c>
      <c r="T2910" s="102"/>
      <c r="U2910" s="107"/>
      <c r="V2910" s="5"/>
    </row>
    <row r="2911" spans="1:22" ht="15.6" hidden="1" x14ac:dyDescent="0.3">
      <c r="A2911" s="18"/>
      <c r="B2911" s="92" t="str">
        <f>+IFERROR(VLOOKUP(A2911,'Details local delivery'!B:C,2,0),"-")</f>
        <v>-</v>
      </c>
      <c r="C2911" s="93" t="str">
        <f t="shared" si="427"/>
        <v>-</v>
      </c>
      <c r="D2911" s="94" t="str">
        <f>+IFERROR(VLOOKUP(A2911,'Details local delivery'!B:E,4,0),"-")</f>
        <v>-</v>
      </c>
      <c r="E2911" s="94" t="e">
        <f>VLOOKUP(A2911,'Details local delivery'!B:L,11,0)</f>
        <v>#N/A</v>
      </c>
      <c r="F2911" s="94">
        <f>SUMIFS('Details local delivery'!M:M,'Details local delivery'!G:G,'RECAP Delivery Plan '!A2911)</f>
        <v>0</v>
      </c>
      <c r="G2911" s="94" t="e">
        <f>VLOOKUP(A2911,'Details local delivery'!B:J,9,0)</f>
        <v>#N/A</v>
      </c>
      <c r="H2911" s="95">
        <f>SUMIFS('Details local delivery'!K:K,'Details local delivery'!G:G,'RECAP Delivery Plan '!A2911)</f>
        <v>0</v>
      </c>
      <c r="I2911" s="96">
        <f>SUMIFS('Details local delivery'!Y:Y,'Details local delivery'!B:B,A:A)</f>
        <v>0</v>
      </c>
      <c r="J2911" s="97" t="e">
        <f>AVERAGEIFS('Details local delivery'!W:W,'Details local delivery'!B:B,A2911)</f>
        <v>#DIV/0!</v>
      </c>
      <c r="K2911" s="96">
        <f>_xlfn.MAXIFS('Details local delivery'!Z:Z,'Details local delivery'!B:B,A2911)</f>
        <v>0</v>
      </c>
      <c r="L2911" s="96">
        <f>_xlfn.MAXIFS('Details local delivery'!AA:AA,'Details local delivery'!B:B,A2911)</f>
        <v>0</v>
      </c>
      <c r="M2911" s="96">
        <f>_xlfn.MAXIFS('Details local delivery'!AB:AB,'Details local delivery'!B:B,A2911)</f>
        <v>0</v>
      </c>
      <c r="N2911" s="104" t="e">
        <f t="shared" si="428"/>
        <v>#N/A</v>
      </c>
      <c r="O2911" s="104" t="e">
        <f t="shared" si="429"/>
        <v>#N/A</v>
      </c>
      <c r="P2911" s="99">
        <f t="shared" si="430"/>
        <v>0</v>
      </c>
      <c r="Q2911" s="100">
        <f t="shared" si="431"/>
        <v>0</v>
      </c>
      <c r="R2911" s="105" t="e">
        <f t="shared" si="432"/>
        <v>#DIV/0!</v>
      </c>
      <c r="S2911" s="101" t="e">
        <f t="shared" si="433"/>
        <v>#N/A</v>
      </c>
      <c r="T2911" s="102"/>
      <c r="U2911" s="107"/>
      <c r="V2911" s="5"/>
    </row>
    <row r="2912" spans="1:22" ht="15.6" hidden="1" x14ac:dyDescent="0.3">
      <c r="A2912" s="18"/>
      <c r="B2912" s="92" t="str">
        <f>+IFERROR(VLOOKUP(A2912,'Details local delivery'!B:C,2,0),"-")</f>
        <v>-</v>
      </c>
      <c r="C2912" s="93" t="str">
        <f t="shared" si="427"/>
        <v>-</v>
      </c>
      <c r="D2912" s="94" t="str">
        <f>+IFERROR(VLOOKUP(A2912,'Details local delivery'!B:E,4,0),"-")</f>
        <v>-</v>
      </c>
      <c r="E2912" s="94" t="e">
        <f>VLOOKUP(A2912,'Details local delivery'!B:L,11,0)</f>
        <v>#N/A</v>
      </c>
      <c r="F2912" s="94">
        <f>SUMIFS('Details local delivery'!M:M,'Details local delivery'!G:G,'RECAP Delivery Plan '!A2912)</f>
        <v>0</v>
      </c>
      <c r="G2912" s="94" t="e">
        <f>VLOOKUP(A2912,'Details local delivery'!B:J,9,0)</f>
        <v>#N/A</v>
      </c>
      <c r="H2912" s="95">
        <f>SUMIFS('Details local delivery'!K:K,'Details local delivery'!G:G,'RECAP Delivery Plan '!A2912)</f>
        <v>0</v>
      </c>
      <c r="I2912" s="96">
        <f>SUMIFS('Details local delivery'!Y:Y,'Details local delivery'!B:B,A:A)</f>
        <v>0</v>
      </c>
      <c r="J2912" s="97" t="e">
        <f>AVERAGEIFS('Details local delivery'!W:W,'Details local delivery'!B:B,A2912)</f>
        <v>#DIV/0!</v>
      </c>
      <c r="K2912" s="96">
        <f>_xlfn.MAXIFS('Details local delivery'!Z:Z,'Details local delivery'!B:B,A2912)</f>
        <v>0</v>
      </c>
      <c r="L2912" s="96">
        <f>_xlfn.MAXIFS('Details local delivery'!AA:AA,'Details local delivery'!B:B,A2912)</f>
        <v>0</v>
      </c>
      <c r="M2912" s="96">
        <f>_xlfn.MAXIFS('Details local delivery'!AB:AB,'Details local delivery'!B:B,A2912)</f>
        <v>0</v>
      </c>
      <c r="N2912" s="104" t="e">
        <f t="shared" si="428"/>
        <v>#N/A</v>
      </c>
      <c r="O2912" s="104" t="e">
        <f t="shared" si="429"/>
        <v>#N/A</v>
      </c>
      <c r="P2912" s="99">
        <f t="shared" si="430"/>
        <v>0</v>
      </c>
      <c r="Q2912" s="100">
        <f t="shared" si="431"/>
        <v>0</v>
      </c>
      <c r="R2912" s="105" t="e">
        <f t="shared" si="432"/>
        <v>#DIV/0!</v>
      </c>
      <c r="S2912" s="101" t="e">
        <f t="shared" si="433"/>
        <v>#N/A</v>
      </c>
      <c r="T2912" s="102"/>
      <c r="U2912" s="107"/>
      <c r="V2912" s="5"/>
    </row>
    <row r="2913" spans="1:22" ht="15.6" hidden="1" x14ac:dyDescent="0.3">
      <c r="A2913" s="18"/>
      <c r="B2913" s="92" t="str">
        <f>+IFERROR(VLOOKUP(A2913,'Details local delivery'!B:C,2,0),"-")</f>
        <v>-</v>
      </c>
      <c r="C2913" s="93" t="str">
        <f t="shared" si="427"/>
        <v>-</v>
      </c>
      <c r="D2913" s="94" t="str">
        <f>+IFERROR(VLOOKUP(A2913,'Details local delivery'!B:E,4,0),"-")</f>
        <v>-</v>
      </c>
      <c r="E2913" s="94" t="e">
        <f>VLOOKUP(A2913,'Details local delivery'!B:L,11,0)</f>
        <v>#N/A</v>
      </c>
      <c r="F2913" s="94">
        <f>SUMIFS('Details local delivery'!M:M,'Details local delivery'!G:G,'RECAP Delivery Plan '!A2913)</f>
        <v>0</v>
      </c>
      <c r="G2913" s="94" t="e">
        <f>VLOOKUP(A2913,'Details local delivery'!B:J,9,0)</f>
        <v>#N/A</v>
      </c>
      <c r="H2913" s="95">
        <f>SUMIFS('Details local delivery'!K:K,'Details local delivery'!G:G,'RECAP Delivery Plan '!A2913)</f>
        <v>0</v>
      </c>
      <c r="I2913" s="96">
        <f>SUMIFS('Details local delivery'!Y:Y,'Details local delivery'!B:B,A:A)</f>
        <v>0</v>
      </c>
      <c r="J2913" s="97" t="e">
        <f>AVERAGEIFS('Details local delivery'!W:W,'Details local delivery'!B:B,A2913)</f>
        <v>#DIV/0!</v>
      </c>
      <c r="K2913" s="96">
        <f>_xlfn.MAXIFS('Details local delivery'!Z:Z,'Details local delivery'!B:B,A2913)</f>
        <v>0</v>
      </c>
      <c r="L2913" s="96">
        <f>_xlfn.MAXIFS('Details local delivery'!AA:AA,'Details local delivery'!B:B,A2913)</f>
        <v>0</v>
      </c>
      <c r="M2913" s="96">
        <f>_xlfn.MAXIFS('Details local delivery'!AB:AB,'Details local delivery'!B:B,A2913)</f>
        <v>0</v>
      </c>
      <c r="N2913" s="104" t="e">
        <f t="shared" si="428"/>
        <v>#N/A</v>
      </c>
      <c r="O2913" s="104" t="e">
        <f t="shared" si="429"/>
        <v>#N/A</v>
      </c>
      <c r="P2913" s="99">
        <f t="shared" si="430"/>
        <v>0</v>
      </c>
      <c r="Q2913" s="100">
        <f t="shared" si="431"/>
        <v>0</v>
      </c>
      <c r="R2913" s="105" t="e">
        <f t="shared" si="432"/>
        <v>#DIV/0!</v>
      </c>
      <c r="S2913" s="101" t="e">
        <f t="shared" si="433"/>
        <v>#N/A</v>
      </c>
      <c r="T2913" s="102"/>
      <c r="U2913" s="107"/>
      <c r="V2913" s="5"/>
    </row>
    <row r="2914" spans="1:22" ht="15.6" hidden="1" x14ac:dyDescent="0.3">
      <c r="A2914" s="18"/>
      <c r="B2914" s="92" t="str">
        <f>+IFERROR(VLOOKUP(A2914,'Details local delivery'!B:C,2,0),"-")</f>
        <v>-</v>
      </c>
      <c r="C2914" s="93" t="str">
        <f t="shared" si="427"/>
        <v>-</v>
      </c>
      <c r="D2914" s="94" t="str">
        <f>+IFERROR(VLOOKUP(A2914,'Details local delivery'!B:E,4,0),"-")</f>
        <v>-</v>
      </c>
      <c r="E2914" s="94" t="e">
        <f>VLOOKUP(A2914,'Details local delivery'!B:L,11,0)</f>
        <v>#N/A</v>
      </c>
      <c r="F2914" s="94">
        <f>SUMIFS('Details local delivery'!M:M,'Details local delivery'!G:G,'RECAP Delivery Plan '!A2914)</f>
        <v>0</v>
      </c>
      <c r="G2914" s="94" t="e">
        <f>VLOOKUP(A2914,'Details local delivery'!B:J,9,0)</f>
        <v>#N/A</v>
      </c>
      <c r="H2914" s="95">
        <f>SUMIFS('Details local delivery'!K:K,'Details local delivery'!G:G,'RECAP Delivery Plan '!A2914)</f>
        <v>0</v>
      </c>
      <c r="I2914" s="96">
        <f>SUMIFS('Details local delivery'!Y:Y,'Details local delivery'!B:B,A:A)</f>
        <v>0</v>
      </c>
      <c r="J2914" s="97" t="e">
        <f>AVERAGEIFS('Details local delivery'!W:W,'Details local delivery'!B:B,A2914)</f>
        <v>#DIV/0!</v>
      </c>
      <c r="K2914" s="96">
        <f>_xlfn.MAXIFS('Details local delivery'!Z:Z,'Details local delivery'!B:B,A2914)</f>
        <v>0</v>
      </c>
      <c r="L2914" s="96">
        <f>_xlfn.MAXIFS('Details local delivery'!AA:AA,'Details local delivery'!B:B,A2914)</f>
        <v>0</v>
      </c>
      <c r="M2914" s="96">
        <f>_xlfn.MAXIFS('Details local delivery'!AB:AB,'Details local delivery'!B:B,A2914)</f>
        <v>0</v>
      </c>
      <c r="N2914" s="104" t="e">
        <f t="shared" si="428"/>
        <v>#N/A</v>
      </c>
      <c r="O2914" s="104" t="e">
        <f t="shared" si="429"/>
        <v>#N/A</v>
      </c>
      <c r="P2914" s="99">
        <f t="shared" si="430"/>
        <v>0</v>
      </c>
      <c r="Q2914" s="100">
        <f t="shared" si="431"/>
        <v>0</v>
      </c>
      <c r="R2914" s="105" t="e">
        <f t="shared" si="432"/>
        <v>#DIV/0!</v>
      </c>
      <c r="S2914" s="101" t="e">
        <f t="shared" si="433"/>
        <v>#N/A</v>
      </c>
      <c r="T2914" s="102"/>
      <c r="U2914" s="107"/>
      <c r="V2914" s="5"/>
    </row>
    <row r="2915" spans="1:22" ht="15.6" hidden="1" x14ac:dyDescent="0.3">
      <c r="A2915" s="18"/>
      <c r="B2915" s="92" t="str">
        <f>+IFERROR(VLOOKUP(A2915,'Details local delivery'!B:C,2,0),"-")</f>
        <v>-</v>
      </c>
      <c r="C2915" s="93" t="str">
        <f t="shared" si="427"/>
        <v>-</v>
      </c>
      <c r="D2915" s="94" t="str">
        <f>+IFERROR(VLOOKUP(A2915,'Details local delivery'!B:E,4,0),"-")</f>
        <v>-</v>
      </c>
      <c r="E2915" s="94" t="e">
        <f>VLOOKUP(A2915,'Details local delivery'!B:L,11,0)</f>
        <v>#N/A</v>
      </c>
      <c r="F2915" s="94">
        <f>SUMIFS('Details local delivery'!M:M,'Details local delivery'!G:G,'RECAP Delivery Plan '!A2915)</f>
        <v>0</v>
      </c>
      <c r="G2915" s="94" t="e">
        <f>VLOOKUP(A2915,'Details local delivery'!B:J,9,0)</f>
        <v>#N/A</v>
      </c>
      <c r="H2915" s="95">
        <f>SUMIFS('Details local delivery'!K:K,'Details local delivery'!G:G,'RECAP Delivery Plan '!A2915)</f>
        <v>0</v>
      </c>
      <c r="I2915" s="96">
        <f>SUMIFS('Details local delivery'!Y:Y,'Details local delivery'!B:B,A:A)</f>
        <v>0</v>
      </c>
      <c r="J2915" s="97" t="e">
        <f>AVERAGEIFS('Details local delivery'!W:W,'Details local delivery'!B:B,A2915)</f>
        <v>#DIV/0!</v>
      </c>
      <c r="K2915" s="96">
        <f>_xlfn.MAXIFS('Details local delivery'!Z:Z,'Details local delivery'!B:B,A2915)</f>
        <v>0</v>
      </c>
      <c r="L2915" s="96">
        <f>_xlfn.MAXIFS('Details local delivery'!AA:AA,'Details local delivery'!B:B,A2915)</f>
        <v>0</v>
      </c>
      <c r="M2915" s="96">
        <f>_xlfn.MAXIFS('Details local delivery'!AB:AB,'Details local delivery'!B:B,A2915)</f>
        <v>0</v>
      </c>
      <c r="N2915" s="104" t="e">
        <f t="shared" si="428"/>
        <v>#N/A</v>
      </c>
      <c r="O2915" s="104" t="e">
        <f t="shared" si="429"/>
        <v>#N/A</v>
      </c>
      <c r="P2915" s="99">
        <f t="shared" si="430"/>
        <v>0</v>
      </c>
      <c r="Q2915" s="100">
        <f t="shared" si="431"/>
        <v>0</v>
      </c>
      <c r="R2915" s="105" t="e">
        <f t="shared" si="432"/>
        <v>#DIV/0!</v>
      </c>
      <c r="S2915" s="101" t="e">
        <f t="shared" si="433"/>
        <v>#N/A</v>
      </c>
      <c r="T2915" s="102"/>
      <c r="U2915" s="107"/>
      <c r="V2915" s="5"/>
    </row>
    <row r="2916" spans="1:22" ht="15.6" hidden="1" x14ac:dyDescent="0.3">
      <c r="A2916" s="18"/>
      <c r="B2916" s="92" t="str">
        <f>+IFERROR(VLOOKUP(A2916,'Details local delivery'!B:C,2,0),"-")</f>
        <v>-</v>
      </c>
      <c r="C2916" s="93" t="str">
        <f t="shared" si="427"/>
        <v>-</v>
      </c>
      <c r="D2916" s="94" t="str">
        <f>+IFERROR(VLOOKUP(A2916,'Details local delivery'!B:E,4,0),"-")</f>
        <v>-</v>
      </c>
      <c r="E2916" s="94" t="e">
        <f>VLOOKUP(A2916,'Details local delivery'!B:L,11,0)</f>
        <v>#N/A</v>
      </c>
      <c r="F2916" s="94">
        <f>SUMIFS('Details local delivery'!M:M,'Details local delivery'!G:G,'RECAP Delivery Plan '!A2916)</f>
        <v>0</v>
      </c>
      <c r="G2916" s="94" t="e">
        <f>VLOOKUP(A2916,'Details local delivery'!B:J,9,0)</f>
        <v>#N/A</v>
      </c>
      <c r="H2916" s="95">
        <f>SUMIFS('Details local delivery'!K:K,'Details local delivery'!G:G,'RECAP Delivery Plan '!A2916)</f>
        <v>0</v>
      </c>
      <c r="I2916" s="96">
        <f>SUMIFS('Details local delivery'!Y:Y,'Details local delivery'!B:B,A:A)</f>
        <v>0</v>
      </c>
      <c r="J2916" s="97" t="e">
        <f>AVERAGEIFS('Details local delivery'!W:W,'Details local delivery'!B:B,A2916)</f>
        <v>#DIV/0!</v>
      </c>
      <c r="K2916" s="96">
        <f>_xlfn.MAXIFS('Details local delivery'!Z:Z,'Details local delivery'!B:B,A2916)</f>
        <v>0</v>
      </c>
      <c r="L2916" s="96">
        <f>_xlfn.MAXIFS('Details local delivery'!AA:AA,'Details local delivery'!B:B,A2916)</f>
        <v>0</v>
      </c>
      <c r="M2916" s="96">
        <f>_xlfn.MAXIFS('Details local delivery'!AB:AB,'Details local delivery'!B:B,A2916)</f>
        <v>0</v>
      </c>
      <c r="N2916" s="104" t="e">
        <f t="shared" si="428"/>
        <v>#N/A</v>
      </c>
      <c r="O2916" s="104" t="e">
        <f t="shared" si="429"/>
        <v>#N/A</v>
      </c>
      <c r="P2916" s="99">
        <f t="shared" si="430"/>
        <v>0</v>
      </c>
      <c r="Q2916" s="100">
        <f t="shared" si="431"/>
        <v>0</v>
      </c>
      <c r="R2916" s="105" t="e">
        <f t="shared" si="432"/>
        <v>#DIV/0!</v>
      </c>
      <c r="S2916" s="101" t="e">
        <f t="shared" si="433"/>
        <v>#N/A</v>
      </c>
      <c r="T2916" s="102"/>
      <c r="U2916" s="107"/>
      <c r="V2916" s="5"/>
    </row>
    <row r="2917" spans="1:22" ht="15.6" hidden="1" x14ac:dyDescent="0.3">
      <c r="A2917" s="18"/>
      <c r="B2917" s="92" t="str">
        <f>+IFERROR(VLOOKUP(A2917,'Details local delivery'!B:C,2,0),"-")</f>
        <v>-</v>
      </c>
      <c r="C2917" s="93" t="str">
        <f t="shared" si="427"/>
        <v>-</v>
      </c>
      <c r="D2917" s="94" t="str">
        <f>+IFERROR(VLOOKUP(A2917,'Details local delivery'!B:E,4,0),"-")</f>
        <v>-</v>
      </c>
      <c r="E2917" s="94" t="e">
        <f>VLOOKUP(A2917,'Details local delivery'!B:L,11,0)</f>
        <v>#N/A</v>
      </c>
      <c r="F2917" s="94">
        <f>SUMIFS('Details local delivery'!M:M,'Details local delivery'!G:G,'RECAP Delivery Plan '!A2917)</f>
        <v>0</v>
      </c>
      <c r="G2917" s="94" t="e">
        <f>VLOOKUP(A2917,'Details local delivery'!B:J,9,0)</f>
        <v>#N/A</v>
      </c>
      <c r="H2917" s="95">
        <f>SUMIFS('Details local delivery'!K:K,'Details local delivery'!G:G,'RECAP Delivery Plan '!A2917)</f>
        <v>0</v>
      </c>
      <c r="I2917" s="96">
        <f>SUMIFS('Details local delivery'!Y:Y,'Details local delivery'!B:B,A:A)</f>
        <v>0</v>
      </c>
      <c r="J2917" s="97" t="e">
        <f>AVERAGEIFS('Details local delivery'!W:W,'Details local delivery'!B:B,A2917)</f>
        <v>#DIV/0!</v>
      </c>
      <c r="K2917" s="96">
        <f>_xlfn.MAXIFS('Details local delivery'!Z:Z,'Details local delivery'!B:B,A2917)</f>
        <v>0</v>
      </c>
      <c r="L2917" s="96">
        <f>_xlfn.MAXIFS('Details local delivery'!AA:AA,'Details local delivery'!B:B,A2917)</f>
        <v>0</v>
      </c>
      <c r="M2917" s="96">
        <f>_xlfn.MAXIFS('Details local delivery'!AB:AB,'Details local delivery'!B:B,A2917)</f>
        <v>0</v>
      </c>
      <c r="N2917" s="104" t="e">
        <f t="shared" si="428"/>
        <v>#N/A</v>
      </c>
      <c r="O2917" s="104" t="e">
        <f t="shared" si="429"/>
        <v>#N/A</v>
      </c>
      <c r="P2917" s="99">
        <f t="shared" si="430"/>
        <v>0</v>
      </c>
      <c r="Q2917" s="100">
        <f t="shared" si="431"/>
        <v>0</v>
      </c>
      <c r="R2917" s="105" t="e">
        <f t="shared" si="432"/>
        <v>#DIV/0!</v>
      </c>
      <c r="S2917" s="101" t="e">
        <f t="shared" si="433"/>
        <v>#N/A</v>
      </c>
      <c r="T2917" s="102"/>
      <c r="U2917" s="107"/>
      <c r="V2917" s="5"/>
    </row>
    <row r="2918" spans="1:22" ht="15.6" hidden="1" x14ac:dyDescent="0.3">
      <c r="A2918" s="18"/>
      <c r="B2918" s="92" t="str">
        <f>+IFERROR(VLOOKUP(A2918,'Details local delivery'!B:C,2,0),"-")</f>
        <v>-</v>
      </c>
      <c r="C2918" s="93" t="str">
        <f t="shared" si="427"/>
        <v>-</v>
      </c>
      <c r="D2918" s="94" t="str">
        <f>+IFERROR(VLOOKUP(A2918,'Details local delivery'!B:E,4,0),"-")</f>
        <v>-</v>
      </c>
      <c r="E2918" s="94" t="e">
        <f>VLOOKUP(A2918,'Details local delivery'!B:L,11,0)</f>
        <v>#N/A</v>
      </c>
      <c r="F2918" s="94">
        <f>SUMIFS('Details local delivery'!M:M,'Details local delivery'!G:G,'RECAP Delivery Plan '!A2918)</f>
        <v>0</v>
      </c>
      <c r="G2918" s="94" t="e">
        <f>VLOOKUP(A2918,'Details local delivery'!B:J,9,0)</f>
        <v>#N/A</v>
      </c>
      <c r="H2918" s="95">
        <f>SUMIFS('Details local delivery'!K:K,'Details local delivery'!G:G,'RECAP Delivery Plan '!A2918)</f>
        <v>0</v>
      </c>
      <c r="I2918" s="96">
        <f>SUMIFS('Details local delivery'!Y:Y,'Details local delivery'!B:B,A:A)</f>
        <v>0</v>
      </c>
      <c r="J2918" s="97" t="e">
        <f>AVERAGEIFS('Details local delivery'!W:W,'Details local delivery'!B:B,A2918)</f>
        <v>#DIV/0!</v>
      </c>
      <c r="K2918" s="96">
        <f>_xlfn.MAXIFS('Details local delivery'!Z:Z,'Details local delivery'!B:B,A2918)</f>
        <v>0</v>
      </c>
      <c r="L2918" s="96">
        <f>_xlfn.MAXIFS('Details local delivery'!AA:AA,'Details local delivery'!B:B,A2918)</f>
        <v>0</v>
      </c>
      <c r="M2918" s="96">
        <f>_xlfn.MAXIFS('Details local delivery'!AB:AB,'Details local delivery'!B:B,A2918)</f>
        <v>0</v>
      </c>
      <c r="N2918" s="104" t="e">
        <f t="shared" si="428"/>
        <v>#N/A</v>
      </c>
      <c r="O2918" s="104" t="e">
        <f t="shared" si="429"/>
        <v>#N/A</v>
      </c>
      <c r="P2918" s="99">
        <f t="shared" si="430"/>
        <v>0</v>
      </c>
      <c r="Q2918" s="100">
        <f t="shared" si="431"/>
        <v>0</v>
      </c>
      <c r="R2918" s="105" t="e">
        <f t="shared" si="432"/>
        <v>#DIV/0!</v>
      </c>
      <c r="S2918" s="101" t="e">
        <f t="shared" si="433"/>
        <v>#N/A</v>
      </c>
      <c r="T2918" s="102"/>
      <c r="U2918" s="107"/>
      <c r="V2918" s="5"/>
    </row>
    <row r="2919" spans="1:22" ht="15.6" hidden="1" x14ac:dyDescent="0.3">
      <c r="A2919" s="18"/>
      <c r="B2919" s="92" t="str">
        <f>+IFERROR(VLOOKUP(A2919,'Details local delivery'!B:C,2,0),"-")</f>
        <v>-</v>
      </c>
      <c r="C2919" s="93" t="str">
        <f t="shared" si="427"/>
        <v>-</v>
      </c>
      <c r="D2919" s="94" t="str">
        <f>+IFERROR(VLOOKUP(A2919,'Details local delivery'!B:E,4,0),"-")</f>
        <v>-</v>
      </c>
      <c r="E2919" s="94" t="e">
        <f>VLOOKUP(A2919,'Details local delivery'!B:L,11,0)</f>
        <v>#N/A</v>
      </c>
      <c r="F2919" s="94">
        <f>SUMIFS('Details local delivery'!M:M,'Details local delivery'!G:G,'RECAP Delivery Plan '!A2919)</f>
        <v>0</v>
      </c>
      <c r="G2919" s="94" t="e">
        <f>VLOOKUP(A2919,'Details local delivery'!B:J,9,0)</f>
        <v>#N/A</v>
      </c>
      <c r="H2919" s="95">
        <f>SUMIFS('Details local delivery'!K:K,'Details local delivery'!G:G,'RECAP Delivery Plan '!A2919)</f>
        <v>0</v>
      </c>
      <c r="I2919" s="96">
        <f>SUMIFS('Details local delivery'!Y:Y,'Details local delivery'!B:B,A:A)</f>
        <v>0</v>
      </c>
      <c r="J2919" s="97" t="e">
        <f>AVERAGEIFS('Details local delivery'!W:W,'Details local delivery'!B:B,A2919)</f>
        <v>#DIV/0!</v>
      </c>
      <c r="K2919" s="96">
        <f>_xlfn.MAXIFS('Details local delivery'!Z:Z,'Details local delivery'!B:B,A2919)</f>
        <v>0</v>
      </c>
      <c r="L2919" s="96">
        <f>_xlfn.MAXIFS('Details local delivery'!AA:AA,'Details local delivery'!B:B,A2919)</f>
        <v>0</v>
      </c>
      <c r="M2919" s="96">
        <f>_xlfn.MAXIFS('Details local delivery'!AB:AB,'Details local delivery'!B:B,A2919)</f>
        <v>0</v>
      </c>
      <c r="N2919" s="104" t="e">
        <f t="shared" si="428"/>
        <v>#N/A</v>
      </c>
      <c r="O2919" s="104" t="e">
        <f t="shared" si="429"/>
        <v>#N/A</v>
      </c>
      <c r="P2919" s="99">
        <f t="shared" si="430"/>
        <v>0</v>
      </c>
      <c r="Q2919" s="100">
        <f t="shared" si="431"/>
        <v>0</v>
      </c>
      <c r="R2919" s="105" t="e">
        <f t="shared" si="432"/>
        <v>#DIV/0!</v>
      </c>
      <c r="S2919" s="101" t="e">
        <f t="shared" si="433"/>
        <v>#N/A</v>
      </c>
      <c r="T2919" s="102"/>
      <c r="U2919" s="107"/>
      <c r="V2919" s="5"/>
    </row>
    <row r="2920" spans="1:22" ht="15.6" hidden="1" x14ac:dyDescent="0.3">
      <c r="A2920" s="18"/>
      <c r="B2920" s="92" t="str">
        <f>+IFERROR(VLOOKUP(A2920,'Details local delivery'!B:C,2,0),"-")</f>
        <v>-</v>
      </c>
      <c r="C2920" s="93" t="str">
        <f t="shared" si="427"/>
        <v>-</v>
      </c>
      <c r="D2920" s="94" t="str">
        <f>+IFERROR(VLOOKUP(A2920,'Details local delivery'!B:E,4,0),"-")</f>
        <v>-</v>
      </c>
      <c r="E2920" s="94" t="e">
        <f>VLOOKUP(A2920,'Details local delivery'!B:L,11,0)</f>
        <v>#N/A</v>
      </c>
      <c r="F2920" s="94">
        <f>SUMIFS('Details local delivery'!M:M,'Details local delivery'!G:G,'RECAP Delivery Plan '!A2920)</f>
        <v>0</v>
      </c>
      <c r="G2920" s="94" t="e">
        <f>VLOOKUP(A2920,'Details local delivery'!B:J,9,0)</f>
        <v>#N/A</v>
      </c>
      <c r="H2920" s="95">
        <f>SUMIFS('Details local delivery'!K:K,'Details local delivery'!G:G,'RECAP Delivery Plan '!A2920)</f>
        <v>0</v>
      </c>
      <c r="I2920" s="96">
        <f>SUMIFS('Details local delivery'!Y:Y,'Details local delivery'!B:B,A:A)</f>
        <v>0</v>
      </c>
      <c r="J2920" s="97" t="e">
        <f>AVERAGEIFS('Details local delivery'!W:W,'Details local delivery'!B:B,A2920)</f>
        <v>#DIV/0!</v>
      </c>
      <c r="K2920" s="96">
        <f>_xlfn.MAXIFS('Details local delivery'!Z:Z,'Details local delivery'!B:B,A2920)</f>
        <v>0</v>
      </c>
      <c r="L2920" s="96">
        <f>_xlfn.MAXIFS('Details local delivery'!AA:AA,'Details local delivery'!B:B,A2920)</f>
        <v>0</v>
      </c>
      <c r="M2920" s="96">
        <f>_xlfn.MAXIFS('Details local delivery'!AB:AB,'Details local delivery'!B:B,A2920)</f>
        <v>0</v>
      </c>
      <c r="N2920" s="104" t="e">
        <f t="shared" si="428"/>
        <v>#N/A</v>
      </c>
      <c r="O2920" s="104" t="e">
        <f t="shared" si="429"/>
        <v>#N/A</v>
      </c>
      <c r="P2920" s="99">
        <f t="shared" si="430"/>
        <v>0</v>
      </c>
      <c r="Q2920" s="100">
        <f t="shared" si="431"/>
        <v>0</v>
      </c>
      <c r="R2920" s="105" t="e">
        <f t="shared" si="432"/>
        <v>#DIV/0!</v>
      </c>
      <c r="S2920" s="101" t="e">
        <f t="shared" si="433"/>
        <v>#N/A</v>
      </c>
      <c r="T2920" s="102"/>
      <c r="U2920" s="107"/>
      <c r="V2920" s="5"/>
    </row>
    <row r="2921" spans="1:22" ht="15.6" hidden="1" x14ac:dyDescent="0.3">
      <c r="A2921" s="18"/>
      <c r="B2921" s="92" t="str">
        <f>+IFERROR(VLOOKUP(A2921,'Details local delivery'!B:C,2,0),"-")</f>
        <v>-</v>
      </c>
      <c r="C2921" s="93" t="str">
        <f t="shared" si="427"/>
        <v>-</v>
      </c>
      <c r="D2921" s="94" t="str">
        <f>+IFERROR(VLOOKUP(A2921,'Details local delivery'!B:E,4,0),"-")</f>
        <v>-</v>
      </c>
      <c r="E2921" s="94" t="e">
        <f>VLOOKUP(A2921,'Details local delivery'!B:L,11,0)</f>
        <v>#N/A</v>
      </c>
      <c r="F2921" s="94">
        <f>SUMIFS('Details local delivery'!M:M,'Details local delivery'!G:G,'RECAP Delivery Plan '!A2921)</f>
        <v>0</v>
      </c>
      <c r="G2921" s="94" t="e">
        <f>VLOOKUP(A2921,'Details local delivery'!B:J,9,0)</f>
        <v>#N/A</v>
      </c>
      <c r="H2921" s="95">
        <f>SUMIFS('Details local delivery'!K:K,'Details local delivery'!G:G,'RECAP Delivery Plan '!A2921)</f>
        <v>0</v>
      </c>
      <c r="I2921" s="96">
        <f>SUMIFS('Details local delivery'!Y:Y,'Details local delivery'!B:B,A:A)</f>
        <v>0</v>
      </c>
      <c r="J2921" s="97" t="e">
        <f>AVERAGEIFS('Details local delivery'!W:W,'Details local delivery'!B:B,A2921)</f>
        <v>#DIV/0!</v>
      </c>
      <c r="K2921" s="96">
        <f>_xlfn.MAXIFS('Details local delivery'!Z:Z,'Details local delivery'!B:B,A2921)</f>
        <v>0</v>
      </c>
      <c r="L2921" s="96">
        <f>_xlfn.MAXIFS('Details local delivery'!AA:AA,'Details local delivery'!B:B,A2921)</f>
        <v>0</v>
      </c>
      <c r="M2921" s="96">
        <f>_xlfn.MAXIFS('Details local delivery'!AB:AB,'Details local delivery'!B:B,A2921)</f>
        <v>0</v>
      </c>
      <c r="N2921" s="104" t="e">
        <f t="shared" si="428"/>
        <v>#N/A</v>
      </c>
      <c r="O2921" s="104" t="e">
        <f t="shared" si="429"/>
        <v>#N/A</v>
      </c>
      <c r="P2921" s="99">
        <f t="shared" si="430"/>
        <v>0</v>
      </c>
      <c r="Q2921" s="100">
        <f t="shared" si="431"/>
        <v>0</v>
      </c>
      <c r="R2921" s="105" t="e">
        <f t="shared" si="432"/>
        <v>#DIV/0!</v>
      </c>
      <c r="S2921" s="101" t="e">
        <f t="shared" si="433"/>
        <v>#N/A</v>
      </c>
      <c r="T2921" s="102"/>
      <c r="U2921" s="107"/>
      <c r="V2921" s="5"/>
    </row>
    <row r="2922" spans="1:22" ht="15.6" hidden="1" x14ac:dyDescent="0.3">
      <c r="A2922" s="18"/>
      <c r="B2922" s="92" t="str">
        <f>+IFERROR(VLOOKUP(A2922,'Details local delivery'!B:C,2,0),"-")</f>
        <v>-</v>
      </c>
      <c r="C2922" s="93" t="str">
        <f t="shared" si="427"/>
        <v>-</v>
      </c>
      <c r="D2922" s="94" t="str">
        <f>+IFERROR(VLOOKUP(A2922,'Details local delivery'!B:E,4,0),"-")</f>
        <v>-</v>
      </c>
      <c r="E2922" s="94" t="e">
        <f>VLOOKUP(A2922,'Details local delivery'!B:L,11,0)</f>
        <v>#N/A</v>
      </c>
      <c r="F2922" s="94">
        <f>SUMIFS('Details local delivery'!M:M,'Details local delivery'!G:G,'RECAP Delivery Plan '!A2922)</f>
        <v>0</v>
      </c>
      <c r="G2922" s="94" t="e">
        <f>VLOOKUP(A2922,'Details local delivery'!B:J,9,0)</f>
        <v>#N/A</v>
      </c>
      <c r="H2922" s="95">
        <f>SUMIFS('Details local delivery'!K:K,'Details local delivery'!G:G,'RECAP Delivery Plan '!A2922)</f>
        <v>0</v>
      </c>
      <c r="I2922" s="96">
        <f>SUMIFS('Details local delivery'!Y:Y,'Details local delivery'!B:B,A:A)</f>
        <v>0</v>
      </c>
      <c r="J2922" s="97" t="e">
        <f>AVERAGEIFS('Details local delivery'!W:W,'Details local delivery'!B:B,A2922)</f>
        <v>#DIV/0!</v>
      </c>
      <c r="K2922" s="96">
        <f>_xlfn.MAXIFS('Details local delivery'!Z:Z,'Details local delivery'!B:B,A2922)</f>
        <v>0</v>
      </c>
      <c r="L2922" s="96">
        <f>_xlfn.MAXIFS('Details local delivery'!AA:AA,'Details local delivery'!B:B,A2922)</f>
        <v>0</v>
      </c>
      <c r="M2922" s="96">
        <f>_xlfn.MAXIFS('Details local delivery'!AB:AB,'Details local delivery'!B:B,A2922)</f>
        <v>0</v>
      </c>
      <c r="N2922" s="104" t="e">
        <f t="shared" si="428"/>
        <v>#N/A</v>
      </c>
      <c r="O2922" s="104" t="e">
        <f t="shared" si="429"/>
        <v>#N/A</v>
      </c>
      <c r="P2922" s="99">
        <f t="shared" si="430"/>
        <v>0</v>
      </c>
      <c r="Q2922" s="100">
        <f t="shared" si="431"/>
        <v>0</v>
      </c>
      <c r="R2922" s="105" t="e">
        <f t="shared" si="432"/>
        <v>#DIV/0!</v>
      </c>
      <c r="S2922" s="101" t="e">
        <f t="shared" si="433"/>
        <v>#N/A</v>
      </c>
      <c r="T2922" s="102"/>
      <c r="U2922" s="107"/>
      <c r="V2922" s="5"/>
    </row>
    <row r="2923" spans="1:22" ht="15.6" hidden="1" x14ac:dyDescent="0.3">
      <c r="A2923" s="18"/>
      <c r="B2923" s="92" t="str">
        <f>+IFERROR(VLOOKUP(A2923,'Details local delivery'!B:C,2,0),"-")</f>
        <v>-</v>
      </c>
      <c r="C2923" s="93" t="str">
        <f t="shared" si="427"/>
        <v>-</v>
      </c>
      <c r="D2923" s="94" t="str">
        <f>+IFERROR(VLOOKUP(A2923,'Details local delivery'!B:E,4,0),"-")</f>
        <v>-</v>
      </c>
      <c r="E2923" s="94" t="e">
        <f>VLOOKUP(A2923,'Details local delivery'!B:L,11,0)</f>
        <v>#N/A</v>
      </c>
      <c r="F2923" s="94">
        <f>SUMIFS('Details local delivery'!M:M,'Details local delivery'!G:G,'RECAP Delivery Plan '!A2923)</f>
        <v>0</v>
      </c>
      <c r="G2923" s="94" t="e">
        <f>VLOOKUP(A2923,'Details local delivery'!B:J,9,0)</f>
        <v>#N/A</v>
      </c>
      <c r="H2923" s="95">
        <f>SUMIFS('Details local delivery'!K:K,'Details local delivery'!G:G,'RECAP Delivery Plan '!A2923)</f>
        <v>0</v>
      </c>
      <c r="I2923" s="96">
        <f>SUMIFS('Details local delivery'!Y:Y,'Details local delivery'!B:B,A:A)</f>
        <v>0</v>
      </c>
      <c r="J2923" s="97" t="e">
        <f>AVERAGEIFS('Details local delivery'!W:W,'Details local delivery'!B:B,A2923)</f>
        <v>#DIV/0!</v>
      </c>
      <c r="K2923" s="96">
        <f>_xlfn.MAXIFS('Details local delivery'!Z:Z,'Details local delivery'!B:B,A2923)</f>
        <v>0</v>
      </c>
      <c r="L2923" s="96">
        <f>_xlfn.MAXIFS('Details local delivery'!AA:AA,'Details local delivery'!B:B,A2923)</f>
        <v>0</v>
      </c>
      <c r="M2923" s="96">
        <f>_xlfn.MAXIFS('Details local delivery'!AB:AB,'Details local delivery'!B:B,A2923)</f>
        <v>0</v>
      </c>
      <c r="N2923" s="104" t="e">
        <f t="shared" si="428"/>
        <v>#N/A</v>
      </c>
      <c r="O2923" s="104" t="e">
        <f t="shared" si="429"/>
        <v>#N/A</v>
      </c>
      <c r="P2923" s="99">
        <f t="shared" si="430"/>
        <v>0</v>
      </c>
      <c r="Q2923" s="100">
        <f t="shared" si="431"/>
        <v>0</v>
      </c>
      <c r="R2923" s="105" t="e">
        <f t="shared" si="432"/>
        <v>#DIV/0!</v>
      </c>
      <c r="S2923" s="101" t="e">
        <f t="shared" si="433"/>
        <v>#N/A</v>
      </c>
      <c r="T2923" s="102"/>
      <c r="U2923" s="107"/>
      <c r="V2923" s="5"/>
    </row>
    <row r="2924" spans="1:22" ht="15.6" hidden="1" x14ac:dyDescent="0.3">
      <c r="A2924" s="18"/>
      <c r="B2924" s="92" t="str">
        <f>+IFERROR(VLOOKUP(A2924,'Details local delivery'!B:C,2,0),"-")</f>
        <v>-</v>
      </c>
      <c r="C2924" s="93" t="str">
        <f t="shared" si="427"/>
        <v>-</v>
      </c>
      <c r="D2924" s="94" t="str">
        <f>+IFERROR(VLOOKUP(A2924,'Details local delivery'!B:E,4,0),"-")</f>
        <v>-</v>
      </c>
      <c r="E2924" s="94" t="e">
        <f>VLOOKUP(A2924,'Details local delivery'!B:L,11,0)</f>
        <v>#N/A</v>
      </c>
      <c r="F2924" s="94">
        <f>SUMIFS('Details local delivery'!M:M,'Details local delivery'!G:G,'RECAP Delivery Plan '!A2924)</f>
        <v>0</v>
      </c>
      <c r="G2924" s="94" t="e">
        <f>VLOOKUP(A2924,'Details local delivery'!B:J,9,0)</f>
        <v>#N/A</v>
      </c>
      <c r="H2924" s="95">
        <f>SUMIFS('Details local delivery'!K:K,'Details local delivery'!G:G,'RECAP Delivery Plan '!A2924)</f>
        <v>0</v>
      </c>
      <c r="I2924" s="96">
        <f>SUMIFS('Details local delivery'!Y:Y,'Details local delivery'!B:B,A:A)</f>
        <v>0</v>
      </c>
      <c r="J2924" s="97" t="e">
        <f>AVERAGEIFS('Details local delivery'!W:W,'Details local delivery'!B:B,A2924)</f>
        <v>#DIV/0!</v>
      </c>
      <c r="K2924" s="96">
        <f>_xlfn.MAXIFS('Details local delivery'!Z:Z,'Details local delivery'!B:B,A2924)</f>
        <v>0</v>
      </c>
      <c r="L2924" s="96">
        <f>_xlfn.MAXIFS('Details local delivery'!AA:AA,'Details local delivery'!B:B,A2924)</f>
        <v>0</v>
      </c>
      <c r="M2924" s="96">
        <f>_xlfn.MAXIFS('Details local delivery'!AB:AB,'Details local delivery'!B:B,A2924)</f>
        <v>0</v>
      </c>
      <c r="N2924" s="104" t="e">
        <f t="shared" si="428"/>
        <v>#N/A</v>
      </c>
      <c r="O2924" s="104" t="e">
        <f t="shared" si="429"/>
        <v>#N/A</v>
      </c>
      <c r="P2924" s="99">
        <f t="shared" si="430"/>
        <v>0</v>
      </c>
      <c r="Q2924" s="100">
        <f t="shared" si="431"/>
        <v>0</v>
      </c>
      <c r="R2924" s="105" t="e">
        <f t="shared" si="432"/>
        <v>#DIV/0!</v>
      </c>
      <c r="S2924" s="101" t="e">
        <f t="shared" si="433"/>
        <v>#N/A</v>
      </c>
      <c r="T2924" s="102"/>
      <c r="U2924" s="107"/>
      <c r="V2924" s="5"/>
    </row>
    <row r="2925" spans="1:22" ht="15.6" hidden="1" x14ac:dyDescent="0.3">
      <c r="A2925" s="18"/>
      <c r="B2925" s="92" t="str">
        <f>+IFERROR(VLOOKUP(A2925,'Details local delivery'!B:C,2,0),"-")</f>
        <v>-</v>
      </c>
      <c r="C2925" s="93" t="str">
        <f t="shared" si="427"/>
        <v>-</v>
      </c>
      <c r="D2925" s="94" t="str">
        <f>+IFERROR(VLOOKUP(A2925,'Details local delivery'!B:E,4,0),"-")</f>
        <v>-</v>
      </c>
      <c r="E2925" s="94" t="e">
        <f>VLOOKUP(A2925,'Details local delivery'!B:L,11,0)</f>
        <v>#N/A</v>
      </c>
      <c r="F2925" s="94">
        <f>SUMIFS('Details local delivery'!M:M,'Details local delivery'!G:G,'RECAP Delivery Plan '!A2925)</f>
        <v>0</v>
      </c>
      <c r="G2925" s="94" t="e">
        <f>VLOOKUP(A2925,'Details local delivery'!B:J,9,0)</f>
        <v>#N/A</v>
      </c>
      <c r="H2925" s="95">
        <f>SUMIFS('Details local delivery'!K:K,'Details local delivery'!G:G,'RECAP Delivery Plan '!A2925)</f>
        <v>0</v>
      </c>
      <c r="I2925" s="96">
        <f>SUMIFS('Details local delivery'!Y:Y,'Details local delivery'!B:B,A:A)</f>
        <v>0</v>
      </c>
      <c r="J2925" s="97" t="e">
        <f>AVERAGEIFS('Details local delivery'!W:W,'Details local delivery'!B:B,A2925)</f>
        <v>#DIV/0!</v>
      </c>
      <c r="K2925" s="96">
        <f>_xlfn.MAXIFS('Details local delivery'!Z:Z,'Details local delivery'!B:B,A2925)</f>
        <v>0</v>
      </c>
      <c r="L2925" s="96">
        <f>_xlfn.MAXIFS('Details local delivery'!AA:AA,'Details local delivery'!B:B,A2925)</f>
        <v>0</v>
      </c>
      <c r="M2925" s="96">
        <f>_xlfn.MAXIFS('Details local delivery'!AB:AB,'Details local delivery'!B:B,A2925)</f>
        <v>0</v>
      </c>
      <c r="N2925" s="104" t="e">
        <f t="shared" si="428"/>
        <v>#N/A</v>
      </c>
      <c r="O2925" s="104" t="e">
        <f t="shared" si="429"/>
        <v>#N/A</v>
      </c>
      <c r="P2925" s="99">
        <f t="shared" si="430"/>
        <v>0</v>
      </c>
      <c r="Q2925" s="100">
        <f t="shared" si="431"/>
        <v>0</v>
      </c>
      <c r="R2925" s="105" t="e">
        <f t="shared" si="432"/>
        <v>#DIV/0!</v>
      </c>
      <c r="S2925" s="101" t="e">
        <f t="shared" si="433"/>
        <v>#N/A</v>
      </c>
      <c r="T2925" s="102"/>
      <c r="U2925" s="107"/>
      <c r="V2925" s="5"/>
    </row>
    <row r="2926" spans="1:22" ht="15.6" hidden="1" x14ac:dyDescent="0.3">
      <c r="A2926" s="18"/>
      <c r="B2926" s="92" t="str">
        <f>+IFERROR(VLOOKUP(A2926,'Details local delivery'!B:C,2,0),"-")</f>
        <v>-</v>
      </c>
      <c r="C2926" s="93" t="str">
        <f t="shared" si="427"/>
        <v>-</v>
      </c>
      <c r="D2926" s="94" t="str">
        <f>+IFERROR(VLOOKUP(A2926,'Details local delivery'!B:E,4,0),"-")</f>
        <v>-</v>
      </c>
      <c r="E2926" s="94" t="e">
        <f>VLOOKUP(A2926,'Details local delivery'!B:L,11,0)</f>
        <v>#N/A</v>
      </c>
      <c r="F2926" s="94">
        <f>SUMIFS('Details local delivery'!M:M,'Details local delivery'!G:G,'RECAP Delivery Plan '!A2926)</f>
        <v>0</v>
      </c>
      <c r="G2926" s="94" t="e">
        <f>VLOOKUP(A2926,'Details local delivery'!B:J,9,0)</f>
        <v>#N/A</v>
      </c>
      <c r="H2926" s="95">
        <f>SUMIFS('Details local delivery'!K:K,'Details local delivery'!G:G,'RECAP Delivery Plan '!A2926)</f>
        <v>0</v>
      </c>
      <c r="I2926" s="96">
        <f>SUMIFS('Details local delivery'!Y:Y,'Details local delivery'!B:B,A:A)</f>
        <v>0</v>
      </c>
      <c r="J2926" s="97" t="e">
        <f>AVERAGEIFS('Details local delivery'!W:W,'Details local delivery'!B:B,A2926)</f>
        <v>#DIV/0!</v>
      </c>
      <c r="K2926" s="96">
        <f>_xlfn.MAXIFS('Details local delivery'!Z:Z,'Details local delivery'!B:B,A2926)</f>
        <v>0</v>
      </c>
      <c r="L2926" s="96">
        <f>_xlfn.MAXIFS('Details local delivery'!AA:AA,'Details local delivery'!B:B,A2926)</f>
        <v>0</v>
      </c>
      <c r="M2926" s="96">
        <f>_xlfn.MAXIFS('Details local delivery'!AB:AB,'Details local delivery'!B:B,A2926)</f>
        <v>0</v>
      </c>
      <c r="N2926" s="104" t="e">
        <f t="shared" si="428"/>
        <v>#N/A</v>
      </c>
      <c r="O2926" s="104" t="e">
        <f t="shared" si="429"/>
        <v>#N/A</v>
      </c>
      <c r="P2926" s="99">
        <f t="shared" si="430"/>
        <v>0</v>
      </c>
      <c r="Q2926" s="100">
        <f t="shared" si="431"/>
        <v>0</v>
      </c>
      <c r="R2926" s="105" t="e">
        <f t="shared" si="432"/>
        <v>#DIV/0!</v>
      </c>
      <c r="S2926" s="101" t="e">
        <f t="shared" si="433"/>
        <v>#N/A</v>
      </c>
      <c r="T2926" s="102"/>
      <c r="U2926" s="107"/>
      <c r="V2926" s="5"/>
    </row>
    <row r="2927" spans="1:22" ht="15.6" hidden="1" x14ac:dyDescent="0.3">
      <c r="A2927" s="18"/>
      <c r="B2927" s="92" t="str">
        <f>+IFERROR(VLOOKUP(A2927,'Details local delivery'!B:C,2,0),"-")</f>
        <v>-</v>
      </c>
      <c r="C2927" s="93" t="str">
        <f t="shared" si="427"/>
        <v>-</v>
      </c>
      <c r="D2927" s="94" t="str">
        <f>+IFERROR(VLOOKUP(A2927,'Details local delivery'!B:E,4,0),"-")</f>
        <v>-</v>
      </c>
      <c r="E2927" s="94" t="e">
        <f>VLOOKUP(A2927,'Details local delivery'!B:L,11,0)</f>
        <v>#N/A</v>
      </c>
      <c r="F2927" s="94">
        <f>SUMIFS('Details local delivery'!M:M,'Details local delivery'!G:G,'RECAP Delivery Plan '!A2927)</f>
        <v>0</v>
      </c>
      <c r="G2927" s="94" t="e">
        <f>VLOOKUP(A2927,'Details local delivery'!B:J,9,0)</f>
        <v>#N/A</v>
      </c>
      <c r="H2927" s="95">
        <f>SUMIFS('Details local delivery'!K:K,'Details local delivery'!G:G,'RECAP Delivery Plan '!A2927)</f>
        <v>0</v>
      </c>
      <c r="I2927" s="96">
        <f>SUMIFS('Details local delivery'!Y:Y,'Details local delivery'!B:B,A:A)</f>
        <v>0</v>
      </c>
      <c r="J2927" s="97" t="e">
        <f>AVERAGEIFS('Details local delivery'!W:W,'Details local delivery'!B:B,A2927)</f>
        <v>#DIV/0!</v>
      </c>
      <c r="K2927" s="96">
        <f>_xlfn.MAXIFS('Details local delivery'!Z:Z,'Details local delivery'!B:B,A2927)</f>
        <v>0</v>
      </c>
      <c r="L2927" s="96">
        <f>_xlfn.MAXIFS('Details local delivery'!AA:AA,'Details local delivery'!B:B,A2927)</f>
        <v>0</v>
      </c>
      <c r="M2927" s="96">
        <f>_xlfn.MAXIFS('Details local delivery'!AB:AB,'Details local delivery'!B:B,A2927)</f>
        <v>0</v>
      </c>
      <c r="N2927" s="104" t="e">
        <f t="shared" si="428"/>
        <v>#N/A</v>
      </c>
      <c r="O2927" s="104" t="e">
        <f t="shared" si="429"/>
        <v>#N/A</v>
      </c>
      <c r="P2927" s="99">
        <f t="shared" si="430"/>
        <v>0</v>
      </c>
      <c r="Q2927" s="100">
        <f t="shared" si="431"/>
        <v>0</v>
      </c>
      <c r="R2927" s="105" t="e">
        <f t="shared" si="432"/>
        <v>#DIV/0!</v>
      </c>
      <c r="S2927" s="101" t="e">
        <f t="shared" si="433"/>
        <v>#N/A</v>
      </c>
      <c r="T2927" s="102"/>
      <c r="U2927" s="107"/>
      <c r="V2927" s="5"/>
    </row>
    <row r="2928" spans="1:22" ht="15.6" hidden="1" x14ac:dyDescent="0.3">
      <c r="A2928" s="18"/>
      <c r="B2928" s="92" t="str">
        <f>+IFERROR(VLOOKUP(A2928,'Details local delivery'!B:C,2,0),"-")</f>
        <v>-</v>
      </c>
      <c r="C2928" s="93" t="str">
        <f t="shared" si="427"/>
        <v>-</v>
      </c>
      <c r="D2928" s="94" t="str">
        <f>+IFERROR(VLOOKUP(A2928,'Details local delivery'!B:E,4,0),"-")</f>
        <v>-</v>
      </c>
      <c r="E2928" s="94" t="e">
        <f>VLOOKUP(A2928,'Details local delivery'!B:L,11,0)</f>
        <v>#N/A</v>
      </c>
      <c r="F2928" s="94">
        <f>SUMIFS('Details local delivery'!M:M,'Details local delivery'!G:G,'RECAP Delivery Plan '!A2928)</f>
        <v>0</v>
      </c>
      <c r="G2928" s="94" t="e">
        <f>VLOOKUP(A2928,'Details local delivery'!B:J,9,0)</f>
        <v>#N/A</v>
      </c>
      <c r="H2928" s="95">
        <f>SUMIFS('Details local delivery'!K:K,'Details local delivery'!G:G,'RECAP Delivery Plan '!A2928)</f>
        <v>0</v>
      </c>
      <c r="I2928" s="96">
        <f>SUMIFS('Details local delivery'!Y:Y,'Details local delivery'!B:B,A:A)</f>
        <v>0</v>
      </c>
      <c r="J2928" s="97" t="e">
        <f>AVERAGEIFS('Details local delivery'!W:W,'Details local delivery'!B:B,A2928)</f>
        <v>#DIV/0!</v>
      </c>
      <c r="K2928" s="96">
        <f>_xlfn.MAXIFS('Details local delivery'!Z:Z,'Details local delivery'!B:B,A2928)</f>
        <v>0</v>
      </c>
      <c r="L2928" s="96">
        <f>_xlfn.MAXIFS('Details local delivery'!AA:AA,'Details local delivery'!B:B,A2928)</f>
        <v>0</v>
      </c>
      <c r="M2928" s="96">
        <f>_xlfn.MAXIFS('Details local delivery'!AB:AB,'Details local delivery'!B:B,A2928)</f>
        <v>0</v>
      </c>
      <c r="N2928" s="104" t="e">
        <f t="shared" si="428"/>
        <v>#N/A</v>
      </c>
      <c r="O2928" s="104" t="e">
        <f t="shared" si="429"/>
        <v>#N/A</v>
      </c>
      <c r="P2928" s="99">
        <f t="shared" si="430"/>
        <v>0</v>
      </c>
      <c r="Q2928" s="100">
        <f t="shared" si="431"/>
        <v>0</v>
      </c>
      <c r="R2928" s="105" t="e">
        <f t="shared" si="432"/>
        <v>#DIV/0!</v>
      </c>
      <c r="S2928" s="101" t="e">
        <f t="shared" si="433"/>
        <v>#N/A</v>
      </c>
      <c r="T2928" s="102"/>
      <c r="U2928" s="107"/>
      <c r="V2928" s="5"/>
    </row>
    <row r="2929" spans="1:22" ht="15.6" hidden="1" x14ac:dyDescent="0.3">
      <c r="A2929" s="18"/>
      <c r="B2929" s="92" t="str">
        <f>+IFERROR(VLOOKUP(A2929,'Details local delivery'!B:C,2,0),"-")</f>
        <v>-</v>
      </c>
      <c r="C2929" s="93" t="str">
        <f t="shared" si="427"/>
        <v>-</v>
      </c>
      <c r="D2929" s="94" t="str">
        <f>+IFERROR(VLOOKUP(A2929,'Details local delivery'!B:E,4,0),"-")</f>
        <v>-</v>
      </c>
      <c r="E2929" s="94" t="e">
        <f>VLOOKUP(A2929,'Details local delivery'!B:L,11,0)</f>
        <v>#N/A</v>
      </c>
      <c r="F2929" s="94">
        <f>SUMIFS('Details local delivery'!M:M,'Details local delivery'!G:G,'RECAP Delivery Plan '!A2929)</f>
        <v>0</v>
      </c>
      <c r="G2929" s="94" t="e">
        <f>VLOOKUP(A2929,'Details local delivery'!B:J,9,0)</f>
        <v>#N/A</v>
      </c>
      <c r="H2929" s="95">
        <f>SUMIFS('Details local delivery'!K:K,'Details local delivery'!G:G,'RECAP Delivery Plan '!A2929)</f>
        <v>0</v>
      </c>
      <c r="I2929" s="96">
        <f>SUMIFS('Details local delivery'!Y:Y,'Details local delivery'!B:B,A:A)</f>
        <v>0</v>
      </c>
      <c r="J2929" s="97" t="e">
        <f>AVERAGEIFS('Details local delivery'!W:W,'Details local delivery'!B:B,A2929)</f>
        <v>#DIV/0!</v>
      </c>
      <c r="K2929" s="96">
        <f>_xlfn.MAXIFS('Details local delivery'!Z:Z,'Details local delivery'!B:B,A2929)</f>
        <v>0</v>
      </c>
      <c r="L2929" s="96">
        <f>_xlfn.MAXIFS('Details local delivery'!AA:AA,'Details local delivery'!B:B,A2929)</f>
        <v>0</v>
      </c>
      <c r="M2929" s="96">
        <f>_xlfn.MAXIFS('Details local delivery'!AB:AB,'Details local delivery'!B:B,A2929)</f>
        <v>0</v>
      </c>
      <c r="N2929" s="104" t="e">
        <f t="shared" si="428"/>
        <v>#N/A</v>
      </c>
      <c r="O2929" s="104" t="e">
        <f t="shared" si="429"/>
        <v>#N/A</v>
      </c>
      <c r="P2929" s="99">
        <f t="shared" si="430"/>
        <v>0</v>
      </c>
      <c r="Q2929" s="100">
        <f t="shared" si="431"/>
        <v>0</v>
      </c>
      <c r="R2929" s="105" t="e">
        <f t="shared" si="432"/>
        <v>#DIV/0!</v>
      </c>
      <c r="S2929" s="101" t="e">
        <f t="shared" si="433"/>
        <v>#N/A</v>
      </c>
      <c r="T2929" s="102"/>
      <c r="U2929" s="107"/>
      <c r="V2929" s="5"/>
    </row>
    <row r="2930" spans="1:22" ht="15.6" hidden="1" x14ac:dyDescent="0.3">
      <c r="A2930" s="18"/>
      <c r="B2930" s="92" t="str">
        <f>+IFERROR(VLOOKUP(A2930,'Details local delivery'!B:C,2,0),"-")</f>
        <v>-</v>
      </c>
      <c r="C2930" s="93" t="str">
        <f t="shared" si="427"/>
        <v>-</v>
      </c>
      <c r="D2930" s="94" t="str">
        <f>+IFERROR(VLOOKUP(A2930,'Details local delivery'!B:E,4,0),"-")</f>
        <v>-</v>
      </c>
      <c r="E2930" s="94" t="e">
        <f>VLOOKUP(A2930,'Details local delivery'!B:L,11,0)</f>
        <v>#N/A</v>
      </c>
      <c r="F2930" s="94">
        <f>SUMIFS('Details local delivery'!M:M,'Details local delivery'!G:G,'RECAP Delivery Plan '!A2930)</f>
        <v>0</v>
      </c>
      <c r="G2930" s="94" t="e">
        <f>VLOOKUP(A2930,'Details local delivery'!B:J,9,0)</f>
        <v>#N/A</v>
      </c>
      <c r="H2930" s="95">
        <f>SUMIFS('Details local delivery'!K:K,'Details local delivery'!G:G,'RECAP Delivery Plan '!A2930)</f>
        <v>0</v>
      </c>
      <c r="I2930" s="96">
        <f>SUMIFS('Details local delivery'!Y:Y,'Details local delivery'!B:B,A:A)</f>
        <v>0</v>
      </c>
      <c r="J2930" s="97" t="e">
        <f>AVERAGEIFS('Details local delivery'!W:W,'Details local delivery'!B:B,A2930)</f>
        <v>#DIV/0!</v>
      </c>
      <c r="K2930" s="96">
        <f>_xlfn.MAXIFS('Details local delivery'!Z:Z,'Details local delivery'!B:B,A2930)</f>
        <v>0</v>
      </c>
      <c r="L2930" s="96">
        <f>_xlfn.MAXIFS('Details local delivery'!AA:AA,'Details local delivery'!B:B,A2930)</f>
        <v>0</v>
      </c>
      <c r="M2930" s="96">
        <f>_xlfn.MAXIFS('Details local delivery'!AB:AB,'Details local delivery'!B:B,A2930)</f>
        <v>0</v>
      </c>
      <c r="N2930" s="104" t="e">
        <f t="shared" si="428"/>
        <v>#N/A</v>
      </c>
      <c r="O2930" s="104" t="e">
        <f t="shared" si="429"/>
        <v>#N/A</v>
      </c>
      <c r="P2930" s="99">
        <f t="shared" si="430"/>
        <v>0</v>
      </c>
      <c r="Q2930" s="100">
        <f t="shared" si="431"/>
        <v>0</v>
      </c>
      <c r="R2930" s="105" t="e">
        <f t="shared" si="432"/>
        <v>#DIV/0!</v>
      </c>
      <c r="S2930" s="101" t="e">
        <f t="shared" si="433"/>
        <v>#N/A</v>
      </c>
      <c r="T2930" s="102"/>
      <c r="U2930" s="107"/>
      <c r="V2930" s="5"/>
    </row>
    <row r="2931" spans="1:22" ht="15.6" hidden="1" x14ac:dyDescent="0.3">
      <c r="A2931" s="18"/>
      <c r="B2931" s="92" t="str">
        <f>+IFERROR(VLOOKUP(A2931,'Details local delivery'!B:C,2,0),"-")</f>
        <v>-</v>
      </c>
      <c r="C2931" s="93" t="str">
        <f t="shared" si="427"/>
        <v>-</v>
      </c>
      <c r="D2931" s="94" t="str">
        <f>+IFERROR(VLOOKUP(A2931,'Details local delivery'!B:E,4,0),"-")</f>
        <v>-</v>
      </c>
      <c r="E2931" s="94" t="e">
        <f>VLOOKUP(A2931,'Details local delivery'!B:L,11,0)</f>
        <v>#N/A</v>
      </c>
      <c r="F2931" s="94">
        <f>SUMIFS('Details local delivery'!M:M,'Details local delivery'!G:G,'RECAP Delivery Plan '!A2931)</f>
        <v>0</v>
      </c>
      <c r="G2931" s="94" t="e">
        <f>VLOOKUP(A2931,'Details local delivery'!B:J,9,0)</f>
        <v>#N/A</v>
      </c>
      <c r="H2931" s="95">
        <f>SUMIFS('Details local delivery'!K:K,'Details local delivery'!G:G,'RECAP Delivery Plan '!A2931)</f>
        <v>0</v>
      </c>
      <c r="I2931" s="96">
        <f>SUMIFS('Details local delivery'!Y:Y,'Details local delivery'!B:B,A:A)</f>
        <v>0</v>
      </c>
      <c r="J2931" s="97" t="e">
        <f>AVERAGEIFS('Details local delivery'!W:W,'Details local delivery'!B:B,A2931)</f>
        <v>#DIV/0!</v>
      </c>
      <c r="K2931" s="96">
        <f>_xlfn.MAXIFS('Details local delivery'!Z:Z,'Details local delivery'!B:B,A2931)</f>
        <v>0</v>
      </c>
      <c r="L2931" s="96">
        <f>_xlfn.MAXIFS('Details local delivery'!AA:AA,'Details local delivery'!B:B,A2931)</f>
        <v>0</v>
      </c>
      <c r="M2931" s="96">
        <f>_xlfn.MAXIFS('Details local delivery'!AB:AB,'Details local delivery'!B:B,A2931)</f>
        <v>0</v>
      </c>
      <c r="N2931" s="104" t="e">
        <f t="shared" si="428"/>
        <v>#N/A</v>
      </c>
      <c r="O2931" s="104" t="e">
        <f t="shared" si="429"/>
        <v>#N/A</v>
      </c>
      <c r="P2931" s="99">
        <f t="shared" si="430"/>
        <v>0</v>
      </c>
      <c r="Q2931" s="100">
        <f t="shared" si="431"/>
        <v>0</v>
      </c>
      <c r="R2931" s="105" t="e">
        <f t="shared" si="432"/>
        <v>#DIV/0!</v>
      </c>
      <c r="S2931" s="101" t="e">
        <f t="shared" si="433"/>
        <v>#N/A</v>
      </c>
      <c r="T2931" s="102"/>
      <c r="U2931" s="107"/>
      <c r="V2931" s="5"/>
    </row>
    <row r="2932" spans="1:22" ht="15.6" hidden="1" x14ac:dyDescent="0.3">
      <c r="A2932" s="18"/>
      <c r="B2932" s="92" t="str">
        <f>+IFERROR(VLOOKUP(A2932,'Details local delivery'!B:C,2,0),"-")</f>
        <v>-</v>
      </c>
      <c r="C2932" s="93" t="str">
        <f t="shared" si="427"/>
        <v>-</v>
      </c>
      <c r="D2932" s="94" t="str">
        <f>+IFERROR(VLOOKUP(A2932,'Details local delivery'!B:E,4,0),"-")</f>
        <v>-</v>
      </c>
      <c r="E2932" s="94" t="e">
        <f>VLOOKUP(A2932,'Details local delivery'!B:L,11,0)</f>
        <v>#N/A</v>
      </c>
      <c r="F2932" s="94">
        <f>SUMIFS('Details local delivery'!M:M,'Details local delivery'!G:G,'RECAP Delivery Plan '!A2932)</f>
        <v>0</v>
      </c>
      <c r="G2932" s="94" t="e">
        <f>VLOOKUP(A2932,'Details local delivery'!B:J,9,0)</f>
        <v>#N/A</v>
      </c>
      <c r="H2932" s="95">
        <f>SUMIFS('Details local delivery'!K:K,'Details local delivery'!G:G,'RECAP Delivery Plan '!A2932)</f>
        <v>0</v>
      </c>
      <c r="I2932" s="96">
        <f>SUMIFS('Details local delivery'!Y:Y,'Details local delivery'!B:B,A:A)</f>
        <v>0</v>
      </c>
      <c r="J2932" s="97" t="e">
        <f>AVERAGEIFS('Details local delivery'!W:W,'Details local delivery'!B:B,A2932)</f>
        <v>#DIV/0!</v>
      </c>
      <c r="K2932" s="96">
        <f>_xlfn.MAXIFS('Details local delivery'!Z:Z,'Details local delivery'!B:B,A2932)</f>
        <v>0</v>
      </c>
      <c r="L2932" s="96">
        <f>_xlfn.MAXIFS('Details local delivery'!AA:AA,'Details local delivery'!B:B,A2932)</f>
        <v>0</v>
      </c>
      <c r="M2932" s="96">
        <f>_xlfn.MAXIFS('Details local delivery'!AB:AB,'Details local delivery'!B:B,A2932)</f>
        <v>0</v>
      </c>
      <c r="N2932" s="104" t="e">
        <f t="shared" si="428"/>
        <v>#N/A</v>
      </c>
      <c r="O2932" s="104" t="e">
        <f t="shared" si="429"/>
        <v>#N/A</v>
      </c>
      <c r="P2932" s="99">
        <f t="shared" si="430"/>
        <v>0</v>
      </c>
      <c r="Q2932" s="100">
        <f t="shared" si="431"/>
        <v>0</v>
      </c>
      <c r="R2932" s="105" t="e">
        <f t="shared" si="432"/>
        <v>#DIV/0!</v>
      </c>
      <c r="S2932" s="101" t="e">
        <f t="shared" si="433"/>
        <v>#N/A</v>
      </c>
      <c r="T2932" s="102"/>
      <c r="U2932" s="107"/>
      <c r="V2932" s="5"/>
    </row>
    <row r="2933" spans="1:22" ht="15.6" hidden="1" x14ac:dyDescent="0.3">
      <c r="A2933" s="18"/>
      <c r="B2933" s="92" t="str">
        <f>+IFERROR(VLOOKUP(A2933,'Details local delivery'!B:C,2,0),"-")</f>
        <v>-</v>
      </c>
      <c r="C2933" s="93" t="str">
        <f t="shared" si="427"/>
        <v>-</v>
      </c>
      <c r="D2933" s="94" t="str">
        <f>+IFERROR(VLOOKUP(A2933,'Details local delivery'!B:E,4,0),"-")</f>
        <v>-</v>
      </c>
      <c r="E2933" s="94" t="e">
        <f>VLOOKUP(A2933,'Details local delivery'!B:L,11,0)</f>
        <v>#N/A</v>
      </c>
      <c r="F2933" s="94">
        <f>SUMIFS('Details local delivery'!M:M,'Details local delivery'!G:G,'RECAP Delivery Plan '!A2933)</f>
        <v>0</v>
      </c>
      <c r="G2933" s="94" t="e">
        <f>VLOOKUP(A2933,'Details local delivery'!B:J,9,0)</f>
        <v>#N/A</v>
      </c>
      <c r="H2933" s="95">
        <f>SUMIFS('Details local delivery'!K:K,'Details local delivery'!G:G,'RECAP Delivery Plan '!A2933)</f>
        <v>0</v>
      </c>
      <c r="I2933" s="96">
        <f>SUMIFS('Details local delivery'!Y:Y,'Details local delivery'!B:B,A:A)</f>
        <v>0</v>
      </c>
      <c r="J2933" s="97" t="e">
        <f>AVERAGEIFS('Details local delivery'!W:W,'Details local delivery'!B:B,A2933)</f>
        <v>#DIV/0!</v>
      </c>
      <c r="K2933" s="96">
        <f>_xlfn.MAXIFS('Details local delivery'!Z:Z,'Details local delivery'!B:B,A2933)</f>
        <v>0</v>
      </c>
      <c r="L2933" s="96">
        <f>_xlfn.MAXIFS('Details local delivery'!AA:AA,'Details local delivery'!B:B,A2933)</f>
        <v>0</v>
      </c>
      <c r="M2933" s="96">
        <f>_xlfn.MAXIFS('Details local delivery'!AB:AB,'Details local delivery'!B:B,A2933)</f>
        <v>0</v>
      </c>
      <c r="N2933" s="104" t="e">
        <f t="shared" si="428"/>
        <v>#N/A</v>
      </c>
      <c r="O2933" s="104" t="e">
        <f t="shared" si="429"/>
        <v>#N/A</v>
      </c>
      <c r="P2933" s="99">
        <f t="shared" si="430"/>
        <v>0</v>
      </c>
      <c r="Q2933" s="100">
        <f t="shared" si="431"/>
        <v>0</v>
      </c>
      <c r="R2933" s="105" t="e">
        <f t="shared" si="432"/>
        <v>#DIV/0!</v>
      </c>
      <c r="S2933" s="101" t="e">
        <f t="shared" si="433"/>
        <v>#N/A</v>
      </c>
      <c r="T2933" s="102"/>
      <c r="U2933" s="107"/>
      <c r="V2933" s="5"/>
    </row>
    <row r="2934" spans="1:22" ht="15.6" hidden="1" x14ac:dyDescent="0.3">
      <c r="A2934" s="18"/>
      <c r="B2934" s="92" t="str">
        <f>+IFERROR(VLOOKUP(A2934,'Details local delivery'!B:C,2,0),"-")</f>
        <v>-</v>
      </c>
      <c r="C2934" s="93" t="str">
        <f t="shared" si="427"/>
        <v>-</v>
      </c>
      <c r="D2934" s="94" t="str">
        <f>+IFERROR(VLOOKUP(A2934,'Details local delivery'!B:E,4,0),"-")</f>
        <v>-</v>
      </c>
      <c r="E2934" s="94" t="e">
        <f>VLOOKUP(A2934,'Details local delivery'!B:L,11,0)</f>
        <v>#N/A</v>
      </c>
      <c r="F2934" s="94">
        <f>SUMIFS('Details local delivery'!M:M,'Details local delivery'!G:G,'RECAP Delivery Plan '!A2934)</f>
        <v>0</v>
      </c>
      <c r="G2934" s="94" t="e">
        <f>VLOOKUP(A2934,'Details local delivery'!B:J,9,0)</f>
        <v>#N/A</v>
      </c>
      <c r="H2934" s="95">
        <f>SUMIFS('Details local delivery'!K:K,'Details local delivery'!G:G,'RECAP Delivery Plan '!A2934)</f>
        <v>0</v>
      </c>
      <c r="I2934" s="96">
        <f>SUMIFS('Details local delivery'!Y:Y,'Details local delivery'!B:B,A:A)</f>
        <v>0</v>
      </c>
      <c r="J2934" s="97" t="e">
        <f>AVERAGEIFS('Details local delivery'!W:W,'Details local delivery'!B:B,A2934)</f>
        <v>#DIV/0!</v>
      </c>
      <c r="K2934" s="96">
        <f>_xlfn.MAXIFS('Details local delivery'!Z:Z,'Details local delivery'!B:B,A2934)</f>
        <v>0</v>
      </c>
      <c r="L2934" s="96">
        <f>_xlfn.MAXIFS('Details local delivery'!AA:AA,'Details local delivery'!B:B,A2934)</f>
        <v>0</v>
      </c>
      <c r="M2934" s="96">
        <f>_xlfn.MAXIFS('Details local delivery'!AB:AB,'Details local delivery'!B:B,A2934)</f>
        <v>0</v>
      </c>
      <c r="N2934" s="104" t="e">
        <f t="shared" si="428"/>
        <v>#N/A</v>
      </c>
      <c r="O2934" s="104" t="e">
        <f t="shared" si="429"/>
        <v>#N/A</v>
      </c>
      <c r="P2934" s="99">
        <f t="shared" si="430"/>
        <v>0</v>
      </c>
      <c r="Q2934" s="100">
        <f t="shared" si="431"/>
        <v>0</v>
      </c>
      <c r="R2934" s="105" t="e">
        <f t="shared" si="432"/>
        <v>#DIV/0!</v>
      </c>
      <c r="S2934" s="101" t="e">
        <f t="shared" si="433"/>
        <v>#N/A</v>
      </c>
      <c r="T2934" s="102"/>
      <c r="U2934" s="107"/>
      <c r="V2934" s="5"/>
    </row>
    <row r="2935" spans="1:22" ht="15.6" hidden="1" x14ac:dyDescent="0.3">
      <c r="A2935" s="18"/>
      <c r="B2935" s="92" t="str">
        <f>+IFERROR(VLOOKUP(A2935,'Details local delivery'!B:C,2,0),"-")</f>
        <v>-</v>
      </c>
      <c r="C2935" s="93" t="str">
        <f t="shared" si="427"/>
        <v>-</v>
      </c>
      <c r="D2935" s="94" t="str">
        <f>+IFERROR(VLOOKUP(A2935,'Details local delivery'!B:E,4,0),"-")</f>
        <v>-</v>
      </c>
      <c r="E2935" s="94" t="e">
        <f>VLOOKUP(A2935,'Details local delivery'!B:L,11,0)</f>
        <v>#N/A</v>
      </c>
      <c r="F2935" s="94">
        <f>SUMIFS('Details local delivery'!M:M,'Details local delivery'!G:G,'RECAP Delivery Plan '!A2935)</f>
        <v>0</v>
      </c>
      <c r="G2935" s="94" t="e">
        <f>VLOOKUP(A2935,'Details local delivery'!B:J,9,0)</f>
        <v>#N/A</v>
      </c>
      <c r="H2935" s="95">
        <f>SUMIFS('Details local delivery'!K:K,'Details local delivery'!G:G,'RECAP Delivery Plan '!A2935)</f>
        <v>0</v>
      </c>
      <c r="I2935" s="96">
        <f>SUMIFS('Details local delivery'!Y:Y,'Details local delivery'!B:B,A:A)</f>
        <v>0</v>
      </c>
      <c r="J2935" s="97" t="e">
        <f>AVERAGEIFS('Details local delivery'!W:W,'Details local delivery'!B:B,A2935)</f>
        <v>#DIV/0!</v>
      </c>
      <c r="K2935" s="96">
        <f>_xlfn.MAXIFS('Details local delivery'!Z:Z,'Details local delivery'!B:B,A2935)</f>
        <v>0</v>
      </c>
      <c r="L2935" s="96">
        <f>_xlfn.MAXIFS('Details local delivery'!AA:AA,'Details local delivery'!B:B,A2935)</f>
        <v>0</v>
      </c>
      <c r="M2935" s="96">
        <f>_xlfn.MAXIFS('Details local delivery'!AB:AB,'Details local delivery'!B:B,A2935)</f>
        <v>0</v>
      </c>
      <c r="N2935" s="104" t="e">
        <f t="shared" si="428"/>
        <v>#N/A</v>
      </c>
      <c r="O2935" s="104" t="e">
        <f t="shared" si="429"/>
        <v>#N/A</v>
      </c>
      <c r="P2935" s="99">
        <f t="shared" si="430"/>
        <v>0</v>
      </c>
      <c r="Q2935" s="100">
        <f t="shared" si="431"/>
        <v>0</v>
      </c>
      <c r="R2935" s="105" t="e">
        <f t="shared" si="432"/>
        <v>#DIV/0!</v>
      </c>
      <c r="S2935" s="101" t="e">
        <f t="shared" si="433"/>
        <v>#N/A</v>
      </c>
      <c r="T2935" s="102"/>
      <c r="U2935" s="107"/>
      <c r="V2935" s="5"/>
    </row>
    <row r="2936" spans="1:22" ht="15.6" hidden="1" x14ac:dyDescent="0.3">
      <c r="A2936" s="18"/>
      <c r="B2936" s="92" t="str">
        <f>+IFERROR(VLOOKUP(A2936,'Details local delivery'!B:C,2,0),"-")</f>
        <v>-</v>
      </c>
      <c r="C2936" s="93" t="str">
        <f t="shared" si="427"/>
        <v>-</v>
      </c>
      <c r="D2936" s="94" t="str">
        <f>+IFERROR(VLOOKUP(A2936,'Details local delivery'!B:E,4,0),"-")</f>
        <v>-</v>
      </c>
      <c r="E2936" s="94" t="e">
        <f>VLOOKUP(A2936,'Details local delivery'!B:L,11,0)</f>
        <v>#N/A</v>
      </c>
      <c r="F2936" s="94">
        <f>SUMIFS('Details local delivery'!M:M,'Details local delivery'!G:G,'RECAP Delivery Plan '!A2936)</f>
        <v>0</v>
      </c>
      <c r="G2936" s="94" t="e">
        <f>VLOOKUP(A2936,'Details local delivery'!B:J,9,0)</f>
        <v>#N/A</v>
      </c>
      <c r="H2936" s="95">
        <f>SUMIFS('Details local delivery'!K:K,'Details local delivery'!G:G,'RECAP Delivery Plan '!A2936)</f>
        <v>0</v>
      </c>
      <c r="I2936" s="96">
        <f>SUMIFS('Details local delivery'!Y:Y,'Details local delivery'!B:B,A:A)</f>
        <v>0</v>
      </c>
      <c r="J2936" s="97" t="e">
        <f>AVERAGEIFS('Details local delivery'!W:W,'Details local delivery'!B:B,A2936)</f>
        <v>#DIV/0!</v>
      </c>
      <c r="K2936" s="96">
        <f>_xlfn.MAXIFS('Details local delivery'!Z:Z,'Details local delivery'!B:B,A2936)</f>
        <v>0</v>
      </c>
      <c r="L2936" s="96">
        <f>_xlfn.MAXIFS('Details local delivery'!AA:AA,'Details local delivery'!B:B,A2936)</f>
        <v>0</v>
      </c>
      <c r="M2936" s="96">
        <f>_xlfn.MAXIFS('Details local delivery'!AB:AB,'Details local delivery'!B:B,A2936)</f>
        <v>0</v>
      </c>
      <c r="N2936" s="104" t="e">
        <f t="shared" si="428"/>
        <v>#N/A</v>
      </c>
      <c r="O2936" s="104" t="e">
        <f t="shared" si="429"/>
        <v>#N/A</v>
      </c>
      <c r="P2936" s="99">
        <f t="shared" si="430"/>
        <v>0</v>
      </c>
      <c r="Q2936" s="100">
        <f t="shared" si="431"/>
        <v>0</v>
      </c>
      <c r="R2936" s="105" t="e">
        <f t="shared" si="432"/>
        <v>#DIV/0!</v>
      </c>
      <c r="S2936" s="101" t="e">
        <f t="shared" si="433"/>
        <v>#N/A</v>
      </c>
      <c r="T2936" s="102"/>
      <c r="U2936" s="107"/>
      <c r="V2936" s="5"/>
    </row>
    <row r="2937" spans="1:22" ht="15.6" hidden="1" x14ac:dyDescent="0.3">
      <c r="A2937" s="18"/>
      <c r="B2937" s="92" t="str">
        <f>+IFERROR(VLOOKUP(A2937,'Details local delivery'!B:C,2,0),"-")</f>
        <v>-</v>
      </c>
      <c r="C2937" s="93" t="str">
        <f t="shared" si="427"/>
        <v>-</v>
      </c>
      <c r="D2937" s="94" t="str">
        <f>+IFERROR(VLOOKUP(A2937,'Details local delivery'!B:E,4,0),"-")</f>
        <v>-</v>
      </c>
      <c r="E2937" s="94" t="e">
        <f>VLOOKUP(A2937,'Details local delivery'!B:L,11,0)</f>
        <v>#N/A</v>
      </c>
      <c r="F2937" s="94">
        <f>SUMIFS('Details local delivery'!M:M,'Details local delivery'!G:G,'RECAP Delivery Plan '!A2937)</f>
        <v>0</v>
      </c>
      <c r="G2937" s="94" t="e">
        <f>VLOOKUP(A2937,'Details local delivery'!B:J,9,0)</f>
        <v>#N/A</v>
      </c>
      <c r="H2937" s="95">
        <f>SUMIFS('Details local delivery'!K:K,'Details local delivery'!G:G,'RECAP Delivery Plan '!A2937)</f>
        <v>0</v>
      </c>
      <c r="I2937" s="96">
        <f>SUMIFS('Details local delivery'!Y:Y,'Details local delivery'!B:B,A:A)</f>
        <v>0</v>
      </c>
      <c r="J2937" s="97" t="e">
        <f>AVERAGEIFS('Details local delivery'!W:W,'Details local delivery'!B:B,A2937)</f>
        <v>#DIV/0!</v>
      </c>
      <c r="K2937" s="96">
        <f>_xlfn.MAXIFS('Details local delivery'!Z:Z,'Details local delivery'!B:B,A2937)</f>
        <v>0</v>
      </c>
      <c r="L2937" s="96">
        <f>_xlfn.MAXIFS('Details local delivery'!AA:AA,'Details local delivery'!B:B,A2937)</f>
        <v>0</v>
      </c>
      <c r="M2937" s="96">
        <f>_xlfn.MAXIFS('Details local delivery'!AB:AB,'Details local delivery'!B:B,A2937)</f>
        <v>0</v>
      </c>
      <c r="N2937" s="104" t="e">
        <f t="shared" si="428"/>
        <v>#N/A</v>
      </c>
      <c r="O2937" s="104" t="e">
        <f t="shared" si="429"/>
        <v>#N/A</v>
      </c>
      <c r="P2937" s="99">
        <f t="shared" si="430"/>
        <v>0</v>
      </c>
      <c r="Q2937" s="100">
        <f t="shared" si="431"/>
        <v>0</v>
      </c>
      <c r="R2937" s="105" t="e">
        <f t="shared" si="432"/>
        <v>#DIV/0!</v>
      </c>
      <c r="S2937" s="101" t="e">
        <f t="shared" si="433"/>
        <v>#N/A</v>
      </c>
      <c r="T2937" s="102"/>
      <c r="U2937" s="107"/>
      <c r="V2937" s="5"/>
    </row>
    <row r="2938" spans="1:22" ht="15.6" hidden="1" x14ac:dyDescent="0.3">
      <c r="A2938" s="18"/>
      <c r="B2938" s="92" t="str">
        <f>+IFERROR(VLOOKUP(A2938,'Details local delivery'!B:C,2,0),"-")</f>
        <v>-</v>
      </c>
      <c r="C2938" s="93" t="str">
        <f t="shared" si="427"/>
        <v>-</v>
      </c>
      <c r="D2938" s="94" t="str">
        <f>+IFERROR(VLOOKUP(A2938,'Details local delivery'!B:E,4,0),"-")</f>
        <v>-</v>
      </c>
      <c r="E2938" s="94" t="e">
        <f>VLOOKUP(A2938,'Details local delivery'!B:L,11,0)</f>
        <v>#N/A</v>
      </c>
      <c r="F2938" s="94">
        <f>SUMIFS('Details local delivery'!M:M,'Details local delivery'!G:G,'RECAP Delivery Plan '!A2938)</f>
        <v>0</v>
      </c>
      <c r="G2938" s="94" t="e">
        <f>VLOOKUP(A2938,'Details local delivery'!B:J,9,0)</f>
        <v>#N/A</v>
      </c>
      <c r="H2938" s="95">
        <f>SUMIFS('Details local delivery'!K:K,'Details local delivery'!G:G,'RECAP Delivery Plan '!A2938)</f>
        <v>0</v>
      </c>
      <c r="I2938" s="96">
        <f>SUMIFS('Details local delivery'!Y:Y,'Details local delivery'!B:B,A:A)</f>
        <v>0</v>
      </c>
      <c r="J2938" s="97" t="e">
        <f>AVERAGEIFS('Details local delivery'!W:W,'Details local delivery'!B:B,A2938)</f>
        <v>#DIV/0!</v>
      </c>
      <c r="K2938" s="96">
        <f>_xlfn.MAXIFS('Details local delivery'!Z:Z,'Details local delivery'!B:B,A2938)</f>
        <v>0</v>
      </c>
      <c r="L2938" s="96">
        <f>_xlfn.MAXIFS('Details local delivery'!AA:AA,'Details local delivery'!B:B,A2938)</f>
        <v>0</v>
      </c>
      <c r="M2938" s="96">
        <f>_xlfn.MAXIFS('Details local delivery'!AB:AB,'Details local delivery'!B:B,A2938)</f>
        <v>0</v>
      </c>
      <c r="N2938" s="104" t="e">
        <f t="shared" si="428"/>
        <v>#N/A</v>
      </c>
      <c r="O2938" s="104" t="e">
        <f t="shared" si="429"/>
        <v>#N/A</v>
      </c>
      <c r="P2938" s="99">
        <f t="shared" si="430"/>
        <v>0</v>
      </c>
      <c r="Q2938" s="100">
        <f t="shared" si="431"/>
        <v>0</v>
      </c>
      <c r="R2938" s="105" t="e">
        <f t="shared" si="432"/>
        <v>#DIV/0!</v>
      </c>
      <c r="S2938" s="101" t="e">
        <f t="shared" si="433"/>
        <v>#N/A</v>
      </c>
      <c r="T2938" s="102"/>
      <c r="U2938" s="107"/>
      <c r="V2938" s="5"/>
    </row>
    <row r="2939" spans="1:22" ht="15.6" hidden="1" x14ac:dyDescent="0.3">
      <c r="A2939" s="18"/>
      <c r="B2939" s="92" t="str">
        <f>+IFERROR(VLOOKUP(A2939,'Details local delivery'!B:C,2,0),"-")</f>
        <v>-</v>
      </c>
      <c r="C2939" s="93" t="str">
        <f t="shared" si="427"/>
        <v>-</v>
      </c>
      <c r="D2939" s="94" t="str">
        <f>+IFERROR(VLOOKUP(A2939,'Details local delivery'!B:E,4,0),"-")</f>
        <v>-</v>
      </c>
      <c r="E2939" s="94" t="e">
        <f>VLOOKUP(A2939,'Details local delivery'!B:L,11,0)</f>
        <v>#N/A</v>
      </c>
      <c r="F2939" s="94">
        <f>SUMIFS('Details local delivery'!M:M,'Details local delivery'!G:G,'RECAP Delivery Plan '!A2939)</f>
        <v>0</v>
      </c>
      <c r="G2939" s="94" t="e">
        <f>VLOOKUP(A2939,'Details local delivery'!B:J,9,0)</f>
        <v>#N/A</v>
      </c>
      <c r="H2939" s="95">
        <f>SUMIFS('Details local delivery'!K:K,'Details local delivery'!G:G,'RECAP Delivery Plan '!A2939)</f>
        <v>0</v>
      </c>
      <c r="I2939" s="96">
        <f>SUMIFS('Details local delivery'!Y:Y,'Details local delivery'!B:B,A:A)</f>
        <v>0</v>
      </c>
      <c r="J2939" s="97" t="e">
        <f>AVERAGEIFS('Details local delivery'!W:W,'Details local delivery'!B:B,A2939)</f>
        <v>#DIV/0!</v>
      </c>
      <c r="K2939" s="96">
        <f>_xlfn.MAXIFS('Details local delivery'!Z:Z,'Details local delivery'!B:B,A2939)</f>
        <v>0</v>
      </c>
      <c r="L2939" s="96">
        <f>_xlfn.MAXIFS('Details local delivery'!AA:AA,'Details local delivery'!B:B,A2939)</f>
        <v>0</v>
      </c>
      <c r="M2939" s="96">
        <f>_xlfn.MAXIFS('Details local delivery'!AB:AB,'Details local delivery'!B:B,A2939)</f>
        <v>0</v>
      </c>
      <c r="N2939" s="104" t="e">
        <f t="shared" si="428"/>
        <v>#N/A</v>
      </c>
      <c r="O2939" s="104" t="e">
        <f t="shared" si="429"/>
        <v>#N/A</v>
      </c>
      <c r="P2939" s="99">
        <f t="shared" si="430"/>
        <v>0</v>
      </c>
      <c r="Q2939" s="100">
        <f t="shared" si="431"/>
        <v>0</v>
      </c>
      <c r="R2939" s="105" t="e">
        <f t="shared" si="432"/>
        <v>#DIV/0!</v>
      </c>
      <c r="S2939" s="101" t="e">
        <f t="shared" si="433"/>
        <v>#N/A</v>
      </c>
      <c r="T2939" s="102"/>
      <c r="U2939" s="107"/>
      <c r="V2939" s="5"/>
    </row>
    <row r="2940" spans="1:22" ht="15.6" hidden="1" x14ac:dyDescent="0.3">
      <c r="A2940" s="18"/>
      <c r="B2940" s="92" t="str">
        <f>+IFERROR(VLOOKUP(A2940,'Details local delivery'!B:C,2,0),"-")</f>
        <v>-</v>
      </c>
      <c r="C2940" s="93" t="str">
        <f t="shared" si="427"/>
        <v>-</v>
      </c>
      <c r="D2940" s="94" t="str">
        <f>+IFERROR(VLOOKUP(A2940,'Details local delivery'!B:E,4,0),"-")</f>
        <v>-</v>
      </c>
      <c r="E2940" s="94" t="e">
        <f>VLOOKUP(A2940,'Details local delivery'!B:L,11,0)</f>
        <v>#N/A</v>
      </c>
      <c r="F2940" s="94">
        <f>SUMIFS('Details local delivery'!M:M,'Details local delivery'!G:G,'RECAP Delivery Plan '!A2940)</f>
        <v>0</v>
      </c>
      <c r="G2940" s="94" t="e">
        <f>VLOOKUP(A2940,'Details local delivery'!B:J,9,0)</f>
        <v>#N/A</v>
      </c>
      <c r="H2940" s="95">
        <f>SUMIFS('Details local delivery'!K:K,'Details local delivery'!G:G,'RECAP Delivery Plan '!A2940)</f>
        <v>0</v>
      </c>
      <c r="I2940" s="96">
        <f>SUMIFS('Details local delivery'!Y:Y,'Details local delivery'!B:B,A:A)</f>
        <v>0</v>
      </c>
      <c r="J2940" s="97" t="e">
        <f>AVERAGEIFS('Details local delivery'!W:W,'Details local delivery'!B:B,A2940)</f>
        <v>#DIV/0!</v>
      </c>
      <c r="K2940" s="96">
        <f>_xlfn.MAXIFS('Details local delivery'!Z:Z,'Details local delivery'!B:B,A2940)</f>
        <v>0</v>
      </c>
      <c r="L2940" s="96">
        <f>_xlfn.MAXIFS('Details local delivery'!AA:AA,'Details local delivery'!B:B,A2940)</f>
        <v>0</v>
      </c>
      <c r="M2940" s="96">
        <f>_xlfn.MAXIFS('Details local delivery'!AB:AB,'Details local delivery'!B:B,A2940)</f>
        <v>0</v>
      </c>
      <c r="N2940" s="104" t="e">
        <f t="shared" si="428"/>
        <v>#N/A</v>
      </c>
      <c r="O2940" s="104" t="e">
        <f t="shared" si="429"/>
        <v>#N/A</v>
      </c>
      <c r="P2940" s="99">
        <f t="shared" si="430"/>
        <v>0</v>
      </c>
      <c r="Q2940" s="100">
        <f t="shared" si="431"/>
        <v>0</v>
      </c>
      <c r="R2940" s="105" t="e">
        <f t="shared" si="432"/>
        <v>#DIV/0!</v>
      </c>
      <c r="S2940" s="101" t="e">
        <f t="shared" si="433"/>
        <v>#N/A</v>
      </c>
      <c r="T2940" s="102"/>
      <c r="U2940" s="107"/>
      <c r="V2940" s="5"/>
    </row>
    <row r="2941" spans="1:22" ht="15.6" hidden="1" x14ac:dyDescent="0.3">
      <c r="A2941" s="18"/>
      <c r="B2941" s="92" t="str">
        <f>+IFERROR(VLOOKUP(A2941,'Details local delivery'!B:C,2,0),"-")</f>
        <v>-</v>
      </c>
      <c r="C2941" s="93" t="str">
        <f t="shared" si="427"/>
        <v>-</v>
      </c>
      <c r="D2941" s="94" t="str">
        <f>+IFERROR(VLOOKUP(A2941,'Details local delivery'!B:E,4,0),"-")</f>
        <v>-</v>
      </c>
      <c r="E2941" s="94" t="e">
        <f>VLOOKUP(A2941,'Details local delivery'!B:L,11,0)</f>
        <v>#N/A</v>
      </c>
      <c r="F2941" s="94">
        <f>SUMIFS('Details local delivery'!M:M,'Details local delivery'!G:G,'RECAP Delivery Plan '!A2941)</f>
        <v>0</v>
      </c>
      <c r="G2941" s="94" t="e">
        <f>VLOOKUP(A2941,'Details local delivery'!B:J,9,0)</f>
        <v>#N/A</v>
      </c>
      <c r="H2941" s="95">
        <f>SUMIFS('Details local delivery'!K:K,'Details local delivery'!G:G,'RECAP Delivery Plan '!A2941)</f>
        <v>0</v>
      </c>
      <c r="I2941" s="96">
        <f>SUMIFS('Details local delivery'!Y:Y,'Details local delivery'!B:B,A:A)</f>
        <v>0</v>
      </c>
      <c r="J2941" s="97" t="e">
        <f>AVERAGEIFS('Details local delivery'!W:W,'Details local delivery'!B:B,A2941)</f>
        <v>#DIV/0!</v>
      </c>
      <c r="K2941" s="96">
        <f>_xlfn.MAXIFS('Details local delivery'!Z:Z,'Details local delivery'!B:B,A2941)</f>
        <v>0</v>
      </c>
      <c r="L2941" s="96">
        <f>_xlfn.MAXIFS('Details local delivery'!AA:AA,'Details local delivery'!B:B,A2941)</f>
        <v>0</v>
      </c>
      <c r="M2941" s="96">
        <f>_xlfn.MAXIFS('Details local delivery'!AB:AB,'Details local delivery'!B:B,A2941)</f>
        <v>0</v>
      </c>
      <c r="N2941" s="104" t="e">
        <f t="shared" si="428"/>
        <v>#N/A</v>
      </c>
      <c r="O2941" s="104" t="e">
        <f t="shared" si="429"/>
        <v>#N/A</v>
      </c>
      <c r="P2941" s="99">
        <f t="shared" si="430"/>
        <v>0</v>
      </c>
      <c r="Q2941" s="100">
        <f t="shared" si="431"/>
        <v>0</v>
      </c>
      <c r="R2941" s="105" t="e">
        <f t="shared" si="432"/>
        <v>#DIV/0!</v>
      </c>
      <c r="S2941" s="101" t="e">
        <f t="shared" si="433"/>
        <v>#N/A</v>
      </c>
      <c r="T2941" s="102"/>
      <c r="U2941" s="107"/>
      <c r="V2941" s="5"/>
    </row>
    <row r="2942" spans="1:22" ht="15.6" hidden="1" x14ac:dyDescent="0.3">
      <c r="A2942" s="18"/>
      <c r="B2942" s="92" t="str">
        <f>+IFERROR(VLOOKUP(A2942,'Details local delivery'!B:C,2,0),"-")</f>
        <v>-</v>
      </c>
      <c r="C2942" s="93" t="str">
        <f t="shared" si="427"/>
        <v>-</v>
      </c>
      <c r="D2942" s="94" t="str">
        <f>+IFERROR(VLOOKUP(A2942,'Details local delivery'!B:E,4,0),"-")</f>
        <v>-</v>
      </c>
      <c r="E2942" s="94" t="e">
        <f>VLOOKUP(A2942,'Details local delivery'!B:L,11,0)</f>
        <v>#N/A</v>
      </c>
      <c r="F2942" s="94">
        <f>SUMIFS('Details local delivery'!M:M,'Details local delivery'!G:G,'RECAP Delivery Plan '!A2942)</f>
        <v>0</v>
      </c>
      <c r="G2942" s="94" t="e">
        <f>VLOOKUP(A2942,'Details local delivery'!B:J,9,0)</f>
        <v>#N/A</v>
      </c>
      <c r="H2942" s="95">
        <f>SUMIFS('Details local delivery'!K:K,'Details local delivery'!G:G,'RECAP Delivery Plan '!A2942)</f>
        <v>0</v>
      </c>
      <c r="I2942" s="96">
        <f>SUMIFS('Details local delivery'!Y:Y,'Details local delivery'!B:B,A:A)</f>
        <v>0</v>
      </c>
      <c r="J2942" s="97" t="e">
        <f>AVERAGEIFS('Details local delivery'!W:W,'Details local delivery'!B:B,A2942)</f>
        <v>#DIV/0!</v>
      </c>
      <c r="K2942" s="96">
        <f>_xlfn.MAXIFS('Details local delivery'!Z:Z,'Details local delivery'!B:B,A2942)</f>
        <v>0</v>
      </c>
      <c r="L2942" s="96">
        <f>_xlfn.MAXIFS('Details local delivery'!AA:AA,'Details local delivery'!B:B,A2942)</f>
        <v>0</v>
      </c>
      <c r="M2942" s="96">
        <f>_xlfn.MAXIFS('Details local delivery'!AB:AB,'Details local delivery'!B:B,A2942)</f>
        <v>0</v>
      </c>
      <c r="N2942" s="104" t="e">
        <f t="shared" si="428"/>
        <v>#N/A</v>
      </c>
      <c r="O2942" s="104" t="e">
        <f t="shared" si="429"/>
        <v>#N/A</v>
      </c>
      <c r="P2942" s="99">
        <f t="shared" si="430"/>
        <v>0</v>
      </c>
      <c r="Q2942" s="100">
        <f t="shared" si="431"/>
        <v>0</v>
      </c>
      <c r="R2942" s="105" t="e">
        <f t="shared" si="432"/>
        <v>#DIV/0!</v>
      </c>
      <c r="S2942" s="101" t="e">
        <f t="shared" si="433"/>
        <v>#N/A</v>
      </c>
      <c r="T2942" s="102"/>
      <c r="U2942" s="107"/>
      <c r="V2942" s="5"/>
    </row>
    <row r="2943" spans="1:22" ht="15.6" hidden="1" x14ac:dyDescent="0.3">
      <c r="A2943" s="18"/>
      <c r="B2943" s="92" t="str">
        <f>+IFERROR(VLOOKUP(A2943,'Details local delivery'!B:C,2,0),"-")</f>
        <v>-</v>
      </c>
      <c r="C2943" s="93" t="str">
        <f t="shared" si="427"/>
        <v>-</v>
      </c>
      <c r="D2943" s="94" t="str">
        <f>+IFERROR(VLOOKUP(A2943,'Details local delivery'!B:E,4,0),"-")</f>
        <v>-</v>
      </c>
      <c r="E2943" s="94" t="e">
        <f>VLOOKUP(A2943,'Details local delivery'!B:L,11,0)</f>
        <v>#N/A</v>
      </c>
      <c r="F2943" s="94">
        <f>SUMIFS('Details local delivery'!M:M,'Details local delivery'!G:G,'RECAP Delivery Plan '!A2943)</f>
        <v>0</v>
      </c>
      <c r="G2943" s="94" t="e">
        <f>VLOOKUP(A2943,'Details local delivery'!B:J,9,0)</f>
        <v>#N/A</v>
      </c>
      <c r="H2943" s="95">
        <f>SUMIFS('Details local delivery'!K:K,'Details local delivery'!G:G,'RECAP Delivery Plan '!A2943)</f>
        <v>0</v>
      </c>
      <c r="I2943" s="96">
        <f>SUMIFS('Details local delivery'!Y:Y,'Details local delivery'!B:B,A:A)</f>
        <v>0</v>
      </c>
      <c r="J2943" s="97" t="e">
        <f>AVERAGEIFS('Details local delivery'!W:W,'Details local delivery'!B:B,A2943)</f>
        <v>#DIV/0!</v>
      </c>
      <c r="K2943" s="96">
        <f>_xlfn.MAXIFS('Details local delivery'!Z:Z,'Details local delivery'!B:B,A2943)</f>
        <v>0</v>
      </c>
      <c r="L2943" s="96">
        <f>_xlfn.MAXIFS('Details local delivery'!AA:AA,'Details local delivery'!B:B,A2943)</f>
        <v>0</v>
      </c>
      <c r="M2943" s="96">
        <f>_xlfn.MAXIFS('Details local delivery'!AB:AB,'Details local delivery'!B:B,A2943)</f>
        <v>0</v>
      </c>
      <c r="N2943" s="104" t="e">
        <f t="shared" si="428"/>
        <v>#N/A</v>
      </c>
      <c r="O2943" s="104" t="e">
        <f t="shared" si="429"/>
        <v>#N/A</v>
      </c>
      <c r="P2943" s="99">
        <f t="shared" si="430"/>
        <v>0</v>
      </c>
      <c r="Q2943" s="100">
        <f t="shared" si="431"/>
        <v>0</v>
      </c>
      <c r="R2943" s="105" t="e">
        <f t="shared" si="432"/>
        <v>#DIV/0!</v>
      </c>
      <c r="S2943" s="101" t="e">
        <f t="shared" si="433"/>
        <v>#N/A</v>
      </c>
      <c r="T2943" s="102"/>
      <c r="U2943" s="107"/>
      <c r="V2943" s="5"/>
    </row>
    <row r="2944" spans="1:22" ht="15.6" hidden="1" x14ac:dyDescent="0.3">
      <c r="A2944" s="18"/>
      <c r="B2944" s="92" t="str">
        <f>+IFERROR(VLOOKUP(A2944,'Details local delivery'!B:C,2,0),"-")</f>
        <v>-</v>
      </c>
      <c r="C2944" s="93" t="str">
        <f t="shared" si="427"/>
        <v>-</v>
      </c>
      <c r="D2944" s="94" t="str">
        <f>+IFERROR(VLOOKUP(A2944,'Details local delivery'!B:E,4,0),"-")</f>
        <v>-</v>
      </c>
      <c r="E2944" s="94" t="e">
        <f>VLOOKUP(A2944,'Details local delivery'!B:L,11,0)</f>
        <v>#N/A</v>
      </c>
      <c r="F2944" s="94">
        <f>SUMIFS('Details local delivery'!M:M,'Details local delivery'!G:G,'RECAP Delivery Plan '!A2944)</f>
        <v>0</v>
      </c>
      <c r="G2944" s="94" t="e">
        <f>VLOOKUP(A2944,'Details local delivery'!B:J,9,0)</f>
        <v>#N/A</v>
      </c>
      <c r="H2944" s="95">
        <f>SUMIFS('Details local delivery'!K:K,'Details local delivery'!G:G,'RECAP Delivery Plan '!A2944)</f>
        <v>0</v>
      </c>
      <c r="I2944" s="96">
        <f>SUMIFS('Details local delivery'!Y:Y,'Details local delivery'!B:B,A:A)</f>
        <v>0</v>
      </c>
      <c r="J2944" s="97" t="e">
        <f>AVERAGEIFS('Details local delivery'!W:W,'Details local delivery'!B:B,A2944)</f>
        <v>#DIV/0!</v>
      </c>
      <c r="K2944" s="96">
        <f>_xlfn.MAXIFS('Details local delivery'!Z:Z,'Details local delivery'!B:B,A2944)</f>
        <v>0</v>
      </c>
      <c r="L2944" s="96">
        <f>_xlfn.MAXIFS('Details local delivery'!AA:AA,'Details local delivery'!B:B,A2944)</f>
        <v>0</v>
      </c>
      <c r="M2944" s="96">
        <f>_xlfn.MAXIFS('Details local delivery'!AB:AB,'Details local delivery'!B:B,A2944)</f>
        <v>0</v>
      </c>
      <c r="N2944" s="104" t="e">
        <f t="shared" si="428"/>
        <v>#N/A</v>
      </c>
      <c r="O2944" s="104" t="e">
        <f t="shared" si="429"/>
        <v>#N/A</v>
      </c>
      <c r="P2944" s="99">
        <f t="shared" si="430"/>
        <v>0</v>
      </c>
      <c r="Q2944" s="100">
        <f t="shared" si="431"/>
        <v>0</v>
      </c>
      <c r="R2944" s="105" t="e">
        <f t="shared" si="432"/>
        <v>#DIV/0!</v>
      </c>
      <c r="S2944" s="101" t="e">
        <f t="shared" si="433"/>
        <v>#N/A</v>
      </c>
      <c r="T2944" s="102"/>
      <c r="U2944" s="107"/>
      <c r="V2944" s="5"/>
    </row>
    <row r="2945" spans="1:22" ht="15.6" hidden="1" x14ac:dyDescent="0.3">
      <c r="A2945" s="18"/>
      <c r="B2945" s="92" t="str">
        <f>+IFERROR(VLOOKUP(A2945,'Details local delivery'!B:C,2,0),"-")</f>
        <v>-</v>
      </c>
      <c r="C2945" s="93" t="str">
        <f t="shared" si="427"/>
        <v>-</v>
      </c>
      <c r="D2945" s="94" t="str">
        <f>+IFERROR(VLOOKUP(A2945,'Details local delivery'!B:E,4,0),"-")</f>
        <v>-</v>
      </c>
      <c r="E2945" s="94" t="e">
        <f>VLOOKUP(A2945,'Details local delivery'!B:L,11,0)</f>
        <v>#N/A</v>
      </c>
      <c r="F2945" s="94">
        <f>SUMIFS('Details local delivery'!M:M,'Details local delivery'!G:G,'RECAP Delivery Plan '!A2945)</f>
        <v>0</v>
      </c>
      <c r="G2945" s="94" t="e">
        <f>VLOOKUP(A2945,'Details local delivery'!B:J,9,0)</f>
        <v>#N/A</v>
      </c>
      <c r="H2945" s="95">
        <f>SUMIFS('Details local delivery'!K:K,'Details local delivery'!G:G,'RECAP Delivery Plan '!A2945)</f>
        <v>0</v>
      </c>
      <c r="I2945" s="96">
        <f>SUMIFS('Details local delivery'!Y:Y,'Details local delivery'!B:B,A:A)</f>
        <v>0</v>
      </c>
      <c r="J2945" s="97" t="e">
        <f>AVERAGEIFS('Details local delivery'!W:W,'Details local delivery'!B:B,A2945)</f>
        <v>#DIV/0!</v>
      </c>
      <c r="K2945" s="96">
        <f>_xlfn.MAXIFS('Details local delivery'!Z:Z,'Details local delivery'!B:B,A2945)</f>
        <v>0</v>
      </c>
      <c r="L2945" s="96">
        <f>_xlfn.MAXIFS('Details local delivery'!AA:AA,'Details local delivery'!B:B,A2945)</f>
        <v>0</v>
      </c>
      <c r="M2945" s="96">
        <f>_xlfn.MAXIFS('Details local delivery'!AB:AB,'Details local delivery'!B:B,A2945)</f>
        <v>0</v>
      </c>
      <c r="N2945" s="104" t="e">
        <f t="shared" si="428"/>
        <v>#N/A</v>
      </c>
      <c r="O2945" s="104" t="e">
        <f t="shared" si="429"/>
        <v>#N/A</v>
      </c>
      <c r="P2945" s="99">
        <f t="shared" si="430"/>
        <v>0</v>
      </c>
      <c r="Q2945" s="100">
        <f t="shared" si="431"/>
        <v>0</v>
      </c>
      <c r="R2945" s="105" t="e">
        <f t="shared" si="432"/>
        <v>#DIV/0!</v>
      </c>
      <c r="S2945" s="101" t="e">
        <f t="shared" si="433"/>
        <v>#N/A</v>
      </c>
      <c r="T2945" s="102"/>
      <c r="U2945" s="107"/>
      <c r="V2945" s="5"/>
    </row>
    <row r="2946" spans="1:22" ht="15.6" hidden="1" x14ac:dyDescent="0.3">
      <c r="A2946" s="18"/>
      <c r="B2946" s="92" t="str">
        <f>+IFERROR(VLOOKUP(A2946,'Details local delivery'!B:C,2,0),"-")</f>
        <v>-</v>
      </c>
      <c r="C2946" s="93" t="str">
        <f t="shared" si="427"/>
        <v>-</v>
      </c>
      <c r="D2946" s="94" t="str">
        <f>+IFERROR(VLOOKUP(A2946,'Details local delivery'!B:E,4,0),"-")</f>
        <v>-</v>
      </c>
      <c r="E2946" s="94" t="e">
        <f>VLOOKUP(A2946,'Details local delivery'!B:L,11,0)</f>
        <v>#N/A</v>
      </c>
      <c r="F2946" s="94">
        <f>SUMIFS('Details local delivery'!M:M,'Details local delivery'!G:G,'RECAP Delivery Plan '!A2946)</f>
        <v>0</v>
      </c>
      <c r="G2946" s="94" t="e">
        <f>VLOOKUP(A2946,'Details local delivery'!B:J,9,0)</f>
        <v>#N/A</v>
      </c>
      <c r="H2946" s="95">
        <f>SUMIFS('Details local delivery'!K:K,'Details local delivery'!G:G,'RECAP Delivery Plan '!A2946)</f>
        <v>0</v>
      </c>
      <c r="I2946" s="96">
        <f>SUMIFS('Details local delivery'!Y:Y,'Details local delivery'!B:B,A:A)</f>
        <v>0</v>
      </c>
      <c r="J2946" s="97" t="e">
        <f>AVERAGEIFS('Details local delivery'!W:W,'Details local delivery'!B:B,A2946)</f>
        <v>#DIV/0!</v>
      </c>
      <c r="K2946" s="96">
        <f>_xlfn.MAXIFS('Details local delivery'!Z:Z,'Details local delivery'!B:B,A2946)</f>
        <v>0</v>
      </c>
      <c r="L2946" s="96">
        <f>_xlfn.MAXIFS('Details local delivery'!AA:AA,'Details local delivery'!B:B,A2946)</f>
        <v>0</v>
      </c>
      <c r="M2946" s="96">
        <f>_xlfn.MAXIFS('Details local delivery'!AB:AB,'Details local delivery'!B:B,A2946)</f>
        <v>0</v>
      </c>
      <c r="N2946" s="104" t="e">
        <f t="shared" si="428"/>
        <v>#N/A</v>
      </c>
      <c r="O2946" s="104" t="e">
        <f t="shared" si="429"/>
        <v>#N/A</v>
      </c>
      <c r="P2946" s="99">
        <f t="shared" si="430"/>
        <v>0</v>
      </c>
      <c r="Q2946" s="100">
        <f t="shared" si="431"/>
        <v>0</v>
      </c>
      <c r="R2946" s="105" t="e">
        <f t="shared" si="432"/>
        <v>#DIV/0!</v>
      </c>
      <c r="S2946" s="101" t="e">
        <f t="shared" si="433"/>
        <v>#N/A</v>
      </c>
      <c r="T2946" s="102"/>
      <c r="U2946" s="107"/>
      <c r="V2946" s="5"/>
    </row>
    <row r="2947" spans="1:22" ht="15.6" hidden="1" x14ac:dyDescent="0.3">
      <c r="A2947" s="18"/>
      <c r="B2947" s="92" t="str">
        <f>+IFERROR(VLOOKUP(A2947,'Details local delivery'!B:C,2,0),"-")</f>
        <v>-</v>
      </c>
      <c r="C2947" s="93" t="str">
        <f t="shared" si="427"/>
        <v>-</v>
      </c>
      <c r="D2947" s="94" t="str">
        <f>+IFERROR(VLOOKUP(A2947,'Details local delivery'!B:E,4,0),"-")</f>
        <v>-</v>
      </c>
      <c r="E2947" s="94" t="e">
        <f>VLOOKUP(A2947,'Details local delivery'!B:L,11,0)</f>
        <v>#N/A</v>
      </c>
      <c r="F2947" s="94">
        <f>SUMIFS('Details local delivery'!M:M,'Details local delivery'!G:G,'RECAP Delivery Plan '!A2947)</f>
        <v>0</v>
      </c>
      <c r="G2947" s="94" t="e">
        <f>VLOOKUP(A2947,'Details local delivery'!B:J,9,0)</f>
        <v>#N/A</v>
      </c>
      <c r="H2947" s="95">
        <f>SUMIFS('Details local delivery'!K:K,'Details local delivery'!G:G,'RECAP Delivery Plan '!A2947)</f>
        <v>0</v>
      </c>
      <c r="I2947" s="96">
        <f>SUMIFS('Details local delivery'!Y:Y,'Details local delivery'!B:B,A:A)</f>
        <v>0</v>
      </c>
      <c r="J2947" s="97" t="e">
        <f>AVERAGEIFS('Details local delivery'!W:W,'Details local delivery'!B:B,A2947)</f>
        <v>#DIV/0!</v>
      </c>
      <c r="K2947" s="96">
        <f>_xlfn.MAXIFS('Details local delivery'!Z:Z,'Details local delivery'!B:B,A2947)</f>
        <v>0</v>
      </c>
      <c r="L2947" s="96">
        <f>_xlfn.MAXIFS('Details local delivery'!AA:AA,'Details local delivery'!B:B,A2947)</f>
        <v>0</v>
      </c>
      <c r="M2947" s="96">
        <f>_xlfn.MAXIFS('Details local delivery'!AB:AB,'Details local delivery'!B:B,A2947)</f>
        <v>0</v>
      </c>
      <c r="N2947" s="104" t="e">
        <f t="shared" si="428"/>
        <v>#N/A</v>
      </c>
      <c r="O2947" s="104" t="e">
        <f t="shared" si="429"/>
        <v>#N/A</v>
      </c>
      <c r="P2947" s="99">
        <f t="shared" si="430"/>
        <v>0</v>
      </c>
      <c r="Q2947" s="100">
        <f t="shared" si="431"/>
        <v>0</v>
      </c>
      <c r="R2947" s="105" t="e">
        <f t="shared" si="432"/>
        <v>#DIV/0!</v>
      </c>
      <c r="S2947" s="101" t="e">
        <f t="shared" si="433"/>
        <v>#N/A</v>
      </c>
      <c r="T2947" s="102"/>
      <c r="U2947" s="107"/>
      <c r="V2947" s="5"/>
    </row>
    <row r="2948" spans="1:22" ht="15.6" hidden="1" x14ac:dyDescent="0.3">
      <c r="A2948" s="18"/>
      <c r="B2948" s="92" t="str">
        <f>+IFERROR(VLOOKUP(A2948,'Details local delivery'!B:C,2,0),"-")</f>
        <v>-</v>
      </c>
      <c r="C2948" s="93" t="str">
        <f t="shared" si="427"/>
        <v>-</v>
      </c>
      <c r="D2948" s="94" t="str">
        <f>+IFERROR(VLOOKUP(A2948,'Details local delivery'!B:E,4,0),"-")</f>
        <v>-</v>
      </c>
      <c r="E2948" s="94" t="e">
        <f>VLOOKUP(A2948,'Details local delivery'!B:L,11,0)</f>
        <v>#N/A</v>
      </c>
      <c r="F2948" s="94">
        <f>SUMIFS('Details local delivery'!M:M,'Details local delivery'!G:G,'RECAP Delivery Plan '!A2948)</f>
        <v>0</v>
      </c>
      <c r="G2948" s="94" t="e">
        <f>VLOOKUP(A2948,'Details local delivery'!B:J,9,0)</f>
        <v>#N/A</v>
      </c>
      <c r="H2948" s="95">
        <f>SUMIFS('Details local delivery'!K:K,'Details local delivery'!G:G,'RECAP Delivery Plan '!A2948)</f>
        <v>0</v>
      </c>
      <c r="I2948" s="96">
        <f>SUMIFS('Details local delivery'!Y:Y,'Details local delivery'!B:B,A:A)</f>
        <v>0</v>
      </c>
      <c r="J2948" s="97" t="e">
        <f>AVERAGEIFS('Details local delivery'!W:W,'Details local delivery'!B:B,A2948)</f>
        <v>#DIV/0!</v>
      </c>
      <c r="K2948" s="96">
        <f>_xlfn.MAXIFS('Details local delivery'!Z:Z,'Details local delivery'!B:B,A2948)</f>
        <v>0</v>
      </c>
      <c r="L2948" s="96">
        <f>_xlfn.MAXIFS('Details local delivery'!AA:AA,'Details local delivery'!B:B,A2948)</f>
        <v>0</v>
      </c>
      <c r="M2948" s="96">
        <f>_xlfn.MAXIFS('Details local delivery'!AB:AB,'Details local delivery'!B:B,A2948)</f>
        <v>0</v>
      </c>
      <c r="N2948" s="104" t="e">
        <f t="shared" si="428"/>
        <v>#N/A</v>
      </c>
      <c r="O2948" s="104" t="e">
        <f t="shared" si="429"/>
        <v>#N/A</v>
      </c>
      <c r="P2948" s="99">
        <f t="shared" si="430"/>
        <v>0</v>
      </c>
      <c r="Q2948" s="100">
        <f t="shared" si="431"/>
        <v>0</v>
      </c>
      <c r="R2948" s="105" t="e">
        <f t="shared" si="432"/>
        <v>#DIV/0!</v>
      </c>
      <c r="S2948" s="101" t="e">
        <f t="shared" si="433"/>
        <v>#N/A</v>
      </c>
      <c r="T2948" s="102"/>
      <c r="U2948" s="107"/>
      <c r="V2948" s="5"/>
    </row>
    <row r="2949" spans="1:22" ht="15.6" hidden="1" x14ac:dyDescent="0.3">
      <c r="A2949" s="18"/>
      <c r="B2949" s="92" t="str">
        <f>+IFERROR(VLOOKUP(A2949,'Details local delivery'!B:C,2,0),"-")</f>
        <v>-</v>
      </c>
      <c r="C2949" s="93" t="str">
        <f t="shared" si="427"/>
        <v>-</v>
      </c>
      <c r="D2949" s="94" t="str">
        <f>+IFERROR(VLOOKUP(A2949,'Details local delivery'!B:E,4,0),"-")</f>
        <v>-</v>
      </c>
      <c r="E2949" s="94" t="e">
        <f>VLOOKUP(A2949,'Details local delivery'!B:L,11,0)</f>
        <v>#N/A</v>
      </c>
      <c r="F2949" s="94">
        <f>SUMIFS('Details local delivery'!M:M,'Details local delivery'!G:G,'RECAP Delivery Plan '!A2949)</f>
        <v>0</v>
      </c>
      <c r="G2949" s="94" t="e">
        <f>VLOOKUP(A2949,'Details local delivery'!B:J,9,0)</f>
        <v>#N/A</v>
      </c>
      <c r="H2949" s="95">
        <f>SUMIFS('Details local delivery'!K:K,'Details local delivery'!G:G,'RECAP Delivery Plan '!A2949)</f>
        <v>0</v>
      </c>
      <c r="I2949" s="96">
        <f>SUMIFS('Details local delivery'!Y:Y,'Details local delivery'!B:B,A:A)</f>
        <v>0</v>
      </c>
      <c r="J2949" s="97" t="e">
        <f>AVERAGEIFS('Details local delivery'!W:W,'Details local delivery'!B:B,A2949)</f>
        <v>#DIV/0!</v>
      </c>
      <c r="K2949" s="96">
        <f>_xlfn.MAXIFS('Details local delivery'!Z:Z,'Details local delivery'!B:B,A2949)</f>
        <v>0</v>
      </c>
      <c r="L2949" s="96">
        <f>_xlfn.MAXIFS('Details local delivery'!AA:AA,'Details local delivery'!B:B,A2949)</f>
        <v>0</v>
      </c>
      <c r="M2949" s="96">
        <f>_xlfn.MAXIFS('Details local delivery'!AB:AB,'Details local delivery'!B:B,A2949)</f>
        <v>0</v>
      </c>
      <c r="N2949" s="104" t="e">
        <f t="shared" si="428"/>
        <v>#N/A</v>
      </c>
      <c r="O2949" s="104" t="e">
        <f t="shared" si="429"/>
        <v>#N/A</v>
      </c>
      <c r="P2949" s="99">
        <f t="shared" si="430"/>
        <v>0</v>
      </c>
      <c r="Q2949" s="100">
        <f t="shared" si="431"/>
        <v>0</v>
      </c>
      <c r="R2949" s="105" t="e">
        <f t="shared" si="432"/>
        <v>#DIV/0!</v>
      </c>
      <c r="S2949" s="101" t="e">
        <f t="shared" si="433"/>
        <v>#N/A</v>
      </c>
      <c r="T2949" s="102"/>
      <c r="U2949" s="107"/>
      <c r="V2949" s="5"/>
    </row>
    <row r="2950" spans="1:22" ht="15.6" hidden="1" x14ac:dyDescent="0.3">
      <c r="A2950" s="18"/>
      <c r="B2950" s="92" t="str">
        <f>+IFERROR(VLOOKUP(A2950,'Details local delivery'!B:C,2,0),"-")</f>
        <v>-</v>
      </c>
      <c r="C2950" s="93" t="str">
        <f t="shared" si="427"/>
        <v>-</v>
      </c>
      <c r="D2950" s="94" t="str">
        <f>+IFERROR(VLOOKUP(A2950,'Details local delivery'!B:E,4,0),"-")</f>
        <v>-</v>
      </c>
      <c r="E2950" s="94" t="e">
        <f>VLOOKUP(A2950,'Details local delivery'!B:L,11,0)</f>
        <v>#N/A</v>
      </c>
      <c r="F2950" s="94">
        <f>SUMIFS('Details local delivery'!M:M,'Details local delivery'!G:G,'RECAP Delivery Plan '!A2950)</f>
        <v>0</v>
      </c>
      <c r="G2950" s="94" t="e">
        <f>VLOOKUP(A2950,'Details local delivery'!B:J,9,0)</f>
        <v>#N/A</v>
      </c>
      <c r="H2950" s="95">
        <f>SUMIFS('Details local delivery'!K:K,'Details local delivery'!G:G,'RECAP Delivery Plan '!A2950)</f>
        <v>0</v>
      </c>
      <c r="I2950" s="96">
        <f>SUMIFS('Details local delivery'!Y:Y,'Details local delivery'!B:B,A:A)</f>
        <v>0</v>
      </c>
      <c r="J2950" s="97" t="e">
        <f>AVERAGEIFS('Details local delivery'!W:W,'Details local delivery'!B:B,A2950)</f>
        <v>#DIV/0!</v>
      </c>
      <c r="K2950" s="96">
        <f>_xlfn.MAXIFS('Details local delivery'!Z:Z,'Details local delivery'!B:B,A2950)</f>
        <v>0</v>
      </c>
      <c r="L2950" s="96">
        <f>_xlfn.MAXIFS('Details local delivery'!AA:AA,'Details local delivery'!B:B,A2950)</f>
        <v>0</v>
      </c>
      <c r="M2950" s="96">
        <f>_xlfn.MAXIFS('Details local delivery'!AB:AB,'Details local delivery'!B:B,A2950)</f>
        <v>0</v>
      </c>
      <c r="N2950" s="104" t="e">
        <f t="shared" si="428"/>
        <v>#N/A</v>
      </c>
      <c r="O2950" s="104" t="e">
        <f t="shared" si="429"/>
        <v>#N/A</v>
      </c>
      <c r="P2950" s="99">
        <f t="shared" si="430"/>
        <v>0</v>
      </c>
      <c r="Q2950" s="100">
        <f t="shared" si="431"/>
        <v>0</v>
      </c>
      <c r="R2950" s="105" t="e">
        <f t="shared" si="432"/>
        <v>#DIV/0!</v>
      </c>
      <c r="S2950" s="101" t="e">
        <f t="shared" si="433"/>
        <v>#N/A</v>
      </c>
      <c r="T2950" s="102"/>
      <c r="U2950" s="107"/>
      <c r="V2950" s="5"/>
    </row>
    <row r="2951" spans="1:22" ht="15.6" hidden="1" x14ac:dyDescent="0.3">
      <c r="A2951" s="18"/>
      <c r="B2951" s="92" t="str">
        <f>+IFERROR(VLOOKUP(A2951,'Details local delivery'!B:C,2,0),"-")</f>
        <v>-</v>
      </c>
      <c r="C2951" s="93" t="str">
        <f t="shared" si="427"/>
        <v>-</v>
      </c>
      <c r="D2951" s="94" t="str">
        <f>+IFERROR(VLOOKUP(A2951,'Details local delivery'!B:E,4,0),"-")</f>
        <v>-</v>
      </c>
      <c r="E2951" s="94" t="e">
        <f>VLOOKUP(A2951,'Details local delivery'!B:L,11,0)</f>
        <v>#N/A</v>
      </c>
      <c r="F2951" s="94">
        <f>SUMIFS('Details local delivery'!M:M,'Details local delivery'!G:G,'RECAP Delivery Plan '!A2951)</f>
        <v>0</v>
      </c>
      <c r="G2951" s="94" t="e">
        <f>VLOOKUP(A2951,'Details local delivery'!B:J,9,0)</f>
        <v>#N/A</v>
      </c>
      <c r="H2951" s="95">
        <f>SUMIFS('Details local delivery'!K:K,'Details local delivery'!G:G,'RECAP Delivery Plan '!A2951)</f>
        <v>0</v>
      </c>
      <c r="I2951" s="96">
        <f>SUMIFS('Details local delivery'!Y:Y,'Details local delivery'!B:B,A:A)</f>
        <v>0</v>
      </c>
      <c r="J2951" s="97" t="e">
        <f>AVERAGEIFS('Details local delivery'!W:W,'Details local delivery'!B:B,A2951)</f>
        <v>#DIV/0!</v>
      </c>
      <c r="K2951" s="96">
        <f>_xlfn.MAXIFS('Details local delivery'!Z:Z,'Details local delivery'!B:B,A2951)</f>
        <v>0</v>
      </c>
      <c r="L2951" s="96">
        <f>_xlfn.MAXIFS('Details local delivery'!AA:AA,'Details local delivery'!B:B,A2951)</f>
        <v>0</v>
      </c>
      <c r="M2951" s="96">
        <f>_xlfn.MAXIFS('Details local delivery'!AB:AB,'Details local delivery'!B:B,A2951)</f>
        <v>0</v>
      </c>
      <c r="N2951" s="104" t="e">
        <f t="shared" si="428"/>
        <v>#N/A</v>
      </c>
      <c r="O2951" s="104" t="e">
        <f t="shared" si="429"/>
        <v>#N/A</v>
      </c>
      <c r="P2951" s="99">
        <f t="shared" si="430"/>
        <v>0</v>
      </c>
      <c r="Q2951" s="100">
        <f t="shared" si="431"/>
        <v>0</v>
      </c>
      <c r="R2951" s="105" t="e">
        <f t="shared" si="432"/>
        <v>#DIV/0!</v>
      </c>
      <c r="S2951" s="101" t="e">
        <f t="shared" si="433"/>
        <v>#N/A</v>
      </c>
      <c r="T2951" s="102"/>
      <c r="U2951" s="107"/>
      <c r="V2951" s="5"/>
    </row>
    <row r="2952" spans="1:22" ht="15.6" hidden="1" x14ac:dyDescent="0.3">
      <c r="A2952" s="18"/>
      <c r="B2952" s="92" t="str">
        <f>+IFERROR(VLOOKUP(A2952,'Details local delivery'!B:C,2,0),"-")</f>
        <v>-</v>
      </c>
      <c r="C2952" s="93" t="str">
        <f t="shared" si="427"/>
        <v>-</v>
      </c>
      <c r="D2952" s="94" t="str">
        <f>+IFERROR(VLOOKUP(A2952,'Details local delivery'!B:E,4,0),"-")</f>
        <v>-</v>
      </c>
      <c r="E2952" s="94" t="e">
        <f>VLOOKUP(A2952,'Details local delivery'!B:L,11,0)</f>
        <v>#N/A</v>
      </c>
      <c r="F2952" s="94">
        <f>SUMIFS('Details local delivery'!M:M,'Details local delivery'!G:G,'RECAP Delivery Plan '!A2952)</f>
        <v>0</v>
      </c>
      <c r="G2952" s="94" t="e">
        <f>VLOOKUP(A2952,'Details local delivery'!B:J,9,0)</f>
        <v>#N/A</v>
      </c>
      <c r="H2952" s="95">
        <f>SUMIFS('Details local delivery'!K:K,'Details local delivery'!G:G,'RECAP Delivery Plan '!A2952)</f>
        <v>0</v>
      </c>
      <c r="I2952" s="96">
        <f>SUMIFS('Details local delivery'!Y:Y,'Details local delivery'!B:B,A:A)</f>
        <v>0</v>
      </c>
      <c r="J2952" s="97" t="e">
        <f>AVERAGEIFS('Details local delivery'!W:W,'Details local delivery'!B:B,A2952)</f>
        <v>#DIV/0!</v>
      </c>
      <c r="K2952" s="96">
        <f>_xlfn.MAXIFS('Details local delivery'!Z:Z,'Details local delivery'!B:B,A2952)</f>
        <v>0</v>
      </c>
      <c r="L2952" s="96">
        <f>_xlfn.MAXIFS('Details local delivery'!AA:AA,'Details local delivery'!B:B,A2952)</f>
        <v>0</v>
      </c>
      <c r="M2952" s="96">
        <f>_xlfn.MAXIFS('Details local delivery'!AB:AB,'Details local delivery'!B:B,A2952)</f>
        <v>0</v>
      </c>
      <c r="N2952" s="104" t="e">
        <f t="shared" si="428"/>
        <v>#N/A</v>
      </c>
      <c r="O2952" s="104" t="e">
        <f t="shared" si="429"/>
        <v>#N/A</v>
      </c>
      <c r="P2952" s="99">
        <f t="shared" si="430"/>
        <v>0</v>
      </c>
      <c r="Q2952" s="100">
        <f t="shared" si="431"/>
        <v>0</v>
      </c>
      <c r="R2952" s="105" t="e">
        <f t="shared" si="432"/>
        <v>#DIV/0!</v>
      </c>
      <c r="S2952" s="101" t="e">
        <f t="shared" si="433"/>
        <v>#N/A</v>
      </c>
      <c r="T2952" s="102"/>
      <c r="U2952" s="107"/>
      <c r="V2952" s="5"/>
    </row>
    <row r="2953" spans="1:22" ht="15.6" hidden="1" x14ac:dyDescent="0.3">
      <c r="A2953" s="18"/>
      <c r="B2953" s="92" t="str">
        <f>+IFERROR(VLOOKUP(A2953,'Details local delivery'!B:C,2,0),"-")</f>
        <v>-</v>
      </c>
      <c r="C2953" s="93" t="str">
        <f t="shared" si="427"/>
        <v>-</v>
      </c>
      <c r="D2953" s="94" t="str">
        <f>+IFERROR(VLOOKUP(A2953,'Details local delivery'!B:E,4,0),"-")</f>
        <v>-</v>
      </c>
      <c r="E2953" s="94" t="e">
        <f>VLOOKUP(A2953,'Details local delivery'!B:L,11,0)</f>
        <v>#N/A</v>
      </c>
      <c r="F2953" s="94">
        <f>SUMIFS('Details local delivery'!M:M,'Details local delivery'!G:G,'RECAP Delivery Plan '!A2953)</f>
        <v>0</v>
      </c>
      <c r="G2953" s="94" t="e">
        <f>VLOOKUP(A2953,'Details local delivery'!B:J,9,0)</f>
        <v>#N/A</v>
      </c>
      <c r="H2953" s="95">
        <f>SUMIFS('Details local delivery'!K:K,'Details local delivery'!G:G,'RECAP Delivery Plan '!A2953)</f>
        <v>0</v>
      </c>
      <c r="I2953" s="96">
        <f>SUMIFS('Details local delivery'!Y:Y,'Details local delivery'!B:B,A:A)</f>
        <v>0</v>
      </c>
      <c r="J2953" s="97" t="e">
        <f>AVERAGEIFS('Details local delivery'!W:W,'Details local delivery'!B:B,A2953)</f>
        <v>#DIV/0!</v>
      </c>
      <c r="K2953" s="96">
        <f>_xlfn.MAXIFS('Details local delivery'!Z:Z,'Details local delivery'!B:B,A2953)</f>
        <v>0</v>
      </c>
      <c r="L2953" s="96">
        <f>_xlfn.MAXIFS('Details local delivery'!AA:AA,'Details local delivery'!B:B,A2953)</f>
        <v>0</v>
      </c>
      <c r="M2953" s="96">
        <f>_xlfn.MAXIFS('Details local delivery'!AB:AB,'Details local delivery'!B:B,A2953)</f>
        <v>0</v>
      </c>
      <c r="N2953" s="104" t="e">
        <f t="shared" si="428"/>
        <v>#N/A</v>
      </c>
      <c r="O2953" s="104" t="e">
        <f t="shared" si="429"/>
        <v>#N/A</v>
      </c>
      <c r="P2953" s="99">
        <f t="shared" si="430"/>
        <v>0</v>
      </c>
      <c r="Q2953" s="100">
        <f t="shared" si="431"/>
        <v>0</v>
      </c>
      <c r="R2953" s="105" t="e">
        <f t="shared" si="432"/>
        <v>#DIV/0!</v>
      </c>
      <c r="S2953" s="101" t="e">
        <f t="shared" si="433"/>
        <v>#N/A</v>
      </c>
      <c r="T2953" s="102"/>
      <c r="U2953" s="107"/>
      <c r="V2953" s="5"/>
    </row>
    <row r="2954" spans="1:22" ht="15.6" hidden="1" x14ac:dyDescent="0.3">
      <c r="A2954" s="18"/>
      <c r="B2954" s="92" t="str">
        <f>+IFERROR(VLOOKUP(A2954,'Details local delivery'!B:C,2,0),"-")</f>
        <v>-</v>
      </c>
      <c r="C2954" s="93" t="str">
        <f t="shared" si="427"/>
        <v>-</v>
      </c>
      <c r="D2954" s="94" t="str">
        <f>+IFERROR(VLOOKUP(A2954,'Details local delivery'!B:E,4,0),"-")</f>
        <v>-</v>
      </c>
      <c r="E2954" s="94" t="e">
        <f>VLOOKUP(A2954,'Details local delivery'!B:L,11,0)</f>
        <v>#N/A</v>
      </c>
      <c r="F2954" s="94">
        <f>SUMIFS('Details local delivery'!M:M,'Details local delivery'!G:G,'RECAP Delivery Plan '!A2954)</f>
        <v>0</v>
      </c>
      <c r="G2954" s="94" t="e">
        <f>VLOOKUP(A2954,'Details local delivery'!B:J,9,0)</f>
        <v>#N/A</v>
      </c>
      <c r="H2954" s="95">
        <f>SUMIFS('Details local delivery'!K:K,'Details local delivery'!G:G,'RECAP Delivery Plan '!A2954)</f>
        <v>0</v>
      </c>
      <c r="I2954" s="96">
        <f>SUMIFS('Details local delivery'!Y:Y,'Details local delivery'!B:B,A:A)</f>
        <v>0</v>
      </c>
      <c r="J2954" s="97" t="e">
        <f>AVERAGEIFS('Details local delivery'!W:W,'Details local delivery'!B:B,A2954)</f>
        <v>#DIV/0!</v>
      </c>
      <c r="K2954" s="96">
        <f>_xlfn.MAXIFS('Details local delivery'!Z:Z,'Details local delivery'!B:B,A2954)</f>
        <v>0</v>
      </c>
      <c r="L2954" s="96">
        <f>_xlfn.MAXIFS('Details local delivery'!AA:AA,'Details local delivery'!B:B,A2954)</f>
        <v>0</v>
      </c>
      <c r="M2954" s="96">
        <f>_xlfn.MAXIFS('Details local delivery'!AB:AB,'Details local delivery'!B:B,A2954)</f>
        <v>0</v>
      </c>
      <c r="N2954" s="104" t="e">
        <f t="shared" si="428"/>
        <v>#N/A</v>
      </c>
      <c r="O2954" s="104" t="e">
        <f t="shared" si="429"/>
        <v>#N/A</v>
      </c>
      <c r="P2954" s="99">
        <f t="shared" si="430"/>
        <v>0</v>
      </c>
      <c r="Q2954" s="100">
        <f t="shared" si="431"/>
        <v>0</v>
      </c>
      <c r="R2954" s="105" t="e">
        <f t="shared" si="432"/>
        <v>#DIV/0!</v>
      </c>
      <c r="S2954" s="101" t="e">
        <f t="shared" si="433"/>
        <v>#N/A</v>
      </c>
      <c r="T2954" s="102"/>
      <c r="U2954" s="107"/>
      <c r="V2954" s="5"/>
    </row>
    <row r="2955" spans="1:22" ht="15.6" hidden="1" x14ac:dyDescent="0.3">
      <c r="A2955" s="18"/>
      <c r="B2955" s="92" t="str">
        <f>+IFERROR(VLOOKUP(A2955,'Details local delivery'!B:C,2,0),"-")</f>
        <v>-</v>
      </c>
      <c r="C2955" s="93" t="str">
        <f t="shared" si="427"/>
        <v>-</v>
      </c>
      <c r="D2955" s="94" t="str">
        <f>+IFERROR(VLOOKUP(A2955,'Details local delivery'!B:E,4,0),"-")</f>
        <v>-</v>
      </c>
      <c r="E2955" s="94" t="e">
        <f>VLOOKUP(A2955,'Details local delivery'!B:L,11,0)</f>
        <v>#N/A</v>
      </c>
      <c r="F2955" s="94">
        <f>SUMIFS('Details local delivery'!M:M,'Details local delivery'!G:G,'RECAP Delivery Plan '!A2955)</f>
        <v>0</v>
      </c>
      <c r="G2955" s="94" t="e">
        <f>VLOOKUP(A2955,'Details local delivery'!B:J,9,0)</f>
        <v>#N/A</v>
      </c>
      <c r="H2955" s="95">
        <f>SUMIFS('Details local delivery'!K:K,'Details local delivery'!G:G,'RECAP Delivery Plan '!A2955)</f>
        <v>0</v>
      </c>
      <c r="I2955" s="96">
        <f>SUMIFS('Details local delivery'!Y:Y,'Details local delivery'!B:B,A:A)</f>
        <v>0</v>
      </c>
      <c r="J2955" s="97" t="e">
        <f>AVERAGEIFS('Details local delivery'!W:W,'Details local delivery'!B:B,A2955)</f>
        <v>#DIV/0!</v>
      </c>
      <c r="K2955" s="96">
        <f>_xlfn.MAXIFS('Details local delivery'!Z:Z,'Details local delivery'!B:B,A2955)</f>
        <v>0</v>
      </c>
      <c r="L2955" s="96">
        <f>_xlfn.MAXIFS('Details local delivery'!AA:AA,'Details local delivery'!B:B,A2955)</f>
        <v>0</v>
      </c>
      <c r="M2955" s="96">
        <f>_xlfn.MAXIFS('Details local delivery'!AB:AB,'Details local delivery'!B:B,A2955)</f>
        <v>0</v>
      </c>
      <c r="N2955" s="104" t="e">
        <f t="shared" si="428"/>
        <v>#N/A</v>
      </c>
      <c r="O2955" s="104" t="e">
        <f t="shared" si="429"/>
        <v>#N/A</v>
      </c>
      <c r="P2955" s="99">
        <f t="shared" si="430"/>
        <v>0</v>
      </c>
      <c r="Q2955" s="100">
        <f t="shared" si="431"/>
        <v>0</v>
      </c>
      <c r="R2955" s="105" t="e">
        <f t="shared" si="432"/>
        <v>#DIV/0!</v>
      </c>
      <c r="S2955" s="101" t="e">
        <f t="shared" si="433"/>
        <v>#N/A</v>
      </c>
      <c r="T2955" s="102"/>
      <c r="U2955" s="107"/>
      <c r="V2955" s="5"/>
    </row>
    <row r="2956" spans="1:22" ht="15.6" hidden="1" x14ac:dyDescent="0.3">
      <c r="A2956" s="18"/>
      <c r="B2956" s="92" t="str">
        <f>+IFERROR(VLOOKUP(A2956,'Details local delivery'!B:C,2,0),"-")</f>
        <v>-</v>
      </c>
      <c r="C2956" s="93" t="str">
        <f t="shared" si="427"/>
        <v>-</v>
      </c>
      <c r="D2956" s="94" t="str">
        <f>+IFERROR(VLOOKUP(A2956,'Details local delivery'!B:E,4,0),"-")</f>
        <v>-</v>
      </c>
      <c r="E2956" s="94" t="e">
        <f>VLOOKUP(A2956,'Details local delivery'!B:L,11,0)</f>
        <v>#N/A</v>
      </c>
      <c r="F2956" s="94">
        <f>SUMIFS('Details local delivery'!M:M,'Details local delivery'!G:G,'RECAP Delivery Plan '!A2956)</f>
        <v>0</v>
      </c>
      <c r="G2956" s="94" t="e">
        <f>VLOOKUP(A2956,'Details local delivery'!B:J,9,0)</f>
        <v>#N/A</v>
      </c>
      <c r="H2956" s="95">
        <f>SUMIFS('Details local delivery'!K:K,'Details local delivery'!G:G,'RECAP Delivery Plan '!A2956)</f>
        <v>0</v>
      </c>
      <c r="I2956" s="96">
        <f>SUMIFS('Details local delivery'!Y:Y,'Details local delivery'!B:B,A:A)</f>
        <v>0</v>
      </c>
      <c r="J2956" s="97" t="e">
        <f>AVERAGEIFS('Details local delivery'!W:W,'Details local delivery'!B:B,A2956)</f>
        <v>#DIV/0!</v>
      </c>
      <c r="K2956" s="96">
        <f>_xlfn.MAXIFS('Details local delivery'!Z:Z,'Details local delivery'!B:B,A2956)</f>
        <v>0</v>
      </c>
      <c r="L2956" s="96">
        <f>_xlfn.MAXIFS('Details local delivery'!AA:AA,'Details local delivery'!B:B,A2956)</f>
        <v>0</v>
      </c>
      <c r="M2956" s="96">
        <f>_xlfn.MAXIFS('Details local delivery'!AB:AB,'Details local delivery'!B:B,A2956)</f>
        <v>0</v>
      </c>
      <c r="N2956" s="104" t="e">
        <f t="shared" si="428"/>
        <v>#N/A</v>
      </c>
      <c r="O2956" s="104" t="e">
        <f t="shared" si="429"/>
        <v>#N/A</v>
      </c>
      <c r="P2956" s="99">
        <f t="shared" si="430"/>
        <v>0</v>
      </c>
      <c r="Q2956" s="100">
        <f t="shared" si="431"/>
        <v>0</v>
      </c>
      <c r="R2956" s="105" t="e">
        <f t="shared" si="432"/>
        <v>#DIV/0!</v>
      </c>
      <c r="S2956" s="101" t="e">
        <f t="shared" si="433"/>
        <v>#N/A</v>
      </c>
      <c r="T2956" s="102"/>
      <c r="U2956" s="107"/>
      <c r="V2956" s="5"/>
    </row>
    <row r="2957" spans="1:22" ht="15.6" hidden="1" x14ac:dyDescent="0.3">
      <c r="A2957" s="18"/>
      <c r="B2957" s="92" t="str">
        <f>+IFERROR(VLOOKUP(A2957,'Details local delivery'!B:C,2,0),"-")</f>
        <v>-</v>
      </c>
      <c r="C2957" s="93" t="str">
        <f t="shared" si="427"/>
        <v>-</v>
      </c>
      <c r="D2957" s="94" t="str">
        <f>+IFERROR(VLOOKUP(A2957,'Details local delivery'!B:E,4,0),"-")</f>
        <v>-</v>
      </c>
      <c r="E2957" s="94" t="e">
        <f>VLOOKUP(A2957,'Details local delivery'!B:L,11,0)</f>
        <v>#N/A</v>
      </c>
      <c r="F2957" s="94">
        <f>SUMIFS('Details local delivery'!M:M,'Details local delivery'!G:G,'RECAP Delivery Plan '!A2957)</f>
        <v>0</v>
      </c>
      <c r="G2957" s="94" t="e">
        <f>VLOOKUP(A2957,'Details local delivery'!B:J,9,0)</f>
        <v>#N/A</v>
      </c>
      <c r="H2957" s="95">
        <f>SUMIFS('Details local delivery'!K:K,'Details local delivery'!G:G,'RECAP Delivery Plan '!A2957)</f>
        <v>0</v>
      </c>
      <c r="I2957" s="96">
        <f>SUMIFS('Details local delivery'!Y:Y,'Details local delivery'!B:B,A:A)</f>
        <v>0</v>
      </c>
      <c r="J2957" s="97" t="e">
        <f>AVERAGEIFS('Details local delivery'!W:W,'Details local delivery'!B:B,A2957)</f>
        <v>#DIV/0!</v>
      </c>
      <c r="K2957" s="96">
        <f>_xlfn.MAXIFS('Details local delivery'!Z:Z,'Details local delivery'!B:B,A2957)</f>
        <v>0</v>
      </c>
      <c r="L2957" s="96">
        <f>_xlfn.MAXIFS('Details local delivery'!AA:AA,'Details local delivery'!B:B,A2957)</f>
        <v>0</v>
      </c>
      <c r="M2957" s="96">
        <f>_xlfn.MAXIFS('Details local delivery'!AB:AB,'Details local delivery'!B:B,A2957)</f>
        <v>0</v>
      </c>
      <c r="N2957" s="104" t="e">
        <f t="shared" si="428"/>
        <v>#N/A</v>
      </c>
      <c r="O2957" s="104" t="e">
        <f t="shared" si="429"/>
        <v>#N/A</v>
      </c>
      <c r="P2957" s="99">
        <f t="shared" si="430"/>
        <v>0</v>
      </c>
      <c r="Q2957" s="100">
        <f t="shared" si="431"/>
        <v>0</v>
      </c>
      <c r="R2957" s="105" t="e">
        <f t="shared" si="432"/>
        <v>#DIV/0!</v>
      </c>
      <c r="S2957" s="101" t="e">
        <f t="shared" si="433"/>
        <v>#N/A</v>
      </c>
      <c r="T2957" s="102"/>
      <c r="U2957" s="107"/>
      <c r="V2957" s="5"/>
    </row>
    <row r="2958" spans="1:22" ht="15.6" hidden="1" x14ac:dyDescent="0.3">
      <c r="A2958" s="18"/>
      <c r="B2958" s="92" t="str">
        <f>+IFERROR(VLOOKUP(A2958,'Details local delivery'!B:C,2,0),"-")</f>
        <v>-</v>
      </c>
      <c r="C2958" s="93" t="str">
        <f t="shared" si="427"/>
        <v>-</v>
      </c>
      <c r="D2958" s="94" t="str">
        <f>+IFERROR(VLOOKUP(A2958,'Details local delivery'!B:E,4,0),"-")</f>
        <v>-</v>
      </c>
      <c r="E2958" s="94" t="e">
        <f>VLOOKUP(A2958,'Details local delivery'!B:L,11,0)</f>
        <v>#N/A</v>
      </c>
      <c r="F2958" s="94">
        <f>SUMIFS('Details local delivery'!M:M,'Details local delivery'!G:G,'RECAP Delivery Plan '!A2958)</f>
        <v>0</v>
      </c>
      <c r="G2958" s="94" t="e">
        <f>VLOOKUP(A2958,'Details local delivery'!B:J,9,0)</f>
        <v>#N/A</v>
      </c>
      <c r="H2958" s="95">
        <f>SUMIFS('Details local delivery'!K:K,'Details local delivery'!G:G,'RECAP Delivery Plan '!A2958)</f>
        <v>0</v>
      </c>
      <c r="I2958" s="96">
        <f>SUMIFS('Details local delivery'!Y:Y,'Details local delivery'!B:B,A:A)</f>
        <v>0</v>
      </c>
      <c r="J2958" s="97" t="e">
        <f>AVERAGEIFS('Details local delivery'!W:W,'Details local delivery'!B:B,A2958)</f>
        <v>#DIV/0!</v>
      </c>
      <c r="K2958" s="96">
        <f>_xlfn.MAXIFS('Details local delivery'!Z:Z,'Details local delivery'!B:B,A2958)</f>
        <v>0</v>
      </c>
      <c r="L2958" s="96">
        <f>_xlfn.MAXIFS('Details local delivery'!AA:AA,'Details local delivery'!B:B,A2958)</f>
        <v>0</v>
      </c>
      <c r="M2958" s="96">
        <f>_xlfn.MAXIFS('Details local delivery'!AB:AB,'Details local delivery'!B:B,A2958)</f>
        <v>0</v>
      </c>
      <c r="N2958" s="104" t="e">
        <f t="shared" si="428"/>
        <v>#N/A</v>
      </c>
      <c r="O2958" s="104" t="e">
        <f t="shared" si="429"/>
        <v>#N/A</v>
      </c>
      <c r="P2958" s="99">
        <f t="shared" si="430"/>
        <v>0</v>
      </c>
      <c r="Q2958" s="100">
        <f t="shared" si="431"/>
        <v>0</v>
      </c>
      <c r="R2958" s="105" t="e">
        <f t="shared" si="432"/>
        <v>#DIV/0!</v>
      </c>
      <c r="S2958" s="101" t="e">
        <f t="shared" si="433"/>
        <v>#N/A</v>
      </c>
      <c r="T2958" s="102"/>
      <c r="U2958" s="107"/>
      <c r="V2958" s="5"/>
    </row>
    <row r="2959" spans="1:22" ht="15.6" hidden="1" x14ac:dyDescent="0.3">
      <c r="A2959" s="18"/>
      <c r="B2959" s="92" t="str">
        <f>+IFERROR(VLOOKUP(A2959,'Details local delivery'!B:C,2,0),"-")</f>
        <v>-</v>
      </c>
      <c r="C2959" s="93" t="str">
        <f t="shared" si="427"/>
        <v>-</v>
      </c>
      <c r="D2959" s="94" t="str">
        <f>+IFERROR(VLOOKUP(A2959,'Details local delivery'!B:E,4,0),"-")</f>
        <v>-</v>
      </c>
      <c r="E2959" s="94" t="e">
        <f>VLOOKUP(A2959,'Details local delivery'!B:L,11,0)</f>
        <v>#N/A</v>
      </c>
      <c r="F2959" s="94">
        <f>SUMIFS('Details local delivery'!M:M,'Details local delivery'!G:G,'RECAP Delivery Plan '!A2959)</f>
        <v>0</v>
      </c>
      <c r="G2959" s="94" t="e">
        <f>VLOOKUP(A2959,'Details local delivery'!B:J,9,0)</f>
        <v>#N/A</v>
      </c>
      <c r="H2959" s="95">
        <f>SUMIFS('Details local delivery'!K:K,'Details local delivery'!G:G,'RECAP Delivery Plan '!A2959)</f>
        <v>0</v>
      </c>
      <c r="I2959" s="96">
        <f>SUMIFS('Details local delivery'!Y:Y,'Details local delivery'!B:B,A:A)</f>
        <v>0</v>
      </c>
      <c r="J2959" s="97" t="e">
        <f>AVERAGEIFS('Details local delivery'!W:W,'Details local delivery'!B:B,A2959)</f>
        <v>#DIV/0!</v>
      </c>
      <c r="K2959" s="96">
        <f>_xlfn.MAXIFS('Details local delivery'!Z:Z,'Details local delivery'!B:B,A2959)</f>
        <v>0</v>
      </c>
      <c r="L2959" s="96">
        <f>_xlfn.MAXIFS('Details local delivery'!AA:AA,'Details local delivery'!B:B,A2959)</f>
        <v>0</v>
      </c>
      <c r="M2959" s="96">
        <f>_xlfn.MAXIFS('Details local delivery'!AB:AB,'Details local delivery'!B:B,A2959)</f>
        <v>0</v>
      </c>
      <c r="N2959" s="104" t="e">
        <f t="shared" si="428"/>
        <v>#N/A</v>
      </c>
      <c r="O2959" s="104" t="e">
        <f t="shared" si="429"/>
        <v>#N/A</v>
      </c>
      <c r="P2959" s="99">
        <f t="shared" si="430"/>
        <v>0</v>
      </c>
      <c r="Q2959" s="100">
        <f t="shared" si="431"/>
        <v>0</v>
      </c>
      <c r="R2959" s="105" t="e">
        <f t="shared" si="432"/>
        <v>#DIV/0!</v>
      </c>
      <c r="S2959" s="101" t="e">
        <f t="shared" si="433"/>
        <v>#N/A</v>
      </c>
      <c r="T2959" s="102"/>
      <c r="U2959" s="107"/>
      <c r="V2959" s="5"/>
    </row>
    <row r="2960" spans="1:22" ht="15.6" hidden="1" x14ac:dyDescent="0.3">
      <c r="A2960" s="18"/>
      <c r="B2960" s="92" t="str">
        <f>+IFERROR(VLOOKUP(A2960,'Details local delivery'!B:C,2,0),"-")</f>
        <v>-</v>
      </c>
      <c r="C2960" s="93" t="str">
        <f t="shared" si="427"/>
        <v>-</v>
      </c>
      <c r="D2960" s="94" t="str">
        <f>+IFERROR(VLOOKUP(A2960,'Details local delivery'!B:E,4,0),"-")</f>
        <v>-</v>
      </c>
      <c r="E2960" s="94" t="e">
        <f>VLOOKUP(A2960,'Details local delivery'!B:L,11,0)</f>
        <v>#N/A</v>
      </c>
      <c r="F2960" s="94">
        <f>SUMIFS('Details local delivery'!M:M,'Details local delivery'!G:G,'RECAP Delivery Plan '!A2960)</f>
        <v>0</v>
      </c>
      <c r="G2960" s="94" t="e">
        <f>VLOOKUP(A2960,'Details local delivery'!B:J,9,0)</f>
        <v>#N/A</v>
      </c>
      <c r="H2960" s="95">
        <f>SUMIFS('Details local delivery'!K:K,'Details local delivery'!G:G,'RECAP Delivery Plan '!A2960)</f>
        <v>0</v>
      </c>
      <c r="I2960" s="96">
        <f>SUMIFS('Details local delivery'!Y:Y,'Details local delivery'!B:B,A:A)</f>
        <v>0</v>
      </c>
      <c r="J2960" s="97" t="e">
        <f>AVERAGEIFS('Details local delivery'!W:W,'Details local delivery'!B:B,A2960)</f>
        <v>#DIV/0!</v>
      </c>
      <c r="K2960" s="96">
        <f>_xlfn.MAXIFS('Details local delivery'!Z:Z,'Details local delivery'!B:B,A2960)</f>
        <v>0</v>
      </c>
      <c r="L2960" s="96">
        <f>_xlfn.MAXIFS('Details local delivery'!AA:AA,'Details local delivery'!B:B,A2960)</f>
        <v>0</v>
      </c>
      <c r="M2960" s="96">
        <f>_xlfn.MAXIFS('Details local delivery'!AB:AB,'Details local delivery'!B:B,A2960)</f>
        <v>0</v>
      </c>
      <c r="N2960" s="104" t="e">
        <f t="shared" si="428"/>
        <v>#N/A</v>
      </c>
      <c r="O2960" s="104" t="e">
        <f t="shared" si="429"/>
        <v>#N/A</v>
      </c>
      <c r="P2960" s="99">
        <f t="shared" si="430"/>
        <v>0</v>
      </c>
      <c r="Q2960" s="100">
        <f t="shared" si="431"/>
        <v>0</v>
      </c>
      <c r="R2960" s="105" t="e">
        <f t="shared" si="432"/>
        <v>#DIV/0!</v>
      </c>
      <c r="S2960" s="101" t="e">
        <f t="shared" si="433"/>
        <v>#N/A</v>
      </c>
      <c r="T2960" s="102"/>
      <c r="U2960" s="107"/>
      <c r="V2960" s="5"/>
    </row>
    <row r="2961" spans="1:22" ht="15.6" hidden="1" x14ac:dyDescent="0.3">
      <c r="A2961" s="18"/>
      <c r="B2961" s="92" t="str">
        <f>+IFERROR(VLOOKUP(A2961,'Details local delivery'!B:C,2,0),"-")</f>
        <v>-</v>
      </c>
      <c r="C2961" s="93" t="str">
        <f t="shared" si="427"/>
        <v>-</v>
      </c>
      <c r="D2961" s="94" t="str">
        <f>+IFERROR(VLOOKUP(A2961,'Details local delivery'!B:E,4,0),"-")</f>
        <v>-</v>
      </c>
      <c r="E2961" s="94" t="e">
        <f>VLOOKUP(A2961,'Details local delivery'!B:L,11,0)</f>
        <v>#N/A</v>
      </c>
      <c r="F2961" s="94">
        <f>SUMIFS('Details local delivery'!M:M,'Details local delivery'!G:G,'RECAP Delivery Plan '!A2961)</f>
        <v>0</v>
      </c>
      <c r="G2961" s="94" t="e">
        <f>VLOOKUP(A2961,'Details local delivery'!B:J,9,0)</f>
        <v>#N/A</v>
      </c>
      <c r="H2961" s="95">
        <f>SUMIFS('Details local delivery'!K:K,'Details local delivery'!G:G,'RECAP Delivery Plan '!A2961)</f>
        <v>0</v>
      </c>
      <c r="I2961" s="96">
        <f>SUMIFS('Details local delivery'!Y:Y,'Details local delivery'!B:B,A:A)</f>
        <v>0</v>
      </c>
      <c r="J2961" s="97" t="e">
        <f>AVERAGEIFS('Details local delivery'!W:W,'Details local delivery'!B:B,A2961)</f>
        <v>#DIV/0!</v>
      </c>
      <c r="K2961" s="96">
        <f>_xlfn.MAXIFS('Details local delivery'!Z:Z,'Details local delivery'!B:B,A2961)</f>
        <v>0</v>
      </c>
      <c r="L2961" s="96">
        <f>_xlfn.MAXIFS('Details local delivery'!AA:AA,'Details local delivery'!B:B,A2961)</f>
        <v>0</v>
      </c>
      <c r="M2961" s="96">
        <f>_xlfn.MAXIFS('Details local delivery'!AB:AB,'Details local delivery'!B:B,A2961)</f>
        <v>0</v>
      </c>
      <c r="N2961" s="104" t="e">
        <f t="shared" si="428"/>
        <v>#N/A</v>
      </c>
      <c r="O2961" s="104" t="e">
        <f t="shared" si="429"/>
        <v>#N/A</v>
      </c>
      <c r="P2961" s="99">
        <f t="shared" si="430"/>
        <v>0</v>
      </c>
      <c r="Q2961" s="100">
        <f t="shared" si="431"/>
        <v>0</v>
      </c>
      <c r="R2961" s="105" t="e">
        <f t="shared" si="432"/>
        <v>#DIV/0!</v>
      </c>
      <c r="S2961" s="101" t="e">
        <f t="shared" si="433"/>
        <v>#N/A</v>
      </c>
      <c r="T2961" s="102"/>
      <c r="U2961" s="107"/>
      <c r="V2961" s="5"/>
    </row>
    <row r="2962" spans="1:22" ht="15.6" hidden="1" x14ac:dyDescent="0.3">
      <c r="A2962" s="18"/>
      <c r="B2962" s="92" t="str">
        <f>+IFERROR(VLOOKUP(A2962,'Details local delivery'!B:C,2,0),"-")</f>
        <v>-</v>
      </c>
      <c r="C2962" s="93" t="str">
        <f t="shared" si="427"/>
        <v>-</v>
      </c>
      <c r="D2962" s="94" t="str">
        <f>+IFERROR(VLOOKUP(A2962,'Details local delivery'!B:E,4,0),"-")</f>
        <v>-</v>
      </c>
      <c r="E2962" s="94" t="e">
        <f>VLOOKUP(A2962,'Details local delivery'!B:L,11,0)</f>
        <v>#N/A</v>
      </c>
      <c r="F2962" s="94">
        <f>SUMIFS('Details local delivery'!M:M,'Details local delivery'!G:G,'RECAP Delivery Plan '!A2962)</f>
        <v>0</v>
      </c>
      <c r="G2962" s="94" t="e">
        <f>VLOOKUP(A2962,'Details local delivery'!B:J,9,0)</f>
        <v>#N/A</v>
      </c>
      <c r="H2962" s="95">
        <f>SUMIFS('Details local delivery'!K:K,'Details local delivery'!G:G,'RECAP Delivery Plan '!A2962)</f>
        <v>0</v>
      </c>
      <c r="I2962" s="96">
        <f>SUMIFS('Details local delivery'!Y:Y,'Details local delivery'!B:B,A:A)</f>
        <v>0</v>
      </c>
      <c r="J2962" s="97" t="e">
        <f>AVERAGEIFS('Details local delivery'!W:W,'Details local delivery'!B:B,A2962)</f>
        <v>#DIV/0!</v>
      </c>
      <c r="K2962" s="96">
        <f>_xlfn.MAXIFS('Details local delivery'!Z:Z,'Details local delivery'!B:B,A2962)</f>
        <v>0</v>
      </c>
      <c r="L2962" s="96">
        <f>_xlfn.MAXIFS('Details local delivery'!AA:AA,'Details local delivery'!B:B,A2962)</f>
        <v>0</v>
      </c>
      <c r="M2962" s="96">
        <f>_xlfn.MAXIFS('Details local delivery'!AB:AB,'Details local delivery'!B:B,A2962)</f>
        <v>0</v>
      </c>
      <c r="N2962" s="104" t="e">
        <f t="shared" si="428"/>
        <v>#N/A</v>
      </c>
      <c r="O2962" s="104" t="e">
        <f t="shared" si="429"/>
        <v>#N/A</v>
      </c>
      <c r="P2962" s="99">
        <f t="shared" si="430"/>
        <v>0</v>
      </c>
      <c r="Q2962" s="100">
        <f t="shared" si="431"/>
        <v>0</v>
      </c>
      <c r="R2962" s="105" t="e">
        <f t="shared" si="432"/>
        <v>#DIV/0!</v>
      </c>
      <c r="S2962" s="101" t="e">
        <f t="shared" si="433"/>
        <v>#N/A</v>
      </c>
      <c r="T2962" s="102"/>
      <c r="U2962" s="107"/>
      <c r="V2962" s="5"/>
    </row>
    <row r="2963" spans="1:22" ht="15.6" hidden="1" x14ac:dyDescent="0.3">
      <c r="A2963" s="18"/>
      <c r="B2963" s="92" t="str">
        <f>+IFERROR(VLOOKUP(A2963,'Details local delivery'!B:C,2,0),"-")</f>
        <v>-</v>
      </c>
      <c r="C2963" s="93" t="str">
        <f t="shared" si="427"/>
        <v>-</v>
      </c>
      <c r="D2963" s="94" t="str">
        <f>+IFERROR(VLOOKUP(A2963,'Details local delivery'!B:E,4,0),"-")</f>
        <v>-</v>
      </c>
      <c r="E2963" s="94" t="e">
        <f>VLOOKUP(A2963,'Details local delivery'!B:L,11,0)</f>
        <v>#N/A</v>
      </c>
      <c r="F2963" s="94">
        <f>SUMIFS('Details local delivery'!M:M,'Details local delivery'!G:G,'RECAP Delivery Plan '!A2963)</f>
        <v>0</v>
      </c>
      <c r="G2963" s="94" t="e">
        <f>VLOOKUP(A2963,'Details local delivery'!B:J,9,0)</f>
        <v>#N/A</v>
      </c>
      <c r="H2963" s="95">
        <f>SUMIFS('Details local delivery'!K:K,'Details local delivery'!G:G,'RECAP Delivery Plan '!A2963)</f>
        <v>0</v>
      </c>
      <c r="I2963" s="96">
        <f>SUMIFS('Details local delivery'!Y:Y,'Details local delivery'!B:B,A:A)</f>
        <v>0</v>
      </c>
      <c r="J2963" s="97" t="e">
        <f>AVERAGEIFS('Details local delivery'!W:W,'Details local delivery'!B:B,A2963)</f>
        <v>#DIV/0!</v>
      </c>
      <c r="K2963" s="96">
        <f>_xlfn.MAXIFS('Details local delivery'!Z:Z,'Details local delivery'!B:B,A2963)</f>
        <v>0</v>
      </c>
      <c r="L2963" s="96">
        <f>_xlfn.MAXIFS('Details local delivery'!AA:AA,'Details local delivery'!B:B,A2963)</f>
        <v>0</v>
      </c>
      <c r="M2963" s="96">
        <f>_xlfn.MAXIFS('Details local delivery'!AB:AB,'Details local delivery'!B:B,A2963)</f>
        <v>0</v>
      </c>
      <c r="N2963" s="104" t="e">
        <f t="shared" si="428"/>
        <v>#N/A</v>
      </c>
      <c r="O2963" s="104" t="e">
        <f t="shared" si="429"/>
        <v>#N/A</v>
      </c>
      <c r="P2963" s="99">
        <f t="shared" si="430"/>
        <v>0</v>
      </c>
      <c r="Q2963" s="100">
        <f t="shared" si="431"/>
        <v>0</v>
      </c>
      <c r="R2963" s="105" t="e">
        <f t="shared" si="432"/>
        <v>#DIV/0!</v>
      </c>
      <c r="S2963" s="101" t="e">
        <f t="shared" si="433"/>
        <v>#N/A</v>
      </c>
      <c r="T2963" s="102"/>
      <c r="U2963" s="107"/>
      <c r="V2963" s="5"/>
    </row>
    <row r="2964" spans="1:22" ht="15.6" hidden="1" x14ac:dyDescent="0.3">
      <c r="A2964" s="18"/>
      <c r="B2964" s="92" t="str">
        <f>+IFERROR(VLOOKUP(A2964,'Details local delivery'!B:C,2,0),"-")</f>
        <v>-</v>
      </c>
      <c r="C2964" s="93" t="str">
        <f t="shared" si="427"/>
        <v>-</v>
      </c>
      <c r="D2964" s="94" t="str">
        <f>+IFERROR(VLOOKUP(A2964,'Details local delivery'!B:E,4,0),"-")</f>
        <v>-</v>
      </c>
      <c r="E2964" s="94" t="e">
        <f>VLOOKUP(A2964,'Details local delivery'!B:L,11,0)</f>
        <v>#N/A</v>
      </c>
      <c r="F2964" s="94">
        <f>SUMIFS('Details local delivery'!M:M,'Details local delivery'!G:G,'RECAP Delivery Plan '!A2964)</f>
        <v>0</v>
      </c>
      <c r="G2964" s="94" t="e">
        <f>VLOOKUP(A2964,'Details local delivery'!B:J,9,0)</f>
        <v>#N/A</v>
      </c>
      <c r="H2964" s="95">
        <f>SUMIFS('Details local delivery'!K:K,'Details local delivery'!G:G,'RECAP Delivery Plan '!A2964)</f>
        <v>0</v>
      </c>
      <c r="I2964" s="96">
        <f>SUMIFS('Details local delivery'!Y:Y,'Details local delivery'!B:B,A:A)</f>
        <v>0</v>
      </c>
      <c r="J2964" s="97" t="e">
        <f>AVERAGEIFS('Details local delivery'!W:W,'Details local delivery'!B:B,A2964)</f>
        <v>#DIV/0!</v>
      </c>
      <c r="K2964" s="96">
        <f>_xlfn.MAXIFS('Details local delivery'!Z:Z,'Details local delivery'!B:B,A2964)</f>
        <v>0</v>
      </c>
      <c r="L2964" s="96">
        <f>_xlfn.MAXIFS('Details local delivery'!AA:AA,'Details local delivery'!B:B,A2964)</f>
        <v>0</v>
      </c>
      <c r="M2964" s="96">
        <f>_xlfn.MAXIFS('Details local delivery'!AB:AB,'Details local delivery'!B:B,A2964)</f>
        <v>0</v>
      </c>
      <c r="N2964" s="104" t="e">
        <f t="shared" si="428"/>
        <v>#N/A</v>
      </c>
      <c r="O2964" s="104" t="e">
        <f t="shared" si="429"/>
        <v>#N/A</v>
      </c>
      <c r="P2964" s="99">
        <f t="shared" si="430"/>
        <v>0</v>
      </c>
      <c r="Q2964" s="100">
        <f t="shared" si="431"/>
        <v>0</v>
      </c>
      <c r="R2964" s="105" t="e">
        <f t="shared" si="432"/>
        <v>#DIV/0!</v>
      </c>
      <c r="S2964" s="101" t="e">
        <f t="shared" si="433"/>
        <v>#N/A</v>
      </c>
      <c r="T2964" s="102"/>
      <c r="U2964" s="107"/>
      <c r="V2964" s="5"/>
    </row>
    <row r="2965" spans="1:22" ht="15.6" hidden="1" x14ac:dyDescent="0.3">
      <c r="A2965" s="18"/>
      <c r="B2965" s="92" t="str">
        <f>+IFERROR(VLOOKUP(A2965,'Details local delivery'!B:C,2,0),"-")</f>
        <v>-</v>
      </c>
      <c r="C2965" s="93" t="str">
        <f t="shared" si="427"/>
        <v>-</v>
      </c>
      <c r="D2965" s="94" t="str">
        <f>+IFERROR(VLOOKUP(A2965,'Details local delivery'!B:E,4,0),"-")</f>
        <v>-</v>
      </c>
      <c r="E2965" s="94" t="e">
        <f>VLOOKUP(A2965,'Details local delivery'!B:L,11,0)</f>
        <v>#N/A</v>
      </c>
      <c r="F2965" s="94">
        <f>SUMIFS('Details local delivery'!M:M,'Details local delivery'!G:G,'RECAP Delivery Plan '!A2965)</f>
        <v>0</v>
      </c>
      <c r="G2965" s="94" t="e">
        <f>VLOOKUP(A2965,'Details local delivery'!B:J,9,0)</f>
        <v>#N/A</v>
      </c>
      <c r="H2965" s="95">
        <f>SUMIFS('Details local delivery'!K:K,'Details local delivery'!G:G,'RECAP Delivery Plan '!A2965)</f>
        <v>0</v>
      </c>
      <c r="I2965" s="96">
        <f>SUMIFS('Details local delivery'!Y:Y,'Details local delivery'!B:B,A:A)</f>
        <v>0</v>
      </c>
      <c r="J2965" s="97" t="e">
        <f>AVERAGEIFS('Details local delivery'!W:W,'Details local delivery'!B:B,A2965)</f>
        <v>#DIV/0!</v>
      </c>
      <c r="K2965" s="96">
        <f>_xlfn.MAXIFS('Details local delivery'!Z:Z,'Details local delivery'!B:B,A2965)</f>
        <v>0</v>
      </c>
      <c r="L2965" s="96">
        <f>_xlfn.MAXIFS('Details local delivery'!AA:AA,'Details local delivery'!B:B,A2965)</f>
        <v>0</v>
      </c>
      <c r="M2965" s="96">
        <f>_xlfn.MAXIFS('Details local delivery'!AB:AB,'Details local delivery'!B:B,A2965)</f>
        <v>0</v>
      </c>
      <c r="N2965" s="104" t="e">
        <f t="shared" si="428"/>
        <v>#N/A</v>
      </c>
      <c r="O2965" s="104" t="e">
        <f t="shared" si="429"/>
        <v>#N/A</v>
      </c>
      <c r="P2965" s="99">
        <f t="shared" si="430"/>
        <v>0</v>
      </c>
      <c r="Q2965" s="100">
        <f t="shared" si="431"/>
        <v>0</v>
      </c>
      <c r="R2965" s="105" t="e">
        <f t="shared" si="432"/>
        <v>#DIV/0!</v>
      </c>
      <c r="S2965" s="101" t="e">
        <f t="shared" si="433"/>
        <v>#N/A</v>
      </c>
      <c r="T2965" s="102"/>
      <c r="U2965" s="107"/>
      <c r="V2965" s="5"/>
    </row>
    <row r="2966" spans="1:22" ht="15.6" hidden="1" x14ac:dyDescent="0.3">
      <c r="A2966" s="18"/>
      <c r="B2966" s="92" t="str">
        <f>+IFERROR(VLOOKUP(A2966,'Details local delivery'!B:C,2,0),"-")</f>
        <v>-</v>
      </c>
      <c r="C2966" s="93" t="str">
        <f t="shared" si="427"/>
        <v>-</v>
      </c>
      <c r="D2966" s="94" t="str">
        <f>+IFERROR(VLOOKUP(A2966,'Details local delivery'!B:E,4,0),"-")</f>
        <v>-</v>
      </c>
      <c r="E2966" s="94" t="e">
        <f>VLOOKUP(A2966,'Details local delivery'!B:L,11,0)</f>
        <v>#N/A</v>
      </c>
      <c r="F2966" s="94">
        <f>SUMIFS('Details local delivery'!M:M,'Details local delivery'!G:G,'RECAP Delivery Plan '!A2966)</f>
        <v>0</v>
      </c>
      <c r="G2966" s="94" t="e">
        <f>VLOOKUP(A2966,'Details local delivery'!B:J,9,0)</f>
        <v>#N/A</v>
      </c>
      <c r="H2966" s="95">
        <f>SUMIFS('Details local delivery'!K:K,'Details local delivery'!G:G,'RECAP Delivery Plan '!A2966)</f>
        <v>0</v>
      </c>
      <c r="I2966" s="96">
        <f>SUMIFS('Details local delivery'!Y:Y,'Details local delivery'!B:B,A:A)</f>
        <v>0</v>
      </c>
      <c r="J2966" s="97" t="e">
        <f>AVERAGEIFS('Details local delivery'!W:W,'Details local delivery'!B:B,A2966)</f>
        <v>#DIV/0!</v>
      </c>
      <c r="K2966" s="96">
        <f>_xlfn.MAXIFS('Details local delivery'!Z:Z,'Details local delivery'!B:B,A2966)</f>
        <v>0</v>
      </c>
      <c r="L2966" s="96">
        <f>_xlfn.MAXIFS('Details local delivery'!AA:AA,'Details local delivery'!B:B,A2966)</f>
        <v>0</v>
      </c>
      <c r="M2966" s="96">
        <f>_xlfn.MAXIFS('Details local delivery'!AB:AB,'Details local delivery'!B:B,A2966)</f>
        <v>0</v>
      </c>
      <c r="N2966" s="104" t="e">
        <f t="shared" si="428"/>
        <v>#N/A</v>
      </c>
      <c r="O2966" s="104" t="e">
        <f t="shared" si="429"/>
        <v>#N/A</v>
      </c>
      <c r="P2966" s="99">
        <f t="shared" si="430"/>
        <v>0</v>
      </c>
      <c r="Q2966" s="100">
        <f t="shared" si="431"/>
        <v>0</v>
      </c>
      <c r="R2966" s="105" t="e">
        <f t="shared" si="432"/>
        <v>#DIV/0!</v>
      </c>
      <c r="S2966" s="101" t="e">
        <f t="shared" si="433"/>
        <v>#N/A</v>
      </c>
      <c r="T2966" s="102"/>
      <c r="U2966" s="107"/>
      <c r="V2966" s="5"/>
    </row>
    <row r="2967" spans="1:22" ht="15.6" hidden="1" x14ac:dyDescent="0.3">
      <c r="A2967" s="18"/>
      <c r="B2967" s="92" t="str">
        <f>+IFERROR(VLOOKUP(A2967,'Details local delivery'!B:C,2,0),"-")</f>
        <v>-</v>
      </c>
      <c r="C2967" s="93" t="str">
        <f t="shared" si="427"/>
        <v>-</v>
      </c>
      <c r="D2967" s="94" t="str">
        <f>+IFERROR(VLOOKUP(A2967,'Details local delivery'!B:E,4,0),"-")</f>
        <v>-</v>
      </c>
      <c r="E2967" s="94" t="e">
        <f>VLOOKUP(A2967,'Details local delivery'!B:L,11,0)</f>
        <v>#N/A</v>
      </c>
      <c r="F2967" s="94">
        <f>SUMIFS('Details local delivery'!M:M,'Details local delivery'!G:G,'RECAP Delivery Plan '!A2967)</f>
        <v>0</v>
      </c>
      <c r="G2967" s="94" t="e">
        <f>VLOOKUP(A2967,'Details local delivery'!B:J,9,0)</f>
        <v>#N/A</v>
      </c>
      <c r="H2967" s="95">
        <f>SUMIFS('Details local delivery'!K:K,'Details local delivery'!G:G,'RECAP Delivery Plan '!A2967)</f>
        <v>0</v>
      </c>
      <c r="I2967" s="96">
        <f>SUMIFS('Details local delivery'!Y:Y,'Details local delivery'!B:B,A:A)</f>
        <v>0</v>
      </c>
      <c r="J2967" s="97" t="e">
        <f>AVERAGEIFS('Details local delivery'!W:W,'Details local delivery'!B:B,A2967)</f>
        <v>#DIV/0!</v>
      </c>
      <c r="K2967" s="96">
        <f>_xlfn.MAXIFS('Details local delivery'!Z:Z,'Details local delivery'!B:B,A2967)</f>
        <v>0</v>
      </c>
      <c r="L2967" s="96">
        <f>_xlfn.MAXIFS('Details local delivery'!AA:AA,'Details local delivery'!B:B,A2967)</f>
        <v>0</v>
      </c>
      <c r="M2967" s="96">
        <f>_xlfn.MAXIFS('Details local delivery'!AB:AB,'Details local delivery'!B:B,A2967)</f>
        <v>0</v>
      </c>
      <c r="N2967" s="104" t="e">
        <f t="shared" si="428"/>
        <v>#N/A</v>
      </c>
      <c r="O2967" s="104" t="e">
        <f t="shared" si="429"/>
        <v>#N/A</v>
      </c>
      <c r="P2967" s="99">
        <f t="shared" si="430"/>
        <v>0</v>
      </c>
      <c r="Q2967" s="100">
        <f t="shared" si="431"/>
        <v>0</v>
      </c>
      <c r="R2967" s="105" t="e">
        <f t="shared" si="432"/>
        <v>#DIV/0!</v>
      </c>
      <c r="S2967" s="101" t="e">
        <f t="shared" si="433"/>
        <v>#N/A</v>
      </c>
      <c r="T2967" s="102"/>
      <c r="U2967" s="107"/>
      <c r="V2967" s="5"/>
    </row>
    <row r="2968" spans="1:22" ht="15.6" hidden="1" x14ac:dyDescent="0.3">
      <c r="A2968" s="18"/>
      <c r="B2968" s="92" t="str">
        <f>+IFERROR(VLOOKUP(A2968,'Details local delivery'!B:C,2,0),"-")</f>
        <v>-</v>
      </c>
      <c r="C2968" s="93" t="str">
        <f t="shared" si="427"/>
        <v>-</v>
      </c>
      <c r="D2968" s="94" t="str">
        <f>+IFERROR(VLOOKUP(A2968,'Details local delivery'!B:E,4,0),"-")</f>
        <v>-</v>
      </c>
      <c r="E2968" s="94" t="e">
        <f>VLOOKUP(A2968,'Details local delivery'!B:L,11,0)</f>
        <v>#N/A</v>
      </c>
      <c r="F2968" s="94">
        <f>SUMIFS('Details local delivery'!M:M,'Details local delivery'!G:G,'RECAP Delivery Plan '!A2968)</f>
        <v>0</v>
      </c>
      <c r="G2968" s="94" t="e">
        <f>VLOOKUP(A2968,'Details local delivery'!B:J,9,0)</f>
        <v>#N/A</v>
      </c>
      <c r="H2968" s="95">
        <f>SUMIFS('Details local delivery'!K:K,'Details local delivery'!G:G,'RECAP Delivery Plan '!A2968)</f>
        <v>0</v>
      </c>
      <c r="I2968" s="96">
        <f>SUMIFS('Details local delivery'!Y:Y,'Details local delivery'!B:B,A:A)</f>
        <v>0</v>
      </c>
      <c r="J2968" s="97" t="e">
        <f>AVERAGEIFS('Details local delivery'!W:W,'Details local delivery'!B:B,A2968)</f>
        <v>#DIV/0!</v>
      </c>
      <c r="K2968" s="96">
        <f>_xlfn.MAXIFS('Details local delivery'!Z:Z,'Details local delivery'!B:B,A2968)</f>
        <v>0</v>
      </c>
      <c r="L2968" s="96">
        <f>_xlfn.MAXIFS('Details local delivery'!AA:AA,'Details local delivery'!B:B,A2968)</f>
        <v>0</v>
      </c>
      <c r="M2968" s="96">
        <f>_xlfn.MAXIFS('Details local delivery'!AB:AB,'Details local delivery'!B:B,A2968)</f>
        <v>0</v>
      </c>
      <c r="N2968" s="104" t="e">
        <f t="shared" si="428"/>
        <v>#N/A</v>
      </c>
      <c r="O2968" s="104" t="e">
        <f t="shared" si="429"/>
        <v>#N/A</v>
      </c>
      <c r="P2968" s="99">
        <f t="shared" si="430"/>
        <v>0</v>
      </c>
      <c r="Q2968" s="100">
        <f t="shared" si="431"/>
        <v>0</v>
      </c>
      <c r="R2968" s="105" t="e">
        <f t="shared" si="432"/>
        <v>#DIV/0!</v>
      </c>
      <c r="S2968" s="101" t="e">
        <f t="shared" si="433"/>
        <v>#N/A</v>
      </c>
      <c r="T2968" s="102"/>
      <c r="U2968" s="107"/>
      <c r="V2968" s="5"/>
    </row>
    <row r="2969" spans="1:22" ht="15.6" hidden="1" x14ac:dyDescent="0.3">
      <c r="A2969" s="18"/>
      <c r="B2969" s="92" t="str">
        <f>+IFERROR(VLOOKUP(A2969,'Details local delivery'!B:C,2,0),"-")</f>
        <v>-</v>
      </c>
      <c r="C2969" s="93" t="str">
        <f t="shared" si="427"/>
        <v>-</v>
      </c>
      <c r="D2969" s="94" t="str">
        <f>+IFERROR(VLOOKUP(A2969,'Details local delivery'!B:E,4,0),"-")</f>
        <v>-</v>
      </c>
      <c r="E2969" s="94" t="e">
        <f>VLOOKUP(A2969,'Details local delivery'!B:L,11,0)</f>
        <v>#N/A</v>
      </c>
      <c r="F2969" s="94">
        <f>SUMIFS('Details local delivery'!M:M,'Details local delivery'!G:G,'RECAP Delivery Plan '!A2969)</f>
        <v>0</v>
      </c>
      <c r="G2969" s="94" t="e">
        <f>VLOOKUP(A2969,'Details local delivery'!B:J,9,0)</f>
        <v>#N/A</v>
      </c>
      <c r="H2969" s="95">
        <f>SUMIFS('Details local delivery'!K:K,'Details local delivery'!G:G,'RECAP Delivery Plan '!A2969)</f>
        <v>0</v>
      </c>
      <c r="I2969" s="96">
        <f>SUMIFS('Details local delivery'!Y:Y,'Details local delivery'!B:B,A:A)</f>
        <v>0</v>
      </c>
      <c r="J2969" s="97" t="e">
        <f>AVERAGEIFS('Details local delivery'!W:W,'Details local delivery'!B:B,A2969)</f>
        <v>#DIV/0!</v>
      </c>
      <c r="K2969" s="96">
        <f>_xlfn.MAXIFS('Details local delivery'!Z:Z,'Details local delivery'!B:B,A2969)</f>
        <v>0</v>
      </c>
      <c r="L2969" s="96">
        <f>_xlfn.MAXIFS('Details local delivery'!AA:AA,'Details local delivery'!B:B,A2969)</f>
        <v>0</v>
      </c>
      <c r="M2969" s="96">
        <f>_xlfn.MAXIFS('Details local delivery'!AB:AB,'Details local delivery'!B:B,A2969)</f>
        <v>0</v>
      </c>
      <c r="N2969" s="104" t="e">
        <f t="shared" si="428"/>
        <v>#N/A</v>
      </c>
      <c r="O2969" s="104" t="e">
        <f t="shared" si="429"/>
        <v>#N/A</v>
      </c>
      <c r="P2969" s="99">
        <f t="shared" si="430"/>
        <v>0</v>
      </c>
      <c r="Q2969" s="100">
        <f t="shared" si="431"/>
        <v>0</v>
      </c>
      <c r="R2969" s="105" t="e">
        <f t="shared" si="432"/>
        <v>#DIV/0!</v>
      </c>
      <c r="S2969" s="101" t="e">
        <f t="shared" si="433"/>
        <v>#N/A</v>
      </c>
      <c r="T2969" s="102"/>
      <c r="U2969" s="107"/>
      <c r="V2969" s="5"/>
    </row>
    <row r="2970" spans="1:22" ht="15.6" hidden="1" x14ac:dyDescent="0.3">
      <c r="A2970" s="18"/>
      <c r="B2970" s="92" t="str">
        <f>+IFERROR(VLOOKUP(A2970,'Details local delivery'!B:C,2,0),"-")</f>
        <v>-</v>
      </c>
      <c r="C2970" s="93" t="str">
        <f t="shared" si="427"/>
        <v>-</v>
      </c>
      <c r="D2970" s="94" t="str">
        <f>+IFERROR(VLOOKUP(A2970,'Details local delivery'!B:E,4,0),"-")</f>
        <v>-</v>
      </c>
      <c r="E2970" s="94" t="e">
        <f>VLOOKUP(A2970,'Details local delivery'!B:L,11,0)</f>
        <v>#N/A</v>
      </c>
      <c r="F2970" s="94">
        <f>SUMIFS('Details local delivery'!M:M,'Details local delivery'!G:G,'RECAP Delivery Plan '!A2970)</f>
        <v>0</v>
      </c>
      <c r="G2970" s="94" t="e">
        <f>VLOOKUP(A2970,'Details local delivery'!B:J,9,0)</f>
        <v>#N/A</v>
      </c>
      <c r="H2970" s="95">
        <f>SUMIFS('Details local delivery'!K:K,'Details local delivery'!G:G,'RECAP Delivery Plan '!A2970)</f>
        <v>0</v>
      </c>
      <c r="I2970" s="96">
        <f>SUMIFS('Details local delivery'!Y:Y,'Details local delivery'!B:B,A:A)</f>
        <v>0</v>
      </c>
      <c r="J2970" s="97" t="e">
        <f>AVERAGEIFS('Details local delivery'!W:W,'Details local delivery'!B:B,A2970)</f>
        <v>#DIV/0!</v>
      </c>
      <c r="K2970" s="96">
        <f>_xlfn.MAXIFS('Details local delivery'!Z:Z,'Details local delivery'!B:B,A2970)</f>
        <v>0</v>
      </c>
      <c r="L2970" s="96">
        <f>_xlfn.MAXIFS('Details local delivery'!AA:AA,'Details local delivery'!B:B,A2970)</f>
        <v>0</v>
      </c>
      <c r="M2970" s="96">
        <f>_xlfn.MAXIFS('Details local delivery'!AB:AB,'Details local delivery'!B:B,A2970)</f>
        <v>0</v>
      </c>
      <c r="N2970" s="104" t="e">
        <f t="shared" si="428"/>
        <v>#N/A</v>
      </c>
      <c r="O2970" s="104" t="e">
        <f t="shared" si="429"/>
        <v>#N/A</v>
      </c>
      <c r="P2970" s="99">
        <f t="shared" si="430"/>
        <v>0</v>
      </c>
      <c r="Q2970" s="100">
        <f t="shared" si="431"/>
        <v>0</v>
      </c>
      <c r="R2970" s="105" t="e">
        <f t="shared" si="432"/>
        <v>#DIV/0!</v>
      </c>
      <c r="S2970" s="101" t="e">
        <f t="shared" si="433"/>
        <v>#N/A</v>
      </c>
      <c r="T2970" s="102"/>
      <c r="U2970" s="107"/>
      <c r="V2970" s="5"/>
    </row>
    <row r="2971" spans="1:22" ht="15.6" hidden="1" x14ac:dyDescent="0.3">
      <c r="A2971" s="18"/>
      <c r="B2971" s="92" t="str">
        <f>+IFERROR(VLOOKUP(A2971,'Details local delivery'!B:C,2,0),"-")</f>
        <v>-</v>
      </c>
      <c r="C2971" s="93" t="str">
        <f t="shared" si="427"/>
        <v>-</v>
      </c>
      <c r="D2971" s="94" t="str">
        <f>+IFERROR(VLOOKUP(A2971,'Details local delivery'!B:E,4,0),"-")</f>
        <v>-</v>
      </c>
      <c r="E2971" s="94" t="e">
        <f>VLOOKUP(A2971,'Details local delivery'!B:L,11,0)</f>
        <v>#N/A</v>
      </c>
      <c r="F2971" s="94">
        <f>SUMIFS('Details local delivery'!M:M,'Details local delivery'!G:G,'RECAP Delivery Plan '!A2971)</f>
        <v>0</v>
      </c>
      <c r="G2971" s="94" t="e">
        <f>VLOOKUP(A2971,'Details local delivery'!B:J,9,0)</f>
        <v>#N/A</v>
      </c>
      <c r="H2971" s="95">
        <f>SUMIFS('Details local delivery'!K:K,'Details local delivery'!G:G,'RECAP Delivery Plan '!A2971)</f>
        <v>0</v>
      </c>
      <c r="I2971" s="96">
        <f>SUMIFS('Details local delivery'!Y:Y,'Details local delivery'!B:B,A:A)</f>
        <v>0</v>
      </c>
      <c r="J2971" s="97" t="e">
        <f>AVERAGEIFS('Details local delivery'!W:W,'Details local delivery'!B:B,A2971)</f>
        <v>#DIV/0!</v>
      </c>
      <c r="K2971" s="96">
        <f>_xlfn.MAXIFS('Details local delivery'!Z:Z,'Details local delivery'!B:B,A2971)</f>
        <v>0</v>
      </c>
      <c r="L2971" s="96">
        <f>_xlfn.MAXIFS('Details local delivery'!AA:AA,'Details local delivery'!B:B,A2971)</f>
        <v>0</v>
      </c>
      <c r="M2971" s="96">
        <f>_xlfn.MAXIFS('Details local delivery'!AB:AB,'Details local delivery'!B:B,A2971)</f>
        <v>0</v>
      </c>
      <c r="N2971" s="104" t="e">
        <f t="shared" si="428"/>
        <v>#N/A</v>
      </c>
      <c r="O2971" s="104" t="e">
        <f t="shared" si="429"/>
        <v>#N/A</v>
      </c>
      <c r="P2971" s="99">
        <f t="shared" si="430"/>
        <v>0</v>
      </c>
      <c r="Q2971" s="100">
        <f t="shared" si="431"/>
        <v>0</v>
      </c>
      <c r="R2971" s="105" t="e">
        <f t="shared" si="432"/>
        <v>#DIV/0!</v>
      </c>
      <c r="S2971" s="101" t="e">
        <f t="shared" si="433"/>
        <v>#N/A</v>
      </c>
      <c r="T2971" s="102"/>
      <c r="U2971" s="107"/>
      <c r="V2971" s="5"/>
    </row>
    <row r="2972" spans="1:22" ht="15.6" hidden="1" x14ac:dyDescent="0.3">
      <c r="A2972" s="18"/>
      <c r="B2972" s="92" t="str">
        <f>+IFERROR(VLOOKUP(A2972,'Details local delivery'!B:C,2,0),"-")</f>
        <v>-</v>
      </c>
      <c r="C2972" s="93" t="str">
        <f t="shared" si="427"/>
        <v>-</v>
      </c>
      <c r="D2972" s="94" t="str">
        <f>+IFERROR(VLOOKUP(A2972,'Details local delivery'!B:E,4,0),"-")</f>
        <v>-</v>
      </c>
      <c r="E2972" s="94" t="e">
        <f>VLOOKUP(A2972,'Details local delivery'!B:L,11,0)</f>
        <v>#N/A</v>
      </c>
      <c r="F2972" s="94">
        <f>SUMIFS('Details local delivery'!M:M,'Details local delivery'!G:G,'RECAP Delivery Plan '!A2972)</f>
        <v>0</v>
      </c>
      <c r="G2972" s="94" t="e">
        <f>VLOOKUP(A2972,'Details local delivery'!B:J,9,0)</f>
        <v>#N/A</v>
      </c>
      <c r="H2972" s="95">
        <f>SUMIFS('Details local delivery'!K:K,'Details local delivery'!G:G,'RECAP Delivery Plan '!A2972)</f>
        <v>0</v>
      </c>
      <c r="I2972" s="96">
        <f>SUMIFS('Details local delivery'!Y:Y,'Details local delivery'!B:B,A:A)</f>
        <v>0</v>
      </c>
      <c r="J2972" s="97" t="e">
        <f>AVERAGEIFS('Details local delivery'!W:W,'Details local delivery'!B:B,A2972)</f>
        <v>#DIV/0!</v>
      </c>
      <c r="K2972" s="96">
        <f>_xlfn.MAXIFS('Details local delivery'!Z:Z,'Details local delivery'!B:B,A2972)</f>
        <v>0</v>
      </c>
      <c r="L2972" s="96">
        <f>_xlfn.MAXIFS('Details local delivery'!AA:AA,'Details local delivery'!B:B,A2972)</f>
        <v>0</v>
      </c>
      <c r="M2972" s="96">
        <f>_xlfn.MAXIFS('Details local delivery'!AB:AB,'Details local delivery'!B:B,A2972)</f>
        <v>0</v>
      </c>
      <c r="N2972" s="104" t="e">
        <f t="shared" si="428"/>
        <v>#N/A</v>
      </c>
      <c r="O2972" s="104" t="e">
        <f t="shared" si="429"/>
        <v>#N/A</v>
      </c>
      <c r="P2972" s="99">
        <f t="shared" si="430"/>
        <v>0</v>
      </c>
      <c r="Q2972" s="100">
        <f t="shared" si="431"/>
        <v>0</v>
      </c>
      <c r="R2972" s="105" t="e">
        <f t="shared" si="432"/>
        <v>#DIV/0!</v>
      </c>
      <c r="S2972" s="101" t="e">
        <f t="shared" si="433"/>
        <v>#N/A</v>
      </c>
      <c r="T2972" s="102"/>
      <c r="U2972" s="107"/>
      <c r="V2972" s="5"/>
    </row>
    <row r="2973" spans="1:22" ht="15.6" hidden="1" x14ac:dyDescent="0.3">
      <c r="A2973" s="18"/>
      <c r="B2973" s="92" t="str">
        <f>+IFERROR(VLOOKUP(A2973,'Details local delivery'!B:C,2,0),"-")</f>
        <v>-</v>
      </c>
      <c r="C2973" s="93" t="str">
        <f t="shared" ref="C2973:C3005" si="434">B2973</f>
        <v>-</v>
      </c>
      <c r="D2973" s="94" t="str">
        <f>+IFERROR(VLOOKUP(A2973,'Details local delivery'!B:E,4,0),"-")</f>
        <v>-</v>
      </c>
      <c r="E2973" s="94" t="e">
        <f>VLOOKUP(A2973,'Details local delivery'!B:L,11,0)</f>
        <v>#N/A</v>
      </c>
      <c r="F2973" s="94">
        <f>SUMIFS('Details local delivery'!M:M,'Details local delivery'!G:G,'RECAP Delivery Plan '!A2973)</f>
        <v>0</v>
      </c>
      <c r="G2973" s="94" t="e">
        <f>VLOOKUP(A2973,'Details local delivery'!B:J,9,0)</f>
        <v>#N/A</v>
      </c>
      <c r="H2973" s="95">
        <f>SUMIFS('Details local delivery'!K:K,'Details local delivery'!G:G,'RECAP Delivery Plan '!A2973)</f>
        <v>0</v>
      </c>
      <c r="I2973" s="96">
        <f>SUMIFS('Details local delivery'!Y:Y,'Details local delivery'!B:B,A:A)</f>
        <v>0</v>
      </c>
      <c r="J2973" s="97" t="e">
        <f>AVERAGEIFS('Details local delivery'!W:W,'Details local delivery'!B:B,A2973)</f>
        <v>#DIV/0!</v>
      </c>
      <c r="K2973" s="96">
        <f>_xlfn.MAXIFS('Details local delivery'!Z:Z,'Details local delivery'!B:B,A2973)</f>
        <v>0</v>
      </c>
      <c r="L2973" s="96">
        <f>_xlfn.MAXIFS('Details local delivery'!AA:AA,'Details local delivery'!B:B,A2973)</f>
        <v>0</v>
      </c>
      <c r="M2973" s="96">
        <f>_xlfn.MAXIFS('Details local delivery'!AB:AB,'Details local delivery'!B:B,A2973)</f>
        <v>0</v>
      </c>
      <c r="N2973" s="104" t="e">
        <f t="shared" ref="N2973:N3005" si="435">+F2973/E2973</f>
        <v>#N/A</v>
      </c>
      <c r="O2973" s="104" t="e">
        <f t="shared" ref="O2973:O3005" si="436">+H2973/G2973</f>
        <v>#N/A</v>
      </c>
      <c r="P2973" s="99">
        <f t="shared" ref="P2973:P3005" si="437">K2973+L2973+M2973</f>
        <v>0</v>
      </c>
      <c r="Q2973" s="100">
        <f t="shared" ref="Q2973:Q3005" si="438">P2973+I2973</f>
        <v>0</v>
      </c>
      <c r="R2973" s="105" t="e">
        <f t="shared" ref="R2973:R3005" si="439">Q2973/P2973</f>
        <v>#DIV/0!</v>
      </c>
      <c r="S2973" s="101" t="e">
        <f t="shared" ref="S2973:S3005" si="440">MAX(N2973,O2973)</f>
        <v>#N/A</v>
      </c>
      <c r="T2973" s="102"/>
      <c r="U2973" s="107"/>
      <c r="V2973" s="5"/>
    </row>
    <row r="2974" spans="1:22" ht="15.6" hidden="1" x14ac:dyDescent="0.3">
      <c r="A2974" s="18"/>
      <c r="B2974" s="92" t="str">
        <f>+IFERROR(VLOOKUP(A2974,'Details local delivery'!B:C,2,0),"-")</f>
        <v>-</v>
      </c>
      <c r="C2974" s="93" t="str">
        <f t="shared" si="434"/>
        <v>-</v>
      </c>
      <c r="D2974" s="94" t="str">
        <f>+IFERROR(VLOOKUP(A2974,'Details local delivery'!B:E,4,0),"-")</f>
        <v>-</v>
      </c>
      <c r="E2974" s="94" t="e">
        <f>VLOOKUP(A2974,'Details local delivery'!B:L,11,0)</f>
        <v>#N/A</v>
      </c>
      <c r="F2974" s="94">
        <f>SUMIFS('Details local delivery'!M:M,'Details local delivery'!G:G,'RECAP Delivery Plan '!A2974)</f>
        <v>0</v>
      </c>
      <c r="G2974" s="94" t="e">
        <f>VLOOKUP(A2974,'Details local delivery'!B:J,9,0)</f>
        <v>#N/A</v>
      </c>
      <c r="H2974" s="95">
        <f>SUMIFS('Details local delivery'!K:K,'Details local delivery'!G:G,'RECAP Delivery Plan '!A2974)</f>
        <v>0</v>
      </c>
      <c r="I2974" s="96">
        <f>SUMIFS('Details local delivery'!Y:Y,'Details local delivery'!B:B,A:A)</f>
        <v>0</v>
      </c>
      <c r="J2974" s="97" t="e">
        <f>AVERAGEIFS('Details local delivery'!W:W,'Details local delivery'!B:B,A2974)</f>
        <v>#DIV/0!</v>
      </c>
      <c r="K2974" s="96">
        <f>_xlfn.MAXIFS('Details local delivery'!Z:Z,'Details local delivery'!B:B,A2974)</f>
        <v>0</v>
      </c>
      <c r="L2974" s="96">
        <f>_xlfn.MAXIFS('Details local delivery'!AA:AA,'Details local delivery'!B:B,A2974)</f>
        <v>0</v>
      </c>
      <c r="M2974" s="96">
        <f>_xlfn.MAXIFS('Details local delivery'!AB:AB,'Details local delivery'!B:B,A2974)</f>
        <v>0</v>
      </c>
      <c r="N2974" s="104" t="e">
        <f t="shared" si="435"/>
        <v>#N/A</v>
      </c>
      <c r="O2974" s="104" t="e">
        <f t="shared" si="436"/>
        <v>#N/A</v>
      </c>
      <c r="P2974" s="99">
        <f t="shared" si="437"/>
        <v>0</v>
      </c>
      <c r="Q2974" s="100">
        <f t="shared" si="438"/>
        <v>0</v>
      </c>
      <c r="R2974" s="105" t="e">
        <f t="shared" si="439"/>
        <v>#DIV/0!</v>
      </c>
      <c r="S2974" s="101" t="e">
        <f t="shared" si="440"/>
        <v>#N/A</v>
      </c>
      <c r="T2974" s="102"/>
      <c r="U2974" s="107"/>
      <c r="V2974" s="5"/>
    </row>
    <row r="2975" spans="1:22" ht="15.6" hidden="1" x14ac:dyDescent="0.3">
      <c r="A2975" s="18"/>
      <c r="B2975" s="92" t="str">
        <f>+IFERROR(VLOOKUP(A2975,'Details local delivery'!B:C,2,0),"-")</f>
        <v>-</v>
      </c>
      <c r="C2975" s="93" t="str">
        <f t="shared" si="434"/>
        <v>-</v>
      </c>
      <c r="D2975" s="94" t="str">
        <f>+IFERROR(VLOOKUP(A2975,'Details local delivery'!B:E,4,0),"-")</f>
        <v>-</v>
      </c>
      <c r="E2975" s="94" t="e">
        <f>VLOOKUP(A2975,'Details local delivery'!B:L,11,0)</f>
        <v>#N/A</v>
      </c>
      <c r="F2975" s="94">
        <f>SUMIFS('Details local delivery'!M:M,'Details local delivery'!G:G,'RECAP Delivery Plan '!A2975)</f>
        <v>0</v>
      </c>
      <c r="G2975" s="94" t="e">
        <f>VLOOKUP(A2975,'Details local delivery'!B:J,9,0)</f>
        <v>#N/A</v>
      </c>
      <c r="H2975" s="95">
        <f>SUMIFS('Details local delivery'!K:K,'Details local delivery'!G:G,'RECAP Delivery Plan '!A2975)</f>
        <v>0</v>
      </c>
      <c r="I2975" s="96">
        <f>SUMIFS('Details local delivery'!Y:Y,'Details local delivery'!B:B,A:A)</f>
        <v>0</v>
      </c>
      <c r="J2975" s="97" t="e">
        <f>AVERAGEIFS('Details local delivery'!W:W,'Details local delivery'!B:B,A2975)</f>
        <v>#DIV/0!</v>
      </c>
      <c r="K2975" s="96">
        <f>_xlfn.MAXIFS('Details local delivery'!Z:Z,'Details local delivery'!B:B,A2975)</f>
        <v>0</v>
      </c>
      <c r="L2975" s="96">
        <f>_xlfn.MAXIFS('Details local delivery'!AA:AA,'Details local delivery'!B:B,A2975)</f>
        <v>0</v>
      </c>
      <c r="M2975" s="96">
        <f>_xlfn.MAXIFS('Details local delivery'!AB:AB,'Details local delivery'!B:B,A2975)</f>
        <v>0</v>
      </c>
      <c r="N2975" s="104" t="e">
        <f t="shared" si="435"/>
        <v>#N/A</v>
      </c>
      <c r="O2975" s="104" t="e">
        <f t="shared" si="436"/>
        <v>#N/A</v>
      </c>
      <c r="P2975" s="99">
        <f t="shared" si="437"/>
        <v>0</v>
      </c>
      <c r="Q2975" s="100">
        <f t="shared" si="438"/>
        <v>0</v>
      </c>
      <c r="R2975" s="105" t="e">
        <f t="shared" si="439"/>
        <v>#DIV/0!</v>
      </c>
      <c r="S2975" s="101" t="e">
        <f t="shared" si="440"/>
        <v>#N/A</v>
      </c>
      <c r="T2975" s="102"/>
      <c r="U2975" s="107"/>
      <c r="V2975" s="5"/>
    </row>
    <row r="2976" spans="1:22" ht="15.6" hidden="1" x14ac:dyDescent="0.3">
      <c r="A2976" s="18"/>
      <c r="B2976" s="92" t="str">
        <f>+IFERROR(VLOOKUP(A2976,'Details local delivery'!B:C,2,0),"-")</f>
        <v>-</v>
      </c>
      <c r="C2976" s="93" t="str">
        <f t="shared" si="434"/>
        <v>-</v>
      </c>
      <c r="D2976" s="94" t="str">
        <f>+IFERROR(VLOOKUP(A2976,'Details local delivery'!B:E,4,0),"-")</f>
        <v>-</v>
      </c>
      <c r="E2976" s="94" t="e">
        <f>VLOOKUP(A2976,'Details local delivery'!B:L,11,0)</f>
        <v>#N/A</v>
      </c>
      <c r="F2976" s="94">
        <f>SUMIFS('Details local delivery'!M:M,'Details local delivery'!G:G,'RECAP Delivery Plan '!A2976)</f>
        <v>0</v>
      </c>
      <c r="G2976" s="94" t="e">
        <f>VLOOKUP(A2976,'Details local delivery'!B:J,9,0)</f>
        <v>#N/A</v>
      </c>
      <c r="H2976" s="95">
        <f>SUMIFS('Details local delivery'!K:K,'Details local delivery'!G:G,'RECAP Delivery Plan '!A2976)</f>
        <v>0</v>
      </c>
      <c r="I2976" s="96">
        <f>SUMIFS('Details local delivery'!Y:Y,'Details local delivery'!B:B,A:A)</f>
        <v>0</v>
      </c>
      <c r="J2976" s="97" t="e">
        <f>AVERAGEIFS('Details local delivery'!W:W,'Details local delivery'!B:B,A2976)</f>
        <v>#DIV/0!</v>
      </c>
      <c r="K2976" s="96">
        <f>_xlfn.MAXIFS('Details local delivery'!Z:Z,'Details local delivery'!B:B,A2976)</f>
        <v>0</v>
      </c>
      <c r="L2976" s="96">
        <f>_xlfn.MAXIFS('Details local delivery'!AA:AA,'Details local delivery'!B:B,A2976)</f>
        <v>0</v>
      </c>
      <c r="M2976" s="96">
        <f>_xlfn.MAXIFS('Details local delivery'!AB:AB,'Details local delivery'!B:B,A2976)</f>
        <v>0</v>
      </c>
      <c r="N2976" s="104" t="e">
        <f t="shared" si="435"/>
        <v>#N/A</v>
      </c>
      <c r="O2976" s="104" t="e">
        <f t="shared" si="436"/>
        <v>#N/A</v>
      </c>
      <c r="P2976" s="99">
        <f t="shared" si="437"/>
        <v>0</v>
      </c>
      <c r="Q2976" s="100">
        <f t="shared" si="438"/>
        <v>0</v>
      </c>
      <c r="R2976" s="105" t="e">
        <f t="shared" si="439"/>
        <v>#DIV/0!</v>
      </c>
      <c r="S2976" s="101" t="e">
        <f t="shared" si="440"/>
        <v>#N/A</v>
      </c>
      <c r="T2976" s="102"/>
      <c r="U2976" s="107"/>
      <c r="V2976" s="5"/>
    </row>
    <row r="2977" spans="1:22" ht="15.6" hidden="1" x14ac:dyDescent="0.3">
      <c r="A2977" s="18"/>
      <c r="B2977" s="92" t="str">
        <f>+IFERROR(VLOOKUP(A2977,'Details local delivery'!B:C,2,0),"-")</f>
        <v>-</v>
      </c>
      <c r="C2977" s="93" t="str">
        <f t="shared" si="434"/>
        <v>-</v>
      </c>
      <c r="D2977" s="94" t="str">
        <f>+IFERROR(VLOOKUP(A2977,'Details local delivery'!B:E,4,0),"-")</f>
        <v>-</v>
      </c>
      <c r="E2977" s="94" t="e">
        <f>VLOOKUP(A2977,'Details local delivery'!B:L,11,0)</f>
        <v>#N/A</v>
      </c>
      <c r="F2977" s="94">
        <f>SUMIFS('Details local delivery'!M:M,'Details local delivery'!G:G,'RECAP Delivery Plan '!A2977)</f>
        <v>0</v>
      </c>
      <c r="G2977" s="94" t="e">
        <f>VLOOKUP(A2977,'Details local delivery'!B:J,9,0)</f>
        <v>#N/A</v>
      </c>
      <c r="H2977" s="95">
        <f>SUMIFS('Details local delivery'!K:K,'Details local delivery'!G:G,'RECAP Delivery Plan '!A2977)</f>
        <v>0</v>
      </c>
      <c r="I2977" s="96">
        <f>SUMIFS('Details local delivery'!Y:Y,'Details local delivery'!B:B,A:A)</f>
        <v>0</v>
      </c>
      <c r="J2977" s="97" t="e">
        <f>AVERAGEIFS('Details local delivery'!W:W,'Details local delivery'!B:B,A2977)</f>
        <v>#DIV/0!</v>
      </c>
      <c r="K2977" s="96">
        <f>_xlfn.MAXIFS('Details local delivery'!Z:Z,'Details local delivery'!B:B,A2977)</f>
        <v>0</v>
      </c>
      <c r="L2977" s="96">
        <f>_xlfn.MAXIFS('Details local delivery'!AA:AA,'Details local delivery'!B:B,A2977)</f>
        <v>0</v>
      </c>
      <c r="M2977" s="96">
        <f>_xlfn.MAXIFS('Details local delivery'!AB:AB,'Details local delivery'!B:B,A2977)</f>
        <v>0</v>
      </c>
      <c r="N2977" s="104" t="e">
        <f t="shared" si="435"/>
        <v>#N/A</v>
      </c>
      <c r="O2977" s="104" t="e">
        <f t="shared" si="436"/>
        <v>#N/A</v>
      </c>
      <c r="P2977" s="99">
        <f t="shared" si="437"/>
        <v>0</v>
      </c>
      <c r="Q2977" s="100">
        <f t="shared" si="438"/>
        <v>0</v>
      </c>
      <c r="R2977" s="105" t="e">
        <f t="shared" si="439"/>
        <v>#DIV/0!</v>
      </c>
      <c r="S2977" s="101" t="e">
        <f t="shared" si="440"/>
        <v>#N/A</v>
      </c>
      <c r="T2977" s="102"/>
      <c r="U2977" s="107"/>
      <c r="V2977" s="5"/>
    </row>
    <row r="2978" spans="1:22" ht="15.6" hidden="1" x14ac:dyDescent="0.3">
      <c r="A2978" s="18"/>
      <c r="B2978" s="92" t="str">
        <f>+IFERROR(VLOOKUP(A2978,'Details local delivery'!B:C,2,0),"-")</f>
        <v>-</v>
      </c>
      <c r="C2978" s="93" t="str">
        <f t="shared" si="434"/>
        <v>-</v>
      </c>
      <c r="D2978" s="94" t="str">
        <f>+IFERROR(VLOOKUP(A2978,'Details local delivery'!B:E,4,0),"-")</f>
        <v>-</v>
      </c>
      <c r="E2978" s="94" t="e">
        <f>VLOOKUP(A2978,'Details local delivery'!B:L,11,0)</f>
        <v>#N/A</v>
      </c>
      <c r="F2978" s="94">
        <f>SUMIFS('Details local delivery'!M:M,'Details local delivery'!G:G,'RECAP Delivery Plan '!A2978)</f>
        <v>0</v>
      </c>
      <c r="G2978" s="94" t="e">
        <f>VLOOKUP(A2978,'Details local delivery'!B:J,9,0)</f>
        <v>#N/A</v>
      </c>
      <c r="H2978" s="95">
        <f>SUMIFS('Details local delivery'!K:K,'Details local delivery'!G:G,'RECAP Delivery Plan '!A2978)</f>
        <v>0</v>
      </c>
      <c r="I2978" s="96">
        <f>SUMIFS('Details local delivery'!Y:Y,'Details local delivery'!B:B,A:A)</f>
        <v>0</v>
      </c>
      <c r="J2978" s="97" t="e">
        <f>AVERAGEIFS('Details local delivery'!W:W,'Details local delivery'!B:B,A2978)</f>
        <v>#DIV/0!</v>
      </c>
      <c r="K2978" s="96">
        <f>_xlfn.MAXIFS('Details local delivery'!Z:Z,'Details local delivery'!B:B,A2978)</f>
        <v>0</v>
      </c>
      <c r="L2978" s="96">
        <f>_xlfn.MAXIFS('Details local delivery'!AA:AA,'Details local delivery'!B:B,A2978)</f>
        <v>0</v>
      </c>
      <c r="M2978" s="96">
        <f>_xlfn.MAXIFS('Details local delivery'!AB:AB,'Details local delivery'!B:B,A2978)</f>
        <v>0</v>
      </c>
      <c r="N2978" s="104" t="e">
        <f t="shared" si="435"/>
        <v>#N/A</v>
      </c>
      <c r="O2978" s="104" t="e">
        <f t="shared" si="436"/>
        <v>#N/A</v>
      </c>
      <c r="P2978" s="99">
        <f t="shared" si="437"/>
        <v>0</v>
      </c>
      <c r="Q2978" s="100">
        <f t="shared" si="438"/>
        <v>0</v>
      </c>
      <c r="R2978" s="105" t="e">
        <f t="shared" si="439"/>
        <v>#DIV/0!</v>
      </c>
      <c r="S2978" s="101" t="e">
        <f t="shared" si="440"/>
        <v>#N/A</v>
      </c>
      <c r="T2978" s="102"/>
      <c r="U2978" s="107"/>
      <c r="V2978" s="5"/>
    </row>
    <row r="2979" spans="1:22" ht="15.6" hidden="1" x14ac:dyDescent="0.3">
      <c r="A2979" s="18"/>
      <c r="B2979" s="92" t="str">
        <f>+IFERROR(VLOOKUP(A2979,'Details local delivery'!B:C,2,0),"-")</f>
        <v>-</v>
      </c>
      <c r="C2979" s="93" t="str">
        <f t="shared" si="434"/>
        <v>-</v>
      </c>
      <c r="D2979" s="94" t="str">
        <f>+IFERROR(VLOOKUP(A2979,'Details local delivery'!B:E,4,0),"-")</f>
        <v>-</v>
      </c>
      <c r="E2979" s="94" t="e">
        <f>VLOOKUP(A2979,'Details local delivery'!B:L,11,0)</f>
        <v>#N/A</v>
      </c>
      <c r="F2979" s="94">
        <f>SUMIFS('Details local delivery'!M:M,'Details local delivery'!G:G,'RECAP Delivery Plan '!A2979)</f>
        <v>0</v>
      </c>
      <c r="G2979" s="94" t="e">
        <f>VLOOKUP(A2979,'Details local delivery'!B:J,9,0)</f>
        <v>#N/A</v>
      </c>
      <c r="H2979" s="95">
        <f>SUMIFS('Details local delivery'!K:K,'Details local delivery'!G:G,'RECAP Delivery Plan '!A2979)</f>
        <v>0</v>
      </c>
      <c r="I2979" s="96">
        <f>SUMIFS('Details local delivery'!Y:Y,'Details local delivery'!B:B,A:A)</f>
        <v>0</v>
      </c>
      <c r="J2979" s="97" t="e">
        <f>AVERAGEIFS('Details local delivery'!W:W,'Details local delivery'!B:B,A2979)</f>
        <v>#DIV/0!</v>
      </c>
      <c r="K2979" s="96">
        <f>_xlfn.MAXIFS('Details local delivery'!Z:Z,'Details local delivery'!B:B,A2979)</f>
        <v>0</v>
      </c>
      <c r="L2979" s="96">
        <f>_xlfn.MAXIFS('Details local delivery'!AA:AA,'Details local delivery'!B:B,A2979)</f>
        <v>0</v>
      </c>
      <c r="M2979" s="96">
        <f>_xlfn.MAXIFS('Details local delivery'!AB:AB,'Details local delivery'!B:B,A2979)</f>
        <v>0</v>
      </c>
      <c r="N2979" s="104" t="e">
        <f t="shared" si="435"/>
        <v>#N/A</v>
      </c>
      <c r="O2979" s="104" t="e">
        <f t="shared" si="436"/>
        <v>#N/A</v>
      </c>
      <c r="P2979" s="99">
        <f t="shared" si="437"/>
        <v>0</v>
      </c>
      <c r="Q2979" s="100">
        <f t="shared" si="438"/>
        <v>0</v>
      </c>
      <c r="R2979" s="105" t="e">
        <f t="shared" si="439"/>
        <v>#DIV/0!</v>
      </c>
      <c r="S2979" s="101" t="e">
        <f t="shared" si="440"/>
        <v>#N/A</v>
      </c>
      <c r="T2979" s="102"/>
      <c r="U2979" s="107"/>
      <c r="V2979" s="5"/>
    </row>
    <row r="2980" spans="1:22" ht="15.6" hidden="1" x14ac:dyDescent="0.3">
      <c r="A2980" s="18"/>
      <c r="B2980" s="92" t="str">
        <f>+IFERROR(VLOOKUP(A2980,'Details local delivery'!B:C,2,0),"-")</f>
        <v>-</v>
      </c>
      <c r="C2980" s="93" t="str">
        <f t="shared" si="434"/>
        <v>-</v>
      </c>
      <c r="D2980" s="94" t="str">
        <f>+IFERROR(VLOOKUP(A2980,'Details local delivery'!B:E,4,0),"-")</f>
        <v>-</v>
      </c>
      <c r="E2980" s="94" t="e">
        <f>VLOOKUP(A2980,'Details local delivery'!B:L,11,0)</f>
        <v>#N/A</v>
      </c>
      <c r="F2980" s="94">
        <f>SUMIFS('Details local delivery'!M:M,'Details local delivery'!G:G,'RECAP Delivery Plan '!A2980)</f>
        <v>0</v>
      </c>
      <c r="G2980" s="94" t="e">
        <f>VLOOKUP(A2980,'Details local delivery'!B:J,9,0)</f>
        <v>#N/A</v>
      </c>
      <c r="H2980" s="95">
        <f>SUMIFS('Details local delivery'!K:K,'Details local delivery'!G:G,'RECAP Delivery Plan '!A2980)</f>
        <v>0</v>
      </c>
      <c r="I2980" s="96">
        <f>SUMIFS('Details local delivery'!Y:Y,'Details local delivery'!B:B,A:A)</f>
        <v>0</v>
      </c>
      <c r="J2980" s="97" t="e">
        <f>AVERAGEIFS('Details local delivery'!W:W,'Details local delivery'!B:B,A2980)</f>
        <v>#DIV/0!</v>
      </c>
      <c r="K2980" s="96">
        <f>_xlfn.MAXIFS('Details local delivery'!Z:Z,'Details local delivery'!B:B,A2980)</f>
        <v>0</v>
      </c>
      <c r="L2980" s="96">
        <f>_xlfn.MAXIFS('Details local delivery'!AA:AA,'Details local delivery'!B:B,A2980)</f>
        <v>0</v>
      </c>
      <c r="M2980" s="96">
        <f>_xlfn.MAXIFS('Details local delivery'!AB:AB,'Details local delivery'!B:B,A2980)</f>
        <v>0</v>
      </c>
      <c r="N2980" s="104" t="e">
        <f t="shared" si="435"/>
        <v>#N/A</v>
      </c>
      <c r="O2980" s="104" t="e">
        <f t="shared" si="436"/>
        <v>#N/A</v>
      </c>
      <c r="P2980" s="99">
        <f t="shared" si="437"/>
        <v>0</v>
      </c>
      <c r="Q2980" s="100">
        <f t="shared" si="438"/>
        <v>0</v>
      </c>
      <c r="R2980" s="105" t="e">
        <f t="shared" si="439"/>
        <v>#DIV/0!</v>
      </c>
      <c r="S2980" s="101" t="e">
        <f t="shared" si="440"/>
        <v>#N/A</v>
      </c>
      <c r="T2980" s="102"/>
      <c r="U2980" s="107"/>
      <c r="V2980" s="5"/>
    </row>
    <row r="2981" spans="1:22" ht="15.6" hidden="1" x14ac:dyDescent="0.3">
      <c r="A2981" s="18"/>
      <c r="B2981" s="92" t="str">
        <f>+IFERROR(VLOOKUP(A2981,'Details local delivery'!B:C,2,0),"-")</f>
        <v>-</v>
      </c>
      <c r="C2981" s="93" t="str">
        <f t="shared" si="434"/>
        <v>-</v>
      </c>
      <c r="D2981" s="94" t="str">
        <f>+IFERROR(VLOOKUP(A2981,'Details local delivery'!B:E,4,0),"-")</f>
        <v>-</v>
      </c>
      <c r="E2981" s="94" t="e">
        <f>VLOOKUP(A2981,'Details local delivery'!B:L,11,0)</f>
        <v>#N/A</v>
      </c>
      <c r="F2981" s="94">
        <f>SUMIFS('Details local delivery'!M:M,'Details local delivery'!G:G,'RECAP Delivery Plan '!A2981)</f>
        <v>0</v>
      </c>
      <c r="G2981" s="94" t="e">
        <f>VLOOKUP(A2981,'Details local delivery'!B:J,9,0)</f>
        <v>#N/A</v>
      </c>
      <c r="H2981" s="95">
        <f>SUMIFS('Details local delivery'!K:K,'Details local delivery'!G:G,'RECAP Delivery Plan '!A2981)</f>
        <v>0</v>
      </c>
      <c r="I2981" s="96">
        <f>SUMIFS('Details local delivery'!Y:Y,'Details local delivery'!B:B,A:A)</f>
        <v>0</v>
      </c>
      <c r="J2981" s="97" t="e">
        <f>AVERAGEIFS('Details local delivery'!W:W,'Details local delivery'!B:B,A2981)</f>
        <v>#DIV/0!</v>
      </c>
      <c r="K2981" s="96">
        <f>_xlfn.MAXIFS('Details local delivery'!Z:Z,'Details local delivery'!B:B,A2981)</f>
        <v>0</v>
      </c>
      <c r="L2981" s="96">
        <f>_xlfn.MAXIFS('Details local delivery'!AA:AA,'Details local delivery'!B:B,A2981)</f>
        <v>0</v>
      </c>
      <c r="M2981" s="96">
        <f>_xlfn.MAXIFS('Details local delivery'!AB:AB,'Details local delivery'!B:B,A2981)</f>
        <v>0</v>
      </c>
      <c r="N2981" s="104" t="e">
        <f t="shared" si="435"/>
        <v>#N/A</v>
      </c>
      <c r="O2981" s="104" t="e">
        <f t="shared" si="436"/>
        <v>#N/A</v>
      </c>
      <c r="P2981" s="99">
        <f t="shared" si="437"/>
        <v>0</v>
      </c>
      <c r="Q2981" s="100">
        <f t="shared" si="438"/>
        <v>0</v>
      </c>
      <c r="R2981" s="105" t="e">
        <f t="shared" si="439"/>
        <v>#DIV/0!</v>
      </c>
      <c r="S2981" s="101" t="e">
        <f t="shared" si="440"/>
        <v>#N/A</v>
      </c>
      <c r="T2981" s="102"/>
      <c r="U2981" s="107"/>
      <c r="V2981" s="5"/>
    </row>
    <row r="2982" spans="1:22" ht="15.6" hidden="1" x14ac:dyDescent="0.3">
      <c r="A2982" s="18"/>
      <c r="B2982" s="92" t="str">
        <f>+IFERROR(VLOOKUP(A2982,'Details local delivery'!B:C,2,0),"-")</f>
        <v>-</v>
      </c>
      <c r="C2982" s="93" t="str">
        <f t="shared" si="434"/>
        <v>-</v>
      </c>
      <c r="D2982" s="94" t="str">
        <f>+IFERROR(VLOOKUP(A2982,'Details local delivery'!B:E,4,0),"-")</f>
        <v>-</v>
      </c>
      <c r="E2982" s="94" t="e">
        <f>VLOOKUP(A2982,'Details local delivery'!B:L,11,0)</f>
        <v>#N/A</v>
      </c>
      <c r="F2982" s="94">
        <f>SUMIFS('Details local delivery'!M:M,'Details local delivery'!G:G,'RECAP Delivery Plan '!A2982)</f>
        <v>0</v>
      </c>
      <c r="G2982" s="94" t="e">
        <f>VLOOKUP(A2982,'Details local delivery'!B:J,9,0)</f>
        <v>#N/A</v>
      </c>
      <c r="H2982" s="95">
        <f>SUMIFS('Details local delivery'!K:K,'Details local delivery'!G:G,'RECAP Delivery Plan '!A2982)</f>
        <v>0</v>
      </c>
      <c r="I2982" s="96">
        <f>SUMIFS('Details local delivery'!Y:Y,'Details local delivery'!B:B,A:A)</f>
        <v>0</v>
      </c>
      <c r="J2982" s="97" t="e">
        <f>AVERAGEIFS('Details local delivery'!W:W,'Details local delivery'!B:B,A2982)</f>
        <v>#DIV/0!</v>
      </c>
      <c r="K2982" s="96">
        <f>_xlfn.MAXIFS('Details local delivery'!Z:Z,'Details local delivery'!B:B,A2982)</f>
        <v>0</v>
      </c>
      <c r="L2982" s="96">
        <f>_xlfn.MAXIFS('Details local delivery'!AA:AA,'Details local delivery'!B:B,A2982)</f>
        <v>0</v>
      </c>
      <c r="M2982" s="96">
        <f>_xlfn.MAXIFS('Details local delivery'!AB:AB,'Details local delivery'!B:B,A2982)</f>
        <v>0</v>
      </c>
      <c r="N2982" s="104" t="e">
        <f t="shared" si="435"/>
        <v>#N/A</v>
      </c>
      <c r="O2982" s="104" t="e">
        <f t="shared" si="436"/>
        <v>#N/A</v>
      </c>
      <c r="P2982" s="99">
        <f t="shared" si="437"/>
        <v>0</v>
      </c>
      <c r="Q2982" s="100">
        <f t="shared" si="438"/>
        <v>0</v>
      </c>
      <c r="R2982" s="105" t="e">
        <f t="shared" si="439"/>
        <v>#DIV/0!</v>
      </c>
      <c r="S2982" s="101" t="e">
        <f t="shared" si="440"/>
        <v>#N/A</v>
      </c>
      <c r="T2982" s="102"/>
      <c r="U2982" s="107"/>
      <c r="V2982" s="5"/>
    </row>
    <row r="2983" spans="1:22" ht="15.6" hidden="1" x14ac:dyDescent="0.3">
      <c r="A2983" s="18"/>
      <c r="B2983" s="92" t="str">
        <f>+IFERROR(VLOOKUP(A2983,'Details local delivery'!B:C,2,0),"-")</f>
        <v>-</v>
      </c>
      <c r="C2983" s="93" t="str">
        <f t="shared" si="434"/>
        <v>-</v>
      </c>
      <c r="D2983" s="94" t="str">
        <f>+IFERROR(VLOOKUP(A2983,'Details local delivery'!B:E,4,0),"-")</f>
        <v>-</v>
      </c>
      <c r="E2983" s="94" t="e">
        <f>VLOOKUP(A2983,'Details local delivery'!B:L,11,0)</f>
        <v>#N/A</v>
      </c>
      <c r="F2983" s="94">
        <f>SUMIFS('Details local delivery'!M:M,'Details local delivery'!G:G,'RECAP Delivery Plan '!A2983)</f>
        <v>0</v>
      </c>
      <c r="G2983" s="94" t="e">
        <f>VLOOKUP(A2983,'Details local delivery'!B:J,9,0)</f>
        <v>#N/A</v>
      </c>
      <c r="H2983" s="95">
        <f>SUMIFS('Details local delivery'!K:K,'Details local delivery'!G:G,'RECAP Delivery Plan '!A2983)</f>
        <v>0</v>
      </c>
      <c r="I2983" s="96">
        <f>SUMIFS('Details local delivery'!Y:Y,'Details local delivery'!B:B,A:A)</f>
        <v>0</v>
      </c>
      <c r="J2983" s="97" t="e">
        <f>AVERAGEIFS('Details local delivery'!W:W,'Details local delivery'!B:B,A2983)</f>
        <v>#DIV/0!</v>
      </c>
      <c r="K2983" s="96">
        <f>_xlfn.MAXIFS('Details local delivery'!Z:Z,'Details local delivery'!B:B,A2983)</f>
        <v>0</v>
      </c>
      <c r="L2983" s="96">
        <f>_xlfn.MAXIFS('Details local delivery'!AA:AA,'Details local delivery'!B:B,A2983)</f>
        <v>0</v>
      </c>
      <c r="M2983" s="96">
        <f>_xlfn.MAXIFS('Details local delivery'!AB:AB,'Details local delivery'!B:B,A2983)</f>
        <v>0</v>
      </c>
      <c r="N2983" s="104" t="e">
        <f t="shared" si="435"/>
        <v>#N/A</v>
      </c>
      <c r="O2983" s="104" t="e">
        <f t="shared" si="436"/>
        <v>#N/A</v>
      </c>
      <c r="P2983" s="99">
        <f t="shared" si="437"/>
        <v>0</v>
      </c>
      <c r="Q2983" s="100">
        <f t="shared" si="438"/>
        <v>0</v>
      </c>
      <c r="R2983" s="105" t="e">
        <f t="shared" si="439"/>
        <v>#DIV/0!</v>
      </c>
      <c r="S2983" s="101" t="e">
        <f t="shared" si="440"/>
        <v>#N/A</v>
      </c>
      <c r="T2983" s="102"/>
      <c r="U2983" s="107"/>
      <c r="V2983" s="5"/>
    </row>
    <row r="2984" spans="1:22" ht="15.6" hidden="1" x14ac:dyDescent="0.3">
      <c r="A2984" s="18"/>
      <c r="B2984" s="92" t="str">
        <f>+IFERROR(VLOOKUP(A2984,'Details local delivery'!B:C,2,0),"-")</f>
        <v>-</v>
      </c>
      <c r="C2984" s="93" t="str">
        <f t="shared" si="434"/>
        <v>-</v>
      </c>
      <c r="D2984" s="94" t="str">
        <f>+IFERROR(VLOOKUP(A2984,'Details local delivery'!B:E,4,0),"-")</f>
        <v>-</v>
      </c>
      <c r="E2984" s="94" t="e">
        <f>VLOOKUP(A2984,'Details local delivery'!B:L,11,0)</f>
        <v>#N/A</v>
      </c>
      <c r="F2984" s="94">
        <f>SUMIFS('Details local delivery'!M:M,'Details local delivery'!G:G,'RECAP Delivery Plan '!A2984)</f>
        <v>0</v>
      </c>
      <c r="G2984" s="94" t="e">
        <f>VLOOKUP(A2984,'Details local delivery'!B:J,9,0)</f>
        <v>#N/A</v>
      </c>
      <c r="H2984" s="95">
        <f>SUMIFS('Details local delivery'!K:K,'Details local delivery'!G:G,'RECAP Delivery Plan '!A2984)</f>
        <v>0</v>
      </c>
      <c r="I2984" s="96">
        <f>SUMIFS('Details local delivery'!Y:Y,'Details local delivery'!B:B,A:A)</f>
        <v>0</v>
      </c>
      <c r="J2984" s="97" t="e">
        <f>AVERAGEIFS('Details local delivery'!W:W,'Details local delivery'!B:B,A2984)</f>
        <v>#DIV/0!</v>
      </c>
      <c r="K2984" s="96">
        <f>_xlfn.MAXIFS('Details local delivery'!Z:Z,'Details local delivery'!B:B,A2984)</f>
        <v>0</v>
      </c>
      <c r="L2984" s="96">
        <f>_xlfn.MAXIFS('Details local delivery'!AA:AA,'Details local delivery'!B:B,A2984)</f>
        <v>0</v>
      </c>
      <c r="M2984" s="96">
        <f>_xlfn.MAXIFS('Details local delivery'!AB:AB,'Details local delivery'!B:B,A2984)</f>
        <v>0</v>
      </c>
      <c r="N2984" s="104" t="e">
        <f t="shared" si="435"/>
        <v>#N/A</v>
      </c>
      <c r="O2984" s="104" t="e">
        <f t="shared" si="436"/>
        <v>#N/A</v>
      </c>
      <c r="P2984" s="99">
        <f t="shared" si="437"/>
        <v>0</v>
      </c>
      <c r="Q2984" s="100">
        <f t="shared" si="438"/>
        <v>0</v>
      </c>
      <c r="R2984" s="105" t="e">
        <f t="shared" si="439"/>
        <v>#DIV/0!</v>
      </c>
      <c r="S2984" s="101" t="e">
        <f t="shared" si="440"/>
        <v>#N/A</v>
      </c>
      <c r="T2984" s="102"/>
      <c r="U2984" s="107"/>
      <c r="V2984" s="5"/>
    </row>
    <row r="2985" spans="1:22" ht="15.6" hidden="1" x14ac:dyDescent="0.3">
      <c r="A2985" s="18"/>
      <c r="B2985" s="92" t="str">
        <f>+IFERROR(VLOOKUP(A2985,'Details local delivery'!B:C,2,0),"-")</f>
        <v>-</v>
      </c>
      <c r="C2985" s="93" t="str">
        <f t="shared" si="434"/>
        <v>-</v>
      </c>
      <c r="D2985" s="94" t="str">
        <f>+IFERROR(VLOOKUP(A2985,'Details local delivery'!B:E,4,0),"-")</f>
        <v>-</v>
      </c>
      <c r="E2985" s="94" t="e">
        <f>VLOOKUP(A2985,'Details local delivery'!B:L,11,0)</f>
        <v>#N/A</v>
      </c>
      <c r="F2985" s="94">
        <f>SUMIFS('Details local delivery'!M:M,'Details local delivery'!G:G,'RECAP Delivery Plan '!A2985)</f>
        <v>0</v>
      </c>
      <c r="G2985" s="94" t="e">
        <f>VLOOKUP(A2985,'Details local delivery'!B:J,9,0)</f>
        <v>#N/A</v>
      </c>
      <c r="H2985" s="95">
        <f>SUMIFS('Details local delivery'!K:K,'Details local delivery'!G:G,'RECAP Delivery Plan '!A2985)</f>
        <v>0</v>
      </c>
      <c r="I2985" s="96">
        <f>SUMIFS('Details local delivery'!Y:Y,'Details local delivery'!B:B,A:A)</f>
        <v>0</v>
      </c>
      <c r="J2985" s="97" t="e">
        <f>AVERAGEIFS('Details local delivery'!W:W,'Details local delivery'!B:B,A2985)</f>
        <v>#DIV/0!</v>
      </c>
      <c r="K2985" s="96">
        <f>_xlfn.MAXIFS('Details local delivery'!Z:Z,'Details local delivery'!B:B,A2985)</f>
        <v>0</v>
      </c>
      <c r="L2985" s="96">
        <f>_xlfn.MAXIFS('Details local delivery'!AA:AA,'Details local delivery'!B:B,A2985)</f>
        <v>0</v>
      </c>
      <c r="M2985" s="96">
        <f>_xlfn.MAXIFS('Details local delivery'!AB:AB,'Details local delivery'!B:B,A2985)</f>
        <v>0</v>
      </c>
      <c r="N2985" s="104" t="e">
        <f t="shared" si="435"/>
        <v>#N/A</v>
      </c>
      <c r="O2985" s="104" t="e">
        <f t="shared" si="436"/>
        <v>#N/A</v>
      </c>
      <c r="P2985" s="99">
        <f t="shared" si="437"/>
        <v>0</v>
      </c>
      <c r="Q2985" s="100">
        <f t="shared" si="438"/>
        <v>0</v>
      </c>
      <c r="R2985" s="105" t="e">
        <f t="shared" si="439"/>
        <v>#DIV/0!</v>
      </c>
      <c r="S2985" s="101" t="e">
        <f t="shared" si="440"/>
        <v>#N/A</v>
      </c>
      <c r="T2985" s="102"/>
      <c r="U2985" s="107"/>
      <c r="V2985" s="5"/>
    </row>
    <row r="2986" spans="1:22" ht="15.6" hidden="1" x14ac:dyDescent="0.3">
      <c r="A2986" s="18"/>
      <c r="B2986" s="92" t="str">
        <f>+IFERROR(VLOOKUP(A2986,'Details local delivery'!B:C,2,0),"-")</f>
        <v>-</v>
      </c>
      <c r="C2986" s="93" t="str">
        <f t="shared" si="434"/>
        <v>-</v>
      </c>
      <c r="D2986" s="94" t="str">
        <f>+IFERROR(VLOOKUP(A2986,'Details local delivery'!B:E,4,0),"-")</f>
        <v>-</v>
      </c>
      <c r="E2986" s="94" t="e">
        <f>VLOOKUP(A2986,'Details local delivery'!B:L,11,0)</f>
        <v>#N/A</v>
      </c>
      <c r="F2986" s="94">
        <f>SUMIFS('Details local delivery'!M:M,'Details local delivery'!G:G,'RECAP Delivery Plan '!A2986)</f>
        <v>0</v>
      </c>
      <c r="G2986" s="94" t="e">
        <f>VLOOKUP(A2986,'Details local delivery'!B:J,9,0)</f>
        <v>#N/A</v>
      </c>
      <c r="H2986" s="95">
        <f>SUMIFS('Details local delivery'!K:K,'Details local delivery'!G:G,'RECAP Delivery Plan '!A2986)</f>
        <v>0</v>
      </c>
      <c r="I2986" s="96">
        <f>SUMIFS('Details local delivery'!Y:Y,'Details local delivery'!B:B,A:A)</f>
        <v>0</v>
      </c>
      <c r="J2986" s="97" t="e">
        <f>AVERAGEIFS('Details local delivery'!W:W,'Details local delivery'!B:B,A2986)</f>
        <v>#DIV/0!</v>
      </c>
      <c r="K2986" s="96">
        <f>_xlfn.MAXIFS('Details local delivery'!Z:Z,'Details local delivery'!B:B,A2986)</f>
        <v>0</v>
      </c>
      <c r="L2986" s="96">
        <f>_xlfn.MAXIFS('Details local delivery'!AA:AA,'Details local delivery'!B:B,A2986)</f>
        <v>0</v>
      </c>
      <c r="M2986" s="96">
        <f>_xlfn.MAXIFS('Details local delivery'!AB:AB,'Details local delivery'!B:B,A2986)</f>
        <v>0</v>
      </c>
      <c r="N2986" s="104" t="e">
        <f t="shared" si="435"/>
        <v>#N/A</v>
      </c>
      <c r="O2986" s="104" t="e">
        <f t="shared" si="436"/>
        <v>#N/A</v>
      </c>
      <c r="P2986" s="99">
        <f t="shared" si="437"/>
        <v>0</v>
      </c>
      <c r="Q2986" s="100">
        <f t="shared" si="438"/>
        <v>0</v>
      </c>
      <c r="R2986" s="105" t="e">
        <f t="shared" si="439"/>
        <v>#DIV/0!</v>
      </c>
      <c r="S2986" s="101" t="e">
        <f t="shared" si="440"/>
        <v>#N/A</v>
      </c>
      <c r="T2986" s="102"/>
      <c r="U2986" s="107"/>
      <c r="V2986" s="5"/>
    </row>
    <row r="2987" spans="1:22" ht="15.6" hidden="1" x14ac:dyDescent="0.3">
      <c r="A2987" s="18"/>
      <c r="B2987" s="92" t="str">
        <f>+IFERROR(VLOOKUP(A2987,'Details local delivery'!B:C,2,0),"-")</f>
        <v>-</v>
      </c>
      <c r="C2987" s="93" t="str">
        <f t="shared" si="434"/>
        <v>-</v>
      </c>
      <c r="D2987" s="94" t="str">
        <f>+IFERROR(VLOOKUP(A2987,'Details local delivery'!B:E,4,0),"-")</f>
        <v>-</v>
      </c>
      <c r="E2987" s="94" t="e">
        <f>VLOOKUP(A2987,'Details local delivery'!B:L,11,0)</f>
        <v>#N/A</v>
      </c>
      <c r="F2987" s="94">
        <f>SUMIFS('Details local delivery'!M:M,'Details local delivery'!G:G,'RECAP Delivery Plan '!A2987)</f>
        <v>0</v>
      </c>
      <c r="G2987" s="94" t="e">
        <f>VLOOKUP(A2987,'Details local delivery'!B:J,9,0)</f>
        <v>#N/A</v>
      </c>
      <c r="H2987" s="95">
        <f>SUMIFS('Details local delivery'!K:K,'Details local delivery'!G:G,'RECAP Delivery Plan '!A2987)</f>
        <v>0</v>
      </c>
      <c r="I2987" s="96">
        <f>SUMIFS('Details local delivery'!Y:Y,'Details local delivery'!B:B,A:A)</f>
        <v>0</v>
      </c>
      <c r="J2987" s="97" t="e">
        <f>AVERAGEIFS('Details local delivery'!W:W,'Details local delivery'!B:B,A2987)</f>
        <v>#DIV/0!</v>
      </c>
      <c r="K2987" s="96">
        <f>_xlfn.MAXIFS('Details local delivery'!Z:Z,'Details local delivery'!B:B,A2987)</f>
        <v>0</v>
      </c>
      <c r="L2987" s="96">
        <f>_xlfn.MAXIFS('Details local delivery'!AA:AA,'Details local delivery'!B:B,A2987)</f>
        <v>0</v>
      </c>
      <c r="M2987" s="96">
        <f>_xlfn.MAXIFS('Details local delivery'!AB:AB,'Details local delivery'!B:B,A2987)</f>
        <v>0</v>
      </c>
      <c r="N2987" s="104" t="e">
        <f t="shared" si="435"/>
        <v>#N/A</v>
      </c>
      <c r="O2987" s="104" t="e">
        <f t="shared" si="436"/>
        <v>#N/A</v>
      </c>
      <c r="P2987" s="99">
        <f t="shared" si="437"/>
        <v>0</v>
      </c>
      <c r="Q2987" s="100">
        <f t="shared" si="438"/>
        <v>0</v>
      </c>
      <c r="R2987" s="105" t="e">
        <f t="shared" si="439"/>
        <v>#DIV/0!</v>
      </c>
      <c r="S2987" s="101" t="e">
        <f t="shared" si="440"/>
        <v>#N/A</v>
      </c>
      <c r="T2987" s="102"/>
      <c r="U2987" s="107"/>
      <c r="V2987" s="5"/>
    </row>
    <row r="2988" spans="1:22" ht="15.6" hidden="1" x14ac:dyDescent="0.3">
      <c r="A2988" s="18"/>
      <c r="B2988" s="92" t="str">
        <f>+IFERROR(VLOOKUP(A2988,'Details local delivery'!B:C,2,0),"-")</f>
        <v>-</v>
      </c>
      <c r="C2988" s="93" t="str">
        <f t="shared" si="434"/>
        <v>-</v>
      </c>
      <c r="D2988" s="94" t="str">
        <f>+IFERROR(VLOOKUP(A2988,'Details local delivery'!B:E,4,0),"-")</f>
        <v>-</v>
      </c>
      <c r="E2988" s="94" t="e">
        <f>VLOOKUP(A2988,'Details local delivery'!B:L,11,0)</f>
        <v>#N/A</v>
      </c>
      <c r="F2988" s="94">
        <f>SUMIFS('Details local delivery'!M:M,'Details local delivery'!G:G,'RECAP Delivery Plan '!A2988)</f>
        <v>0</v>
      </c>
      <c r="G2988" s="94" t="e">
        <f>VLOOKUP(A2988,'Details local delivery'!B:J,9,0)</f>
        <v>#N/A</v>
      </c>
      <c r="H2988" s="95">
        <f>SUMIFS('Details local delivery'!K:K,'Details local delivery'!G:G,'RECAP Delivery Plan '!A2988)</f>
        <v>0</v>
      </c>
      <c r="I2988" s="96">
        <f>SUMIFS('Details local delivery'!Y:Y,'Details local delivery'!B:B,A:A)</f>
        <v>0</v>
      </c>
      <c r="J2988" s="97" t="e">
        <f>AVERAGEIFS('Details local delivery'!W:W,'Details local delivery'!B:B,A2988)</f>
        <v>#DIV/0!</v>
      </c>
      <c r="K2988" s="96">
        <f>_xlfn.MAXIFS('Details local delivery'!Z:Z,'Details local delivery'!B:B,A2988)</f>
        <v>0</v>
      </c>
      <c r="L2988" s="96">
        <f>_xlfn.MAXIFS('Details local delivery'!AA:AA,'Details local delivery'!B:B,A2988)</f>
        <v>0</v>
      </c>
      <c r="M2988" s="96">
        <f>_xlfn.MAXIFS('Details local delivery'!AB:AB,'Details local delivery'!B:B,A2988)</f>
        <v>0</v>
      </c>
      <c r="N2988" s="104" t="e">
        <f t="shared" si="435"/>
        <v>#N/A</v>
      </c>
      <c r="O2988" s="104" t="e">
        <f t="shared" si="436"/>
        <v>#N/A</v>
      </c>
      <c r="P2988" s="99">
        <f t="shared" si="437"/>
        <v>0</v>
      </c>
      <c r="Q2988" s="100">
        <f t="shared" si="438"/>
        <v>0</v>
      </c>
      <c r="R2988" s="105" t="e">
        <f t="shared" si="439"/>
        <v>#DIV/0!</v>
      </c>
      <c r="S2988" s="101" t="e">
        <f t="shared" si="440"/>
        <v>#N/A</v>
      </c>
      <c r="T2988" s="102"/>
      <c r="U2988" s="107"/>
      <c r="V2988" s="5"/>
    </row>
    <row r="2989" spans="1:22" ht="15.6" hidden="1" x14ac:dyDescent="0.3">
      <c r="A2989" s="18"/>
      <c r="B2989" s="92" t="str">
        <f>+IFERROR(VLOOKUP(A2989,'Details local delivery'!B:C,2,0),"-")</f>
        <v>-</v>
      </c>
      <c r="C2989" s="93" t="str">
        <f t="shared" si="434"/>
        <v>-</v>
      </c>
      <c r="D2989" s="94" t="str">
        <f>+IFERROR(VLOOKUP(A2989,'Details local delivery'!B:E,4,0),"-")</f>
        <v>-</v>
      </c>
      <c r="E2989" s="94" t="e">
        <f>VLOOKUP(A2989,'Details local delivery'!B:L,11,0)</f>
        <v>#N/A</v>
      </c>
      <c r="F2989" s="94">
        <f>SUMIFS('Details local delivery'!M:M,'Details local delivery'!G:G,'RECAP Delivery Plan '!A2989)</f>
        <v>0</v>
      </c>
      <c r="G2989" s="94" t="e">
        <f>VLOOKUP(A2989,'Details local delivery'!B:J,9,0)</f>
        <v>#N/A</v>
      </c>
      <c r="H2989" s="95">
        <f>SUMIFS('Details local delivery'!K:K,'Details local delivery'!G:G,'RECAP Delivery Plan '!A2989)</f>
        <v>0</v>
      </c>
      <c r="I2989" s="96">
        <f>SUMIFS('Details local delivery'!Y:Y,'Details local delivery'!B:B,A:A)</f>
        <v>0</v>
      </c>
      <c r="J2989" s="97" t="e">
        <f>AVERAGEIFS('Details local delivery'!W:W,'Details local delivery'!B:B,A2989)</f>
        <v>#DIV/0!</v>
      </c>
      <c r="K2989" s="96">
        <f>_xlfn.MAXIFS('Details local delivery'!Z:Z,'Details local delivery'!B:B,A2989)</f>
        <v>0</v>
      </c>
      <c r="L2989" s="96">
        <f>_xlfn.MAXIFS('Details local delivery'!AA:AA,'Details local delivery'!B:B,A2989)</f>
        <v>0</v>
      </c>
      <c r="M2989" s="96">
        <f>_xlfn.MAXIFS('Details local delivery'!AB:AB,'Details local delivery'!B:B,A2989)</f>
        <v>0</v>
      </c>
      <c r="N2989" s="104" t="e">
        <f t="shared" si="435"/>
        <v>#N/A</v>
      </c>
      <c r="O2989" s="104" t="e">
        <f t="shared" si="436"/>
        <v>#N/A</v>
      </c>
      <c r="P2989" s="99">
        <f t="shared" si="437"/>
        <v>0</v>
      </c>
      <c r="Q2989" s="100">
        <f t="shared" si="438"/>
        <v>0</v>
      </c>
      <c r="R2989" s="105" t="e">
        <f t="shared" si="439"/>
        <v>#DIV/0!</v>
      </c>
      <c r="S2989" s="101" t="e">
        <f t="shared" si="440"/>
        <v>#N/A</v>
      </c>
      <c r="T2989" s="102"/>
      <c r="U2989" s="107"/>
      <c r="V2989" s="5"/>
    </row>
    <row r="2990" spans="1:22" ht="15.6" hidden="1" x14ac:dyDescent="0.3">
      <c r="A2990" s="18"/>
      <c r="B2990" s="92" t="str">
        <f>+IFERROR(VLOOKUP(A2990,'Details local delivery'!B:C,2,0),"-")</f>
        <v>-</v>
      </c>
      <c r="C2990" s="93" t="str">
        <f t="shared" si="434"/>
        <v>-</v>
      </c>
      <c r="D2990" s="94" t="str">
        <f>+IFERROR(VLOOKUP(A2990,'Details local delivery'!B:E,4,0),"-")</f>
        <v>-</v>
      </c>
      <c r="E2990" s="94" t="e">
        <f>VLOOKUP(A2990,'Details local delivery'!B:L,11,0)</f>
        <v>#N/A</v>
      </c>
      <c r="F2990" s="94">
        <f>SUMIFS('Details local delivery'!M:M,'Details local delivery'!G:G,'RECAP Delivery Plan '!A2990)</f>
        <v>0</v>
      </c>
      <c r="G2990" s="94" t="e">
        <f>VLOOKUP(A2990,'Details local delivery'!B:J,9,0)</f>
        <v>#N/A</v>
      </c>
      <c r="H2990" s="95">
        <f>SUMIFS('Details local delivery'!K:K,'Details local delivery'!G:G,'RECAP Delivery Plan '!A2990)</f>
        <v>0</v>
      </c>
      <c r="I2990" s="96">
        <f>SUMIFS('Details local delivery'!Y:Y,'Details local delivery'!B:B,A:A)</f>
        <v>0</v>
      </c>
      <c r="J2990" s="97" t="e">
        <f>AVERAGEIFS('Details local delivery'!W:W,'Details local delivery'!B:B,A2990)</f>
        <v>#DIV/0!</v>
      </c>
      <c r="K2990" s="96">
        <f>_xlfn.MAXIFS('Details local delivery'!Z:Z,'Details local delivery'!B:B,A2990)</f>
        <v>0</v>
      </c>
      <c r="L2990" s="96">
        <f>_xlfn.MAXIFS('Details local delivery'!AA:AA,'Details local delivery'!B:B,A2990)</f>
        <v>0</v>
      </c>
      <c r="M2990" s="96">
        <f>_xlfn.MAXIFS('Details local delivery'!AB:AB,'Details local delivery'!B:B,A2990)</f>
        <v>0</v>
      </c>
      <c r="N2990" s="104" t="e">
        <f t="shared" si="435"/>
        <v>#N/A</v>
      </c>
      <c r="O2990" s="104" t="e">
        <f t="shared" si="436"/>
        <v>#N/A</v>
      </c>
      <c r="P2990" s="99">
        <f t="shared" si="437"/>
        <v>0</v>
      </c>
      <c r="Q2990" s="100">
        <f t="shared" si="438"/>
        <v>0</v>
      </c>
      <c r="R2990" s="105" t="e">
        <f t="shared" si="439"/>
        <v>#DIV/0!</v>
      </c>
      <c r="S2990" s="101" t="e">
        <f t="shared" si="440"/>
        <v>#N/A</v>
      </c>
      <c r="T2990" s="102"/>
      <c r="U2990" s="107"/>
      <c r="V2990" s="5"/>
    </row>
    <row r="2991" spans="1:22" ht="15.6" hidden="1" x14ac:dyDescent="0.3">
      <c r="A2991" s="18"/>
      <c r="B2991" s="92" t="str">
        <f>+IFERROR(VLOOKUP(A2991,'Details local delivery'!B:C,2,0),"-")</f>
        <v>-</v>
      </c>
      <c r="C2991" s="93" t="str">
        <f t="shared" si="434"/>
        <v>-</v>
      </c>
      <c r="D2991" s="94" t="str">
        <f>+IFERROR(VLOOKUP(A2991,'Details local delivery'!B:E,4,0),"-")</f>
        <v>-</v>
      </c>
      <c r="E2991" s="94" t="e">
        <f>VLOOKUP(A2991,'Details local delivery'!B:L,11,0)</f>
        <v>#N/A</v>
      </c>
      <c r="F2991" s="94">
        <f>SUMIFS('Details local delivery'!M:M,'Details local delivery'!G:G,'RECAP Delivery Plan '!A2991)</f>
        <v>0</v>
      </c>
      <c r="G2991" s="94" t="e">
        <f>VLOOKUP(A2991,'Details local delivery'!B:J,9,0)</f>
        <v>#N/A</v>
      </c>
      <c r="H2991" s="95">
        <f>SUMIFS('Details local delivery'!K:K,'Details local delivery'!G:G,'RECAP Delivery Plan '!A2991)</f>
        <v>0</v>
      </c>
      <c r="I2991" s="96">
        <f>SUMIFS('Details local delivery'!Y:Y,'Details local delivery'!B:B,A:A)</f>
        <v>0</v>
      </c>
      <c r="J2991" s="97" t="e">
        <f>AVERAGEIFS('Details local delivery'!W:W,'Details local delivery'!B:B,A2991)</f>
        <v>#DIV/0!</v>
      </c>
      <c r="K2991" s="96">
        <f>_xlfn.MAXIFS('Details local delivery'!Z:Z,'Details local delivery'!B:B,A2991)</f>
        <v>0</v>
      </c>
      <c r="L2991" s="96">
        <f>_xlfn.MAXIFS('Details local delivery'!AA:AA,'Details local delivery'!B:B,A2991)</f>
        <v>0</v>
      </c>
      <c r="M2991" s="96">
        <f>_xlfn.MAXIFS('Details local delivery'!AB:AB,'Details local delivery'!B:B,A2991)</f>
        <v>0</v>
      </c>
      <c r="N2991" s="104" t="e">
        <f t="shared" si="435"/>
        <v>#N/A</v>
      </c>
      <c r="O2991" s="104" t="e">
        <f t="shared" si="436"/>
        <v>#N/A</v>
      </c>
      <c r="P2991" s="99">
        <f t="shared" si="437"/>
        <v>0</v>
      </c>
      <c r="Q2991" s="100">
        <f t="shared" si="438"/>
        <v>0</v>
      </c>
      <c r="R2991" s="105" t="e">
        <f t="shared" si="439"/>
        <v>#DIV/0!</v>
      </c>
      <c r="S2991" s="101" t="e">
        <f t="shared" si="440"/>
        <v>#N/A</v>
      </c>
      <c r="T2991" s="102"/>
      <c r="U2991" s="107"/>
      <c r="V2991" s="5"/>
    </row>
    <row r="2992" spans="1:22" ht="15.6" hidden="1" x14ac:dyDescent="0.3">
      <c r="A2992" s="18"/>
      <c r="B2992" s="92" t="str">
        <f>+IFERROR(VLOOKUP(A2992,'Details local delivery'!B:C,2,0),"-")</f>
        <v>-</v>
      </c>
      <c r="C2992" s="93" t="str">
        <f t="shared" si="434"/>
        <v>-</v>
      </c>
      <c r="D2992" s="94" t="str">
        <f>+IFERROR(VLOOKUP(A2992,'Details local delivery'!B:E,4,0),"-")</f>
        <v>-</v>
      </c>
      <c r="E2992" s="94" t="e">
        <f>VLOOKUP(A2992,'Details local delivery'!B:L,11,0)</f>
        <v>#N/A</v>
      </c>
      <c r="F2992" s="94">
        <f>SUMIFS('Details local delivery'!M:M,'Details local delivery'!G:G,'RECAP Delivery Plan '!A2992)</f>
        <v>0</v>
      </c>
      <c r="G2992" s="94" t="e">
        <f>VLOOKUP(A2992,'Details local delivery'!B:J,9,0)</f>
        <v>#N/A</v>
      </c>
      <c r="H2992" s="95">
        <f>SUMIFS('Details local delivery'!K:K,'Details local delivery'!G:G,'RECAP Delivery Plan '!A2992)</f>
        <v>0</v>
      </c>
      <c r="I2992" s="96">
        <f>SUMIFS('Details local delivery'!Y:Y,'Details local delivery'!B:B,A:A)</f>
        <v>0</v>
      </c>
      <c r="J2992" s="97" t="e">
        <f>AVERAGEIFS('Details local delivery'!W:W,'Details local delivery'!B:B,A2992)</f>
        <v>#DIV/0!</v>
      </c>
      <c r="K2992" s="96">
        <f>_xlfn.MAXIFS('Details local delivery'!Z:Z,'Details local delivery'!B:B,A2992)</f>
        <v>0</v>
      </c>
      <c r="L2992" s="96">
        <f>_xlfn.MAXIFS('Details local delivery'!AA:AA,'Details local delivery'!B:B,A2992)</f>
        <v>0</v>
      </c>
      <c r="M2992" s="96">
        <f>_xlfn.MAXIFS('Details local delivery'!AB:AB,'Details local delivery'!B:B,A2992)</f>
        <v>0</v>
      </c>
      <c r="N2992" s="104" t="e">
        <f t="shared" si="435"/>
        <v>#N/A</v>
      </c>
      <c r="O2992" s="104" t="e">
        <f t="shared" si="436"/>
        <v>#N/A</v>
      </c>
      <c r="P2992" s="99">
        <f t="shared" si="437"/>
        <v>0</v>
      </c>
      <c r="Q2992" s="100">
        <f t="shared" si="438"/>
        <v>0</v>
      </c>
      <c r="R2992" s="105" t="e">
        <f t="shared" si="439"/>
        <v>#DIV/0!</v>
      </c>
      <c r="S2992" s="101" t="e">
        <f t="shared" si="440"/>
        <v>#N/A</v>
      </c>
      <c r="T2992" s="102"/>
      <c r="U2992" s="107"/>
      <c r="V2992" s="5"/>
    </row>
    <row r="2993" spans="1:22" ht="15.6" hidden="1" x14ac:dyDescent="0.3">
      <c r="A2993" s="18"/>
      <c r="B2993" s="92" t="str">
        <f>+IFERROR(VLOOKUP(A2993,'Details local delivery'!B:C,2,0),"-")</f>
        <v>-</v>
      </c>
      <c r="C2993" s="93" t="str">
        <f t="shared" si="434"/>
        <v>-</v>
      </c>
      <c r="D2993" s="94" t="str">
        <f>+IFERROR(VLOOKUP(A2993,'Details local delivery'!B:E,4,0),"-")</f>
        <v>-</v>
      </c>
      <c r="E2993" s="94" t="e">
        <f>VLOOKUP(A2993,'Details local delivery'!B:L,11,0)</f>
        <v>#N/A</v>
      </c>
      <c r="F2993" s="94">
        <f>SUMIFS('Details local delivery'!M:M,'Details local delivery'!G:G,'RECAP Delivery Plan '!A2993)</f>
        <v>0</v>
      </c>
      <c r="G2993" s="94" t="e">
        <f>VLOOKUP(A2993,'Details local delivery'!B:J,9,0)</f>
        <v>#N/A</v>
      </c>
      <c r="H2993" s="95">
        <f>SUMIFS('Details local delivery'!K:K,'Details local delivery'!G:G,'RECAP Delivery Plan '!A2993)</f>
        <v>0</v>
      </c>
      <c r="I2993" s="96">
        <f>SUMIFS('Details local delivery'!Y:Y,'Details local delivery'!B:B,A:A)</f>
        <v>0</v>
      </c>
      <c r="J2993" s="97" t="e">
        <f>AVERAGEIFS('Details local delivery'!W:W,'Details local delivery'!B:B,A2993)</f>
        <v>#DIV/0!</v>
      </c>
      <c r="K2993" s="96">
        <f>_xlfn.MAXIFS('Details local delivery'!Z:Z,'Details local delivery'!B:B,A2993)</f>
        <v>0</v>
      </c>
      <c r="L2993" s="96">
        <f>_xlfn.MAXIFS('Details local delivery'!AA:AA,'Details local delivery'!B:B,A2993)</f>
        <v>0</v>
      </c>
      <c r="M2993" s="96">
        <f>_xlfn.MAXIFS('Details local delivery'!AB:AB,'Details local delivery'!B:B,A2993)</f>
        <v>0</v>
      </c>
      <c r="N2993" s="104" t="e">
        <f t="shared" si="435"/>
        <v>#N/A</v>
      </c>
      <c r="O2993" s="104" t="e">
        <f t="shared" si="436"/>
        <v>#N/A</v>
      </c>
      <c r="P2993" s="99">
        <f t="shared" si="437"/>
        <v>0</v>
      </c>
      <c r="Q2993" s="100">
        <f t="shared" si="438"/>
        <v>0</v>
      </c>
      <c r="R2993" s="105" t="e">
        <f t="shared" si="439"/>
        <v>#DIV/0!</v>
      </c>
      <c r="S2993" s="101" t="e">
        <f t="shared" si="440"/>
        <v>#N/A</v>
      </c>
      <c r="T2993" s="102"/>
      <c r="U2993" s="107"/>
      <c r="V2993" s="5"/>
    </row>
    <row r="2994" spans="1:22" ht="15.6" hidden="1" x14ac:dyDescent="0.3">
      <c r="A2994" s="18"/>
      <c r="B2994" s="92" t="str">
        <f>+IFERROR(VLOOKUP(A2994,'Details local delivery'!B:C,2,0),"-")</f>
        <v>-</v>
      </c>
      <c r="C2994" s="93" t="str">
        <f t="shared" si="434"/>
        <v>-</v>
      </c>
      <c r="D2994" s="94" t="str">
        <f>+IFERROR(VLOOKUP(A2994,'Details local delivery'!B:E,4,0),"-")</f>
        <v>-</v>
      </c>
      <c r="E2994" s="94" t="e">
        <f>VLOOKUP(A2994,'Details local delivery'!B:L,11,0)</f>
        <v>#N/A</v>
      </c>
      <c r="F2994" s="94">
        <f>SUMIFS('Details local delivery'!M:M,'Details local delivery'!G:G,'RECAP Delivery Plan '!A2994)</f>
        <v>0</v>
      </c>
      <c r="G2994" s="94" t="e">
        <f>VLOOKUP(A2994,'Details local delivery'!B:J,9,0)</f>
        <v>#N/A</v>
      </c>
      <c r="H2994" s="95">
        <f>SUMIFS('Details local delivery'!K:K,'Details local delivery'!G:G,'RECAP Delivery Plan '!A2994)</f>
        <v>0</v>
      </c>
      <c r="I2994" s="96">
        <f>SUMIFS('Details local delivery'!Y:Y,'Details local delivery'!B:B,A:A)</f>
        <v>0</v>
      </c>
      <c r="J2994" s="97" t="e">
        <f>AVERAGEIFS('Details local delivery'!W:W,'Details local delivery'!B:B,A2994)</f>
        <v>#DIV/0!</v>
      </c>
      <c r="K2994" s="96">
        <f>_xlfn.MAXIFS('Details local delivery'!Z:Z,'Details local delivery'!B:B,A2994)</f>
        <v>0</v>
      </c>
      <c r="L2994" s="96">
        <f>_xlfn.MAXIFS('Details local delivery'!AA:AA,'Details local delivery'!B:B,A2994)</f>
        <v>0</v>
      </c>
      <c r="M2994" s="96">
        <f>_xlfn.MAXIFS('Details local delivery'!AB:AB,'Details local delivery'!B:B,A2994)</f>
        <v>0</v>
      </c>
      <c r="N2994" s="104" t="e">
        <f t="shared" si="435"/>
        <v>#N/A</v>
      </c>
      <c r="O2994" s="104" t="e">
        <f t="shared" si="436"/>
        <v>#N/A</v>
      </c>
      <c r="P2994" s="99">
        <f t="shared" si="437"/>
        <v>0</v>
      </c>
      <c r="Q2994" s="100">
        <f t="shared" si="438"/>
        <v>0</v>
      </c>
      <c r="R2994" s="105" t="e">
        <f t="shared" si="439"/>
        <v>#DIV/0!</v>
      </c>
      <c r="S2994" s="101" t="e">
        <f t="shared" si="440"/>
        <v>#N/A</v>
      </c>
      <c r="T2994" s="102"/>
      <c r="U2994" s="107"/>
      <c r="V2994" s="5"/>
    </row>
    <row r="2995" spans="1:22" ht="15.6" hidden="1" x14ac:dyDescent="0.3">
      <c r="A2995" s="18"/>
      <c r="B2995" s="92" t="str">
        <f>+IFERROR(VLOOKUP(A2995,'Details local delivery'!B:C,2,0),"-")</f>
        <v>-</v>
      </c>
      <c r="C2995" s="93" t="str">
        <f t="shared" si="434"/>
        <v>-</v>
      </c>
      <c r="D2995" s="94" t="str">
        <f>+IFERROR(VLOOKUP(A2995,'Details local delivery'!B:E,4,0),"-")</f>
        <v>-</v>
      </c>
      <c r="E2995" s="94" t="e">
        <f>VLOOKUP(A2995,'Details local delivery'!B:L,11,0)</f>
        <v>#N/A</v>
      </c>
      <c r="F2995" s="94">
        <f>SUMIFS('Details local delivery'!M:M,'Details local delivery'!G:G,'RECAP Delivery Plan '!A2995)</f>
        <v>0</v>
      </c>
      <c r="G2995" s="94" t="e">
        <f>VLOOKUP(A2995,'Details local delivery'!B:J,9,0)</f>
        <v>#N/A</v>
      </c>
      <c r="H2995" s="95">
        <f>SUMIFS('Details local delivery'!K:K,'Details local delivery'!G:G,'RECAP Delivery Plan '!A2995)</f>
        <v>0</v>
      </c>
      <c r="I2995" s="96">
        <f>SUMIFS('Details local delivery'!Y:Y,'Details local delivery'!B:B,A:A)</f>
        <v>0</v>
      </c>
      <c r="J2995" s="97" t="e">
        <f>AVERAGEIFS('Details local delivery'!W:W,'Details local delivery'!B:B,A2995)</f>
        <v>#DIV/0!</v>
      </c>
      <c r="K2995" s="96">
        <f>_xlfn.MAXIFS('Details local delivery'!Z:Z,'Details local delivery'!B:B,A2995)</f>
        <v>0</v>
      </c>
      <c r="L2995" s="96">
        <f>_xlfn.MAXIFS('Details local delivery'!AA:AA,'Details local delivery'!B:B,A2995)</f>
        <v>0</v>
      </c>
      <c r="M2995" s="96">
        <f>_xlfn.MAXIFS('Details local delivery'!AB:AB,'Details local delivery'!B:B,A2995)</f>
        <v>0</v>
      </c>
      <c r="N2995" s="104" t="e">
        <f t="shared" si="435"/>
        <v>#N/A</v>
      </c>
      <c r="O2995" s="104" t="e">
        <f t="shared" si="436"/>
        <v>#N/A</v>
      </c>
      <c r="P2995" s="99">
        <f t="shared" si="437"/>
        <v>0</v>
      </c>
      <c r="Q2995" s="100">
        <f t="shared" si="438"/>
        <v>0</v>
      </c>
      <c r="R2995" s="105" t="e">
        <f t="shared" si="439"/>
        <v>#DIV/0!</v>
      </c>
      <c r="S2995" s="101" t="e">
        <f t="shared" si="440"/>
        <v>#N/A</v>
      </c>
      <c r="T2995" s="102"/>
      <c r="U2995" s="107"/>
      <c r="V2995" s="5"/>
    </row>
    <row r="2996" spans="1:22" ht="15.6" hidden="1" x14ac:dyDescent="0.3">
      <c r="A2996" s="18"/>
      <c r="B2996" s="92" t="str">
        <f>+IFERROR(VLOOKUP(A2996,'Details local delivery'!B:C,2,0),"-")</f>
        <v>-</v>
      </c>
      <c r="C2996" s="93" t="str">
        <f t="shared" si="434"/>
        <v>-</v>
      </c>
      <c r="D2996" s="94" t="str">
        <f>+IFERROR(VLOOKUP(A2996,'Details local delivery'!B:E,4,0),"-")</f>
        <v>-</v>
      </c>
      <c r="E2996" s="94" t="e">
        <f>VLOOKUP(A2996,'Details local delivery'!B:L,11,0)</f>
        <v>#N/A</v>
      </c>
      <c r="F2996" s="94">
        <f>SUMIFS('Details local delivery'!M:M,'Details local delivery'!G:G,'RECAP Delivery Plan '!A2996)</f>
        <v>0</v>
      </c>
      <c r="G2996" s="94" t="e">
        <f>VLOOKUP(A2996,'Details local delivery'!B:J,9,0)</f>
        <v>#N/A</v>
      </c>
      <c r="H2996" s="95">
        <f>SUMIFS('Details local delivery'!K:K,'Details local delivery'!G:G,'RECAP Delivery Plan '!A2996)</f>
        <v>0</v>
      </c>
      <c r="I2996" s="96">
        <f>SUMIFS('Details local delivery'!Y:Y,'Details local delivery'!B:B,A:A)</f>
        <v>0</v>
      </c>
      <c r="J2996" s="97" t="e">
        <f>AVERAGEIFS('Details local delivery'!W:W,'Details local delivery'!B:B,A2996)</f>
        <v>#DIV/0!</v>
      </c>
      <c r="K2996" s="96">
        <f>_xlfn.MAXIFS('Details local delivery'!Z:Z,'Details local delivery'!B:B,A2996)</f>
        <v>0</v>
      </c>
      <c r="L2996" s="96">
        <f>_xlfn.MAXIFS('Details local delivery'!AA:AA,'Details local delivery'!B:B,A2996)</f>
        <v>0</v>
      </c>
      <c r="M2996" s="96">
        <f>_xlfn.MAXIFS('Details local delivery'!AB:AB,'Details local delivery'!B:B,A2996)</f>
        <v>0</v>
      </c>
      <c r="N2996" s="104" t="e">
        <f t="shared" si="435"/>
        <v>#N/A</v>
      </c>
      <c r="O2996" s="104" t="e">
        <f t="shared" si="436"/>
        <v>#N/A</v>
      </c>
      <c r="P2996" s="99">
        <f t="shared" si="437"/>
        <v>0</v>
      </c>
      <c r="Q2996" s="100">
        <f t="shared" si="438"/>
        <v>0</v>
      </c>
      <c r="R2996" s="105" t="e">
        <f t="shared" si="439"/>
        <v>#DIV/0!</v>
      </c>
      <c r="S2996" s="101" t="e">
        <f t="shared" si="440"/>
        <v>#N/A</v>
      </c>
      <c r="T2996" s="102"/>
      <c r="U2996" s="107"/>
      <c r="V2996" s="5"/>
    </row>
    <row r="2997" spans="1:22" ht="15.6" hidden="1" x14ac:dyDescent="0.3">
      <c r="A2997" s="18"/>
      <c r="B2997" s="92" t="str">
        <f>+IFERROR(VLOOKUP(A2997,'Details local delivery'!B:C,2,0),"-")</f>
        <v>-</v>
      </c>
      <c r="C2997" s="93" t="str">
        <f t="shared" si="434"/>
        <v>-</v>
      </c>
      <c r="D2997" s="94" t="str">
        <f>+IFERROR(VLOOKUP(A2997,'Details local delivery'!B:E,4,0),"-")</f>
        <v>-</v>
      </c>
      <c r="E2997" s="94" t="e">
        <f>VLOOKUP(A2997,'Details local delivery'!B:L,11,0)</f>
        <v>#N/A</v>
      </c>
      <c r="F2997" s="94">
        <f>SUMIFS('Details local delivery'!M:M,'Details local delivery'!G:G,'RECAP Delivery Plan '!A2997)</f>
        <v>0</v>
      </c>
      <c r="G2997" s="94" t="e">
        <f>VLOOKUP(A2997,'Details local delivery'!B:J,9,0)</f>
        <v>#N/A</v>
      </c>
      <c r="H2997" s="95">
        <f>SUMIFS('Details local delivery'!K:K,'Details local delivery'!G:G,'RECAP Delivery Plan '!A2997)</f>
        <v>0</v>
      </c>
      <c r="I2997" s="96">
        <f>SUMIFS('Details local delivery'!Y:Y,'Details local delivery'!B:B,A:A)</f>
        <v>0</v>
      </c>
      <c r="J2997" s="97" t="e">
        <f>AVERAGEIFS('Details local delivery'!W:W,'Details local delivery'!B:B,A2997)</f>
        <v>#DIV/0!</v>
      </c>
      <c r="K2997" s="96">
        <f>_xlfn.MAXIFS('Details local delivery'!Z:Z,'Details local delivery'!B:B,A2997)</f>
        <v>0</v>
      </c>
      <c r="L2997" s="96">
        <f>_xlfn.MAXIFS('Details local delivery'!AA:AA,'Details local delivery'!B:B,A2997)</f>
        <v>0</v>
      </c>
      <c r="M2997" s="96">
        <f>_xlfn.MAXIFS('Details local delivery'!AB:AB,'Details local delivery'!B:B,A2997)</f>
        <v>0</v>
      </c>
      <c r="N2997" s="104" t="e">
        <f t="shared" si="435"/>
        <v>#N/A</v>
      </c>
      <c r="O2997" s="104" t="e">
        <f t="shared" si="436"/>
        <v>#N/A</v>
      </c>
      <c r="P2997" s="99">
        <f t="shared" si="437"/>
        <v>0</v>
      </c>
      <c r="Q2997" s="100">
        <f t="shared" si="438"/>
        <v>0</v>
      </c>
      <c r="R2997" s="105" t="e">
        <f t="shared" si="439"/>
        <v>#DIV/0!</v>
      </c>
      <c r="S2997" s="101" t="e">
        <f t="shared" si="440"/>
        <v>#N/A</v>
      </c>
      <c r="T2997" s="102"/>
      <c r="U2997" s="107"/>
      <c r="V2997" s="5"/>
    </row>
    <row r="2998" spans="1:22" ht="15.6" hidden="1" x14ac:dyDescent="0.3">
      <c r="A2998" s="18"/>
      <c r="B2998" s="92" t="str">
        <f>+IFERROR(VLOOKUP(A2998,'Details local delivery'!B:C,2,0),"-")</f>
        <v>-</v>
      </c>
      <c r="C2998" s="93" t="str">
        <f t="shared" si="434"/>
        <v>-</v>
      </c>
      <c r="D2998" s="94" t="str">
        <f>+IFERROR(VLOOKUP(A2998,'Details local delivery'!B:E,4,0),"-")</f>
        <v>-</v>
      </c>
      <c r="E2998" s="94" t="e">
        <f>VLOOKUP(A2998,'Details local delivery'!B:L,11,0)</f>
        <v>#N/A</v>
      </c>
      <c r="F2998" s="94">
        <f>SUMIFS('Details local delivery'!M:M,'Details local delivery'!G:G,'RECAP Delivery Plan '!A2998)</f>
        <v>0</v>
      </c>
      <c r="G2998" s="94" t="e">
        <f>VLOOKUP(A2998,'Details local delivery'!B:J,9,0)</f>
        <v>#N/A</v>
      </c>
      <c r="H2998" s="95">
        <f>SUMIFS('Details local delivery'!K:K,'Details local delivery'!G:G,'RECAP Delivery Plan '!A2998)</f>
        <v>0</v>
      </c>
      <c r="I2998" s="96">
        <f>SUMIFS('Details local delivery'!Y:Y,'Details local delivery'!B:B,A:A)</f>
        <v>0</v>
      </c>
      <c r="J2998" s="97" t="e">
        <f>AVERAGEIFS('Details local delivery'!W:W,'Details local delivery'!B:B,A2998)</f>
        <v>#DIV/0!</v>
      </c>
      <c r="K2998" s="96">
        <f>_xlfn.MAXIFS('Details local delivery'!Z:Z,'Details local delivery'!B:B,A2998)</f>
        <v>0</v>
      </c>
      <c r="L2998" s="96">
        <f>_xlfn.MAXIFS('Details local delivery'!AA:AA,'Details local delivery'!B:B,A2998)</f>
        <v>0</v>
      </c>
      <c r="M2998" s="96">
        <f>_xlfn.MAXIFS('Details local delivery'!AB:AB,'Details local delivery'!B:B,A2998)</f>
        <v>0</v>
      </c>
      <c r="N2998" s="104" t="e">
        <f t="shared" si="435"/>
        <v>#N/A</v>
      </c>
      <c r="O2998" s="104" t="e">
        <f t="shared" si="436"/>
        <v>#N/A</v>
      </c>
      <c r="P2998" s="99">
        <f t="shared" si="437"/>
        <v>0</v>
      </c>
      <c r="Q2998" s="100">
        <f t="shared" si="438"/>
        <v>0</v>
      </c>
      <c r="R2998" s="105" t="e">
        <f t="shared" si="439"/>
        <v>#DIV/0!</v>
      </c>
      <c r="S2998" s="101" t="e">
        <f t="shared" si="440"/>
        <v>#N/A</v>
      </c>
      <c r="T2998" s="102"/>
      <c r="U2998" s="107"/>
      <c r="V2998" s="5"/>
    </row>
    <row r="2999" spans="1:22" ht="15.6" hidden="1" x14ac:dyDescent="0.3">
      <c r="A2999" s="18"/>
      <c r="B2999" s="92" t="str">
        <f>+IFERROR(VLOOKUP(A2999,'Details local delivery'!B:C,2,0),"-")</f>
        <v>-</v>
      </c>
      <c r="C2999" s="93" t="str">
        <f t="shared" si="434"/>
        <v>-</v>
      </c>
      <c r="D2999" s="94" t="str">
        <f>+IFERROR(VLOOKUP(A2999,'Details local delivery'!B:E,4,0),"-")</f>
        <v>-</v>
      </c>
      <c r="E2999" s="94" t="e">
        <f>VLOOKUP(A2999,'Details local delivery'!B:L,11,0)</f>
        <v>#N/A</v>
      </c>
      <c r="F2999" s="94">
        <f>SUMIFS('Details local delivery'!M:M,'Details local delivery'!G:G,'RECAP Delivery Plan '!A2999)</f>
        <v>0</v>
      </c>
      <c r="G2999" s="94" t="e">
        <f>VLOOKUP(A2999,'Details local delivery'!B:J,9,0)</f>
        <v>#N/A</v>
      </c>
      <c r="H2999" s="95">
        <f>SUMIFS('Details local delivery'!K:K,'Details local delivery'!G:G,'RECAP Delivery Plan '!A2999)</f>
        <v>0</v>
      </c>
      <c r="I2999" s="96">
        <f>SUMIFS('Details local delivery'!Y:Y,'Details local delivery'!B:B,A:A)</f>
        <v>0</v>
      </c>
      <c r="J2999" s="97" t="e">
        <f>AVERAGEIFS('Details local delivery'!W:W,'Details local delivery'!B:B,A2999)</f>
        <v>#DIV/0!</v>
      </c>
      <c r="K2999" s="96">
        <f>_xlfn.MAXIFS('Details local delivery'!Z:Z,'Details local delivery'!B:B,A2999)</f>
        <v>0</v>
      </c>
      <c r="L2999" s="96">
        <f>_xlfn.MAXIFS('Details local delivery'!AA:AA,'Details local delivery'!B:B,A2999)</f>
        <v>0</v>
      </c>
      <c r="M2999" s="96">
        <f>_xlfn.MAXIFS('Details local delivery'!AB:AB,'Details local delivery'!B:B,A2999)</f>
        <v>0</v>
      </c>
      <c r="N2999" s="104" t="e">
        <f t="shared" si="435"/>
        <v>#N/A</v>
      </c>
      <c r="O2999" s="104" t="e">
        <f t="shared" si="436"/>
        <v>#N/A</v>
      </c>
      <c r="P2999" s="99">
        <f t="shared" si="437"/>
        <v>0</v>
      </c>
      <c r="Q2999" s="100">
        <f t="shared" si="438"/>
        <v>0</v>
      </c>
      <c r="R2999" s="105" t="e">
        <f t="shared" si="439"/>
        <v>#DIV/0!</v>
      </c>
      <c r="S2999" s="101" t="e">
        <f t="shared" si="440"/>
        <v>#N/A</v>
      </c>
      <c r="T2999" s="102"/>
      <c r="U2999" s="107"/>
      <c r="V2999" s="5"/>
    </row>
    <row r="3000" spans="1:22" ht="15.6" hidden="1" x14ac:dyDescent="0.3">
      <c r="A3000" s="18"/>
      <c r="B3000" s="92" t="str">
        <f>+IFERROR(VLOOKUP(A3000,'Details local delivery'!B:C,2,0),"-")</f>
        <v>-</v>
      </c>
      <c r="C3000" s="93" t="str">
        <f t="shared" si="434"/>
        <v>-</v>
      </c>
      <c r="D3000" s="94" t="str">
        <f>+IFERROR(VLOOKUP(A3000,'Details local delivery'!B:E,4,0),"-")</f>
        <v>-</v>
      </c>
      <c r="E3000" s="94" t="e">
        <f>VLOOKUP(A3000,'Details local delivery'!B:L,11,0)</f>
        <v>#N/A</v>
      </c>
      <c r="F3000" s="94">
        <f>SUMIFS('Details local delivery'!M:M,'Details local delivery'!G:G,'RECAP Delivery Plan '!A3000)</f>
        <v>0</v>
      </c>
      <c r="G3000" s="94" t="e">
        <f>VLOOKUP(A3000,'Details local delivery'!B:J,9,0)</f>
        <v>#N/A</v>
      </c>
      <c r="H3000" s="95">
        <f>SUMIFS('Details local delivery'!K:K,'Details local delivery'!G:G,'RECAP Delivery Plan '!A3000)</f>
        <v>0</v>
      </c>
      <c r="I3000" s="96">
        <f>SUMIFS('Details local delivery'!Y:Y,'Details local delivery'!B:B,A:A)</f>
        <v>0</v>
      </c>
      <c r="J3000" s="97" t="e">
        <f>AVERAGEIFS('Details local delivery'!W:W,'Details local delivery'!B:B,A3000)</f>
        <v>#DIV/0!</v>
      </c>
      <c r="K3000" s="96">
        <f>_xlfn.MAXIFS('Details local delivery'!Z:Z,'Details local delivery'!B:B,A3000)</f>
        <v>0</v>
      </c>
      <c r="L3000" s="96">
        <f>_xlfn.MAXIFS('Details local delivery'!AA:AA,'Details local delivery'!B:B,A3000)</f>
        <v>0</v>
      </c>
      <c r="M3000" s="96">
        <f>_xlfn.MAXIFS('Details local delivery'!AB:AB,'Details local delivery'!B:B,A3000)</f>
        <v>0</v>
      </c>
      <c r="N3000" s="104" t="e">
        <f t="shared" si="435"/>
        <v>#N/A</v>
      </c>
      <c r="O3000" s="104" t="e">
        <f t="shared" si="436"/>
        <v>#N/A</v>
      </c>
      <c r="P3000" s="99">
        <f t="shared" si="437"/>
        <v>0</v>
      </c>
      <c r="Q3000" s="100">
        <f t="shared" si="438"/>
        <v>0</v>
      </c>
      <c r="R3000" s="105" t="e">
        <f t="shared" si="439"/>
        <v>#DIV/0!</v>
      </c>
      <c r="S3000" s="101" t="e">
        <f t="shared" si="440"/>
        <v>#N/A</v>
      </c>
      <c r="T3000" s="102"/>
      <c r="U3000" s="107"/>
      <c r="V3000" s="5"/>
    </row>
    <row r="3001" spans="1:22" ht="15.6" hidden="1" x14ac:dyDescent="0.3">
      <c r="A3001" s="18"/>
      <c r="B3001" s="92" t="str">
        <f>+IFERROR(VLOOKUP(A3001,'Details local delivery'!B:C,2,0),"-")</f>
        <v>-</v>
      </c>
      <c r="C3001" s="93" t="str">
        <f t="shared" si="434"/>
        <v>-</v>
      </c>
      <c r="D3001" s="94" t="str">
        <f>+IFERROR(VLOOKUP(A3001,'Details local delivery'!B:E,4,0),"-")</f>
        <v>-</v>
      </c>
      <c r="E3001" s="94" t="e">
        <f>VLOOKUP(A3001,'Details local delivery'!B:L,11,0)</f>
        <v>#N/A</v>
      </c>
      <c r="F3001" s="94">
        <f>SUMIFS('Details local delivery'!M:M,'Details local delivery'!G:G,'RECAP Delivery Plan '!A3001)</f>
        <v>0</v>
      </c>
      <c r="G3001" s="94" t="e">
        <f>VLOOKUP(A3001,'Details local delivery'!B:J,9,0)</f>
        <v>#N/A</v>
      </c>
      <c r="H3001" s="95">
        <f>SUMIFS('Details local delivery'!K:K,'Details local delivery'!G:G,'RECAP Delivery Plan '!A3001)</f>
        <v>0</v>
      </c>
      <c r="I3001" s="96">
        <f>SUMIFS('Details local delivery'!Y:Y,'Details local delivery'!B:B,A:A)</f>
        <v>0</v>
      </c>
      <c r="J3001" s="97" t="e">
        <f>AVERAGEIFS('Details local delivery'!W:W,'Details local delivery'!B:B,A3001)</f>
        <v>#DIV/0!</v>
      </c>
      <c r="K3001" s="96">
        <f>_xlfn.MAXIFS('Details local delivery'!Z:Z,'Details local delivery'!B:B,A3001)</f>
        <v>0</v>
      </c>
      <c r="L3001" s="96">
        <f>_xlfn.MAXIFS('Details local delivery'!AA:AA,'Details local delivery'!B:B,A3001)</f>
        <v>0</v>
      </c>
      <c r="M3001" s="96">
        <f>_xlfn.MAXIFS('Details local delivery'!AB:AB,'Details local delivery'!B:B,A3001)</f>
        <v>0</v>
      </c>
      <c r="N3001" s="104" t="e">
        <f t="shared" si="435"/>
        <v>#N/A</v>
      </c>
      <c r="O3001" s="104" t="e">
        <f t="shared" si="436"/>
        <v>#N/A</v>
      </c>
      <c r="P3001" s="99">
        <f t="shared" si="437"/>
        <v>0</v>
      </c>
      <c r="Q3001" s="100">
        <f t="shared" si="438"/>
        <v>0</v>
      </c>
      <c r="R3001" s="105" t="e">
        <f t="shared" si="439"/>
        <v>#DIV/0!</v>
      </c>
      <c r="S3001" s="101" t="e">
        <f t="shared" si="440"/>
        <v>#N/A</v>
      </c>
      <c r="T3001" s="102"/>
      <c r="U3001" s="107"/>
      <c r="V3001" s="5"/>
    </row>
    <row r="3002" spans="1:22" ht="15.6" hidden="1" x14ac:dyDescent="0.3">
      <c r="A3002" s="18"/>
      <c r="B3002" s="92" t="str">
        <f>+IFERROR(VLOOKUP(A3002,'Details local delivery'!B:C,2,0),"-")</f>
        <v>-</v>
      </c>
      <c r="C3002" s="93" t="str">
        <f t="shared" si="434"/>
        <v>-</v>
      </c>
      <c r="D3002" s="94" t="str">
        <f>+IFERROR(VLOOKUP(A3002,'Details local delivery'!B:E,4,0),"-")</f>
        <v>-</v>
      </c>
      <c r="E3002" s="94" t="e">
        <f>VLOOKUP(A3002,'Details local delivery'!B:L,11,0)</f>
        <v>#N/A</v>
      </c>
      <c r="F3002" s="94">
        <f>SUMIFS('Details local delivery'!M:M,'Details local delivery'!G:G,'RECAP Delivery Plan '!A3002)</f>
        <v>0</v>
      </c>
      <c r="G3002" s="94" t="e">
        <f>VLOOKUP(A3002,'Details local delivery'!B:J,9,0)</f>
        <v>#N/A</v>
      </c>
      <c r="H3002" s="95">
        <f>SUMIFS('Details local delivery'!K:K,'Details local delivery'!G:G,'RECAP Delivery Plan '!A3002)</f>
        <v>0</v>
      </c>
      <c r="I3002" s="96">
        <f>SUMIFS('Details local delivery'!Y:Y,'Details local delivery'!B:B,A:A)</f>
        <v>0</v>
      </c>
      <c r="J3002" s="97" t="e">
        <f>AVERAGEIFS('Details local delivery'!W:W,'Details local delivery'!B:B,A3002)</f>
        <v>#DIV/0!</v>
      </c>
      <c r="K3002" s="96">
        <f>_xlfn.MAXIFS('Details local delivery'!Z:Z,'Details local delivery'!B:B,A3002)</f>
        <v>0</v>
      </c>
      <c r="L3002" s="96">
        <f>_xlfn.MAXIFS('Details local delivery'!AA:AA,'Details local delivery'!B:B,A3002)</f>
        <v>0</v>
      </c>
      <c r="M3002" s="96">
        <f>_xlfn.MAXIFS('Details local delivery'!AB:AB,'Details local delivery'!B:B,A3002)</f>
        <v>0</v>
      </c>
      <c r="N3002" s="104" t="e">
        <f t="shared" si="435"/>
        <v>#N/A</v>
      </c>
      <c r="O3002" s="104" t="e">
        <f t="shared" si="436"/>
        <v>#N/A</v>
      </c>
      <c r="P3002" s="99">
        <f t="shared" si="437"/>
        <v>0</v>
      </c>
      <c r="Q3002" s="100">
        <f t="shared" si="438"/>
        <v>0</v>
      </c>
      <c r="R3002" s="105" t="e">
        <f t="shared" si="439"/>
        <v>#DIV/0!</v>
      </c>
      <c r="S3002" s="101" t="e">
        <f t="shared" si="440"/>
        <v>#N/A</v>
      </c>
      <c r="T3002" s="102"/>
      <c r="U3002" s="107"/>
      <c r="V3002" s="5"/>
    </row>
    <row r="3003" spans="1:22" ht="15.6" hidden="1" x14ac:dyDescent="0.3">
      <c r="A3003" s="18"/>
      <c r="B3003" s="92" t="str">
        <f>+IFERROR(VLOOKUP(A3003,'Details local delivery'!B:C,2,0),"-")</f>
        <v>-</v>
      </c>
      <c r="C3003" s="93" t="str">
        <f t="shared" si="434"/>
        <v>-</v>
      </c>
      <c r="D3003" s="94" t="str">
        <f>+IFERROR(VLOOKUP(A3003,'Details local delivery'!B:E,4,0),"-")</f>
        <v>-</v>
      </c>
      <c r="E3003" s="94" t="e">
        <f>VLOOKUP(A3003,'Details local delivery'!B:L,11,0)</f>
        <v>#N/A</v>
      </c>
      <c r="F3003" s="94">
        <f>SUMIFS('Details local delivery'!M:M,'Details local delivery'!G:G,'RECAP Delivery Plan '!A3003)</f>
        <v>0</v>
      </c>
      <c r="G3003" s="94" t="e">
        <f>VLOOKUP(A3003,'Details local delivery'!B:J,9,0)</f>
        <v>#N/A</v>
      </c>
      <c r="H3003" s="95">
        <f>SUMIFS('Details local delivery'!K:K,'Details local delivery'!G:G,'RECAP Delivery Plan '!A3003)</f>
        <v>0</v>
      </c>
      <c r="I3003" s="96">
        <f>SUMIFS('Details local delivery'!Y:Y,'Details local delivery'!B:B,A:A)</f>
        <v>0</v>
      </c>
      <c r="J3003" s="97" t="e">
        <f>AVERAGEIFS('Details local delivery'!W:W,'Details local delivery'!B:B,A3003)</f>
        <v>#DIV/0!</v>
      </c>
      <c r="K3003" s="96">
        <f>_xlfn.MAXIFS('Details local delivery'!Z:Z,'Details local delivery'!B:B,A3003)</f>
        <v>0</v>
      </c>
      <c r="L3003" s="96">
        <f>_xlfn.MAXIFS('Details local delivery'!AA:AA,'Details local delivery'!B:B,A3003)</f>
        <v>0</v>
      </c>
      <c r="M3003" s="96">
        <f>_xlfn.MAXIFS('Details local delivery'!AB:AB,'Details local delivery'!B:B,A3003)</f>
        <v>0</v>
      </c>
      <c r="N3003" s="104" t="e">
        <f t="shared" si="435"/>
        <v>#N/A</v>
      </c>
      <c r="O3003" s="104" t="e">
        <f t="shared" si="436"/>
        <v>#N/A</v>
      </c>
      <c r="P3003" s="99">
        <f t="shared" si="437"/>
        <v>0</v>
      </c>
      <c r="Q3003" s="100">
        <f t="shared" si="438"/>
        <v>0</v>
      </c>
      <c r="R3003" s="105" t="e">
        <f t="shared" si="439"/>
        <v>#DIV/0!</v>
      </c>
      <c r="S3003" s="101" t="e">
        <f t="shared" si="440"/>
        <v>#N/A</v>
      </c>
      <c r="T3003" s="102"/>
      <c r="U3003" s="107"/>
      <c r="V3003" s="5"/>
    </row>
    <row r="3004" spans="1:22" ht="15.6" hidden="1" x14ac:dyDescent="0.3">
      <c r="A3004" s="18"/>
      <c r="B3004" s="92" t="str">
        <f>+IFERROR(VLOOKUP(A3004,'Details local delivery'!B:C,2,0),"-")</f>
        <v>-</v>
      </c>
      <c r="C3004" s="93" t="str">
        <f t="shared" si="434"/>
        <v>-</v>
      </c>
      <c r="D3004" s="94" t="str">
        <f>+IFERROR(VLOOKUP(A3004,'Details local delivery'!B:E,4,0),"-")</f>
        <v>-</v>
      </c>
      <c r="E3004" s="94" t="e">
        <f>VLOOKUP(A3004,'Details local delivery'!B:L,11,0)</f>
        <v>#N/A</v>
      </c>
      <c r="F3004" s="94">
        <f>SUMIFS('Details local delivery'!M:M,'Details local delivery'!G:G,'RECAP Delivery Plan '!A3004)</f>
        <v>0</v>
      </c>
      <c r="G3004" s="94" t="e">
        <f>VLOOKUP(A3004,'Details local delivery'!B:J,9,0)</f>
        <v>#N/A</v>
      </c>
      <c r="H3004" s="95">
        <f>SUMIFS('Details local delivery'!K:K,'Details local delivery'!G:G,'RECAP Delivery Plan '!A3004)</f>
        <v>0</v>
      </c>
      <c r="I3004" s="96">
        <f>SUMIFS('Details local delivery'!Y:Y,'Details local delivery'!B:B,A:A)</f>
        <v>0</v>
      </c>
      <c r="J3004" s="97" t="e">
        <f>AVERAGEIFS('Details local delivery'!W:W,'Details local delivery'!B:B,A3004)</f>
        <v>#DIV/0!</v>
      </c>
      <c r="K3004" s="96">
        <f>_xlfn.MAXIFS('Details local delivery'!Z:Z,'Details local delivery'!B:B,A3004)</f>
        <v>0</v>
      </c>
      <c r="L3004" s="96">
        <f>_xlfn.MAXIFS('Details local delivery'!AA:AA,'Details local delivery'!B:B,A3004)</f>
        <v>0</v>
      </c>
      <c r="M3004" s="96">
        <f>_xlfn.MAXIFS('Details local delivery'!AB:AB,'Details local delivery'!B:B,A3004)</f>
        <v>0</v>
      </c>
      <c r="N3004" s="104" t="e">
        <f t="shared" si="435"/>
        <v>#N/A</v>
      </c>
      <c r="O3004" s="104" t="e">
        <f t="shared" si="436"/>
        <v>#N/A</v>
      </c>
      <c r="P3004" s="99">
        <f t="shared" si="437"/>
        <v>0</v>
      </c>
      <c r="Q3004" s="100">
        <f t="shared" si="438"/>
        <v>0</v>
      </c>
      <c r="R3004" s="105" t="e">
        <f t="shared" si="439"/>
        <v>#DIV/0!</v>
      </c>
      <c r="S3004" s="101" t="e">
        <f t="shared" si="440"/>
        <v>#N/A</v>
      </c>
      <c r="T3004" s="102"/>
      <c r="U3004" s="107"/>
      <c r="V3004" s="5"/>
    </row>
    <row r="3005" spans="1:22" ht="15.6" hidden="1" x14ac:dyDescent="0.3">
      <c r="A3005" s="18"/>
      <c r="B3005" s="92" t="str">
        <f>+IFERROR(VLOOKUP(A3005,'Details local delivery'!B:C,2,0),"-")</f>
        <v>-</v>
      </c>
      <c r="C3005" s="93" t="str">
        <f t="shared" si="434"/>
        <v>-</v>
      </c>
      <c r="D3005" s="94" t="str">
        <f>+IFERROR(VLOOKUP(A3005,'Details local delivery'!B:E,4,0),"-")</f>
        <v>-</v>
      </c>
      <c r="E3005" s="94" t="e">
        <f>VLOOKUP(A3005,'Details local delivery'!B:L,11,0)</f>
        <v>#N/A</v>
      </c>
      <c r="F3005" s="94">
        <f>SUMIFS('Details local delivery'!M:M,'Details local delivery'!G:G,'RECAP Delivery Plan '!A3005)</f>
        <v>0</v>
      </c>
      <c r="G3005" s="94" t="e">
        <f>VLOOKUP(A3005,'Details local delivery'!B:J,9,0)</f>
        <v>#N/A</v>
      </c>
      <c r="H3005" s="95">
        <f>SUMIFS('Details local delivery'!K:K,'Details local delivery'!G:G,'RECAP Delivery Plan '!A3005)</f>
        <v>0</v>
      </c>
      <c r="I3005" s="96">
        <f>SUMIFS('Details local delivery'!Y:Y,'Details local delivery'!B:B,A:A)</f>
        <v>0</v>
      </c>
      <c r="J3005" s="97">
        <v>1</v>
      </c>
      <c r="K3005" s="96">
        <f>_xlfn.MAXIFS('Details local delivery'!Z:Z,'Details local delivery'!B:B,A3005)</f>
        <v>0</v>
      </c>
      <c r="L3005" s="96">
        <f>_xlfn.MAXIFS('Details local delivery'!AA:AA,'Details local delivery'!B:B,A3005)</f>
        <v>0</v>
      </c>
      <c r="M3005" s="96">
        <f>_xlfn.MAXIFS('Details local delivery'!AB:AB,'Details local delivery'!B:B,A3005)</f>
        <v>0</v>
      </c>
      <c r="N3005" s="104" t="e">
        <f t="shared" si="435"/>
        <v>#N/A</v>
      </c>
      <c r="O3005" s="104" t="e">
        <f t="shared" si="436"/>
        <v>#N/A</v>
      </c>
      <c r="P3005" s="99">
        <f t="shared" si="437"/>
        <v>0</v>
      </c>
      <c r="Q3005" s="100">
        <f t="shared" si="438"/>
        <v>0</v>
      </c>
      <c r="R3005" s="105" t="e">
        <f t="shared" si="439"/>
        <v>#DIV/0!</v>
      </c>
      <c r="S3005" s="101" t="e">
        <f t="shared" si="440"/>
        <v>#N/A</v>
      </c>
      <c r="T3005" s="102"/>
      <c r="U3005" s="107"/>
      <c r="V3005" s="5"/>
    </row>
    <row r="3006" spans="1:22" ht="15.6" hidden="1" x14ac:dyDescent="0.3">
      <c r="A3006" s="18"/>
      <c r="B3006" s="92" t="str">
        <f>+IFERROR(VLOOKUP(A3006,'Details local delivery'!B:C,2,0),"-")</f>
        <v>-</v>
      </c>
      <c r="C3006" s="93" t="str">
        <f t="shared" ref="C3006" si="441">B3006</f>
        <v>-</v>
      </c>
      <c r="D3006" s="94" t="str">
        <f>+IFERROR(VLOOKUP(A3006,'Details local delivery'!B:E,4,0),"-")</f>
        <v>-</v>
      </c>
      <c r="E3006" s="94" t="e">
        <f>VLOOKUP(A3006,'Details local delivery'!B:L,11,0)</f>
        <v>#N/A</v>
      </c>
      <c r="F3006" s="94">
        <f>SUMIFS('Details local delivery'!M:M,'Details local delivery'!G:G,'RECAP Delivery Plan '!A3006)</f>
        <v>0</v>
      </c>
      <c r="G3006" s="94" t="e">
        <f>VLOOKUP(A3006,'Details local delivery'!B:J,9,0)</f>
        <v>#N/A</v>
      </c>
      <c r="H3006" s="95">
        <f>SUMIFS('Details local delivery'!K:K,'Details local delivery'!G:G,'RECAP Delivery Plan '!A3006)</f>
        <v>0</v>
      </c>
      <c r="I3006" s="96">
        <f>SUMIFS('Details local delivery'!Y:Y,'Details local delivery'!B:B,A:A)</f>
        <v>0</v>
      </c>
      <c r="J3006" s="97" t="e">
        <f>AVERAGEIFS('Details local delivery'!W:W,'Details local delivery'!B:B,A3006)</f>
        <v>#DIV/0!</v>
      </c>
      <c r="K3006" s="96">
        <f>_xlfn.MAXIFS('Details local delivery'!Z:Z,'Details local delivery'!B:B,A3006)</f>
        <v>0</v>
      </c>
      <c r="L3006" s="96">
        <f>_xlfn.MAXIFS('Details local delivery'!AA:AA,'Details local delivery'!B:B,A3006)</f>
        <v>0</v>
      </c>
      <c r="M3006" s="96">
        <f>_xlfn.MAXIFS('Details local delivery'!AB:AB,'Details local delivery'!B:B,A3006)</f>
        <v>0</v>
      </c>
      <c r="N3006" s="104" t="e">
        <f t="shared" ref="N3006" si="442">+F3006/E3006</f>
        <v>#N/A</v>
      </c>
      <c r="O3006" s="104" t="e">
        <f t="shared" ref="O3006" si="443">+H3006/G3006</f>
        <v>#N/A</v>
      </c>
      <c r="P3006" s="99">
        <f t="shared" ref="P3006" si="444">K3006+L3006+M3006</f>
        <v>0</v>
      </c>
      <c r="Q3006" s="100">
        <f t="shared" ref="Q3006" si="445">P3006+I3006</f>
        <v>0</v>
      </c>
      <c r="R3006" s="105" t="e">
        <f t="shared" ref="R3006" si="446">Q3006/P3006</f>
        <v>#DIV/0!</v>
      </c>
      <c r="S3006" s="101" t="e">
        <f t="shared" ref="S3006" si="447">MAX(N3006,O3006)</f>
        <v>#N/A</v>
      </c>
      <c r="T3006" s="102"/>
      <c r="U3006" s="107"/>
      <c r="V3006" s="5"/>
    </row>
  </sheetData>
  <autoFilter ref="A1:X3006" xr:uid="{EE8E6DDF-C912-4D9F-8771-9E5BBF4C501B}">
    <filterColumn colId="1">
      <filters>
        <dateGroupItem year="2026" month="4" dateTimeGrouping="month"/>
      </filters>
    </filterColumn>
    <filterColumn colId="3">
      <filters>
        <filter val="2282tu131"/>
        <filter val="4331tu175"/>
        <filter val="626tu203"/>
        <filter val="6502TU247"/>
        <filter val="7797tu218"/>
        <filter val="9524TU238"/>
        <filter val="REM107627"/>
      </filters>
    </filterColumn>
  </autoFilter>
  <phoneticPr fontId="29" type="noConversion"/>
  <conditionalFormatting sqref="A1">
    <cfRule type="duplicateValues" dxfId="71" priority="9"/>
  </conditionalFormatting>
  <conditionalFormatting sqref="A2:A3006">
    <cfRule type="duplicateValues" dxfId="70" priority="698"/>
  </conditionalFormatting>
  <conditionalFormatting sqref="J2:J3006">
    <cfRule type="colorScale" priority="7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3006">
    <cfRule type="colorScale" priority="7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006">
    <cfRule type="cellIs" dxfId="69" priority="5" operator="lessThan">
      <formula>1</formula>
    </cfRule>
    <cfRule type="cellIs" dxfId="68" priority="6" operator="greaterThan">
      <formula>1</formula>
    </cfRule>
    <cfRule type="cellIs" dxfId="67" priority="7" operator="greater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8EE5-769C-4053-8BF5-A8F3DCBF8A9A}">
  <dimension ref="A3:C20"/>
  <sheetViews>
    <sheetView workbookViewId="0">
      <selection activeCell="A8" sqref="A8"/>
    </sheetView>
  </sheetViews>
  <sheetFormatPr baseColWidth="10" defaultRowHeight="14.4" x14ac:dyDescent="0.3"/>
  <sheetData>
    <row r="3" spans="1:3" x14ac:dyDescent="0.3">
      <c r="A3" s="567"/>
      <c r="B3" s="568"/>
      <c r="C3" s="569"/>
    </row>
    <row r="4" spans="1:3" x14ac:dyDescent="0.3">
      <c r="A4" s="570"/>
      <c r="B4" s="571"/>
      <c r="C4" s="572"/>
    </row>
    <row r="5" spans="1:3" x14ac:dyDescent="0.3">
      <c r="A5" s="570"/>
      <c r="B5" s="571"/>
      <c r="C5" s="572"/>
    </row>
    <row r="6" spans="1:3" x14ac:dyDescent="0.3">
      <c r="A6" s="570"/>
      <c r="B6" s="571"/>
      <c r="C6" s="572"/>
    </row>
    <row r="7" spans="1:3" x14ac:dyDescent="0.3">
      <c r="A7" s="570"/>
      <c r="B7" s="571"/>
      <c r="C7" s="572"/>
    </row>
    <row r="8" spans="1:3" x14ac:dyDescent="0.3">
      <c r="A8" s="570"/>
      <c r="B8" s="571"/>
      <c r="C8" s="572"/>
    </row>
    <row r="9" spans="1:3" x14ac:dyDescent="0.3">
      <c r="A9" s="570"/>
      <c r="B9" s="571"/>
      <c r="C9" s="572"/>
    </row>
    <row r="10" spans="1:3" x14ac:dyDescent="0.3">
      <c r="A10" s="570"/>
      <c r="B10" s="571"/>
      <c r="C10" s="572"/>
    </row>
    <row r="11" spans="1:3" x14ac:dyDescent="0.3">
      <c r="A11" s="570"/>
      <c r="B11" s="571"/>
      <c r="C11" s="572"/>
    </row>
    <row r="12" spans="1:3" x14ac:dyDescent="0.3">
      <c r="A12" s="570"/>
      <c r="B12" s="571"/>
      <c r="C12" s="572"/>
    </row>
    <row r="13" spans="1:3" x14ac:dyDescent="0.3">
      <c r="A13" s="570"/>
      <c r="B13" s="571"/>
      <c r="C13" s="572"/>
    </row>
    <row r="14" spans="1:3" x14ac:dyDescent="0.3">
      <c r="A14" s="570"/>
      <c r="B14" s="571"/>
      <c r="C14" s="572"/>
    </row>
    <row r="15" spans="1:3" x14ac:dyDescent="0.3">
      <c r="A15" s="570"/>
      <c r="B15" s="571"/>
      <c r="C15" s="572"/>
    </row>
    <row r="16" spans="1:3" x14ac:dyDescent="0.3">
      <c r="A16" s="570"/>
      <c r="B16" s="571"/>
      <c r="C16" s="572"/>
    </row>
    <row r="17" spans="1:3" x14ac:dyDescent="0.3">
      <c r="A17" s="570"/>
      <c r="B17" s="571"/>
      <c r="C17" s="572"/>
    </row>
    <row r="18" spans="1:3" x14ac:dyDescent="0.3">
      <c r="A18" s="570"/>
      <c r="B18" s="571"/>
      <c r="C18" s="572"/>
    </row>
    <row r="19" spans="1:3" x14ac:dyDescent="0.3">
      <c r="A19" s="570"/>
      <c r="B19" s="571"/>
      <c r="C19" s="572"/>
    </row>
    <row r="20" spans="1:3" x14ac:dyDescent="0.3">
      <c r="A20" s="573"/>
      <c r="B20" s="574"/>
      <c r="C20" s="5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8963-BE52-4802-9285-DB41B6FAAB01}">
  <dimension ref="A3:E11"/>
  <sheetViews>
    <sheetView workbookViewId="0">
      <selection activeCell="A3" sqref="A3:E11"/>
    </sheetView>
  </sheetViews>
  <sheetFormatPr baseColWidth="10" defaultRowHeight="14.4" x14ac:dyDescent="0.3"/>
  <cols>
    <col min="1" max="1" width="19.5546875" bestFit="1" customWidth="1"/>
    <col min="2" max="2" width="19.6640625" bestFit="1" customWidth="1"/>
    <col min="3" max="3" width="23.6640625" bestFit="1" customWidth="1"/>
    <col min="4" max="4" width="25.109375" bestFit="1" customWidth="1"/>
    <col min="5" max="5" width="25.88671875" bestFit="1" customWidth="1"/>
  </cols>
  <sheetData>
    <row r="3" spans="1:5" x14ac:dyDescent="0.3">
      <c r="A3" s="196" t="s">
        <v>255</v>
      </c>
      <c r="B3" t="s">
        <v>257</v>
      </c>
      <c r="C3" t="s">
        <v>2069</v>
      </c>
      <c r="D3" t="s">
        <v>1455</v>
      </c>
      <c r="E3" t="s">
        <v>1456</v>
      </c>
    </row>
    <row r="4" spans="1:5" x14ac:dyDescent="0.3">
      <c r="A4" s="444" t="s">
        <v>7</v>
      </c>
      <c r="B4">
        <v>2</v>
      </c>
      <c r="C4">
        <v>16600</v>
      </c>
      <c r="D4" s="463">
        <v>0.3571428571428571</v>
      </c>
      <c r="E4" s="463">
        <v>0.81372549019607843</v>
      </c>
    </row>
    <row r="5" spans="1:5" x14ac:dyDescent="0.3">
      <c r="A5" s="444" t="s">
        <v>28</v>
      </c>
      <c r="B5">
        <v>39</v>
      </c>
      <c r="C5">
        <v>253009</v>
      </c>
      <c r="D5" s="463">
        <v>0.74358974358974361</v>
      </c>
      <c r="E5" s="463">
        <v>0.70515328874024552</v>
      </c>
    </row>
    <row r="6" spans="1:5" x14ac:dyDescent="0.3">
      <c r="A6" s="444" t="s">
        <v>14</v>
      </c>
      <c r="B6">
        <v>44</v>
      </c>
      <c r="C6">
        <v>341692.14</v>
      </c>
      <c r="D6" s="463">
        <v>0.90584415584415579</v>
      </c>
      <c r="E6" s="463">
        <v>0.91361534759358276</v>
      </c>
    </row>
    <row r="7" spans="1:5" x14ac:dyDescent="0.3">
      <c r="A7" s="444" t="s">
        <v>56</v>
      </c>
      <c r="B7">
        <v>49</v>
      </c>
      <c r="C7">
        <v>304484</v>
      </c>
      <c r="D7" s="463">
        <v>0.67492711370262404</v>
      </c>
      <c r="E7" s="463">
        <v>0.73105402160864341</v>
      </c>
    </row>
    <row r="8" spans="1:5" x14ac:dyDescent="0.3">
      <c r="A8" s="444" t="s">
        <v>46</v>
      </c>
      <c r="B8">
        <v>34</v>
      </c>
      <c r="C8">
        <v>14535</v>
      </c>
      <c r="D8" s="463">
        <v>0.66666666666666663</v>
      </c>
      <c r="E8" s="463">
        <v>0.46116504854368917</v>
      </c>
    </row>
    <row r="9" spans="1:5" x14ac:dyDescent="0.3">
      <c r="A9" s="444" t="s">
        <v>104</v>
      </c>
      <c r="B9">
        <v>39</v>
      </c>
      <c r="C9">
        <v>313785.77</v>
      </c>
      <c r="D9" s="463">
        <v>0.85897435897435892</v>
      </c>
      <c r="E9" s="463">
        <v>0.78648963581221654</v>
      </c>
    </row>
    <row r="10" spans="1:5" x14ac:dyDescent="0.3">
      <c r="A10" s="444" t="s">
        <v>20</v>
      </c>
      <c r="B10">
        <v>31</v>
      </c>
      <c r="C10">
        <v>472775.31000000006</v>
      </c>
      <c r="D10" s="463">
        <v>0.80585424133811245</v>
      </c>
      <c r="E10" s="463">
        <v>0.61125516840131866</v>
      </c>
    </row>
    <row r="11" spans="1:5" x14ac:dyDescent="0.3">
      <c r="A11" s="444" t="s">
        <v>256</v>
      </c>
      <c r="B11">
        <v>238</v>
      </c>
      <c r="C11">
        <v>1716881.2200000002</v>
      </c>
      <c r="D11" s="463">
        <v>0.77223111466808936</v>
      </c>
      <c r="E11" s="463">
        <v>0.71617970278069587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F0C8-77A8-4E6F-8B0F-2271F72AF6EF}">
  <dimension ref="A1:P239"/>
  <sheetViews>
    <sheetView workbookViewId="0">
      <selection sqref="A1:P1048576"/>
    </sheetView>
  </sheetViews>
  <sheetFormatPr baseColWidth="10" defaultRowHeight="14.4" x14ac:dyDescent="0.3"/>
  <sheetData>
    <row r="1" spans="1:16" ht="43.2" x14ac:dyDescent="0.3">
      <c r="A1" s="77" t="s">
        <v>119</v>
      </c>
      <c r="B1" s="78" t="s">
        <v>120</v>
      </c>
      <c r="C1" s="78" t="s">
        <v>121</v>
      </c>
      <c r="D1" s="79" t="s">
        <v>122</v>
      </c>
      <c r="E1" s="80" t="s">
        <v>123</v>
      </c>
      <c r="F1" s="81" t="s">
        <v>124</v>
      </c>
      <c r="G1" s="81" t="s">
        <v>125</v>
      </c>
      <c r="H1" s="81" t="s">
        <v>126</v>
      </c>
      <c r="I1" s="81" t="s">
        <v>127</v>
      </c>
      <c r="J1" s="82" t="s">
        <v>128</v>
      </c>
      <c r="K1" s="83" t="s">
        <v>129</v>
      </c>
      <c r="L1" s="83" t="s">
        <v>130</v>
      </c>
      <c r="M1" s="84" t="s">
        <v>131</v>
      </c>
      <c r="N1" s="83" t="s">
        <v>132</v>
      </c>
      <c r="O1" s="83" t="s">
        <v>133</v>
      </c>
      <c r="P1" s="84" t="s">
        <v>134</v>
      </c>
    </row>
    <row r="2" spans="1:16" ht="15.6" x14ac:dyDescent="0.3">
      <c r="A2" s="18" t="s">
        <v>1556</v>
      </c>
      <c r="B2" s="92">
        <v>46113</v>
      </c>
      <c r="C2" s="93">
        <v>46113</v>
      </c>
      <c r="D2" s="94" t="s">
        <v>20</v>
      </c>
      <c r="E2" s="94">
        <v>14</v>
      </c>
      <c r="F2" s="94">
        <v>21</v>
      </c>
      <c r="G2" s="94">
        <v>24950</v>
      </c>
      <c r="H2" s="95">
        <v>14756.3</v>
      </c>
      <c r="I2" s="96">
        <v>0</v>
      </c>
      <c r="J2" s="97">
        <v>0.94027777777777777</v>
      </c>
      <c r="K2" s="96">
        <v>0</v>
      </c>
      <c r="L2" s="96">
        <v>0</v>
      </c>
      <c r="M2" s="256">
        <v>0</v>
      </c>
      <c r="N2" s="104">
        <v>1.5</v>
      </c>
      <c r="O2" s="104">
        <v>0.5914348697394789</v>
      </c>
      <c r="P2" s="99">
        <v>0</v>
      </c>
    </row>
    <row r="3" spans="1:16" ht="15.6" x14ac:dyDescent="0.3">
      <c r="A3" s="18" t="s">
        <v>1558</v>
      </c>
      <c r="B3" s="92">
        <v>46113</v>
      </c>
      <c r="C3" s="93">
        <v>46113</v>
      </c>
      <c r="D3" s="94" t="s">
        <v>104</v>
      </c>
      <c r="E3" s="94">
        <v>14</v>
      </c>
      <c r="F3" s="94">
        <v>18</v>
      </c>
      <c r="G3" s="94">
        <v>10230</v>
      </c>
      <c r="H3" s="95">
        <v>4500</v>
      </c>
      <c r="I3" s="96">
        <v>0</v>
      </c>
      <c r="J3" s="97">
        <v>1</v>
      </c>
      <c r="K3" s="96">
        <v>0</v>
      </c>
      <c r="L3" s="96">
        <v>0</v>
      </c>
      <c r="M3" s="256">
        <v>0</v>
      </c>
      <c r="N3" s="104">
        <v>1.2857142857142858</v>
      </c>
      <c r="O3" s="104">
        <v>0.43988269794721407</v>
      </c>
      <c r="P3" s="99">
        <v>0</v>
      </c>
    </row>
    <row r="4" spans="1:16" ht="15.6" x14ac:dyDescent="0.3">
      <c r="A4" s="18" t="s">
        <v>1559</v>
      </c>
      <c r="B4" s="92">
        <v>46113</v>
      </c>
      <c r="C4" s="93">
        <v>46113</v>
      </c>
      <c r="D4" s="94" t="s">
        <v>104</v>
      </c>
      <c r="E4" s="94">
        <v>14</v>
      </c>
      <c r="F4" s="94">
        <v>12</v>
      </c>
      <c r="G4" s="94">
        <v>10230</v>
      </c>
      <c r="H4" s="95">
        <v>9700</v>
      </c>
      <c r="I4" s="96">
        <v>0</v>
      </c>
      <c r="J4" s="97">
        <v>1</v>
      </c>
      <c r="K4" s="96">
        <v>0</v>
      </c>
      <c r="L4" s="96">
        <v>0</v>
      </c>
      <c r="M4" s="256">
        <v>0</v>
      </c>
      <c r="N4" s="104">
        <v>0.8571428571428571</v>
      </c>
      <c r="O4" s="104">
        <v>0.94819159335288372</v>
      </c>
      <c r="P4" s="99">
        <v>0</v>
      </c>
    </row>
    <row r="5" spans="1:16" ht="15.6" x14ac:dyDescent="0.3">
      <c r="A5" s="18" t="s">
        <v>1560</v>
      </c>
      <c r="B5" s="92">
        <v>46113</v>
      </c>
      <c r="C5" s="93">
        <v>46113</v>
      </c>
      <c r="D5" s="94" t="s">
        <v>14</v>
      </c>
      <c r="E5" s="94">
        <v>14</v>
      </c>
      <c r="F5" s="94">
        <v>9</v>
      </c>
      <c r="G5" s="94">
        <v>8500</v>
      </c>
      <c r="H5" s="95">
        <v>3404.7</v>
      </c>
      <c r="I5" s="96">
        <v>0</v>
      </c>
      <c r="J5" s="97">
        <v>1</v>
      </c>
      <c r="K5" s="96">
        <v>0</v>
      </c>
      <c r="L5" s="96">
        <v>0</v>
      </c>
      <c r="M5" s="96">
        <v>0</v>
      </c>
      <c r="N5" s="104">
        <v>0.6428571428571429</v>
      </c>
      <c r="O5" s="104">
        <v>0.40055294117647056</v>
      </c>
      <c r="P5" s="99">
        <v>0</v>
      </c>
    </row>
    <row r="6" spans="1:16" ht="15.6" x14ac:dyDescent="0.3">
      <c r="A6" s="18" t="s">
        <v>1561</v>
      </c>
      <c r="B6" s="92">
        <v>46113</v>
      </c>
      <c r="C6" s="93">
        <v>46113</v>
      </c>
      <c r="D6" s="94" t="s">
        <v>14</v>
      </c>
      <c r="E6" s="94">
        <v>14</v>
      </c>
      <c r="F6" s="94">
        <v>3</v>
      </c>
      <c r="G6" s="94">
        <v>8500</v>
      </c>
      <c r="H6" s="95">
        <v>1187.44</v>
      </c>
      <c r="I6" s="96">
        <v>0</v>
      </c>
      <c r="J6" s="97">
        <v>1</v>
      </c>
      <c r="K6" s="96">
        <v>0</v>
      </c>
      <c r="L6" s="96">
        <v>0</v>
      </c>
      <c r="M6" s="256">
        <v>0</v>
      </c>
      <c r="N6" s="104">
        <v>0.21428571428571427</v>
      </c>
      <c r="O6" s="104">
        <v>0.13969882352941176</v>
      </c>
      <c r="P6" s="99">
        <v>0</v>
      </c>
    </row>
    <row r="7" spans="1:16" ht="15.6" x14ac:dyDescent="0.3">
      <c r="A7" s="18" t="s">
        <v>1563</v>
      </c>
      <c r="B7" s="92">
        <v>46113</v>
      </c>
      <c r="C7" s="93">
        <v>46113</v>
      </c>
      <c r="D7" s="94" t="s">
        <v>28</v>
      </c>
      <c r="E7" s="94">
        <v>14</v>
      </c>
      <c r="F7" s="94">
        <v>6</v>
      </c>
      <c r="G7" s="94">
        <v>9200</v>
      </c>
      <c r="H7" s="95">
        <v>7078</v>
      </c>
      <c r="I7" s="96">
        <v>0</v>
      </c>
      <c r="J7" s="97">
        <v>1</v>
      </c>
      <c r="K7" s="96">
        <v>0</v>
      </c>
      <c r="L7" s="96">
        <v>0</v>
      </c>
      <c r="M7" s="96">
        <v>0</v>
      </c>
      <c r="N7" s="104">
        <v>0.42857142857142855</v>
      </c>
      <c r="O7" s="104">
        <v>0.76934782608695651</v>
      </c>
      <c r="P7" s="99">
        <v>0</v>
      </c>
    </row>
    <row r="8" spans="1:16" ht="15.6" x14ac:dyDescent="0.3">
      <c r="A8" s="18" t="s">
        <v>1564</v>
      </c>
      <c r="B8" s="92">
        <v>46113</v>
      </c>
      <c r="C8" s="93">
        <v>46113</v>
      </c>
      <c r="D8" s="94" t="s">
        <v>56</v>
      </c>
      <c r="E8" s="94">
        <v>14</v>
      </c>
      <c r="F8" s="94">
        <v>4</v>
      </c>
      <c r="G8" s="94">
        <v>8500</v>
      </c>
      <c r="H8" s="95">
        <v>8900</v>
      </c>
      <c r="I8" s="96">
        <v>0</v>
      </c>
      <c r="J8" s="97">
        <v>1</v>
      </c>
      <c r="K8" s="96">
        <v>0</v>
      </c>
      <c r="L8" s="96">
        <v>0</v>
      </c>
      <c r="M8" s="256">
        <v>0</v>
      </c>
      <c r="N8" s="104">
        <v>0.2857142857142857</v>
      </c>
      <c r="O8" s="104">
        <v>1.0470588235294118</v>
      </c>
      <c r="P8" s="99">
        <v>0</v>
      </c>
    </row>
    <row r="9" spans="1:16" ht="15.6" x14ac:dyDescent="0.3">
      <c r="A9" s="18" t="s">
        <v>1565</v>
      </c>
      <c r="B9" s="92">
        <v>46113</v>
      </c>
      <c r="C9" s="93">
        <v>46113</v>
      </c>
      <c r="D9" s="94" t="s">
        <v>14</v>
      </c>
      <c r="E9" s="94">
        <v>14</v>
      </c>
      <c r="F9" s="94">
        <v>7</v>
      </c>
      <c r="G9" s="94">
        <v>8500</v>
      </c>
      <c r="H9" s="95">
        <v>7651</v>
      </c>
      <c r="I9" s="96">
        <v>0</v>
      </c>
      <c r="J9" s="97">
        <v>1</v>
      </c>
      <c r="K9" s="96">
        <v>0</v>
      </c>
      <c r="L9" s="96">
        <v>0</v>
      </c>
      <c r="M9" s="96">
        <v>0</v>
      </c>
      <c r="N9" s="104">
        <v>0.5</v>
      </c>
      <c r="O9" s="104">
        <v>0.90011764705882358</v>
      </c>
      <c r="P9" s="99">
        <v>0</v>
      </c>
    </row>
    <row r="10" spans="1:16" ht="15.6" x14ac:dyDescent="0.3">
      <c r="A10" s="18" t="s">
        <v>1566</v>
      </c>
      <c r="B10" s="92">
        <v>46113</v>
      </c>
      <c r="C10" s="93">
        <v>46113</v>
      </c>
      <c r="D10" s="94" t="s">
        <v>56</v>
      </c>
      <c r="E10" s="94">
        <v>14</v>
      </c>
      <c r="F10" s="94">
        <v>17</v>
      </c>
      <c r="G10" s="94">
        <v>8500</v>
      </c>
      <c r="H10" s="95">
        <v>6370</v>
      </c>
      <c r="I10" s="96">
        <v>0</v>
      </c>
      <c r="J10" s="97">
        <v>1</v>
      </c>
      <c r="K10" s="96">
        <v>0</v>
      </c>
      <c r="L10" s="96">
        <v>0</v>
      </c>
      <c r="M10" s="256">
        <v>0</v>
      </c>
      <c r="N10" s="104">
        <v>1.2142857142857142</v>
      </c>
      <c r="O10" s="104">
        <v>0.74941176470588233</v>
      </c>
      <c r="P10" s="99">
        <v>0</v>
      </c>
    </row>
    <row r="11" spans="1:16" ht="15.6" x14ac:dyDescent="0.3">
      <c r="A11" s="18" t="s">
        <v>1573</v>
      </c>
      <c r="B11" s="92">
        <v>46114</v>
      </c>
      <c r="C11" s="93">
        <v>46114</v>
      </c>
      <c r="D11" s="94" t="s">
        <v>28</v>
      </c>
      <c r="E11" s="94">
        <v>14</v>
      </c>
      <c r="F11" s="94">
        <v>8</v>
      </c>
      <c r="G11" s="94">
        <v>9200</v>
      </c>
      <c r="H11" s="95">
        <v>7500</v>
      </c>
      <c r="I11" s="96">
        <v>0</v>
      </c>
      <c r="J11" s="97">
        <v>1</v>
      </c>
      <c r="K11" s="96">
        <v>0</v>
      </c>
      <c r="L11" s="96">
        <v>0</v>
      </c>
      <c r="M11" s="96">
        <v>0</v>
      </c>
      <c r="N11" s="104">
        <v>0.5714285714285714</v>
      </c>
      <c r="O11" s="104">
        <v>0.81521739130434778</v>
      </c>
      <c r="P11" s="99">
        <v>0</v>
      </c>
    </row>
    <row r="12" spans="1:16" ht="15.6" x14ac:dyDescent="0.3">
      <c r="A12" s="18" t="s">
        <v>1574</v>
      </c>
      <c r="B12" s="92">
        <v>46114</v>
      </c>
      <c r="C12" s="93">
        <v>46114</v>
      </c>
      <c r="D12" s="94" t="s">
        <v>28</v>
      </c>
      <c r="E12" s="94">
        <v>14</v>
      </c>
      <c r="F12" s="94">
        <v>10</v>
      </c>
      <c r="G12" s="94">
        <v>9200</v>
      </c>
      <c r="H12" s="95">
        <v>5400</v>
      </c>
      <c r="I12" s="96">
        <v>0</v>
      </c>
      <c r="J12" s="97">
        <v>1</v>
      </c>
      <c r="K12" s="96">
        <v>0</v>
      </c>
      <c r="L12" s="96">
        <v>0</v>
      </c>
      <c r="M12" s="256">
        <v>0</v>
      </c>
      <c r="N12" s="104">
        <v>0.7142857142857143</v>
      </c>
      <c r="O12" s="104">
        <v>0.58695652173913049</v>
      </c>
      <c r="P12" s="99">
        <v>0</v>
      </c>
    </row>
    <row r="13" spans="1:16" ht="15.6" x14ac:dyDescent="0.3">
      <c r="A13" s="18" t="s">
        <v>1575</v>
      </c>
      <c r="B13" s="92">
        <v>46114</v>
      </c>
      <c r="C13" s="93">
        <v>46114</v>
      </c>
      <c r="D13" s="94" t="s">
        <v>14</v>
      </c>
      <c r="E13" s="94">
        <v>14</v>
      </c>
      <c r="F13" s="94">
        <v>14</v>
      </c>
      <c r="G13" s="94">
        <v>8500</v>
      </c>
      <c r="H13" s="95">
        <v>9193.5</v>
      </c>
      <c r="I13" s="96">
        <v>0</v>
      </c>
      <c r="J13" s="97">
        <v>1</v>
      </c>
      <c r="K13" s="96">
        <v>0</v>
      </c>
      <c r="L13" s="96">
        <v>0</v>
      </c>
      <c r="M13" s="96">
        <v>0</v>
      </c>
      <c r="N13" s="104">
        <v>1</v>
      </c>
      <c r="O13" s="104">
        <v>1.0815882352941177</v>
      </c>
      <c r="P13" s="99">
        <v>0</v>
      </c>
    </row>
    <row r="14" spans="1:16" ht="15.6" x14ac:dyDescent="0.3">
      <c r="A14" s="18" t="s">
        <v>1576</v>
      </c>
      <c r="B14" s="92">
        <v>46114</v>
      </c>
      <c r="C14" s="93">
        <v>46114</v>
      </c>
      <c r="D14" s="94" t="s">
        <v>46</v>
      </c>
      <c r="E14" s="94">
        <v>3</v>
      </c>
      <c r="F14" s="94">
        <v>2</v>
      </c>
      <c r="G14" s="94">
        <v>927</v>
      </c>
      <c r="H14" s="95">
        <v>1049</v>
      </c>
      <c r="I14" s="96">
        <v>0</v>
      </c>
      <c r="J14" s="97">
        <v>1</v>
      </c>
      <c r="K14" s="96">
        <v>0</v>
      </c>
      <c r="L14" s="96">
        <v>0</v>
      </c>
      <c r="M14" s="96">
        <v>0</v>
      </c>
      <c r="N14" s="104">
        <v>0.66666666666666663</v>
      </c>
      <c r="O14" s="104">
        <v>1.1316073354908307</v>
      </c>
      <c r="P14" s="99">
        <v>0</v>
      </c>
    </row>
    <row r="15" spans="1:16" ht="15.6" x14ac:dyDescent="0.3">
      <c r="A15" s="18" t="s">
        <v>1577</v>
      </c>
      <c r="B15" s="92">
        <v>46114</v>
      </c>
      <c r="C15" s="93">
        <v>46114</v>
      </c>
      <c r="D15" s="94" t="s">
        <v>20</v>
      </c>
      <c r="E15" s="94">
        <v>27</v>
      </c>
      <c r="F15" s="94">
        <v>24</v>
      </c>
      <c r="G15" s="94">
        <v>24950</v>
      </c>
      <c r="H15" s="95">
        <v>12300</v>
      </c>
      <c r="I15" s="96">
        <v>0</v>
      </c>
      <c r="J15" s="97">
        <v>1</v>
      </c>
      <c r="K15" s="96">
        <v>0</v>
      </c>
      <c r="L15" s="96">
        <v>0</v>
      </c>
      <c r="M15" s="96">
        <v>0</v>
      </c>
      <c r="N15" s="104">
        <v>0.88888888888888884</v>
      </c>
      <c r="O15" s="104">
        <v>0.49298597194388777</v>
      </c>
      <c r="P15" s="99">
        <v>0</v>
      </c>
    </row>
    <row r="16" spans="1:16" ht="15.6" x14ac:dyDescent="0.3">
      <c r="A16" s="18" t="s">
        <v>1579</v>
      </c>
      <c r="B16" s="92">
        <v>46114</v>
      </c>
      <c r="C16" s="93">
        <v>46114</v>
      </c>
      <c r="D16" s="94" t="s">
        <v>104</v>
      </c>
      <c r="E16" s="94">
        <v>14</v>
      </c>
      <c r="F16" s="94">
        <v>17</v>
      </c>
      <c r="G16" s="94">
        <v>10230</v>
      </c>
      <c r="H16" s="95">
        <v>4600</v>
      </c>
      <c r="I16" s="96">
        <v>0</v>
      </c>
      <c r="J16" s="97">
        <v>1</v>
      </c>
      <c r="K16" s="96">
        <v>0</v>
      </c>
      <c r="L16" s="96">
        <v>0</v>
      </c>
      <c r="M16" s="256">
        <v>0</v>
      </c>
      <c r="N16" s="104">
        <v>1.2142857142857142</v>
      </c>
      <c r="O16" s="104">
        <v>0.44965786901270771</v>
      </c>
      <c r="P16" s="99">
        <v>0</v>
      </c>
    </row>
    <row r="17" spans="1:16" ht="15.6" x14ac:dyDescent="0.3">
      <c r="A17" s="18" t="s">
        <v>1580</v>
      </c>
      <c r="B17" s="92">
        <v>46114</v>
      </c>
      <c r="C17" s="93">
        <v>46114</v>
      </c>
      <c r="D17" s="94" t="s">
        <v>104</v>
      </c>
      <c r="E17" s="94">
        <v>14</v>
      </c>
      <c r="F17" s="94">
        <v>10</v>
      </c>
      <c r="G17" s="94">
        <v>10230</v>
      </c>
      <c r="H17" s="95">
        <v>8000</v>
      </c>
      <c r="I17" s="96">
        <v>0</v>
      </c>
      <c r="J17" s="97">
        <v>1</v>
      </c>
      <c r="K17" s="96">
        <v>0</v>
      </c>
      <c r="L17" s="96">
        <v>0</v>
      </c>
      <c r="M17" s="256">
        <v>0</v>
      </c>
      <c r="N17" s="104">
        <v>0.7142857142857143</v>
      </c>
      <c r="O17" s="104">
        <v>0.78201368523949166</v>
      </c>
      <c r="P17" s="99">
        <v>0</v>
      </c>
    </row>
    <row r="18" spans="1:16" ht="15.6" x14ac:dyDescent="0.3">
      <c r="A18" s="18" t="s">
        <v>1582</v>
      </c>
      <c r="B18" s="92">
        <v>46114</v>
      </c>
      <c r="C18" s="93">
        <v>46114</v>
      </c>
      <c r="D18" s="94" t="s">
        <v>56</v>
      </c>
      <c r="E18" s="94">
        <v>14</v>
      </c>
      <c r="F18" s="94">
        <v>7</v>
      </c>
      <c r="G18" s="94">
        <v>8500</v>
      </c>
      <c r="H18" s="95">
        <v>2400</v>
      </c>
      <c r="I18" s="96">
        <v>0</v>
      </c>
      <c r="J18" s="97">
        <v>1</v>
      </c>
      <c r="K18" s="96">
        <v>0</v>
      </c>
      <c r="L18" s="96">
        <v>0</v>
      </c>
      <c r="M18" s="256">
        <v>0</v>
      </c>
      <c r="N18" s="104">
        <v>0.5</v>
      </c>
      <c r="O18" s="104">
        <v>0.28235294117647058</v>
      </c>
      <c r="P18" s="99">
        <v>0</v>
      </c>
    </row>
    <row r="19" spans="1:16" ht="15.6" x14ac:dyDescent="0.3">
      <c r="A19" s="18" t="s">
        <v>1583</v>
      </c>
      <c r="B19" s="92">
        <v>46114</v>
      </c>
      <c r="C19" s="93">
        <v>46114</v>
      </c>
      <c r="D19" s="94" t="s">
        <v>56</v>
      </c>
      <c r="E19" s="94">
        <v>14</v>
      </c>
      <c r="F19" s="94">
        <v>12</v>
      </c>
      <c r="G19" s="94">
        <v>8500</v>
      </c>
      <c r="H19" s="95">
        <v>10000</v>
      </c>
      <c r="I19" s="96">
        <v>0</v>
      </c>
      <c r="J19" s="97">
        <v>1</v>
      </c>
      <c r="K19" s="96">
        <v>0</v>
      </c>
      <c r="L19" s="96">
        <v>0</v>
      </c>
      <c r="M19" s="256">
        <v>0</v>
      </c>
      <c r="N19" s="104">
        <v>0.8571428571428571</v>
      </c>
      <c r="O19" s="104">
        <v>1.1764705882352942</v>
      </c>
      <c r="P19" s="99">
        <v>0</v>
      </c>
    </row>
    <row r="20" spans="1:16" ht="15.6" x14ac:dyDescent="0.3">
      <c r="A20" s="18" t="s">
        <v>1584</v>
      </c>
      <c r="B20" s="92">
        <v>46114</v>
      </c>
      <c r="C20" s="93">
        <v>46114</v>
      </c>
      <c r="D20" s="94" t="s">
        <v>56</v>
      </c>
      <c r="E20" s="94">
        <v>14</v>
      </c>
      <c r="F20" s="94">
        <v>10</v>
      </c>
      <c r="G20" s="94">
        <v>8500</v>
      </c>
      <c r="H20" s="95">
        <v>12000</v>
      </c>
      <c r="I20" s="96">
        <v>0</v>
      </c>
      <c r="J20" s="97">
        <v>1</v>
      </c>
      <c r="K20" s="96">
        <v>0</v>
      </c>
      <c r="L20" s="96">
        <v>0</v>
      </c>
      <c r="M20" s="256">
        <v>0</v>
      </c>
      <c r="N20" s="104">
        <v>0.7142857142857143</v>
      </c>
      <c r="O20" s="104">
        <v>1.411764705882353</v>
      </c>
      <c r="P20" s="99">
        <v>0</v>
      </c>
    </row>
    <row r="21" spans="1:16" ht="15.6" x14ac:dyDescent="0.3">
      <c r="A21" s="18" t="s">
        <v>1585</v>
      </c>
      <c r="B21" s="92">
        <v>46114</v>
      </c>
      <c r="C21" s="93">
        <v>46114</v>
      </c>
      <c r="D21" s="94" t="s">
        <v>46</v>
      </c>
      <c r="E21" s="94">
        <v>3</v>
      </c>
      <c r="F21" s="94">
        <v>1</v>
      </c>
      <c r="G21" s="94">
        <v>927</v>
      </c>
      <c r="H21" s="95">
        <v>200</v>
      </c>
      <c r="I21" s="96">
        <v>0</v>
      </c>
      <c r="J21" s="97">
        <v>0.65416666666666679</v>
      </c>
      <c r="K21" s="96">
        <v>0</v>
      </c>
      <c r="L21" s="96">
        <v>0</v>
      </c>
      <c r="M21" s="256">
        <v>0</v>
      </c>
      <c r="N21" s="104">
        <v>0.33333333333333331</v>
      </c>
      <c r="O21" s="104">
        <v>0.21574973031283712</v>
      </c>
      <c r="P21" s="99">
        <v>0</v>
      </c>
    </row>
    <row r="22" spans="1:16" ht="15.6" x14ac:dyDescent="0.3">
      <c r="A22" s="18" t="s">
        <v>1586</v>
      </c>
      <c r="B22" s="92">
        <v>46114</v>
      </c>
      <c r="C22" s="93">
        <v>46114</v>
      </c>
      <c r="D22" s="94" t="s">
        <v>46</v>
      </c>
      <c r="E22" s="94">
        <v>3</v>
      </c>
      <c r="F22" s="94">
        <v>1</v>
      </c>
      <c r="G22" s="94">
        <v>927</v>
      </c>
      <c r="H22" s="95">
        <v>120</v>
      </c>
      <c r="I22" s="96">
        <v>0</v>
      </c>
      <c r="J22" s="97">
        <v>1</v>
      </c>
      <c r="K22" s="96">
        <v>0</v>
      </c>
      <c r="L22" s="96">
        <v>0</v>
      </c>
      <c r="M22" s="96">
        <v>0</v>
      </c>
      <c r="N22" s="104">
        <v>0.33333333333333331</v>
      </c>
      <c r="O22" s="104">
        <v>0.12944983818770225</v>
      </c>
      <c r="P22" s="99">
        <v>0</v>
      </c>
    </row>
    <row r="23" spans="1:16" ht="15.6" x14ac:dyDescent="0.3">
      <c r="A23" s="18" t="s">
        <v>1587</v>
      </c>
      <c r="B23" s="92">
        <v>46115</v>
      </c>
      <c r="C23" s="93">
        <v>46115</v>
      </c>
      <c r="D23" s="94" t="s">
        <v>104</v>
      </c>
      <c r="E23" s="94">
        <v>14</v>
      </c>
      <c r="F23" s="94">
        <v>4</v>
      </c>
      <c r="G23" s="94">
        <v>10230</v>
      </c>
      <c r="H23" s="95">
        <v>8500</v>
      </c>
      <c r="I23" s="96">
        <v>0</v>
      </c>
      <c r="J23" s="97">
        <v>1</v>
      </c>
      <c r="K23" s="96">
        <v>0</v>
      </c>
      <c r="L23" s="96">
        <v>0</v>
      </c>
      <c r="M23" s="256">
        <v>0</v>
      </c>
      <c r="N23" s="104">
        <v>0.2857142857142857</v>
      </c>
      <c r="O23" s="104">
        <v>0.83088954056695996</v>
      </c>
      <c r="P23" s="99">
        <v>0</v>
      </c>
    </row>
    <row r="24" spans="1:16" ht="15.6" x14ac:dyDescent="0.3">
      <c r="A24" s="18" t="s">
        <v>1588</v>
      </c>
      <c r="B24" s="92">
        <v>46115</v>
      </c>
      <c r="C24" s="93">
        <v>46115</v>
      </c>
      <c r="D24" s="94" t="s">
        <v>104</v>
      </c>
      <c r="E24" s="94">
        <v>14</v>
      </c>
      <c r="F24" s="94">
        <v>14</v>
      </c>
      <c r="G24" s="94">
        <v>10230</v>
      </c>
      <c r="H24" s="95">
        <v>5320</v>
      </c>
      <c r="I24" s="96">
        <v>0</v>
      </c>
      <c r="J24" s="97">
        <v>1</v>
      </c>
      <c r="K24" s="96">
        <v>0</v>
      </c>
      <c r="L24" s="96">
        <v>0</v>
      </c>
      <c r="M24" s="256">
        <v>0</v>
      </c>
      <c r="N24" s="104">
        <v>1</v>
      </c>
      <c r="O24" s="104">
        <v>0.52003910068426196</v>
      </c>
      <c r="P24" s="99">
        <v>0</v>
      </c>
    </row>
    <row r="25" spans="1:16" ht="15.6" x14ac:dyDescent="0.3">
      <c r="A25" s="18" t="s">
        <v>1589</v>
      </c>
      <c r="B25" s="92">
        <v>46115</v>
      </c>
      <c r="C25" s="93">
        <v>46115</v>
      </c>
      <c r="D25" s="94" t="s">
        <v>56</v>
      </c>
      <c r="E25" s="94">
        <v>14</v>
      </c>
      <c r="F25" s="94">
        <v>10</v>
      </c>
      <c r="G25" s="94">
        <v>8500</v>
      </c>
      <c r="H25" s="95">
        <v>7620</v>
      </c>
      <c r="I25" s="96">
        <v>0</v>
      </c>
      <c r="J25" s="97">
        <v>1</v>
      </c>
      <c r="K25" s="96">
        <v>0</v>
      </c>
      <c r="L25" s="96">
        <v>0</v>
      </c>
      <c r="M25" s="256">
        <v>0</v>
      </c>
      <c r="N25" s="104">
        <v>0.7142857142857143</v>
      </c>
      <c r="O25" s="104">
        <v>0.89647058823529413</v>
      </c>
      <c r="P25" s="99">
        <v>0</v>
      </c>
    </row>
    <row r="26" spans="1:16" ht="15.6" x14ac:dyDescent="0.3">
      <c r="A26" s="18" t="s">
        <v>1590</v>
      </c>
      <c r="B26" s="92">
        <v>46115</v>
      </c>
      <c r="C26" s="93">
        <v>46115</v>
      </c>
      <c r="D26" s="94" t="s">
        <v>56</v>
      </c>
      <c r="E26" s="94">
        <v>14</v>
      </c>
      <c r="F26" s="94">
        <v>6</v>
      </c>
      <c r="G26" s="94">
        <v>8500</v>
      </c>
      <c r="H26" s="95">
        <v>4550</v>
      </c>
      <c r="I26" s="96">
        <v>0</v>
      </c>
      <c r="J26" s="97">
        <v>1</v>
      </c>
      <c r="K26" s="96">
        <v>0</v>
      </c>
      <c r="L26" s="96">
        <v>0</v>
      </c>
      <c r="M26" s="256">
        <v>0</v>
      </c>
      <c r="N26" s="104">
        <v>0.42857142857142855</v>
      </c>
      <c r="O26" s="104">
        <v>0.53529411764705881</v>
      </c>
      <c r="P26" s="99">
        <v>0</v>
      </c>
    </row>
    <row r="27" spans="1:16" ht="15.6" x14ac:dyDescent="0.3">
      <c r="A27" s="18" t="s">
        <v>1591</v>
      </c>
      <c r="B27" s="92">
        <v>46115</v>
      </c>
      <c r="C27" s="93">
        <v>46115</v>
      </c>
      <c r="D27" s="94" t="s">
        <v>20</v>
      </c>
      <c r="E27" s="94">
        <v>27</v>
      </c>
      <c r="F27" s="94">
        <v>28</v>
      </c>
      <c r="G27" s="94">
        <v>24950</v>
      </c>
      <c r="H27" s="95">
        <v>22322</v>
      </c>
      <c r="I27" s="96">
        <v>0</v>
      </c>
      <c r="J27" s="97">
        <v>1</v>
      </c>
      <c r="K27" s="96">
        <v>0</v>
      </c>
      <c r="L27" s="96">
        <v>0</v>
      </c>
      <c r="M27" s="256">
        <v>0</v>
      </c>
      <c r="N27" s="104">
        <v>1.037037037037037</v>
      </c>
      <c r="O27" s="104">
        <v>0.89466933867735476</v>
      </c>
      <c r="P27" s="99">
        <v>0</v>
      </c>
    </row>
    <row r="28" spans="1:16" ht="15.6" x14ac:dyDescent="0.3">
      <c r="A28" s="18" t="s">
        <v>1593</v>
      </c>
      <c r="B28" s="92">
        <v>46115</v>
      </c>
      <c r="C28" s="93">
        <v>46115</v>
      </c>
      <c r="D28" s="94" t="s">
        <v>14</v>
      </c>
      <c r="E28" s="94">
        <v>14</v>
      </c>
      <c r="F28" s="94">
        <v>17</v>
      </c>
      <c r="G28" s="94">
        <v>8500</v>
      </c>
      <c r="H28" s="95">
        <v>3955.5</v>
      </c>
      <c r="I28" s="96">
        <v>0</v>
      </c>
      <c r="J28" s="97">
        <v>1</v>
      </c>
      <c r="K28" s="96">
        <v>0</v>
      </c>
      <c r="L28" s="96">
        <v>0</v>
      </c>
      <c r="M28" s="256">
        <v>0</v>
      </c>
      <c r="N28" s="104">
        <v>1.2142857142857142</v>
      </c>
      <c r="O28" s="104">
        <v>0.46535294117647058</v>
      </c>
      <c r="P28" s="99">
        <v>0</v>
      </c>
    </row>
    <row r="29" spans="1:16" ht="15.6" x14ac:dyDescent="0.3">
      <c r="A29" s="18" t="s">
        <v>1594</v>
      </c>
      <c r="B29" s="92">
        <v>46115</v>
      </c>
      <c r="C29" s="93">
        <v>46115</v>
      </c>
      <c r="D29" s="94" t="s">
        <v>28</v>
      </c>
      <c r="E29" s="94">
        <v>14</v>
      </c>
      <c r="F29" s="94">
        <v>2</v>
      </c>
      <c r="G29" s="94">
        <v>9200</v>
      </c>
      <c r="H29" s="95">
        <v>200</v>
      </c>
      <c r="I29" s="96">
        <v>0</v>
      </c>
      <c r="J29" s="97">
        <v>1</v>
      </c>
      <c r="K29" s="96">
        <v>0</v>
      </c>
      <c r="L29" s="96">
        <v>0</v>
      </c>
      <c r="M29" s="256">
        <v>0</v>
      </c>
      <c r="N29" s="104">
        <v>0.14285714285714285</v>
      </c>
      <c r="O29" s="104">
        <v>2.1739130434782608E-2</v>
      </c>
      <c r="P29" s="99">
        <v>0</v>
      </c>
    </row>
    <row r="30" spans="1:16" ht="15.6" x14ac:dyDescent="0.3">
      <c r="A30" s="18" t="s">
        <v>1595</v>
      </c>
      <c r="B30" s="92">
        <v>46115</v>
      </c>
      <c r="C30" s="93">
        <v>46115</v>
      </c>
      <c r="D30" s="94" t="s">
        <v>28</v>
      </c>
      <c r="E30" s="94">
        <v>14</v>
      </c>
      <c r="F30" s="94">
        <v>4</v>
      </c>
      <c r="G30" s="94">
        <v>9200</v>
      </c>
      <c r="H30" s="95">
        <v>1000</v>
      </c>
      <c r="I30" s="96">
        <v>0</v>
      </c>
      <c r="J30" s="97">
        <v>1</v>
      </c>
      <c r="K30" s="96">
        <v>0</v>
      </c>
      <c r="L30" s="96">
        <v>0</v>
      </c>
      <c r="M30" s="96">
        <v>0</v>
      </c>
      <c r="N30" s="104">
        <v>0.2857142857142857</v>
      </c>
      <c r="O30" s="104">
        <v>0.10869565217391304</v>
      </c>
      <c r="P30" s="99">
        <v>0</v>
      </c>
    </row>
    <row r="31" spans="1:16" ht="15.6" x14ac:dyDescent="0.3">
      <c r="A31" s="18" t="s">
        <v>1596</v>
      </c>
      <c r="B31" s="92">
        <v>46116</v>
      </c>
      <c r="C31" s="93">
        <v>46116</v>
      </c>
      <c r="D31" s="94" t="s">
        <v>20</v>
      </c>
      <c r="E31" s="94">
        <v>27</v>
      </c>
      <c r="F31" s="94">
        <v>20</v>
      </c>
      <c r="G31" s="94">
        <v>24950</v>
      </c>
      <c r="H31" s="95">
        <v>16223</v>
      </c>
      <c r="I31" s="96">
        <v>0</v>
      </c>
      <c r="J31" s="97">
        <v>1</v>
      </c>
      <c r="K31" s="96">
        <v>0</v>
      </c>
      <c r="L31" s="96">
        <v>0</v>
      </c>
      <c r="M31" s="256">
        <v>0</v>
      </c>
      <c r="N31" s="104">
        <v>0.7407407407407407</v>
      </c>
      <c r="O31" s="104">
        <v>0.65022044088176356</v>
      </c>
      <c r="P31" s="99">
        <v>0</v>
      </c>
    </row>
    <row r="32" spans="1:16" ht="15.6" x14ac:dyDescent="0.3">
      <c r="A32" s="18" t="s">
        <v>1597</v>
      </c>
      <c r="B32" s="92">
        <v>46116</v>
      </c>
      <c r="C32" s="93">
        <v>46116</v>
      </c>
      <c r="D32" s="94" t="s">
        <v>56</v>
      </c>
      <c r="E32" s="94">
        <v>14</v>
      </c>
      <c r="F32" s="94">
        <v>14</v>
      </c>
      <c r="G32" s="94">
        <v>8500</v>
      </c>
      <c r="H32" s="95">
        <v>12123</v>
      </c>
      <c r="I32" s="96">
        <v>0</v>
      </c>
      <c r="J32" s="97">
        <v>1</v>
      </c>
      <c r="K32" s="96">
        <v>0</v>
      </c>
      <c r="L32" s="96">
        <v>0</v>
      </c>
      <c r="M32" s="256">
        <v>0</v>
      </c>
      <c r="N32" s="104">
        <v>1</v>
      </c>
      <c r="O32" s="104">
        <v>1.426235294117647</v>
      </c>
      <c r="P32" s="99">
        <v>0</v>
      </c>
    </row>
    <row r="33" spans="1:16" ht="15.6" x14ac:dyDescent="0.3">
      <c r="A33" s="18" t="s">
        <v>1598</v>
      </c>
      <c r="B33" s="92">
        <v>46116</v>
      </c>
      <c r="C33" s="93">
        <v>46116</v>
      </c>
      <c r="D33" s="94" t="s">
        <v>56</v>
      </c>
      <c r="E33" s="94">
        <v>14</v>
      </c>
      <c r="F33" s="94">
        <v>10</v>
      </c>
      <c r="G33" s="94">
        <v>8500</v>
      </c>
      <c r="H33" s="95">
        <v>8500</v>
      </c>
      <c r="I33" s="96">
        <v>0</v>
      </c>
      <c r="J33" s="97">
        <v>1</v>
      </c>
      <c r="K33" s="96">
        <v>0</v>
      </c>
      <c r="L33" s="96">
        <v>0</v>
      </c>
      <c r="M33" s="256">
        <v>0</v>
      </c>
      <c r="N33" s="104">
        <v>0.7142857142857143</v>
      </c>
      <c r="O33" s="104">
        <v>1</v>
      </c>
      <c r="P33" s="99">
        <v>0</v>
      </c>
    </row>
    <row r="34" spans="1:16" ht="15.6" x14ac:dyDescent="0.3">
      <c r="A34" s="18" t="s">
        <v>1599</v>
      </c>
      <c r="B34" s="92">
        <v>46116</v>
      </c>
      <c r="C34" s="93">
        <v>46116</v>
      </c>
      <c r="D34" s="94" t="s">
        <v>14</v>
      </c>
      <c r="E34" s="94">
        <v>14</v>
      </c>
      <c r="F34" s="94">
        <v>10</v>
      </c>
      <c r="G34" s="94">
        <v>8500</v>
      </c>
      <c r="H34" s="95">
        <v>11820</v>
      </c>
      <c r="I34" s="96">
        <v>0</v>
      </c>
      <c r="J34" s="97">
        <v>1</v>
      </c>
      <c r="K34" s="96">
        <v>0</v>
      </c>
      <c r="L34" s="96">
        <v>0</v>
      </c>
      <c r="M34" s="256">
        <v>0</v>
      </c>
      <c r="N34" s="104">
        <v>0.7142857142857143</v>
      </c>
      <c r="O34" s="104">
        <v>1.3905882352941177</v>
      </c>
      <c r="P34" s="99">
        <v>0</v>
      </c>
    </row>
    <row r="35" spans="1:16" ht="15.6" x14ac:dyDescent="0.3">
      <c r="A35" s="18" t="s">
        <v>1600</v>
      </c>
      <c r="B35" s="92">
        <v>46116</v>
      </c>
      <c r="C35" s="93">
        <v>46116</v>
      </c>
      <c r="D35" s="94" t="s">
        <v>14</v>
      </c>
      <c r="E35" s="94">
        <v>14</v>
      </c>
      <c r="F35" s="94">
        <v>10</v>
      </c>
      <c r="G35" s="94">
        <v>8500</v>
      </c>
      <c r="H35" s="95">
        <v>11890</v>
      </c>
      <c r="I35" s="96">
        <v>0</v>
      </c>
      <c r="J35" s="97">
        <v>1</v>
      </c>
      <c r="K35" s="96">
        <v>0</v>
      </c>
      <c r="L35" s="96">
        <v>0</v>
      </c>
      <c r="M35" s="96">
        <v>0</v>
      </c>
      <c r="N35" s="104">
        <v>0.7142857142857143</v>
      </c>
      <c r="O35" s="104">
        <v>1.3988235294117648</v>
      </c>
      <c r="P35" s="99">
        <v>0</v>
      </c>
    </row>
    <row r="36" spans="1:16" ht="15.6" x14ac:dyDescent="0.3">
      <c r="A36" s="18" t="s">
        <v>1601</v>
      </c>
      <c r="B36" s="92">
        <v>46116</v>
      </c>
      <c r="C36" s="93">
        <v>46116</v>
      </c>
      <c r="D36" s="94" t="s">
        <v>28</v>
      </c>
      <c r="E36" s="94">
        <v>14</v>
      </c>
      <c r="F36" s="94">
        <v>4</v>
      </c>
      <c r="G36" s="94">
        <v>9200</v>
      </c>
      <c r="H36" s="95">
        <v>230</v>
      </c>
      <c r="I36" s="96">
        <v>0</v>
      </c>
      <c r="J36" s="97">
        <v>1</v>
      </c>
      <c r="K36" s="96">
        <v>0</v>
      </c>
      <c r="L36" s="96">
        <v>0</v>
      </c>
      <c r="M36" s="256">
        <v>0</v>
      </c>
      <c r="N36" s="104">
        <v>0.2857142857142857</v>
      </c>
      <c r="O36" s="104">
        <v>2.5000000000000001E-2</v>
      </c>
      <c r="P36" s="99">
        <v>0</v>
      </c>
    </row>
    <row r="37" spans="1:16" ht="15.6" x14ac:dyDescent="0.3">
      <c r="A37" s="18" t="s">
        <v>1602</v>
      </c>
      <c r="B37" s="92">
        <v>46118</v>
      </c>
      <c r="C37" s="93">
        <v>46118</v>
      </c>
      <c r="D37" s="94" t="s">
        <v>104</v>
      </c>
      <c r="E37" s="94">
        <v>14</v>
      </c>
      <c r="F37" s="94">
        <v>12</v>
      </c>
      <c r="G37" s="94">
        <v>10230</v>
      </c>
      <c r="H37" s="95">
        <v>11826</v>
      </c>
      <c r="I37" s="96">
        <v>0</v>
      </c>
      <c r="J37" s="97">
        <v>1</v>
      </c>
      <c r="K37" s="96">
        <v>0</v>
      </c>
      <c r="L37" s="96">
        <v>0</v>
      </c>
      <c r="M37" s="256">
        <v>0</v>
      </c>
      <c r="N37" s="104">
        <v>0.8571428571428571</v>
      </c>
      <c r="O37" s="104">
        <v>1.1560117302052786</v>
      </c>
      <c r="P37" s="99">
        <v>0</v>
      </c>
    </row>
    <row r="38" spans="1:16" ht="15.6" x14ac:dyDescent="0.3">
      <c r="A38" s="18" t="s">
        <v>1603</v>
      </c>
      <c r="B38" s="92">
        <v>46118</v>
      </c>
      <c r="C38" s="93">
        <v>46118</v>
      </c>
      <c r="D38" s="94" t="s">
        <v>14</v>
      </c>
      <c r="E38" s="94">
        <v>14</v>
      </c>
      <c r="F38" s="94">
        <v>8</v>
      </c>
      <c r="G38" s="94">
        <v>8500</v>
      </c>
      <c r="H38" s="95">
        <v>4200</v>
      </c>
      <c r="I38" s="96">
        <v>0</v>
      </c>
      <c r="J38" s="97">
        <v>1</v>
      </c>
      <c r="K38" s="96">
        <v>0</v>
      </c>
      <c r="L38" s="96">
        <v>0</v>
      </c>
      <c r="M38" s="256">
        <v>0</v>
      </c>
      <c r="N38" s="104">
        <v>0.5714285714285714</v>
      </c>
      <c r="O38" s="104">
        <v>0.49411764705882355</v>
      </c>
      <c r="P38" s="99">
        <v>0</v>
      </c>
    </row>
    <row r="39" spans="1:16" ht="15.6" x14ac:dyDescent="0.3">
      <c r="A39" s="18" t="s">
        <v>1604</v>
      </c>
      <c r="B39" s="92">
        <v>46118</v>
      </c>
      <c r="C39" s="93">
        <v>46118</v>
      </c>
      <c r="D39" s="94" t="s">
        <v>14</v>
      </c>
      <c r="E39" s="94">
        <v>14</v>
      </c>
      <c r="F39" s="94">
        <v>14</v>
      </c>
      <c r="G39" s="94">
        <v>8500</v>
      </c>
      <c r="H39" s="95">
        <v>14128</v>
      </c>
      <c r="I39" s="96">
        <v>0</v>
      </c>
      <c r="J39" s="97">
        <v>1</v>
      </c>
      <c r="K39" s="96">
        <v>0</v>
      </c>
      <c r="L39" s="96">
        <v>0</v>
      </c>
      <c r="M39" s="96">
        <v>0</v>
      </c>
      <c r="N39" s="104">
        <v>1</v>
      </c>
      <c r="O39" s="104">
        <v>1.6621176470588235</v>
      </c>
      <c r="P39" s="99">
        <v>0</v>
      </c>
    </row>
    <row r="40" spans="1:16" ht="15.6" x14ac:dyDescent="0.3">
      <c r="A40" s="18" t="s">
        <v>1605</v>
      </c>
      <c r="B40" s="92">
        <v>46118</v>
      </c>
      <c r="C40" s="93">
        <v>46118</v>
      </c>
      <c r="D40" s="94" t="s">
        <v>56</v>
      </c>
      <c r="E40" s="94">
        <v>14</v>
      </c>
      <c r="F40" s="94">
        <v>12</v>
      </c>
      <c r="G40" s="94">
        <v>8500</v>
      </c>
      <c r="H40" s="95">
        <v>6500</v>
      </c>
      <c r="I40" s="96">
        <v>0</v>
      </c>
      <c r="J40" s="97">
        <v>1</v>
      </c>
      <c r="K40" s="96">
        <v>0</v>
      </c>
      <c r="L40" s="96">
        <v>0</v>
      </c>
      <c r="M40" s="96">
        <v>0</v>
      </c>
      <c r="N40" s="104">
        <v>0.8571428571428571</v>
      </c>
      <c r="O40" s="104">
        <v>0.76470588235294112</v>
      </c>
      <c r="P40" s="99">
        <v>0</v>
      </c>
    </row>
    <row r="41" spans="1:16" ht="15.6" x14ac:dyDescent="0.3">
      <c r="A41" s="18" t="s">
        <v>1606</v>
      </c>
      <c r="B41" s="92">
        <v>46118</v>
      </c>
      <c r="C41" s="93">
        <v>46118</v>
      </c>
      <c r="D41" s="94" t="s">
        <v>20</v>
      </c>
      <c r="E41" s="94">
        <v>27</v>
      </c>
      <c r="F41" s="94">
        <v>25</v>
      </c>
      <c r="G41" s="94">
        <v>24950</v>
      </c>
      <c r="H41" s="95">
        <v>23100</v>
      </c>
      <c r="I41" s="96">
        <v>0</v>
      </c>
      <c r="J41" s="97">
        <v>1</v>
      </c>
      <c r="K41" s="96">
        <v>0</v>
      </c>
      <c r="L41" s="96">
        <v>0</v>
      </c>
      <c r="M41" s="256">
        <v>0</v>
      </c>
      <c r="N41" s="104">
        <v>0.92592592592592593</v>
      </c>
      <c r="O41" s="104">
        <v>0.92585170340681366</v>
      </c>
      <c r="P41" s="99">
        <v>0</v>
      </c>
    </row>
    <row r="42" spans="1:16" ht="15.6" x14ac:dyDescent="0.3">
      <c r="A42" s="18" t="s">
        <v>1607</v>
      </c>
      <c r="B42" s="92">
        <v>46118</v>
      </c>
      <c r="C42" s="93">
        <v>46118</v>
      </c>
      <c r="D42" s="94" t="s">
        <v>56</v>
      </c>
      <c r="E42" s="94">
        <v>14</v>
      </c>
      <c r="F42" s="94">
        <v>5</v>
      </c>
      <c r="G42" s="94">
        <v>8500</v>
      </c>
      <c r="H42" s="95">
        <v>1000</v>
      </c>
      <c r="I42" s="96">
        <v>0</v>
      </c>
      <c r="J42" s="97">
        <v>1</v>
      </c>
      <c r="K42" s="96">
        <v>0</v>
      </c>
      <c r="L42" s="96">
        <v>0</v>
      </c>
      <c r="M42" s="256">
        <v>0</v>
      </c>
      <c r="N42" s="104">
        <v>0.35714285714285715</v>
      </c>
      <c r="O42" s="104">
        <v>0.11764705882352941</v>
      </c>
      <c r="P42" s="99">
        <v>0</v>
      </c>
    </row>
    <row r="43" spans="1:16" ht="15.6" x14ac:dyDescent="0.3">
      <c r="A43" s="18" t="s">
        <v>1609</v>
      </c>
      <c r="B43" s="92">
        <v>46118</v>
      </c>
      <c r="C43" s="93">
        <v>46118</v>
      </c>
      <c r="D43" s="94" t="s">
        <v>28</v>
      </c>
      <c r="E43" s="94">
        <v>14</v>
      </c>
      <c r="F43" s="94">
        <v>5</v>
      </c>
      <c r="G43" s="94">
        <v>9200</v>
      </c>
      <c r="H43" s="95">
        <v>4500</v>
      </c>
      <c r="I43" s="96">
        <v>0</v>
      </c>
      <c r="J43" s="97">
        <v>1</v>
      </c>
      <c r="K43" s="96">
        <v>0</v>
      </c>
      <c r="L43" s="96">
        <v>0</v>
      </c>
      <c r="M43" s="256">
        <v>0</v>
      </c>
      <c r="N43" s="104">
        <v>0.35714285714285715</v>
      </c>
      <c r="O43" s="104">
        <v>0.4891304347826087</v>
      </c>
      <c r="P43" s="99">
        <v>0</v>
      </c>
    </row>
    <row r="44" spans="1:16" ht="15.6" x14ac:dyDescent="0.3">
      <c r="A44" s="18" t="s">
        <v>1610</v>
      </c>
      <c r="B44" s="92">
        <v>46118</v>
      </c>
      <c r="C44" s="93">
        <v>46118</v>
      </c>
      <c r="D44" s="94" t="s">
        <v>202</v>
      </c>
      <c r="E44" s="94">
        <v>14</v>
      </c>
      <c r="F44" s="94">
        <v>14</v>
      </c>
      <c r="G44" s="94">
        <v>9200</v>
      </c>
      <c r="H44" s="95">
        <v>8300</v>
      </c>
      <c r="I44" s="96">
        <v>0</v>
      </c>
      <c r="J44" s="97">
        <v>1</v>
      </c>
      <c r="K44" s="96">
        <v>0</v>
      </c>
      <c r="L44" s="96">
        <v>0</v>
      </c>
      <c r="M44" s="96">
        <v>0</v>
      </c>
      <c r="N44" s="104">
        <v>1</v>
      </c>
      <c r="O44" s="104">
        <v>0.90217391304347827</v>
      </c>
      <c r="P44" s="99">
        <v>0</v>
      </c>
    </row>
    <row r="45" spans="1:16" ht="15.6" x14ac:dyDescent="0.3">
      <c r="A45" s="18" t="s">
        <v>1611</v>
      </c>
      <c r="B45" s="92">
        <v>46118</v>
      </c>
      <c r="C45" s="93">
        <v>46118</v>
      </c>
      <c r="D45" s="94" t="s">
        <v>46</v>
      </c>
      <c r="E45" s="94">
        <v>3</v>
      </c>
      <c r="F45" s="94">
        <v>2</v>
      </c>
      <c r="G45" s="94">
        <v>927</v>
      </c>
      <c r="H45" s="95">
        <v>900</v>
      </c>
      <c r="I45" s="96">
        <v>0</v>
      </c>
      <c r="J45" s="97">
        <v>0.57500000000000007</v>
      </c>
      <c r="K45" s="96">
        <v>0</v>
      </c>
      <c r="L45" s="96">
        <v>0</v>
      </c>
      <c r="M45" s="96">
        <v>0</v>
      </c>
      <c r="N45" s="104">
        <v>0.66666666666666663</v>
      </c>
      <c r="O45" s="104">
        <v>0.970873786407767</v>
      </c>
      <c r="P45" s="99">
        <v>0</v>
      </c>
    </row>
    <row r="46" spans="1:16" ht="15.6" x14ac:dyDescent="0.3">
      <c r="A46" s="18" t="s">
        <v>1626</v>
      </c>
      <c r="B46" s="92">
        <v>46119</v>
      </c>
      <c r="C46" s="93">
        <v>46119</v>
      </c>
      <c r="D46" s="94" t="s">
        <v>20</v>
      </c>
      <c r="E46" s="94">
        <v>27</v>
      </c>
      <c r="F46" s="94">
        <v>12</v>
      </c>
      <c r="G46" s="94">
        <v>24950</v>
      </c>
      <c r="H46" s="95">
        <v>12657.77</v>
      </c>
      <c r="I46" s="96">
        <v>0</v>
      </c>
      <c r="J46" s="97">
        <v>1</v>
      </c>
      <c r="K46" s="96">
        <v>0</v>
      </c>
      <c r="L46" s="96">
        <v>0</v>
      </c>
      <c r="M46" s="256">
        <v>0</v>
      </c>
      <c r="N46" s="104">
        <v>0.44444444444444442</v>
      </c>
      <c r="O46" s="104">
        <v>0.50732545090180359</v>
      </c>
      <c r="P46" s="99">
        <v>0</v>
      </c>
    </row>
    <row r="47" spans="1:16" ht="15.6" x14ac:dyDescent="0.3">
      <c r="A47" s="18" t="s">
        <v>1627</v>
      </c>
      <c r="B47" s="92">
        <v>46119</v>
      </c>
      <c r="C47" s="93">
        <v>46119</v>
      </c>
      <c r="D47" s="94" t="s">
        <v>20</v>
      </c>
      <c r="E47" s="94">
        <v>27</v>
      </c>
      <c r="F47" s="94">
        <v>39</v>
      </c>
      <c r="G47" s="94">
        <v>24950</v>
      </c>
      <c r="H47" s="95">
        <v>33218.770000000004</v>
      </c>
      <c r="I47" s="96">
        <v>0</v>
      </c>
      <c r="J47" s="97">
        <v>1</v>
      </c>
      <c r="K47" s="96">
        <v>0</v>
      </c>
      <c r="L47" s="96">
        <v>0</v>
      </c>
      <c r="M47" s="256">
        <v>0</v>
      </c>
      <c r="N47" s="104">
        <v>1.4444444444444444</v>
      </c>
      <c r="O47" s="104">
        <v>1.3314136272545092</v>
      </c>
      <c r="P47" s="99">
        <v>0</v>
      </c>
    </row>
    <row r="48" spans="1:16" ht="15.6" x14ac:dyDescent="0.3">
      <c r="A48" s="18" t="s">
        <v>1628</v>
      </c>
      <c r="B48" s="92">
        <v>46119</v>
      </c>
      <c r="C48" s="93">
        <v>46119</v>
      </c>
      <c r="D48" s="94" t="s">
        <v>28</v>
      </c>
      <c r="E48" s="94">
        <v>14</v>
      </c>
      <c r="F48" s="94">
        <v>18</v>
      </c>
      <c r="G48" s="94">
        <v>9200</v>
      </c>
      <c r="H48" s="95">
        <v>8990</v>
      </c>
      <c r="I48" s="96">
        <v>0</v>
      </c>
      <c r="J48" s="97">
        <v>1</v>
      </c>
      <c r="K48" s="96">
        <v>0</v>
      </c>
      <c r="L48" s="96">
        <v>0</v>
      </c>
      <c r="M48" s="256">
        <v>0</v>
      </c>
      <c r="N48" s="104">
        <v>1.2857142857142858</v>
      </c>
      <c r="O48" s="104">
        <v>0.97717391304347823</v>
      </c>
      <c r="P48" s="99">
        <v>0</v>
      </c>
    </row>
    <row r="49" spans="1:16" ht="15.6" x14ac:dyDescent="0.3">
      <c r="A49" s="18" t="s">
        <v>1629</v>
      </c>
      <c r="B49" s="92">
        <v>46119</v>
      </c>
      <c r="C49" s="93">
        <v>46119</v>
      </c>
      <c r="D49" s="94" t="s">
        <v>56</v>
      </c>
      <c r="E49" s="94">
        <v>14</v>
      </c>
      <c r="F49" s="94">
        <v>11</v>
      </c>
      <c r="G49" s="94">
        <v>8500</v>
      </c>
      <c r="H49" s="95">
        <v>7370</v>
      </c>
      <c r="I49" s="96">
        <v>0</v>
      </c>
      <c r="J49" s="97">
        <v>1</v>
      </c>
      <c r="K49" s="96">
        <v>0</v>
      </c>
      <c r="L49" s="96">
        <v>0</v>
      </c>
      <c r="M49" s="96">
        <v>0</v>
      </c>
      <c r="N49" s="104">
        <v>0.7857142857142857</v>
      </c>
      <c r="O49" s="104">
        <v>0.86705882352941177</v>
      </c>
      <c r="P49" s="99">
        <v>0</v>
      </c>
    </row>
    <row r="50" spans="1:16" ht="15.6" x14ac:dyDescent="0.3">
      <c r="A50" s="18" t="s">
        <v>1630</v>
      </c>
      <c r="B50" s="92">
        <v>46119</v>
      </c>
      <c r="C50" s="93">
        <v>46119</v>
      </c>
      <c r="D50" s="94" t="s">
        <v>56</v>
      </c>
      <c r="E50" s="94">
        <v>14</v>
      </c>
      <c r="F50" s="94">
        <v>4</v>
      </c>
      <c r="G50" s="94">
        <v>8500</v>
      </c>
      <c r="H50" s="95">
        <v>640</v>
      </c>
      <c r="I50" s="96">
        <v>0</v>
      </c>
      <c r="J50" s="97">
        <v>1</v>
      </c>
      <c r="K50" s="96">
        <v>0</v>
      </c>
      <c r="L50" s="96">
        <v>0</v>
      </c>
      <c r="M50" s="96">
        <v>0</v>
      </c>
      <c r="N50" s="104">
        <v>0.2857142857142857</v>
      </c>
      <c r="O50" s="104">
        <v>7.5294117647058817E-2</v>
      </c>
      <c r="P50" s="99">
        <v>0</v>
      </c>
    </row>
    <row r="51" spans="1:16" ht="15.6" x14ac:dyDescent="0.3">
      <c r="A51" s="18" t="s">
        <v>1631</v>
      </c>
      <c r="B51" s="92">
        <v>46119</v>
      </c>
      <c r="C51" s="93">
        <v>46119</v>
      </c>
      <c r="D51" s="94" t="s">
        <v>56</v>
      </c>
      <c r="E51" s="94">
        <v>14</v>
      </c>
      <c r="F51" s="94">
        <v>14</v>
      </c>
      <c r="G51" s="94">
        <v>8500</v>
      </c>
      <c r="H51" s="95">
        <v>11000</v>
      </c>
      <c r="I51" s="96">
        <v>0</v>
      </c>
      <c r="J51" s="97">
        <v>1</v>
      </c>
      <c r="K51" s="96">
        <v>0</v>
      </c>
      <c r="L51" s="96">
        <v>0</v>
      </c>
      <c r="M51" s="256">
        <v>0</v>
      </c>
      <c r="N51" s="104">
        <v>1</v>
      </c>
      <c r="O51" s="104">
        <v>1.2941176470588236</v>
      </c>
      <c r="P51" s="99">
        <v>0</v>
      </c>
    </row>
    <row r="52" spans="1:16" ht="15.6" x14ac:dyDescent="0.3">
      <c r="A52" s="18" t="s">
        <v>1633</v>
      </c>
      <c r="B52" s="92">
        <v>46119</v>
      </c>
      <c r="C52" s="93">
        <v>46119</v>
      </c>
      <c r="D52" s="94" t="s">
        <v>46</v>
      </c>
      <c r="E52" s="94">
        <v>3</v>
      </c>
      <c r="F52" s="94">
        <v>3</v>
      </c>
      <c r="G52" s="94">
        <v>927</v>
      </c>
      <c r="H52" s="95">
        <v>900</v>
      </c>
      <c r="I52" s="96">
        <v>0</v>
      </c>
      <c r="J52" s="97">
        <v>1</v>
      </c>
      <c r="K52" s="96">
        <v>0</v>
      </c>
      <c r="L52" s="96">
        <v>0</v>
      </c>
      <c r="M52" s="256">
        <v>0</v>
      </c>
      <c r="N52" s="104">
        <v>1</v>
      </c>
      <c r="O52" s="104">
        <v>0.970873786407767</v>
      </c>
      <c r="P52" s="99">
        <v>0</v>
      </c>
    </row>
    <row r="53" spans="1:16" ht="15.6" x14ac:dyDescent="0.3">
      <c r="A53" s="18" t="s">
        <v>1634</v>
      </c>
      <c r="B53" s="92">
        <v>46119</v>
      </c>
      <c r="C53" s="93">
        <v>46119</v>
      </c>
      <c r="D53" s="94" t="s">
        <v>104</v>
      </c>
      <c r="E53" s="94">
        <v>14</v>
      </c>
      <c r="F53" s="94">
        <v>13</v>
      </c>
      <c r="G53" s="94">
        <v>10230</v>
      </c>
      <c r="H53" s="95">
        <v>12000</v>
      </c>
      <c r="I53" s="96">
        <v>0</v>
      </c>
      <c r="J53" s="97">
        <v>1</v>
      </c>
      <c r="K53" s="96">
        <v>0</v>
      </c>
      <c r="L53" s="96">
        <v>0</v>
      </c>
      <c r="M53" s="256">
        <v>0</v>
      </c>
      <c r="N53" s="104">
        <v>0.9285714285714286</v>
      </c>
      <c r="O53" s="104">
        <v>1.1730205278592376</v>
      </c>
      <c r="P53" s="99">
        <v>0</v>
      </c>
    </row>
    <row r="54" spans="1:16" ht="15.6" x14ac:dyDescent="0.3">
      <c r="A54" s="18" t="s">
        <v>1635</v>
      </c>
      <c r="B54" s="92">
        <v>46119</v>
      </c>
      <c r="C54" s="93">
        <v>46119</v>
      </c>
      <c r="D54" s="94" t="s">
        <v>104</v>
      </c>
      <c r="E54" s="94">
        <v>14</v>
      </c>
      <c r="F54" s="94">
        <v>13</v>
      </c>
      <c r="G54" s="94">
        <v>10230</v>
      </c>
      <c r="H54" s="95">
        <v>6300</v>
      </c>
      <c r="I54" s="96">
        <v>0</v>
      </c>
      <c r="J54" s="97">
        <v>1</v>
      </c>
      <c r="K54" s="96">
        <v>0</v>
      </c>
      <c r="L54" s="96">
        <v>0</v>
      </c>
      <c r="M54" s="96">
        <v>0</v>
      </c>
      <c r="N54" s="104">
        <v>0.9285714285714286</v>
      </c>
      <c r="O54" s="104">
        <v>0.61583577712609971</v>
      </c>
      <c r="P54" s="99">
        <v>0</v>
      </c>
    </row>
    <row r="55" spans="1:16" ht="15.6" x14ac:dyDescent="0.3">
      <c r="A55" s="18" t="s">
        <v>1636</v>
      </c>
      <c r="B55" s="92">
        <v>46119</v>
      </c>
      <c r="C55" s="93">
        <v>46119</v>
      </c>
      <c r="D55" s="94" t="s">
        <v>14</v>
      </c>
      <c r="E55" s="94">
        <v>14</v>
      </c>
      <c r="F55" s="94">
        <v>19</v>
      </c>
      <c r="G55" s="94">
        <v>8500</v>
      </c>
      <c r="H55" s="95">
        <v>11200</v>
      </c>
      <c r="I55" s="96">
        <v>0</v>
      </c>
      <c r="J55" s="97">
        <v>1</v>
      </c>
      <c r="K55" s="96">
        <v>0</v>
      </c>
      <c r="L55" s="96">
        <v>0</v>
      </c>
      <c r="M55" s="256">
        <v>0</v>
      </c>
      <c r="N55" s="104">
        <v>1.3571428571428572</v>
      </c>
      <c r="O55" s="104">
        <v>1.3176470588235294</v>
      </c>
      <c r="P55" s="99">
        <v>0</v>
      </c>
    </row>
    <row r="56" spans="1:16" ht="15.6" x14ac:dyDescent="0.3">
      <c r="A56" s="18" t="s">
        <v>1637</v>
      </c>
      <c r="B56" s="92">
        <v>46119</v>
      </c>
      <c r="C56" s="93">
        <v>46119</v>
      </c>
      <c r="D56" s="94" t="s">
        <v>14</v>
      </c>
      <c r="E56" s="94">
        <v>14</v>
      </c>
      <c r="F56" s="94">
        <v>14</v>
      </c>
      <c r="G56" s="94">
        <v>8500</v>
      </c>
      <c r="H56" s="95">
        <v>1557</v>
      </c>
      <c r="I56" s="96">
        <v>0</v>
      </c>
      <c r="J56" s="97">
        <v>1</v>
      </c>
      <c r="K56" s="96">
        <v>0</v>
      </c>
      <c r="L56" s="96">
        <v>0</v>
      </c>
      <c r="M56" s="256">
        <v>0</v>
      </c>
      <c r="N56" s="104">
        <v>1</v>
      </c>
      <c r="O56" s="104">
        <v>0.1831764705882353</v>
      </c>
      <c r="P56" s="99">
        <v>0</v>
      </c>
    </row>
    <row r="57" spans="1:16" ht="15.6" x14ac:dyDescent="0.3">
      <c r="A57" s="18" t="s">
        <v>1638</v>
      </c>
      <c r="B57" s="92">
        <v>46119</v>
      </c>
      <c r="C57" s="93">
        <v>46119</v>
      </c>
      <c r="D57" s="94" t="s">
        <v>46</v>
      </c>
      <c r="E57" s="94">
        <v>3</v>
      </c>
      <c r="F57" s="94">
        <v>1</v>
      </c>
      <c r="G57" s="94">
        <v>927</v>
      </c>
      <c r="H57" s="95">
        <v>373</v>
      </c>
      <c r="I57" s="96">
        <v>0</v>
      </c>
      <c r="J57" s="97">
        <v>0.66250000000000009</v>
      </c>
      <c r="K57" s="96">
        <v>0</v>
      </c>
      <c r="L57" s="96">
        <v>0</v>
      </c>
      <c r="M57" s="256">
        <v>0</v>
      </c>
      <c r="N57" s="104">
        <v>0.33333333333333331</v>
      </c>
      <c r="O57" s="104">
        <v>0.40237324703344118</v>
      </c>
      <c r="P57" s="99">
        <v>0</v>
      </c>
    </row>
    <row r="58" spans="1:16" ht="15.6" x14ac:dyDescent="0.3">
      <c r="A58" s="18" t="s">
        <v>1639</v>
      </c>
      <c r="B58" s="92">
        <v>46120</v>
      </c>
      <c r="C58" s="93">
        <v>46120</v>
      </c>
      <c r="D58" s="94" t="s">
        <v>20</v>
      </c>
      <c r="E58" s="94">
        <v>27</v>
      </c>
      <c r="F58" s="94">
        <v>19</v>
      </c>
      <c r="G58" s="94">
        <v>24950</v>
      </c>
      <c r="H58" s="95">
        <v>12316</v>
      </c>
      <c r="I58" s="96">
        <v>0</v>
      </c>
      <c r="J58" s="97">
        <v>1</v>
      </c>
      <c r="K58" s="96">
        <v>0</v>
      </c>
      <c r="L58" s="96">
        <v>0</v>
      </c>
      <c r="M58" s="256">
        <v>0</v>
      </c>
      <c r="N58" s="104">
        <v>0.70370370370370372</v>
      </c>
      <c r="O58" s="104">
        <v>0.49362725450901801</v>
      </c>
      <c r="P58" s="99">
        <v>0</v>
      </c>
    </row>
    <row r="59" spans="1:16" ht="15.6" x14ac:dyDescent="0.3">
      <c r="A59" s="18" t="s">
        <v>1641</v>
      </c>
      <c r="B59" s="92">
        <v>46120</v>
      </c>
      <c r="C59" s="93">
        <v>46120</v>
      </c>
      <c r="D59" s="94" t="s">
        <v>56</v>
      </c>
      <c r="E59" s="94">
        <v>14</v>
      </c>
      <c r="F59" s="94">
        <v>18</v>
      </c>
      <c r="G59" s="94">
        <v>8500</v>
      </c>
      <c r="H59" s="95">
        <v>9600</v>
      </c>
      <c r="I59" s="96">
        <v>0</v>
      </c>
      <c r="J59" s="97">
        <v>1</v>
      </c>
      <c r="K59" s="96">
        <v>0</v>
      </c>
      <c r="L59" s="96">
        <v>0</v>
      </c>
      <c r="M59" s="96">
        <v>0</v>
      </c>
      <c r="N59" s="104">
        <v>1.2857142857142858</v>
      </c>
      <c r="O59" s="104">
        <v>1.1294117647058823</v>
      </c>
      <c r="P59" s="99">
        <v>0</v>
      </c>
    </row>
    <row r="60" spans="1:16" ht="15.6" x14ac:dyDescent="0.3">
      <c r="A60" s="18" t="s">
        <v>1642</v>
      </c>
      <c r="B60" s="92">
        <v>46120</v>
      </c>
      <c r="C60" s="93">
        <v>46120</v>
      </c>
      <c r="D60" s="94" t="s">
        <v>46</v>
      </c>
      <c r="E60" s="94">
        <v>3</v>
      </c>
      <c r="F60" s="94">
        <v>2</v>
      </c>
      <c r="G60" s="94">
        <v>927</v>
      </c>
      <c r="H60" s="95">
        <v>900</v>
      </c>
      <c r="I60" s="96">
        <v>0</v>
      </c>
      <c r="J60" s="97">
        <v>1</v>
      </c>
      <c r="K60" s="96">
        <v>0</v>
      </c>
      <c r="L60" s="96">
        <v>0</v>
      </c>
      <c r="M60" s="256">
        <v>0</v>
      </c>
      <c r="N60" s="104">
        <v>0.66666666666666663</v>
      </c>
      <c r="O60" s="104">
        <v>0.970873786407767</v>
      </c>
      <c r="P60" s="99">
        <v>0</v>
      </c>
    </row>
    <row r="61" spans="1:16" ht="15.6" x14ac:dyDescent="0.3">
      <c r="A61" s="18" t="s">
        <v>1643</v>
      </c>
      <c r="B61" s="92">
        <v>46120</v>
      </c>
      <c r="C61" s="93">
        <v>46120</v>
      </c>
      <c r="D61" s="94" t="s">
        <v>28</v>
      </c>
      <c r="E61" s="94">
        <v>14</v>
      </c>
      <c r="F61" s="94">
        <v>5</v>
      </c>
      <c r="G61" s="94">
        <v>9200</v>
      </c>
      <c r="H61" s="95">
        <v>325</v>
      </c>
      <c r="I61" s="96">
        <v>0</v>
      </c>
      <c r="J61" s="97">
        <v>1</v>
      </c>
      <c r="K61" s="96">
        <v>0</v>
      </c>
      <c r="L61" s="96">
        <v>0</v>
      </c>
      <c r="M61" s="96">
        <v>0</v>
      </c>
      <c r="N61" s="104">
        <v>0.35714285714285715</v>
      </c>
      <c r="O61" s="104">
        <v>3.5326086956521736E-2</v>
      </c>
      <c r="P61" s="99">
        <v>0</v>
      </c>
    </row>
    <row r="62" spans="1:16" ht="15.6" x14ac:dyDescent="0.3">
      <c r="A62" s="18" t="s">
        <v>1644</v>
      </c>
      <c r="B62" s="92">
        <v>46120</v>
      </c>
      <c r="C62" s="93">
        <v>46120</v>
      </c>
      <c r="D62" s="94" t="s">
        <v>46</v>
      </c>
      <c r="E62" s="94">
        <v>3</v>
      </c>
      <c r="F62" s="94">
        <v>3</v>
      </c>
      <c r="G62" s="94">
        <v>927</v>
      </c>
      <c r="H62" s="95">
        <v>820</v>
      </c>
      <c r="I62" s="96">
        <v>0</v>
      </c>
      <c r="J62" s="97">
        <v>0.52499999999999991</v>
      </c>
      <c r="K62" s="96">
        <v>0</v>
      </c>
      <c r="L62" s="96">
        <v>0</v>
      </c>
      <c r="M62" s="256">
        <v>0</v>
      </c>
      <c r="N62" s="104">
        <v>1</v>
      </c>
      <c r="O62" s="104">
        <v>0.88457389428263211</v>
      </c>
      <c r="P62" s="99">
        <v>0</v>
      </c>
    </row>
    <row r="63" spans="1:16" ht="15.6" x14ac:dyDescent="0.3">
      <c r="A63" s="18" t="s">
        <v>1646</v>
      </c>
      <c r="B63" s="92">
        <v>46120</v>
      </c>
      <c r="C63" s="93">
        <v>46120</v>
      </c>
      <c r="D63" s="94" t="s">
        <v>104</v>
      </c>
      <c r="E63" s="94">
        <v>14</v>
      </c>
      <c r="F63" s="94">
        <v>6</v>
      </c>
      <c r="G63" s="94">
        <v>10230</v>
      </c>
      <c r="H63" s="95">
        <v>6500</v>
      </c>
      <c r="I63" s="96">
        <v>0</v>
      </c>
      <c r="J63" s="97">
        <v>1</v>
      </c>
      <c r="K63" s="96">
        <v>0</v>
      </c>
      <c r="L63" s="96">
        <v>0</v>
      </c>
      <c r="M63" s="256">
        <v>0</v>
      </c>
      <c r="N63" s="104">
        <v>0.42857142857142855</v>
      </c>
      <c r="O63" s="104">
        <v>0.63538611925708699</v>
      </c>
      <c r="P63" s="99">
        <v>0</v>
      </c>
    </row>
    <row r="64" spans="1:16" ht="15.6" x14ac:dyDescent="0.3">
      <c r="A64" s="18" t="s">
        <v>1647</v>
      </c>
      <c r="B64" s="92">
        <v>46120</v>
      </c>
      <c r="C64" s="93">
        <v>46120</v>
      </c>
      <c r="D64" s="94" t="s">
        <v>104</v>
      </c>
      <c r="E64" s="94">
        <v>14</v>
      </c>
      <c r="F64" s="94">
        <v>15</v>
      </c>
      <c r="G64" s="94">
        <v>10230</v>
      </c>
      <c r="H64" s="95">
        <v>12000</v>
      </c>
      <c r="I64" s="96">
        <v>0</v>
      </c>
      <c r="J64" s="97">
        <v>1</v>
      </c>
      <c r="K64" s="96">
        <v>0</v>
      </c>
      <c r="L64" s="96">
        <v>0</v>
      </c>
      <c r="M64" s="256">
        <v>0</v>
      </c>
      <c r="N64" s="104">
        <v>1.0714285714285714</v>
      </c>
      <c r="O64" s="104">
        <v>1.1730205278592376</v>
      </c>
      <c r="P64" s="99">
        <v>0</v>
      </c>
    </row>
    <row r="65" spans="1:16" ht="15.6" x14ac:dyDescent="0.3">
      <c r="A65" s="18" t="s">
        <v>1648</v>
      </c>
      <c r="B65" s="92">
        <v>46120</v>
      </c>
      <c r="C65" s="93">
        <v>46120</v>
      </c>
      <c r="D65" s="94" t="s">
        <v>14</v>
      </c>
      <c r="E65" s="94">
        <v>14</v>
      </c>
      <c r="F65" s="94">
        <v>14</v>
      </c>
      <c r="G65" s="94">
        <v>8500</v>
      </c>
      <c r="H65" s="95">
        <v>7873</v>
      </c>
      <c r="I65" s="96">
        <v>0</v>
      </c>
      <c r="J65" s="97">
        <v>1</v>
      </c>
      <c r="K65" s="96">
        <v>0</v>
      </c>
      <c r="L65" s="96">
        <v>0</v>
      </c>
      <c r="M65" s="256">
        <v>0</v>
      </c>
      <c r="N65" s="104">
        <v>1</v>
      </c>
      <c r="O65" s="104">
        <v>0.92623529411764705</v>
      </c>
      <c r="P65" s="99">
        <v>0</v>
      </c>
    </row>
    <row r="66" spans="1:16" ht="15.6" x14ac:dyDescent="0.3">
      <c r="A66" s="18" t="s">
        <v>1649</v>
      </c>
      <c r="B66" s="92">
        <v>46121</v>
      </c>
      <c r="C66" s="93">
        <v>46121</v>
      </c>
      <c r="D66" s="94" t="s">
        <v>56</v>
      </c>
      <c r="E66" s="94">
        <v>14</v>
      </c>
      <c r="F66" s="94">
        <v>4</v>
      </c>
      <c r="G66" s="94">
        <v>8500</v>
      </c>
      <c r="H66" s="95">
        <v>1711</v>
      </c>
      <c r="I66" s="96">
        <v>0</v>
      </c>
      <c r="J66" s="97">
        <v>1</v>
      </c>
      <c r="K66" s="96">
        <v>0</v>
      </c>
      <c r="L66" s="96">
        <v>0</v>
      </c>
      <c r="M66" s="96">
        <v>0</v>
      </c>
      <c r="N66" s="104">
        <v>0.2857142857142857</v>
      </c>
      <c r="O66" s="104">
        <v>0.20129411764705882</v>
      </c>
      <c r="P66" s="99">
        <v>0</v>
      </c>
    </row>
    <row r="67" spans="1:16" ht="15.6" x14ac:dyDescent="0.3">
      <c r="A67" s="18" t="s">
        <v>1650</v>
      </c>
      <c r="B67" s="92">
        <v>46121</v>
      </c>
      <c r="C67" s="93">
        <v>46121</v>
      </c>
      <c r="D67" s="94" t="s">
        <v>56</v>
      </c>
      <c r="E67" s="94">
        <v>14</v>
      </c>
      <c r="F67" s="94">
        <v>6</v>
      </c>
      <c r="G67" s="94">
        <v>8500</v>
      </c>
      <c r="H67" s="95">
        <v>2231</v>
      </c>
      <c r="I67" s="96">
        <v>0</v>
      </c>
      <c r="J67" s="97">
        <v>1</v>
      </c>
      <c r="K67" s="96">
        <v>0</v>
      </c>
      <c r="L67" s="96">
        <v>0</v>
      </c>
      <c r="M67" s="96">
        <v>0</v>
      </c>
      <c r="N67" s="104">
        <v>0.42857142857142855</v>
      </c>
      <c r="O67" s="104">
        <v>0.26247058823529412</v>
      </c>
      <c r="P67" s="99">
        <v>0</v>
      </c>
    </row>
    <row r="68" spans="1:16" ht="15.6" x14ac:dyDescent="0.3">
      <c r="A68" s="18" t="s">
        <v>1651</v>
      </c>
      <c r="B68" s="92">
        <v>46121</v>
      </c>
      <c r="C68" s="93">
        <v>46121</v>
      </c>
      <c r="D68" s="94" t="s">
        <v>104</v>
      </c>
      <c r="E68" s="94">
        <v>14</v>
      </c>
      <c r="F68" s="94">
        <v>7</v>
      </c>
      <c r="G68" s="94">
        <v>10230</v>
      </c>
      <c r="H68" s="95">
        <v>2400</v>
      </c>
      <c r="I68" s="96">
        <v>0</v>
      </c>
      <c r="J68" s="97">
        <v>1</v>
      </c>
      <c r="K68" s="96">
        <v>0</v>
      </c>
      <c r="L68" s="96">
        <v>0</v>
      </c>
      <c r="M68" s="256">
        <v>0</v>
      </c>
      <c r="N68" s="104">
        <v>0.5</v>
      </c>
      <c r="O68" s="104">
        <v>0.23460410557184752</v>
      </c>
      <c r="P68" s="99">
        <v>0</v>
      </c>
    </row>
    <row r="69" spans="1:16" ht="15.6" x14ac:dyDescent="0.3">
      <c r="A69" s="18" t="s">
        <v>1652</v>
      </c>
      <c r="B69" s="92">
        <v>46121</v>
      </c>
      <c r="C69" s="93">
        <v>46121</v>
      </c>
      <c r="D69" s="94" t="s">
        <v>28</v>
      </c>
      <c r="E69" s="94">
        <v>14</v>
      </c>
      <c r="F69" s="94">
        <v>13</v>
      </c>
      <c r="G69" s="94">
        <v>9200</v>
      </c>
      <c r="H69" s="95">
        <v>7021</v>
      </c>
      <c r="I69" s="96">
        <v>0</v>
      </c>
      <c r="J69" s="97">
        <v>1</v>
      </c>
      <c r="K69" s="96">
        <v>0</v>
      </c>
      <c r="L69" s="96">
        <v>0</v>
      </c>
      <c r="M69" s="256">
        <v>0</v>
      </c>
      <c r="N69" s="104">
        <v>0.9285714285714286</v>
      </c>
      <c r="O69" s="104">
        <v>0.76315217391304346</v>
      </c>
      <c r="P69" s="99">
        <v>0</v>
      </c>
    </row>
    <row r="70" spans="1:16" ht="15.6" x14ac:dyDescent="0.3">
      <c r="A70" s="18" t="s">
        <v>1653</v>
      </c>
      <c r="B70" s="92">
        <v>46121</v>
      </c>
      <c r="C70" s="93">
        <v>46121</v>
      </c>
      <c r="D70" s="94" t="s">
        <v>46</v>
      </c>
      <c r="E70" s="94">
        <v>3</v>
      </c>
      <c r="F70" s="94">
        <v>3</v>
      </c>
      <c r="G70" s="94">
        <v>927</v>
      </c>
      <c r="H70" s="95">
        <v>920</v>
      </c>
      <c r="I70" s="96">
        <v>0</v>
      </c>
      <c r="J70" s="97">
        <v>1</v>
      </c>
      <c r="K70" s="96">
        <v>0</v>
      </c>
      <c r="L70" s="96">
        <v>0</v>
      </c>
      <c r="M70" s="96">
        <v>0</v>
      </c>
      <c r="N70" s="104">
        <v>1</v>
      </c>
      <c r="O70" s="104">
        <v>0.99244875943905075</v>
      </c>
      <c r="P70" s="99">
        <v>0</v>
      </c>
    </row>
    <row r="71" spans="1:16" ht="15.6" x14ac:dyDescent="0.3">
      <c r="A71" s="18" t="s">
        <v>1654</v>
      </c>
      <c r="B71" s="92">
        <v>46121</v>
      </c>
      <c r="C71" s="93">
        <v>46121</v>
      </c>
      <c r="D71" s="94" t="s">
        <v>14</v>
      </c>
      <c r="E71" s="94">
        <v>14</v>
      </c>
      <c r="F71" s="94">
        <v>19</v>
      </c>
      <c r="G71" s="94">
        <v>8500</v>
      </c>
      <c r="H71" s="95">
        <v>11000</v>
      </c>
      <c r="I71" s="96">
        <v>0</v>
      </c>
      <c r="J71" s="97">
        <v>1</v>
      </c>
      <c r="K71" s="96">
        <v>0</v>
      </c>
      <c r="L71" s="96">
        <v>0</v>
      </c>
      <c r="M71" s="96">
        <v>0</v>
      </c>
      <c r="N71" s="104">
        <v>1.3571428571428572</v>
      </c>
      <c r="O71" s="104">
        <v>1.2941176470588236</v>
      </c>
      <c r="P71" s="99">
        <v>0</v>
      </c>
    </row>
    <row r="72" spans="1:16" ht="15.6" x14ac:dyDescent="0.3">
      <c r="A72" s="18" t="s">
        <v>1656</v>
      </c>
      <c r="B72" s="92">
        <v>46121</v>
      </c>
      <c r="C72" s="93">
        <v>46121</v>
      </c>
      <c r="D72" s="94" t="s">
        <v>14</v>
      </c>
      <c r="E72" s="94">
        <v>14</v>
      </c>
      <c r="F72" s="94">
        <v>12</v>
      </c>
      <c r="G72" s="94">
        <v>8500</v>
      </c>
      <c r="H72" s="95">
        <v>2982</v>
      </c>
      <c r="I72" s="96">
        <v>0</v>
      </c>
      <c r="J72" s="97">
        <v>0.75</v>
      </c>
      <c r="K72" s="96">
        <v>0</v>
      </c>
      <c r="L72" s="96">
        <v>0</v>
      </c>
      <c r="M72" s="256">
        <v>0</v>
      </c>
      <c r="N72" s="104">
        <v>0.8571428571428571</v>
      </c>
      <c r="O72" s="104">
        <v>0.3508235294117647</v>
      </c>
      <c r="P72" s="99">
        <v>0</v>
      </c>
    </row>
    <row r="73" spans="1:16" ht="15.6" x14ac:dyDescent="0.3">
      <c r="A73" s="18" t="s">
        <v>1657</v>
      </c>
      <c r="B73" s="92">
        <v>46121</v>
      </c>
      <c r="C73" s="93">
        <v>46121</v>
      </c>
      <c r="D73" s="94" t="s">
        <v>20</v>
      </c>
      <c r="E73" s="94">
        <v>27</v>
      </c>
      <c r="F73" s="94">
        <v>22</v>
      </c>
      <c r="G73" s="94">
        <v>24950</v>
      </c>
      <c r="H73" s="95">
        <v>17794</v>
      </c>
      <c r="I73" s="96">
        <v>0</v>
      </c>
      <c r="J73" s="97">
        <v>1</v>
      </c>
      <c r="K73" s="96">
        <v>0</v>
      </c>
      <c r="L73" s="96">
        <v>0</v>
      </c>
      <c r="M73" s="256">
        <v>0</v>
      </c>
      <c r="N73" s="104">
        <v>0.81481481481481477</v>
      </c>
      <c r="O73" s="104">
        <v>0.71318637274549102</v>
      </c>
      <c r="P73" s="99">
        <v>0</v>
      </c>
    </row>
    <row r="74" spans="1:16" ht="15.6" x14ac:dyDescent="0.3">
      <c r="A74" s="18" t="s">
        <v>1658</v>
      </c>
      <c r="B74" s="92">
        <v>46121</v>
      </c>
      <c r="C74" s="93">
        <v>46121</v>
      </c>
      <c r="D74" s="94" t="s">
        <v>104</v>
      </c>
      <c r="E74" s="94">
        <v>14</v>
      </c>
      <c r="F74" s="94">
        <v>14</v>
      </c>
      <c r="G74" s="94">
        <v>10230</v>
      </c>
      <c r="H74" s="95">
        <v>8270</v>
      </c>
      <c r="I74" s="96">
        <v>0</v>
      </c>
      <c r="J74" s="97">
        <v>1</v>
      </c>
      <c r="K74" s="96">
        <v>0</v>
      </c>
      <c r="L74" s="96">
        <v>0</v>
      </c>
      <c r="M74" s="96">
        <v>0</v>
      </c>
      <c r="N74" s="104">
        <v>1</v>
      </c>
      <c r="O74" s="104">
        <v>0.80840664711632448</v>
      </c>
      <c r="P74" s="99">
        <v>0</v>
      </c>
    </row>
    <row r="75" spans="1:16" ht="15.6" x14ac:dyDescent="0.3">
      <c r="A75" s="18" t="s">
        <v>1659</v>
      </c>
      <c r="B75" s="92">
        <v>46121</v>
      </c>
      <c r="C75" s="93">
        <v>46121</v>
      </c>
      <c r="D75" s="94" t="s">
        <v>46</v>
      </c>
      <c r="E75" s="94">
        <v>3</v>
      </c>
      <c r="F75" s="94">
        <v>1</v>
      </c>
      <c r="G75" s="94">
        <v>927</v>
      </c>
      <c r="H75" s="95">
        <v>230</v>
      </c>
      <c r="I75" s="96">
        <v>0</v>
      </c>
      <c r="J75" s="97">
        <v>0.85</v>
      </c>
      <c r="K75" s="96">
        <v>0</v>
      </c>
      <c r="L75" s="96">
        <v>0</v>
      </c>
      <c r="M75" s="256">
        <v>0</v>
      </c>
      <c r="N75" s="104">
        <v>0.33333333333333331</v>
      </c>
      <c r="O75" s="104">
        <v>0.24811218985976269</v>
      </c>
      <c r="P75" s="99">
        <v>0</v>
      </c>
    </row>
    <row r="76" spans="1:16" ht="15.6" x14ac:dyDescent="0.3">
      <c r="A76" s="18" t="s">
        <v>1661</v>
      </c>
      <c r="B76" s="92">
        <v>46122</v>
      </c>
      <c r="C76" s="93">
        <v>46122</v>
      </c>
      <c r="D76" s="94" t="s">
        <v>14</v>
      </c>
      <c r="E76" s="94">
        <v>14</v>
      </c>
      <c r="F76" s="94">
        <v>4</v>
      </c>
      <c r="G76" s="94">
        <v>8500</v>
      </c>
      <c r="H76" s="95">
        <v>5647</v>
      </c>
      <c r="I76" s="96">
        <v>0</v>
      </c>
      <c r="J76" s="97">
        <v>1</v>
      </c>
      <c r="K76" s="96">
        <v>0</v>
      </c>
      <c r="L76" s="96">
        <v>0</v>
      </c>
      <c r="M76" s="256">
        <v>0</v>
      </c>
      <c r="N76" s="104">
        <v>0.2857142857142857</v>
      </c>
      <c r="O76" s="104">
        <v>0.66435294117647059</v>
      </c>
      <c r="P76" s="99">
        <v>0</v>
      </c>
    </row>
    <row r="77" spans="1:16" ht="15.6" x14ac:dyDescent="0.3">
      <c r="A77" s="18" t="s">
        <v>1662</v>
      </c>
      <c r="B77" s="92">
        <v>46122</v>
      </c>
      <c r="C77" s="93">
        <v>46122</v>
      </c>
      <c r="D77" s="94" t="s">
        <v>14</v>
      </c>
      <c r="E77" s="94">
        <v>14</v>
      </c>
      <c r="F77" s="94">
        <v>10</v>
      </c>
      <c r="G77" s="94">
        <v>8500</v>
      </c>
      <c r="H77" s="95">
        <v>8295.9</v>
      </c>
      <c r="I77" s="96">
        <v>0</v>
      </c>
      <c r="J77" s="97">
        <v>1</v>
      </c>
      <c r="K77" s="96">
        <v>0</v>
      </c>
      <c r="L77" s="96">
        <v>0</v>
      </c>
      <c r="M77" s="256">
        <v>0</v>
      </c>
      <c r="N77" s="104">
        <v>0.7142857142857143</v>
      </c>
      <c r="O77" s="104">
        <v>0.9759882352941176</v>
      </c>
      <c r="P77" s="99">
        <v>0</v>
      </c>
    </row>
    <row r="78" spans="1:16" ht="15.6" x14ac:dyDescent="0.3">
      <c r="A78" s="18" t="s">
        <v>1663</v>
      </c>
      <c r="B78" s="92">
        <v>46122</v>
      </c>
      <c r="C78" s="93">
        <v>46122</v>
      </c>
      <c r="D78" s="94" t="s">
        <v>56</v>
      </c>
      <c r="E78" s="94">
        <v>14</v>
      </c>
      <c r="F78" s="94">
        <v>5</v>
      </c>
      <c r="G78" s="94">
        <v>8500</v>
      </c>
      <c r="H78" s="95">
        <v>3078</v>
      </c>
      <c r="I78" s="96">
        <v>0</v>
      </c>
      <c r="J78" s="97">
        <v>1</v>
      </c>
      <c r="K78" s="96">
        <v>0</v>
      </c>
      <c r="L78" s="96">
        <v>0</v>
      </c>
      <c r="M78" s="256">
        <v>0</v>
      </c>
      <c r="N78" s="104">
        <v>0.35714285714285715</v>
      </c>
      <c r="O78" s="104">
        <v>0.36211764705882354</v>
      </c>
      <c r="P78" s="99">
        <v>0</v>
      </c>
    </row>
    <row r="79" spans="1:16" ht="15.6" x14ac:dyDescent="0.3">
      <c r="A79" s="18" t="s">
        <v>1664</v>
      </c>
      <c r="B79" s="92">
        <v>46122</v>
      </c>
      <c r="C79" s="93">
        <v>46122</v>
      </c>
      <c r="D79" s="94" t="s">
        <v>20</v>
      </c>
      <c r="E79" s="94">
        <v>27</v>
      </c>
      <c r="F79" s="94">
        <v>25</v>
      </c>
      <c r="G79" s="94">
        <v>24950</v>
      </c>
      <c r="H79" s="95">
        <v>11026.6</v>
      </c>
      <c r="I79" s="96">
        <v>0</v>
      </c>
      <c r="J79" s="97">
        <v>1</v>
      </c>
      <c r="K79" s="96">
        <v>0</v>
      </c>
      <c r="L79" s="96">
        <v>0</v>
      </c>
      <c r="M79" s="256">
        <v>0</v>
      </c>
      <c r="N79" s="104">
        <v>0.92592592592592593</v>
      </c>
      <c r="O79" s="104">
        <v>0.44194789579158317</v>
      </c>
      <c r="P79" s="99">
        <v>0</v>
      </c>
    </row>
    <row r="80" spans="1:16" ht="15.6" x14ac:dyDescent="0.3">
      <c r="A80" s="18" t="s">
        <v>1665</v>
      </c>
      <c r="B80" s="92">
        <v>46122</v>
      </c>
      <c r="C80" s="93">
        <v>46122</v>
      </c>
      <c r="D80" s="94" t="s">
        <v>104</v>
      </c>
      <c r="E80" s="94">
        <v>14</v>
      </c>
      <c r="F80" s="94">
        <v>13</v>
      </c>
      <c r="G80" s="94">
        <v>10230</v>
      </c>
      <c r="H80" s="95">
        <v>8800</v>
      </c>
      <c r="I80" s="96">
        <v>0</v>
      </c>
      <c r="J80" s="97">
        <v>1</v>
      </c>
      <c r="K80" s="96">
        <v>0</v>
      </c>
      <c r="L80" s="96">
        <v>0</v>
      </c>
      <c r="M80" s="256">
        <v>0</v>
      </c>
      <c r="N80" s="104">
        <v>0.9285714285714286</v>
      </c>
      <c r="O80" s="104">
        <v>0.86021505376344087</v>
      </c>
      <c r="P80" s="99">
        <v>0</v>
      </c>
    </row>
    <row r="81" spans="1:16" ht="15.6" x14ac:dyDescent="0.3">
      <c r="A81" s="18" t="s">
        <v>1666</v>
      </c>
      <c r="B81" s="92">
        <v>46122</v>
      </c>
      <c r="C81" s="93">
        <v>46122</v>
      </c>
      <c r="D81" s="94" t="s">
        <v>28</v>
      </c>
      <c r="E81" s="94">
        <v>14</v>
      </c>
      <c r="F81" s="94">
        <v>14</v>
      </c>
      <c r="G81" s="94">
        <v>9200</v>
      </c>
      <c r="H81" s="95">
        <v>9000</v>
      </c>
      <c r="I81" s="96">
        <v>0</v>
      </c>
      <c r="J81" s="97">
        <v>1</v>
      </c>
      <c r="K81" s="96">
        <v>0</v>
      </c>
      <c r="L81" s="96">
        <v>0</v>
      </c>
      <c r="M81" s="256">
        <v>0</v>
      </c>
      <c r="N81" s="104">
        <v>1</v>
      </c>
      <c r="O81" s="104">
        <v>0.97826086956521741</v>
      </c>
      <c r="P81" s="99">
        <v>0</v>
      </c>
    </row>
    <row r="82" spans="1:16" ht="15.6" x14ac:dyDescent="0.3">
      <c r="A82" s="18" t="s">
        <v>1667</v>
      </c>
      <c r="B82" s="92">
        <v>46122</v>
      </c>
      <c r="C82" s="93">
        <v>46122</v>
      </c>
      <c r="D82" s="94" t="s">
        <v>28</v>
      </c>
      <c r="E82" s="94">
        <v>14</v>
      </c>
      <c r="F82" s="94">
        <v>14</v>
      </c>
      <c r="G82" s="94">
        <v>9200</v>
      </c>
      <c r="H82" s="95">
        <v>2589</v>
      </c>
      <c r="I82" s="96">
        <v>0</v>
      </c>
      <c r="J82" s="97">
        <v>1</v>
      </c>
      <c r="K82" s="96">
        <v>0</v>
      </c>
      <c r="L82" s="96">
        <v>0</v>
      </c>
      <c r="M82" s="256">
        <v>0</v>
      </c>
      <c r="N82" s="104">
        <v>1</v>
      </c>
      <c r="O82" s="104">
        <v>0.28141304347826085</v>
      </c>
      <c r="P82" s="99">
        <v>0</v>
      </c>
    </row>
    <row r="83" spans="1:16" ht="15.6" x14ac:dyDescent="0.3">
      <c r="A83" s="18" t="s">
        <v>1668</v>
      </c>
      <c r="B83" s="92">
        <v>46122</v>
      </c>
      <c r="C83" s="93">
        <v>46122</v>
      </c>
      <c r="D83" s="94" t="s">
        <v>46</v>
      </c>
      <c r="E83" s="94">
        <v>3</v>
      </c>
      <c r="F83" s="94">
        <v>2</v>
      </c>
      <c r="G83" s="94">
        <v>927</v>
      </c>
      <c r="H83" s="95">
        <v>500</v>
      </c>
      <c r="I83" s="96">
        <v>0</v>
      </c>
      <c r="J83" s="97">
        <v>0.64583333333333348</v>
      </c>
      <c r="K83" s="96">
        <v>0</v>
      </c>
      <c r="L83" s="96">
        <v>0</v>
      </c>
      <c r="M83" s="256">
        <v>0</v>
      </c>
      <c r="N83" s="104">
        <v>0.66666666666666663</v>
      </c>
      <c r="O83" s="104">
        <v>0.53937432578209277</v>
      </c>
      <c r="P83" s="99">
        <v>0</v>
      </c>
    </row>
    <row r="84" spans="1:16" ht="15.6" x14ac:dyDescent="0.3">
      <c r="A84" s="18" t="s">
        <v>1669</v>
      </c>
      <c r="B84" s="92">
        <v>46122</v>
      </c>
      <c r="C84" s="93">
        <v>46122</v>
      </c>
      <c r="D84" s="94" t="s">
        <v>56</v>
      </c>
      <c r="E84" s="94">
        <v>14</v>
      </c>
      <c r="F84" s="94">
        <v>6</v>
      </c>
      <c r="G84" s="94">
        <v>8500</v>
      </c>
      <c r="H84" s="95">
        <v>4500</v>
      </c>
      <c r="I84" s="96">
        <v>0</v>
      </c>
      <c r="J84" s="97">
        <v>0.83916666666666673</v>
      </c>
      <c r="K84" s="96">
        <v>0</v>
      </c>
      <c r="L84" s="96">
        <v>0</v>
      </c>
      <c r="M84" s="256">
        <v>0</v>
      </c>
      <c r="N84" s="104">
        <v>0.42857142857142855</v>
      </c>
      <c r="O84" s="104">
        <v>0.52941176470588236</v>
      </c>
      <c r="P84" s="99">
        <v>0</v>
      </c>
    </row>
    <row r="85" spans="1:16" ht="15.6" x14ac:dyDescent="0.3">
      <c r="A85" s="18" t="s">
        <v>1670</v>
      </c>
      <c r="B85" s="92">
        <v>46122</v>
      </c>
      <c r="C85" s="93">
        <v>46122</v>
      </c>
      <c r="D85" s="94" t="s">
        <v>14</v>
      </c>
      <c r="E85" s="94">
        <v>14</v>
      </c>
      <c r="F85" s="94">
        <v>10</v>
      </c>
      <c r="G85" s="94">
        <v>8500</v>
      </c>
      <c r="H85" s="95">
        <v>11641</v>
      </c>
      <c r="I85" s="96">
        <v>0</v>
      </c>
      <c r="J85" s="97">
        <v>1</v>
      </c>
      <c r="K85" s="96">
        <v>0</v>
      </c>
      <c r="L85" s="96">
        <v>0</v>
      </c>
      <c r="M85" s="256">
        <v>0</v>
      </c>
      <c r="N85" s="104">
        <v>0.7142857142857143</v>
      </c>
      <c r="O85" s="104">
        <v>1.3695294117647059</v>
      </c>
      <c r="P85" s="99">
        <v>0</v>
      </c>
    </row>
    <row r="86" spans="1:16" ht="15.6" x14ac:dyDescent="0.3">
      <c r="A86" s="18" t="s">
        <v>1672</v>
      </c>
      <c r="B86" s="92">
        <v>46123</v>
      </c>
      <c r="C86" s="93">
        <v>46123</v>
      </c>
      <c r="D86" s="94" t="s">
        <v>20</v>
      </c>
      <c r="E86" s="94">
        <v>27</v>
      </c>
      <c r="F86" s="94">
        <v>24</v>
      </c>
      <c r="G86" s="94">
        <v>24950</v>
      </c>
      <c r="H86" s="95">
        <v>21171</v>
      </c>
      <c r="I86" s="96">
        <v>0</v>
      </c>
      <c r="J86" s="97">
        <v>1</v>
      </c>
      <c r="K86" s="96">
        <v>0</v>
      </c>
      <c r="L86" s="96">
        <v>0</v>
      </c>
      <c r="M86" s="96">
        <v>0</v>
      </c>
      <c r="N86" s="104">
        <v>0.88888888888888884</v>
      </c>
      <c r="O86" s="104">
        <v>0.8485370741482966</v>
      </c>
      <c r="P86" s="99">
        <v>0</v>
      </c>
    </row>
    <row r="87" spans="1:16" ht="15.6" x14ac:dyDescent="0.3">
      <c r="A87" s="18" t="s">
        <v>1673</v>
      </c>
      <c r="B87" s="92">
        <v>46123</v>
      </c>
      <c r="C87" s="93">
        <v>46123</v>
      </c>
      <c r="D87" s="94" t="s">
        <v>28</v>
      </c>
      <c r="E87" s="94">
        <v>14</v>
      </c>
      <c r="F87" s="94">
        <v>14</v>
      </c>
      <c r="G87" s="94">
        <v>9200</v>
      </c>
      <c r="H87" s="95">
        <v>8000</v>
      </c>
      <c r="I87" s="96">
        <v>0</v>
      </c>
      <c r="J87" s="97">
        <v>1</v>
      </c>
      <c r="K87" s="96">
        <v>0</v>
      </c>
      <c r="L87" s="96">
        <v>0</v>
      </c>
      <c r="M87" s="256">
        <v>0</v>
      </c>
      <c r="N87" s="104">
        <v>1</v>
      </c>
      <c r="O87" s="104">
        <v>0.86956521739130432</v>
      </c>
      <c r="P87" s="99">
        <v>0</v>
      </c>
    </row>
    <row r="88" spans="1:16" ht="15.6" x14ac:dyDescent="0.3">
      <c r="A88" s="18" t="s">
        <v>1674</v>
      </c>
      <c r="B88" s="92">
        <v>46123</v>
      </c>
      <c r="C88" s="93">
        <v>46123</v>
      </c>
      <c r="D88" s="94" t="s">
        <v>14</v>
      </c>
      <c r="E88" s="94">
        <v>14</v>
      </c>
      <c r="F88" s="94">
        <v>15</v>
      </c>
      <c r="G88" s="94">
        <v>8500</v>
      </c>
      <c r="H88" s="95">
        <v>8500</v>
      </c>
      <c r="I88" s="96">
        <v>0</v>
      </c>
      <c r="J88" s="97">
        <v>1</v>
      </c>
      <c r="K88" s="96">
        <v>0</v>
      </c>
      <c r="L88" s="96">
        <v>0</v>
      </c>
      <c r="M88" s="256">
        <v>0</v>
      </c>
      <c r="N88" s="104">
        <v>1.0714285714285714</v>
      </c>
      <c r="O88" s="104">
        <v>1</v>
      </c>
      <c r="P88" s="99">
        <v>0</v>
      </c>
    </row>
    <row r="89" spans="1:16" ht="15.6" x14ac:dyDescent="0.3">
      <c r="A89" s="18" t="s">
        <v>1675</v>
      </c>
      <c r="B89" s="92">
        <v>46123</v>
      </c>
      <c r="C89" s="93">
        <v>46123</v>
      </c>
      <c r="D89" s="94" t="s">
        <v>104</v>
      </c>
      <c r="E89" s="94">
        <v>14</v>
      </c>
      <c r="F89" s="94">
        <v>10</v>
      </c>
      <c r="G89" s="94">
        <v>10230</v>
      </c>
      <c r="H89" s="95">
        <v>8500</v>
      </c>
      <c r="I89" s="96">
        <v>0</v>
      </c>
      <c r="J89" s="97">
        <v>1</v>
      </c>
      <c r="K89" s="96">
        <v>0</v>
      </c>
      <c r="L89" s="96">
        <v>0</v>
      </c>
      <c r="M89" s="256">
        <v>0</v>
      </c>
      <c r="N89" s="104">
        <v>0.7142857142857143</v>
      </c>
      <c r="O89" s="104">
        <v>0.83088954056695996</v>
      </c>
      <c r="P89" s="99">
        <v>0</v>
      </c>
    </row>
    <row r="90" spans="1:16" ht="15.6" x14ac:dyDescent="0.3">
      <c r="A90" s="18" t="s">
        <v>1679</v>
      </c>
      <c r="B90" s="92">
        <v>46125</v>
      </c>
      <c r="C90" s="93">
        <v>46125</v>
      </c>
      <c r="D90" s="94" t="s">
        <v>46</v>
      </c>
      <c r="E90" s="94">
        <v>3</v>
      </c>
      <c r="F90" s="94">
        <v>4</v>
      </c>
      <c r="G90" s="94">
        <v>927</v>
      </c>
      <c r="H90" s="95">
        <v>500</v>
      </c>
      <c r="I90" s="96">
        <v>0</v>
      </c>
      <c r="J90" s="97">
        <v>1</v>
      </c>
      <c r="K90" s="96">
        <v>0</v>
      </c>
      <c r="L90" s="96">
        <v>0</v>
      </c>
      <c r="M90" s="256">
        <v>0</v>
      </c>
      <c r="N90" s="104">
        <v>1.3333333333333333</v>
      </c>
      <c r="O90" s="104">
        <v>0.53937432578209277</v>
      </c>
      <c r="P90" s="99">
        <v>0</v>
      </c>
    </row>
    <row r="91" spans="1:16" ht="15.6" x14ac:dyDescent="0.3">
      <c r="A91" s="18" t="s">
        <v>1680</v>
      </c>
      <c r="B91" s="92">
        <v>46125</v>
      </c>
      <c r="C91" s="93">
        <v>46125</v>
      </c>
      <c r="D91" s="94" t="s">
        <v>14</v>
      </c>
      <c r="E91" s="94">
        <v>14</v>
      </c>
      <c r="F91" s="94">
        <v>9</v>
      </c>
      <c r="G91" s="94">
        <v>8500</v>
      </c>
      <c r="H91" s="95">
        <v>1788.9</v>
      </c>
      <c r="I91" s="96">
        <v>0</v>
      </c>
      <c r="J91" s="97">
        <v>1</v>
      </c>
      <c r="K91" s="96">
        <v>0</v>
      </c>
      <c r="L91" s="96">
        <v>0</v>
      </c>
      <c r="M91" s="96">
        <v>0</v>
      </c>
      <c r="N91" s="104">
        <v>0.6428571428571429</v>
      </c>
      <c r="O91" s="104">
        <v>0.21045882352941178</v>
      </c>
      <c r="P91" s="99">
        <v>0</v>
      </c>
    </row>
    <row r="92" spans="1:16" ht="15.6" x14ac:dyDescent="0.3">
      <c r="A92" s="18" t="s">
        <v>1681</v>
      </c>
      <c r="B92" s="92">
        <v>46125</v>
      </c>
      <c r="C92" s="93">
        <v>46125</v>
      </c>
      <c r="D92" s="94" t="s">
        <v>14</v>
      </c>
      <c r="E92" s="94">
        <v>14</v>
      </c>
      <c r="F92" s="94">
        <v>14</v>
      </c>
      <c r="G92" s="94">
        <v>8500</v>
      </c>
      <c r="H92" s="95">
        <v>6500</v>
      </c>
      <c r="I92" s="96">
        <v>0</v>
      </c>
      <c r="J92" s="97">
        <v>1</v>
      </c>
      <c r="K92" s="96">
        <v>0</v>
      </c>
      <c r="L92" s="96">
        <v>0</v>
      </c>
      <c r="M92" s="256">
        <v>0</v>
      </c>
      <c r="N92" s="104">
        <v>1</v>
      </c>
      <c r="O92" s="104">
        <v>0.76470588235294112</v>
      </c>
      <c r="P92" s="99">
        <v>0</v>
      </c>
    </row>
    <row r="93" spans="1:16" ht="15.6" x14ac:dyDescent="0.3">
      <c r="A93" s="18" t="s">
        <v>1682</v>
      </c>
      <c r="B93" s="92">
        <v>46125</v>
      </c>
      <c r="C93" s="93">
        <v>46125</v>
      </c>
      <c r="D93" s="94" t="s">
        <v>104</v>
      </c>
      <c r="E93" s="94">
        <v>14</v>
      </c>
      <c r="F93" s="94">
        <v>6</v>
      </c>
      <c r="G93" s="94">
        <v>10230</v>
      </c>
      <c r="H93" s="95">
        <v>4500</v>
      </c>
      <c r="I93" s="96">
        <v>0</v>
      </c>
      <c r="J93" s="97">
        <v>1</v>
      </c>
      <c r="K93" s="96">
        <v>0</v>
      </c>
      <c r="L93" s="96">
        <v>0</v>
      </c>
      <c r="M93" s="256">
        <v>0</v>
      </c>
      <c r="N93" s="104">
        <v>0.42857142857142855</v>
      </c>
      <c r="O93" s="104">
        <v>0.43988269794721407</v>
      </c>
      <c r="P93" s="99">
        <v>0</v>
      </c>
    </row>
    <row r="94" spans="1:16" ht="15.6" x14ac:dyDescent="0.3">
      <c r="A94" s="18" t="s">
        <v>1683</v>
      </c>
      <c r="B94" s="92">
        <v>46125</v>
      </c>
      <c r="C94" s="93">
        <v>46125</v>
      </c>
      <c r="D94" s="94" t="s">
        <v>20</v>
      </c>
      <c r="E94" s="94">
        <v>27</v>
      </c>
      <c r="F94" s="94">
        <v>27</v>
      </c>
      <c r="G94" s="94">
        <v>24950</v>
      </c>
      <c r="H94" s="95">
        <v>22603</v>
      </c>
      <c r="I94" s="96">
        <v>0</v>
      </c>
      <c r="J94" s="97">
        <v>1</v>
      </c>
      <c r="K94" s="96">
        <v>0</v>
      </c>
      <c r="L94" s="96">
        <v>0</v>
      </c>
      <c r="M94" s="96">
        <v>0</v>
      </c>
      <c r="N94" s="104">
        <v>1</v>
      </c>
      <c r="O94" s="104">
        <v>0.90593186372745493</v>
      </c>
      <c r="P94" s="99">
        <v>0</v>
      </c>
    </row>
    <row r="95" spans="1:16" ht="15.6" x14ac:dyDescent="0.3">
      <c r="A95" s="18" t="s">
        <v>1684</v>
      </c>
      <c r="B95" s="92">
        <v>46125</v>
      </c>
      <c r="C95" s="93">
        <v>46125</v>
      </c>
      <c r="D95" s="94" t="s">
        <v>104</v>
      </c>
      <c r="E95" s="94">
        <v>14</v>
      </c>
      <c r="F95" s="94">
        <v>15</v>
      </c>
      <c r="G95" s="94">
        <v>10230</v>
      </c>
      <c r="H95" s="95">
        <v>7626</v>
      </c>
      <c r="I95" s="96">
        <v>0</v>
      </c>
      <c r="J95" s="97">
        <v>1</v>
      </c>
      <c r="K95" s="96">
        <v>0</v>
      </c>
      <c r="L95" s="96">
        <v>0</v>
      </c>
      <c r="M95" s="96">
        <v>0</v>
      </c>
      <c r="N95" s="104">
        <v>1.0714285714285714</v>
      </c>
      <c r="O95" s="104">
        <v>0.74545454545454548</v>
      </c>
      <c r="P95" s="99">
        <v>0</v>
      </c>
    </row>
    <row r="96" spans="1:16" ht="15.6" x14ac:dyDescent="0.3">
      <c r="A96" s="18" t="s">
        <v>1685</v>
      </c>
      <c r="B96" s="92">
        <v>46125</v>
      </c>
      <c r="C96" s="93">
        <v>46125</v>
      </c>
      <c r="D96" s="94" t="s">
        <v>56</v>
      </c>
      <c r="E96" s="94">
        <v>14</v>
      </c>
      <c r="F96" s="94">
        <v>12</v>
      </c>
      <c r="G96" s="94">
        <v>8500</v>
      </c>
      <c r="H96" s="95">
        <v>7100</v>
      </c>
      <c r="I96" s="96">
        <v>0</v>
      </c>
      <c r="J96" s="97">
        <v>1</v>
      </c>
      <c r="K96" s="96">
        <v>0</v>
      </c>
      <c r="L96" s="96">
        <v>0</v>
      </c>
      <c r="M96" s="256">
        <v>0</v>
      </c>
      <c r="N96" s="104">
        <v>0.8571428571428571</v>
      </c>
      <c r="O96" s="104">
        <v>0.83529411764705885</v>
      </c>
      <c r="P96" s="99">
        <v>0</v>
      </c>
    </row>
    <row r="97" spans="1:16" ht="15.6" x14ac:dyDescent="0.3">
      <c r="A97" s="18" t="s">
        <v>1686</v>
      </c>
      <c r="B97" s="92">
        <v>46125</v>
      </c>
      <c r="C97" s="93">
        <v>46125</v>
      </c>
      <c r="D97" s="94" t="s">
        <v>56</v>
      </c>
      <c r="E97" s="94">
        <v>14</v>
      </c>
      <c r="F97" s="94">
        <v>9</v>
      </c>
      <c r="G97" s="94">
        <v>8500</v>
      </c>
      <c r="H97" s="95">
        <v>4200</v>
      </c>
      <c r="I97" s="96">
        <v>0</v>
      </c>
      <c r="J97" s="97">
        <v>1</v>
      </c>
      <c r="K97" s="96">
        <v>0</v>
      </c>
      <c r="L97" s="96">
        <v>0</v>
      </c>
      <c r="M97" s="256">
        <v>0</v>
      </c>
      <c r="N97" s="104">
        <v>0.6428571428571429</v>
      </c>
      <c r="O97" s="104">
        <v>0.49411764705882355</v>
      </c>
      <c r="P97" s="99">
        <v>0</v>
      </c>
    </row>
    <row r="98" spans="1:16" ht="15.6" x14ac:dyDescent="0.3">
      <c r="A98" s="18" t="s">
        <v>1687</v>
      </c>
      <c r="B98" s="92">
        <v>46125</v>
      </c>
      <c r="C98" s="93">
        <v>46125</v>
      </c>
      <c r="D98" s="94" t="s">
        <v>28</v>
      </c>
      <c r="E98" s="94">
        <v>14</v>
      </c>
      <c r="F98" s="94">
        <v>14</v>
      </c>
      <c r="G98" s="94">
        <v>9200</v>
      </c>
      <c r="H98" s="95">
        <v>6500</v>
      </c>
      <c r="I98" s="96">
        <v>0</v>
      </c>
      <c r="J98" s="97">
        <v>1</v>
      </c>
      <c r="K98" s="96">
        <v>0</v>
      </c>
      <c r="L98" s="96">
        <v>0</v>
      </c>
      <c r="M98" s="256">
        <v>0</v>
      </c>
      <c r="N98" s="104">
        <v>1</v>
      </c>
      <c r="O98" s="104">
        <v>0.70652173913043481</v>
      </c>
      <c r="P98" s="99">
        <v>0</v>
      </c>
    </row>
    <row r="99" spans="1:16" ht="15.6" x14ac:dyDescent="0.3">
      <c r="A99" s="18" t="s">
        <v>1688</v>
      </c>
      <c r="B99" s="92">
        <v>46125</v>
      </c>
      <c r="C99" s="93">
        <v>46125</v>
      </c>
      <c r="D99" s="94" t="s">
        <v>28</v>
      </c>
      <c r="E99" s="94">
        <v>14</v>
      </c>
      <c r="F99" s="94">
        <v>7</v>
      </c>
      <c r="G99" s="94">
        <v>9200</v>
      </c>
      <c r="H99" s="95">
        <v>5121</v>
      </c>
      <c r="I99" s="96">
        <v>0</v>
      </c>
      <c r="J99" s="97">
        <v>1</v>
      </c>
      <c r="K99" s="96">
        <v>0</v>
      </c>
      <c r="L99" s="96">
        <v>0</v>
      </c>
      <c r="M99" s="256">
        <v>0</v>
      </c>
      <c r="N99" s="104">
        <v>0.5</v>
      </c>
      <c r="O99" s="104">
        <v>0.55663043478260865</v>
      </c>
      <c r="P99" s="99">
        <v>0</v>
      </c>
    </row>
    <row r="100" spans="1:16" ht="15.6" x14ac:dyDescent="0.3">
      <c r="A100" s="18" t="s">
        <v>1689</v>
      </c>
      <c r="B100" s="92">
        <v>46125</v>
      </c>
      <c r="C100" s="93">
        <v>46125</v>
      </c>
      <c r="D100" s="94" t="s">
        <v>46</v>
      </c>
      <c r="E100" s="94">
        <v>3</v>
      </c>
      <c r="F100" s="94">
        <v>1</v>
      </c>
      <c r="G100" s="94">
        <v>927</v>
      </c>
      <c r="H100" s="95">
        <v>20</v>
      </c>
      <c r="I100" s="96">
        <v>0</v>
      </c>
      <c r="J100" s="97">
        <v>0.70833333333333326</v>
      </c>
      <c r="K100" s="96">
        <v>0</v>
      </c>
      <c r="L100" s="96">
        <v>0</v>
      </c>
      <c r="M100" s="256">
        <v>0</v>
      </c>
      <c r="N100" s="104">
        <v>0.33333333333333331</v>
      </c>
      <c r="O100" s="104">
        <v>2.1574973031283712E-2</v>
      </c>
      <c r="P100" s="99">
        <v>0</v>
      </c>
    </row>
    <row r="101" spans="1:16" ht="15.6" x14ac:dyDescent="0.3">
      <c r="A101" s="18" t="s">
        <v>1690</v>
      </c>
      <c r="B101" s="92">
        <v>46125</v>
      </c>
      <c r="C101" s="93">
        <v>46125</v>
      </c>
      <c r="D101" s="94" t="s">
        <v>46</v>
      </c>
      <c r="E101" s="94">
        <v>3</v>
      </c>
      <c r="F101" s="94">
        <v>1</v>
      </c>
      <c r="G101" s="94">
        <v>927</v>
      </c>
      <c r="H101" s="95">
        <v>100</v>
      </c>
      <c r="I101" s="96">
        <v>0</v>
      </c>
      <c r="J101" s="97">
        <v>0.6791666666666667</v>
      </c>
      <c r="K101" s="96">
        <v>0</v>
      </c>
      <c r="L101" s="96">
        <v>0</v>
      </c>
      <c r="M101" s="256">
        <v>0</v>
      </c>
      <c r="N101" s="104">
        <v>0.33333333333333331</v>
      </c>
      <c r="O101" s="104">
        <v>0.10787486515641856</v>
      </c>
      <c r="P101" s="99">
        <v>0</v>
      </c>
    </row>
    <row r="102" spans="1:16" ht="15.6" x14ac:dyDescent="0.3">
      <c r="A102" s="18" t="s">
        <v>1691</v>
      </c>
      <c r="B102" s="92">
        <v>46125</v>
      </c>
      <c r="C102" s="93">
        <v>46125</v>
      </c>
      <c r="D102" s="94" t="s">
        <v>104</v>
      </c>
      <c r="E102" s="94">
        <v>14</v>
      </c>
      <c r="F102" s="94">
        <v>1</v>
      </c>
      <c r="G102" s="94">
        <v>10230</v>
      </c>
      <c r="H102" s="95">
        <v>200</v>
      </c>
      <c r="I102" s="96">
        <v>0</v>
      </c>
      <c r="J102" s="97">
        <v>1</v>
      </c>
      <c r="K102" s="96">
        <v>0</v>
      </c>
      <c r="L102" s="96">
        <v>0</v>
      </c>
      <c r="M102" s="256">
        <v>0</v>
      </c>
      <c r="N102" s="104">
        <v>7.1428571428571425E-2</v>
      </c>
      <c r="O102" s="104">
        <v>1.9550342130987292E-2</v>
      </c>
      <c r="P102" s="99">
        <v>0</v>
      </c>
    </row>
    <row r="103" spans="1:16" ht="15.6" x14ac:dyDescent="0.3">
      <c r="A103" s="18" t="s">
        <v>1695</v>
      </c>
      <c r="B103" s="92">
        <v>46126</v>
      </c>
      <c r="C103" s="93">
        <v>46126</v>
      </c>
      <c r="D103" s="94" t="s">
        <v>20</v>
      </c>
      <c r="E103" s="94">
        <v>27</v>
      </c>
      <c r="F103" s="94">
        <v>27</v>
      </c>
      <c r="G103" s="94">
        <v>24950</v>
      </c>
      <c r="H103" s="95">
        <v>13200</v>
      </c>
      <c r="I103" s="96">
        <v>0</v>
      </c>
      <c r="J103" s="97">
        <v>1</v>
      </c>
      <c r="K103" s="96">
        <v>0</v>
      </c>
      <c r="L103" s="96">
        <v>0</v>
      </c>
      <c r="M103" s="96">
        <v>0</v>
      </c>
      <c r="N103" s="104">
        <v>1</v>
      </c>
      <c r="O103" s="104">
        <v>0.5290581162324649</v>
      </c>
      <c r="P103" s="99">
        <v>0</v>
      </c>
    </row>
    <row r="104" spans="1:16" ht="15.6" x14ac:dyDescent="0.3">
      <c r="A104" s="18" t="s">
        <v>1696</v>
      </c>
      <c r="B104" s="92">
        <v>46126</v>
      </c>
      <c r="C104" s="93">
        <v>46126</v>
      </c>
      <c r="D104" s="94" t="s">
        <v>46</v>
      </c>
      <c r="E104" s="94">
        <v>3</v>
      </c>
      <c r="F104" s="94">
        <v>3</v>
      </c>
      <c r="G104" s="94">
        <v>927</v>
      </c>
      <c r="H104" s="95">
        <v>352</v>
      </c>
      <c r="I104" s="96">
        <v>0</v>
      </c>
      <c r="J104" s="97">
        <v>1</v>
      </c>
      <c r="K104" s="96">
        <v>0</v>
      </c>
      <c r="L104" s="96">
        <v>0</v>
      </c>
      <c r="M104" s="256">
        <v>0</v>
      </c>
      <c r="N104" s="104">
        <v>1</v>
      </c>
      <c r="O104" s="104">
        <v>0.37971952535059333</v>
      </c>
      <c r="P104" s="99">
        <v>0</v>
      </c>
    </row>
    <row r="105" spans="1:16" ht="15.6" x14ac:dyDescent="0.3">
      <c r="A105" s="18" t="s">
        <v>1697</v>
      </c>
      <c r="B105" s="92">
        <v>46126</v>
      </c>
      <c r="C105" s="93">
        <v>46126</v>
      </c>
      <c r="D105" s="94" t="s">
        <v>46</v>
      </c>
      <c r="E105" s="94">
        <v>3</v>
      </c>
      <c r="F105" s="94">
        <v>3</v>
      </c>
      <c r="G105" s="94">
        <v>927</v>
      </c>
      <c r="H105" s="95">
        <v>325</v>
      </c>
      <c r="I105" s="96">
        <v>0</v>
      </c>
      <c r="J105" s="97">
        <v>1</v>
      </c>
      <c r="K105" s="96">
        <v>0</v>
      </c>
      <c r="L105" s="96">
        <v>0</v>
      </c>
      <c r="M105" s="256">
        <v>0</v>
      </c>
      <c r="N105" s="104">
        <v>1</v>
      </c>
      <c r="O105" s="104">
        <v>0.35059331175836028</v>
      </c>
      <c r="P105" s="99">
        <v>0</v>
      </c>
    </row>
    <row r="106" spans="1:16" ht="15.6" x14ac:dyDescent="0.3">
      <c r="A106" s="18" t="s">
        <v>1698</v>
      </c>
      <c r="B106" s="92">
        <v>46126</v>
      </c>
      <c r="C106" s="93">
        <v>46126</v>
      </c>
      <c r="D106" s="94" t="s">
        <v>104</v>
      </c>
      <c r="E106" s="94">
        <v>14</v>
      </c>
      <c r="F106" s="94">
        <v>10</v>
      </c>
      <c r="G106" s="94">
        <v>10230</v>
      </c>
      <c r="H106" s="95">
        <v>4500</v>
      </c>
      <c r="I106" s="96">
        <v>0</v>
      </c>
      <c r="J106" s="97">
        <v>1</v>
      </c>
      <c r="K106" s="96">
        <v>0</v>
      </c>
      <c r="L106" s="96">
        <v>0</v>
      </c>
      <c r="M106" s="256">
        <v>0</v>
      </c>
      <c r="N106" s="104">
        <v>0.7142857142857143</v>
      </c>
      <c r="O106" s="104">
        <v>0.43988269794721407</v>
      </c>
      <c r="P106" s="99">
        <v>0</v>
      </c>
    </row>
    <row r="107" spans="1:16" ht="15.6" x14ac:dyDescent="0.3">
      <c r="A107" s="18" t="s">
        <v>1699</v>
      </c>
      <c r="B107" s="92">
        <v>46126</v>
      </c>
      <c r="C107" s="93">
        <v>46126</v>
      </c>
      <c r="D107" s="94" t="s">
        <v>202</v>
      </c>
      <c r="E107" s="94">
        <v>14</v>
      </c>
      <c r="F107" s="94">
        <v>13</v>
      </c>
      <c r="G107" s="94">
        <v>9200</v>
      </c>
      <c r="H107" s="95">
        <v>12000</v>
      </c>
      <c r="I107" s="96">
        <v>0</v>
      </c>
      <c r="J107" s="97">
        <v>1</v>
      </c>
      <c r="K107" s="96">
        <v>0</v>
      </c>
      <c r="L107" s="96">
        <v>0</v>
      </c>
      <c r="M107" s="256">
        <v>0</v>
      </c>
      <c r="N107" s="104">
        <v>0.9285714285714286</v>
      </c>
      <c r="O107" s="104">
        <v>1.3043478260869565</v>
      </c>
      <c r="P107" s="99">
        <v>0</v>
      </c>
    </row>
    <row r="108" spans="1:16" ht="15.6" x14ac:dyDescent="0.3">
      <c r="A108" s="18" t="s">
        <v>1700</v>
      </c>
      <c r="B108" s="92">
        <v>46126</v>
      </c>
      <c r="C108" s="93">
        <v>46126</v>
      </c>
      <c r="D108" s="94" t="s">
        <v>202</v>
      </c>
      <c r="E108" s="94">
        <v>14</v>
      </c>
      <c r="F108" s="94">
        <v>12</v>
      </c>
      <c r="G108" s="94">
        <v>9200</v>
      </c>
      <c r="H108" s="95">
        <v>2750</v>
      </c>
      <c r="I108" s="96">
        <v>0</v>
      </c>
      <c r="J108" s="97">
        <v>1</v>
      </c>
      <c r="K108" s="96">
        <v>0</v>
      </c>
      <c r="L108" s="96">
        <v>0</v>
      </c>
      <c r="M108" s="256">
        <v>0</v>
      </c>
      <c r="N108" s="104">
        <v>0.8571428571428571</v>
      </c>
      <c r="O108" s="104">
        <v>0.29891304347826086</v>
      </c>
      <c r="P108" s="99">
        <v>0</v>
      </c>
    </row>
    <row r="109" spans="1:16" ht="15.6" x14ac:dyDescent="0.3">
      <c r="A109" s="18" t="s">
        <v>1701</v>
      </c>
      <c r="B109" s="92">
        <v>46126</v>
      </c>
      <c r="C109" s="93">
        <v>46126</v>
      </c>
      <c r="D109" s="94" t="s">
        <v>14</v>
      </c>
      <c r="E109" s="94">
        <v>14</v>
      </c>
      <c r="F109" s="94">
        <v>10</v>
      </c>
      <c r="G109" s="94">
        <v>8500</v>
      </c>
      <c r="H109" s="95">
        <v>7080</v>
      </c>
      <c r="I109" s="96">
        <v>0</v>
      </c>
      <c r="J109" s="97">
        <v>1</v>
      </c>
      <c r="K109" s="96">
        <v>0</v>
      </c>
      <c r="L109" s="96">
        <v>0</v>
      </c>
      <c r="M109" s="256">
        <v>0</v>
      </c>
      <c r="N109" s="104">
        <v>0.7142857142857143</v>
      </c>
      <c r="O109" s="104">
        <v>0.83294117647058818</v>
      </c>
      <c r="P109" s="99">
        <v>0</v>
      </c>
    </row>
    <row r="110" spans="1:16" ht="15.6" x14ac:dyDescent="0.3">
      <c r="A110" s="18" t="s">
        <v>1702</v>
      </c>
      <c r="B110" s="92">
        <v>46126</v>
      </c>
      <c r="C110" s="93">
        <v>46126</v>
      </c>
      <c r="D110" s="94" t="s">
        <v>14</v>
      </c>
      <c r="E110" s="94">
        <v>14</v>
      </c>
      <c r="F110" s="94">
        <v>14</v>
      </c>
      <c r="G110" s="94">
        <v>8500</v>
      </c>
      <c r="H110" s="95">
        <v>11000</v>
      </c>
      <c r="I110" s="96">
        <v>0</v>
      </c>
      <c r="J110" s="97">
        <v>1</v>
      </c>
      <c r="K110" s="96">
        <v>0</v>
      </c>
      <c r="L110" s="96">
        <v>0</v>
      </c>
      <c r="M110" s="256">
        <v>0</v>
      </c>
      <c r="N110" s="104">
        <v>1</v>
      </c>
      <c r="O110" s="104">
        <v>1.2941176470588236</v>
      </c>
      <c r="P110" s="99">
        <v>0</v>
      </c>
    </row>
    <row r="111" spans="1:16" ht="15.6" x14ac:dyDescent="0.3">
      <c r="A111" s="18" t="s">
        <v>1703</v>
      </c>
      <c r="B111" s="92">
        <v>46126</v>
      </c>
      <c r="C111" s="93">
        <v>46126</v>
      </c>
      <c r="D111" s="94" t="s">
        <v>56</v>
      </c>
      <c r="E111" s="94">
        <v>14</v>
      </c>
      <c r="F111" s="94">
        <v>10</v>
      </c>
      <c r="G111" s="94">
        <v>8500</v>
      </c>
      <c r="H111" s="95">
        <v>11000</v>
      </c>
      <c r="I111" s="96">
        <v>0</v>
      </c>
      <c r="J111" s="97">
        <v>1</v>
      </c>
      <c r="K111" s="96">
        <v>0</v>
      </c>
      <c r="L111" s="96">
        <v>0</v>
      </c>
      <c r="M111" s="256">
        <v>0</v>
      </c>
      <c r="N111" s="104">
        <v>0.7142857142857143</v>
      </c>
      <c r="O111" s="104">
        <v>1.2941176470588236</v>
      </c>
      <c r="P111" s="99">
        <v>0</v>
      </c>
    </row>
    <row r="112" spans="1:16" ht="15.6" x14ac:dyDescent="0.3">
      <c r="A112" s="18" t="s">
        <v>1704</v>
      </c>
      <c r="B112" s="92">
        <v>46126</v>
      </c>
      <c r="C112" s="93">
        <v>46126</v>
      </c>
      <c r="D112" s="94" t="s">
        <v>56</v>
      </c>
      <c r="E112" s="94">
        <v>14</v>
      </c>
      <c r="F112" s="94">
        <v>5</v>
      </c>
      <c r="G112" s="94">
        <v>8500</v>
      </c>
      <c r="H112" s="95">
        <v>2098</v>
      </c>
      <c r="I112" s="96">
        <v>0</v>
      </c>
      <c r="J112" s="97">
        <v>1</v>
      </c>
      <c r="K112" s="96">
        <v>0</v>
      </c>
      <c r="L112" s="96">
        <v>0</v>
      </c>
      <c r="M112" s="96">
        <v>0</v>
      </c>
      <c r="N112" s="104">
        <v>0.35714285714285715</v>
      </c>
      <c r="O112" s="104">
        <v>0.24682352941176472</v>
      </c>
      <c r="P112" s="99">
        <v>0</v>
      </c>
    </row>
    <row r="113" spans="1:16" ht="15.6" x14ac:dyDescent="0.3">
      <c r="A113" s="18" t="s">
        <v>1705</v>
      </c>
      <c r="B113" s="92">
        <v>46126</v>
      </c>
      <c r="C113" s="93">
        <v>46126</v>
      </c>
      <c r="D113" s="94" t="s">
        <v>56</v>
      </c>
      <c r="E113" s="94">
        <v>14</v>
      </c>
      <c r="F113" s="94">
        <v>14</v>
      </c>
      <c r="G113" s="94">
        <v>8500</v>
      </c>
      <c r="H113" s="95">
        <v>9000</v>
      </c>
      <c r="I113" s="96">
        <v>0</v>
      </c>
      <c r="J113" s="97">
        <v>1</v>
      </c>
      <c r="K113" s="96">
        <v>0</v>
      </c>
      <c r="L113" s="96">
        <v>0</v>
      </c>
      <c r="M113" s="96">
        <v>0</v>
      </c>
      <c r="N113" s="104">
        <v>1</v>
      </c>
      <c r="O113" s="104">
        <v>1.0588235294117647</v>
      </c>
      <c r="P113" s="99">
        <v>0</v>
      </c>
    </row>
    <row r="114" spans="1:16" ht="15.6" x14ac:dyDescent="0.3">
      <c r="A114" s="18" t="s">
        <v>1706</v>
      </c>
      <c r="B114" s="92">
        <v>46126</v>
      </c>
      <c r="C114" s="93">
        <v>46126</v>
      </c>
      <c r="D114" s="94" t="s">
        <v>46</v>
      </c>
      <c r="E114" s="94">
        <v>3</v>
      </c>
      <c r="F114" s="94">
        <v>2</v>
      </c>
      <c r="G114" s="94">
        <v>927</v>
      </c>
      <c r="H114" s="95">
        <v>400</v>
      </c>
      <c r="I114" s="96">
        <v>0</v>
      </c>
      <c r="J114" s="97">
        <v>0.59583333333333344</v>
      </c>
      <c r="K114" s="96">
        <v>0</v>
      </c>
      <c r="L114" s="96">
        <v>0</v>
      </c>
      <c r="M114" s="256">
        <v>0</v>
      </c>
      <c r="N114" s="104">
        <v>0.66666666666666663</v>
      </c>
      <c r="O114" s="104">
        <v>0.43149946062567424</v>
      </c>
      <c r="P114" s="99">
        <v>0</v>
      </c>
    </row>
    <row r="115" spans="1:16" ht="15.6" x14ac:dyDescent="0.3">
      <c r="A115" s="18" t="s">
        <v>1711</v>
      </c>
      <c r="B115" s="92">
        <v>46127</v>
      </c>
      <c r="C115" s="93">
        <v>46127</v>
      </c>
      <c r="D115" s="94" t="s">
        <v>20</v>
      </c>
      <c r="E115" s="94">
        <v>27</v>
      </c>
      <c r="F115" s="94">
        <v>21</v>
      </c>
      <c r="G115" s="94">
        <v>24950</v>
      </c>
      <c r="H115" s="95">
        <v>12182.2</v>
      </c>
      <c r="I115" s="96">
        <v>0</v>
      </c>
      <c r="J115" s="97">
        <v>1</v>
      </c>
      <c r="K115" s="96">
        <v>0</v>
      </c>
      <c r="L115" s="96">
        <v>0</v>
      </c>
      <c r="M115" s="96">
        <v>0</v>
      </c>
      <c r="N115" s="104">
        <v>0.77777777777777779</v>
      </c>
      <c r="O115" s="104">
        <v>0.48826452905811624</v>
      </c>
      <c r="P115" s="99">
        <v>0</v>
      </c>
    </row>
    <row r="116" spans="1:16" ht="15.6" x14ac:dyDescent="0.3">
      <c r="A116" s="18" t="s">
        <v>1714</v>
      </c>
      <c r="B116" s="92">
        <v>46127</v>
      </c>
      <c r="C116" s="93">
        <v>46127</v>
      </c>
      <c r="D116" s="94" t="s">
        <v>14</v>
      </c>
      <c r="E116" s="94">
        <v>14</v>
      </c>
      <c r="F116" s="94">
        <v>14</v>
      </c>
      <c r="G116" s="94">
        <v>8500</v>
      </c>
      <c r="H116" s="95">
        <v>10000</v>
      </c>
      <c r="I116" s="96">
        <v>0</v>
      </c>
      <c r="J116" s="97">
        <v>1</v>
      </c>
      <c r="K116" s="96">
        <v>0</v>
      </c>
      <c r="L116" s="96">
        <v>0</v>
      </c>
      <c r="M116" s="256">
        <v>0</v>
      </c>
      <c r="N116" s="104">
        <v>1</v>
      </c>
      <c r="O116" s="104">
        <v>1.1764705882352942</v>
      </c>
      <c r="P116" s="99">
        <v>0</v>
      </c>
    </row>
    <row r="117" spans="1:16" ht="15.6" x14ac:dyDescent="0.3">
      <c r="A117" s="18" t="s">
        <v>1715</v>
      </c>
      <c r="B117" s="92">
        <v>46127</v>
      </c>
      <c r="C117" s="93">
        <v>46127</v>
      </c>
      <c r="D117" s="94" t="s">
        <v>104</v>
      </c>
      <c r="E117" s="94">
        <v>14</v>
      </c>
      <c r="F117" s="94">
        <v>18</v>
      </c>
      <c r="G117" s="94">
        <v>10230</v>
      </c>
      <c r="H117" s="95">
        <v>9860</v>
      </c>
      <c r="I117" s="96">
        <v>0</v>
      </c>
      <c r="J117" s="97">
        <v>1</v>
      </c>
      <c r="K117" s="96">
        <v>0</v>
      </c>
      <c r="L117" s="96">
        <v>0</v>
      </c>
      <c r="M117" s="256">
        <v>0</v>
      </c>
      <c r="N117" s="104">
        <v>1.2857142857142858</v>
      </c>
      <c r="O117" s="104">
        <v>0.96383186705767354</v>
      </c>
      <c r="P117" s="99">
        <v>0</v>
      </c>
    </row>
    <row r="118" spans="1:16" ht="15.6" x14ac:dyDescent="0.3">
      <c r="A118" s="18" t="s">
        <v>1716</v>
      </c>
      <c r="B118" s="92">
        <v>46127</v>
      </c>
      <c r="C118" s="93">
        <v>46127</v>
      </c>
      <c r="D118" s="94" t="s">
        <v>46</v>
      </c>
      <c r="E118" s="94">
        <v>3</v>
      </c>
      <c r="F118" s="94">
        <v>3</v>
      </c>
      <c r="G118" s="94">
        <v>927</v>
      </c>
      <c r="H118" s="95">
        <v>600</v>
      </c>
      <c r="I118" s="96">
        <v>0</v>
      </c>
      <c r="J118" s="97">
        <v>1</v>
      </c>
      <c r="K118" s="96">
        <v>0</v>
      </c>
      <c r="L118" s="96">
        <v>0</v>
      </c>
      <c r="M118" s="96">
        <v>0</v>
      </c>
      <c r="N118" s="104">
        <v>1</v>
      </c>
      <c r="O118" s="104">
        <v>0.6472491909385113</v>
      </c>
      <c r="P118" s="99">
        <v>0</v>
      </c>
    </row>
    <row r="119" spans="1:16" ht="15.6" x14ac:dyDescent="0.3">
      <c r="A119" s="18" t="s">
        <v>1717</v>
      </c>
      <c r="B119" s="92">
        <v>46127</v>
      </c>
      <c r="C119" s="93">
        <v>46127</v>
      </c>
      <c r="D119" s="94" t="s">
        <v>28</v>
      </c>
      <c r="E119" s="94">
        <v>14</v>
      </c>
      <c r="F119" s="94">
        <v>6</v>
      </c>
      <c r="G119" s="94">
        <v>9200</v>
      </c>
      <c r="H119" s="95">
        <v>6500</v>
      </c>
      <c r="I119" s="96">
        <v>0</v>
      </c>
      <c r="J119" s="97">
        <v>1</v>
      </c>
      <c r="K119" s="96">
        <v>0</v>
      </c>
      <c r="L119" s="96">
        <v>0</v>
      </c>
      <c r="M119" s="96">
        <v>0</v>
      </c>
      <c r="N119" s="104">
        <v>0.42857142857142855</v>
      </c>
      <c r="O119" s="104">
        <v>0.70652173913043481</v>
      </c>
      <c r="P119" s="99">
        <v>0</v>
      </c>
    </row>
    <row r="120" spans="1:16" ht="15.6" x14ac:dyDescent="0.3">
      <c r="A120" s="18" t="s">
        <v>1718</v>
      </c>
      <c r="B120" s="92">
        <v>46127</v>
      </c>
      <c r="C120" s="93">
        <v>46127</v>
      </c>
      <c r="D120" s="94" t="s">
        <v>56</v>
      </c>
      <c r="E120" s="94">
        <v>14</v>
      </c>
      <c r="F120" s="94">
        <v>10</v>
      </c>
      <c r="G120" s="94">
        <v>8500</v>
      </c>
      <c r="H120" s="95">
        <v>11000</v>
      </c>
      <c r="I120" s="96">
        <v>0</v>
      </c>
      <c r="J120" s="97">
        <v>1</v>
      </c>
      <c r="K120" s="96">
        <v>0</v>
      </c>
      <c r="L120" s="96">
        <v>0</v>
      </c>
      <c r="M120" s="256">
        <v>0</v>
      </c>
      <c r="N120" s="104">
        <v>0.7142857142857143</v>
      </c>
      <c r="O120" s="104">
        <v>1.2941176470588236</v>
      </c>
      <c r="P120" s="99">
        <v>0</v>
      </c>
    </row>
    <row r="121" spans="1:16" ht="15.6" x14ac:dyDescent="0.3">
      <c r="A121" s="18" t="s">
        <v>1719</v>
      </c>
      <c r="B121" s="92">
        <v>46127</v>
      </c>
      <c r="C121" s="93">
        <v>46127</v>
      </c>
      <c r="D121" s="94" t="s">
        <v>104</v>
      </c>
      <c r="E121" s="94">
        <v>14</v>
      </c>
      <c r="F121" s="94">
        <v>14</v>
      </c>
      <c r="G121" s="94">
        <v>10230</v>
      </c>
      <c r="H121" s="95">
        <v>8500</v>
      </c>
      <c r="I121" s="96">
        <v>0</v>
      </c>
      <c r="J121" s="97">
        <v>1</v>
      </c>
      <c r="K121" s="96">
        <v>0</v>
      </c>
      <c r="L121" s="96">
        <v>0</v>
      </c>
      <c r="M121" s="96">
        <v>0</v>
      </c>
      <c r="N121" s="104">
        <v>1</v>
      </c>
      <c r="O121" s="104">
        <v>0.83088954056695996</v>
      </c>
      <c r="P121" s="99">
        <v>0</v>
      </c>
    </row>
    <row r="122" spans="1:16" ht="15.6" x14ac:dyDescent="0.3">
      <c r="A122" s="18" t="s">
        <v>1725</v>
      </c>
      <c r="B122" s="92">
        <v>46127</v>
      </c>
      <c r="C122" s="93">
        <v>46127</v>
      </c>
      <c r="D122" s="94" t="s">
        <v>104</v>
      </c>
      <c r="E122" s="94">
        <v>14</v>
      </c>
      <c r="F122" s="94">
        <v>10</v>
      </c>
      <c r="G122" s="94">
        <v>10230</v>
      </c>
      <c r="H122" s="95">
        <v>11000</v>
      </c>
      <c r="I122" s="96">
        <v>0</v>
      </c>
      <c r="J122" s="97">
        <v>1</v>
      </c>
      <c r="K122" s="96">
        <v>0</v>
      </c>
      <c r="L122" s="96">
        <v>0</v>
      </c>
      <c r="M122" s="256">
        <v>0</v>
      </c>
      <c r="N122" s="104">
        <v>0.7142857142857143</v>
      </c>
      <c r="O122" s="104">
        <v>1.075268817204301</v>
      </c>
      <c r="P122" s="99">
        <v>0</v>
      </c>
    </row>
    <row r="123" spans="1:16" ht="15.6" x14ac:dyDescent="0.3">
      <c r="A123" s="18" t="s">
        <v>1729</v>
      </c>
      <c r="B123" s="92">
        <v>46128</v>
      </c>
      <c r="C123" s="93">
        <v>46128</v>
      </c>
      <c r="D123" s="94" t="s">
        <v>56</v>
      </c>
      <c r="E123" s="94">
        <v>14</v>
      </c>
      <c r="F123" s="94">
        <v>9</v>
      </c>
      <c r="G123" s="94">
        <v>8500</v>
      </c>
      <c r="H123" s="95">
        <v>5000</v>
      </c>
      <c r="I123" s="96">
        <v>0</v>
      </c>
      <c r="J123" s="97">
        <v>1</v>
      </c>
      <c r="K123" s="96">
        <v>0</v>
      </c>
      <c r="L123" s="96">
        <v>0</v>
      </c>
      <c r="M123" s="96">
        <v>0</v>
      </c>
      <c r="N123" s="104">
        <v>0.6428571428571429</v>
      </c>
      <c r="O123" s="104">
        <v>0.58823529411764708</v>
      </c>
      <c r="P123" s="99">
        <v>0</v>
      </c>
    </row>
    <row r="124" spans="1:16" ht="15.6" x14ac:dyDescent="0.3">
      <c r="A124" s="18" t="s">
        <v>1730</v>
      </c>
      <c r="B124" s="92">
        <v>46128</v>
      </c>
      <c r="C124" s="93">
        <v>46128</v>
      </c>
      <c r="D124" s="94" t="s">
        <v>56</v>
      </c>
      <c r="E124" s="94">
        <v>14</v>
      </c>
      <c r="F124" s="94">
        <v>9</v>
      </c>
      <c r="G124" s="94">
        <v>8500</v>
      </c>
      <c r="H124" s="95">
        <v>7137</v>
      </c>
      <c r="I124" s="96">
        <v>0</v>
      </c>
      <c r="J124" s="97">
        <v>1</v>
      </c>
      <c r="K124" s="96">
        <v>0</v>
      </c>
      <c r="L124" s="96">
        <v>0</v>
      </c>
      <c r="M124" s="96">
        <v>0</v>
      </c>
      <c r="N124" s="104">
        <v>0.6428571428571429</v>
      </c>
      <c r="O124" s="104">
        <v>0.83964705882352941</v>
      </c>
      <c r="P124" s="99">
        <v>0</v>
      </c>
    </row>
    <row r="125" spans="1:16" ht="15.6" x14ac:dyDescent="0.3">
      <c r="A125" s="18" t="s">
        <v>1731</v>
      </c>
      <c r="B125" s="92">
        <v>46128</v>
      </c>
      <c r="C125" s="93">
        <v>46128</v>
      </c>
      <c r="D125" s="94" t="s">
        <v>14</v>
      </c>
      <c r="E125" s="94">
        <v>14</v>
      </c>
      <c r="F125" s="94">
        <v>9</v>
      </c>
      <c r="G125" s="94">
        <v>8500</v>
      </c>
      <c r="H125" s="95">
        <v>8815</v>
      </c>
      <c r="I125" s="96">
        <v>0</v>
      </c>
      <c r="J125" s="97">
        <v>1</v>
      </c>
      <c r="K125" s="96">
        <v>0</v>
      </c>
      <c r="L125" s="96">
        <v>0</v>
      </c>
      <c r="M125" s="96">
        <v>0</v>
      </c>
      <c r="N125" s="104">
        <v>0.6428571428571429</v>
      </c>
      <c r="O125" s="104">
        <v>1.0370588235294118</v>
      </c>
      <c r="P125" s="99">
        <v>0</v>
      </c>
    </row>
    <row r="126" spans="1:16" ht="15.6" x14ac:dyDescent="0.3">
      <c r="A126" s="18" t="s">
        <v>1732</v>
      </c>
      <c r="B126" s="92">
        <v>46128</v>
      </c>
      <c r="C126" s="93">
        <v>46128</v>
      </c>
      <c r="D126" s="94" t="s">
        <v>20</v>
      </c>
      <c r="E126" s="94">
        <v>27</v>
      </c>
      <c r="F126" s="94">
        <v>25</v>
      </c>
      <c r="G126" s="94">
        <v>24950</v>
      </c>
      <c r="H126" s="95">
        <v>20300</v>
      </c>
      <c r="I126" s="96">
        <v>0</v>
      </c>
      <c r="J126" s="97">
        <v>1</v>
      </c>
      <c r="K126" s="96">
        <v>0</v>
      </c>
      <c r="L126" s="96">
        <v>0</v>
      </c>
      <c r="M126" s="256">
        <v>0</v>
      </c>
      <c r="N126" s="104">
        <v>0.92592592592592593</v>
      </c>
      <c r="O126" s="104">
        <v>0.81362725450901807</v>
      </c>
      <c r="P126" s="99">
        <v>0</v>
      </c>
    </row>
    <row r="127" spans="1:16" ht="15.6" x14ac:dyDescent="0.3">
      <c r="A127" s="18" t="s">
        <v>1733</v>
      </c>
      <c r="B127" s="92">
        <v>46128</v>
      </c>
      <c r="C127" s="93">
        <v>46128</v>
      </c>
      <c r="D127" s="94" t="s">
        <v>104</v>
      </c>
      <c r="E127" s="94">
        <v>14</v>
      </c>
      <c r="F127" s="94">
        <v>16</v>
      </c>
      <c r="G127" s="94">
        <v>10230</v>
      </c>
      <c r="H127" s="95">
        <v>10000</v>
      </c>
      <c r="I127" s="96">
        <v>0</v>
      </c>
      <c r="J127" s="97">
        <v>1</v>
      </c>
      <c r="K127" s="96">
        <v>0</v>
      </c>
      <c r="L127" s="96">
        <v>0</v>
      </c>
      <c r="M127" s="96">
        <v>0</v>
      </c>
      <c r="N127" s="104">
        <v>1.1428571428571428</v>
      </c>
      <c r="O127" s="104">
        <v>0.97751710654936463</v>
      </c>
      <c r="P127" s="99">
        <v>0</v>
      </c>
    </row>
    <row r="128" spans="1:16" ht="15.6" x14ac:dyDescent="0.3">
      <c r="A128" s="18" t="s">
        <v>1734</v>
      </c>
      <c r="B128" s="92">
        <v>46128</v>
      </c>
      <c r="C128" s="93">
        <v>46128</v>
      </c>
      <c r="D128" s="94" t="s">
        <v>20</v>
      </c>
      <c r="E128" s="94">
        <v>27</v>
      </c>
      <c r="F128" s="94">
        <v>11</v>
      </c>
      <c r="G128" s="94">
        <v>24950</v>
      </c>
      <c r="H128" s="95">
        <v>3700</v>
      </c>
      <c r="I128" s="96">
        <v>0</v>
      </c>
      <c r="J128" s="97">
        <v>1</v>
      </c>
      <c r="K128" s="96">
        <v>0</v>
      </c>
      <c r="L128" s="96">
        <v>0</v>
      </c>
      <c r="M128" s="256">
        <v>0</v>
      </c>
      <c r="N128" s="104">
        <v>0.40740740740740738</v>
      </c>
      <c r="O128" s="104">
        <v>0.14829659318637275</v>
      </c>
      <c r="P128" s="99">
        <v>0</v>
      </c>
    </row>
    <row r="129" spans="1:16" ht="15.6" x14ac:dyDescent="0.3">
      <c r="A129" s="18" t="s">
        <v>1735</v>
      </c>
      <c r="B129" s="92">
        <v>46128</v>
      </c>
      <c r="C129" s="93">
        <v>46128</v>
      </c>
      <c r="D129" s="94" t="s">
        <v>56</v>
      </c>
      <c r="E129" s="94">
        <v>14</v>
      </c>
      <c r="F129" s="94">
        <v>10</v>
      </c>
      <c r="G129" s="94">
        <v>8500</v>
      </c>
      <c r="H129" s="95">
        <v>1000</v>
      </c>
      <c r="I129" s="96">
        <v>0</v>
      </c>
      <c r="J129" s="97">
        <v>1</v>
      </c>
      <c r="K129" s="96">
        <v>0</v>
      </c>
      <c r="L129" s="96">
        <v>0</v>
      </c>
      <c r="M129" s="256">
        <v>0</v>
      </c>
      <c r="N129" s="104">
        <v>0.7142857142857143</v>
      </c>
      <c r="O129" s="104">
        <v>0.11764705882352941</v>
      </c>
      <c r="P129" s="99">
        <v>0</v>
      </c>
    </row>
    <row r="130" spans="1:16" ht="15.6" x14ac:dyDescent="0.3">
      <c r="A130" s="18" t="s">
        <v>1736</v>
      </c>
      <c r="B130" s="92">
        <v>46128</v>
      </c>
      <c r="C130" s="93">
        <v>46128</v>
      </c>
      <c r="D130" s="94" t="s">
        <v>56</v>
      </c>
      <c r="E130" s="94">
        <v>14</v>
      </c>
      <c r="F130" s="94">
        <v>11</v>
      </c>
      <c r="G130" s="94">
        <v>8500</v>
      </c>
      <c r="H130" s="95">
        <v>1274</v>
      </c>
      <c r="I130" s="96">
        <v>0</v>
      </c>
      <c r="J130" s="97">
        <v>1</v>
      </c>
      <c r="K130" s="96">
        <v>0</v>
      </c>
      <c r="L130" s="96">
        <v>0</v>
      </c>
      <c r="M130" s="256">
        <v>0</v>
      </c>
      <c r="N130" s="104">
        <v>0.7857142857142857</v>
      </c>
      <c r="O130" s="104">
        <v>0.14988235294117647</v>
      </c>
      <c r="P130" s="99">
        <v>0</v>
      </c>
    </row>
    <row r="131" spans="1:16" ht="15.6" x14ac:dyDescent="0.3">
      <c r="A131" s="18" t="s">
        <v>1737</v>
      </c>
      <c r="B131" s="92">
        <v>46128</v>
      </c>
      <c r="C131" s="93">
        <v>46128</v>
      </c>
      <c r="D131" s="94" t="s">
        <v>28</v>
      </c>
      <c r="E131" s="94">
        <v>14</v>
      </c>
      <c r="F131" s="94">
        <v>7</v>
      </c>
      <c r="G131" s="94">
        <v>9200</v>
      </c>
      <c r="H131" s="95">
        <v>6241</v>
      </c>
      <c r="I131" s="96">
        <v>0</v>
      </c>
      <c r="J131" s="97">
        <v>1</v>
      </c>
      <c r="K131" s="96">
        <v>0</v>
      </c>
      <c r="L131" s="96">
        <v>0</v>
      </c>
      <c r="M131" s="256">
        <v>0</v>
      </c>
      <c r="N131" s="104">
        <v>0.5</v>
      </c>
      <c r="O131" s="104">
        <v>0.67836956521739133</v>
      </c>
      <c r="P131" s="99">
        <v>0</v>
      </c>
    </row>
    <row r="132" spans="1:16" ht="15.6" x14ac:dyDescent="0.3">
      <c r="A132" s="18" t="s">
        <v>1738</v>
      </c>
      <c r="B132" s="92">
        <v>46128</v>
      </c>
      <c r="C132" s="93">
        <v>46128</v>
      </c>
      <c r="D132" s="94" t="s">
        <v>28</v>
      </c>
      <c r="E132" s="94">
        <v>14</v>
      </c>
      <c r="F132" s="94">
        <v>10</v>
      </c>
      <c r="G132" s="94">
        <v>9200</v>
      </c>
      <c r="H132" s="95">
        <v>8500</v>
      </c>
      <c r="I132" s="96">
        <v>0</v>
      </c>
      <c r="J132" s="97">
        <v>1</v>
      </c>
      <c r="K132" s="96">
        <v>0</v>
      </c>
      <c r="L132" s="96">
        <v>0</v>
      </c>
      <c r="M132" s="256">
        <v>0</v>
      </c>
      <c r="N132" s="104">
        <v>0.7142857142857143</v>
      </c>
      <c r="O132" s="104">
        <v>0.92391304347826086</v>
      </c>
      <c r="P132" s="99">
        <v>0</v>
      </c>
    </row>
    <row r="133" spans="1:16" ht="15.6" x14ac:dyDescent="0.3">
      <c r="A133" s="18" t="s">
        <v>1739</v>
      </c>
      <c r="B133" s="92">
        <v>46128</v>
      </c>
      <c r="C133" s="93">
        <v>46128</v>
      </c>
      <c r="D133" s="94" t="s">
        <v>104</v>
      </c>
      <c r="E133" s="94">
        <v>14</v>
      </c>
      <c r="F133" s="94">
        <v>14</v>
      </c>
      <c r="G133" s="94">
        <v>10230</v>
      </c>
      <c r="H133" s="95">
        <v>4500</v>
      </c>
      <c r="I133" s="96">
        <v>0</v>
      </c>
      <c r="J133" s="97">
        <v>1</v>
      </c>
      <c r="K133" s="96">
        <v>0</v>
      </c>
      <c r="L133" s="96">
        <v>0</v>
      </c>
      <c r="M133" s="256">
        <v>0</v>
      </c>
      <c r="N133" s="104">
        <v>1</v>
      </c>
      <c r="O133" s="104">
        <v>0.43988269794721407</v>
      </c>
      <c r="P133" s="99">
        <v>0</v>
      </c>
    </row>
    <row r="134" spans="1:16" ht="15.6" x14ac:dyDescent="0.3">
      <c r="A134" s="18" t="s">
        <v>1742</v>
      </c>
      <c r="B134" s="92">
        <v>46129</v>
      </c>
      <c r="C134" s="93">
        <v>46129</v>
      </c>
      <c r="D134" s="94" t="s">
        <v>56</v>
      </c>
      <c r="E134" s="94">
        <v>14</v>
      </c>
      <c r="F134" s="94">
        <v>7</v>
      </c>
      <c r="G134" s="94">
        <v>8500</v>
      </c>
      <c r="H134" s="95">
        <v>4500</v>
      </c>
      <c r="I134" s="96">
        <v>0</v>
      </c>
      <c r="J134" s="97">
        <v>1</v>
      </c>
      <c r="K134" s="96">
        <v>0</v>
      </c>
      <c r="L134" s="96">
        <v>0</v>
      </c>
      <c r="M134" s="256">
        <v>0</v>
      </c>
      <c r="N134" s="104">
        <v>0.5</v>
      </c>
      <c r="O134" s="104">
        <v>0.52941176470588236</v>
      </c>
      <c r="P134" s="99">
        <v>0</v>
      </c>
    </row>
    <row r="135" spans="1:16" ht="15.6" x14ac:dyDescent="0.3">
      <c r="A135" s="18" t="s">
        <v>1743</v>
      </c>
      <c r="B135" s="92">
        <v>46129</v>
      </c>
      <c r="C135" s="93">
        <v>46129</v>
      </c>
      <c r="D135" s="94" t="s">
        <v>104</v>
      </c>
      <c r="E135" s="94">
        <v>14</v>
      </c>
      <c r="F135" s="94">
        <v>16</v>
      </c>
      <c r="G135" s="94">
        <v>10230</v>
      </c>
      <c r="H135" s="95">
        <v>8700</v>
      </c>
      <c r="I135" s="96">
        <v>0</v>
      </c>
      <c r="J135" s="97">
        <v>1</v>
      </c>
      <c r="K135" s="96">
        <v>0</v>
      </c>
      <c r="L135" s="96">
        <v>0</v>
      </c>
      <c r="M135" s="256">
        <v>0</v>
      </c>
      <c r="N135" s="104">
        <v>1.1428571428571428</v>
      </c>
      <c r="O135" s="104">
        <v>0.85043988269794724</v>
      </c>
      <c r="P135" s="99">
        <v>0</v>
      </c>
    </row>
    <row r="136" spans="1:16" ht="15.6" x14ac:dyDescent="0.3">
      <c r="A136" s="18" t="s">
        <v>1745</v>
      </c>
      <c r="B136" s="92">
        <v>46129</v>
      </c>
      <c r="C136" s="93">
        <v>46129</v>
      </c>
      <c r="D136" s="94" t="s">
        <v>28</v>
      </c>
      <c r="E136" s="94">
        <v>14</v>
      </c>
      <c r="F136" s="94">
        <v>7</v>
      </c>
      <c r="G136" s="94">
        <v>9200</v>
      </c>
      <c r="H136" s="95">
        <v>6214</v>
      </c>
      <c r="I136" s="96">
        <v>0</v>
      </c>
      <c r="J136" s="97">
        <v>1</v>
      </c>
      <c r="K136" s="96">
        <v>0</v>
      </c>
      <c r="L136" s="96">
        <v>0</v>
      </c>
      <c r="M136" s="256">
        <v>0</v>
      </c>
      <c r="N136" s="104">
        <v>0.5</v>
      </c>
      <c r="O136" s="104">
        <v>0.67543478260869561</v>
      </c>
      <c r="P136" s="99">
        <v>0</v>
      </c>
    </row>
    <row r="137" spans="1:16" ht="15.6" x14ac:dyDescent="0.3">
      <c r="A137" s="18" t="s">
        <v>1746</v>
      </c>
      <c r="B137" s="92">
        <v>46129</v>
      </c>
      <c r="C137" s="93">
        <v>46129</v>
      </c>
      <c r="D137" s="94" t="s">
        <v>28</v>
      </c>
      <c r="E137" s="94">
        <v>14</v>
      </c>
      <c r="F137" s="94">
        <v>12</v>
      </c>
      <c r="G137" s="94">
        <v>9200</v>
      </c>
      <c r="H137" s="95">
        <v>7700</v>
      </c>
      <c r="I137" s="96">
        <v>0</v>
      </c>
      <c r="J137" s="97">
        <v>1</v>
      </c>
      <c r="K137" s="96">
        <v>0</v>
      </c>
      <c r="L137" s="96">
        <v>0</v>
      </c>
      <c r="M137" s="256">
        <v>0</v>
      </c>
      <c r="N137" s="104">
        <v>0.8571428571428571</v>
      </c>
      <c r="O137" s="104">
        <v>0.83695652173913049</v>
      </c>
      <c r="P137" s="99">
        <v>0</v>
      </c>
    </row>
    <row r="138" spans="1:16" ht="15.6" x14ac:dyDescent="0.3">
      <c r="A138" s="18" t="s">
        <v>1747</v>
      </c>
      <c r="B138" s="92">
        <v>46129</v>
      </c>
      <c r="C138" s="93">
        <v>46129</v>
      </c>
      <c r="D138" s="94" t="s">
        <v>14</v>
      </c>
      <c r="E138" s="94">
        <v>14</v>
      </c>
      <c r="F138" s="94">
        <v>14</v>
      </c>
      <c r="G138" s="94">
        <v>8500</v>
      </c>
      <c r="H138" s="95">
        <v>10230</v>
      </c>
      <c r="I138" s="96">
        <v>0</v>
      </c>
      <c r="J138" s="97">
        <v>1</v>
      </c>
      <c r="K138" s="96">
        <v>0</v>
      </c>
      <c r="L138" s="96">
        <v>0</v>
      </c>
      <c r="M138" s="256">
        <v>0</v>
      </c>
      <c r="N138" s="104">
        <v>1</v>
      </c>
      <c r="O138" s="104">
        <v>1.203529411764706</v>
      </c>
      <c r="P138" s="99">
        <v>0</v>
      </c>
    </row>
    <row r="139" spans="1:16" ht="15.6" x14ac:dyDescent="0.3">
      <c r="A139" s="18" t="s">
        <v>1748</v>
      </c>
      <c r="B139" s="92">
        <v>46129</v>
      </c>
      <c r="C139" s="93">
        <v>46129</v>
      </c>
      <c r="D139" s="94" t="s">
        <v>14</v>
      </c>
      <c r="E139" s="94">
        <v>14</v>
      </c>
      <c r="F139" s="94">
        <v>7</v>
      </c>
      <c r="G139" s="94">
        <v>8500</v>
      </c>
      <c r="H139" s="95">
        <v>3793</v>
      </c>
      <c r="I139" s="96">
        <v>0</v>
      </c>
      <c r="J139" s="97">
        <v>1</v>
      </c>
      <c r="K139" s="96">
        <v>0</v>
      </c>
      <c r="L139" s="96">
        <v>0</v>
      </c>
      <c r="M139" s="256">
        <v>0</v>
      </c>
      <c r="N139" s="104">
        <v>0.5</v>
      </c>
      <c r="O139" s="104">
        <v>0.44623529411764706</v>
      </c>
      <c r="P139" s="99">
        <v>0</v>
      </c>
    </row>
    <row r="140" spans="1:16" ht="15.6" x14ac:dyDescent="0.3">
      <c r="A140" s="18" t="s">
        <v>1749</v>
      </c>
      <c r="B140" s="92">
        <v>46129</v>
      </c>
      <c r="C140" s="93">
        <v>46129</v>
      </c>
      <c r="D140" s="94" t="s">
        <v>20</v>
      </c>
      <c r="E140" s="94">
        <v>27</v>
      </c>
      <c r="F140" s="94">
        <v>20</v>
      </c>
      <c r="G140" s="94">
        <v>24950</v>
      </c>
      <c r="H140" s="95">
        <v>20000</v>
      </c>
      <c r="I140" s="96">
        <v>0</v>
      </c>
      <c r="J140" s="97">
        <v>1</v>
      </c>
      <c r="K140" s="96">
        <v>0</v>
      </c>
      <c r="L140" s="96">
        <v>0</v>
      </c>
      <c r="M140" s="256">
        <v>0</v>
      </c>
      <c r="N140" s="104">
        <v>0.7407407407407407</v>
      </c>
      <c r="O140" s="104">
        <v>0.80160320641282568</v>
      </c>
      <c r="P140" s="99">
        <v>0</v>
      </c>
    </row>
    <row r="141" spans="1:16" ht="15.6" x14ac:dyDescent="0.3">
      <c r="A141" s="18" t="s">
        <v>1752</v>
      </c>
      <c r="B141" s="92">
        <v>46130</v>
      </c>
      <c r="C141" s="93">
        <v>46130</v>
      </c>
      <c r="D141" s="94" t="s">
        <v>20</v>
      </c>
      <c r="E141" s="94">
        <v>27</v>
      </c>
      <c r="F141" s="94">
        <v>23</v>
      </c>
      <c r="G141" s="94">
        <v>24950</v>
      </c>
      <c r="H141" s="95">
        <v>19700</v>
      </c>
      <c r="I141" s="96">
        <v>0</v>
      </c>
      <c r="J141" s="97">
        <v>1</v>
      </c>
      <c r="K141" s="96">
        <v>0</v>
      </c>
      <c r="L141" s="96">
        <v>0</v>
      </c>
      <c r="M141" s="256">
        <v>0</v>
      </c>
      <c r="N141" s="104">
        <v>0.85185185185185186</v>
      </c>
      <c r="O141" s="104">
        <v>0.78957915831663328</v>
      </c>
      <c r="P141" s="99">
        <v>0</v>
      </c>
    </row>
    <row r="142" spans="1:16" ht="15.6" x14ac:dyDescent="0.3">
      <c r="A142" s="18" t="s">
        <v>1753</v>
      </c>
      <c r="B142" s="92">
        <v>46130</v>
      </c>
      <c r="C142" s="93">
        <v>46130</v>
      </c>
      <c r="D142" s="94" t="s">
        <v>56</v>
      </c>
      <c r="E142" s="94">
        <v>14</v>
      </c>
      <c r="F142" s="94">
        <v>14</v>
      </c>
      <c r="G142" s="94">
        <v>8500</v>
      </c>
      <c r="H142" s="95">
        <v>8500</v>
      </c>
      <c r="I142" s="96">
        <v>0</v>
      </c>
      <c r="J142" s="97">
        <v>1</v>
      </c>
      <c r="K142" s="96">
        <v>0</v>
      </c>
      <c r="L142" s="96">
        <v>0</v>
      </c>
      <c r="M142" s="256">
        <v>0</v>
      </c>
      <c r="N142" s="104">
        <v>1</v>
      </c>
      <c r="O142" s="104">
        <v>1</v>
      </c>
      <c r="P142" s="99">
        <v>0</v>
      </c>
    </row>
    <row r="143" spans="1:16" ht="15.6" x14ac:dyDescent="0.3">
      <c r="A143" s="18" t="s">
        <v>1754</v>
      </c>
      <c r="B143" s="92">
        <v>46130</v>
      </c>
      <c r="C143" s="93">
        <v>46130</v>
      </c>
      <c r="D143" s="94" t="s">
        <v>56</v>
      </c>
      <c r="E143" s="94">
        <v>14</v>
      </c>
      <c r="F143" s="94">
        <v>10</v>
      </c>
      <c r="G143" s="94">
        <v>8500</v>
      </c>
      <c r="H143" s="95">
        <v>8212</v>
      </c>
      <c r="I143" s="96">
        <v>0</v>
      </c>
      <c r="J143" s="97">
        <v>1</v>
      </c>
      <c r="K143" s="96">
        <v>0</v>
      </c>
      <c r="L143" s="96">
        <v>0</v>
      </c>
      <c r="M143" s="96">
        <v>0</v>
      </c>
      <c r="N143" s="104">
        <v>0.7142857142857143</v>
      </c>
      <c r="O143" s="104">
        <v>0.96611764705882353</v>
      </c>
      <c r="P143" s="99">
        <v>0</v>
      </c>
    </row>
    <row r="144" spans="1:16" ht="15.6" x14ac:dyDescent="0.3">
      <c r="A144" s="18" t="s">
        <v>1755</v>
      </c>
      <c r="B144" s="92">
        <v>46130</v>
      </c>
      <c r="C144" s="93">
        <v>46130</v>
      </c>
      <c r="D144" s="94" t="s">
        <v>28</v>
      </c>
      <c r="E144" s="94">
        <v>14</v>
      </c>
      <c r="F144" s="94">
        <v>10</v>
      </c>
      <c r="G144" s="94">
        <v>9200</v>
      </c>
      <c r="H144" s="95">
        <v>8000</v>
      </c>
      <c r="I144" s="96">
        <v>0</v>
      </c>
      <c r="J144" s="97">
        <v>1</v>
      </c>
      <c r="K144" s="96">
        <v>0</v>
      </c>
      <c r="L144" s="96">
        <v>0</v>
      </c>
      <c r="M144" s="256">
        <v>0</v>
      </c>
      <c r="N144" s="104">
        <v>0.7142857142857143</v>
      </c>
      <c r="O144" s="104">
        <v>0.86956521739130432</v>
      </c>
      <c r="P144" s="99">
        <v>0</v>
      </c>
    </row>
    <row r="145" spans="1:16" ht="15.6" x14ac:dyDescent="0.3">
      <c r="A145" s="18" t="s">
        <v>1756</v>
      </c>
      <c r="B145" s="92">
        <v>46130</v>
      </c>
      <c r="C145" s="93">
        <v>46130</v>
      </c>
      <c r="D145" s="94" t="s">
        <v>14</v>
      </c>
      <c r="E145" s="94">
        <v>14</v>
      </c>
      <c r="F145" s="94">
        <v>14</v>
      </c>
      <c r="G145" s="94">
        <v>8500</v>
      </c>
      <c r="H145" s="95">
        <v>8620</v>
      </c>
      <c r="I145" s="96">
        <v>0</v>
      </c>
      <c r="J145" s="97">
        <v>1</v>
      </c>
      <c r="K145" s="96">
        <v>0</v>
      </c>
      <c r="L145" s="96">
        <v>0</v>
      </c>
      <c r="M145" s="256">
        <v>0</v>
      </c>
      <c r="N145" s="104">
        <v>1</v>
      </c>
      <c r="O145" s="104">
        <v>1.0141176470588236</v>
      </c>
      <c r="P145" s="99">
        <v>0</v>
      </c>
    </row>
    <row r="146" spans="1:16" ht="15.6" x14ac:dyDescent="0.3">
      <c r="A146" s="18" t="s">
        <v>1758</v>
      </c>
      <c r="B146" s="92">
        <v>46132</v>
      </c>
      <c r="C146" s="93">
        <v>46132</v>
      </c>
      <c r="D146" s="94" t="s">
        <v>14</v>
      </c>
      <c r="E146" s="94">
        <v>14</v>
      </c>
      <c r="F146" s="94">
        <v>16</v>
      </c>
      <c r="G146" s="94">
        <v>8500</v>
      </c>
      <c r="H146" s="95">
        <v>12809</v>
      </c>
      <c r="I146" s="96">
        <v>0</v>
      </c>
      <c r="J146" s="97">
        <v>1</v>
      </c>
      <c r="K146" s="96">
        <v>0</v>
      </c>
      <c r="L146" s="96">
        <v>0</v>
      </c>
      <c r="M146" s="256">
        <v>0</v>
      </c>
      <c r="N146" s="104">
        <v>1.1428571428571428</v>
      </c>
      <c r="O146" s="104">
        <v>1.5069411764705882</v>
      </c>
      <c r="P146" s="99">
        <v>0</v>
      </c>
    </row>
    <row r="147" spans="1:16" ht="15.6" x14ac:dyDescent="0.3">
      <c r="A147" s="18" t="s">
        <v>1760</v>
      </c>
      <c r="B147" s="92">
        <v>46132</v>
      </c>
      <c r="C147" s="93">
        <v>46132</v>
      </c>
      <c r="D147" s="94" t="s">
        <v>14</v>
      </c>
      <c r="E147" s="94">
        <v>14</v>
      </c>
      <c r="F147" s="94">
        <v>9</v>
      </c>
      <c r="G147" s="94">
        <v>8500</v>
      </c>
      <c r="H147" s="95">
        <v>4200</v>
      </c>
      <c r="I147" s="96">
        <v>0</v>
      </c>
      <c r="J147" s="97">
        <v>1</v>
      </c>
      <c r="K147" s="96">
        <v>0</v>
      </c>
      <c r="L147" s="96">
        <v>0</v>
      </c>
      <c r="M147" s="256">
        <v>0</v>
      </c>
      <c r="N147" s="104">
        <v>0.6428571428571429</v>
      </c>
      <c r="O147" s="104">
        <v>0.49411764705882355</v>
      </c>
      <c r="P147" s="99">
        <v>0</v>
      </c>
    </row>
    <row r="148" spans="1:16" ht="15.6" x14ac:dyDescent="0.3">
      <c r="A148" s="18" t="s">
        <v>1761</v>
      </c>
      <c r="B148" s="92">
        <v>46132</v>
      </c>
      <c r="C148" s="93">
        <v>46132</v>
      </c>
      <c r="D148" s="94" t="s">
        <v>46</v>
      </c>
      <c r="E148" s="94">
        <v>3</v>
      </c>
      <c r="F148" s="94">
        <v>1</v>
      </c>
      <c r="G148" s="94">
        <v>927</v>
      </c>
      <c r="H148" s="95">
        <v>120</v>
      </c>
      <c r="I148" s="96">
        <v>0</v>
      </c>
      <c r="J148" s="97">
        <v>1</v>
      </c>
      <c r="K148" s="96">
        <v>0</v>
      </c>
      <c r="L148" s="96">
        <v>0</v>
      </c>
      <c r="M148" s="256">
        <v>0</v>
      </c>
      <c r="N148" s="104">
        <v>0.33333333333333331</v>
      </c>
      <c r="O148" s="104">
        <v>0.12944983818770225</v>
      </c>
      <c r="P148" s="99">
        <v>0</v>
      </c>
    </row>
    <row r="149" spans="1:16" ht="15.6" x14ac:dyDescent="0.3">
      <c r="A149" s="18" t="s">
        <v>1762</v>
      </c>
      <c r="B149" s="92">
        <v>46132</v>
      </c>
      <c r="C149" s="93">
        <v>46132</v>
      </c>
      <c r="D149" s="94" t="s">
        <v>104</v>
      </c>
      <c r="E149" s="94">
        <v>14</v>
      </c>
      <c r="F149" s="94">
        <v>17</v>
      </c>
      <c r="G149" s="94">
        <v>10230</v>
      </c>
      <c r="H149" s="95">
        <v>13300</v>
      </c>
      <c r="I149" s="96">
        <v>0</v>
      </c>
      <c r="J149" s="97">
        <v>1</v>
      </c>
      <c r="K149" s="96">
        <v>0</v>
      </c>
      <c r="L149" s="96">
        <v>0</v>
      </c>
      <c r="M149" s="256">
        <v>0</v>
      </c>
      <c r="N149" s="104">
        <v>1.2142857142857142</v>
      </c>
      <c r="O149" s="104">
        <v>1.3000977517106549</v>
      </c>
      <c r="P149" s="99">
        <v>0</v>
      </c>
    </row>
    <row r="150" spans="1:16" ht="15.6" x14ac:dyDescent="0.3">
      <c r="A150" s="18" t="s">
        <v>1763</v>
      </c>
      <c r="B150" s="92">
        <v>46132</v>
      </c>
      <c r="C150" s="93">
        <v>46132</v>
      </c>
      <c r="D150" s="94" t="s">
        <v>104</v>
      </c>
      <c r="E150" s="94">
        <v>14</v>
      </c>
      <c r="F150" s="94">
        <v>15</v>
      </c>
      <c r="G150" s="94">
        <v>10230</v>
      </c>
      <c r="H150" s="95">
        <v>7626</v>
      </c>
      <c r="I150" s="96">
        <v>0</v>
      </c>
      <c r="J150" s="97">
        <v>1</v>
      </c>
      <c r="K150" s="96">
        <v>0</v>
      </c>
      <c r="L150" s="96">
        <v>0</v>
      </c>
      <c r="M150" s="256">
        <v>0</v>
      </c>
      <c r="N150" s="104">
        <v>1.0714285714285714</v>
      </c>
      <c r="O150" s="104">
        <v>0.74545454545454548</v>
      </c>
      <c r="P150" s="99">
        <v>0</v>
      </c>
    </row>
    <row r="151" spans="1:16" ht="15.6" x14ac:dyDescent="0.3">
      <c r="A151" s="18" t="s">
        <v>1764</v>
      </c>
      <c r="B151" s="92">
        <v>46132</v>
      </c>
      <c r="C151" s="93">
        <v>46132</v>
      </c>
      <c r="D151" s="94" t="s">
        <v>56</v>
      </c>
      <c r="E151" s="94">
        <v>14</v>
      </c>
      <c r="F151" s="94">
        <v>10</v>
      </c>
      <c r="G151" s="94">
        <v>8500</v>
      </c>
      <c r="H151" s="95">
        <v>8000</v>
      </c>
      <c r="I151" s="96">
        <v>0</v>
      </c>
      <c r="J151" s="97">
        <v>1</v>
      </c>
      <c r="K151" s="96">
        <v>0</v>
      </c>
      <c r="L151" s="96">
        <v>0</v>
      </c>
      <c r="M151" s="256">
        <v>0</v>
      </c>
      <c r="N151" s="104">
        <v>0.7142857142857143</v>
      </c>
      <c r="O151" s="104">
        <v>0.94117647058823528</v>
      </c>
      <c r="P151" s="99">
        <v>0</v>
      </c>
    </row>
    <row r="152" spans="1:16" ht="15.6" x14ac:dyDescent="0.3">
      <c r="A152" s="18" t="s">
        <v>1765</v>
      </c>
      <c r="B152" s="92">
        <v>46132</v>
      </c>
      <c r="C152" s="93">
        <v>46132</v>
      </c>
      <c r="D152" s="94" t="s">
        <v>56</v>
      </c>
      <c r="E152" s="94">
        <v>14</v>
      </c>
      <c r="F152" s="94">
        <v>4</v>
      </c>
      <c r="G152" s="94">
        <v>8500</v>
      </c>
      <c r="H152" s="95">
        <v>3620</v>
      </c>
      <c r="I152" s="96">
        <v>0</v>
      </c>
      <c r="J152" s="97">
        <v>1</v>
      </c>
      <c r="K152" s="96">
        <v>0</v>
      </c>
      <c r="L152" s="96">
        <v>0</v>
      </c>
      <c r="M152" s="256">
        <v>0</v>
      </c>
      <c r="N152" s="104">
        <v>0.2857142857142857</v>
      </c>
      <c r="O152" s="104">
        <v>0.42588235294117649</v>
      </c>
      <c r="P152" s="99">
        <v>0</v>
      </c>
    </row>
    <row r="153" spans="1:16" ht="15.6" x14ac:dyDescent="0.3">
      <c r="A153" s="18" t="s">
        <v>1766</v>
      </c>
      <c r="B153" s="92">
        <v>46132</v>
      </c>
      <c r="C153" s="93">
        <v>46132</v>
      </c>
      <c r="D153" s="94" t="s">
        <v>20</v>
      </c>
      <c r="E153" s="94">
        <v>27</v>
      </c>
      <c r="F153" s="94">
        <v>27</v>
      </c>
      <c r="G153" s="94">
        <v>24950</v>
      </c>
      <c r="H153" s="95">
        <v>606</v>
      </c>
      <c r="I153" s="96">
        <v>0</v>
      </c>
      <c r="J153" s="97">
        <v>1</v>
      </c>
      <c r="K153" s="96">
        <v>0</v>
      </c>
      <c r="L153" s="96">
        <v>0</v>
      </c>
      <c r="M153" s="256">
        <v>0</v>
      </c>
      <c r="N153" s="104">
        <v>1</v>
      </c>
      <c r="O153" s="104">
        <v>2.4288577154308617E-2</v>
      </c>
      <c r="P153" s="99">
        <v>0</v>
      </c>
    </row>
    <row r="154" spans="1:16" ht="15.6" x14ac:dyDescent="0.3">
      <c r="A154" s="18" t="s">
        <v>1767</v>
      </c>
      <c r="B154" s="92">
        <v>46132</v>
      </c>
      <c r="C154" s="93">
        <v>46132</v>
      </c>
      <c r="D154" s="94" t="s">
        <v>28</v>
      </c>
      <c r="E154" s="94">
        <v>14</v>
      </c>
      <c r="F154" s="94">
        <v>9</v>
      </c>
      <c r="G154" s="94">
        <v>9200</v>
      </c>
      <c r="H154" s="95">
        <v>6290</v>
      </c>
      <c r="I154" s="96">
        <v>0</v>
      </c>
      <c r="J154" s="97">
        <v>1</v>
      </c>
      <c r="K154" s="96">
        <v>0</v>
      </c>
      <c r="L154" s="96">
        <v>0</v>
      </c>
      <c r="M154" s="96">
        <v>0</v>
      </c>
      <c r="N154" s="104">
        <v>0.6428571428571429</v>
      </c>
      <c r="O154" s="104">
        <v>0.68369565217391304</v>
      </c>
      <c r="P154" s="99">
        <v>0</v>
      </c>
    </row>
    <row r="155" spans="1:16" ht="15.6" x14ac:dyDescent="0.3">
      <c r="A155" s="18" t="s">
        <v>1769</v>
      </c>
      <c r="B155" s="92">
        <v>46132</v>
      </c>
      <c r="C155" s="93">
        <v>46132</v>
      </c>
      <c r="D155" s="94" t="s">
        <v>46</v>
      </c>
      <c r="E155" s="94">
        <v>3</v>
      </c>
      <c r="F155" s="94">
        <v>1</v>
      </c>
      <c r="G155" s="94">
        <v>927</v>
      </c>
      <c r="H155" s="95">
        <v>170</v>
      </c>
      <c r="I155" s="96">
        <v>0</v>
      </c>
      <c r="J155" s="97">
        <v>1</v>
      </c>
      <c r="K155" s="96">
        <v>0</v>
      </c>
      <c r="L155" s="96">
        <v>0</v>
      </c>
      <c r="M155" s="256">
        <v>0</v>
      </c>
      <c r="N155" s="104">
        <v>0.33333333333333331</v>
      </c>
      <c r="O155" s="104">
        <v>0.18338727076591155</v>
      </c>
      <c r="P155" s="99">
        <v>0</v>
      </c>
    </row>
    <row r="156" spans="1:16" ht="15.6" x14ac:dyDescent="0.3">
      <c r="A156" s="18" t="s">
        <v>1770</v>
      </c>
      <c r="B156" s="92">
        <v>46132</v>
      </c>
      <c r="C156" s="93">
        <v>46132</v>
      </c>
      <c r="D156" s="94" t="s">
        <v>46</v>
      </c>
      <c r="E156" s="94">
        <v>3</v>
      </c>
      <c r="F156" s="94">
        <v>2</v>
      </c>
      <c r="G156" s="94">
        <v>927</v>
      </c>
      <c r="H156" s="95">
        <v>240</v>
      </c>
      <c r="I156" s="96">
        <v>0</v>
      </c>
      <c r="J156" s="97">
        <v>1</v>
      </c>
      <c r="K156" s="96">
        <v>0</v>
      </c>
      <c r="L156" s="96">
        <v>0</v>
      </c>
      <c r="M156" s="96">
        <v>0</v>
      </c>
      <c r="N156" s="104">
        <v>0.66666666666666663</v>
      </c>
      <c r="O156" s="104">
        <v>0.25889967637540451</v>
      </c>
      <c r="P156" s="99">
        <v>0</v>
      </c>
    </row>
    <row r="157" spans="1:16" ht="15.6" x14ac:dyDescent="0.3">
      <c r="A157" s="18" t="s">
        <v>1771</v>
      </c>
      <c r="B157" s="92">
        <v>46132</v>
      </c>
      <c r="C157" s="93">
        <v>46132</v>
      </c>
      <c r="D157" s="94" t="s">
        <v>56</v>
      </c>
      <c r="E157" s="94">
        <v>14</v>
      </c>
      <c r="F157" s="94">
        <v>10</v>
      </c>
      <c r="G157" s="94">
        <v>8500</v>
      </c>
      <c r="H157" s="95">
        <v>2600</v>
      </c>
      <c r="I157" s="96">
        <v>0</v>
      </c>
      <c r="J157" s="97">
        <v>1</v>
      </c>
      <c r="K157" s="96">
        <v>0</v>
      </c>
      <c r="L157" s="96">
        <v>0</v>
      </c>
      <c r="M157" s="96">
        <v>0</v>
      </c>
      <c r="N157" s="104">
        <v>0.7142857142857143</v>
      </c>
      <c r="O157" s="104">
        <v>0.30588235294117649</v>
      </c>
      <c r="P157" s="99">
        <v>0</v>
      </c>
    </row>
    <row r="158" spans="1:16" ht="15.6" x14ac:dyDescent="0.3">
      <c r="A158" s="18" t="s">
        <v>1773</v>
      </c>
      <c r="B158" s="92">
        <v>46133</v>
      </c>
      <c r="C158" s="93">
        <v>46133</v>
      </c>
      <c r="D158" s="94" t="s">
        <v>104</v>
      </c>
      <c r="E158" s="94">
        <v>14</v>
      </c>
      <c r="F158" s="94">
        <v>11</v>
      </c>
      <c r="G158" s="94">
        <v>10230</v>
      </c>
      <c r="H158" s="95">
        <v>12657.77</v>
      </c>
      <c r="I158" s="96">
        <v>0</v>
      </c>
      <c r="J158" s="97">
        <v>1</v>
      </c>
      <c r="K158" s="96">
        <v>0</v>
      </c>
      <c r="L158" s="96">
        <v>0</v>
      </c>
      <c r="M158" s="96">
        <v>0</v>
      </c>
      <c r="N158" s="104">
        <v>0.7857142857142857</v>
      </c>
      <c r="O158" s="104">
        <v>1.2373186705767352</v>
      </c>
      <c r="P158" s="99">
        <v>0</v>
      </c>
    </row>
    <row r="159" spans="1:16" ht="15.6" x14ac:dyDescent="0.3">
      <c r="A159" s="18" t="s">
        <v>1775</v>
      </c>
      <c r="B159" s="92">
        <v>46133</v>
      </c>
      <c r="C159" s="93">
        <v>46133</v>
      </c>
      <c r="D159" s="94" t="s">
        <v>56</v>
      </c>
      <c r="E159" s="94">
        <v>14</v>
      </c>
      <c r="F159" s="94">
        <v>13</v>
      </c>
      <c r="G159" s="94">
        <v>8500</v>
      </c>
      <c r="H159" s="95">
        <v>4000</v>
      </c>
      <c r="I159" s="96">
        <v>0</v>
      </c>
      <c r="J159" s="97">
        <v>1</v>
      </c>
      <c r="K159" s="96">
        <v>0</v>
      </c>
      <c r="L159" s="96">
        <v>0</v>
      </c>
      <c r="M159" s="256">
        <v>0</v>
      </c>
      <c r="N159" s="104">
        <v>0.9285714285714286</v>
      </c>
      <c r="O159" s="104">
        <v>0.47058823529411764</v>
      </c>
      <c r="P159" s="99">
        <v>0</v>
      </c>
    </row>
    <row r="160" spans="1:16" ht="15.6" x14ac:dyDescent="0.3">
      <c r="A160" s="18" t="s">
        <v>1777</v>
      </c>
      <c r="B160" s="92">
        <v>46133</v>
      </c>
      <c r="C160" s="93">
        <v>46133</v>
      </c>
      <c r="D160" s="94" t="s">
        <v>28</v>
      </c>
      <c r="E160" s="94">
        <v>14</v>
      </c>
      <c r="F160" s="94">
        <v>14</v>
      </c>
      <c r="G160" s="94">
        <v>9200</v>
      </c>
      <c r="H160" s="95">
        <v>9000</v>
      </c>
      <c r="I160" s="96">
        <v>0</v>
      </c>
      <c r="J160" s="97">
        <v>1</v>
      </c>
      <c r="K160" s="96">
        <v>0</v>
      </c>
      <c r="L160" s="96">
        <v>0</v>
      </c>
      <c r="M160" s="256">
        <v>0</v>
      </c>
      <c r="N160" s="104">
        <v>1</v>
      </c>
      <c r="O160" s="104">
        <v>0.97826086956521741</v>
      </c>
      <c r="P160" s="99">
        <v>0</v>
      </c>
    </row>
    <row r="161" spans="1:16" ht="15.6" x14ac:dyDescent="0.3">
      <c r="A161" s="18" t="s">
        <v>1778</v>
      </c>
      <c r="B161" s="92">
        <v>46133</v>
      </c>
      <c r="C161" s="93">
        <v>46133</v>
      </c>
      <c r="D161" s="94" t="s">
        <v>46</v>
      </c>
      <c r="E161" s="94">
        <v>3</v>
      </c>
      <c r="F161" s="94">
        <v>2</v>
      </c>
      <c r="G161" s="94">
        <v>927</v>
      </c>
      <c r="H161" s="95">
        <v>315</v>
      </c>
      <c r="I161" s="96">
        <v>0</v>
      </c>
      <c r="J161" s="97">
        <v>1</v>
      </c>
      <c r="K161" s="96">
        <v>0</v>
      </c>
      <c r="L161" s="96">
        <v>0</v>
      </c>
      <c r="M161" s="256">
        <v>0</v>
      </c>
      <c r="N161" s="104">
        <v>0.66666666666666663</v>
      </c>
      <c r="O161" s="104">
        <v>0.33980582524271846</v>
      </c>
      <c r="P161" s="99">
        <v>0</v>
      </c>
    </row>
    <row r="162" spans="1:16" ht="15.6" x14ac:dyDescent="0.3">
      <c r="A162" s="18" t="s">
        <v>1779</v>
      </c>
      <c r="B162" s="92">
        <v>46133</v>
      </c>
      <c r="C162" s="93">
        <v>46133</v>
      </c>
      <c r="D162" s="94" t="s">
        <v>20</v>
      </c>
      <c r="E162" s="94">
        <v>27</v>
      </c>
      <c r="F162" s="94">
        <v>29</v>
      </c>
      <c r="G162" s="94">
        <v>24950</v>
      </c>
      <c r="H162" s="95">
        <v>20756.400000000001</v>
      </c>
      <c r="I162" s="96">
        <v>0</v>
      </c>
      <c r="J162" s="97">
        <v>1</v>
      </c>
      <c r="K162" s="96">
        <v>0</v>
      </c>
      <c r="L162" s="96">
        <v>0</v>
      </c>
      <c r="M162" s="256">
        <v>0</v>
      </c>
      <c r="N162" s="104">
        <v>1.0740740740740742</v>
      </c>
      <c r="O162" s="104">
        <v>0.83191983967935879</v>
      </c>
      <c r="P162" s="99">
        <v>0</v>
      </c>
    </row>
    <row r="163" spans="1:16" ht="15.6" x14ac:dyDescent="0.3">
      <c r="A163" s="18" t="s">
        <v>1780</v>
      </c>
      <c r="B163" s="92">
        <v>46133</v>
      </c>
      <c r="C163" s="93">
        <v>46133</v>
      </c>
      <c r="D163" s="94" t="s">
        <v>202</v>
      </c>
      <c r="E163" s="94">
        <v>14</v>
      </c>
      <c r="F163" s="94">
        <v>15</v>
      </c>
      <c r="G163" s="94">
        <v>9200</v>
      </c>
      <c r="H163" s="95">
        <v>9000</v>
      </c>
      <c r="I163" s="96">
        <v>0</v>
      </c>
      <c r="J163" s="97">
        <v>1</v>
      </c>
      <c r="K163" s="96">
        <v>0</v>
      </c>
      <c r="L163" s="96">
        <v>0</v>
      </c>
      <c r="M163" s="96">
        <v>0</v>
      </c>
      <c r="N163" s="104">
        <v>1.0714285714285714</v>
      </c>
      <c r="O163" s="104">
        <v>0.97826086956521741</v>
      </c>
      <c r="P163" s="99">
        <v>0</v>
      </c>
    </row>
    <row r="164" spans="1:16" ht="15.6" x14ac:dyDescent="0.3">
      <c r="A164" s="18" t="s">
        <v>1781</v>
      </c>
      <c r="B164" s="92">
        <v>46133</v>
      </c>
      <c r="C164" s="93">
        <v>46133</v>
      </c>
      <c r="D164" s="94" t="s">
        <v>14</v>
      </c>
      <c r="E164" s="94">
        <v>14</v>
      </c>
      <c r="F164" s="94">
        <v>10</v>
      </c>
      <c r="G164" s="94">
        <v>8500</v>
      </c>
      <c r="H164" s="95">
        <v>12000</v>
      </c>
      <c r="I164" s="96">
        <v>0</v>
      </c>
      <c r="J164" s="97">
        <v>1</v>
      </c>
      <c r="K164" s="96">
        <v>0</v>
      </c>
      <c r="L164" s="96">
        <v>0</v>
      </c>
      <c r="M164" s="256">
        <v>0</v>
      </c>
      <c r="N164" s="104">
        <v>0.7142857142857143</v>
      </c>
      <c r="O164" s="104">
        <v>1.411764705882353</v>
      </c>
      <c r="P164" s="99">
        <v>0</v>
      </c>
    </row>
    <row r="165" spans="1:16" ht="15.6" x14ac:dyDescent="0.3">
      <c r="A165" s="18" t="s">
        <v>1782</v>
      </c>
      <c r="B165" s="92">
        <v>46133</v>
      </c>
      <c r="C165" s="93">
        <v>46133</v>
      </c>
      <c r="D165" s="94" t="s">
        <v>14</v>
      </c>
      <c r="E165" s="94">
        <v>14</v>
      </c>
      <c r="F165" s="94">
        <v>19</v>
      </c>
      <c r="G165" s="94">
        <v>8500</v>
      </c>
      <c r="H165" s="95">
        <v>8599.7999999999993</v>
      </c>
      <c r="I165" s="96">
        <v>0</v>
      </c>
      <c r="J165" s="97">
        <v>1</v>
      </c>
      <c r="K165" s="96">
        <v>0</v>
      </c>
      <c r="L165" s="96">
        <v>0</v>
      </c>
      <c r="M165" s="256">
        <v>0</v>
      </c>
      <c r="N165" s="104">
        <v>1.3571428571428572</v>
      </c>
      <c r="O165" s="104">
        <v>1.0117411764705881</v>
      </c>
      <c r="P165" s="99">
        <v>0</v>
      </c>
    </row>
    <row r="166" spans="1:16" ht="15.6" x14ac:dyDescent="0.3">
      <c r="A166" s="18" t="s">
        <v>1783</v>
      </c>
      <c r="B166" s="92">
        <v>46133</v>
      </c>
      <c r="C166" s="93">
        <v>46133</v>
      </c>
      <c r="D166" s="94" t="s">
        <v>46</v>
      </c>
      <c r="E166" s="94">
        <v>3</v>
      </c>
      <c r="F166" s="94">
        <v>4</v>
      </c>
      <c r="G166" s="94">
        <v>927</v>
      </c>
      <c r="H166" s="95">
        <v>120</v>
      </c>
      <c r="I166" s="96">
        <v>0</v>
      </c>
      <c r="J166" s="97">
        <v>1</v>
      </c>
      <c r="K166" s="96">
        <v>0</v>
      </c>
      <c r="L166" s="96">
        <v>0</v>
      </c>
      <c r="M166" s="256">
        <v>0</v>
      </c>
      <c r="N166" s="104">
        <v>1.3333333333333333</v>
      </c>
      <c r="O166" s="104">
        <v>0.12944983818770225</v>
      </c>
      <c r="P166" s="99">
        <v>0</v>
      </c>
    </row>
    <row r="167" spans="1:16" ht="15.6" x14ac:dyDescent="0.3">
      <c r="A167" s="18" t="s">
        <v>1855</v>
      </c>
      <c r="B167" s="92">
        <v>46134</v>
      </c>
      <c r="C167" s="93">
        <v>46134</v>
      </c>
      <c r="D167" s="94" t="s">
        <v>104</v>
      </c>
      <c r="E167" s="94">
        <v>14</v>
      </c>
      <c r="F167" s="94">
        <v>8</v>
      </c>
      <c r="G167" s="94">
        <v>10230</v>
      </c>
      <c r="H167" s="95">
        <v>10000</v>
      </c>
      <c r="I167" s="96">
        <v>0</v>
      </c>
      <c r="J167" s="97">
        <v>1</v>
      </c>
      <c r="K167" s="96">
        <v>0</v>
      </c>
      <c r="L167" s="96">
        <v>0</v>
      </c>
      <c r="M167" s="256">
        <v>0</v>
      </c>
      <c r="N167" s="104">
        <v>0.5714285714285714</v>
      </c>
      <c r="O167" s="104">
        <v>0.97751710654936463</v>
      </c>
      <c r="P167" s="99">
        <v>0</v>
      </c>
    </row>
    <row r="168" spans="1:16" ht="15.6" x14ac:dyDescent="0.3">
      <c r="A168" s="18" t="s">
        <v>1856</v>
      </c>
      <c r="B168" s="92">
        <v>46134</v>
      </c>
      <c r="C168" s="93">
        <v>46134</v>
      </c>
      <c r="D168" s="94" t="s">
        <v>104</v>
      </c>
      <c r="E168" s="94">
        <v>14</v>
      </c>
      <c r="F168" s="94">
        <v>16</v>
      </c>
      <c r="G168" s="94">
        <v>10230</v>
      </c>
      <c r="H168" s="95">
        <v>10000</v>
      </c>
      <c r="I168" s="96">
        <v>0</v>
      </c>
      <c r="J168" s="97">
        <v>1</v>
      </c>
      <c r="K168" s="96">
        <v>0</v>
      </c>
      <c r="L168" s="96">
        <v>0</v>
      </c>
      <c r="M168" s="256">
        <v>0</v>
      </c>
      <c r="N168" s="104">
        <v>1.1428571428571428</v>
      </c>
      <c r="O168" s="104">
        <v>0.97751710654936463</v>
      </c>
      <c r="P168" s="99">
        <v>0</v>
      </c>
    </row>
    <row r="169" spans="1:16" ht="15.6" x14ac:dyDescent="0.3">
      <c r="A169" s="18" t="s">
        <v>1857</v>
      </c>
      <c r="B169" s="92">
        <v>46134</v>
      </c>
      <c r="C169" s="93">
        <v>46134</v>
      </c>
      <c r="D169" s="94" t="s">
        <v>56</v>
      </c>
      <c r="E169" s="94">
        <v>14</v>
      </c>
      <c r="F169" s="94">
        <v>9</v>
      </c>
      <c r="G169" s="94">
        <v>8500</v>
      </c>
      <c r="H169" s="95">
        <v>8000</v>
      </c>
      <c r="I169" s="96">
        <v>0</v>
      </c>
      <c r="J169" s="97">
        <v>1</v>
      </c>
      <c r="K169" s="96">
        <v>0</v>
      </c>
      <c r="L169" s="96">
        <v>0</v>
      </c>
      <c r="M169" s="256">
        <v>0</v>
      </c>
      <c r="N169" s="104">
        <v>0.6428571428571429</v>
      </c>
      <c r="O169" s="104">
        <v>0.94117647058823528</v>
      </c>
      <c r="P169" s="99">
        <v>0</v>
      </c>
    </row>
    <row r="170" spans="1:16" ht="15.6" x14ac:dyDescent="0.3">
      <c r="A170" s="18" t="s">
        <v>1859</v>
      </c>
      <c r="B170" s="92">
        <v>46134</v>
      </c>
      <c r="C170" s="93">
        <v>46134</v>
      </c>
      <c r="D170" s="94" t="s">
        <v>28</v>
      </c>
      <c r="E170" s="94">
        <v>14</v>
      </c>
      <c r="F170" s="94">
        <v>13</v>
      </c>
      <c r="G170" s="94">
        <v>9200</v>
      </c>
      <c r="H170" s="95">
        <v>10200</v>
      </c>
      <c r="I170" s="96">
        <v>0</v>
      </c>
      <c r="J170" s="97">
        <v>1</v>
      </c>
      <c r="K170" s="96">
        <v>0</v>
      </c>
      <c r="L170" s="96">
        <v>0</v>
      </c>
      <c r="M170" s="96">
        <v>0</v>
      </c>
      <c r="N170" s="104">
        <v>0.9285714285714286</v>
      </c>
      <c r="O170" s="104">
        <v>1.1086956521739131</v>
      </c>
      <c r="P170" s="99">
        <v>0</v>
      </c>
    </row>
    <row r="171" spans="1:16" ht="15.6" x14ac:dyDescent="0.3">
      <c r="A171" s="18" t="s">
        <v>1860</v>
      </c>
      <c r="B171" s="92">
        <v>46134</v>
      </c>
      <c r="C171" s="93">
        <v>46134</v>
      </c>
      <c r="D171" s="94" t="s">
        <v>46</v>
      </c>
      <c r="E171" s="94">
        <v>3</v>
      </c>
      <c r="F171" s="94">
        <v>2</v>
      </c>
      <c r="G171" s="94">
        <v>927</v>
      </c>
      <c r="H171" s="95">
        <v>788</v>
      </c>
      <c r="I171" s="96">
        <v>0</v>
      </c>
      <c r="J171" s="97">
        <v>1</v>
      </c>
      <c r="K171" s="96">
        <v>0</v>
      </c>
      <c r="L171" s="96">
        <v>0</v>
      </c>
      <c r="M171" s="256">
        <v>0</v>
      </c>
      <c r="N171" s="104">
        <v>0.66666666666666663</v>
      </c>
      <c r="O171" s="104">
        <v>0.85005393743257818</v>
      </c>
      <c r="P171" s="99">
        <v>0</v>
      </c>
    </row>
    <row r="172" spans="1:16" ht="15.6" x14ac:dyDescent="0.3">
      <c r="A172" s="18" t="s">
        <v>1861</v>
      </c>
      <c r="B172" s="92">
        <v>46134</v>
      </c>
      <c r="C172" s="93">
        <v>46134</v>
      </c>
      <c r="D172" s="94" t="s">
        <v>20</v>
      </c>
      <c r="E172" s="94">
        <v>27</v>
      </c>
      <c r="F172" s="94">
        <v>21</v>
      </c>
      <c r="G172" s="94">
        <v>24950</v>
      </c>
      <c r="H172" s="95">
        <v>7463.5</v>
      </c>
      <c r="I172" s="96">
        <v>0</v>
      </c>
      <c r="J172" s="97">
        <v>1</v>
      </c>
      <c r="K172" s="96">
        <v>0</v>
      </c>
      <c r="L172" s="96">
        <v>0</v>
      </c>
      <c r="M172" s="256">
        <v>0</v>
      </c>
      <c r="N172" s="104">
        <v>0.77777777777777779</v>
      </c>
      <c r="O172" s="104">
        <v>0.29913827655310621</v>
      </c>
      <c r="P172" s="99">
        <v>0</v>
      </c>
    </row>
    <row r="173" spans="1:16" ht="15.6" x14ac:dyDescent="0.3">
      <c r="A173" s="18" t="s">
        <v>1862</v>
      </c>
      <c r="B173" s="92">
        <v>46134</v>
      </c>
      <c r="C173" s="93">
        <v>46134</v>
      </c>
      <c r="D173" s="94" t="s">
        <v>14</v>
      </c>
      <c r="E173" s="94">
        <v>14</v>
      </c>
      <c r="F173" s="94">
        <v>21</v>
      </c>
      <c r="G173" s="94">
        <v>8500</v>
      </c>
      <c r="H173" s="95">
        <v>8416.2000000000007</v>
      </c>
      <c r="I173" s="96">
        <v>0</v>
      </c>
      <c r="J173" s="97">
        <v>1</v>
      </c>
      <c r="K173" s="96">
        <v>0</v>
      </c>
      <c r="L173" s="96">
        <v>0</v>
      </c>
      <c r="M173" s="256">
        <v>0</v>
      </c>
      <c r="N173" s="104">
        <v>1.5</v>
      </c>
      <c r="O173" s="104">
        <v>0.9901411764705883</v>
      </c>
      <c r="P173" s="99">
        <v>0</v>
      </c>
    </row>
    <row r="174" spans="1:16" ht="15.6" x14ac:dyDescent="0.3">
      <c r="A174" s="18" t="s">
        <v>1863</v>
      </c>
      <c r="B174" s="92">
        <v>46134</v>
      </c>
      <c r="C174" s="93">
        <v>46134</v>
      </c>
      <c r="D174" s="94" t="s">
        <v>56</v>
      </c>
      <c r="E174" s="94">
        <v>14</v>
      </c>
      <c r="F174" s="94">
        <v>5</v>
      </c>
      <c r="G174" s="94">
        <v>8500</v>
      </c>
      <c r="H174" s="95">
        <v>3200</v>
      </c>
      <c r="I174" s="96">
        <v>0</v>
      </c>
      <c r="J174" s="97">
        <v>1</v>
      </c>
      <c r="K174" s="96">
        <v>0</v>
      </c>
      <c r="L174" s="96">
        <v>0</v>
      </c>
      <c r="M174" s="256">
        <v>0</v>
      </c>
      <c r="N174" s="104">
        <v>0.35714285714285715</v>
      </c>
      <c r="O174" s="104">
        <v>0.37647058823529411</v>
      </c>
      <c r="P174" s="99">
        <v>0</v>
      </c>
    </row>
    <row r="175" spans="1:16" ht="15.6" x14ac:dyDescent="0.3">
      <c r="A175" s="18" t="s">
        <v>1866</v>
      </c>
      <c r="B175" s="92">
        <v>46134</v>
      </c>
      <c r="C175" s="93">
        <v>46134</v>
      </c>
      <c r="D175" s="94" t="s">
        <v>46</v>
      </c>
      <c r="E175" s="94">
        <v>3</v>
      </c>
      <c r="F175" s="94">
        <v>1</v>
      </c>
      <c r="G175" s="94">
        <v>927</v>
      </c>
      <c r="H175" s="95">
        <v>513</v>
      </c>
      <c r="I175" s="96">
        <v>0</v>
      </c>
      <c r="J175" s="97">
        <v>1</v>
      </c>
      <c r="K175" s="96">
        <v>0</v>
      </c>
      <c r="L175" s="96">
        <v>0</v>
      </c>
      <c r="M175" s="256">
        <v>0</v>
      </c>
      <c r="N175" s="104">
        <v>0.33333333333333331</v>
      </c>
      <c r="O175" s="104">
        <v>0.55339805825242716</v>
      </c>
      <c r="P175" s="99">
        <v>0</v>
      </c>
    </row>
    <row r="176" spans="1:16" ht="15.6" x14ac:dyDescent="0.3">
      <c r="A176" s="18" t="s">
        <v>1868</v>
      </c>
      <c r="B176" s="92">
        <v>46135</v>
      </c>
      <c r="C176" s="93">
        <v>46135</v>
      </c>
      <c r="D176" s="94" t="s">
        <v>56</v>
      </c>
      <c r="E176" s="94">
        <v>14</v>
      </c>
      <c r="F176" s="94">
        <v>7</v>
      </c>
      <c r="G176" s="94">
        <v>8500</v>
      </c>
      <c r="H176" s="95">
        <v>4562</v>
      </c>
      <c r="I176" s="96">
        <v>0</v>
      </c>
      <c r="J176" s="97">
        <v>1</v>
      </c>
      <c r="K176" s="96">
        <v>0</v>
      </c>
      <c r="L176" s="96">
        <v>0</v>
      </c>
      <c r="M176" s="256">
        <v>0</v>
      </c>
      <c r="N176" s="104">
        <v>0.5</v>
      </c>
      <c r="O176" s="104">
        <v>0.53670588235294114</v>
      </c>
      <c r="P176" s="99">
        <v>0</v>
      </c>
    </row>
    <row r="177" spans="1:16" ht="15.6" x14ac:dyDescent="0.3">
      <c r="A177" s="18" t="s">
        <v>1869</v>
      </c>
      <c r="B177" s="92">
        <v>46135</v>
      </c>
      <c r="C177" s="93">
        <v>46135</v>
      </c>
      <c r="D177" s="94" t="s">
        <v>56</v>
      </c>
      <c r="E177" s="94">
        <v>14</v>
      </c>
      <c r="F177" s="94">
        <v>10</v>
      </c>
      <c r="G177" s="94">
        <v>8500</v>
      </c>
      <c r="H177" s="95">
        <v>12000</v>
      </c>
      <c r="I177" s="96">
        <v>0</v>
      </c>
      <c r="J177" s="97">
        <v>1</v>
      </c>
      <c r="K177" s="96">
        <v>0</v>
      </c>
      <c r="L177" s="96">
        <v>0</v>
      </c>
      <c r="M177" s="96">
        <v>0</v>
      </c>
      <c r="N177" s="104">
        <v>0.7142857142857143</v>
      </c>
      <c r="O177" s="104">
        <v>1.411764705882353</v>
      </c>
      <c r="P177" s="99">
        <v>0</v>
      </c>
    </row>
    <row r="178" spans="1:16" ht="15.6" x14ac:dyDescent="0.3">
      <c r="A178" s="18" t="s">
        <v>1870</v>
      </c>
      <c r="B178" s="92">
        <v>46135</v>
      </c>
      <c r="C178" s="93">
        <v>46135</v>
      </c>
      <c r="D178" s="94" t="s">
        <v>20</v>
      </c>
      <c r="E178" s="94">
        <v>27</v>
      </c>
      <c r="F178" s="94">
        <v>28</v>
      </c>
      <c r="G178" s="94">
        <v>24950</v>
      </c>
      <c r="H178" s="95">
        <v>8338</v>
      </c>
      <c r="I178" s="96">
        <v>0</v>
      </c>
      <c r="J178" s="97">
        <v>1</v>
      </c>
      <c r="K178" s="96">
        <v>0</v>
      </c>
      <c r="L178" s="96">
        <v>0</v>
      </c>
      <c r="M178" s="96">
        <v>0</v>
      </c>
      <c r="N178" s="104">
        <v>1.037037037037037</v>
      </c>
      <c r="O178" s="104">
        <v>0.33418837675350699</v>
      </c>
      <c r="P178" s="99">
        <v>0</v>
      </c>
    </row>
    <row r="179" spans="1:16" ht="15.6" x14ac:dyDescent="0.3">
      <c r="A179" s="18" t="s">
        <v>1872</v>
      </c>
      <c r="B179" s="92">
        <v>46135</v>
      </c>
      <c r="C179" s="93">
        <v>46135</v>
      </c>
      <c r="D179" s="94" t="s">
        <v>104</v>
      </c>
      <c r="E179" s="94">
        <v>14</v>
      </c>
      <c r="F179" s="94">
        <v>16</v>
      </c>
      <c r="G179" s="94">
        <v>10230</v>
      </c>
      <c r="H179" s="95">
        <v>10000</v>
      </c>
      <c r="I179" s="96">
        <v>0</v>
      </c>
      <c r="J179" s="97">
        <v>1</v>
      </c>
      <c r="K179" s="96">
        <v>0</v>
      </c>
      <c r="L179" s="96">
        <v>0</v>
      </c>
      <c r="M179" s="256">
        <v>0</v>
      </c>
      <c r="N179" s="104">
        <v>1.1428571428571428</v>
      </c>
      <c r="O179" s="104">
        <v>0.97751710654936463</v>
      </c>
      <c r="P179" s="99">
        <v>0</v>
      </c>
    </row>
    <row r="180" spans="1:16" ht="15.6" x14ac:dyDescent="0.3">
      <c r="A180" s="18" t="s">
        <v>1873</v>
      </c>
      <c r="B180" s="92">
        <v>46135</v>
      </c>
      <c r="C180" s="93">
        <v>46135</v>
      </c>
      <c r="D180" s="94" t="s">
        <v>46</v>
      </c>
      <c r="E180" s="94">
        <v>3</v>
      </c>
      <c r="F180" s="94">
        <v>5</v>
      </c>
      <c r="G180" s="94">
        <v>927</v>
      </c>
      <c r="H180" s="95">
        <v>150</v>
      </c>
      <c r="I180" s="96">
        <v>0</v>
      </c>
      <c r="J180" s="97">
        <v>1</v>
      </c>
      <c r="K180" s="96">
        <v>0</v>
      </c>
      <c r="L180" s="96">
        <v>0</v>
      </c>
      <c r="M180" s="256">
        <v>0</v>
      </c>
      <c r="N180" s="104">
        <v>1.6666666666666667</v>
      </c>
      <c r="O180" s="104">
        <v>0.16181229773462782</v>
      </c>
      <c r="P180" s="99">
        <v>0</v>
      </c>
    </row>
    <row r="181" spans="1:16" ht="15.6" x14ac:dyDescent="0.3">
      <c r="A181" s="18" t="s">
        <v>1874</v>
      </c>
      <c r="B181" s="92">
        <v>46135</v>
      </c>
      <c r="C181" s="93">
        <v>46135</v>
      </c>
      <c r="D181" s="94" t="s">
        <v>14</v>
      </c>
      <c r="E181" s="94">
        <v>14</v>
      </c>
      <c r="F181" s="94">
        <v>8</v>
      </c>
      <c r="G181" s="94">
        <v>8500</v>
      </c>
      <c r="H181" s="95">
        <v>2400</v>
      </c>
      <c r="I181" s="96">
        <v>0</v>
      </c>
      <c r="J181" s="97">
        <v>1</v>
      </c>
      <c r="K181" s="96">
        <v>0</v>
      </c>
      <c r="L181" s="96">
        <v>0</v>
      </c>
      <c r="M181" s="96">
        <v>0</v>
      </c>
      <c r="N181" s="104">
        <v>0.5714285714285714</v>
      </c>
      <c r="O181" s="104">
        <v>0.28235294117647058</v>
      </c>
      <c r="P181" s="99">
        <v>0</v>
      </c>
    </row>
    <row r="182" spans="1:16" ht="15.6" x14ac:dyDescent="0.3">
      <c r="A182" s="18" t="s">
        <v>1875</v>
      </c>
      <c r="B182" s="92">
        <v>46135</v>
      </c>
      <c r="C182" s="93">
        <v>46135</v>
      </c>
      <c r="D182" s="94" t="s">
        <v>14</v>
      </c>
      <c r="E182" s="94">
        <v>14</v>
      </c>
      <c r="F182" s="94">
        <v>11</v>
      </c>
      <c r="G182" s="94">
        <v>8500</v>
      </c>
      <c r="H182" s="95">
        <v>7188.2</v>
      </c>
      <c r="I182" s="96">
        <v>0</v>
      </c>
      <c r="J182" s="97">
        <v>1</v>
      </c>
      <c r="K182" s="96">
        <v>0</v>
      </c>
      <c r="L182" s="96">
        <v>0</v>
      </c>
      <c r="M182" s="96">
        <v>0</v>
      </c>
      <c r="N182" s="104">
        <v>0.7857142857142857</v>
      </c>
      <c r="O182" s="104">
        <v>0.84567058823529406</v>
      </c>
      <c r="P182" s="99">
        <v>0</v>
      </c>
    </row>
    <row r="183" spans="1:16" ht="15.6" x14ac:dyDescent="0.3">
      <c r="A183" s="18" t="s">
        <v>1876</v>
      </c>
      <c r="B183" s="92">
        <v>46135</v>
      </c>
      <c r="C183" s="93">
        <v>46135</v>
      </c>
      <c r="D183" s="94" t="s">
        <v>28</v>
      </c>
      <c r="E183" s="94">
        <v>14</v>
      </c>
      <c r="F183" s="94">
        <v>10</v>
      </c>
      <c r="G183" s="94">
        <v>9200</v>
      </c>
      <c r="H183" s="95">
        <v>7680</v>
      </c>
      <c r="I183" s="96">
        <v>0</v>
      </c>
      <c r="J183" s="97">
        <v>1</v>
      </c>
      <c r="K183" s="96">
        <v>0</v>
      </c>
      <c r="L183" s="96">
        <v>0</v>
      </c>
      <c r="M183" s="96">
        <v>0</v>
      </c>
      <c r="N183" s="104">
        <v>0.7142857142857143</v>
      </c>
      <c r="O183" s="104">
        <v>0.83478260869565213</v>
      </c>
      <c r="P183" s="99">
        <v>0</v>
      </c>
    </row>
    <row r="184" spans="1:16" ht="15.6" x14ac:dyDescent="0.3">
      <c r="A184" s="18" t="s">
        <v>1877</v>
      </c>
      <c r="B184" s="92">
        <v>46135</v>
      </c>
      <c r="C184" s="93">
        <v>46135</v>
      </c>
      <c r="D184" s="94" t="s">
        <v>28</v>
      </c>
      <c r="E184" s="94">
        <v>14</v>
      </c>
      <c r="F184" s="94">
        <v>16</v>
      </c>
      <c r="G184" s="94">
        <v>9200</v>
      </c>
      <c r="H184" s="95">
        <v>7900</v>
      </c>
      <c r="I184" s="96">
        <v>0</v>
      </c>
      <c r="J184" s="97">
        <v>1</v>
      </c>
      <c r="K184" s="96">
        <v>0</v>
      </c>
      <c r="L184" s="96">
        <v>0</v>
      </c>
      <c r="M184" s="256">
        <v>0</v>
      </c>
      <c r="N184" s="104">
        <v>1.1428571428571428</v>
      </c>
      <c r="O184" s="104">
        <v>0.85869565217391308</v>
      </c>
      <c r="P184" s="99">
        <v>0</v>
      </c>
    </row>
    <row r="185" spans="1:16" ht="15.6" x14ac:dyDescent="0.3">
      <c r="A185" s="18" t="s">
        <v>1878</v>
      </c>
      <c r="B185" s="92">
        <v>46135</v>
      </c>
      <c r="C185" s="93">
        <v>46135</v>
      </c>
      <c r="D185" s="94" t="s">
        <v>104</v>
      </c>
      <c r="E185" s="94">
        <v>14</v>
      </c>
      <c r="F185" s="94">
        <v>14</v>
      </c>
      <c r="G185" s="94">
        <v>10230</v>
      </c>
      <c r="H185" s="95">
        <v>8500</v>
      </c>
      <c r="I185" s="96">
        <v>0</v>
      </c>
      <c r="J185" s="97">
        <v>1</v>
      </c>
      <c r="K185" s="96">
        <v>0</v>
      </c>
      <c r="L185" s="96">
        <v>0</v>
      </c>
      <c r="M185" s="256">
        <v>0</v>
      </c>
      <c r="N185" s="104">
        <v>1</v>
      </c>
      <c r="O185" s="104">
        <v>0.83088954056695996</v>
      </c>
      <c r="P185" s="99">
        <v>0</v>
      </c>
    </row>
    <row r="186" spans="1:16" ht="15.6" x14ac:dyDescent="0.3">
      <c r="A186" s="18" t="s">
        <v>1879</v>
      </c>
      <c r="B186" s="92">
        <v>46136</v>
      </c>
      <c r="C186" s="93">
        <v>46136</v>
      </c>
      <c r="D186" s="94" t="s">
        <v>14</v>
      </c>
      <c r="E186" s="94">
        <v>14</v>
      </c>
      <c r="F186" s="94">
        <v>7</v>
      </c>
      <c r="G186" s="94">
        <v>8500</v>
      </c>
      <c r="H186" s="95">
        <v>5600</v>
      </c>
      <c r="I186" s="96">
        <v>0</v>
      </c>
      <c r="J186" s="97">
        <v>1</v>
      </c>
      <c r="K186" s="96">
        <v>0</v>
      </c>
      <c r="L186" s="96">
        <v>0</v>
      </c>
      <c r="M186" s="256">
        <v>0</v>
      </c>
      <c r="N186" s="104">
        <v>0.5</v>
      </c>
      <c r="O186" s="104">
        <v>0.6588235294117647</v>
      </c>
      <c r="P186" s="99">
        <v>0</v>
      </c>
    </row>
    <row r="187" spans="1:16" ht="15.6" x14ac:dyDescent="0.3">
      <c r="A187" s="18" t="s">
        <v>1880</v>
      </c>
      <c r="B187" s="92">
        <v>46136</v>
      </c>
      <c r="C187" s="93">
        <v>46136</v>
      </c>
      <c r="D187" s="94" t="s">
        <v>14</v>
      </c>
      <c r="E187" s="94">
        <v>14</v>
      </c>
      <c r="F187" s="94">
        <v>17</v>
      </c>
      <c r="G187" s="94">
        <v>8500</v>
      </c>
      <c r="H187" s="95">
        <v>14062</v>
      </c>
      <c r="I187" s="96">
        <v>0</v>
      </c>
      <c r="J187" s="97">
        <v>1</v>
      </c>
      <c r="K187" s="96">
        <v>0</v>
      </c>
      <c r="L187" s="96">
        <v>0</v>
      </c>
      <c r="M187" s="256">
        <v>0</v>
      </c>
      <c r="N187" s="104">
        <v>1.2142857142857142</v>
      </c>
      <c r="O187" s="104">
        <v>1.6543529411764706</v>
      </c>
      <c r="P187" s="99">
        <v>0</v>
      </c>
    </row>
    <row r="188" spans="1:16" ht="15.6" x14ac:dyDescent="0.3">
      <c r="A188" s="18" t="s">
        <v>1881</v>
      </c>
      <c r="B188" s="92">
        <v>46136</v>
      </c>
      <c r="C188" s="93">
        <v>46136</v>
      </c>
      <c r="D188" s="94" t="s">
        <v>46</v>
      </c>
      <c r="E188" s="94">
        <v>3</v>
      </c>
      <c r="F188" s="94">
        <v>1</v>
      </c>
      <c r="G188" s="94">
        <v>927</v>
      </c>
      <c r="H188" s="95">
        <v>120</v>
      </c>
      <c r="I188" s="96">
        <v>0</v>
      </c>
      <c r="J188" s="97">
        <v>1</v>
      </c>
      <c r="K188" s="96">
        <v>0</v>
      </c>
      <c r="L188" s="96">
        <v>0</v>
      </c>
      <c r="M188" s="96">
        <v>0</v>
      </c>
      <c r="N188" s="104">
        <v>0.33333333333333331</v>
      </c>
      <c r="O188" s="104">
        <v>0.12944983818770225</v>
      </c>
      <c r="P188" s="99">
        <v>0</v>
      </c>
    </row>
    <row r="189" spans="1:16" ht="15.6" x14ac:dyDescent="0.3">
      <c r="A189" s="18" t="s">
        <v>1882</v>
      </c>
      <c r="B189" s="92">
        <v>46136</v>
      </c>
      <c r="C189" s="93">
        <v>46136</v>
      </c>
      <c r="D189" s="94" t="s">
        <v>46</v>
      </c>
      <c r="E189" s="94">
        <v>3</v>
      </c>
      <c r="F189" s="94">
        <v>3</v>
      </c>
      <c r="G189" s="94">
        <v>927</v>
      </c>
      <c r="H189" s="95">
        <v>640</v>
      </c>
      <c r="I189" s="96">
        <v>0</v>
      </c>
      <c r="J189" s="97">
        <v>1</v>
      </c>
      <c r="K189" s="96">
        <v>0</v>
      </c>
      <c r="L189" s="96">
        <v>0</v>
      </c>
      <c r="M189" s="256">
        <v>0</v>
      </c>
      <c r="N189" s="104">
        <v>1</v>
      </c>
      <c r="O189" s="104">
        <v>0.6903991370010788</v>
      </c>
      <c r="P189" s="99">
        <v>0</v>
      </c>
    </row>
    <row r="190" spans="1:16" ht="15.6" x14ac:dyDescent="0.3">
      <c r="A190" s="18" t="s">
        <v>1883</v>
      </c>
      <c r="B190" s="92">
        <v>46136</v>
      </c>
      <c r="C190" s="93">
        <v>46136</v>
      </c>
      <c r="D190" s="94" t="s">
        <v>28</v>
      </c>
      <c r="E190" s="94">
        <v>14</v>
      </c>
      <c r="F190" s="94">
        <v>14</v>
      </c>
      <c r="G190" s="94">
        <v>9200</v>
      </c>
      <c r="H190" s="95">
        <v>11200</v>
      </c>
      <c r="I190" s="96">
        <v>0</v>
      </c>
      <c r="J190" s="97">
        <v>1</v>
      </c>
      <c r="K190" s="96">
        <v>0</v>
      </c>
      <c r="L190" s="96">
        <v>0</v>
      </c>
      <c r="M190" s="256">
        <v>0</v>
      </c>
      <c r="N190" s="104">
        <v>1</v>
      </c>
      <c r="O190" s="104">
        <v>1.2173913043478262</v>
      </c>
      <c r="P190" s="99">
        <v>0</v>
      </c>
    </row>
    <row r="191" spans="1:16" ht="15.6" x14ac:dyDescent="0.3">
      <c r="A191" s="18" t="s">
        <v>1884</v>
      </c>
      <c r="B191" s="92">
        <v>46136</v>
      </c>
      <c r="C191" s="93">
        <v>46136</v>
      </c>
      <c r="D191" s="94" t="s">
        <v>20</v>
      </c>
      <c r="E191" s="94">
        <v>27</v>
      </c>
      <c r="F191" s="94">
        <v>12</v>
      </c>
      <c r="G191" s="94">
        <v>24950</v>
      </c>
      <c r="H191" s="95">
        <v>12000</v>
      </c>
      <c r="I191" s="96">
        <v>0</v>
      </c>
      <c r="J191" s="97">
        <v>1</v>
      </c>
      <c r="K191" s="96">
        <v>0</v>
      </c>
      <c r="L191" s="96">
        <v>0</v>
      </c>
      <c r="M191" s="256">
        <v>0</v>
      </c>
      <c r="N191" s="104">
        <v>0.44444444444444442</v>
      </c>
      <c r="O191" s="104">
        <v>0.48096192384769537</v>
      </c>
      <c r="P191" s="99">
        <v>0</v>
      </c>
    </row>
    <row r="192" spans="1:16" ht="15.6" x14ac:dyDescent="0.3">
      <c r="A192" s="18" t="s">
        <v>1885</v>
      </c>
      <c r="B192" s="92">
        <v>46136</v>
      </c>
      <c r="C192" s="93">
        <v>46136</v>
      </c>
      <c r="D192" s="94" t="s">
        <v>20</v>
      </c>
      <c r="E192" s="94">
        <v>27</v>
      </c>
      <c r="F192" s="94">
        <v>5</v>
      </c>
      <c r="G192" s="94">
        <v>24950</v>
      </c>
      <c r="H192" s="95">
        <v>4500</v>
      </c>
      <c r="I192" s="96">
        <v>0</v>
      </c>
      <c r="J192" s="97">
        <v>1</v>
      </c>
      <c r="K192" s="96">
        <v>0</v>
      </c>
      <c r="L192" s="96">
        <v>0</v>
      </c>
      <c r="M192" s="256">
        <v>0</v>
      </c>
      <c r="N192" s="104">
        <v>0.18518518518518517</v>
      </c>
      <c r="O192" s="104">
        <v>0.18036072144288579</v>
      </c>
      <c r="P192" s="99">
        <v>0</v>
      </c>
    </row>
    <row r="193" spans="1:16" ht="15.6" x14ac:dyDescent="0.3">
      <c r="A193" s="18" t="s">
        <v>1886</v>
      </c>
      <c r="B193" s="92">
        <v>46136</v>
      </c>
      <c r="C193" s="93">
        <v>46136</v>
      </c>
      <c r="D193" s="94" t="s">
        <v>14</v>
      </c>
      <c r="E193" s="94">
        <v>14</v>
      </c>
      <c r="F193" s="94">
        <v>16</v>
      </c>
      <c r="G193" s="94">
        <v>8500</v>
      </c>
      <c r="H193" s="95">
        <v>10230</v>
      </c>
      <c r="I193" s="96">
        <v>0</v>
      </c>
      <c r="J193" s="97">
        <v>1</v>
      </c>
      <c r="K193" s="96">
        <v>0</v>
      </c>
      <c r="L193" s="96">
        <v>0</v>
      </c>
      <c r="M193" s="256">
        <v>0</v>
      </c>
      <c r="N193" s="104">
        <v>1.1428571428571428</v>
      </c>
      <c r="O193" s="104">
        <v>1.203529411764706</v>
      </c>
      <c r="P193" s="99">
        <v>0</v>
      </c>
    </row>
    <row r="194" spans="1:16" ht="15.6" x14ac:dyDescent="0.3">
      <c r="A194" s="18" t="s">
        <v>1887</v>
      </c>
      <c r="B194" s="92">
        <v>46136</v>
      </c>
      <c r="C194" s="93">
        <v>46136</v>
      </c>
      <c r="D194" s="94" t="s">
        <v>104</v>
      </c>
      <c r="E194" s="94">
        <v>14</v>
      </c>
      <c r="F194" s="94">
        <v>17</v>
      </c>
      <c r="G194" s="94">
        <v>10230</v>
      </c>
      <c r="H194" s="95">
        <v>8500</v>
      </c>
      <c r="I194" s="96">
        <v>0</v>
      </c>
      <c r="J194" s="97">
        <v>1</v>
      </c>
      <c r="K194" s="96">
        <v>0</v>
      </c>
      <c r="L194" s="96">
        <v>0</v>
      </c>
      <c r="M194" s="256">
        <v>0</v>
      </c>
      <c r="N194" s="104">
        <v>1.2142857142857142</v>
      </c>
      <c r="O194" s="104">
        <v>0.83088954056695996</v>
      </c>
      <c r="P194" s="99">
        <v>0</v>
      </c>
    </row>
    <row r="195" spans="1:16" ht="15.6" x14ac:dyDescent="0.3">
      <c r="A195" s="18" t="s">
        <v>1888</v>
      </c>
      <c r="B195" s="92">
        <v>46136</v>
      </c>
      <c r="C195" s="93">
        <v>46136</v>
      </c>
      <c r="D195" s="94" t="s">
        <v>56</v>
      </c>
      <c r="E195" s="94">
        <v>14</v>
      </c>
      <c r="F195" s="94">
        <v>10</v>
      </c>
      <c r="G195" s="94">
        <v>8500</v>
      </c>
      <c r="H195" s="95">
        <v>4899</v>
      </c>
      <c r="I195" s="96">
        <v>0</v>
      </c>
      <c r="J195" s="97">
        <v>1</v>
      </c>
      <c r="K195" s="96">
        <v>0</v>
      </c>
      <c r="L195" s="96">
        <v>0</v>
      </c>
      <c r="M195" s="96">
        <v>0</v>
      </c>
      <c r="N195" s="104">
        <v>0.7142857142857143</v>
      </c>
      <c r="O195" s="104">
        <v>0.57635294117647062</v>
      </c>
      <c r="P195" s="99">
        <v>0</v>
      </c>
    </row>
    <row r="196" spans="1:16" ht="15.6" x14ac:dyDescent="0.3">
      <c r="A196" s="18" t="s">
        <v>1889</v>
      </c>
      <c r="B196" s="92">
        <v>46136</v>
      </c>
      <c r="C196" s="93">
        <v>46136</v>
      </c>
      <c r="D196" s="94" t="s">
        <v>56</v>
      </c>
      <c r="E196" s="94">
        <v>14</v>
      </c>
      <c r="F196" s="94">
        <v>5</v>
      </c>
      <c r="G196" s="94">
        <v>8500</v>
      </c>
      <c r="H196" s="95">
        <v>3900</v>
      </c>
      <c r="I196" s="96">
        <v>0</v>
      </c>
      <c r="J196" s="97">
        <v>1</v>
      </c>
      <c r="K196" s="96">
        <v>0</v>
      </c>
      <c r="L196" s="96">
        <v>0</v>
      </c>
      <c r="M196" s="96">
        <v>0</v>
      </c>
      <c r="N196" s="104">
        <v>0.35714285714285715</v>
      </c>
      <c r="O196" s="104">
        <v>0.45882352941176469</v>
      </c>
      <c r="P196" s="99">
        <v>0</v>
      </c>
    </row>
    <row r="197" spans="1:16" ht="15.6" x14ac:dyDescent="0.3">
      <c r="A197" s="18" t="s">
        <v>1890</v>
      </c>
      <c r="B197" s="92">
        <v>46136</v>
      </c>
      <c r="C197" s="93">
        <v>46136</v>
      </c>
      <c r="D197" s="94" t="s">
        <v>46</v>
      </c>
      <c r="E197" s="94">
        <v>3</v>
      </c>
      <c r="F197" s="94">
        <v>2</v>
      </c>
      <c r="G197" s="94">
        <v>927</v>
      </c>
      <c r="H197" s="95">
        <v>590</v>
      </c>
      <c r="I197" s="96">
        <v>0</v>
      </c>
      <c r="J197" s="97">
        <v>0.99791666666666667</v>
      </c>
      <c r="K197" s="96">
        <v>0</v>
      </c>
      <c r="L197" s="96">
        <v>0</v>
      </c>
      <c r="M197" s="96">
        <v>0</v>
      </c>
      <c r="N197" s="104">
        <v>0.66666666666666663</v>
      </c>
      <c r="O197" s="104">
        <v>0.63646170442286942</v>
      </c>
      <c r="P197" s="99">
        <v>0</v>
      </c>
    </row>
    <row r="198" spans="1:16" ht="15.6" x14ac:dyDescent="0.3">
      <c r="A198" s="18" t="s">
        <v>1891</v>
      </c>
      <c r="B198" s="92">
        <v>46137</v>
      </c>
      <c r="C198" s="93">
        <v>46137</v>
      </c>
      <c r="D198" s="94" t="s">
        <v>20</v>
      </c>
      <c r="E198" s="94">
        <v>27</v>
      </c>
      <c r="F198" s="94">
        <v>26</v>
      </c>
      <c r="G198" s="94">
        <v>24950</v>
      </c>
      <c r="H198" s="95">
        <v>20650</v>
      </c>
      <c r="I198" s="96">
        <v>0</v>
      </c>
      <c r="J198" s="97">
        <v>1</v>
      </c>
      <c r="K198" s="96">
        <v>0</v>
      </c>
      <c r="L198" s="96">
        <v>0</v>
      </c>
      <c r="M198" s="256">
        <v>0</v>
      </c>
      <c r="N198" s="104">
        <v>0.96296296296296291</v>
      </c>
      <c r="O198" s="104">
        <v>0.82765531062124253</v>
      </c>
      <c r="P198" s="99">
        <v>0</v>
      </c>
    </row>
    <row r="199" spans="1:16" ht="15.6" x14ac:dyDescent="0.3">
      <c r="A199" s="18" t="s">
        <v>1892</v>
      </c>
      <c r="B199" s="92">
        <v>46137</v>
      </c>
      <c r="C199" s="93">
        <v>46137</v>
      </c>
      <c r="D199" s="94" t="s">
        <v>28</v>
      </c>
      <c r="E199" s="94">
        <v>14</v>
      </c>
      <c r="F199" s="94">
        <v>12</v>
      </c>
      <c r="G199" s="94">
        <v>9200</v>
      </c>
      <c r="H199" s="95">
        <v>7430</v>
      </c>
      <c r="I199" s="96">
        <v>0</v>
      </c>
      <c r="J199" s="97">
        <v>1</v>
      </c>
      <c r="K199" s="96">
        <v>0</v>
      </c>
      <c r="L199" s="96">
        <v>0</v>
      </c>
      <c r="M199" s="256">
        <v>0</v>
      </c>
      <c r="N199" s="104">
        <v>0.8571428571428571</v>
      </c>
      <c r="O199" s="104">
        <v>0.80760869565217386</v>
      </c>
      <c r="P199" s="99">
        <v>0</v>
      </c>
    </row>
    <row r="200" spans="1:16" ht="15.6" x14ac:dyDescent="0.3">
      <c r="A200" s="18" t="s">
        <v>1893</v>
      </c>
      <c r="B200" s="92">
        <v>46137</v>
      </c>
      <c r="C200" s="93">
        <v>46137</v>
      </c>
      <c r="D200" s="94" t="s">
        <v>28</v>
      </c>
      <c r="E200" s="94">
        <v>14</v>
      </c>
      <c r="F200" s="94">
        <v>5</v>
      </c>
      <c r="G200" s="94">
        <v>9200</v>
      </c>
      <c r="H200" s="95">
        <v>6500</v>
      </c>
      <c r="I200" s="96">
        <v>0</v>
      </c>
      <c r="J200" s="97">
        <v>1</v>
      </c>
      <c r="K200" s="96">
        <v>0</v>
      </c>
      <c r="L200" s="96">
        <v>0</v>
      </c>
      <c r="M200" s="96">
        <v>0</v>
      </c>
      <c r="N200" s="104">
        <v>0.35714285714285715</v>
      </c>
      <c r="O200" s="104">
        <v>0.70652173913043481</v>
      </c>
      <c r="P200" s="99">
        <v>0</v>
      </c>
    </row>
    <row r="201" spans="1:16" ht="15.6" x14ac:dyDescent="0.3">
      <c r="A201" s="18" t="s">
        <v>1894</v>
      </c>
      <c r="B201" s="92">
        <v>46137</v>
      </c>
      <c r="C201" s="93">
        <v>46137</v>
      </c>
      <c r="D201" s="94" t="s">
        <v>104</v>
      </c>
      <c r="E201" s="94">
        <v>14</v>
      </c>
      <c r="F201" s="94">
        <v>14</v>
      </c>
      <c r="G201" s="94">
        <v>10230</v>
      </c>
      <c r="H201" s="95">
        <v>8500</v>
      </c>
      <c r="I201" s="96">
        <v>0</v>
      </c>
      <c r="J201" s="97">
        <v>1</v>
      </c>
      <c r="K201" s="96">
        <v>0</v>
      </c>
      <c r="L201" s="96">
        <v>0</v>
      </c>
      <c r="M201" s="256">
        <v>0</v>
      </c>
      <c r="N201" s="104">
        <v>1</v>
      </c>
      <c r="O201" s="104">
        <v>0.83088954056695996</v>
      </c>
      <c r="P201" s="99">
        <v>0</v>
      </c>
    </row>
    <row r="202" spans="1:16" ht="15.6" x14ac:dyDescent="0.3">
      <c r="A202" s="18" t="s">
        <v>1895</v>
      </c>
      <c r="B202" s="92">
        <v>46139</v>
      </c>
      <c r="C202" s="93">
        <v>46139</v>
      </c>
      <c r="D202" s="94" t="s">
        <v>20</v>
      </c>
      <c r="E202" s="94">
        <v>27</v>
      </c>
      <c r="F202" s="94">
        <v>24</v>
      </c>
      <c r="G202" s="94">
        <v>24950</v>
      </c>
      <c r="H202" s="95">
        <v>23000</v>
      </c>
      <c r="I202" s="96">
        <v>0</v>
      </c>
      <c r="J202" s="97">
        <v>1</v>
      </c>
      <c r="K202" s="96">
        <v>0</v>
      </c>
      <c r="L202" s="96">
        <v>0</v>
      </c>
      <c r="M202" s="256">
        <v>0</v>
      </c>
      <c r="N202" s="104">
        <v>0.88888888888888884</v>
      </c>
      <c r="O202" s="104">
        <v>0.92184368737474953</v>
      </c>
      <c r="P202" s="99">
        <v>0</v>
      </c>
    </row>
    <row r="203" spans="1:16" ht="15.6" x14ac:dyDescent="0.3">
      <c r="A203" s="18" t="s">
        <v>1896</v>
      </c>
      <c r="B203" s="92">
        <v>46139</v>
      </c>
      <c r="C203" s="93">
        <v>46139</v>
      </c>
      <c r="D203" s="94" t="s">
        <v>46</v>
      </c>
      <c r="E203" s="94">
        <v>3</v>
      </c>
      <c r="F203" s="94">
        <v>1</v>
      </c>
      <c r="G203" s="94">
        <v>927</v>
      </c>
      <c r="H203" s="95">
        <v>110</v>
      </c>
      <c r="I203" s="96">
        <v>0</v>
      </c>
      <c r="J203" s="97">
        <v>1</v>
      </c>
      <c r="K203" s="96">
        <v>0</v>
      </c>
      <c r="L203" s="96">
        <v>0</v>
      </c>
      <c r="M203" s="96">
        <v>0</v>
      </c>
      <c r="N203" s="104">
        <v>0.33333333333333331</v>
      </c>
      <c r="O203" s="104">
        <v>0.11866235167206041</v>
      </c>
      <c r="P203" s="99">
        <v>0</v>
      </c>
    </row>
    <row r="204" spans="1:16" ht="15.6" x14ac:dyDescent="0.3">
      <c r="A204" s="18" t="s">
        <v>1897</v>
      </c>
      <c r="B204" s="92">
        <v>46139</v>
      </c>
      <c r="C204" s="93">
        <v>46139</v>
      </c>
      <c r="D204" s="94" t="s">
        <v>104</v>
      </c>
      <c r="E204" s="94">
        <v>14</v>
      </c>
      <c r="F204" s="94">
        <v>6</v>
      </c>
      <c r="G204" s="94">
        <v>10230</v>
      </c>
      <c r="H204" s="95">
        <v>4500</v>
      </c>
      <c r="I204" s="96">
        <v>0</v>
      </c>
      <c r="J204" s="97">
        <v>1</v>
      </c>
      <c r="K204" s="96">
        <v>0</v>
      </c>
      <c r="L204" s="96">
        <v>0</v>
      </c>
      <c r="M204" s="256">
        <v>0</v>
      </c>
      <c r="N204" s="104">
        <v>0.42857142857142855</v>
      </c>
      <c r="O204" s="104">
        <v>0.43988269794721407</v>
      </c>
      <c r="P204" s="99">
        <v>0</v>
      </c>
    </row>
    <row r="205" spans="1:16" ht="15.6" x14ac:dyDescent="0.3">
      <c r="A205" s="18" t="s">
        <v>1898</v>
      </c>
      <c r="B205" s="92">
        <v>46139</v>
      </c>
      <c r="C205" s="93">
        <v>46139</v>
      </c>
      <c r="D205" s="94" t="s">
        <v>56</v>
      </c>
      <c r="E205" s="94">
        <v>14</v>
      </c>
      <c r="F205" s="94">
        <v>14</v>
      </c>
      <c r="G205" s="94">
        <v>8500</v>
      </c>
      <c r="H205" s="95">
        <v>13200</v>
      </c>
      <c r="I205" s="96">
        <v>0</v>
      </c>
      <c r="J205" s="97">
        <v>1</v>
      </c>
      <c r="K205" s="96">
        <v>0</v>
      </c>
      <c r="L205" s="96">
        <v>0</v>
      </c>
      <c r="M205" s="256">
        <v>0</v>
      </c>
      <c r="N205" s="104">
        <v>1</v>
      </c>
      <c r="O205" s="104">
        <v>1.5529411764705883</v>
      </c>
      <c r="P205" s="99">
        <v>0</v>
      </c>
    </row>
    <row r="206" spans="1:16" ht="15.6" x14ac:dyDescent="0.3">
      <c r="A206" s="18" t="s">
        <v>1900</v>
      </c>
      <c r="B206" s="92">
        <v>46139</v>
      </c>
      <c r="C206" s="93">
        <v>46139</v>
      </c>
      <c r="D206" s="94" t="s">
        <v>28</v>
      </c>
      <c r="E206" s="94">
        <v>14</v>
      </c>
      <c r="F206" s="94">
        <v>13</v>
      </c>
      <c r="G206" s="94">
        <v>9200</v>
      </c>
      <c r="H206" s="95">
        <v>8500</v>
      </c>
      <c r="I206" s="96">
        <v>0</v>
      </c>
      <c r="J206" s="97">
        <v>1</v>
      </c>
      <c r="K206" s="96">
        <v>0</v>
      </c>
      <c r="L206" s="96">
        <v>0</v>
      </c>
      <c r="M206" s="256">
        <v>0</v>
      </c>
      <c r="N206" s="104">
        <v>0.9285714285714286</v>
      </c>
      <c r="O206" s="104">
        <v>0.92391304347826086</v>
      </c>
      <c r="P206" s="99">
        <v>0</v>
      </c>
    </row>
    <row r="207" spans="1:16" ht="15.6" x14ac:dyDescent="0.3">
      <c r="A207" s="18" t="s">
        <v>1901</v>
      </c>
      <c r="B207" s="92">
        <v>46139</v>
      </c>
      <c r="C207" s="93">
        <v>46139</v>
      </c>
      <c r="D207" s="94" t="s">
        <v>14</v>
      </c>
      <c r="E207" s="94">
        <v>14</v>
      </c>
      <c r="F207" s="94">
        <v>4</v>
      </c>
      <c r="G207" s="94">
        <v>8500</v>
      </c>
      <c r="H207" s="95">
        <v>6500</v>
      </c>
      <c r="I207" s="96">
        <v>0</v>
      </c>
      <c r="J207" s="97">
        <v>1</v>
      </c>
      <c r="K207" s="96">
        <v>0</v>
      </c>
      <c r="L207" s="96">
        <v>0</v>
      </c>
      <c r="M207" s="256">
        <v>0</v>
      </c>
      <c r="N207" s="104">
        <v>0.2857142857142857</v>
      </c>
      <c r="O207" s="104">
        <v>0.76470588235294112</v>
      </c>
      <c r="P207" s="99">
        <v>0</v>
      </c>
    </row>
    <row r="208" spans="1:16" ht="15.6" x14ac:dyDescent="0.3">
      <c r="A208" s="18" t="s">
        <v>1902</v>
      </c>
      <c r="B208" s="92">
        <v>46139</v>
      </c>
      <c r="C208" s="93">
        <v>46139</v>
      </c>
      <c r="D208" s="94" t="s">
        <v>14</v>
      </c>
      <c r="E208" s="94">
        <v>14</v>
      </c>
      <c r="F208" s="94">
        <v>33</v>
      </c>
      <c r="G208" s="94">
        <v>8500</v>
      </c>
      <c r="H208" s="95">
        <v>7184</v>
      </c>
      <c r="I208" s="96">
        <v>0</v>
      </c>
      <c r="J208" s="97">
        <v>0.7944444444444444</v>
      </c>
      <c r="K208" s="96">
        <v>0</v>
      </c>
      <c r="L208" s="96">
        <v>0</v>
      </c>
      <c r="M208" s="256">
        <v>0</v>
      </c>
      <c r="N208" s="104">
        <v>2.3571428571428572</v>
      </c>
      <c r="O208" s="104">
        <v>0.84517647058823531</v>
      </c>
      <c r="P208" s="99">
        <v>0</v>
      </c>
    </row>
    <row r="209" spans="1:16" ht="15.6" x14ac:dyDescent="0.3">
      <c r="A209" s="18" t="s">
        <v>1903</v>
      </c>
      <c r="B209" s="92">
        <v>46139</v>
      </c>
      <c r="C209" s="93">
        <v>46139</v>
      </c>
      <c r="D209" s="94" t="s">
        <v>46</v>
      </c>
      <c r="E209" s="94">
        <v>3</v>
      </c>
      <c r="F209" s="94">
        <v>2</v>
      </c>
      <c r="G209" s="94">
        <v>927</v>
      </c>
      <c r="H209" s="95">
        <v>540</v>
      </c>
      <c r="I209" s="96">
        <v>0</v>
      </c>
      <c r="J209" s="97">
        <v>1</v>
      </c>
      <c r="K209" s="96">
        <v>0</v>
      </c>
      <c r="L209" s="96">
        <v>0</v>
      </c>
      <c r="M209" s="256">
        <v>0</v>
      </c>
      <c r="N209" s="104">
        <v>0.66666666666666663</v>
      </c>
      <c r="O209" s="104">
        <v>0.58252427184466016</v>
      </c>
      <c r="P209" s="99">
        <v>0</v>
      </c>
    </row>
    <row r="210" spans="1:16" ht="15.6" x14ac:dyDescent="0.3">
      <c r="A210" s="18" t="s">
        <v>1904</v>
      </c>
      <c r="B210" s="92">
        <v>46139</v>
      </c>
      <c r="C210" s="93">
        <v>46139</v>
      </c>
      <c r="D210" s="94" t="s">
        <v>28</v>
      </c>
      <c r="E210" s="94">
        <v>14</v>
      </c>
      <c r="F210" s="94">
        <v>10</v>
      </c>
      <c r="G210" s="94">
        <v>9200</v>
      </c>
      <c r="H210" s="95">
        <v>8300</v>
      </c>
      <c r="I210" s="96">
        <v>0</v>
      </c>
      <c r="J210" s="97">
        <v>1</v>
      </c>
      <c r="K210" s="96">
        <v>0</v>
      </c>
      <c r="L210" s="96">
        <v>0</v>
      </c>
      <c r="M210" s="256">
        <v>0</v>
      </c>
      <c r="N210" s="104">
        <v>0.7142857142857143</v>
      </c>
      <c r="O210" s="104">
        <v>0.90217391304347827</v>
      </c>
      <c r="P210" s="99">
        <v>0</v>
      </c>
    </row>
    <row r="211" spans="1:16" ht="15.6" x14ac:dyDescent="0.3">
      <c r="A211" s="18" t="s">
        <v>1905</v>
      </c>
      <c r="B211" s="92">
        <v>46139</v>
      </c>
      <c r="C211" s="93">
        <v>46139</v>
      </c>
      <c r="D211" s="94" t="s">
        <v>56</v>
      </c>
      <c r="E211" s="94">
        <v>14</v>
      </c>
      <c r="F211" s="94">
        <v>10</v>
      </c>
      <c r="G211" s="94">
        <v>8500</v>
      </c>
      <c r="H211" s="95">
        <v>8300</v>
      </c>
      <c r="I211" s="96">
        <v>0</v>
      </c>
      <c r="J211" s="97">
        <v>1</v>
      </c>
      <c r="K211" s="96">
        <v>0</v>
      </c>
      <c r="L211" s="96">
        <v>0</v>
      </c>
      <c r="M211" s="256">
        <v>0</v>
      </c>
      <c r="N211" s="104">
        <v>0.7142857142857143</v>
      </c>
      <c r="O211" s="104">
        <v>0.97647058823529409</v>
      </c>
      <c r="P211" s="99">
        <v>0</v>
      </c>
    </row>
    <row r="212" spans="1:16" ht="15.6" x14ac:dyDescent="0.3">
      <c r="A212" s="18" t="s">
        <v>1906</v>
      </c>
      <c r="B212" s="92">
        <v>46140</v>
      </c>
      <c r="C212" s="93">
        <v>46140</v>
      </c>
      <c r="D212" s="94" t="s">
        <v>20</v>
      </c>
      <c r="E212" s="94">
        <v>27</v>
      </c>
      <c r="F212" s="94">
        <v>18</v>
      </c>
      <c r="G212" s="94">
        <v>24950</v>
      </c>
      <c r="H212" s="95">
        <v>16900.77</v>
      </c>
      <c r="I212" s="96">
        <v>0</v>
      </c>
      <c r="J212" s="97">
        <v>1</v>
      </c>
      <c r="K212" s="96">
        <v>0</v>
      </c>
      <c r="L212" s="96">
        <v>0</v>
      </c>
      <c r="M212" s="96">
        <v>0</v>
      </c>
      <c r="N212" s="104">
        <v>0.66666666666666663</v>
      </c>
      <c r="O212" s="104">
        <v>0.67738557114228459</v>
      </c>
      <c r="P212" s="99">
        <v>0</v>
      </c>
    </row>
    <row r="213" spans="1:16" ht="15.6" x14ac:dyDescent="0.3">
      <c r="A213" s="18" t="s">
        <v>1907</v>
      </c>
      <c r="B213" s="92">
        <v>46140</v>
      </c>
      <c r="C213" s="93">
        <v>46140</v>
      </c>
      <c r="D213" s="94" t="s">
        <v>104</v>
      </c>
      <c r="E213" s="94">
        <v>14</v>
      </c>
      <c r="F213" s="94">
        <v>14</v>
      </c>
      <c r="G213" s="94">
        <v>10230</v>
      </c>
      <c r="H213" s="95">
        <v>9000</v>
      </c>
      <c r="I213" s="96">
        <v>0</v>
      </c>
      <c r="J213" s="97">
        <v>1</v>
      </c>
      <c r="K213" s="96">
        <v>0</v>
      </c>
      <c r="L213" s="96">
        <v>0</v>
      </c>
      <c r="M213" s="256">
        <v>0</v>
      </c>
      <c r="N213" s="104">
        <v>1</v>
      </c>
      <c r="O213" s="104">
        <v>0.87976539589442815</v>
      </c>
      <c r="P213" s="99">
        <v>0</v>
      </c>
    </row>
    <row r="214" spans="1:16" ht="15.6" x14ac:dyDescent="0.3">
      <c r="A214" s="18" t="s">
        <v>1908</v>
      </c>
      <c r="B214" s="92">
        <v>46140</v>
      </c>
      <c r="C214" s="93">
        <v>46140</v>
      </c>
      <c r="D214" s="94" t="s">
        <v>56</v>
      </c>
      <c r="E214" s="94">
        <v>14</v>
      </c>
      <c r="F214" s="94">
        <v>13</v>
      </c>
      <c r="G214" s="94">
        <v>8500</v>
      </c>
      <c r="H214" s="95">
        <v>12000</v>
      </c>
      <c r="I214" s="96">
        <v>0</v>
      </c>
      <c r="J214" s="97">
        <v>1</v>
      </c>
      <c r="K214" s="96">
        <v>0</v>
      </c>
      <c r="L214" s="96">
        <v>0</v>
      </c>
      <c r="M214" s="256">
        <v>0</v>
      </c>
      <c r="N214" s="104">
        <v>0.9285714285714286</v>
      </c>
      <c r="O214" s="104">
        <v>1.411764705882353</v>
      </c>
      <c r="P214" s="99">
        <v>0</v>
      </c>
    </row>
    <row r="215" spans="1:16" ht="15.6" x14ac:dyDescent="0.3">
      <c r="A215" s="18" t="s">
        <v>1909</v>
      </c>
      <c r="B215" s="92">
        <v>46140</v>
      </c>
      <c r="C215" s="93">
        <v>46140</v>
      </c>
      <c r="D215" s="94" t="s">
        <v>56</v>
      </c>
      <c r="E215" s="94">
        <v>14</v>
      </c>
      <c r="F215" s="94">
        <v>14</v>
      </c>
      <c r="G215" s="94">
        <v>8500</v>
      </c>
      <c r="H215" s="95">
        <v>5750</v>
      </c>
      <c r="I215" s="96">
        <v>0</v>
      </c>
      <c r="J215" s="97">
        <v>1</v>
      </c>
      <c r="K215" s="96">
        <v>0</v>
      </c>
      <c r="L215" s="96">
        <v>0</v>
      </c>
      <c r="M215" s="256">
        <v>0</v>
      </c>
      <c r="N215" s="104">
        <v>1</v>
      </c>
      <c r="O215" s="104">
        <v>0.67647058823529416</v>
      </c>
      <c r="P215" s="99">
        <v>0</v>
      </c>
    </row>
    <row r="216" spans="1:16" ht="15.6" x14ac:dyDescent="0.3">
      <c r="A216" s="18" t="s">
        <v>1910</v>
      </c>
      <c r="B216" s="92">
        <v>46140</v>
      </c>
      <c r="C216" s="93">
        <v>46140</v>
      </c>
      <c r="D216" s="94" t="s">
        <v>202</v>
      </c>
      <c r="E216" s="94">
        <v>14</v>
      </c>
      <c r="F216" s="94">
        <v>14</v>
      </c>
      <c r="G216" s="94">
        <v>9200</v>
      </c>
      <c r="H216" s="95">
        <v>4600</v>
      </c>
      <c r="I216" s="96">
        <v>0</v>
      </c>
      <c r="J216" s="97">
        <v>1</v>
      </c>
      <c r="K216" s="96">
        <v>0</v>
      </c>
      <c r="L216" s="96">
        <v>0</v>
      </c>
      <c r="M216" s="96">
        <v>0</v>
      </c>
      <c r="N216" s="104">
        <v>1</v>
      </c>
      <c r="O216" s="104">
        <v>0.5</v>
      </c>
      <c r="P216" s="99">
        <v>0</v>
      </c>
    </row>
    <row r="217" spans="1:16" ht="15.6" x14ac:dyDescent="0.3">
      <c r="A217" s="18" t="s">
        <v>1912</v>
      </c>
      <c r="B217" s="92">
        <v>46140</v>
      </c>
      <c r="C217" s="93">
        <v>46140</v>
      </c>
      <c r="D217" s="94" t="s">
        <v>7</v>
      </c>
      <c r="E217" s="94">
        <v>14</v>
      </c>
      <c r="F217" s="94">
        <v>4</v>
      </c>
      <c r="G217" s="94">
        <v>10200</v>
      </c>
      <c r="H217" s="95">
        <v>11000</v>
      </c>
      <c r="I217" s="96">
        <v>0</v>
      </c>
      <c r="J217" s="97">
        <v>1</v>
      </c>
      <c r="K217" s="96">
        <v>0</v>
      </c>
      <c r="L217" s="96">
        <v>0</v>
      </c>
      <c r="M217" s="256">
        <v>0</v>
      </c>
      <c r="N217" s="104">
        <v>0.2857142857142857</v>
      </c>
      <c r="O217" s="104">
        <v>1.0784313725490196</v>
      </c>
      <c r="P217" s="99">
        <v>0</v>
      </c>
    </row>
    <row r="218" spans="1:16" ht="15.6" x14ac:dyDescent="0.3">
      <c r="A218" s="18" t="s">
        <v>1913</v>
      </c>
      <c r="B218" s="92">
        <v>46140</v>
      </c>
      <c r="C218" s="93">
        <v>46140</v>
      </c>
      <c r="D218" s="94" t="s">
        <v>46</v>
      </c>
      <c r="E218" s="94">
        <v>3</v>
      </c>
      <c r="F218" s="94">
        <v>1</v>
      </c>
      <c r="G218" s="94">
        <v>927</v>
      </c>
      <c r="H218" s="95">
        <v>450</v>
      </c>
      <c r="I218" s="96">
        <v>0</v>
      </c>
      <c r="J218" s="97">
        <v>1</v>
      </c>
      <c r="K218" s="96">
        <v>0</v>
      </c>
      <c r="L218" s="96">
        <v>0</v>
      </c>
      <c r="M218" s="96">
        <v>0</v>
      </c>
      <c r="N218" s="104">
        <v>0.33333333333333331</v>
      </c>
      <c r="O218" s="104">
        <v>0.4854368932038835</v>
      </c>
      <c r="P218" s="99">
        <v>0</v>
      </c>
    </row>
    <row r="219" spans="1:16" ht="15.6" x14ac:dyDescent="0.3">
      <c r="A219" s="18" t="s">
        <v>1914</v>
      </c>
      <c r="B219" s="92">
        <v>46140</v>
      </c>
      <c r="C219" s="93">
        <v>46140</v>
      </c>
      <c r="D219" s="94" t="s">
        <v>14</v>
      </c>
      <c r="E219" s="94">
        <v>14</v>
      </c>
      <c r="F219" s="94">
        <v>6</v>
      </c>
      <c r="G219" s="94">
        <v>8500</v>
      </c>
      <c r="H219" s="95">
        <v>2360</v>
      </c>
      <c r="I219" s="96">
        <v>0</v>
      </c>
      <c r="J219" s="97">
        <v>1</v>
      </c>
      <c r="K219" s="96">
        <v>0</v>
      </c>
      <c r="L219" s="96">
        <v>0</v>
      </c>
      <c r="M219" s="256">
        <v>0</v>
      </c>
      <c r="N219" s="104">
        <v>0.42857142857142855</v>
      </c>
      <c r="O219" s="104">
        <v>0.27764705882352941</v>
      </c>
      <c r="P219" s="99">
        <v>0</v>
      </c>
    </row>
    <row r="220" spans="1:16" ht="15.6" x14ac:dyDescent="0.3">
      <c r="A220" s="18" t="s">
        <v>1915</v>
      </c>
      <c r="B220" s="92">
        <v>46140</v>
      </c>
      <c r="C220" s="93">
        <v>46140</v>
      </c>
      <c r="D220" s="94" t="s">
        <v>14</v>
      </c>
      <c r="E220" s="94">
        <v>14</v>
      </c>
      <c r="F220" s="94">
        <v>22</v>
      </c>
      <c r="G220" s="94">
        <v>8500</v>
      </c>
      <c r="H220" s="95">
        <v>11965</v>
      </c>
      <c r="I220" s="96">
        <v>0</v>
      </c>
      <c r="J220" s="97">
        <v>1</v>
      </c>
      <c r="K220" s="96">
        <v>0</v>
      </c>
      <c r="L220" s="96">
        <v>0</v>
      </c>
      <c r="M220" s="256">
        <v>0</v>
      </c>
      <c r="N220" s="104">
        <v>1.5714285714285714</v>
      </c>
      <c r="O220" s="104">
        <v>1.4076470588235295</v>
      </c>
      <c r="P220" s="99">
        <v>0</v>
      </c>
    </row>
    <row r="221" spans="1:16" ht="15.6" x14ac:dyDescent="0.3">
      <c r="A221" s="18" t="s">
        <v>1917</v>
      </c>
      <c r="B221" s="92">
        <v>46140</v>
      </c>
      <c r="C221" s="93">
        <v>46140</v>
      </c>
      <c r="D221" s="94" t="s">
        <v>46</v>
      </c>
      <c r="E221" s="94">
        <v>3</v>
      </c>
      <c r="F221" s="94">
        <v>1</v>
      </c>
      <c r="G221" s="94">
        <v>927</v>
      </c>
      <c r="H221" s="95">
        <v>230</v>
      </c>
      <c r="I221" s="96">
        <v>0</v>
      </c>
      <c r="J221" s="97">
        <v>1</v>
      </c>
      <c r="K221" s="96">
        <v>0</v>
      </c>
      <c r="L221" s="96">
        <v>0</v>
      </c>
      <c r="M221" s="256">
        <v>0</v>
      </c>
      <c r="N221" s="104">
        <v>0.33333333333333331</v>
      </c>
      <c r="O221" s="104">
        <v>0.24811218985976269</v>
      </c>
      <c r="P221" s="99">
        <v>0</v>
      </c>
    </row>
    <row r="222" spans="1:16" ht="15.6" x14ac:dyDescent="0.3">
      <c r="A222" s="18" t="s">
        <v>1918</v>
      </c>
      <c r="B222" s="92">
        <v>46141</v>
      </c>
      <c r="C222" s="93">
        <v>46141</v>
      </c>
      <c r="D222" s="94" t="s">
        <v>28</v>
      </c>
      <c r="E222" s="94">
        <v>14</v>
      </c>
      <c r="F222" s="94">
        <v>14</v>
      </c>
      <c r="G222" s="94">
        <v>9200</v>
      </c>
      <c r="H222" s="95">
        <v>450</v>
      </c>
      <c r="I222" s="96">
        <v>0</v>
      </c>
      <c r="J222" s="97">
        <v>1</v>
      </c>
      <c r="K222" s="96">
        <v>0</v>
      </c>
      <c r="L222" s="96">
        <v>0</v>
      </c>
      <c r="M222" s="256">
        <v>0</v>
      </c>
      <c r="N222" s="104">
        <v>1</v>
      </c>
      <c r="O222" s="104">
        <v>4.8913043478260872E-2</v>
      </c>
      <c r="P222" s="99">
        <v>0</v>
      </c>
    </row>
    <row r="223" spans="1:16" ht="15.6" x14ac:dyDescent="0.3">
      <c r="A223" s="18" t="s">
        <v>1920</v>
      </c>
      <c r="B223" s="92">
        <v>46141</v>
      </c>
      <c r="C223" s="93">
        <v>46141</v>
      </c>
      <c r="D223" s="94" t="s">
        <v>104</v>
      </c>
      <c r="E223" s="94">
        <v>14</v>
      </c>
      <c r="F223" s="94">
        <v>9</v>
      </c>
      <c r="G223" s="94">
        <v>10230</v>
      </c>
      <c r="H223" s="95">
        <v>4500</v>
      </c>
      <c r="I223" s="96">
        <v>0</v>
      </c>
      <c r="J223" s="97">
        <v>1</v>
      </c>
      <c r="K223" s="96">
        <v>0</v>
      </c>
      <c r="L223" s="96">
        <v>0</v>
      </c>
      <c r="M223" s="256">
        <v>0</v>
      </c>
      <c r="N223" s="104">
        <v>0.6428571428571429</v>
      </c>
      <c r="O223" s="104">
        <v>0.43988269794721407</v>
      </c>
      <c r="P223" s="99">
        <v>0</v>
      </c>
    </row>
    <row r="224" spans="1:16" ht="15.6" x14ac:dyDescent="0.3">
      <c r="A224" s="18" t="s">
        <v>1921</v>
      </c>
      <c r="B224" s="92">
        <v>46141</v>
      </c>
      <c r="C224" s="93">
        <v>46141</v>
      </c>
      <c r="D224" s="94" t="s">
        <v>104</v>
      </c>
      <c r="E224" s="94">
        <v>14</v>
      </c>
      <c r="F224" s="94">
        <v>0</v>
      </c>
      <c r="G224" s="94">
        <v>10230</v>
      </c>
      <c r="H224" s="95">
        <v>10000</v>
      </c>
      <c r="I224" s="96">
        <v>0</v>
      </c>
      <c r="J224" s="97">
        <v>1</v>
      </c>
      <c r="K224" s="96">
        <v>0</v>
      </c>
      <c r="L224" s="96">
        <v>0</v>
      </c>
      <c r="M224" s="256">
        <v>0</v>
      </c>
      <c r="N224" s="104">
        <v>0</v>
      </c>
      <c r="O224" s="104">
        <v>0.97751710654936463</v>
      </c>
      <c r="P224" s="99">
        <v>0</v>
      </c>
    </row>
    <row r="225" spans="1:16" ht="15.6" x14ac:dyDescent="0.3">
      <c r="A225" s="18" t="s">
        <v>1922</v>
      </c>
      <c r="B225" s="92">
        <v>46141</v>
      </c>
      <c r="C225" s="93">
        <v>46141</v>
      </c>
      <c r="D225" s="94" t="s">
        <v>20</v>
      </c>
      <c r="E225" s="94">
        <v>27</v>
      </c>
      <c r="F225" s="94">
        <v>27</v>
      </c>
      <c r="G225" s="94">
        <v>24950</v>
      </c>
      <c r="H225" s="95">
        <v>4990</v>
      </c>
      <c r="I225" s="96">
        <v>0</v>
      </c>
      <c r="J225" s="97">
        <v>0.93333333333333335</v>
      </c>
      <c r="K225" s="96">
        <v>0</v>
      </c>
      <c r="L225" s="96">
        <v>0</v>
      </c>
      <c r="M225" s="256">
        <v>0</v>
      </c>
      <c r="N225" s="104">
        <v>1</v>
      </c>
      <c r="O225" s="104">
        <v>0.2</v>
      </c>
      <c r="P225" s="99">
        <v>0</v>
      </c>
    </row>
    <row r="226" spans="1:16" ht="15.6" x14ac:dyDescent="0.3">
      <c r="A226" s="18" t="s">
        <v>1924</v>
      </c>
      <c r="B226" s="92">
        <v>46141</v>
      </c>
      <c r="C226" s="93">
        <v>46141</v>
      </c>
      <c r="D226" s="94" t="s">
        <v>56</v>
      </c>
      <c r="E226" s="94">
        <v>14</v>
      </c>
      <c r="F226" s="94">
        <v>13</v>
      </c>
      <c r="G226" s="94">
        <v>8500</v>
      </c>
      <c r="H226" s="95">
        <v>5174</v>
      </c>
      <c r="I226" s="96">
        <v>0</v>
      </c>
      <c r="J226" s="97">
        <v>1</v>
      </c>
      <c r="K226" s="96">
        <v>0</v>
      </c>
      <c r="L226" s="96">
        <v>0</v>
      </c>
      <c r="M226" s="256">
        <v>0</v>
      </c>
      <c r="N226" s="104">
        <v>0.9285714285714286</v>
      </c>
      <c r="O226" s="104">
        <v>0.60870588235294121</v>
      </c>
      <c r="P226" s="99">
        <v>0</v>
      </c>
    </row>
    <row r="227" spans="1:16" ht="15.6" x14ac:dyDescent="0.3">
      <c r="A227" s="18" t="s">
        <v>1925</v>
      </c>
      <c r="B227" s="92">
        <v>46141</v>
      </c>
      <c r="C227" s="93">
        <v>46141</v>
      </c>
      <c r="D227" s="94" t="s">
        <v>14</v>
      </c>
      <c r="E227" s="94">
        <v>14</v>
      </c>
      <c r="F227" s="94">
        <v>21</v>
      </c>
      <c r="G227" s="94">
        <v>8500</v>
      </c>
      <c r="H227" s="95">
        <v>7421</v>
      </c>
      <c r="I227" s="96">
        <v>0</v>
      </c>
      <c r="J227" s="97">
        <v>1</v>
      </c>
      <c r="K227" s="96">
        <v>0</v>
      </c>
      <c r="L227" s="96">
        <v>0</v>
      </c>
      <c r="M227" s="96">
        <v>0</v>
      </c>
      <c r="N227" s="104">
        <v>1.5</v>
      </c>
      <c r="O227" s="104">
        <v>0.87305882352941178</v>
      </c>
      <c r="P227" s="99">
        <v>0</v>
      </c>
    </row>
    <row r="228" spans="1:16" ht="15.6" x14ac:dyDescent="0.3">
      <c r="A228" s="18" t="s">
        <v>1926</v>
      </c>
      <c r="B228" s="92">
        <v>46141</v>
      </c>
      <c r="C228" s="93">
        <v>46141</v>
      </c>
      <c r="D228" s="94" t="s">
        <v>46</v>
      </c>
      <c r="E228" s="94">
        <v>3</v>
      </c>
      <c r="F228" s="94">
        <v>1</v>
      </c>
      <c r="G228" s="94">
        <v>927</v>
      </c>
      <c r="H228" s="95">
        <v>230</v>
      </c>
      <c r="I228" s="96">
        <v>0</v>
      </c>
      <c r="J228" s="97">
        <v>1</v>
      </c>
      <c r="K228" s="96">
        <v>0</v>
      </c>
      <c r="L228" s="96">
        <v>0</v>
      </c>
      <c r="M228" s="256">
        <v>0</v>
      </c>
      <c r="N228" s="104">
        <v>0.33333333333333331</v>
      </c>
      <c r="O228" s="104">
        <v>0.24811218985976269</v>
      </c>
      <c r="P228" s="99">
        <v>0</v>
      </c>
    </row>
    <row r="229" spans="1:16" ht="15.6" x14ac:dyDescent="0.3">
      <c r="A229" s="18" t="s">
        <v>1928</v>
      </c>
      <c r="B229" s="92">
        <v>46141</v>
      </c>
      <c r="C229" s="93">
        <v>46141</v>
      </c>
      <c r="D229" s="94" t="s">
        <v>20</v>
      </c>
      <c r="E229" s="94">
        <v>27</v>
      </c>
      <c r="F229" s="94">
        <v>14</v>
      </c>
      <c r="G229" s="94">
        <v>24950</v>
      </c>
      <c r="H229" s="95">
        <v>13000</v>
      </c>
      <c r="I229" s="96">
        <v>0</v>
      </c>
      <c r="J229" s="97">
        <v>1</v>
      </c>
      <c r="K229" s="96">
        <v>0</v>
      </c>
      <c r="L229" s="96">
        <v>0</v>
      </c>
      <c r="M229" s="96">
        <v>0</v>
      </c>
      <c r="N229" s="104">
        <v>0.51851851851851849</v>
      </c>
      <c r="O229" s="104">
        <v>0.52104208416833664</v>
      </c>
      <c r="P229" s="99">
        <v>0</v>
      </c>
    </row>
    <row r="230" spans="1:16" ht="15.6" x14ac:dyDescent="0.3">
      <c r="A230" s="18" t="s">
        <v>1929</v>
      </c>
      <c r="B230" s="92">
        <v>46142</v>
      </c>
      <c r="C230" s="93">
        <v>46142</v>
      </c>
      <c r="D230" s="94" t="s">
        <v>28</v>
      </c>
      <c r="E230" s="94">
        <v>14</v>
      </c>
      <c r="F230" s="94">
        <v>7</v>
      </c>
      <c r="G230" s="94">
        <v>9200</v>
      </c>
      <c r="H230" s="95">
        <v>7800</v>
      </c>
      <c r="I230" s="96">
        <v>0</v>
      </c>
      <c r="J230" s="97">
        <v>1</v>
      </c>
      <c r="K230" s="96">
        <v>0</v>
      </c>
      <c r="L230" s="96">
        <v>0</v>
      </c>
      <c r="M230" s="256">
        <v>0</v>
      </c>
      <c r="N230" s="104">
        <v>0.5</v>
      </c>
      <c r="O230" s="104">
        <v>0.84782608695652173</v>
      </c>
      <c r="P230" s="99">
        <v>0</v>
      </c>
    </row>
    <row r="231" spans="1:16" ht="15.6" x14ac:dyDescent="0.3">
      <c r="A231" s="18" t="s">
        <v>1930</v>
      </c>
      <c r="B231" s="92">
        <v>46142</v>
      </c>
      <c r="C231" s="93">
        <v>46142</v>
      </c>
      <c r="D231" s="94" t="s">
        <v>28</v>
      </c>
      <c r="E231" s="94">
        <v>14</v>
      </c>
      <c r="F231" s="94">
        <v>11</v>
      </c>
      <c r="G231" s="94">
        <v>9200</v>
      </c>
      <c r="H231" s="95">
        <v>8500</v>
      </c>
      <c r="I231" s="96">
        <v>0</v>
      </c>
      <c r="J231" s="97">
        <v>1</v>
      </c>
      <c r="K231" s="96">
        <v>0</v>
      </c>
      <c r="L231" s="96">
        <v>0</v>
      </c>
      <c r="M231" s="256">
        <v>0</v>
      </c>
      <c r="N231" s="104">
        <v>0.7857142857142857</v>
      </c>
      <c r="O231" s="104">
        <v>0.92391304347826086</v>
      </c>
      <c r="P231" s="99">
        <v>0</v>
      </c>
    </row>
    <row r="232" spans="1:16" ht="15.6" x14ac:dyDescent="0.3">
      <c r="A232" s="18" t="s">
        <v>1932</v>
      </c>
      <c r="B232" s="92">
        <v>46142</v>
      </c>
      <c r="C232" s="93">
        <v>46142</v>
      </c>
      <c r="D232" s="94" t="s">
        <v>20</v>
      </c>
      <c r="E232" s="94">
        <v>27</v>
      </c>
      <c r="F232" s="94">
        <v>1</v>
      </c>
      <c r="G232" s="94">
        <v>24950</v>
      </c>
      <c r="H232" s="95">
        <v>20000</v>
      </c>
      <c r="I232" s="96">
        <v>0</v>
      </c>
      <c r="J232" s="97">
        <v>1</v>
      </c>
      <c r="K232" s="96">
        <v>0</v>
      </c>
      <c r="L232" s="96">
        <v>0</v>
      </c>
      <c r="M232" s="96">
        <v>0</v>
      </c>
      <c r="N232" s="104">
        <v>3.7037037037037035E-2</v>
      </c>
      <c r="O232" s="104">
        <v>0.80160320641282568</v>
      </c>
      <c r="P232" s="99">
        <v>0</v>
      </c>
    </row>
    <row r="233" spans="1:16" ht="15.6" x14ac:dyDescent="0.3">
      <c r="A233" s="18" t="s">
        <v>1933</v>
      </c>
      <c r="B233" s="92">
        <v>46142</v>
      </c>
      <c r="C233" s="93">
        <v>46142</v>
      </c>
      <c r="D233" s="94" t="s">
        <v>20</v>
      </c>
      <c r="E233" s="94">
        <v>27</v>
      </c>
      <c r="F233" s="94">
        <v>10</v>
      </c>
      <c r="G233" s="94">
        <v>24950</v>
      </c>
      <c r="H233" s="95">
        <v>12000</v>
      </c>
      <c r="I233" s="96">
        <v>0</v>
      </c>
      <c r="J233" s="97">
        <v>1</v>
      </c>
      <c r="K233" s="96">
        <v>0</v>
      </c>
      <c r="L233" s="96">
        <v>0</v>
      </c>
      <c r="M233" s="256">
        <v>0</v>
      </c>
      <c r="N233" s="104">
        <v>0.37037037037037035</v>
      </c>
      <c r="O233" s="104">
        <v>0.48096192384769537</v>
      </c>
      <c r="P233" s="99">
        <v>0</v>
      </c>
    </row>
    <row r="234" spans="1:16" ht="15.6" x14ac:dyDescent="0.3">
      <c r="A234" s="18" t="s">
        <v>1934</v>
      </c>
      <c r="B234" s="92">
        <v>46142</v>
      </c>
      <c r="C234" s="93">
        <v>46142</v>
      </c>
      <c r="D234" s="94" t="s">
        <v>14</v>
      </c>
      <c r="E234" s="94">
        <v>14</v>
      </c>
      <c r="F234" s="94">
        <v>8</v>
      </c>
      <c r="G234" s="94">
        <v>8500</v>
      </c>
      <c r="H234" s="95">
        <v>8000</v>
      </c>
      <c r="I234" s="96">
        <v>0</v>
      </c>
      <c r="J234" s="97">
        <v>1</v>
      </c>
      <c r="K234" s="96">
        <v>0</v>
      </c>
      <c r="L234" s="96">
        <v>0</v>
      </c>
      <c r="M234" s="256">
        <v>0</v>
      </c>
      <c r="N234" s="104">
        <v>0.5714285714285714</v>
      </c>
      <c r="O234" s="104">
        <v>0.94117647058823528</v>
      </c>
      <c r="P234" s="99">
        <v>0</v>
      </c>
    </row>
    <row r="235" spans="1:16" ht="15.6" x14ac:dyDescent="0.3">
      <c r="A235" s="18" t="s">
        <v>1935</v>
      </c>
      <c r="B235" s="92">
        <v>46142</v>
      </c>
      <c r="C235" s="93">
        <v>46142</v>
      </c>
      <c r="D235" s="94" t="s">
        <v>14</v>
      </c>
      <c r="E235" s="94">
        <v>14</v>
      </c>
      <c r="F235" s="94">
        <v>16</v>
      </c>
      <c r="G235" s="94">
        <v>8500</v>
      </c>
      <c r="H235" s="95">
        <v>8804</v>
      </c>
      <c r="I235" s="96">
        <v>0</v>
      </c>
      <c r="J235" s="97">
        <v>0.99861111111111123</v>
      </c>
      <c r="K235" s="96">
        <v>0</v>
      </c>
      <c r="L235" s="96">
        <v>0</v>
      </c>
      <c r="M235" s="256">
        <v>0</v>
      </c>
      <c r="N235" s="104">
        <v>1.1428571428571428</v>
      </c>
      <c r="O235" s="104">
        <v>1.0357647058823529</v>
      </c>
      <c r="P235" s="99">
        <v>0</v>
      </c>
    </row>
    <row r="236" spans="1:16" ht="15.6" x14ac:dyDescent="0.3">
      <c r="A236" s="18" t="s">
        <v>1937</v>
      </c>
      <c r="B236" s="92">
        <v>46142</v>
      </c>
      <c r="C236" s="93">
        <v>46142</v>
      </c>
      <c r="D236" s="94" t="s">
        <v>104</v>
      </c>
      <c r="E236" s="94">
        <v>14</v>
      </c>
      <c r="F236" s="94">
        <v>14</v>
      </c>
      <c r="G236" s="94">
        <v>10230</v>
      </c>
      <c r="H236" s="95">
        <v>10100</v>
      </c>
      <c r="I236" s="96">
        <v>0</v>
      </c>
      <c r="J236" s="97">
        <v>1</v>
      </c>
      <c r="K236" s="96">
        <v>0</v>
      </c>
      <c r="L236" s="96">
        <v>0</v>
      </c>
      <c r="M236" s="256">
        <v>0</v>
      </c>
      <c r="N236" s="104">
        <v>1</v>
      </c>
      <c r="O236" s="104">
        <v>0.98729227761485827</v>
      </c>
      <c r="P236" s="99">
        <v>0</v>
      </c>
    </row>
    <row r="237" spans="1:16" ht="15.6" x14ac:dyDescent="0.3">
      <c r="A237" s="18" t="s">
        <v>1938</v>
      </c>
      <c r="B237" s="92">
        <v>46142</v>
      </c>
      <c r="C237" s="93">
        <v>46142</v>
      </c>
      <c r="D237" s="94" t="s">
        <v>56</v>
      </c>
      <c r="E237" s="94">
        <v>14</v>
      </c>
      <c r="F237" s="94">
        <v>5</v>
      </c>
      <c r="G237" s="94">
        <v>8500</v>
      </c>
      <c r="H237" s="95">
        <v>2125</v>
      </c>
      <c r="I237" s="96">
        <v>0</v>
      </c>
      <c r="J237" s="97">
        <v>1</v>
      </c>
      <c r="K237" s="96">
        <v>0</v>
      </c>
      <c r="L237" s="96">
        <v>0</v>
      </c>
      <c r="M237" s="256">
        <v>0</v>
      </c>
      <c r="N237" s="104">
        <v>0.35714285714285715</v>
      </c>
      <c r="O237" s="104">
        <v>0.25</v>
      </c>
      <c r="P237" s="99">
        <v>0</v>
      </c>
    </row>
    <row r="238" spans="1:16" ht="15.6" x14ac:dyDescent="0.3">
      <c r="A238" s="18" t="s">
        <v>1939</v>
      </c>
      <c r="B238" s="92">
        <v>46142</v>
      </c>
      <c r="C238" s="93">
        <v>46142</v>
      </c>
      <c r="D238" s="94" t="s">
        <v>56</v>
      </c>
      <c r="E238" s="94">
        <v>14</v>
      </c>
      <c r="F238" s="94">
        <v>6</v>
      </c>
      <c r="G238" s="94">
        <v>8500</v>
      </c>
      <c r="H238" s="95">
        <v>3040</v>
      </c>
      <c r="I238" s="96">
        <v>0</v>
      </c>
      <c r="J238" s="97">
        <v>1</v>
      </c>
      <c r="K238" s="96">
        <v>0</v>
      </c>
      <c r="L238" s="96">
        <v>0</v>
      </c>
      <c r="M238" s="256">
        <v>0</v>
      </c>
      <c r="N238" s="104">
        <v>0.42857142857142855</v>
      </c>
      <c r="O238" s="104">
        <v>0.35764705882352943</v>
      </c>
      <c r="P238" s="99">
        <v>0</v>
      </c>
    </row>
    <row r="239" spans="1:16" ht="15.6" x14ac:dyDescent="0.3">
      <c r="A239" s="18" t="s">
        <v>1940</v>
      </c>
      <c r="B239" s="92">
        <v>46142</v>
      </c>
      <c r="C239" s="93">
        <v>46142</v>
      </c>
      <c r="D239" s="94" t="s">
        <v>7</v>
      </c>
      <c r="E239" s="94">
        <v>14</v>
      </c>
      <c r="F239" s="94">
        <v>6</v>
      </c>
      <c r="G239" s="94">
        <v>10200</v>
      </c>
      <c r="H239" s="95">
        <v>5600</v>
      </c>
      <c r="I239" s="96">
        <v>0</v>
      </c>
      <c r="J239" s="97">
        <v>1</v>
      </c>
      <c r="K239" s="96">
        <v>0</v>
      </c>
      <c r="L239" s="96">
        <v>0</v>
      </c>
      <c r="M239" s="256">
        <v>0</v>
      </c>
      <c r="N239" s="104">
        <v>0.42857142857142855</v>
      </c>
      <c r="O239" s="104">
        <v>0.5490196078431373</v>
      </c>
      <c r="P239" s="99">
        <v>0</v>
      </c>
    </row>
  </sheetData>
  <conditionalFormatting sqref="A1">
    <cfRule type="duplicateValues" dxfId="66" priority="7"/>
  </conditionalFormatting>
  <conditionalFormatting sqref="A2:A239">
    <cfRule type="duplicateValues" dxfId="65" priority="4"/>
  </conditionalFormatting>
  <conditionalFormatting sqref="J2:J2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2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239">
    <cfRule type="cellIs" dxfId="64" priority="1" operator="lessThan">
      <formula>1</formula>
    </cfRule>
    <cfRule type="cellIs" dxfId="63" priority="2" operator="greaterThan">
      <formula>1</formula>
    </cfRule>
    <cfRule type="cellIs" dxfId="62" priority="3" operator="greaterThan">
      <formula>0.1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7E04-E9FD-41F2-AAD0-CA00DB05BF1A}">
  <dimension ref="A3:B40"/>
  <sheetViews>
    <sheetView workbookViewId="0">
      <selection activeCell="A3" sqref="A3:B40"/>
    </sheetView>
  </sheetViews>
  <sheetFormatPr baseColWidth="10" defaultRowHeight="14.4" x14ac:dyDescent="0.3"/>
  <cols>
    <col min="1" max="1" width="32.44140625" bestFit="1" customWidth="1"/>
    <col min="2" max="3" width="15.6640625" bestFit="1" customWidth="1"/>
  </cols>
  <sheetData>
    <row r="3" spans="1:2" x14ac:dyDescent="0.3">
      <c r="A3" s="196" t="s">
        <v>255</v>
      </c>
      <c r="B3" t="s">
        <v>2039</v>
      </c>
    </row>
    <row r="4" spans="1:2" x14ac:dyDescent="0.3">
      <c r="A4" s="444" t="s">
        <v>159</v>
      </c>
      <c r="B4" s="463">
        <v>1</v>
      </c>
    </row>
    <row r="5" spans="1:2" x14ac:dyDescent="0.3">
      <c r="A5" s="444" t="s">
        <v>2041</v>
      </c>
      <c r="B5" s="463">
        <v>1</v>
      </c>
    </row>
    <row r="6" spans="1:2" x14ac:dyDescent="0.3">
      <c r="A6" s="444" t="s">
        <v>33</v>
      </c>
      <c r="B6" s="463">
        <v>1</v>
      </c>
    </row>
    <row r="7" spans="1:2" x14ac:dyDescent="0.3">
      <c r="A7" s="444" t="s">
        <v>22</v>
      </c>
      <c r="B7" s="463">
        <v>0.98020833333333324</v>
      </c>
    </row>
    <row r="8" spans="1:2" x14ac:dyDescent="0.3">
      <c r="A8" s="444" t="s">
        <v>164</v>
      </c>
      <c r="B8" s="463">
        <v>1</v>
      </c>
    </row>
    <row r="9" spans="1:2" x14ac:dyDescent="0.3">
      <c r="A9" s="444" t="s">
        <v>452</v>
      </c>
      <c r="B9" s="463">
        <v>1</v>
      </c>
    </row>
    <row r="10" spans="1:2" x14ac:dyDescent="0.3">
      <c r="A10" s="444" t="s">
        <v>161</v>
      </c>
      <c r="B10" s="463">
        <v>1</v>
      </c>
    </row>
    <row r="11" spans="1:2" x14ac:dyDescent="0.3">
      <c r="A11" s="444" t="s">
        <v>51</v>
      </c>
      <c r="B11" s="463">
        <v>1</v>
      </c>
    </row>
    <row r="12" spans="1:2" x14ac:dyDescent="0.3">
      <c r="A12" s="444" t="s">
        <v>9</v>
      </c>
      <c r="B12" s="463">
        <v>0.95494791666666667</v>
      </c>
    </row>
    <row r="13" spans="1:2" x14ac:dyDescent="0.3">
      <c r="A13" s="444" t="s">
        <v>35</v>
      </c>
      <c r="B13" s="463">
        <v>1</v>
      </c>
    </row>
    <row r="14" spans="1:2" x14ac:dyDescent="0.3">
      <c r="A14" s="444" t="s">
        <v>43</v>
      </c>
      <c r="B14" s="463">
        <v>1</v>
      </c>
    </row>
    <row r="15" spans="1:2" x14ac:dyDescent="0.3">
      <c r="A15" s="444" t="s">
        <v>18</v>
      </c>
      <c r="B15" s="463">
        <v>0.99972222222222229</v>
      </c>
    </row>
    <row r="16" spans="1:2" x14ac:dyDescent="0.3">
      <c r="A16" s="444" t="s">
        <v>441</v>
      </c>
      <c r="B16" s="463">
        <v>1</v>
      </c>
    </row>
    <row r="17" spans="1:2" x14ac:dyDescent="0.3">
      <c r="A17" s="444" t="s">
        <v>49</v>
      </c>
      <c r="B17" s="463">
        <v>1</v>
      </c>
    </row>
    <row r="18" spans="1:2" x14ac:dyDescent="0.3">
      <c r="A18" s="444" t="s">
        <v>479</v>
      </c>
      <c r="B18" s="463">
        <v>1</v>
      </c>
    </row>
    <row r="19" spans="1:2" x14ac:dyDescent="0.3">
      <c r="A19" s="444" t="s">
        <v>25</v>
      </c>
      <c r="B19" s="463">
        <v>1</v>
      </c>
    </row>
    <row r="20" spans="1:2" x14ac:dyDescent="0.3">
      <c r="A20" s="444" t="s">
        <v>80</v>
      </c>
      <c r="B20" s="463">
        <v>0.97916666666666663</v>
      </c>
    </row>
    <row r="21" spans="1:2" x14ac:dyDescent="0.3">
      <c r="A21" s="444" t="s">
        <v>398</v>
      </c>
      <c r="B21" s="463">
        <v>0.88194444444444453</v>
      </c>
    </row>
    <row r="22" spans="1:2" x14ac:dyDescent="0.3">
      <c r="A22" s="444" t="s">
        <v>238</v>
      </c>
      <c r="B22" s="463">
        <v>1</v>
      </c>
    </row>
    <row r="23" spans="1:2" x14ac:dyDescent="0.3">
      <c r="A23" s="444" t="s">
        <v>30</v>
      </c>
      <c r="B23" s="463">
        <v>0.92980769230769234</v>
      </c>
    </row>
    <row r="24" spans="1:2" x14ac:dyDescent="0.3">
      <c r="A24" s="444" t="s">
        <v>6</v>
      </c>
      <c r="B24" s="463">
        <v>0.95997807017543857</v>
      </c>
    </row>
    <row r="25" spans="1:2" x14ac:dyDescent="0.3">
      <c r="A25" s="444" t="s">
        <v>76</v>
      </c>
      <c r="B25" s="463">
        <v>1</v>
      </c>
    </row>
    <row r="26" spans="1:2" x14ac:dyDescent="0.3">
      <c r="A26" s="444" t="s">
        <v>19</v>
      </c>
      <c r="B26" s="463">
        <v>1</v>
      </c>
    </row>
    <row r="27" spans="1:2" x14ac:dyDescent="0.3">
      <c r="A27" s="444" t="s">
        <v>67</v>
      </c>
      <c r="B27" s="463">
        <v>0.99649122807017543</v>
      </c>
    </row>
    <row r="28" spans="1:2" x14ac:dyDescent="0.3">
      <c r="A28" s="444" t="s">
        <v>1708</v>
      </c>
      <c r="B28" s="463">
        <v>1</v>
      </c>
    </row>
    <row r="29" spans="1:2" x14ac:dyDescent="0.3">
      <c r="A29" s="444" t="s">
        <v>75</v>
      </c>
      <c r="B29" s="463">
        <v>1</v>
      </c>
    </row>
    <row r="30" spans="1:2" x14ac:dyDescent="0.3">
      <c r="A30" s="444" t="s">
        <v>36</v>
      </c>
      <c r="B30" s="463">
        <v>1</v>
      </c>
    </row>
    <row r="31" spans="1:2" x14ac:dyDescent="0.3">
      <c r="A31" s="444" t="s">
        <v>169</v>
      </c>
      <c r="B31" s="463">
        <v>1</v>
      </c>
    </row>
    <row r="32" spans="1:2" x14ac:dyDescent="0.3">
      <c r="A32" s="444" t="s">
        <v>107</v>
      </c>
      <c r="B32" s="463">
        <v>1</v>
      </c>
    </row>
    <row r="33" spans="1:2" x14ac:dyDescent="0.3">
      <c r="A33" s="444" t="s">
        <v>11</v>
      </c>
      <c r="B33" s="463">
        <v>1</v>
      </c>
    </row>
    <row r="34" spans="1:2" x14ac:dyDescent="0.3">
      <c r="A34" s="444" t="s">
        <v>34</v>
      </c>
      <c r="B34" s="463">
        <v>1</v>
      </c>
    </row>
    <row r="35" spans="1:2" x14ac:dyDescent="0.3">
      <c r="A35" s="444" t="s">
        <v>17</v>
      </c>
      <c r="B35" s="463">
        <v>0.95833333333333337</v>
      </c>
    </row>
    <row r="36" spans="1:2" x14ac:dyDescent="0.3">
      <c r="A36" s="444" t="s">
        <v>16</v>
      </c>
      <c r="B36" s="463">
        <v>0.98994791666666671</v>
      </c>
    </row>
    <row r="37" spans="1:2" x14ac:dyDescent="0.3">
      <c r="A37" s="444" t="s">
        <v>13</v>
      </c>
      <c r="B37" s="463">
        <v>0.98208333333333331</v>
      </c>
    </row>
    <row r="38" spans="1:2" x14ac:dyDescent="0.3">
      <c r="A38" s="444" t="s">
        <v>204</v>
      </c>
      <c r="B38" s="463">
        <v>1</v>
      </c>
    </row>
    <row r="39" spans="1:2" x14ac:dyDescent="0.3">
      <c r="A39" s="444" t="s">
        <v>12</v>
      </c>
      <c r="B39" s="463">
        <v>0.98749999999999993</v>
      </c>
    </row>
    <row r="40" spans="1:2" x14ac:dyDescent="0.3">
      <c r="A40" s="444" t="s">
        <v>256</v>
      </c>
      <c r="B40" s="463">
        <v>0.98501272264631035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C490-DDB2-416D-A39A-5A29617F60C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0EFB8-50FE-4936-A65B-C27D2B323CF8}">
  <dimension ref="A1:V394"/>
  <sheetViews>
    <sheetView workbookViewId="0">
      <selection activeCell="H1" sqref="H1"/>
    </sheetView>
  </sheetViews>
  <sheetFormatPr baseColWidth="10" defaultRowHeight="14.4" x14ac:dyDescent="0.3"/>
  <sheetData>
    <row r="1" spans="1:22" ht="31.2" x14ac:dyDescent="0.3">
      <c r="A1" s="113" t="s">
        <v>119</v>
      </c>
      <c r="B1" s="113" t="s">
        <v>1</v>
      </c>
      <c r="C1" s="114" t="s">
        <v>143</v>
      </c>
      <c r="D1" s="86" t="s">
        <v>3</v>
      </c>
      <c r="E1" s="86" t="s">
        <v>4</v>
      </c>
      <c r="F1" s="113" t="s">
        <v>119</v>
      </c>
      <c r="G1" s="86" t="s">
        <v>2</v>
      </c>
      <c r="H1" s="86" t="s">
        <v>3</v>
      </c>
      <c r="I1" s="86" t="s">
        <v>145</v>
      </c>
      <c r="J1" s="86" t="s">
        <v>144</v>
      </c>
      <c r="K1" s="86" t="s">
        <v>146</v>
      </c>
      <c r="L1" s="86" t="s">
        <v>147</v>
      </c>
      <c r="M1" s="86" t="s">
        <v>3</v>
      </c>
      <c r="N1" s="86" t="s">
        <v>4</v>
      </c>
      <c r="O1" s="115" t="s">
        <v>5</v>
      </c>
      <c r="P1" s="115" t="s">
        <v>148</v>
      </c>
      <c r="Q1" s="115" t="s">
        <v>149</v>
      </c>
      <c r="R1" s="115" t="s">
        <v>150</v>
      </c>
      <c r="S1" s="115" t="s">
        <v>151</v>
      </c>
      <c r="T1" s="115" t="s">
        <v>152</v>
      </c>
      <c r="U1" s="115" t="s">
        <v>153</v>
      </c>
      <c r="V1" s="116" t="s">
        <v>154</v>
      </c>
    </row>
    <row r="2" spans="1:22" x14ac:dyDescent="0.3">
      <c r="A2" s="18" t="s">
        <v>1556</v>
      </c>
      <c r="B2" s="18">
        <v>46113</v>
      </c>
      <c r="C2" s="5" t="s">
        <v>1710</v>
      </c>
      <c r="D2" s="19" t="s">
        <v>20</v>
      </c>
      <c r="E2" s="48" t="s">
        <v>21</v>
      </c>
      <c r="F2" s="18" t="s">
        <v>1556</v>
      </c>
      <c r="G2" s="5" t="s">
        <v>6</v>
      </c>
      <c r="H2" s="19" t="s">
        <v>20</v>
      </c>
      <c r="I2" s="111"/>
      <c r="J2" s="111">
        <v>9382</v>
      </c>
      <c r="K2" s="111">
        <v>14</v>
      </c>
      <c r="L2" s="111">
        <v>7</v>
      </c>
      <c r="M2" s="19" t="s">
        <v>20</v>
      </c>
      <c r="N2" s="48" t="s">
        <v>21</v>
      </c>
      <c r="O2" s="19">
        <v>0.41666666666666669</v>
      </c>
      <c r="P2" s="22">
        <v>0.60416666666666663</v>
      </c>
      <c r="Q2" s="22">
        <v>0.70833333333333337</v>
      </c>
      <c r="R2" s="22">
        <v>0.68055555555555558</v>
      </c>
      <c r="S2" s="22">
        <v>0.71527777777777779</v>
      </c>
      <c r="T2" s="22">
        <v>0.86111111111111116</v>
      </c>
      <c r="U2" s="22">
        <v>0.86111111111111116</v>
      </c>
      <c r="V2" s="105">
        <v>1</v>
      </c>
    </row>
    <row r="3" spans="1:22" x14ac:dyDescent="0.3">
      <c r="A3" s="18" t="s">
        <v>1556</v>
      </c>
      <c r="B3" s="18">
        <v>46113</v>
      </c>
      <c r="C3" s="5" t="s">
        <v>1710</v>
      </c>
      <c r="D3" s="19" t="s">
        <v>20</v>
      </c>
      <c r="E3" s="5" t="s">
        <v>21</v>
      </c>
      <c r="F3" s="18" t="s">
        <v>1556</v>
      </c>
      <c r="G3" s="5" t="s">
        <v>9</v>
      </c>
      <c r="H3" s="19" t="s">
        <v>20</v>
      </c>
      <c r="I3" s="111"/>
      <c r="J3" s="111">
        <v>4348.8999999999996</v>
      </c>
      <c r="K3" s="111">
        <v>14</v>
      </c>
      <c r="L3" s="111">
        <v>7</v>
      </c>
      <c r="M3" s="19" t="s">
        <v>20</v>
      </c>
      <c r="N3" s="5" t="s">
        <v>21</v>
      </c>
      <c r="O3" s="19">
        <v>8.3333333333333329E-2</v>
      </c>
      <c r="P3" s="22">
        <v>0.60416666666666663</v>
      </c>
      <c r="Q3" s="22">
        <v>0.75</v>
      </c>
      <c r="R3" s="22">
        <v>0.71875</v>
      </c>
      <c r="S3" s="22">
        <v>0.73611111111111116</v>
      </c>
      <c r="T3" s="22">
        <v>0.86111111111111116</v>
      </c>
      <c r="U3" s="22">
        <v>0.86111111111111116</v>
      </c>
      <c r="V3" s="105">
        <v>1</v>
      </c>
    </row>
    <row r="4" spans="1:22" x14ac:dyDescent="0.3">
      <c r="A4" s="18" t="s">
        <v>1556</v>
      </c>
      <c r="B4" s="18">
        <v>46113</v>
      </c>
      <c r="C4" s="5" t="s">
        <v>1710</v>
      </c>
      <c r="D4" s="19" t="s">
        <v>20</v>
      </c>
      <c r="E4" s="48" t="s">
        <v>21</v>
      </c>
      <c r="F4" s="18" t="s">
        <v>1556</v>
      </c>
      <c r="G4" s="5" t="s">
        <v>13</v>
      </c>
      <c r="H4" s="19" t="s">
        <v>20</v>
      </c>
      <c r="I4" s="111"/>
      <c r="J4" s="111">
        <v>1025.4000000000001</v>
      </c>
      <c r="K4" s="111">
        <v>27</v>
      </c>
      <c r="L4" s="111">
        <v>7</v>
      </c>
      <c r="M4" s="19" t="s">
        <v>20</v>
      </c>
      <c r="N4" s="48" t="s">
        <v>21</v>
      </c>
      <c r="O4" s="192">
        <v>0.20833333333333301</v>
      </c>
      <c r="P4" s="22">
        <v>0.60416666666666663</v>
      </c>
      <c r="Q4" s="22">
        <v>0.625</v>
      </c>
      <c r="R4" s="22">
        <v>0.77430555555555558</v>
      </c>
      <c r="S4" s="22">
        <v>0.79166666666666663</v>
      </c>
      <c r="T4" s="22">
        <v>0.86111111111111116</v>
      </c>
      <c r="U4" s="22">
        <v>0.86111111111111116</v>
      </c>
      <c r="V4" s="105">
        <v>0.8208333333333333</v>
      </c>
    </row>
    <row r="5" spans="1:22" x14ac:dyDescent="0.3">
      <c r="A5" s="18" t="s">
        <v>1557</v>
      </c>
      <c r="B5" s="18">
        <v>46113</v>
      </c>
      <c r="C5" s="5" t="s">
        <v>1710</v>
      </c>
      <c r="D5" s="19" t="s">
        <v>111</v>
      </c>
      <c r="E5" s="5" t="s">
        <v>111</v>
      </c>
      <c r="F5" s="18" t="s">
        <v>1557</v>
      </c>
      <c r="G5" s="5" t="s">
        <v>204</v>
      </c>
      <c r="H5" s="19" t="s">
        <v>111</v>
      </c>
      <c r="I5" s="111"/>
      <c r="J5" s="111"/>
      <c r="K5" s="111"/>
      <c r="L5" s="111">
        <v>7</v>
      </c>
      <c r="M5" s="19" t="s">
        <v>111</v>
      </c>
      <c r="N5" s="5" t="s">
        <v>111</v>
      </c>
      <c r="O5" s="192">
        <v>0.54166666666666663</v>
      </c>
      <c r="P5" s="5"/>
      <c r="Q5" s="5"/>
      <c r="R5" s="5"/>
      <c r="S5" s="5"/>
      <c r="T5" s="5"/>
      <c r="U5" s="5"/>
      <c r="V5" s="105">
        <v>1</v>
      </c>
    </row>
    <row r="6" spans="1:22" x14ac:dyDescent="0.3">
      <c r="A6" s="18" t="s">
        <v>1558</v>
      </c>
      <c r="B6" s="18">
        <v>46113</v>
      </c>
      <c r="C6" s="5" t="s">
        <v>1710</v>
      </c>
      <c r="D6" s="192" t="s">
        <v>104</v>
      </c>
      <c r="E6" s="48" t="s">
        <v>24</v>
      </c>
      <c r="F6" s="18" t="s">
        <v>1558</v>
      </c>
      <c r="G6" s="5" t="s">
        <v>36</v>
      </c>
      <c r="H6" s="192" t="s">
        <v>104</v>
      </c>
      <c r="I6" s="111"/>
      <c r="J6" s="111">
        <v>4500</v>
      </c>
      <c r="K6" s="111"/>
      <c r="L6" s="111">
        <v>18</v>
      </c>
      <c r="M6" s="192" t="s">
        <v>104</v>
      </c>
      <c r="N6" s="48" t="s">
        <v>24</v>
      </c>
      <c r="O6" s="19">
        <v>0.54166666666666663</v>
      </c>
      <c r="P6" s="22">
        <v>0.33333333333333331</v>
      </c>
      <c r="Q6" s="22">
        <v>0.625</v>
      </c>
      <c r="R6" s="22">
        <v>0.41666666666666669</v>
      </c>
      <c r="S6" s="22">
        <v>0.5</v>
      </c>
      <c r="T6" s="22">
        <v>0.58333333333333337</v>
      </c>
      <c r="U6" s="22">
        <v>0.58333333333333337</v>
      </c>
      <c r="V6" s="105">
        <v>1</v>
      </c>
    </row>
    <row r="7" spans="1:22" x14ac:dyDescent="0.3">
      <c r="A7" s="18" t="s">
        <v>1559</v>
      </c>
      <c r="B7" s="18">
        <v>46113</v>
      </c>
      <c r="C7" s="5" t="s">
        <v>1710</v>
      </c>
      <c r="D7" s="19" t="s">
        <v>104</v>
      </c>
      <c r="E7" s="48" t="s">
        <v>24</v>
      </c>
      <c r="F7" s="18" t="s">
        <v>1559</v>
      </c>
      <c r="G7" s="5" t="s">
        <v>16</v>
      </c>
      <c r="H7" s="19" t="s">
        <v>104</v>
      </c>
      <c r="I7" s="111"/>
      <c r="J7" s="111">
        <v>8500</v>
      </c>
      <c r="K7" s="111">
        <v>14</v>
      </c>
      <c r="L7" s="111">
        <v>10</v>
      </c>
      <c r="M7" s="19" t="s">
        <v>104</v>
      </c>
      <c r="N7" s="48" t="s">
        <v>24</v>
      </c>
      <c r="O7" s="19">
        <v>0.33333333333333331</v>
      </c>
      <c r="P7" s="22">
        <v>0.64236111111111116</v>
      </c>
      <c r="Q7" s="22">
        <v>0.75</v>
      </c>
      <c r="R7" s="22">
        <v>0.72569444444444442</v>
      </c>
      <c r="S7" s="22">
        <v>0.75</v>
      </c>
      <c r="T7" s="22">
        <v>0.83333333333333337</v>
      </c>
      <c r="U7" s="22">
        <v>0.83333333333333337</v>
      </c>
      <c r="V7" s="105">
        <v>1</v>
      </c>
    </row>
    <row r="8" spans="1:22" x14ac:dyDescent="0.3">
      <c r="A8" s="18" t="s">
        <v>1559</v>
      </c>
      <c r="B8" s="18">
        <v>46113</v>
      </c>
      <c r="C8" s="5" t="s">
        <v>1710</v>
      </c>
      <c r="D8" s="19" t="s">
        <v>104</v>
      </c>
      <c r="E8" s="48" t="s">
        <v>24</v>
      </c>
      <c r="F8" s="18" t="s">
        <v>1559</v>
      </c>
      <c r="G8" s="5" t="s">
        <v>479</v>
      </c>
      <c r="H8" s="19" t="s">
        <v>104</v>
      </c>
      <c r="I8" s="111"/>
      <c r="J8" s="111">
        <v>1200</v>
      </c>
      <c r="K8" s="111">
        <v>14</v>
      </c>
      <c r="L8" s="111">
        <v>2</v>
      </c>
      <c r="M8" s="19" t="s">
        <v>104</v>
      </c>
      <c r="N8" s="48" t="s">
        <v>24</v>
      </c>
      <c r="O8" s="19">
        <v>0.33333333333333331</v>
      </c>
      <c r="P8" s="22">
        <v>0.64236111111111116</v>
      </c>
      <c r="Q8" s="22">
        <v>0.75</v>
      </c>
      <c r="R8" s="22">
        <v>0.68055555555555558</v>
      </c>
      <c r="S8" s="22">
        <v>0.70833333333333337</v>
      </c>
      <c r="T8" s="22">
        <v>0.83333333333333337</v>
      </c>
      <c r="U8" s="22">
        <v>0.83333333333333337</v>
      </c>
      <c r="V8" s="105">
        <v>1</v>
      </c>
    </row>
    <row r="9" spans="1:22" x14ac:dyDescent="0.3">
      <c r="A9" s="18" t="s">
        <v>1560</v>
      </c>
      <c r="B9" s="18">
        <v>46113</v>
      </c>
      <c r="C9" s="5" t="s">
        <v>1710</v>
      </c>
      <c r="D9" s="19" t="s">
        <v>14</v>
      </c>
      <c r="E9" s="48" t="s">
        <v>15</v>
      </c>
      <c r="F9" s="18" t="s">
        <v>1560</v>
      </c>
      <c r="G9" s="5" t="s">
        <v>169</v>
      </c>
      <c r="H9" s="19" t="s">
        <v>14</v>
      </c>
      <c r="I9" s="111"/>
      <c r="J9" s="111">
        <v>3404.7</v>
      </c>
      <c r="K9" s="111">
        <v>14</v>
      </c>
      <c r="L9" s="111">
        <v>9</v>
      </c>
      <c r="M9" s="19" t="s">
        <v>14</v>
      </c>
      <c r="N9" s="48" t="s">
        <v>15</v>
      </c>
      <c r="O9" s="19">
        <v>0.54166666666666663</v>
      </c>
      <c r="P9" s="22">
        <v>0.625</v>
      </c>
      <c r="Q9" s="22">
        <v>0.75</v>
      </c>
      <c r="R9" s="22">
        <v>0.67013888888888884</v>
      </c>
      <c r="S9" s="22">
        <v>0.69444444444444442</v>
      </c>
      <c r="T9" s="22">
        <v>0.84375</v>
      </c>
      <c r="U9" s="22">
        <v>0.84375</v>
      </c>
      <c r="V9" s="105">
        <v>1</v>
      </c>
    </row>
    <row r="10" spans="1:22" x14ac:dyDescent="0.3">
      <c r="A10" s="18" t="s">
        <v>1561</v>
      </c>
      <c r="B10" s="18">
        <v>46113</v>
      </c>
      <c r="C10" s="5" t="s">
        <v>1710</v>
      </c>
      <c r="D10" s="19" t="s">
        <v>14</v>
      </c>
      <c r="E10" s="48" t="s">
        <v>15</v>
      </c>
      <c r="F10" s="18" t="s">
        <v>1561</v>
      </c>
      <c r="G10" s="5" t="s">
        <v>22</v>
      </c>
      <c r="H10" s="19" t="s">
        <v>14</v>
      </c>
      <c r="I10" s="111"/>
      <c r="J10" s="111">
        <v>1187.44</v>
      </c>
      <c r="K10" s="111">
        <v>14</v>
      </c>
      <c r="L10" s="111">
        <v>3</v>
      </c>
      <c r="M10" s="19" t="s">
        <v>14</v>
      </c>
      <c r="N10" s="48" t="s">
        <v>15</v>
      </c>
      <c r="O10" s="19">
        <v>0.54166666666666663</v>
      </c>
      <c r="P10" s="22">
        <v>0.625</v>
      </c>
      <c r="Q10" s="22">
        <v>0.75</v>
      </c>
      <c r="R10" s="22">
        <v>0.72916666666666663</v>
      </c>
      <c r="S10" s="22">
        <v>0.75</v>
      </c>
      <c r="T10" s="22">
        <v>0.84375</v>
      </c>
      <c r="U10" s="22">
        <v>0.84375</v>
      </c>
      <c r="V10" s="105">
        <v>1</v>
      </c>
    </row>
    <row r="11" spans="1:22" x14ac:dyDescent="0.3">
      <c r="A11" s="18" t="s">
        <v>1562</v>
      </c>
      <c r="B11" s="18">
        <v>46113</v>
      </c>
      <c r="C11" s="5" t="s">
        <v>1710</v>
      </c>
      <c r="D11" s="19" t="s">
        <v>101</v>
      </c>
      <c r="E11" s="48" t="s">
        <v>101</v>
      </c>
      <c r="F11" s="18" t="s">
        <v>1562</v>
      </c>
      <c r="G11" s="5" t="s">
        <v>80</v>
      </c>
      <c r="H11" s="19" t="s">
        <v>101</v>
      </c>
      <c r="I11" s="111"/>
      <c r="J11" s="111"/>
      <c r="K11" s="111"/>
      <c r="L11" s="111">
        <v>9</v>
      </c>
      <c r="M11" s="19" t="s">
        <v>101</v>
      </c>
      <c r="N11" s="48" t="s">
        <v>101</v>
      </c>
      <c r="O11" s="19">
        <v>0.25</v>
      </c>
      <c r="P11" s="5"/>
      <c r="Q11" s="5"/>
      <c r="R11" s="5"/>
      <c r="S11" s="5"/>
      <c r="T11" s="5"/>
      <c r="U11" s="5"/>
      <c r="V11" s="105">
        <v>1</v>
      </c>
    </row>
    <row r="12" spans="1:22" x14ac:dyDescent="0.3">
      <c r="A12" s="18" t="s">
        <v>1562</v>
      </c>
      <c r="B12" s="18">
        <v>46113</v>
      </c>
      <c r="C12" s="5" t="s">
        <v>1710</v>
      </c>
      <c r="D12" s="19" t="s">
        <v>101</v>
      </c>
      <c r="E12" s="48" t="s">
        <v>101</v>
      </c>
      <c r="F12" s="18" t="s">
        <v>1562</v>
      </c>
      <c r="G12" s="5" t="s">
        <v>107</v>
      </c>
      <c r="H12" s="19" t="s">
        <v>101</v>
      </c>
      <c r="I12" s="111"/>
      <c r="J12" s="111"/>
      <c r="K12" s="111"/>
      <c r="L12" s="111">
        <v>12</v>
      </c>
      <c r="M12" s="19" t="s">
        <v>101</v>
      </c>
      <c r="N12" s="48" t="s">
        <v>101</v>
      </c>
      <c r="O12" s="19">
        <v>0.25</v>
      </c>
      <c r="P12" s="5"/>
      <c r="Q12" s="5"/>
      <c r="R12" s="5"/>
      <c r="S12" s="5"/>
      <c r="T12" s="5"/>
      <c r="U12" s="5"/>
      <c r="V12" s="105">
        <v>1</v>
      </c>
    </row>
    <row r="13" spans="1:22" x14ac:dyDescent="0.3">
      <c r="A13" s="18" t="s">
        <v>1563</v>
      </c>
      <c r="B13" s="18">
        <v>46113</v>
      </c>
      <c r="C13" s="5" t="s">
        <v>1710</v>
      </c>
      <c r="D13" s="19" t="s">
        <v>28</v>
      </c>
      <c r="E13" s="48" t="s">
        <v>42</v>
      </c>
      <c r="F13" s="18" t="s">
        <v>1563</v>
      </c>
      <c r="G13" s="5" t="s">
        <v>43</v>
      </c>
      <c r="H13" s="19" t="s">
        <v>28</v>
      </c>
      <c r="I13" s="111"/>
      <c r="J13" s="111">
        <v>4878</v>
      </c>
      <c r="K13" s="111"/>
      <c r="L13" s="111">
        <v>4</v>
      </c>
      <c r="M13" s="19" t="s">
        <v>28</v>
      </c>
      <c r="N13" s="48" t="s">
        <v>42</v>
      </c>
      <c r="O13" s="19">
        <v>0.625</v>
      </c>
      <c r="P13" s="22">
        <v>0.41666666666666669</v>
      </c>
      <c r="Q13" s="22">
        <v>0.625</v>
      </c>
      <c r="R13" s="22">
        <v>0.54166666666666663</v>
      </c>
      <c r="S13" s="22">
        <v>0.625</v>
      </c>
      <c r="T13" s="22">
        <v>0.83333333333333337</v>
      </c>
      <c r="U13" s="22">
        <v>0.83333333333333337</v>
      </c>
      <c r="V13" s="105">
        <v>1</v>
      </c>
    </row>
    <row r="14" spans="1:22" x14ac:dyDescent="0.3">
      <c r="A14" s="18" t="s">
        <v>1563</v>
      </c>
      <c r="B14" s="18">
        <v>46113</v>
      </c>
      <c r="C14" s="5" t="s">
        <v>1710</v>
      </c>
      <c r="D14" s="19" t="s">
        <v>28</v>
      </c>
      <c r="E14" s="48" t="s">
        <v>42</v>
      </c>
      <c r="F14" s="18" t="s">
        <v>1563</v>
      </c>
      <c r="G14" s="5" t="s">
        <v>452</v>
      </c>
      <c r="H14" s="19" t="s">
        <v>28</v>
      </c>
      <c r="I14" s="111"/>
      <c r="J14" s="111">
        <v>2200</v>
      </c>
      <c r="K14" s="111"/>
      <c r="L14" s="111">
        <v>2</v>
      </c>
      <c r="M14" s="19" t="s">
        <v>28</v>
      </c>
      <c r="N14" s="48" t="s">
        <v>42</v>
      </c>
      <c r="O14" s="19">
        <v>0.29166666666666702</v>
      </c>
      <c r="P14" s="22">
        <v>0.41666666666666669</v>
      </c>
      <c r="Q14" s="22">
        <v>0.625</v>
      </c>
      <c r="R14" s="22">
        <v>0.45833333333333331</v>
      </c>
      <c r="S14" s="22">
        <v>0.4826388888888889</v>
      </c>
      <c r="T14" s="22">
        <v>0.83333333333333337</v>
      </c>
      <c r="U14" s="22">
        <v>0.83333333333333337</v>
      </c>
      <c r="V14" s="105">
        <v>1</v>
      </c>
    </row>
    <row r="15" spans="1:22" x14ac:dyDescent="0.3">
      <c r="A15" s="18" t="s">
        <v>1564</v>
      </c>
      <c r="B15" s="18">
        <v>46113</v>
      </c>
      <c r="C15" s="5" t="s">
        <v>1710</v>
      </c>
      <c r="D15" s="19" t="s">
        <v>56</v>
      </c>
      <c r="E15" s="48" t="s">
        <v>81</v>
      </c>
      <c r="F15" s="18" t="s">
        <v>1564</v>
      </c>
      <c r="G15" s="5" t="s">
        <v>67</v>
      </c>
      <c r="H15" s="19" t="s">
        <v>56</v>
      </c>
      <c r="I15" s="111"/>
      <c r="J15" s="111"/>
      <c r="K15" s="111"/>
      <c r="L15" s="111">
        <v>4</v>
      </c>
      <c r="M15" s="19" t="s">
        <v>56</v>
      </c>
      <c r="N15" s="48" t="s">
        <v>81</v>
      </c>
      <c r="O15" s="19">
        <v>0.35416666666666669</v>
      </c>
      <c r="P15" s="22">
        <v>0.35416666666666669</v>
      </c>
      <c r="Q15" s="128">
        <v>0.70833333333333337</v>
      </c>
      <c r="R15" s="22">
        <v>0.39583333333333331</v>
      </c>
      <c r="S15" s="22">
        <v>0.41666666666666669</v>
      </c>
      <c r="T15" s="22">
        <v>0.45833333333333331</v>
      </c>
      <c r="U15" s="22">
        <v>0.45833333333333331</v>
      </c>
      <c r="V15" s="105">
        <v>1</v>
      </c>
    </row>
    <row r="16" spans="1:22" x14ac:dyDescent="0.3">
      <c r="A16" s="18" t="s">
        <v>1565</v>
      </c>
      <c r="B16" s="18">
        <v>46113</v>
      </c>
      <c r="C16" s="5" t="s">
        <v>1710</v>
      </c>
      <c r="D16" s="19" t="s">
        <v>14</v>
      </c>
      <c r="E16" s="48" t="s">
        <v>15</v>
      </c>
      <c r="F16" s="18" t="s">
        <v>1565</v>
      </c>
      <c r="G16" s="5" t="s">
        <v>35</v>
      </c>
      <c r="H16" s="19" t="s">
        <v>14</v>
      </c>
      <c r="I16" s="111"/>
      <c r="J16" s="111">
        <v>7651</v>
      </c>
      <c r="K16" s="111"/>
      <c r="L16" s="111">
        <v>7</v>
      </c>
      <c r="M16" s="19" t="s">
        <v>14</v>
      </c>
      <c r="N16" s="48" t="s">
        <v>15</v>
      </c>
      <c r="O16" s="19">
        <v>0.35416666666666669</v>
      </c>
      <c r="P16" s="22">
        <v>0.51736111111111116</v>
      </c>
      <c r="Q16" s="22">
        <v>0.625</v>
      </c>
      <c r="R16" s="22">
        <v>0.54166666666666663</v>
      </c>
      <c r="S16" s="22">
        <v>0.54513888888888884</v>
      </c>
      <c r="T16" s="22">
        <v>0.54861111111111116</v>
      </c>
      <c r="U16" s="22">
        <v>0.54861111111111116</v>
      </c>
      <c r="V16" s="105">
        <v>1</v>
      </c>
    </row>
    <row r="17" spans="1:22" x14ac:dyDescent="0.3">
      <c r="A17" s="18" t="s">
        <v>1566</v>
      </c>
      <c r="B17" s="18">
        <v>46113</v>
      </c>
      <c r="C17" s="5" t="s">
        <v>1710</v>
      </c>
      <c r="D17" s="19" t="s">
        <v>56</v>
      </c>
      <c r="E17" s="48" t="s">
        <v>81</v>
      </c>
      <c r="F17" s="18" t="s">
        <v>1566</v>
      </c>
      <c r="G17" s="20" t="s">
        <v>238</v>
      </c>
      <c r="H17" s="19" t="s">
        <v>14</v>
      </c>
      <c r="I17" s="111"/>
      <c r="J17" s="111">
        <v>5000</v>
      </c>
      <c r="K17" s="111"/>
      <c r="L17" s="111">
        <v>10</v>
      </c>
      <c r="M17" s="19" t="s">
        <v>14</v>
      </c>
      <c r="N17" s="48" t="s">
        <v>15</v>
      </c>
      <c r="O17" s="19">
        <v>0.29166666666666702</v>
      </c>
      <c r="P17" s="22">
        <v>0.5625</v>
      </c>
      <c r="Q17" s="22">
        <v>0.75</v>
      </c>
      <c r="R17" s="22">
        <v>0.66666666666666663</v>
      </c>
      <c r="S17" s="22">
        <v>0.68402777777777779</v>
      </c>
      <c r="T17" s="22">
        <v>0.90625</v>
      </c>
      <c r="U17" s="22">
        <v>0.90625</v>
      </c>
      <c r="V17" s="105">
        <v>1</v>
      </c>
    </row>
    <row r="18" spans="1:22" x14ac:dyDescent="0.3">
      <c r="A18" s="18" t="s">
        <v>1566</v>
      </c>
      <c r="B18" s="18">
        <v>46113</v>
      </c>
      <c r="C18" s="5" t="s">
        <v>1710</v>
      </c>
      <c r="D18" s="19" t="s">
        <v>56</v>
      </c>
      <c r="E18" s="48" t="s">
        <v>81</v>
      </c>
      <c r="F18" s="18" t="s">
        <v>1566</v>
      </c>
      <c r="G18" s="5" t="s">
        <v>19</v>
      </c>
      <c r="H18" s="19" t="s">
        <v>14</v>
      </c>
      <c r="I18" s="111"/>
      <c r="J18" s="111">
        <v>1370</v>
      </c>
      <c r="K18" s="111"/>
      <c r="L18" s="111">
        <v>7</v>
      </c>
      <c r="M18" s="19" t="s">
        <v>14</v>
      </c>
      <c r="N18" s="48" t="s">
        <v>15</v>
      </c>
      <c r="O18" s="19">
        <v>0.29166666666666669</v>
      </c>
      <c r="P18" s="22">
        <v>0.5625</v>
      </c>
      <c r="Q18" s="22">
        <v>0.70833333333333337</v>
      </c>
      <c r="R18" s="22">
        <v>0.70833333333333337</v>
      </c>
      <c r="S18" s="22">
        <v>0.76736111111111116</v>
      </c>
      <c r="T18" s="22">
        <v>0.90625</v>
      </c>
      <c r="U18" s="22">
        <v>0.90625</v>
      </c>
      <c r="V18" s="105">
        <v>1</v>
      </c>
    </row>
    <row r="19" spans="1:22" x14ac:dyDescent="0.3">
      <c r="A19" s="18" t="s">
        <v>1567</v>
      </c>
      <c r="B19" s="18">
        <v>46113</v>
      </c>
      <c r="C19" s="5" t="s">
        <v>1710</v>
      </c>
      <c r="D19" s="19" t="s">
        <v>101</v>
      </c>
      <c r="E19" s="5" t="s">
        <v>101</v>
      </c>
      <c r="F19" s="18" t="s">
        <v>1567</v>
      </c>
      <c r="G19" s="5" t="s">
        <v>18</v>
      </c>
      <c r="H19" s="19" t="s">
        <v>101</v>
      </c>
      <c r="I19" s="111"/>
      <c r="J19" s="111"/>
      <c r="K19" s="111"/>
      <c r="L19" s="111">
        <v>14</v>
      </c>
      <c r="M19" s="19" t="s">
        <v>101</v>
      </c>
      <c r="N19" s="5" t="s">
        <v>101</v>
      </c>
      <c r="O19" s="19">
        <v>0.29166666666666669</v>
      </c>
      <c r="P19" s="5"/>
      <c r="Q19" s="5"/>
      <c r="R19" s="5"/>
      <c r="S19" s="5"/>
      <c r="T19" s="5"/>
      <c r="U19" s="5"/>
      <c r="V19" s="105">
        <v>1</v>
      </c>
    </row>
    <row r="20" spans="1:22" x14ac:dyDescent="0.3">
      <c r="A20" s="18" t="s">
        <v>1567</v>
      </c>
      <c r="B20" s="18">
        <v>46113</v>
      </c>
      <c r="C20" s="5" t="s">
        <v>1710</v>
      </c>
      <c r="D20" s="19" t="s">
        <v>101</v>
      </c>
      <c r="E20" s="48" t="s">
        <v>101</v>
      </c>
      <c r="F20" s="18" t="s">
        <v>1567</v>
      </c>
      <c r="G20" s="5" t="s">
        <v>164</v>
      </c>
      <c r="H20" s="19" t="s">
        <v>101</v>
      </c>
      <c r="I20" s="111"/>
      <c r="J20" s="111"/>
      <c r="K20" s="111"/>
      <c r="L20" s="111">
        <v>1</v>
      </c>
      <c r="M20" s="19" t="s">
        <v>101</v>
      </c>
      <c r="N20" s="48" t="s">
        <v>101</v>
      </c>
      <c r="O20" s="5"/>
      <c r="P20" s="5"/>
      <c r="Q20" s="5"/>
      <c r="R20" s="5"/>
      <c r="S20" s="5"/>
      <c r="T20" s="5"/>
      <c r="U20" s="5"/>
      <c r="V20" s="105">
        <v>1</v>
      </c>
    </row>
    <row r="21" spans="1:22" x14ac:dyDescent="0.3">
      <c r="A21" s="18" t="s">
        <v>1567</v>
      </c>
      <c r="B21" s="18">
        <v>46113</v>
      </c>
      <c r="C21" s="5" t="s">
        <v>1710</v>
      </c>
      <c r="D21" s="19" t="s">
        <v>101</v>
      </c>
      <c r="E21" s="48" t="s">
        <v>101</v>
      </c>
      <c r="F21" s="18" t="s">
        <v>1567</v>
      </c>
      <c r="G21" s="20" t="s">
        <v>11</v>
      </c>
      <c r="H21" s="19" t="s">
        <v>101</v>
      </c>
      <c r="I21" s="111"/>
      <c r="J21" s="111"/>
      <c r="K21" s="111"/>
      <c r="L21" s="111">
        <v>12</v>
      </c>
      <c r="M21" s="19" t="s">
        <v>101</v>
      </c>
      <c r="N21" s="48" t="s">
        <v>101</v>
      </c>
      <c r="O21" s="5"/>
      <c r="P21" s="5"/>
      <c r="Q21" s="5"/>
      <c r="R21" s="5"/>
      <c r="S21" s="5"/>
      <c r="T21" s="5"/>
      <c r="U21" s="5"/>
      <c r="V21" s="105">
        <v>1</v>
      </c>
    </row>
    <row r="22" spans="1:22" x14ac:dyDescent="0.3">
      <c r="A22" s="18" t="s">
        <v>1572</v>
      </c>
      <c r="B22" s="18">
        <v>46114</v>
      </c>
      <c r="C22" s="5" t="s">
        <v>1710</v>
      </c>
      <c r="D22" s="21" t="s">
        <v>111</v>
      </c>
      <c r="E22" s="48" t="s">
        <v>111</v>
      </c>
      <c r="F22" s="18" t="s">
        <v>1572</v>
      </c>
      <c r="G22" s="5" t="s">
        <v>159</v>
      </c>
      <c r="H22" s="21" t="s">
        <v>111</v>
      </c>
      <c r="I22" s="111"/>
      <c r="J22" s="111"/>
      <c r="K22" s="111"/>
      <c r="L22" s="111">
        <v>2</v>
      </c>
      <c r="M22" s="21" t="s">
        <v>111</v>
      </c>
      <c r="N22" s="48" t="s">
        <v>111</v>
      </c>
      <c r="O22" s="21">
        <v>0.29166666666666669</v>
      </c>
      <c r="P22" s="5"/>
      <c r="Q22" s="5"/>
      <c r="R22" s="5"/>
      <c r="S22" s="5"/>
      <c r="T22" s="5"/>
      <c r="U22" s="5"/>
      <c r="V22" s="105">
        <v>1</v>
      </c>
    </row>
    <row r="23" spans="1:22" x14ac:dyDescent="0.3">
      <c r="A23" s="18" t="s">
        <v>1573</v>
      </c>
      <c r="B23" s="18">
        <v>46114</v>
      </c>
      <c r="C23" s="5" t="s">
        <v>1710</v>
      </c>
      <c r="D23" s="21" t="s">
        <v>28</v>
      </c>
      <c r="E23" s="5" t="s">
        <v>42</v>
      </c>
      <c r="F23" s="18" t="s">
        <v>1573</v>
      </c>
      <c r="G23" s="5" t="s">
        <v>49</v>
      </c>
      <c r="H23" s="21" t="s">
        <v>28</v>
      </c>
      <c r="I23" s="111"/>
      <c r="J23" s="111">
        <v>7500</v>
      </c>
      <c r="K23" s="111"/>
      <c r="L23" s="111">
        <v>8</v>
      </c>
      <c r="M23" s="21" t="s">
        <v>28</v>
      </c>
      <c r="N23" s="5" t="s">
        <v>42</v>
      </c>
      <c r="O23" s="21">
        <v>0.45833333333333331</v>
      </c>
      <c r="P23" s="22">
        <v>0.54166666666666663</v>
      </c>
      <c r="Q23" s="22">
        <v>0.625</v>
      </c>
      <c r="R23" s="22">
        <v>0.56944444444444442</v>
      </c>
      <c r="S23" s="22">
        <v>0.625</v>
      </c>
      <c r="T23" s="22">
        <v>0.68055555555555558</v>
      </c>
      <c r="U23" s="22">
        <v>0.68055555555555558</v>
      </c>
      <c r="V23" s="105">
        <v>1</v>
      </c>
    </row>
    <row r="24" spans="1:22" x14ac:dyDescent="0.3">
      <c r="A24" s="18" t="s">
        <v>1574</v>
      </c>
      <c r="B24" s="18">
        <v>46114</v>
      </c>
      <c r="C24" s="5" t="s">
        <v>1710</v>
      </c>
      <c r="D24" s="19" t="s">
        <v>28</v>
      </c>
      <c r="E24" s="48" t="s">
        <v>42</v>
      </c>
      <c r="F24" s="18" t="s">
        <v>1574</v>
      </c>
      <c r="G24" s="5" t="s">
        <v>17</v>
      </c>
      <c r="H24" s="19" t="s">
        <v>28</v>
      </c>
      <c r="I24" s="111"/>
      <c r="J24" s="111">
        <v>900</v>
      </c>
      <c r="K24" s="111"/>
      <c r="L24" s="111">
        <v>3</v>
      </c>
      <c r="M24" s="19" t="s">
        <v>28</v>
      </c>
      <c r="N24" s="48" t="s">
        <v>42</v>
      </c>
      <c r="O24" s="19">
        <v>0.625</v>
      </c>
      <c r="P24" s="22">
        <v>0.70833333333333337</v>
      </c>
      <c r="Q24" s="22">
        <v>0.83333333333333337</v>
      </c>
      <c r="R24" s="22">
        <v>0.79166666666666663</v>
      </c>
      <c r="S24" s="22">
        <v>0.80555555555555558</v>
      </c>
      <c r="T24" s="22">
        <v>0.90625</v>
      </c>
      <c r="U24" s="22">
        <v>0.90625</v>
      </c>
      <c r="V24" s="105">
        <v>1</v>
      </c>
    </row>
    <row r="25" spans="1:22" x14ac:dyDescent="0.3">
      <c r="A25" s="18" t="s">
        <v>1574</v>
      </c>
      <c r="B25" s="18">
        <v>46114</v>
      </c>
      <c r="C25" s="5" t="s">
        <v>1710</v>
      </c>
      <c r="D25" s="5" t="s">
        <v>28</v>
      </c>
      <c r="E25" s="54" t="s">
        <v>42</v>
      </c>
      <c r="F25" s="18" t="s">
        <v>1574</v>
      </c>
      <c r="G25" s="5" t="s">
        <v>13</v>
      </c>
      <c r="H25" s="5" t="s">
        <v>28</v>
      </c>
      <c r="I25" s="111"/>
      <c r="J25" s="111">
        <v>4500</v>
      </c>
      <c r="K25" s="111"/>
      <c r="L25" s="111">
        <v>7</v>
      </c>
      <c r="M25" s="5" t="s">
        <v>28</v>
      </c>
      <c r="N25" s="54" t="s">
        <v>42</v>
      </c>
      <c r="O25" s="22">
        <v>0.625</v>
      </c>
      <c r="P25" s="22">
        <v>0.70833333333333337</v>
      </c>
      <c r="Q25" s="22">
        <v>0.83333333333333337</v>
      </c>
      <c r="R25" s="22">
        <v>0.79374999999999996</v>
      </c>
      <c r="S25" s="22">
        <v>0.83333333333333337</v>
      </c>
      <c r="T25" s="22">
        <v>0.90625</v>
      </c>
      <c r="U25" s="22">
        <v>0.90625</v>
      </c>
      <c r="V25" s="105">
        <v>1</v>
      </c>
    </row>
    <row r="26" spans="1:22" x14ac:dyDescent="0.3">
      <c r="A26" s="18" t="s">
        <v>1575</v>
      </c>
      <c r="B26" s="18">
        <v>46114</v>
      </c>
      <c r="C26" s="5" t="s">
        <v>1710</v>
      </c>
      <c r="D26" s="19" t="s">
        <v>14</v>
      </c>
      <c r="E26" s="48" t="s">
        <v>115</v>
      </c>
      <c r="F26" s="18" t="s">
        <v>1575</v>
      </c>
      <c r="G26" s="20" t="s">
        <v>238</v>
      </c>
      <c r="H26" s="19" t="s">
        <v>14</v>
      </c>
      <c r="I26" s="111"/>
      <c r="J26" s="111">
        <v>9193.5</v>
      </c>
      <c r="K26" s="111"/>
      <c r="L26" s="111">
        <v>14</v>
      </c>
      <c r="M26" s="19" t="s">
        <v>14</v>
      </c>
      <c r="N26" s="48" t="s">
        <v>115</v>
      </c>
      <c r="O26" s="19">
        <v>0.45833333333333331</v>
      </c>
      <c r="P26" s="22">
        <v>0.57638888888888884</v>
      </c>
      <c r="Q26" s="22">
        <v>0.75</v>
      </c>
      <c r="R26" s="22">
        <v>0.70138888888888884</v>
      </c>
      <c r="S26" s="22">
        <v>0.72916666666666663</v>
      </c>
      <c r="T26" s="22">
        <v>0.875</v>
      </c>
      <c r="U26" s="22">
        <v>0.875</v>
      </c>
      <c r="V26" s="105">
        <v>1</v>
      </c>
    </row>
    <row r="27" spans="1:22" x14ac:dyDescent="0.3">
      <c r="A27" s="18" t="s">
        <v>1576</v>
      </c>
      <c r="B27" s="18">
        <v>46114</v>
      </c>
      <c r="C27" s="5" t="s">
        <v>1710</v>
      </c>
      <c r="D27" s="19" t="s">
        <v>46</v>
      </c>
      <c r="E27" s="48" t="s">
        <v>165</v>
      </c>
      <c r="F27" s="18" t="s">
        <v>1576</v>
      </c>
      <c r="G27" s="5" t="s">
        <v>25</v>
      </c>
      <c r="H27" s="19" t="s">
        <v>46</v>
      </c>
      <c r="I27" s="111"/>
      <c r="J27" s="111">
        <v>1049</v>
      </c>
      <c r="K27" s="111"/>
      <c r="L27" s="111">
        <v>2</v>
      </c>
      <c r="M27" s="19" t="s">
        <v>46</v>
      </c>
      <c r="N27" s="48" t="s">
        <v>165</v>
      </c>
      <c r="O27" s="19">
        <v>0.41666666666666669</v>
      </c>
      <c r="P27" s="22">
        <v>0.54861111111111116</v>
      </c>
      <c r="Q27" s="22">
        <v>0.625</v>
      </c>
      <c r="R27" s="22">
        <v>0.59375</v>
      </c>
      <c r="S27" s="22">
        <v>0.64930555555555558</v>
      </c>
      <c r="T27" s="22">
        <v>0.69791666666666663</v>
      </c>
      <c r="U27" s="22">
        <v>0.69791666666666663</v>
      </c>
      <c r="V27" s="105">
        <v>1</v>
      </c>
    </row>
    <row r="28" spans="1:22" x14ac:dyDescent="0.3">
      <c r="A28" s="18" t="s">
        <v>1577</v>
      </c>
      <c r="B28" s="18">
        <v>46114</v>
      </c>
      <c r="C28" s="5" t="s">
        <v>1710</v>
      </c>
      <c r="D28" s="241" t="s">
        <v>20</v>
      </c>
      <c r="E28" s="54" t="s">
        <v>21</v>
      </c>
      <c r="F28" s="18" t="s">
        <v>1577</v>
      </c>
      <c r="G28" s="51" t="s">
        <v>12</v>
      </c>
      <c r="H28" s="241" t="s">
        <v>20</v>
      </c>
      <c r="I28" s="111"/>
      <c r="J28" s="111">
        <v>12300</v>
      </c>
      <c r="K28" s="111"/>
      <c r="L28" s="111">
        <v>24</v>
      </c>
      <c r="M28" s="241" t="s">
        <v>20</v>
      </c>
      <c r="N28" s="54" t="s">
        <v>21</v>
      </c>
      <c r="O28" s="241">
        <v>0.41666666666666669</v>
      </c>
      <c r="P28" s="22">
        <v>0.50694444444444442</v>
      </c>
      <c r="Q28" s="22">
        <v>0.625</v>
      </c>
      <c r="R28" s="22">
        <v>0.625</v>
      </c>
      <c r="S28" s="22">
        <v>0.68055555555555558</v>
      </c>
      <c r="T28" s="22">
        <v>0.83333333333333337</v>
      </c>
      <c r="U28" s="22">
        <v>0.83333333333333337</v>
      </c>
      <c r="V28" s="105">
        <v>1</v>
      </c>
    </row>
    <row r="29" spans="1:22" x14ac:dyDescent="0.3">
      <c r="A29" s="18" t="s">
        <v>1578</v>
      </c>
      <c r="B29" s="18">
        <v>46114</v>
      </c>
      <c r="C29" s="5" t="s">
        <v>1710</v>
      </c>
      <c r="D29" s="21" t="s">
        <v>101</v>
      </c>
      <c r="E29" s="41" t="s">
        <v>101</v>
      </c>
      <c r="F29" s="18" t="s">
        <v>1578</v>
      </c>
      <c r="G29" s="5" t="s">
        <v>36</v>
      </c>
      <c r="H29" s="21" t="s">
        <v>101</v>
      </c>
      <c r="I29" s="111"/>
      <c r="J29" s="111">
        <v>11000</v>
      </c>
      <c r="K29" s="111"/>
      <c r="L29" s="111">
        <v>19</v>
      </c>
      <c r="M29" s="21" t="s">
        <v>101</v>
      </c>
      <c r="N29" s="41" t="s">
        <v>101</v>
      </c>
      <c r="O29" s="21">
        <v>0.41666666666666669</v>
      </c>
      <c r="P29" s="5"/>
      <c r="Q29" s="5"/>
      <c r="R29" s="5"/>
      <c r="S29" s="5"/>
      <c r="T29" s="5"/>
      <c r="U29" s="5"/>
      <c r="V29" s="105">
        <v>1</v>
      </c>
    </row>
    <row r="30" spans="1:22" x14ac:dyDescent="0.3">
      <c r="A30" s="18" t="s">
        <v>1579</v>
      </c>
      <c r="B30" s="18">
        <v>46114</v>
      </c>
      <c r="C30" s="5" t="s">
        <v>1710</v>
      </c>
      <c r="D30" s="19" t="s">
        <v>104</v>
      </c>
      <c r="E30" s="48" t="s">
        <v>64</v>
      </c>
      <c r="F30" s="18" t="s">
        <v>1579</v>
      </c>
      <c r="G30" s="5" t="s">
        <v>33</v>
      </c>
      <c r="H30" s="19" t="s">
        <v>104</v>
      </c>
      <c r="I30" s="111"/>
      <c r="J30" s="111">
        <v>4600</v>
      </c>
      <c r="K30" s="111"/>
      <c r="L30" s="111">
        <v>17</v>
      </c>
      <c r="M30" s="19" t="s">
        <v>104</v>
      </c>
      <c r="N30" s="48" t="s">
        <v>64</v>
      </c>
      <c r="O30" s="19">
        <v>0.41666666666666669</v>
      </c>
      <c r="P30" s="22">
        <v>0.5</v>
      </c>
      <c r="Q30" s="22">
        <v>0.625</v>
      </c>
      <c r="R30" s="22">
        <v>0.54166666666666663</v>
      </c>
      <c r="S30" s="22">
        <v>0.58333333333333337</v>
      </c>
      <c r="T30" s="22">
        <v>0.64583333333333337</v>
      </c>
      <c r="U30" s="22">
        <v>0.64583333333333337</v>
      </c>
      <c r="V30" s="105">
        <v>1</v>
      </c>
    </row>
    <row r="31" spans="1:22" x14ac:dyDescent="0.3">
      <c r="A31" s="18" t="s">
        <v>1580</v>
      </c>
      <c r="B31" s="18">
        <v>46114</v>
      </c>
      <c r="C31" s="5" t="s">
        <v>1710</v>
      </c>
      <c r="D31" s="19" t="s">
        <v>104</v>
      </c>
      <c r="E31" s="48" t="s">
        <v>64</v>
      </c>
      <c r="F31" s="18" t="s">
        <v>1580</v>
      </c>
      <c r="G31" s="5" t="s">
        <v>67</v>
      </c>
      <c r="H31" s="19" t="s">
        <v>104</v>
      </c>
      <c r="I31" s="111"/>
      <c r="J31" s="111">
        <v>8000</v>
      </c>
      <c r="K31" s="111"/>
      <c r="L31" s="111">
        <v>10</v>
      </c>
      <c r="M31" s="19" t="s">
        <v>104</v>
      </c>
      <c r="N31" s="48" t="s">
        <v>64</v>
      </c>
      <c r="O31" s="19">
        <v>0.66666666666666663</v>
      </c>
      <c r="P31" s="22">
        <v>0.66666666666666663</v>
      </c>
      <c r="Q31" s="128">
        <v>0.70833333333333337</v>
      </c>
      <c r="R31" s="22">
        <v>0.6875</v>
      </c>
      <c r="S31" s="22">
        <v>0.70833333333333337</v>
      </c>
      <c r="T31" s="22">
        <v>0.72916666666666663</v>
      </c>
      <c r="U31" s="22">
        <v>0.72916666666666663</v>
      </c>
      <c r="V31" s="105">
        <v>1</v>
      </c>
    </row>
    <row r="32" spans="1:22" x14ac:dyDescent="0.3">
      <c r="A32" s="18" t="s">
        <v>1581</v>
      </c>
      <c r="B32" s="18">
        <v>46114</v>
      </c>
      <c r="C32" s="5" t="s">
        <v>1710</v>
      </c>
      <c r="D32" s="19" t="s">
        <v>101</v>
      </c>
      <c r="E32" s="48" t="s">
        <v>101</v>
      </c>
      <c r="F32" s="18" t="s">
        <v>1581</v>
      </c>
      <c r="G32" s="5" t="s">
        <v>9</v>
      </c>
      <c r="H32" s="19" t="s">
        <v>101</v>
      </c>
      <c r="I32" s="111"/>
      <c r="J32" s="111">
        <v>5000</v>
      </c>
      <c r="K32" s="111"/>
      <c r="L32" s="111">
        <v>9</v>
      </c>
      <c r="M32" s="19" t="s">
        <v>101</v>
      </c>
      <c r="N32" s="48" t="s">
        <v>101</v>
      </c>
      <c r="O32" s="19">
        <v>0.29166666666666702</v>
      </c>
      <c r="P32" s="5"/>
      <c r="Q32" s="5"/>
      <c r="R32" s="5"/>
      <c r="S32" s="5"/>
      <c r="T32" s="5"/>
      <c r="U32" s="5"/>
      <c r="V32" s="105">
        <v>1</v>
      </c>
    </row>
    <row r="33" spans="1:22" x14ac:dyDescent="0.3">
      <c r="A33" s="18" t="s">
        <v>1581</v>
      </c>
      <c r="B33" s="18">
        <v>46114</v>
      </c>
      <c r="C33" s="5" t="s">
        <v>1710</v>
      </c>
      <c r="D33" s="21" t="s">
        <v>101</v>
      </c>
      <c r="E33" s="20" t="s">
        <v>101</v>
      </c>
      <c r="F33" s="18" t="s">
        <v>1581</v>
      </c>
      <c r="G33" s="20" t="s">
        <v>30</v>
      </c>
      <c r="H33" s="21" t="s">
        <v>101</v>
      </c>
      <c r="I33" s="111"/>
      <c r="J33" s="111">
        <v>7000</v>
      </c>
      <c r="K33" s="111"/>
      <c r="L33" s="111">
        <v>11</v>
      </c>
      <c r="M33" s="21" t="s">
        <v>101</v>
      </c>
      <c r="N33" s="20" t="s">
        <v>101</v>
      </c>
      <c r="O33" s="21">
        <v>0.29166666666666669</v>
      </c>
      <c r="P33" s="5"/>
      <c r="Q33" s="5"/>
      <c r="R33" s="5"/>
      <c r="S33" s="5"/>
      <c r="T33" s="5"/>
      <c r="U33" s="5"/>
      <c r="V33" s="105">
        <v>1</v>
      </c>
    </row>
    <row r="34" spans="1:22" x14ac:dyDescent="0.3">
      <c r="A34" s="18" t="s">
        <v>1581</v>
      </c>
      <c r="B34" s="18">
        <v>46114</v>
      </c>
      <c r="C34" s="5" t="s">
        <v>1710</v>
      </c>
      <c r="D34" s="19" t="s">
        <v>101</v>
      </c>
      <c r="E34" s="48" t="s">
        <v>101</v>
      </c>
      <c r="F34" s="18" t="s">
        <v>1581</v>
      </c>
      <c r="G34" s="5" t="s">
        <v>6</v>
      </c>
      <c r="H34" s="19" t="s">
        <v>101</v>
      </c>
      <c r="I34" s="111"/>
      <c r="J34" s="111">
        <v>177</v>
      </c>
      <c r="K34" s="111"/>
      <c r="L34" s="111">
        <v>13</v>
      </c>
      <c r="M34" s="19" t="s">
        <v>101</v>
      </c>
      <c r="N34" s="48" t="s">
        <v>101</v>
      </c>
      <c r="O34" s="19">
        <v>0.29166666666666702</v>
      </c>
      <c r="P34" s="5"/>
      <c r="Q34" s="5"/>
      <c r="R34" s="5"/>
      <c r="S34" s="5"/>
      <c r="T34" s="5"/>
      <c r="U34" s="5"/>
      <c r="V34" s="105">
        <v>1</v>
      </c>
    </row>
    <row r="35" spans="1:22" x14ac:dyDescent="0.3">
      <c r="A35" s="18" t="s">
        <v>1582</v>
      </c>
      <c r="B35" s="18">
        <v>46114</v>
      </c>
      <c r="C35" s="5" t="s">
        <v>1710</v>
      </c>
      <c r="D35" s="19" t="s">
        <v>56</v>
      </c>
      <c r="E35" s="48" t="s">
        <v>81</v>
      </c>
      <c r="F35" s="18" t="s">
        <v>1582</v>
      </c>
      <c r="G35" s="5" t="s">
        <v>35</v>
      </c>
      <c r="H35" s="19" t="s">
        <v>56</v>
      </c>
      <c r="I35" s="111"/>
      <c r="J35" s="111">
        <v>2400</v>
      </c>
      <c r="K35" s="111"/>
      <c r="L35" s="111">
        <v>7</v>
      </c>
      <c r="M35" s="19" t="s">
        <v>56</v>
      </c>
      <c r="N35" s="48" t="s">
        <v>81</v>
      </c>
      <c r="O35" s="19">
        <v>0.41666666666666669</v>
      </c>
      <c r="P35" s="22">
        <v>0.5</v>
      </c>
      <c r="Q35" s="22">
        <v>0.625</v>
      </c>
      <c r="R35" s="22">
        <v>0.50347222222222221</v>
      </c>
      <c r="S35" s="22">
        <v>0.54166666666666663</v>
      </c>
      <c r="T35" s="22">
        <v>0.5625</v>
      </c>
      <c r="U35" s="22">
        <v>0.5625</v>
      </c>
      <c r="V35" s="105">
        <v>1</v>
      </c>
    </row>
    <row r="36" spans="1:22" x14ac:dyDescent="0.3">
      <c r="A36" s="18" t="s">
        <v>1583</v>
      </c>
      <c r="B36" s="18">
        <v>46114</v>
      </c>
      <c r="C36" s="5" t="s">
        <v>1710</v>
      </c>
      <c r="D36" s="19" t="s">
        <v>56</v>
      </c>
      <c r="E36" s="48" t="s">
        <v>81</v>
      </c>
      <c r="F36" s="18" t="s">
        <v>1583</v>
      </c>
      <c r="G36" s="5" t="s">
        <v>22</v>
      </c>
      <c r="H36" s="19" t="s">
        <v>56</v>
      </c>
      <c r="I36" s="111"/>
      <c r="J36" s="111">
        <v>10000</v>
      </c>
      <c r="K36" s="111"/>
      <c r="L36" s="111">
        <v>12</v>
      </c>
      <c r="M36" s="19" t="s">
        <v>56</v>
      </c>
      <c r="N36" s="48" t="s">
        <v>81</v>
      </c>
      <c r="O36" s="19">
        <v>0.45833333333333331</v>
      </c>
      <c r="P36" s="22">
        <v>0.84722222222222221</v>
      </c>
      <c r="Q36" s="22">
        <v>0.91666666666666663</v>
      </c>
      <c r="R36" s="22">
        <v>0.88888888888888884</v>
      </c>
      <c r="S36" s="22">
        <v>0.90625</v>
      </c>
      <c r="T36" s="108">
        <v>0.94444444444444442</v>
      </c>
      <c r="U36" s="22">
        <v>0.94444444444444442</v>
      </c>
      <c r="V36" s="105">
        <v>1</v>
      </c>
    </row>
    <row r="37" spans="1:22" x14ac:dyDescent="0.3">
      <c r="A37" s="18" t="s">
        <v>1584</v>
      </c>
      <c r="B37" s="18">
        <v>46114</v>
      </c>
      <c r="C37" s="5" t="s">
        <v>1710</v>
      </c>
      <c r="D37" s="5" t="s">
        <v>56</v>
      </c>
      <c r="E37" s="5" t="s">
        <v>81</v>
      </c>
      <c r="F37" s="18" t="s">
        <v>1584</v>
      </c>
      <c r="G37" s="5" t="s">
        <v>67</v>
      </c>
      <c r="H37" s="5" t="s">
        <v>56</v>
      </c>
      <c r="I37" s="111"/>
      <c r="J37" s="111">
        <v>12000</v>
      </c>
      <c r="K37" s="111"/>
      <c r="L37" s="111">
        <v>10</v>
      </c>
      <c r="M37" s="5" t="s">
        <v>56</v>
      </c>
      <c r="N37" s="5" t="s">
        <v>81</v>
      </c>
      <c r="O37" s="22">
        <v>0.63194444444444442</v>
      </c>
      <c r="P37" s="22">
        <v>0.63194444444444442</v>
      </c>
      <c r="Q37" s="128">
        <v>0.70833333333333337</v>
      </c>
      <c r="R37" s="22">
        <v>0.64583333333333337</v>
      </c>
      <c r="S37" s="22">
        <v>0.79166666666666663</v>
      </c>
      <c r="T37" s="22">
        <v>0.80555555555555558</v>
      </c>
      <c r="U37" s="22">
        <v>0.80555555555555558</v>
      </c>
      <c r="V37" s="105">
        <v>1</v>
      </c>
    </row>
    <row r="38" spans="1:22" x14ac:dyDescent="0.3">
      <c r="A38" s="18" t="s">
        <v>1585</v>
      </c>
      <c r="B38" s="18">
        <v>46114</v>
      </c>
      <c r="C38" s="5" t="s">
        <v>1710</v>
      </c>
      <c r="D38" s="5" t="s">
        <v>46</v>
      </c>
      <c r="E38" s="5" t="s">
        <v>165</v>
      </c>
      <c r="F38" s="18" t="s">
        <v>1585</v>
      </c>
      <c r="G38" s="5" t="s">
        <v>9</v>
      </c>
      <c r="H38" s="5" t="s">
        <v>46</v>
      </c>
      <c r="I38" s="111"/>
      <c r="J38" s="111">
        <v>200</v>
      </c>
      <c r="K38" s="111"/>
      <c r="L38" s="111">
        <v>1</v>
      </c>
      <c r="M38" s="5" t="s">
        <v>46</v>
      </c>
      <c r="N38" s="5" t="s">
        <v>165</v>
      </c>
      <c r="O38" s="22">
        <v>0.72916666666666663</v>
      </c>
      <c r="P38" s="22">
        <v>0.72916666666666663</v>
      </c>
      <c r="Q38" s="22">
        <v>0.5</v>
      </c>
      <c r="R38" s="22">
        <v>0.78819444444444442</v>
      </c>
      <c r="S38" s="22">
        <v>0.8125</v>
      </c>
      <c r="T38" s="22">
        <v>0.85416666666666663</v>
      </c>
      <c r="U38" s="22">
        <v>0.85416666666666663</v>
      </c>
      <c r="V38" s="105">
        <v>0.65416666666666679</v>
      </c>
    </row>
    <row r="39" spans="1:22" x14ac:dyDescent="0.3">
      <c r="A39" s="18" t="s">
        <v>1586</v>
      </c>
      <c r="B39" s="18">
        <v>46114</v>
      </c>
      <c r="C39" s="5" t="s">
        <v>1710</v>
      </c>
      <c r="D39" s="5" t="s">
        <v>46</v>
      </c>
      <c r="E39" s="5" t="s">
        <v>64</v>
      </c>
      <c r="F39" s="18" t="s">
        <v>1586</v>
      </c>
      <c r="G39" s="5" t="s">
        <v>22</v>
      </c>
      <c r="H39" s="5" t="s">
        <v>46</v>
      </c>
      <c r="I39" s="111"/>
      <c r="J39" s="111">
        <v>120</v>
      </c>
      <c r="K39" s="111"/>
      <c r="L39" s="111">
        <v>1</v>
      </c>
      <c r="M39" s="5" t="s">
        <v>46</v>
      </c>
      <c r="N39" s="5" t="s">
        <v>165</v>
      </c>
      <c r="O39" s="22">
        <v>0.75</v>
      </c>
      <c r="P39" s="22">
        <v>0.75</v>
      </c>
      <c r="Q39" s="22">
        <v>0.83333333333333337</v>
      </c>
      <c r="R39" s="22">
        <v>0.79861111111111116</v>
      </c>
      <c r="S39" s="22">
        <v>0.83333333333333337</v>
      </c>
      <c r="T39" s="22">
        <v>0.89583333333333337</v>
      </c>
      <c r="U39" s="22">
        <v>0.89583333333333337</v>
      </c>
      <c r="V39" s="105">
        <v>1</v>
      </c>
    </row>
    <row r="40" spans="1:22" x14ac:dyDescent="0.3">
      <c r="A40" s="18" t="s">
        <v>1587</v>
      </c>
      <c r="B40" s="18">
        <v>46115</v>
      </c>
      <c r="C40" s="5" t="s">
        <v>1710</v>
      </c>
      <c r="D40" s="21" t="s">
        <v>104</v>
      </c>
      <c r="E40" s="41" t="s">
        <v>64</v>
      </c>
      <c r="F40" s="18" t="s">
        <v>1587</v>
      </c>
      <c r="G40" s="20" t="s">
        <v>35</v>
      </c>
      <c r="H40" s="21" t="s">
        <v>104</v>
      </c>
      <c r="I40" s="111"/>
      <c r="J40" s="111">
        <v>8500</v>
      </c>
      <c r="K40" s="111"/>
      <c r="L40" s="111">
        <v>4</v>
      </c>
      <c r="M40" s="21" t="s">
        <v>104</v>
      </c>
      <c r="N40" s="41" t="s">
        <v>64</v>
      </c>
      <c r="O40" s="21">
        <v>0.29166666666666702</v>
      </c>
      <c r="P40" s="22">
        <v>0.29166666666666669</v>
      </c>
      <c r="Q40" s="22">
        <v>0.5</v>
      </c>
      <c r="R40" s="22">
        <v>0.2951388888888889</v>
      </c>
      <c r="S40" s="22">
        <v>0.33333333333333331</v>
      </c>
      <c r="T40" s="22">
        <v>0.33680555555555558</v>
      </c>
      <c r="U40" s="22">
        <v>0.33680555555555558</v>
      </c>
      <c r="V40" s="105">
        <v>1</v>
      </c>
    </row>
    <row r="41" spans="1:22" x14ac:dyDescent="0.3">
      <c r="A41" s="18" t="s">
        <v>1588</v>
      </c>
      <c r="B41" s="18">
        <v>46115</v>
      </c>
      <c r="C41" s="5" t="s">
        <v>1710</v>
      </c>
      <c r="D41" s="19" t="s">
        <v>104</v>
      </c>
      <c r="E41" s="48" t="s">
        <v>64</v>
      </c>
      <c r="F41" s="18" t="s">
        <v>1588</v>
      </c>
      <c r="G41" s="5" t="s">
        <v>6</v>
      </c>
      <c r="H41" s="19" t="s">
        <v>104</v>
      </c>
      <c r="I41" s="111"/>
      <c r="J41" s="111">
        <v>5320</v>
      </c>
      <c r="K41" s="111"/>
      <c r="L41" s="111">
        <v>14</v>
      </c>
      <c r="M41" s="19" t="s">
        <v>104</v>
      </c>
      <c r="N41" s="48" t="s">
        <v>64</v>
      </c>
      <c r="O41" s="19">
        <v>0.35416666666666669</v>
      </c>
      <c r="P41" s="22">
        <v>0.3888888888888889</v>
      </c>
      <c r="Q41" s="22">
        <v>0.625</v>
      </c>
      <c r="R41" s="22">
        <v>0.4513888888888889</v>
      </c>
      <c r="S41" s="22">
        <v>0.47916666666666669</v>
      </c>
      <c r="T41" s="22">
        <v>0.625</v>
      </c>
      <c r="U41" s="22">
        <v>0.625</v>
      </c>
      <c r="V41" s="105">
        <v>1</v>
      </c>
    </row>
    <row r="42" spans="1:22" x14ac:dyDescent="0.3">
      <c r="A42" s="18" t="s">
        <v>1589</v>
      </c>
      <c r="B42" s="18">
        <v>46115</v>
      </c>
      <c r="C42" s="5" t="s">
        <v>1710</v>
      </c>
      <c r="D42" s="19" t="s">
        <v>56</v>
      </c>
      <c r="E42" s="48" t="s">
        <v>81</v>
      </c>
      <c r="F42" s="18" t="s">
        <v>1589</v>
      </c>
      <c r="G42" s="5" t="s">
        <v>441</v>
      </c>
      <c r="H42" s="19" t="s">
        <v>56</v>
      </c>
      <c r="I42" s="111"/>
      <c r="J42" s="111">
        <v>320</v>
      </c>
      <c r="K42" s="111"/>
      <c r="L42" s="111">
        <v>1</v>
      </c>
      <c r="M42" s="19" t="s">
        <v>56</v>
      </c>
      <c r="N42" s="48" t="s">
        <v>81</v>
      </c>
      <c r="O42" s="22">
        <v>0.29166666666666669</v>
      </c>
      <c r="P42" s="22">
        <v>0.3888888888888889</v>
      </c>
      <c r="Q42" s="22">
        <v>0.625</v>
      </c>
      <c r="R42" s="22">
        <v>0.5</v>
      </c>
      <c r="S42" s="22">
        <v>0.52083333333333337</v>
      </c>
      <c r="T42" s="22">
        <v>0.625</v>
      </c>
      <c r="U42" s="22">
        <v>0.625</v>
      </c>
      <c r="V42" s="105">
        <v>1</v>
      </c>
    </row>
    <row r="43" spans="1:22" x14ac:dyDescent="0.3">
      <c r="A43" s="18" t="s">
        <v>1589</v>
      </c>
      <c r="B43" s="18">
        <v>46115</v>
      </c>
      <c r="C43" s="5" t="s">
        <v>1710</v>
      </c>
      <c r="D43" s="19" t="s">
        <v>56</v>
      </c>
      <c r="E43" s="48" t="s">
        <v>81</v>
      </c>
      <c r="F43" s="18" t="s">
        <v>1589</v>
      </c>
      <c r="G43" s="5" t="s">
        <v>9</v>
      </c>
      <c r="H43" s="19" t="s">
        <v>56</v>
      </c>
      <c r="I43" s="111"/>
      <c r="J43" s="111">
        <v>7300</v>
      </c>
      <c r="K43" s="111"/>
      <c r="L43" s="111">
        <v>9</v>
      </c>
      <c r="M43" s="19" t="s">
        <v>56</v>
      </c>
      <c r="N43" s="48" t="s">
        <v>81</v>
      </c>
      <c r="O43" s="19">
        <v>0.29166666666666702</v>
      </c>
      <c r="P43" s="22">
        <v>0.41666666666666669</v>
      </c>
      <c r="Q43" s="22">
        <v>0.625</v>
      </c>
      <c r="R43" s="22">
        <v>0.48958333333333331</v>
      </c>
      <c r="S43" s="22">
        <v>0.53472222222222221</v>
      </c>
      <c r="T43" s="22">
        <v>0.64236111111111116</v>
      </c>
      <c r="U43" s="22">
        <v>0.64236111111111116</v>
      </c>
      <c r="V43" s="105">
        <v>1</v>
      </c>
    </row>
    <row r="44" spans="1:22" x14ac:dyDescent="0.3">
      <c r="A44" s="18" t="s">
        <v>1590</v>
      </c>
      <c r="B44" s="18">
        <v>46115</v>
      </c>
      <c r="C44" s="5" t="s">
        <v>1710</v>
      </c>
      <c r="D44" s="19" t="s">
        <v>56</v>
      </c>
      <c r="E44" s="48" t="s">
        <v>81</v>
      </c>
      <c r="F44" s="18" t="s">
        <v>1590</v>
      </c>
      <c r="G44" s="20" t="s">
        <v>16</v>
      </c>
      <c r="H44" s="19" t="s">
        <v>56</v>
      </c>
      <c r="I44" s="111"/>
      <c r="J44" s="111">
        <v>4550</v>
      </c>
      <c r="K44" s="111"/>
      <c r="L44" s="111">
        <v>6</v>
      </c>
      <c r="M44" s="19" t="s">
        <v>56</v>
      </c>
      <c r="N44" s="48" t="s">
        <v>81</v>
      </c>
      <c r="O44" s="19">
        <v>0.58333333333333337</v>
      </c>
      <c r="P44" s="22">
        <v>0.66666666666666663</v>
      </c>
      <c r="Q44" s="22">
        <v>0.75</v>
      </c>
      <c r="R44" s="22">
        <v>0.72222222222222221</v>
      </c>
      <c r="S44" s="22">
        <v>0.75</v>
      </c>
      <c r="T44" s="22">
        <v>0.79861111111111116</v>
      </c>
      <c r="U44" s="22">
        <v>0.79861111111111116</v>
      </c>
      <c r="V44" s="105">
        <v>1</v>
      </c>
    </row>
    <row r="45" spans="1:22" x14ac:dyDescent="0.3">
      <c r="A45" s="18" t="s">
        <v>1591</v>
      </c>
      <c r="B45" s="18">
        <v>46115</v>
      </c>
      <c r="C45" s="5" t="s">
        <v>1710</v>
      </c>
      <c r="D45" s="19" t="s">
        <v>20</v>
      </c>
      <c r="E45" s="48" t="s">
        <v>21</v>
      </c>
      <c r="F45" s="18" t="s">
        <v>1591</v>
      </c>
      <c r="G45" s="20" t="s">
        <v>238</v>
      </c>
      <c r="H45" s="19" t="s">
        <v>20</v>
      </c>
      <c r="I45" s="111"/>
      <c r="J45" s="111">
        <v>8500</v>
      </c>
      <c r="K45" s="111"/>
      <c r="L45" s="111">
        <v>10</v>
      </c>
      <c r="M45" s="19" t="s">
        <v>20</v>
      </c>
      <c r="N45" s="48" t="s">
        <v>21</v>
      </c>
      <c r="O45" s="19">
        <v>0.25</v>
      </c>
      <c r="P45" s="22">
        <v>0.39583333333333331</v>
      </c>
      <c r="Q45" s="22">
        <v>0.75</v>
      </c>
      <c r="R45" s="22">
        <v>0.58333333333333337</v>
      </c>
      <c r="S45" s="22">
        <v>0.625</v>
      </c>
      <c r="T45" s="22">
        <v>0.94097222222222221</v>
      </c>
      <c r="U45" s="22">
        <v>0.94097222222222221</v>
      </c>
      <c r="V45" s="105">
        <v>1</v>
      </c>
    </row>
    <row r="46" spans="1:22" x14ac:dyDescent="0.3">
      <c r="A46" s="18" t="s">
        <v>1591</v>
      </c>
      <c r="B46" s="18">
        <v>46115</v>
      </c>
      <c r="C46" s="5" t="s">
        <v>1710</v>
      </c>
      <c r="D46" s="19" t="s">
        <v>20</v>
      </c>
      <c r="E46" s="5" t="s">
        <v>21</v>
      </c>
      <c r="F46" s="18" t="s">
        <v>1591</v>
      </c>
      <c r="G46" s="5" t="s">
        <v>18</v>
      </c>
      <c r="H46" s="19" t="s">
        <v>20</v>
      </c>
      <c r="I46" s="111"/>
      <c r="J46" s="111">
        <v>13822</v>
      </c>
      <c r="K46" s="111"/>
      <c r="L46" s="111">
        <v>18</v>
      </c>
      <c r="M46" s="19" t="s">
        <v>20</v>
      </c>
      <c r="N46" s="5" t="s">
        <v>21</v>
      </c>
      <c r="O46" s="19">
        <v>0.25</v>
      </c>
      <c r="P46" s="22">
        <v>0.39583333333333331</v>
      </c>
      <c r="Q46" s="22">
        <v>0.75</v>
      </c>
      <c r="R46" s="22">
        <v>0.66666666666666663</v>
      </c>
      <c r="S46" s="22">
        <v>0.75</v>
      </c>
      <c r="T46" s="22">
        <v>0.94097222222222221</v>
      </c>
      <c r="U46" s="22">
        <v>0.94097222222222221</v>
      </c>
      <c r="V46" s="105">
        <v>1</v>
      </c>
    </row>
    <row r="47" spans="1:22" x14ac:dyDescent="0.3">
      <c r="A47" s="18" t="s">
        <v>1592</v>
      </c>
      <c r="B47" s="18">
        <v>46115</v>
      </c>
      <c r="C47" s="5" t="s">
        <v>1710</v>
      </c>
      <c r="D47" s="191" t="s">
        <v>111</v>
      </c>
      <c r="E47" s="54" t="s">
        <v>111</v>
      </c>
      <c r="F47" s="18" t="s">
        <v>1592</v>
      </c>
      <c r="G47" s="54" t="s">
        <v>204</v>
      </c>
      <c r="H47" s="191" t="s">
        <v>111</v>
      </c>
      <c r="I47" s="111"/>
      <c r="J47" s="111"/>
      <c r="K47" s="111"/>
      <c r="L47" s="111">
        <v>1</v>
      </c>
      <c r="M47" s="191" t="s">
        <v>111</v>
      </c>
      <c r="N47" s="54" t="s">
        <v>111</v>
      </c>
      <c r="O47" s="191">
        <v>0.41666666666666702</v>
      </c>
      <c r="P47" s="5"/>
      <c r="Q47" s="5"/>
      <c r="R47" s="5"/>
      <c r="S47" s="5"/>
      <c r="T47" s="5"/>
      <c r="U47" s="5"/>
      <c r="V47" s="105">
        <v>1</v>
      </c>
    </row>
    <row r="48" spans="1:22" x14ac:dyDescent="0.3">
      <c r="A48" s="18" t="s">
        <v>1593</v>
      </c>
      <c r="B48" s="18">
        <v>46115</v>
      </c>
      <c r="C48" s="5" t="s">
        <v>1710</v>
      </c>
      <c r="D48" s="42" t="s">
        <v>14</v>
      </c>
      <c r="E48" s="41" t="s">
        <v>115</v>
      </c>
      <c r="F48" s="18" t="s">
        <v>1593</v>
      </c>
      <c r="G48" s="41" t="s">
        <v>12</v>
      </c>
      <c r="H48" s="42" t="s">
        <v>14</v>
      </c>
      <c r="I48" s="111"/>
      <c r="J48" s="111">
        <v>1000</v>
      </c>
      <c r="K48" s="111"/>
      <c r="L48" s="111">
        <v>1</v>
      </c>
      <c r="M48" s="42" t="s">
        <v>14</v>
      </c>
      <c r="N48" s="41" t="s">
        <v>115</v>
      </c>
      <c r="O48" s="42">
        <v>0.33333333333333331</v>
      </c>
      <c r="P48" s="22">
        <v>0.43402777777777779</v>
      </c>
      <c r="Q48" s="22">
        <v>0.75</v>
      </c>
      <c r="R48" s="22">
        <v>0.65277777777777779</v>
      </c>
      <c r="S48" s="22">
        <v>0.65277777777777779</v>
      </c>
      <c r="T48" s="22">
        <v>0.94791666666666663</v>
      </c>
      <c r="U48" s="22">
        <v>0.94791666666666663</v>
      </c>
      <c r="V48" s="105">
        <v>1</v>
      </c>
    </row>
    <row r="49" spans="1:22" x14ac:dyDescent="0.3">
      <c r="A49" s="18" t="s">
        <v>1593</v>
      </c>
      <c r="B49" s="18">
        <v>46115</v>
      </c>
      <c r="C49" s="5" t="s">
        <v>1710</v>
      </c>
      <c r="D49" s="42" t="s">
        <v>14</v>
      </c>
      <c r="E49" s="41" t="s">
        <v>115</v>
      </c>
      <c r="F49" s="18" t="s">
        <v>1593</v>
      </c>
      <c r="G49" s="41" t="s">
        <v>51</v>
      </c>
      <c r="H49" s="42" t="s">
        <v>14</v>
      </c>
      <c r="I49" s="111"/>
      <c r="J49" s="111">
        <v>287.8</v>
      </c>
      <c r="K49" s="111"/>
      <c r="L49" s="111">
        <v>1</v>
      </c>
      <c r="M49" s="42" t="s">
        <v>14</v>
      </c>
      <c r="N49" s="41" t="s">
        <v>115</v>
      </c>
      <c r="O49" s="42">
        <v>0.33333333333333331</v>
      </c>
      <c r="P49" s="22">
        <v>0.43402777777777779</v>
      </c>
      <c r="Q49" s="22">
        <v>0.75</v>
      </c>
      <c r="R49" s="22">
        <v>0.65277777777777779</v>
      </c>
      <c r="S49" s="22">
        <v>0.65277777777777779</v>
      </c>
      <c r="T49" s="22">
        <v>0.94791666666666663</v>
      </c>
      <c r="U49" s="22">
        <v>0.94791666666666663</v>
      </c>
      <c r="V49" s="105">
        <v>1</v>
      </c>
    </row>
    <row r="50" spans="1:22" x14ac:dyDescent="0.3">
      <c r="A50" s="18" t="s">
        <v>1593</v>
      </c>
      <c r="B50" s="18">
        <v>46115</v>
      </c>
      <c r="C50" s="5" t="s">
        <v>1710</v>
      </c>
      <c r="D50" s="19" t="s">
        <v>14</v>
      </c>
      <c r="E50" s="48" t="s">
        <v>115</v>
      </c>
      <c r="F50" s="18" t="s">
        <v>1593</v>
      </c>
      <c r="G50" s="5" t="s">
        <v>76</v>
      </c>
      <c r="H50" s="19" t="s">
        <v>14</v>
      </c>
      <c r="I50" s="111"/>
      <c r="J50" s="111">
        <v>173.7</v>
      </c>
      <c r="K50" s="111"/>
      <c r="L50" s="111">
        <v>1</v>
      </c>
      <c r="M50" s="19" t="s">
        <v>14</v>
      </c>
      <c r="N50" s="48" t="s">
        <v>115</v>
      </c>
      <c r="O50" s="19">
        <v>0.33333333333333331</v>
      </c>
      <c r="P50" s="22">
        <v>0.43402777777777779</v>
      </c>
      <c r="Q50" s="22">
        <v>0.625</v>
      </c>
      <c r="R50" s="22">
        <v>0.59375</v>
      </c>
      <c r="S50" s="108">
        <v>0.61458333333333337</v>
      </c>
      <c r="T50" s="22">
        <v>0.94791666666666663</v>
      </c>
      <c r="U50" s="22">
        <v>0.94791666666666663</v>
      </c>
      <c r="V50" s="105">
        <v>1</v>
      </c>
    </row>
    <row r="51" spans="1:22" x14ac:dyDescent="0.3">
      <c r="A51" s="18" t="s">
        <v>1593</v>
      </c>
      <c r="B51" s="18">
        <v>46115</v>
      </c>
      <c r="C51" s="5" t="s">
        <v>1710</v>
      </c>
      <c r="D51" s="19" t="s">
        <v>14</v>
      </c>
      <c r="E51" s="48" t="s">
        <v>115</v>
      </c>
      <c r="F51" s="18" t="s">
        <v>1593</v>
      </c>
      <c r="G51" s="5" t="s">
        <v>36</v>
      </c>
      <c r="H51" s="19" t="s">
        <v>14</v>
      </c>
      <c r="I51" s="111"/>
      <c r="J51" s="111">
        <v>2494</v>
      </c>
      <c r="K51" s="111"/>
      <c r="L51" s="111">
        <v>14</v>
      </c>
      <c r="M51" s="19" t="s">
        <v>14</v>
      </c>
      <c r="N51" s="48" t="s">
        <v>115</v>
      </c>
      <c r="O51" s="19">
        <v>0.33333333333333331</v>
      </c>
      <c r="P51" s="22">
        <v>0.43402777777777779</v>
      </c>
      <c r="Q51" s="22">
        <v>0.625</v>
      </c>
      <c r="R51" s="22">
        <v>0.52083333333333337</v>
      </c>
      <c r="S51" s="22">
        <v>0.54861111111111116</v>
      </c>
      <c r="T51" s="22">
        <v>0.94791666666666663</v>
      </c>
      <c r="U51" s="22">
        <v>0.94791666666666663</v>
      </c>
      <c r="V51" s="105">
        <v>1</v>
      </c>
    </row>
    <row r="52" spans="1:22" x14ac:dyDescent="0.3">
      <c r="A52" s="18" t="s">
        <v>1594</v>
      </c>
      <c r="B52" s="18">
        <v>46115</v>
      </c>
      <c r="C52" s="5" t="s">
        <v>1710</v>
      </c>
      <c r="D52" s="19" t="s">
        <v>28</v>
      </c>
      <c r="E52" s="48" t="s">
        <v>42</v>
      </c>
      <c r="F52" s="18" t="s">
        <v>1594</v>
      </c>
      <c r="G52" s="5" t="s">
        <v>22</v>
      </c>
      <c r="H52" s="19" t="s">
        <v>28</v>
      </c>
      <c r="I52" s="111"/>
      <c r="J52" s="111">
        <v>200</v>
      </c>
      <c r="K52" s="111"/>
      <c r="L52" s="111">
        <v>2</v>
      </c>
      <c r="M52" s="19" t="s">
        <v>28</v>
      </c>
      <c r="N52" s="48" t="s">
        <v>42</v>
      </c>
      <c r="O52" s="19">
        <v>0.33333333333333331</v>
      </c>
      <c r="P52" s="22">
        <v>0.41666666666666669</v>
      </c>
      <c r="Q52" s="22">
        <v>0.625</v>
      </c>
      <c r="R52" s="22">
        <v>0.46527777777777779</v>
      </c>
      <c r="S52" s="22">
        <v>0.47916666666666669</v>
      </c>
      <c r="T52" s="22">
        <v>0.70833333333333337</v>
      </c>
      <c r="U52" s="22">
        <v>0.70833333333333337</v>
      </c>
      <c r="V52" s="105">
        <v>1</v>
      </c>
    </row>
    <row r="53" spans="1:22" x14ac:dyDescent="0.3">
      <c r="A53" s="18" t="s">
        <v>1595</v>
      </c>
      <c r="B53" s="18">
        <v>46115</v>
      </c>
      <c r="C53" s="5" t="s">
        <v>1710</v>
      </c>
      <c r="D53" s="191" t="s">
        <v>28</v>
      </c>
      <c r="E53" s="54" t="s">
        <v>42</v>
      </c>
      <c r="F53" s="18" t="s">
        <v>1595</v>
      </c>
      <c r="G53" s="5" t="s">
        <v>107</v>
      </c>
      <c r="H53" s="191" t="s">
        <v>28</v>
      </c>
      <c r="I53" s="111"/>
      <c r="J53" s="111">
        <v>1000</v>
      </c>
      <c r="K53" s="111"/>
      <c r="L53" s="111">
        <v>4</v>
      </c>
      <c r="M53" s="191" t="s">
        <v>28</v>
      </c>
      <c r="N53" s="54" t="s">
        <v>42</v>
      </c>
      <c r="O53" s="191">
        <v>0.33333333333333331</v>
      </c>
      <c r="P53" s="22">
        <v>0.41666666666666669</v>
      </c>
      <c r="Q53" s="22">
        <v>0.625</v>
      </c>
      <c r="R53" s="22">
        <v>0.54166666666666663</v>
      </c>
      <c r="S53" s="22">
        <v>0.58333333333333337</v>
      </c>
      <c r="T53" s="22">
        <v>0.70833333333333337</v>
      </c>
      <c r="U53" s="22">
        <v>0.70833333333333337</v>
      </c>
      <c r="V53" s="105">
        <v>1</v>
      </c>
    </row>
    <row r="54" spans="1:22" x14ac:dyDescent="0.3">
      <c r="A54" s="18" t="s">
        <v>1596</v>
      </c>
      <c r="B54" s="18">
        <v>46116</v>
      </c>
      <c r="C54" s="5" t="s">
        <v>1710</v>
      </c>
      <c r="D54" s="21" t="s">
        <v>20</v>
      </c>
      <c r="E54" s="41" t="s">
        <v>81</v>
      </c>
      <c r="F54" s="18" t="s">
        <v>1596</v>
      </c>
      <c r="G54" s="5" t="s">
        <v>6</v>
      </c>
      <c r="H54" s="21" t="s">
        <v>20</v>
      </c>
      <c r="I54" s="111"/>
      <c r="J54" s="111">
        <v>7123</v>
      </c>
      <c r="K54" s="111"/>
      <c r="L54" s="111">
        <v>10</v>
      </c>
      <c r="M54" s="21" t="s">
        <v>20</v>
      </c>
      <c r="N54" s="41" t="s">
        <v>81</v>
      </c>
      <c r="O54" s="21">
        <v>0.41666666666666669</v>
      </c>
      <c r="P54" s="22">
        <v>0.54166666666666663</v>
      </c>
      <c r="Q54" s="22">
        <v>0.75</v>
      </c>
      <c r="R54" s="22">
        <v>0.67361111111111116</v>
      </c>
      <c r="S54" s="22">
        <v>0.72222222222222221</v>
      </c>
      <c r="T54" s="22">
        <v>0.81944444444444442</v>
      </c>
      <c r="U54" s="22">
        <v>0.81944444444444442</v>
      </c>
      <c r="V54" s="105">
        <v>1</v>
      </c>
    </row>
    <row r="55" spans="1:22" x14ac:dyDescent="0.3">
      <c r="A55" s="18" t="s">
        <v>1596</v>
      </c>
      <c r="B55" s="18">
        <v>46116</v>
      </c>
      <c r="C55" s="5" t="s">
        <v>1710</v>
      </c>
      <c r="D55" s="21" t="s">
        <v>20</v>
      </c>
      <c r="E55" s="41" t="s">
        <v>81</v>
      </c>
      <c r="F55" s="18" t="s">
        <v>1596</v>
      </c>
      <c r="G55" s="41" t="s">
        <v>9</v>
      </c>
      <c r="H55" s="21" t="s">
        <v>20</v>
      </c>
      <c r="I55" s="111"/>
      <c r="J55" s="111">
        <v>9100</v>
      </c>
      <c r="K55" s="111"/>
      <c r="L55" s="111">
        <v>10</v>
      </c>
      <c r="M55" s="21" t="s">
        <v>20</v>
      </c>
      <c r="N55" s="41" t="s">
        <v>81</v>
      </c>
      <c r="O55" s="21">
        <v>0.41666666666666669</v>
      </c>
      <c r="P55" s="22">
        <v>0.54166666666666663</v>
      </c>
      <c r="Q55" s="22">
        <v>0.75</v>
      </c>
      <c r="R55" s="22">
        <v>0.63888888888888884</v>
      </c>
      <c r="S55" s="22">
        <v>0.66666666666666663</v>
      </c>
      <c r="T55" s="22">
        <v>0.81944444444444442</v>
      </c>
      <c r="U55" s="22">
        <v>0.81944444444444442</v>
      </c>
      <c r="V55" s="105">
        <v>1</v>
      </c>
    </row>
    <row r="56" spans="1:22" x14ac:dyDescent="0.3">
      <c r="A56" s="18" t="s">
        <v>1597</v>
      </c>
      <c r="B56" s="18">
        <v>46116</v>
      </c>
      <c r="C56" s="5" t="s">
        <v>1710</v>
      </c>
      <c r="D56" s="42" t="s">
        <v>56</v>
      </c>
      <c r="E56" s="41" t="s">
        <v>115</v>
      </c>
      <c r="F56" s="18" t="s">
        <v>1597</v>
      </c>
      <c r="G56" s="41" t="s">
        <v>35</v>
      </c>
      <c r="H56" s="42" t="s">
        <v>56</v>
      </c>
      <c r="I56" s="111"/>
      <c r="J56" s="111">
        <v>12123</v>
      </c>
      <c r="K56" s="111"/>
      <c r="L56" s="111">
        <v>14</v>
      </c>
      <c r="M56" s="42" t="s">
        <v>56</v>
      </c>
      <c r="N56" s="41" t="s">
        <v>21</v>
      </c>
      <c r="O56" s="42">
        <v>0.29166666666666702</v>
      </c>
      <c r="P56" s="22">
        <v>0.51041666666666663</v>
      </c>
      <c r="Q56" s="22">
        <v>0.75</v>
      </c>
      <c r="R56" s="22">
        <v>0.50694444444444442</v>
      </c>
      <c r="S56" s="22">
        <v>0.5625</v>
      </c>
      <c r="T56" s="22">
        <v>0.58333333333333337</v>
      </c>
      <c r="U56" s="22">
        <v>0.58333333333333337</v>
      </c>
      <c r="V56" s="105">
        <v>1</v>
      </c>
    </row>
    <row r="57" spans="1:22" x14ac:dyDescent="0.3">
      <c r="A57" s="18" t="s">
        <v>1598</v>
      </c>
      <c r="B57" s="18">
        <v>46116</v>
      </c>
      <c r="C57" s="5" t="s">
        <v>1710</v>
      </c>
      <c r="D57" s="20" t="s">
        <v>56</v>
      </c>
      <c r="E57" s="20" t="s">
        <v>21</v>
      </c>
      <c r="F57" s="18" t="s">
        <v>1598</v>
      </c>
      <c r="G57" s="20" t="s">
        <v>238</v>
      </c>
      <c r="H57" s="20" t="s">
        <v>56</v>
      </c>
      <c r="I57" s="111"/>
      <c r="J57" s="111"/>
      <c r="K57" s="111"/>
      <c r="L57" s="111">
        <v>10</v>
      </c>
      <c r="M57" s="20" t="s">
        <v>56</v>
      </c>
      <c r="N57" s="20" t="s">
        <v>21</v>
      </c>
      <c r="O57" s="55">
        <v>0.375</v>
      </c>
      <c r="P57" s="5"/>
      <c r="Q57" s="5"/>
      <c r="R57" s="5"/>
      <c r="S57" s="5"/>
      <c r="T57" s="5"/>
      <c r="U57" s="5"/>
      <c r="V57" s="105">
        <v>1</v>
      </c>
    </row>
    <row r="58" spans="1:22" x14ac:dyDescent="0.3">
      <c r="A58" s="18" t="s">
        <v>1599</v>
      </c>
      <c r="B58" s="18">
        <v>46116</v>
      </c>
      <c r="C58" s="5" t="s">
        <v>1710</v>
      </c>
      <c r="D58" s="20" t="s">
        <v>14</v>
      </c>
      <c r="E58" s="20" t="s">
        <v>15</v>
      </c>
      <c r="F58" s="18" t="s">
        <v>1599</v>
      </c>
      <c r="G58" s="41" t="s">
        <v>67</v>
      </c>
      <c r="H58" s="20" t="s">
        <v>14</v>
      </c>
      <c r="I58" s="111"/>
      <c r="J58" s="111">
        <v>11820</v>
      </c>
      <c r="K58" s="111"/>
      <c r="L58" s="111">
        <v>10</v>
      </c>
      <c r="M58" s="20" t="s">
        <v>14</v>
      </c>
      <c r="N58" s="20" t="s">
        <v>15</v>
      </c>
      <c r="O58" s="55">
        <v>0.33333333333333331</v>
      </c>
      <c r="P58" s="22">
        <v>0.38541666666666669</v>
      </c>
      <c r="Q58" s="128">
        <v>0.70833333333333337</v>
      </c>
      <c r="R58" s="22">
        <v>0.39930555555555558</v>
      </c>
      <c r="S58" s="22">
        <v>0.4375</v>
      </c>
      <c r="T58" s="22">
        <v>0.4513888888888889</v>
      </c>
      <c r="U58" s="22">
        <v>0.4513888888888889</v>
      </c>
      <c r="V58" s="105">
        <v>1</v>
      </c>
    </row>
    <row r="59" spans="1:22" x14ac:dyDescent="0.3">
      <c r="A59" s="18" t="s">
        <v>1600</v>
      </c>
      <c r="B59" s="18">
        <v>46116</v>
      </c>
      <c r="C59" s="5" t="s">
        <v>1710</v>
      </c>
      <c r="D59" s="42" t="s">
        <v>14</v>
      </c>
      <c r="E59" s="41" t="s">
        <v>15</v>
      </c>
      <c r="F59" s="18" t="s">
        <v>1600</v>
      </c>
      <c r="G59" s="41" t="s">
        <v>67</v>
      </c>
      <c r="H59" s="42" t="s">
        <v>14</v>
      </c>
      <c r="I59" s="111"/>
      <c r="J59" s="111">
        <v>11890</v>
      </c>
      <c r="K59" s="111"/>
      <c r="L59" s="111">
        <v>10</v>
      </c>
      <c r="M59" s="42" t="s">
        <v>14</v>
      </c>
      <c r="N59" s="41" t="s">
        <v>15</v>
      </c>
      <c r="O59" s="42">
        <v>0.41666666666666669</v>
      </c>
      <c r="P59" s="22">
        <v>0.51041666666666663</v>
      </c>
      <c r="Q59" s="128">
        <v>0.70833333333333337</v>
      </c>
      <c r="R59" s="22">
        <v>0.54166666666666663</v>
      </c>
      <c r="S59" s="22">
        <v>0.5444444444444444</v>
      </c>
      <c r="T59" s="22">
        <v>0.58333333333333337</v>
      </c>
      <c r="U59" s="22">
        <v>0.58333333333333337</v>
      </c>
      <c r="V59" s="105">
        <v>1</v>
      </c>
    </row>
    <row r="60" spans="1:22" x14ac:dyDescent="0.3">
      <c r="A60" s="18" t="s">
        <v>1601</v>
      </c>
      <c r="B60" s="18">
        <v>46116</v>
      </c>
      <c r="C60" s="5" t="s">
        <v>1710</v>
      </c>
      <c r="D60" s="42" t="s">
        <v>28</v>
      </c>
      <c r="E60" s="41" t="s">
        <v>42</v>
      </c>
      <c r="F60" s="18" t="s">
        <v>1601</v>
      </c>
      <c r="G60" s="41" t="s">
        <v>22</v>
      </c>
      <c r="H60" s="42" t="s">
        <v>28</v>
      </c>
      <c r="I60" s="111"/>
      <c r="J60" s="111">
        <v>230</v>
      </c>
      <c r="K60" s="111"/>
      <c r="L60" s="111">
        <v>4</v>
      </c>
      <c r="M60" s="42" t="s">
        <v>28</v>
      </c>
      <c r="N60" s="41" t="s">
        <v>42</v>
      </c>
      <c r="O60" s="42">
        <v>0.41666666666666669</v>
      </c>
      <c r="P60" s="22">
        <v>0.50694444444444442</v>
      </c>
      <c r="Q60" s="22">
        <v>0.625</v>
      </c>
      <c r="R60" s="22">
        <v>0.5625</v>
      </c>
      <c r="S60" s="22">
        <v>0.58333333333333337</v>
      </c>
      <c r="T60" s="22">
        <v>0.64583333333333337</v>
      </c>
      <c r="U60" s="22">
        <v>0.64583333333333337</v>
      </c>
      <c r="V60" s="105">
        <v>1</v>
      </c>
    </row>
    <row r="61" spans="1:22" x14ac:dyDescent="0.3">
      <c r="A61" s="18" t="s">
        <v>1602</v>
      </c>
      <c r="B61" s="18">
        <v>46118</v>
      </c>
      <c r="C61" s="5" t="s">
        <v>1710</v>
      </c>
      <c r="D61" s="19" t="s">
        <v>104</v>
      </c>
      <c r="E61" s="48" t="s">
        <v>24</v>
      </c>
      <c r="F61" s="18" t="s">
        <v>1602</v>
      </c>
      <c r="G61" s="5" t="s">
        <v>13</v>
      </c>
      <c r="H61" s="19" t="s">
        <v>104</v>
      </c>
      <c r="I61" s="111"/>
      <c r="J61" s="111">
        <v>4200</v>
      </c>
      <c r="K61" s="111"/>
      <c r="L61" s="111">
        <v>10</v>
      </c>
      <c r="M61" s="19" t="s">
        <v>104</v>
      </c>
      <c r="N61" s="48" t="s">
        <v>24</v>
      </c>
      <c r="O61" s="19">
        <v>0.29166666666666669</v>
      </c>
      <c r="P61" s="5"/>
      <c r="Q61" s="5"/>
      <c r="R61" s="5"/>
      <c r="S61" s="5"/>
      <c r="T61" s="5"/>
      <c r="U61" s="5"/>
      <c r="V61" s="105">
        <v>1</v>
      </c>
    </row>
    <row r="62" spans="1:22" x14ac:dyDescent="0.3">
      <c r="A62" s="18" t="s">
        <v>1602</v>
      </c>
      <c r="B62" s="18">
        <v>46118</v>
      </c>
      <c r="C62" s="5" t="s">
        <v>1710</v>
      </c>
      <c r="D62" s="19" t="s">
        <v>104</v>
      </c>
      <c r="E62" s="48" t="s">
        <v>24</v>
      </c>
      <c r="F62" s="18" t="s">
        <v>1602</v>
      </c>
      <c r="G62" s="5" t="s">
        <v>17</v>
      </c>
      <c r="H62" s="19" t="s">
        <v>104</v>
      </c>
      <c r="I62" s="111"/>
      <c r="J62" s="111">
        <v>6690</v>
      </c>
      <c r="K62" s="111"/>
      <c r="L62" s="111">
        <v>8</v>
      </c>
      <c r="M62" s="19" t="s">
        <v>104</v>
      </c>
      <c r="N62" s="48" t="s">
        <v>24</v>
      </c>
      <c r="O62" s="19">
        <v>0.29166666666666669</v>
      </c>
      <c r="P62" s="22">
        <v>0.375</v>
      </c>
      <c r="Q62" s="22">
        <v>0.625</v>
      </c>
      <c r="R62" s="22">
        <v>0.44791666666666669</v>
      </c>
      <c r="S62" s="22">
        <v>0.45833333333333331</v>
      </c>
      <c r="T62" s="22">
        <v>0.58333333333333337</v>
      </c>
      <c r="U62" s="22">
        <v>0.58333333333333337</v>
      </c>
      <c r="V62" s="105">
        <v>1</v>
      </c>
    </row>
    <row r="63" spans="1:22" x14ac:dyDescent="0.3">
      <c r="A63" s="18" t="s">
        <v>1602</v>
      </c>
      <c r="B63" s="18">
        <v>46118</v>
      </c>
      <c r="C63" s="5" t="s">
        <v>1710</v>
      </c>
      <c r="D63" s="19" t="s">
        <v>104</v>
      </c>
      <c r="E63" s="48" t="s">
        <v>24</v>
      </c>
      <c r="F63" s="18" t="s">
        <v>1602</v>
      </c>
      <c r="G63" s="5" t="s">
        <v>25</v>
      </c>
      <c r="H63" s="19" t="s">
        <v>104</v>
      </c>
      <c r="I63" s="111"/>
      <c r="J63" s="111">
        <v>936</v>
      </c>
      <c r="K63" s="111"/>
      <c r="L63" s="111">
        <v>6</v>
      </c>
      <c r="M63" s="19" t="s">
        <v>104</v>
      </c>
      <c r="N63" s="48" t="s">
        <v>24</v>
      </c>
      <c r="O63" s="19">
        <v>0.29166666666666669</v>
      </c>
      <c r="P63" s="22">
        <v>0.375</v>
      </c>
      <c r="Q63" s="22">
        <v>0.625</v>
      </c>
      <c r="R63" s="22">
        <v>0.43055555555555558</v>
      </c>
      <c r="S63" s="22">
        <v>0.45833333333333331</v>
      </c>
      <c r="T63" s="22">
        <v>0.58333333333333337</v>
      </c>
      <c r="U63" s="22">
        <v>0.58333333333333337</v>
      </c>
      <c r="V63" s="105">
        <v>1</v>
      </c>
    </row>
    <row r="64" spans="1:22" x14ac:dyDescent="0.3">
      <c r="A64" s="18" t="s">
        <v>1603</v>
      </c>
      <c r="B64" s="18">
        <v>46118</v>
      </c>
      <c r="C64" s="5" t="s">
        <v>1710</v>
      </c>
      <c r="D64" s="19" t="s">
        <v>14</v>
      </c>
      <c r="E64" s="48" t="s">
        <v>15</v>
      </c>
      <c r="F64" s="18" t="s">
        <v>1603</v>
      </c>
      <c r="G64" s="5" t="s">
        <v>35</v>
      </c>
      <c r="H64" s="19" t="s">
        <v>14</v>
      </c>
      <c r="I64" s="111"/>
      <c r="J64" s="111">
        <v>4200</v>
      </c>
      <c r="K64" s="111"/>
      <c r="L64" s="111">
        <v>8</v>
      </c>
      <c r="M64" s="19" t="s">
        <v>14</v>
      </c>
      <c r="N64" s="48" t="s">
        <v>15</v>
      </c>
      <c r="O64" s="19">
        <v>0.33333333333333331</v>
      </c>
      <c r="P64" s="22">
        <v>0.33333333333333331</v>
      </c>
      <c r="Q64" s="22">
        <v>0.5</v>
      </c>
      <c r="R64" s="22">
        <v>0.33680555555555558</v>
      </c>
      <c r="S64" s="22">
        <v>0.375</v>
      </c>
      <c r="T64" s="22">
        <v>0.37847222222222221</v>
      </c>
      <c r="U64" s="22">
        <v>0.37847222222222221</v>
      </c>
      <c r="V64" s="105">
        <v>1</v>
      </c>
    </row>
    <row r="65" spans="1:22" x14ac:dyDescent="0.3">
      <c r="A65" s="18" t="s">
        <v>1604</v>
      </c>
      <c r="B65" s="18">
        <v>46118</v>
      </c>
      <c r="C65" s="5" t="s">
        <v>1710</v>
      </c>
      <c r="D65" s="191" t="s">
        <v>14</v>
      </c>
      <c r="E65" s="54" t="s">
        <v>15</v>
      </c>
      <c r="F65" s="18" t="s">
        <v>1604</v>
      </c>
      <c r="G65" s="5" t="s">
        <v>159</v>
      </c>
      <c r="H65" s="191" t="s">
        <v>14</v>
      </c>
      <c r="I65" s="111"/>
      <c r="J65" s="111">
        <v>2128</v>
      </c>
      <c r="K65" s="111"/>
      <c r="L65" s="111">
        <v>4</v>
      </c>
      <c r="M65" s="191" t="s">
        <v>14</v>
      </c>
      <c r="N65" s="54" t="s">
        <v>15</v>
      </c>
      <c r="O65" s="191">
        <v>0.41666666666666702</v>
      </c>
      <c r="P65" s="22">
        <v>0.4236111111111111</v>
      </c>
      <c r="Q65" s="22">
        <v>0.625</v>
      </c>
      <c r="R65" s="22">
        <v>0.46527777777777779</v>
      </c>
      <c r="S65" s="22">
        <v>0.4826388888888889</v>
      </c>
      <c r="T65" s="22">
        <v>0.71180555555555558</v>
      </c>
      <c r="U65" s="22">
        <v>0.71180555555555558</v>
      </c>
      <c r="V65" s="105">
        <v>1</v>
      </c>
    </row>
    <row r="66" spans="1:22" x14ac:dyDescent="0.3">
      <c r="A66" s="18" t="s">
        <v>1604</v>
      </c>
      <c r="B66" s="18">
        <v>46118</v>
      </c>
      <c r="C66" s="5" t="s">
        <v>1710</v>
      </c>
      <c r="D66" s="19" t="s">
        <v>14</v>
      </c>
      <c r="E66" s="48" t="s">
        <v>15</v>
      </c>
      <c r="F66" s="18" t="s">
        <v>1604</v>
      </c>
      <c r="G66" s="5" t="s">
        <v>16</v>
      </c>
      <c r="H66" s="19" t="s">
        <v>14</v>
      </c>
      <c r="I66" s="111"/>
      <c r="J66" s="111">
        <v>12000</v>
      </c>
      <c r="K66" s="111"/>
      <c r="L66" s="111">
        <v>12</v>
      </c>
      <c r="M66" s="19" t="s">
        <v>14</v>
      </c>
      <c r="N66" s="48" t="s">
        <v>15</v>
      </c>
      <c r="O66" s="19">
        <v>0.41666666666666669</v>
      </c>
      <c r="P66" s="22">
        <v>0.5625</v>
      </c>
      <c r="Q66" s="22">
        <v>0.625</v>
      </c>
      <c r="R66" s="22">
        <v>0.60763888888888884</v>
      </c>
      <c r="S66" s="22">
        <v>0.76041666666666663</v>
      </c>
      <c r="T66" s="22">
        <v>0.83333333333333337</v>
      </c>
      <c r="U66" s="22">
        <v>0.83333333333333337</v>
      </c>
      <c r="V66" s="105">
        <v>1</v>
      </c>
    </row>
    <row r="67" spans="1:22" x14ac:dyDescent="0.3">
      <c r="A67" s="18" t="s">
        <v>1605</v>
      </c>
      <c r="B67" s="18">
        <v>46118</v>
      </c>
      <c r="C67" s="5" t="s">
        <v>1710</v>
      </c>
      <c r="D67" s="19" t="s">
        <v>56</v>
      </c>
      <c r="E67" s="48" t="s">
        <v>165</v>
      </c>
      <c r="F67" s="18" t="s">
        <v>1605</v>
      </c>
      <c r="G67" s="5" t="s">
        <v>16</v>
      </c>
      <c r="H67" s="19" t="s">
        <v>56</v>
      </c>
      <c r="I67" s="111"/>
      <c r="J67" s="111">
        <v>23000</v>
      </c>
      <c r="K67" s="111"/>
      <c r="L67" s="111">
        <v>12</v>
      </c>
      <c r="M67" s="19" t="s">
        <v>56</v>
      </c>
      <c r="N67" s="48" t="s">
        <v>165</v>
      </c>
      <c r="O67" s="19">
        <v>0.41666666666666669</v>
      </c>
      <c r="P67" s="22">
        <v>0.45833333333333331</v>
      </c>
      <c r="Q67" s="22">
        <v>0.625</v>
      </c>
      <c r="R67" s="22">
        <v>0.54166666666666663</v>
      </c>
      <c r="S67" s="22">
        <v>0.625</v>
      </c>
      <c r="T67" s="22">
        <v>0.70833333333333337</v>
      </c>
      <c r="U67" s="22">
        <v>0.70833333333333337</v>
      </c>
      <c r="V67" s="105">
        <v>1</v>
      </c>
    </row>
    <row r="68" spans="1:22" x14ac:dyDescent="0.3">
      <c r="A68" s="18" t="s">
        <v>1606</v>
      </c>
      <c r="B68" s="18">
        <v>46118</v>
      </c>
      <c r="C68" s="5" t="s">
        <v>1710</v>
      </c>
      <c r="D68" s="19" t="s">
        <v>20</v>
      </c>
      <c r="E68" s="48" t="s">
        <v>81</v>
      </c>
      <c r="F68" s="18" t="s">
        <v>1606</v>
      </c>
      <c r="G68" s="5" t="s">
        <v>6</v>
      </c>
      <c r="H68" s="19" t="s">
        <v>20</v>
      </c>
      <c r="I68" s="111"/>
      <c r="J68" s="111">
        <v>1027</v>
      </c>
      <c r="K68" s="111"/>
      <c r="L68" s="111">
        <v>6</v>
      </c>
      <c r="M68" s="19" t="s">
        <v>20</v>
      </c>
      <c r="N68" s="48" t="s">
        <v>81</v>
      </c>
      <c r="O68" s="19">
        <v>0.29166666666666702</v>
      </c>
      <c r="P68" s="22">
        <v>0.375</v>
      </c>
      <c r="Q68" s="22">
        <v>0.5</v>
      </c>
      <c r="R68" s="22">
        <v>0.47916666666666669</v>
      </c>
      <c r="S68" s="22">
        <v>0.50694444444444442</v>
      </c>
      <c r="T68" s="22">
        <v>0.75</v>
      </c>
      <c r="U68" s="22">
        <v>0.75</v>
      </c>
      <c r="V68" s="105">
        <v>1</v>
      </c>
    </row>
    <row r="69" spans="1:22" x14ac:dyDescent="0.3">
      <c r="A69" s="18" t="s">
        <v>1606</v>
      </c>
      <c r="B69" s="18">
        <v>46118</v>
      </c>
      <c r="C69" s="5" t="s">
        <v>1710</v>
      </c>
      <c r="D69" s="19" t="s">
        <v>20</v>
      </c>
      <c r="E69" s="48" t="s">
        <v>81</v>
      </c>
      <c r="F69" s="18" t="s">
        <v>1606</v>
      </c>
      <c r="G69" s="20" t="s">
        <v>30</v>
      </c>
      <c r="H69" s="19" t="s">
        <v>20</v>
      </c>
      <c r="I69" s="111"/>
      <c r="J69" s="111">
        <v>6200</v>
      </c>
      <c r="K69" s="111"/>
      <c r="L69" s="111">
        <v>12</v>
      </c>
      <c r="M69" s="19" t="s">
        <v>20</v>
      </c>
      <c r="N69" s="48" t="s">
        <v>81</v>
      </c>
      <c r="O69" s="19">
        <v>0.33333333333333298</v>
      </c>
      <c r="P69" s="22">
        <v>0.375</v>
      </c>
      <c r="Q69" s="22">
        <v>0.5</v>
      </c>
      <c r="R69" s="22">
        <v>0.4375</v>
      </c>
      <c r="S69" s="22">
        <v>0.66666666666666663</v>
      </c>
      <c r="T69" s="22">
        <v>0.75</v>
      </c>
      <c r="U69" s="22">
        <v>0.75</v>
      </c>
      <c r="V69" s="105">
        <v>1</v>
      </c>
    </row>
    <row r="70" spans="1:22" x14ac:dyDescent="0.3">
      <c r="A70" s="18" t="s">
        <v>1606</v>
      </c>
      <c r="B70" s="18">
        <v>46118</v>
      </c>
      <c r="C70" s="5" t="s">
        <v>1710</v>
      </c>
      <c r="D70" s="19" t="s">
        <v>20</v>
      </c>
      <c r="E70" s="48" t="s">
        <v>81</v>
      </c>
      <c r="F70" s="18" t="s">
        <v>1606</v>
      </c>
      <c r="G70" s="5" t="s">
        <v>9</v>
      </c>
      <c r="H70" s="19" t="s">
        <v>20</v>
      </c>
      <c r="I70" s="111"/>
      <c r="J70" s="111">
        <v>4300</v>
      </c>
      <c r="K70" s="111"/>
      <c r="L70" s="111">
        <v>7</v>
      </c>
      <c r="M70" s="19" t="s">
        <v>20</v>
      </c>
      <c r="N70" s="48" t="s">
        <v>81</v>
      </c>
      <c r="O70" s="19">
        <v>0.375</v>
      </c>
      <c r="P70" s="22">
        <v>0.375</v>
      </c>
      <c r="Q70" s="22">
        <v>0.5</v>
      </c>
      <c r="R70" s="22">
        <v>0.5</v>
      </c>
      <c r="S70" s="22">
        <v>0.54861111111111116</v>
      </c>
      <c r="T70" s="22">
        <v>0.75</v>
      </c>
      <c r="U70" s="22">
        <v>0.75</v>
      </c>
      <c r="V70" s="105">
        <v>1</v>
      </c>
    </row>
    <row r="71" spans="1:22" x14ac:dyDescent="0.3">
      <c r="A71" s="18" t="s">
        <v>1607</v>
      </c>
      <c r="B71" s="18">
        <v>46118</v>
      </c>
      <c r="C71" s="5" t="s">
        <v>1710</v>
      </c>
      <c r="D71" s="19" t="s">
        <v>56</v>
      </c>
      <c r="E71" s="48" t="s">
        <v>165</v>
      </c>
      <c r="F71" s="18" t="s">
        <v>1607</v>
      </c>
      <c r="G71" s="41" t="s">
        <v>67</v>
      </c>
      <c r="H71" s="19" t="s">
        <v>56</v>
      </c>
      <c r="I71" s="111"/>
      <c r="J71" s="111">
        <v>1000</v>
      </c>
      <c r="K71" s="111"/>
      <c r="L71" s="111">
        <v>5</v>
      </c>
      <c r="M71" s="19" t="s">
        <v>56</v>
      </c>
      <c r="N71" s="48" t="s">
        <v>165</v>
      </c>
      <c r="O71" s="22">
        <v>0.33333333333333331</v>
      </c>
      <c r="P71" s="22">
        <v>0.375</v>
      </c>
      <c r="Q71" s="128">
        <v>0.70833333333333337</v>
      </c>
      <c r="R71" s="22">
        <v>0.39583333333333331</v>
      </c>
      <c r="S71" s="22">
        <v>0.47916666666666669</v>
      </c>
      <c r="T71" s="22">
        <v>0.50347222222222221</v>
      </c>
      <c r="U71" s="22">
        <v>0.50347222222222221</v>
      </c>
      <c r="V71" s="105">
        <v>1</v>
      </c>
    </row>
    <row r="72" spans="1:22" x14ac:dyDescent="0.3">
      <c r="A72" s="18" t="s">
        <v>1608</v>
      </c>
      <c r="B72" s="18">
        <v>46118</v>
      </c>
      <c r="C72" s="5" t="s">
        <v>1710</v>
      </c>
      <c r="D72" s="19" t="s">
        <v>101</v>
      </c>
      <c r="E72" s="41" t="s">
        <v>101</v>
      </c>
      <c r="F72" s="18" t="s">
        <v>1608</v>
      </c>
      <c r="G72" s="20" t="s">
        <v>18</v>
      </c>
      <c r="H72" s="19" t="s">
        <v>101</v>
      </c>
      <c r="I72" s="111"/>
      <c r="J72" s="111">
        <v>22303</v>
      </c>
      <c r="K72" s="111"/>
      <c r="L72" s="111">
        <v>27</v>
      </c>
      <c r="M72" s="19" t="s">
        <v>101</v>
      </c>
      <c r="N72" s="41" t="s">
        <v>101</v>
      </c>
      <c r="O72" s="19">
        <v>0.29166666666666669</v>
      </c>
      <c r="P72" s="5"/>
      <c r="Q72" s="5"/>
      <c r="R72" s="5"/>
      <c r="S72" s="5"/>
      <c r="T72" s="5"/>
      <c r="U72" s="5"/>
      <c r="V72" s="105">
        <v>1</v>
      </c>
    </row>
    <row r="73" spans="1:22" x14ac:dyDescent="0.3">
      <c r="A73" s="18" t="s">
        <v>1608</v>
      </c>
      <c r="B73" s="18">
        <v>46118</v>
      </c>
      <c r="C73" s="5" t="s">
        <v>1710</v>
      </c>
      <c r="D73" s="19" t="s">
        <v>101</v>
      </c>
      <c r="E73" s="41" t="s">
        <v>101</v>
      </c>
      <c r="F73" s="18" t="s">
        <v>1608</v>
      </c>
      <c r="G73" s="20" t="s">
        <v>238</v>
      </c>
      <c r="H73" s="19" t="s">
        <v>101</v>
      </c>
      <c r="I73" s="111"/>
      <c r="J73" s="111">
        <v>2330</v>
      </c>
      <c r="K73" s="111"/>
      <c r="L73" s="111">
        <v>6</v>
      </c>
      <c r="M73" s="19" t="s">
        <v>101</v>
      </c>
      <c r="N73" s="41" t="s">
        <v>101</v>
      </c>
      <c r="O73" s="19">
        <v>0.29166666666666669</v>
      </c>
      <c r="P73" s="5"/>
      <c r="Q73" s="5"/>
      <c r="R73" s="5"/>
      <c r="S73" s="5"/>
      <c r="T73" s="5"/>
      <c r="U73" s="5"/>
      <c r="V73" s="105">
        <v>1</v>
      </c>
    </row>
    <row r="74" spans="1:22" x14ac:dyDescent="0.3">
      <c r="A74" s="18" t="s">
        <v>1609</v>
      </c>
      <c r="B74" s="18">
        <v>46118</v>
      </c>
      <c r="C74" s="5" t="s">
        <v>1710</v>
      </c>
      <c r="D74" s="19" t="s">
        <v>28</v>
      </c>
      <c r="E74" s="48" t="s">
        <v>42</v>
      </c>
      <c r="F74" s="18" t="s">
        <v>1609</v>
      </c>
      <c r="G74" s="5" t="s">
        <v>36</v>
      </c>
      <c r="H74" s="19" t="s">
        <v>28</v>
      </c>
      <c r="I74" s="111"/>
      <c r="J74" s="111">
        <v>4500</v>
      </c>
      <c r="K74" s="111"/>
      <c r="L74" s="111">
        <v>5</v>
      </c>
      <c r="M74" s="19" t="s">
        <v>28</v>
      </c>
      <c r="N74" s="48" t="s">
        <v>42</v>
      </c>
      <c r="O74" s="19">
        <v>0.29166666666666669</v>
      </c>
      <c r="P74" s="22">
        <v>0.29166666666666669</v>
      </c>
      <c r="Q74" s="22">
        <v>0.625</v>
      </c>
      <c r="R74" s="22">
        <v>0.375</v>
      </c>
      <c r="S74" s="22">
        <v>0.41666666666666669</v>
      </c>
      <c r="T74" s="22">
        <v>0.5</v>
      </c>
      <c r="U74" s="22">
        <v>0.5</v>
      </c>
      <c r="V74" s="105">
        <v>1</v>
      </c>
    </row>
    <row r="75" spans="1:22" x14ac:dyDescent="0.3">
      <c r="A75" s="18" t="s">
        <v>1610</v>
      </c>
      <c r="B75" s="18">
        <v>46118</v>
      </c>
      <c r="C75" s="5" t="s">
        <v>1710</v>
      </c>
      <c r="D75" s="19" t="s">
        <v>202</v>
      </c>
      <c r="E75" s="48" t="s">
        <v>42</v>
      </c>
      <c r="F75" s="18" t="s">
        <v>1610</v>
      </c>
      <c r="G75" s="5" t="s">
        <v>22</v>
      </c>
      <c r="H75" s="19" t="s">
        <v>202</v>
      </c>
      <c r="I75" s="111"/>
      <c r="J75" s="111">
        <v>8300</v>
      </c>
      <c r="K75" s="111"/>
      <c r="L75" s="111">
        <v>14</v>
      </c>
      <c r="M75" s="19" t="s">
        <v>202</v>
      </c>
      <c r="N75" s="48" t="s">
        <v>42</v>
      </c>
      <c r="O75" s="19">
        <v>0.58333333333333337</v>
      </c>
      <c r="P75" s="22">
        <v>0.63888888888888884</v>
      </c>
      <c r="Q75" s="22">
        <v>0.70833333333333337</v>
      </c>
      <c r="R75" s="22">
        <v>0.68402777777777779</v>
      </c>
      <c r="S75" s="22">
        <v>0.75</v>
      </c>
      <c r="T75" s="22">
        <v>0.80902777777777779</v>
      </c>
      <c r="U75" s="22">
        <v>0.9375</v>
      </c>
      <c r="V75" s="105">
        <v>1</v>
      </c>
    </row>
    <row r="76" spans="1:22" x14ac:dyDescent="0.3">
      <c r="A76" s="18" t="s">
        <v>1611</v>
      </c>
      <c r="B76" s="18">
        <v>46118</v>
      </c>
      <c r="C76" s="5" t="s">
        <v>1710</v>
      </c>
      <c r="D76" s="19" t="s">
        <v>46</v>
      </c>
      <c r="E76" s="48" t="s">
        <v>24</v>
      </c>
      <c r="F76" s="18" t="s">
        <v>1611</v>
      </c>
      <c r="G76" s="5" t="s">
        <v>6</v>
      </c>
      <c r="H76" s="19" t="s">
        <v>46</v>
      </c>
      <c r="I76" s="111"/>
      <c r="J76" s="111">
        <v>900</v>
      </c>
      <c r="K76" s="111"/>
      <c r="L76" s="111">
        <v>2</v>
      </c>
      <c r="M76" s="19" t="s">
        <v>46</v>
      </c>
      <c r="N76" s="48" t="s">
        <v>24</v>
      </c>
      <c r="O76" s="19">
        <v>0.75</v>
      </c>
      <c r="P76" s="22">
        <v>0.79166666666666663</v>
      </c>
      <c r="Q76" s="22">
        <v>0.5</v>
      </c>
      <c r="R76" s="22">
        <v>0.85416666666666663</v>
      </c>
      <c r="S76" s="22">
        <v>0.875</v>
      </c>
      <c r="T76" s="22">
        <v>0.9375</v>
      </c>
      <c r="U76" s="22">
        <v>0.9375</v>
      </c>
      <c r="V76" s="105">
        <v>0.57500000000000007</v>
      </c>
    </row>
    <row r="77" spans="1:22" x14ac:dyDescent="0.3">
      <c r="A77" s="18" t="s">
        <v>1612</v>
      </c>
      <c r="B77" s="18">
        <v>46118</v>
      </c>
      <c r="C77" s="5" t="s">
        <v>1710</v>
      </c>
      <c r="D77" s="19" t="s">
        <v>111</v>
      </c>
      <c r="E77" s="48" t="s">
        <v>111</v>
      </c>
      <c r="F77" s="18" t="s">
        <v>1612</v>
      </c>
      <c r="G77" s="126" t="s">
        <v>9</v>
      </c>
      <c r="H77" s="19" t="s">
        <v>111</v>
      </c>
      <c r="I77" s="111"/>
      <c r="J77" s="111">
        <v>200</v>
      </c>
      <c r="K77" s="111"/>
      <c r="L77" s="111">
        <v>1</v>
      </c>
      <c r="M77" s="19" t="s">
        <v>111</v>
      </c>
      <c r="N77" s="48" t="s">
        <v>111</v>
      </c>
      <c r="O77" s="19">
        <v>0.875</v>
      </c>
      <c r="P77" s="22">
        <v>0.91666666666666663</v>
      </c>
      <c r="Q77" s="22">
        <v>0.5</v>
      </c>
      <c r="R77" s="22">
        <v>0.97916666666666663</v>
      </c>
      <c r="S77" s="5"/>
      <c r="T77" s="5"/>
      <c r="U77" s="5"/>
      <c r="V77" s="105">
        <v>0.42500000000000004</v>
      </c>
    </row>
    <row r="78" spans="1:22" x14ac:dyDescent="0.3">
      <c r="A78" s="18" t="s">
        <v>1626</v>
      </c>
      <c r="B78" s="18">
        <v>46119</v>
      </c>
      <c r="C78" s="5" t="s">
        <v>1710</v>
      </c>
      <c r="D78" s="19" t="s">
        <v>20</v>
      </c>
      <c r="E78" s="48" t="s">
        <v>21</v>
      </c>
      <c r="F78" s="18" t="s">
        <v>1626</v>
      </c>
      <c r="G78" s="5" t="s">
        <v>67</v>
      </c>
      <c r="H78" s="19" t="s">
        <v>20</v>
      </c>
      <c r="I78" s="111"/>
      <c r="J78" s="111">
        <v>12657.77</v>
      </c>
      <c r="K78" s="111"/>
      <c r="L78" s="111">
        <v>12</v>
      </c>
      <c r="M78" s="19" t="s">
        <v>20</v>
      </c>
      <c r="N78" s="48" t="s">
        <v>21</v>
      </c>
      <c r="O78" s="19">
        <v>0.29166666666666669</v>
      </c>
      <c r="P78" s="22">
        <v>0.29166666666666669</v>
      </c>
      <c r="Q78" s="128">
        <v>0.70833333333333337</v>
      </c>
      <c r="R78" s="22">
        <v>0.33333333333333331</v>
      </c>
      <c r="S78" s="22">
        <v>0.375</v>
      </c>
      <c r="T78" s="22">
        <v>0.41666666666666669</v>
      </c>
      <c r="U78" s="22">
        <v>0.41666666666666669</v>
      </c>
      <c r="V78" s="105">
        <v>1</v>
      </c>
    </row>
    <row r="79" spans="1:22" x14ac:dyDescent="0.3">
      <c r="A79" s="18" t="s">
        <v>1627</v>
      </c>
      <c r="B79" s="18">
        <v>46119</v>
      </c>
      <c r="C79" s="5" t="s">
        <v>1710</v>
      </c>
      <c r="D79" s="19" t="s">
        <v>20</v>
      </c>
      <c r="E79" s="48" t="s">
        <v>21</v>
      </c>
      <c r="F79" s="18" t="s">
        <v>1627</v>
      </c>
      <c r="G79" s="5" t="s">
        <v>6</v>
      </c>
      <c r="H79" s="19" t="s">
        <v>20</v>
      </c>
      <c r="I79" s="111"/>
      <c r="J79" s="111">
        <v>12657.77</v>
      </c>
      <c r="K79" s="111"/>
      <c r="L79" s="111">
        <v>12</v>
      </c>
      <c r="M79" s="19" t="s">
        <v>20</v>
      </c>
      <c r="N79" s="48" t="s">
        <v>21</v>
      </c>
      <c r="O79" s="19">
        <v>0.41666666666666669</v>
      </c>
      <c r="P79" s="22">
        <v>0.50347222222222221</v>
      </c>
      <c r="Q79" s="22">
        <v>0.625</v>
      </c>
      <c r="R79" s="22">
        <v>0.57638888888888884</v>
      </c>
      <c r="S79" s="22">
        <v>0.58333333333333337</v>
      </c>
      <c r="T79" s="22">
        <v>0.83333333333333337</v>
      </c>
      <c r="U79" s="22">
        <v>0.83333333333333337</v>
      </c>
      <c r="V79" s="105">
        <v>1</v>
      </c>
    </row>
    <row r="80" spans="1:22" x14ac:dyDescent="0.3">
      <c r="A80" s="18" t="s">
        <v>1627</v>
      </c>
      <c r="B80" s="18">
        <v>46119</v>
      </c>
      <c r="C80" s="5" t="s">
        <v>1710</v>
      </c>
      <c r="D80" s="19" t="s">
        <v>20</v>
      </c>
      <c r="E80" s="48" t="s">
        <v>21</v>
      </c>
      <c r="F80" s="18" t="s">
        <v>1627</v>
      </c>
      <c r="G80" s="20" t="s">
        <v>30</v>
      </c>
      <c r="H80" s="19" t="s">
        <v>20</v>
      </c>
      <c r="I80" s="111"/>
      <c r="J80" s="111">
        <v>10561</v>
      </c>
      <c r="K80" s="111"/>
      <c r="L80" s="111">
        <v>12</v>
      </c>
      <c r="M80" s="19" t="s">
        <v>20</v>
      </c>
      <c r="N80" s="48" t="s">
        <v>21</v>
      </c>
      <c r="O80" s="19">
        <v>0.41666666666666669</v>
      </c>
      <c r="P80" s="22">
        <v>0.50347222222222221</v>
      </c>
      <c r="Q80" s="22">
        <v>0.625</v>
      </c>
      <c r="R80" s="22">
        <v>0.56944444444444442</v>
      </c>
      <c r="S80" s="22">
        <v>0.64583333333333337</v>
      </c>
      <c r="T80" s="22">
        <v>0.83333333333333337</v>
      </c>
      <c r="U80" s="22">
        <v>0.83333333333333337</v>
      </c>
      <c r="V80" s="105">
        <v>1</v>
      </c>
    </row>
    <row r="81" spans="1:22" x14ac:dyDescent="0.3">
      <c r="A81" s="18" t="s">
        <v>1627</v>
      </c>
      <c r="B81" s="18">
        <v>46119</v>
      </c>
      <c r="C81" s="5" t="s">
        <v>1710</v>
      </c>
      <c r="D81" s="21" t="s">
        <v>20</v>
      </c>
      <c r="E81" s="41" t="s">
        <v>21</v>
      </c>
      <c r="F81" s="18" t="s">
        <v>1627</v>
      </c>
      <c r="G81" s="20" t="s">
        <v>9</v>
      </c>
      <c r="H81" s="21" t="s">
        <v>20</v>
      </c>
      <c r="I81" s="111"/>
      <c r="J81" s="111">
        <v>10000</v>
      </c>
      <c r="K81" s="111"/>
      <c r="L81" s="111">
        <v>15</v>
      </c>
      <c r="M81" s="21" t="s">
        <v>20</v>
      </c>
      <c r="N81" s="41" t="s">
        <v>21</v>
      </c>
      <c r="O81" s="21">
        <v>0.41666666666666669</v>
      </c>
      <c r="P81" s="22">
        <v>0.50347222222222221</v>
      </c>
      <c r="Q81" s="22">
        <v>0.625</v>
      </c>
      <c r="R81" s="22">
        <v>0.625</v>
      </c>
      <c r="S81" s="22">
        <v>0.76041666666666663</v>
      </c>
      <c r="T81" s="22">
        <v>0.83333333333333337</v>
      </c>
      <c r="U81" s="22">
        <v>0.83333333333333337</v>
      </c>
      <c r="V81" s="105">
        <v>1</v>
      </c>
    </row>
    <row r="82" spans="1:22" x14ac:dyDescent="0.3">
      <c r="A82" s="18" t="s">
        <v>1628</v>
      </c>
      <c r="B82" s="18">
        <v>46119</v>
      </c>
      <c r="C82" s="5" t="s">
        <v>1710</v>
      </c>
      <c r="D82" s="19" t="s">
        <v>28</v>
      </c>
      <c r="E82" s="48" t="s">
        <v>42</v>
      </c>
      <c r="F82" s="18" t="s">
        <v>1628</v>
      </c>
      <c r="G82" s="5" t="s">
        <v>43</v>
      </c>
      <c r="H82" s="19" t="s">
        <v>28</v>
      </c>
      <c r="I82" s="111"/>
      <c r="J82" s="111">
        <v>3240</v>
      </c>
      <c r="K82" s="111"/>
      <c r="L82" s="111">
        <v>4</v>
      </c>
      <c r="M82" s="19" t="s">
        <v>28</v>
      </c>
      <c r="N82" s="48" t="s">
        <v>42</v>
      </c>
      <c r="O82" s="19">
        <v>0.25</v>
      </c>
      <c r="P82" s="22">
        <v>0.27083333333333331</v>
      </c>
      <c r="Q82" s="22">
        <v>0.625</v>
      </c>
      <c r="R82" s="22">
        <v>0.375</v>
      </c>
      <c r="S82" s="22">
        <v>0.45833333333333331</v>
      </c>
      <c r="T82" s="22">
        <v>0.58333333333333337</v>
      </c>
      <c r="U82" s="22">
        <v>0.58333333333333337</v>
      </c>
      <c r="V82" s="105">
        <v>1</v>
      </c>
    </row>
    <row r="83" spans="1:22" x14ac:dyDescent="0.3">
      <c r="A83" s="18" t="s">
        <v>1628</v>
      </c>
      <c r="B83" s="18">
        <v>46119</v>
      </c>
      <c r="C83" s="5" t="s">
        <v>1710</v>
      </c>
      <c r="D83" s="19" t="s">
        <v>28</v>
      </c>
      <c r="E83" s="48" t="s">
        <v>42</v>
      </c>
      <c r="F83" s="18" t="s">
        <v>1628</v>
      </c>
      <c r="G83" s="5" t="s">
        <v>22</v>
      </c>
      <c r="H83" s="19" t="s">
        <v>28</v>
      </c>
      <c r="I83" s="111"/>
      <c r="J83" s="111">
        <v>5750</v>
      </c>
      <c r="K83" s="111"/>
      <c r="L83" s="111">
        <v>14</v>
      </c>
      <c r="M83" s="19" t="s">
        <v>28</v>
      </c>
      <c r="N83" s="48" t="s">
        <v>42</v>
      </c>
      <c r="O83" s="19">
        <v>0.58333333333333337</v>
      </c>
      <c r="P83" s="22">
        <v>0.65277777777777779</v>
      </c>
      <c r="Q83" s="22">
        <v>0.75</v>
      </c>
      <c r="R83" s="22">
        <v>0.70833333333333337</v>
      </c>
      <c r="S83" s="22">
        <v>0.76388888888888884</v>
      </c>
      <c r="T83" s="22">
        <v>0.83333333333333337</v>
      </c>
      <c r="U83" s="22">
        <v>0.83333333333333337</v>
      </c>
      <c r="V83" s="105">
        <v>1</v>
      </c>
    </row>
    <row r="84" spans="1:22" x14ac:dyDescent="0.3">
      <c r="A84" s="18" t="s">
        <v>1629</v>
      </c>
      <c r="B84" s="18">
        <v>46119</v>
      </c>
      <c r="C84" s="5" t="s">
        <v>1710</v>
      </c>
      <c r="D84" s="241" t="s">
        <v>56</v>
      </c>
      <c r="E84" s="54" t="s">
        <v>81</v>
      </c>
      <c r="F84" s="18" t="s">
        <v>1629</v>
      </c>
      <c r="G84" s="5" t="s">
        <v>398</v>
      </c>
      <c r="H84" s="241" t="s">
        <v>56</v>
      </c>
      <c r="I84" s="111"/>
      <c r="J84" s="111">
        <v>600</v>
      </c>
      <c r="K84" s="111"/>
      <c r="L84" s="111">
        <v>1</v>
      </c>
      <c r="M84" s="241" t="s">
        <v>56</v>
      </c>
      <c r="N84" s="54" t="s">
        <v>81</v>
      </c>
      <c r="O84" s="241">
        <v>0.25</v>
      </c>
      <c r="P84" s="108">
        <v>3.3472222222222223</v>
      </c>
      <c r="Q84" s="22">
        <v>0.625</v>
      </c>
      <c r="R84" s="22">
        <v>0.47916666666666669</v>
      </c>
      <c r="S84" s="22">
        <v>0.54166666666666663</v>
      </c>
      <c r="T84" s="22">
        <v>0.58333333333333337</v>
      </c>
      <c r="U84" s="22">
        <v>0.58333333333333337</v>
      </c>
      <c r="V84" s="105">
        <v>1</v>
      </c>
    </row>
    <row r="85" spans="1:22" x14ac:dyDescent="0.3">
      <c r="A85" s="18" t="s">
        <v>1629</v>
      </c>
      <c r="B85" s="18">
        <v>46119</v>
      </c>
      <c r="C85" s="5" t="s">
        <v>1710</v>
      </c>
      <c r="D85" s="19" t="s">
        <v>56</v>
      </c>
      <c r="E85" s="48" t="s">
        <v>81</v>
      </c>
      <c r="F85" s="18" t="s">
        <v>1629</v>
      </c>
      <c r="G85" s="5" t="s">
        <v>75</v>
      </c>
      <c r="H85" s="19" t="s">
        <v>56</v>
      </c>
      <c r="I85" s="111"/>
      <c r="J85" s="111">
        <v>6770</v>
      </c>
      <c r="K85" s="111"/>
      <c r="L85" s="111">
        <v>10</v>
      </c>
      <c r="M85" s="19" t="s">
        <v>56</v>
      </c>
      <c r="N85" s="48" t="s">
        <v>81</v>
      </c>
      <c r="O85" s="19">
        <v>0.25</v>
      </c>
      <c r="P85" s="22">
        <v>0.34722222222222221</v>
      </c>
      <c r="Q85" s="22">
        <v>0.625</v>
      </c>
      <c r="R85" s="22">
        <v>0.39583333333333331</v>
      </c>
      <c r="S85" s="22">
        <v>0.44791666666666669</v>
      </c>
      <c r="T85" s="22">
        <v>0.58333333333333337</v>
      </c>
      <c r="U85" s="22">
        <v>0.58333333333333337</v>
      </c>
      <c r="V85" s="105">
        <v>1</v>
      </c>
    </row>
    <row r="86" spans="1:22" x14ac:dyDescent="0.3">
      <c r="A86" s="18" t="s">
        <v>1630</v>
      </c>
      <c r="B86" s="18">
        <v>46119</v>
      </c>
      <c r="C86" s="5" t="s">
        <v>1710</v>
      </c>
      <c r="D86" s="5" t="s">
        <v>56</v>
      </c>
      <c r="E86" s="5" t="s">
        <v>81</v>
      </c>
      <c r="F86" s="18" t="s">
        <v>1630</v>
      </c>
      <c r="G86" s="5" t="s">
        <v>1708</v>
      </c>
      <c r="H86" s="5" t="s">
        <v>56</v>
      </c>
      <c r="I86" s="111"/>
      <c r="J86" s="111">
        <v>640</v>
      </c>
      <c r="K86" s="111"/>
      <c r="L86" s="111">
        <v>4</v>
      </c>
      <c r="M86" s="5" t="s">
        <v>56</v>
      </c>
      <c r="N86" s="5" t="s">
        <v>81</v>
      </c>
      <c r="O86" s="22">
        <v>0.41666666666666669</v>
      </c>
      <c r="P86" s="22">
        <v>0.54166666666666663</v>
      </c>
      <c r="Q86" s="22">
        <v>0.75</v>
      </c>
      <c r="R86" s="22">
        <v>0.55555555555555558</v>
      </c>
      <c r="S86" s="22">
        <v>0.59722222222222221</v>
      </c>
      <c r="T86" s="22">
        <v>0.61111111111111116</v>
      </c>
      <c r="U86" s="22">
        <v>0.61111111111111116</v>
      </c>
      <c r="V86" s="105">
        <v>1</v>
      </c>
    </row>
    <row r="87" spans="1:22" x14ac:dyDescent="0.3">
      <c r="A87" s="18" t="s">
        <v>1631</v>
      </c>
      <c r="B87" s="18">
        <v>46119</v>
      </c>
      <c r="C87" s="5" t="s">
        <v>1710</v>
      </c>
      <c r="D87" s="19" t="s">
        <v>56</v>
      </c>
      <c r="E87" s="48" t="s">
        <v>81</v>
      </c>
      <c r="F87" s="18" t="s">
        <v>1631</v>
      </c>
      <c r="G87" s="5" t="s">
        <v>16</v>
      </c>
      <c r="H87" s="19" t="s">
        <v>56</v>
      </c>
      <c r="I87" s="111"/>
      <c r="J87" s="111">
        <v>11000</v>
      </c>
      <c r="K87" s="111"/>
      <c r="L87" s="111">
        <v>14</v>
      </c>
      <c r="M87" s="19" t="s">
        <v>56</v>
      </c>
      <c r="N87" s="48" t="s">
        <v>81</v>
      </c>
      <c r="O87" s="19">
        <v>0.58333333333333337</v>
      </c>
      <c r="P87" s="22">
        <v>0.74305555555555558</v>
      </c>
      <c r="Q87" s="22">
        <v>0.83333333333333337</v>
      </c>
      <c r="R87" s="22">
        <v>0.80208333333333337</v>
      </c>
      <c r="S87" s="22">
        <v>0.83333333333333337</v>
      </c>
      <c r="T87" s="22">
        <v>0.87847222222222221</v>
      </c>
      <c r="U87" s="22">
        <v>0.87847222222222221</v>
      </c>
      <c r="V87" s="105">
        <v>1</v>
      </c>
    </row>
    <row r="88" spans="1:22" x14ac:dyDescent="0.3">
      <c r="A88" s="18" t="s">
        <v>1632</v>
      </c>
      <c r="B88" s="18">
        <v>46119</v>
      </c>
      <c r="C88" s="5" t="s">
        <v>1710</v>
      </c>
      <c r="D88" s="19" t="s">
        <v>101</v>
      </c>
      <c r="E88" s="48" t="s">
        <v>101</v>
      </c>
      <c r="F88" s="18" t="s">
        <v>1632</v>
      </c>
      <c r="G88" s="5" t="s">
        <v>80</v>
      </c>
      <c r="H88" s="19" t="s">
        <v>101</v>
      </c>
      <c r="I88" s="111"/>
      <c r="J88" s="111">
        <v>13.222</v>
      </c>
      <c r="K88" s="111"/>
      <c r="L88" s="111">
        <v>31</v>
      </c>
      <c r="M88" s="19" t="s">
        <v>101</v>
      </c>
      <c r="N88" s="48" t="s">
        <v>101</v>
      </c>
      <c r="O88" s="19">
        <v>0.29166666666666702</v>
      </c>
      <c r="P88" s="5"/>
      <c r="Q88" s="5"/>
      <c r="R88" s="5"/>
      <c r="S88" s="5"/>
      <c r="T88" s="5"/>
      <c r="U88" s="5"/>
      <c r="V88" s="105">
        <v>1</v>
      </c>
    </row>
    <row r="89" spans="1:22" x14ac:dyDescent="0.3">
      <c r="A89" s="18" t="s">
        <v>1632</v>
      </c>
      <c r="B89" s="18">
        <v>46119</v>
      </c>
      <c r="C89" s="5" t="s">
        <v>1710</v>
      </c>
      <c r="D89" s="19" t="s">
        <v>101</v>
      </c>
      <c r="E89" s="48" t="s">
        <v>101</v>
      </c>
      <c r="F89" s="18" t="s">
        <v>1632</v>
      </c>
      <c r="G89" s="5" t="s">
        <v>169</v>
      </c>
      <c r="H89" s="19" t="s">
        <v>101</v>
      </c>
      <c r="I89" s="111"/>
      <c r="J89" s="111"/>
      <c r="K89" s="111"/>
      <c r="L89" s="111">
        <v>6</v>
      </c>
      <c r="M89" s="19" t="s">
        <v>101</v>
      </c>
      <c r="N89" s="48" t="s">
        <v>101</v>
      </c>
      <c r="O89" s="19">
        <v>0.29166666666666669</v>
      </c>
      <c r="P89" s="5"/>
      <c r="Q89" s="5"/>
      <c r="R89" s="5"/>
      <c r="S89" s="5"/>
      <c r="T89" s="5"/>
      <c r="U89" s="5"/>
      <c r="V89" s="105">
        <v>1</v>
      </c>
    </row>
    <row r="90" spans="1:22" x14ac:dyDescent="0.3">
      <c r="A90" s="18" t="s">
        <v>1633</v>
      </c>
      <c r="B90" s="18">
        <v>46119</v>
      </c>
      <c r="C90" s="5" t="s">
        <v>1710</v>
      </c>
      <c r="D90" s="19" t="s">
        <v>46</v>
      </c>
      <c r="E90" s="48" t="s">
        <v>165</v>
      </c>
      <c r="F90" s="18" t="s">
        <v>1633</v>
      </c>
      <c r="G90" s="5" t="s">
        <v>76</v>
      </c>
      <c r="H90" s="19" t="s">
        <v>46</v>
      </c>
      <c r="I90" s="111"/>
      <c r="J90" s="111">
        <v>3000</v>
      </c>
      <c r="K90" s="111"/>
      <c r="L90" s="111">
        <v>4</v>
      </c>
      <c r="M90" s="19" t="s">
        <v>46</v>
      </c>
      <c r="N90" s="48" t="s">
        <v>165</v>
      </c>
      <c r="O90" s="19">
        <v>0.29166666666666669</v>
      </c>
      <c r="P90" s="22">
        <v>0.33680555555555558</v>
      </c>
      <c r="Q90" s="22">
        <v>0.625</v>
      </c>
      <c r="R90" s="22">
        <v>0.40625</v>
      </c>
      <c r="S90" s="22">
        <v>0.44097222222222221</v>
      </c>
      <c r="T90" s="22">
        <v>0.51041666666666663</v>
      </c>
      <c r="U90" s="22">
        <v>0.51041666666666663</v>
      </c>
      <c r="V90" s="105">
        <v>1</v>
      </c>
    </row>
    <row r="91" spans="1:22" x14ac:dyDescent="0.3">
      <c r="A91" s="18" t="s">
        <v>1633</v>
      </c>
      <c r="B91" s="18">
        <v>46119</v>
      </c>
      <c r="C91" s="5" t="s">
        <v>1710</v>
      </c>
      <c r="D91" s="19" t="s">
        <v>46</v>
      </c>
      <c r="E91" s="48" t="s">
        <v>165</v>
      </c>
      <c r="F91" s="18" t="s">
        <v>1633</v>
      </c>
      <c r="G91" s="5" t="s">
        <v>161</v>
      </c>
      <c r="H91" s="19" t="s">
        <v>46</v>
      </c>
      <c r="I91" s="111"/>
      <c r="J91" s="111">
        <v>900</v>
      </c>
      <c r="K91" s="111"/>
      <c r="L91" s="111">
        <v>4</v>
      </c>
      <c r="M91" s="19" t="s">
        <v>46</v>
      </c>
      <c r="N91" s="48" t="s">
        <v>165</v>
      </c>
      <c r="O91" s="19">
        <v>0.5</v>
      </c>
      <c r="P91" s="22">
        <v>0.5625</v>
      </c>
      <c r="Q91" s="22">
        <v>0.625</v>
      </c>
      <c r="R91" s="22">
        <v>0.59027777777777779</v>
      </c>
      <c r="S91" s="22">
        <v>0.60416666666666663</v>
      </c>
      <c r="T91" s="22">
        <v>0.65625</v>
      </c>
      <c r="U91" s="22">
        <v>0.65625</v>
      </c>
      <c r="V91" s="105">
        <v>1</v>
      </c>
    </row>
    <row r="92" spans="1:22" x14ac:dyDescent="0.3">
      <c r="A92" s="18" t="s">
        <v>1634</v>
      </c>
      <c r="B92" s="18">
        <v>46119</v>
      </c>
      <c r="C92" s="5" t="s">
        <v>1710</v>
      </c>
      <c r="D92" s="19" t="s">
        <v>104</v>
      </c>
      <c r="E92" s="41" t="s">
        <v>24</v>
      </c>
      <c r="F92" s="18" t="s">
        <v>1634</v>
      </c>
      <c r="G92" s="20" t="s">
        <v>35</v>
      </c>
      <c r="H92" s="19" t="s">
        <v>104</v>
      </c>
      <c r="I92" s="111"/>
      <c r="J92" s="111">
        <v>12000</v>
      </c>
      <c r="K92" s="111"/>
      <c r="L92" s="111">
        <v>13</v>
      </c>
      <c r="M92" s="19" t="s">
        <v>104</v>
      </c>
      <c r="N92" s="41" t="s">
        <v>24</v>
      </c>
      <c r="O92" s="19">
        <v>0.33333333333333331</v>
      </c>
      <c r="P92" s="22">
        <v>0.33333333333333331</v>
      </c>
      <c r="Q92" s="22">
        <v>0.5</v>
      </c>
      <c r="R92" s="22">
        <v>0.33680555555555558</v>
      </c>
      <c r="S92" s="22">
        <v>0.34027777777777779</v>
      </c>
      <c r="T92" s="22">
        <v>0.34375</v>
      </c>
      <c r="U92" s="22">
        <v>0.34375</v>
      </c>
      <c r="V92" s="105">
        <v>1</v>
      </c>
    </row>
    <row r="93" spans="1:22" x14ac:dyDescent="0.3">
      <c r="A93" s="18" t="s">
        <v>1635</v>
      </c>
      <c r="B93" s="18">
        <v>46119</v>
      </c>
      <c r="C93" s="5" t="s">
        <v>1710</v>
      </c>
      <c r="D93" s="19" t="s">
        <v>104</v>
      </c>
      <c r="E93" s="48" t="s">
        <v>24</v>
      </c>
      <c r="F93" s="18" t="s">
        <v>1635</v>
      </c>
      <c r="G93" s="20" t="s">
        <v>238</v>
      </c>
      <c r="H93" s="19" t="s">
        <v>104</v>
      </c>
      <c r="I93" s="111"/>
      <c r="J93" s="111">
        <v>4000</v>
      </c>
      <c r="K93" s="111"/>
      <c r="L93" s="111">
        <v>10</v>
      </c>
      <c r="M93" s="19" t="s">
        <v>104</v>
      </c>
      <c r="N93" s="48" t="s">
        <v>24</v>
      </c>
      <c r="O93" s="19">
        <v>0.41666666666666669</v>
      </c>
      <c r="P93" s="22">
        <v>0.45833333333333331</v>
      </c>
      <c r="Q93" s="22">
        <v>0.625</v>
      </c>
      <c r="R93" s="22">
        <v>0.55555555555555558</v>
      </c>
      <c r="S93" s="22">
        <v>0.625</v>
      </c>
      <c r="T93" s="22">
        <v>0.83333333333333337</v>
      </c>
      <c r="U93" s="22">
        <v>0.83333333333333337</v>
      </c>
      <c r="V93" s="105">
        <v>1</v>
      </c>
    </row>
    <row r="94" spans="1:22" x14ac:dyDescent="0.3">
      <c r="A94" s="18" t="s">
        <v>1635</v>
      </c>
      <c r="B94" s="18">
        <v>46119</v>
      </c>
      <c r="C94" s="5" t="s">
        <v>1710</v>
      </c>
      <c r="D94" s="21" t="s">
        <v>104</v>
      </c>
      <c r="E94" s="41" t="s">
        <v>24</v>
      </c>
      <c r="F94" s="18" t="s">
        <v>1635</v>
      </c>
      <c r="G94" s="20" t="s">
        <v>51</v>
      </c>
      <c r="H94" s="21" t="s">
        <v>104</v>
      </c>
      <c r="I94" s="111"/>
      <c r="J94" s="111">
        <v>2300</v>
      </c>
      <c r="K94" s="111"/>
      <c r="L94" s="111">
        <v>3</v>
      </c>
      <c r="M94" s="21" t="s">
        <v>104</v>
      </c>
      <c r="N94" s="41" t="s">
        <v>24</v>
      </c>
      <c r="O94" s="21">
        <v>0.41666666666666669</v>
      </c>
      <c r="P94" s="22">
        <v>0.45833333333333331</v>
      </c>
      <c r="Q94" s="22">
        <v>0.625</v>
      </c>
      <c r="R94" s="22">
        <v>0.625</v>
      </c>
      <c r="S94" s="22">
        <v>0.66666666666666663</v>
      </c>
      <c r="T94" s="22">
        <v>0.83333333333333337</v>
      </c>
      <c r="U94" s="22">
        <v>0.83333333333333337</v>
      </c>
      <c r="V94" s="105">
        <v>1</v>
      </c>
    </row>
    <row r="95" spans="1:22" x14ac:dyDescent="0.3">
      <c r="A95" s="18" t="s">
        <v>1636</v>
      </c>
      <c r="B95" s="18">
        <v>46119</v>
      </c>
      <c r="C95" s="5" t="s">
        <v>1710</v>
      </c>
      <c r="D95" s="241" t="s">
        <v>14</v>
      </c>
      <c r="E95" s="54" t="s">
        <v>15</v>
      </c>
      <c r="F95" s="18" t="s">
        <v>1636</v>
      </c>
      <c r="G95" s="5" t="s">
        <v>36</v>
      </c>
      <c r="H95" s="241" t="s">
        <v>14</v>
      </c>
      <c r="I95" s="111"/>
      <c r="J95" s="111">
        <v>11200</v>
      </c>
      <c r="K95" s="111"/>
      <c r="L95" s="111">
        <v>19</v>
      </c>
      <c r="M95" s="241" t="s">
        <v>14</v>
      </c>
      <c r="N95" s="54" t="s">
        <v>15</v>
      </c>
      <c r="O95" s="241">
        <v>0.20833333333333301</v>
      </c>
      <c r="P95" s="22">
        <v>0.20833333333333334</v>
      </c>
      <c r="Q95" s="22">
        <v>0.625</v>
      </c>
      <c r="R95" s="22">
        <v>0.33333333333333331</v>
      </c>
      <c r="S95" s="22">
        <v>0.41666666666666669</v>
      </c>
      <c r="T95" s="22">
        <v>0.5</v>
      </c>
      <c r="U95" s="22">
        <v>0.5</v>
      </c>
      <c r="V95" s="105">
        <v>1</v>
      </c>
    </row>
    <row r="96" spans="1:22" x14ac:dyDescent="0.3">
      <c r="A96" s="18" t="s">
        <v>1637</v>
      </c>
      <c r="B96" s="18">
        <v>46119</v>
      </c>
      <c r="C96" s="5" t="s">
        <v>1710</v>
      </c>
      <c r="D96" s="19" t="s">
        <v>14</v>
      </c>
      <c r="E96" s="48" t="s">
        <v>15</v>
      </c>
      <c r="F96" s="18" t="s">
        <v>1637</v>
      </c>
      <c r="G96" s="5" t="s">
        <v>107</v>
      </c>
      <c r="H96" s="19" t="s">
        <v>14</v>
      </c>
      <c r="I96" s="111"/>
      <c r="J96" s="111">
        <v>1557</v>
      </c>
      <c r="K96" s="111"/>
      <c r="L96" s="111">
        <v>14</v>
      </c>
      <c r="M96" s="19" t="s">
        <v>14</v>
      </c>
      <c r="N96" s="48" t="s">
        <v>15</v>
      </c>
      <c r="O96" s="19">
        <v>0.54166666666666663</v>
      </c>
      <c r="P96" s="22">
        <v>0.69097222222222221</v>
      </c>
      <c r="Q96" s="22">
        <v>0.91666666666666663</v>
      </c>
      <c r="R96" s="22">
        <v>0.90625</v>
      </c>
      <c r="S96" s="22">
        <v>0.9375</v>
      </c>
      <c r="T96" s="22">
        <v>2.4305555555555556E-2</v>
      </c>
      <c r="U96" s="22">
        <v>2.4305555555555556E-2</v>
      </c>
      <c r="V96" s="105">
        <v>1</v>
      </c>
    </row>
    <row r="97" spans="1:22" x14ac:dyDescent="0.3">
      <c r="A97" s="18" t="s">
        <v>1638</v>
      </c>
      <c r="B97" s="18">
        <v>46119</v>
      </c>
      <c r="C97" s="5" t="s">
        <v>1710</v>
      </c>
      <c r="D97" s="5" t="s">
        <v>46</v>
      </c>
      <c r="E97" s="5" t="s">
        <v>165</v>
      </c>
      <c r="F97" s="18" t="s">
        <v>1638</v>
      </c>
      <c r="G97" s="20" t="s">
        <v>30</v>
      </c>
      <c r="H97" s="5" t="s">
        <v>46</v>
      </c>
      <c r="I97" s="111"/>
      <c r="J97" s="111">
        <v>373</v>
      </c>
      <c r="K97" s="111"/>
      <c r="L97" s="111">
        <v>1</v>
      </c>
      <c r="M97" s="5" t="s">
        <v>46</v>
      </c>
      <c r="N97" s="5" t="s">
        <v>165</v>
      </c>
      <c r="O97" s="22">
        <v>0.70833333333333337</v>
      </c>
      <c r="P97" s="22">
        <v>0.70833333333333337</v>
      </c>
      <c r="Q97" s="22">
        <v>0.5</v>
      </c>
      <c r="R97" s="22">
        <v>0.78125</v>
      </c>
      <c r="S97" s="22">
        <v>0.85416666666666663</v>
      </c>
      <c r="T97" s="22">
        <v>0.92361111111111116</v>
      </c>
      <c r="U97" s="22">
        <v>0.92361111111111116</v>
      </c>
      <c r="V97" s="105">
        <v>0.66250000000000009</v>
      </c>
    </row>
    <row r="98" spans="1:22" x14ac:dyDescent="0.3">
      <c r="A98" s="18" t="s">
        <v>1639</v>
      </c>
      <c r="B98" s="18">
        <v>46120</v>
      </c>
      <c r="C98" s="5" t="s">
        <v>1710</v>
      </c>
      <c r="D98" s="21" t="s">
        <v>20</v>
      </c>
      <c r="E98" s="41" t="s">
        <v>21</v>
      </c>
      <c r="F98" s="18" t="s">
        <v>1639</v>
      </c>
      <c r="G98" s="5" t="s">
        <v>6</v>
      </c>
      <c r="H98" s="21" t="s">
        <v>20</v>
      </c>
      <c r="I98" s="111"/>
      <c r="J98" s="111">
        <v>6200</v>
      </c>
      <c r="K98" s="111"/>
      <c r="L98" s="111">
        <v>12</v>
      </c>
      <c r="M98" s="21" t="s">
        <v>20</v>
      </c>
      <c r="N98" s="41" t="s">
        <v>21</v>
      </c>
      <c r="O98" s="21">
        <v>0.375</v>
      </c>
      <c r="P98" s="22">
        <v>0.45833333333333331</v>
      </c>
      <c r="Q98" s="22">
        <v>0.625</v>
      </c>
      <c r="R98" s="22">
        <v>0.53125</v>
      </c>
      <c r="S98" s="22">
        <v>0.56944444444444442</v>
      </c>
      <c r="T98" s="22">
        <v>0.82291666666666663</v>
      </c>
      <c r="U98" s="22">
        <v>0.82291666666666663</v>
      </c>
      <c r="V98" s="105">
        <v>1</v>
      </c>
    </row>
    <row r="99" spans="1:22" x14ac:dyDescent="0.3">
      <c r="A99" s="18" t="s">
        <v>1639</v>
      </c>
      <c r="B99" s="18">
        <v>46120</v>
      </c>
      <c r="C99" s="5" t="s">
        <v>1710</v>
      </c>
      <c r="D99" s="21" t="s">
        <v>20</v>
      </c>
      <c r="E99" s="20" t="s">
        <v>21</v>
      </c>
      <c r="F99" s="18" t="s">
        <v>1639</v>
      </c>
      <c r="G99" s="20" t="s">
        <v>9</v>
      </c>
      <c r="H99" s="21" t="s">
        <v>20</v>
      </c>
      <c r="I99" s="111"/>
      <c r="J99" s="111">
        <v>6116</v>
      </c>
      <c r="K99" s="111"/>
      <c r="L99" s="111">
        <v>7</v>
      </c>
      <c r="M99" s="21" t="s">
        <v>20</v>
      </c>
      <c r="N99" s="20" t="s">
        <v>21</v>
      </c>
      <c r="O99" s="21">
        <v>0.375</v>
      </c>
      <c r="P99" s="22">
        <v>0.45833333333333331</v>
      </c>
      <c r="Q99" s="22">
        <v>0.625</v>
      </c>
      <c r="R99" s="22">
        <v>0.57291666666666663</v>
      </c>
      <c r="S99" s="22">
        <v>0.625</v>
      </c>
      <c r="T99" s="22">
        <v>0.82291666666666663</v>
      </c>
      <c r="U99" s="22">
        <v>0.82291666666666663</v>
      </c>
      <c r="V99" s="105">
        <v>1</v>
      </c>
    </row>
    <row r="100" spans="1:22" x14ac:dyDescent="0.3">
      <c r="A100" s="18" t="s">
        <v>1640</v>
      </c>
      <c r="B100" s="18">
        <v>46120</v>
      </c>
      <c r="C100" s="5" t="s">
        <v>1710</v>
      </c>
      <c r="D100" s="21" t="s">
        <v>111</v>
      </c>
      <c r="E100" s="20" t="s">
        <v>111</v>
      </c>
      <c r="F100" s="18" t="s">
        <v>1640</v>
      </c>
      <c r="G100" s="20" t="s">
        <v>204</v>
      </c>
      <c r="H100" s="21" t="s">
        <v>111</v>
      </c>
      <c r="I100" s="111"/>
      <c r="J100" s="111"/>
      <c r="K100" s="111"/>
      <c r="L100" s="111">
        <v>7</v>
      </c>
      <c r="M100" s="21" t="s">
        <v>111</v>
      </c>
      <c r="N100" s="20" t="s">
        <v>111</v>
      </c>
      <c r="O100" s="21" t="s">
        <v>111</v>
      </c>
      <c r="P100" s="5"/>
      <c r="Q100" s="5"/>
      <c r="R100" s="5"/>
      <c r="S100" s="5"/>
      <c r="T100" s="5"/>
      <c r="U100" s="5"/>
      <c r="V100" s="105">
        <v>1</v>
      </c>
    </row>
    <row r="101" spans="1:22" x14ac:dyDescent="0.3">
      <c r="A101" s="18" t="s">
        <v>1641</v>
      </c>
      <c r="B101" s="18">
        <v>46120</v>
      </c>
      <c r="C101" s="5" t="s">
        <v>1710</v>
      </c>
      <c r="D101" s="42" t="s">
        <v>56</v>
      </c>
      <c r="E101" s="41" t="s">
        <v>81</v>
      </c>
      <c r="F101" s="18" t="s">
        <v>1641</v>
      </c>
      <c r="G101" s="5" t="s">
        <v>36</v>
      </c>
      <c r="H101" s="42" t="s">
        <v>56</v>
      </c>
      <c r="I101" s="111"/>
      <c r="J101" s="111">
        <v>9600</v>
      </c>
      <c r="K101" s="111"/>
      <c r="L101" s="111">
        <v>18</v>
      </c>
      <c r="M101" s="42" t="s">
        <v>56</v>
      </c>
      <c r="N101" s="41" t="s">
        <v>81</v>
      </c>
      <c r="O101" s="42">
        <v>0.20833333333333301</v>
      </c>
      <c r="P101" s="22">
        <v>0.41666666666666669</v>
      </c>
      <c r="Q101" s="22">
        <v>0.625</v>
      </c>
      <c r="R101" s="22">
        <v>0.48958333333333331</v>
      </c>
      <c r="S101" s="22">
        <v>0.57638888888888884</v>
      </c>
      <c r="T101" s="22">
        <v>0.70833333333333337</v>
      </c>
      <c r="U101" s="22">
        <v>0.70833333333333337</v>
      </c>
      <c r="V101" s="105">
        <v>1</v>
      </c>
    </row>
    <row r="102" spans="1:22" x14ac:dyDescent="0.3">
      <c r="A102" s="18" t="s">
        <v>1642</v>
      </c>
      <c r="B102" s="18">
        <v>46120</v>
      </c>
      <c r="C102" s="5" t="s">
        <v>1710</v>
      </c>
      <c r="D102" s="21" t="s">
        <v>46</v>
      </c>
      <c r="E102" s="41" t="s">
        <v>165</v>
      </c>
      <c r="F102" s="18" t="s">
        <v>1642</v>
      </c>
      <c r="G102" s="20" t="s">
        <v>16</v>
      </c>
      <c r="H102" s="21" t="s">
        <v>46</v>
      </c>
      <c r="I102" s="111"/>
      <c r="J102" s="111">
        <v>900</v>
      </c>
      <c r="K102" s="111"/>
      <c r="L102" s="111">
        <v>2</v>
      </c>
      <c r="M102" s="21" t="s">
        <v>46</v>
      </c>
      <c r="N102" s="41" t="s">
        <v>165</v>
      </c>
      <c r="O102" s="21">
        <v>0.5</v>
      </c>
      <c r="P102" s="22">
        <v>0.47916666666666669</v>
      </c>
      <c r="Q102" s="22">
        <v>0.625</v>
      </c>
      <c r="R102" s="22">
        <v>0.52430555555555558</v>
      </c>
      <c r="S102" s="22">
        <v>0.69097222222222221</v>
      </c>
      <c r="T102" s="22">
        <v>0.75</v>
      </c>
      <c r="U102" s="22">
        <v>0.75</v>
      </c>
      <c r="V102" s="105">
        <v>1</v>
      </c>
    </row>
    <row r="103" spans="1:22" x14ac:dyDescent="0.3">
      <c r="A103" s="18" t="s">
        <v>1643</v>
      </c>
      <c r="B103" s="18">
        <v>46120</v>
      </c>
      <c r="C103" s="5" t="s">
        <v>1710</v>
      </c>
      <c r="D103" s="21" t="s">
        <v>28</v>
      </c>
      <c r="E103" s="41" t="s">
        <v>42</v>
      </c>
      <c r="F103" s="18" t="s">
        <v>1643</v>
      </c>
      <c r="G103" s="20" t="s">
        <v>479</v>
      </c>
      <c r="H103" s="21" t="s">
        <v>28</v>
      </c>
      <c r="I103" s="111"/>
      <c r="J103" s="111">
        <v>325</v>
      </c>
      <c r="K103" s="111"/>
      <c r="L103" s="111">
        <v>5</v>
      </c>
      <c r="M103" s="21" t="s">
        <v>28</v>
      </c>
      <c r="N103" s="41" t="s">
        <v>42</v>
      </c>
      <c r="O103" s="21">
        <v>0.5</v>
      </c>
      <c r="P103" s="22">
        <v>0.57291666666666663</v>
      </c>
      <c r="Q103" s="22">
        <v>0.625</v>
      </c>
      <c r="R103" s="22">
        <v>0.60416666666666663</v>
      </c>
      <c r="S103" s="22">
        <v>0.66666666666666663</v>
      </c>
      <c r="T103" s="22">
        <v>0.76388888888888884</v>
      </c>
      <c r="U103" s="22">
        <v>0.76388888888888884</v>
      </c>
      <c r="V103" s="105">
        <v>1</v>
      </c>
    </row>
    <row r="104" spans="1:22" x14ac:dyDescent="0.3">
      <c r="A104" s="18" t="s">
        <v>1644</v>
      </c>
      <c r="B104" s="18">
        <v>46120</v>
      </c>
      <c r="C104" s="5" t="s">
        <v>1710</v>
      </c>
      <c r="D104" s="21" t="s">
        <v>46</v>
      </c>
      <c r="E104" s="41" t="s">
        <v>165</v>
      </c>
      <c r="F104" s="18" t="s">
        <v>1644</v>
      </c>
      <c r="G104" s="20" t="s">
        <v>22</v>
      </c>
      <c r="H104" s="21" t="s">
        <v>46</v>
      </c>
      <c r="I104" s="111"/>
      <c r="J104" s="111">
        <v>8200</v>
      </c>
      <c r="K104" s="111"/>
      <c r="L104" s="111">
        <v>3</v>
      </c>
      <c r="M104" s="21" t="s">
        <v>46</v>
      </c>
      <c r="N104" s="41" t="s">
        <v>165</v>
      </c>
      <c r="O104" s="21">
        <v>0.5</v>
      </c>
      <c r="P104" s="22">
        <v>0.83333333333333337</v>
      </c>
      <c r="Q104" s="22">
        <v>0.5</v>
      </c>
      <c r="R104" s="22">
        <v>0.89583333333333337</v>
      </c>
      <c r="S104" s="22">
        <v>0.91666666666666663</v>
      </c>
      <c r="T104" s="22">
        <v>0.97916666666666663</v>
      </c>
      <c r="U104" s="22">
        <v>0.97916666666666663</v>
      </c>
      <c r="V104" s="105">
        <v>0.52499999999999991</v>
      </c>
    </row>
    <row r="105" spans="1:22" x14ac:dyDescent="0.3">
      <c r="A105" s="18" t="s">
        <v>1645</v>
      </c>
      <c r="B105" s="18">
        <v>46120</v>
      </c>
      <c r="C105" s="5" t="s">
        <v>1710</v>
      </c>
      <c r="D105" s="21" t="s">
        <v>101</v>
      </c>
      <c r="E105" s="20" t="s">
        <v>101</v>
      </c>
      <c r="F105" s="18" t="s">
        <v>1645</v>
      </c>
      <c r="G105" s="20" t="s">
        <v>18</v>
      </c>
      <c r="H105" s="21" t="s">
        <v>101</v>
      </c>
      <c r="I105" s="111"/>
      <c r="J105" s="111">
        <v>10000</v>
      </c>
      <c r="K105" s="111"/>
      <c r="L105" s="111">
        <v>21</v>
      </c>
      <c r="M105" s="21" t="s">
        <v>101</v>
      </c>
      <c r="N105" s="20" t="s">
        <v>101</v>
      </c>
      <c r="O105" s="21">
        <v>0.33333333333333331</v>
      </c>
      <c r="P105" s="5"/>
      <c r="Q105" s="5"/>
      <c r="R105" s="5"/>
      <c r="S105" s="5"/>
      <c r="T105" s="5"/>
      <c r="U105" s="5"/>
      <c r="V105" s="105">
        <v>1</v>
      </c>
    </row>
    <row r="106" spans="1:22" x14ac:dyDescent="0.3">
      <c r="A106" s="18" t="s">
        <v>1645</v>
      </c>
      <c r="B106" s="18">
        <v>46120</v>
      </c>
      <c r="C106" s="5" t="s">
        <v>1710</v>
      </c>
      <c r="D106" s="21" t="s">
        <v>101</v>
      </c>
      <c r="E106" s="41" t="s">
        <v>101</v>
      </c>
      <c r="F106" s="18" t="s">
        <v>1645</v>
      </c>
      <c r="G106" s="20" t="s">
        <v>11</v>
      </c>
      <c r="H106" s="21" t="s">
        <v>101</v>
      </c>
      <c r="I106" s="111"/>
      <c r="J106" s="111"/>
      <c r="K106" s="111"/>
      <c r="L106" s="111">
        <v>8</v>
      </c>
      <c r="M106" s="21" t="s">
        <v>101</v>
      </c>
      <c r="N106" s="41" t="s">
        <v>101</v>
      </c>
      <c r="O106" s="21">
        <v>0.33333333333333298</v>
      </c>
      <c r="P106" s="5"/>
      <c r="Q106" s="5"/>
      <c r="R106" s="5"/>
      <c r="S106" s="5"/>
      <c r="T106" s="5"/>
      <c r="U106" s="5"/>
      <c r="V106" s="105">
        <v>1</v>
      </c>
    </row>
    <row r="107" spans="1:22" x14ac:dyDescent="0.3">
      <c r="A107" s="18" t="s">
        <v>1646</v>
      </c>
      <c r="B107" s="18">
        <v>46120</v>
      </c>
      <c r="C107" s="5" t="s">
        <v>1710</v>
      </c>
      <c r="D107" s="21" t="s">
        <v>104</v>
      </c>
      <c r="E107" s="41" t="s">
        <v>64</v>
      </c>
      <c r="F107" s="18" t="s">
        <v>1646</v>
      </c>
      <c r="G107" s="20" t="s">
        <v>35</v>
      </c>
      <c r="H107" s="21" t="s">
        <v>104</v>
      </c>
      <c r="I107" s="111"/>
      <c r="J107" s="111">
        <v>6500</v>
      </c>
      <c r="K107" s="111"/>
      <c r="L107" s="111">
        <v>6</v>
      </c>
      <c r="M107" s="21" t="s">
        <v>104</v>
      </c>
      <c r="N107" s="41" t="s">
        <v>64</v>
      </c>
      <c r="O107" s="21">
        <v>0.29166666666666702</v>
      </c>
      <c r="P107" s="22">
        <v>0.29166666666666669</v>
      </c>
      <c r="Q107" s="22">
        <v>0.5</v>
      </c>
      <c r="R107" s="22">
        <v>0.2951388888888889</v>
      </c>
      <c r="S107" s="22">
        <v>0.33333333333333331</v>
      </c>
      <c r="T107" s="22">
        <v>0.34027777777777779</v>
      </c>
      <c r="U107" s="22">
        <v>0.34027777777777779</v>
      </c>
      <c r="V107" s="105">
        <v>1</v>
      </c>
    </row>
    <row r="108" spans="1:22" x14ac:dyDescent="0.3">
      <c r="A108" s="18" t="s">
        <v>1647</v>
      </c>
      <c r="B108" s="18">
        <v>46120</v>
      </c>
      <c r="C108" s="5" t="s">
        <v>1710</v>
      </c>
      <c r="D108" s="21" t="s">
        <v>104</v>
      </c>
      <c r="E108" s="41" t="s">
        <v>64</v>
      </c>
      <c r="F108" s="18" t="s">
        <v>1647</v>
      </c>
      <c r="G108" s="20" t="s">
        <v>19</v>
      </c>
      <c r="H108" s="21" t="s">
        <v>104</v>
      </c>
      <c r="I108" s="111"/>
      <c r="J108" s="111">
        <v>4200</v>
      </c>
      <c r="K108" s="111"/>
      <c r="L108" s="111">
        <v>7</v>
      </c>
      <c r="M108" s="21" t="s">
        <v>104</v>
      </c>
      <c r="N108" s="41" t="s">
        <v>64</v>
      </c>
      <c r="O108" s="21">
        <v>0.375</v>
      </c>
      <c r="P108" s="22">
        <v>0.41666666666666669</v>
      </c>
      <c r="Q108" s="22">
        <v>0.66666666666666663</v>
      </c>
      <c r="R108" s="22">
        <v>0.59027777777777779</v>
      </c>
      <c r="S108" s="22">
        <v>0.625</v>
      </c>
      <c r="T108" s="22">
        <v>0.83333333333333337</v>
      </c>
      <c r="U108" s="22">
        <v>0.83333333333333337</v>
      </c>
      <c r="V108" s="105">
        <v>1</v>
      </c>
    </row>
    <row r="109" spans="1:22" x14ac:dyDescent="0.3">
      <c r="A109" s="18" t="s">
        <v>1647</v>
      </c>
      <c r="B109" s="18">
        <v>46120</v>
      </c>
      <c r="C109" s="5" t="s">
        <v>1710</v>
      </c>
      <c r="D109" s="21" t="s">
        <v>104</v>
      </c>
      <c r="E109" s="41" t="s">
        <v>64</v>
      </c>
      <c r="F109" s="18" t="s">
        <v>1647</v>
      </c>
      <c r="G109" s="20" t="s">
        <v>238</v>
      </c>
      <c r="H109" s="21" t="s">
        <v>104</v>
      </c>
      <c r="I109" s="111"/>
      <c r="J109" s="111">
        <v>7800</v>
      </c>
      <c r="K109" s="111"/>
      <c r="L109" s="111">
        <v>8</v>
      </c>
      <c r="M109" s="21" t="s">
        <v>104</v>
      </c>
      <c r="N109" s="41" t="s">
        <v>64</v>
      </c>
      <c r="O109" s="21">
        <v>0.375</v>
      </c>
      <c r="P109" s="22">
        <v>0.41666666666666669</v>
      </c>
      <c r="Q109" s="22">
        <v>0.66666666666666663</v>
      </c>
      <c r="R109" s="22">
        <v>0.54166666666666663</v>
      </c>
      <c r="S109" s="22">
        <v>0.57291666666666663</v>
      </c>
      <c r="T109" s="22">
        <v>0.83333333333333337</v>
      </c>
      <c r="U109" s="22">
        <v>0.83333333333333337</v>
      </c>
      <c r="V109" s="105">
        <v>1</v>
      </c>
    </row>
    <row r="110" spans="1:22" x14ac:dyDescent="0.3">
      <c r="A110" s="18" t="s">
        <v>1648</v>
      </c>
      <c r="B110" s="18">
        <v>46120</v>
      </c>
      <c r="C110" s="5" t="s">
        <v>1710</v>
      </c>
      <c r="D110" s="21" t="s">
        <v>14</v>
      </c>
      <c r="E110" s="41" t="s">
        <v>15</v>
      </c>
      <c r="F110" s="18" t="s">
        <v>1648</v>
      </c>
      <c r="G110" s="20" t="s">
        <v>12</v>
      </c>
      <c r="H110" s="21" t="s">
        <v>14</v>
      </c>
      <c r="I110" s="111"/>
      <c r="J110" s="111">
        <v>7873</v>
      </c>
      <c r="K110" s="111"/>
      <c r="L110" s="111">
        <v>14</v>
      </c>
      <c r="M110" s="21" t="s">
        <v>14</v>
      </c>
      <c r="N110" s="41" t="s">
        <v>15</v>
      </c>
      <c r="O110" s="21">
        <v>0.33333333333333331</v>
      </c>
      <c r="P110" s="22">
        <v>0.40625</v>
      </c>
      <c r="Q110" s="22">
        <v>0.58333333333333337</v>
      </c>
      <c r="R110" s="22">
        <v>0.55208333333333337</v>
      </c>
      <c r="S110" s="22">
        <v>0.66666666666666663</v>
      </c>
      <c r="T110" s="22">
        <v>0.82638888888888884</v>
      </c>
      <c r="U110" s="22">
        <v>0.82638888888888884</v>
      </c>
      <c r="V110" s="105">
        <v>1</v>
      </c>
    </row>
    <row r="111" spans="1:22" x14ac:dyDescent="0.3">
      <c r="A111" s="18" t="s">
        <v>1649</v>
      </c>
      <c r="B111" s="18">
        <v>46121</v>
      </c>
      <c r="C111" s="5" t="s">
        <v>1710</v>
      </c>
      <c r="D111" s="19" t="s">
        <v>56</v>
      </c>
      <c r="E111" s="48" t="s">
        <v>81</v>
      </c>
      <c r="F111" s="18" t="s">
        <v>1649</v>
      </c>
      <c r="G111" s="5" t="s">
        <v>159</v>
      </c>
      <c r="H111" s="19" t="s">
        <v>56</v>
      </c>
      <c r="I111" s="111"/>
      <c r="J111" s="111">
        <v>850</v>
      </c>
      <c r="K111" s="111"/>
      <c r="L111" s="111">
        <v>3</v>
      </c>
      <c r="M111" s="19" t="s">
        <v>56</v>
      </c>
      <c r="N111" s="48" t="s">
        <v>81</v>
      </c>
      <c r="O111" s="21">
        <v>0.33333333333333331</v>
      </c>
      <c r="P111" s="22">
        <v>0.41666666666666669</v>
      </c>
      <c r="Q111" s="22">
        <v>0.625</v>
      </c>
      <c r="R111" s="22">
        <v>0.46527777777777779</v>
      </c>
      <c r="S111" s="22">
        <v>0.47222222222222221</v>
      </c>
      <c r="T111" s="22">
        <v>0.54166666666666663</v>
      </c>
      <c r="U111" s="22">
        <v>0.54166666666666663</v>
      </c>
      <c r="V111" s="105">
        <v>1</v>
      </c>
    </row>
    <row r="112" spans="1:22" x14ac:dyDescent="0.3">
      <c r="A112" s="18" t="s">
        <v>1649</v>
      </c>
      <c r="B112" s="18">
        <v>46121</v>
      </c>
      <c r="C112" s="5" t="s">
        <v>1710</v>
      </c>
      <c r="D112" s="19" t="s">
        <v>56</v>
      </c>
      <c r="E112" s="48" t="s">
        <v>81</v>
      </c>
      <c r="F112" s="18" t="s">
        <v>1649</v>
      </c>
      <c r="G112" s="5" t="s">
        <v>49</v>
      </c>
      <c r="H112" s="19" t="s">
        <v>56</v>
      </c>
      <c r="I112" s="111"/>
      <c r="J112" s="111">
        <v>861</v>
      </c>
      <c r="K112" s="111"/>
      <c r="L112" s="111">
        <v>1</v>
      </c>
      <c r="M112" s="19" t="s">
        <v>56</v>
      </c>
      <c r="N112" s="48" t="s">
        <v>81</v>
      </c>
      <c r="O112" s="21">
        <v>0.33333333333333331</v>
      </c>
      <c r="P112" s="22">
        <v>0.41666666666666669</v>
      </c>
      <c r="Q112" s="22">
        <v>0.5</v>
      </c>
      <c r="R112" s="22">
        <v>0.5</v>
      </c>
      <c r="S112" s="22">
        <v>0.51041666666666663</v>
      </c>
      <c r="T112" s="22">
        <v>0.54166666666666663</v>
      </c>
      <c r="U112" s="22">
        <v>0.54166666666666663</v>
      </c>
      <c r="V112" s="105">
        <v>1</v>
      </c>
    </row>
    <row r="113" spans="1:22" x14ac:dyDescent="0.3">
      <c r="A113" s="18" t="s">
        <v>1650</v>
      </c>
      <c r="B113" s="18">
        <v>46121</v>
      </c>
      <c r="C113" s="5" t="s">
        <v>1710</v>
      </c>
      <c r="D113" s="19" t="s">
        <v>56</v>
      </c>
      <c r="E113" s="48" t="s">
        <v>81</v>
      </c>
      <c r="F113" s="18" t="s">
        <v>1650</v>
      </c>
      <c r="G113" s="5" t="s">
        <v>25</v>
      </c>
      <c r="H113" s="19" t="s">
        <v>56</v>
      </c>
      <c r="I113" s="111"/>
      <c r="J113" s="111">
        <v>1289</v>
      </c>
      <c r="K113" s="111"/>
      <c r="L113" s="111">
        <v>3</v>
      </c>
      <c r="M113" s="19" t="s">
        <v>56</v>
      </c>
      <c r="N113" s="48" t="s">
        <v>81</v>
      </c>
      <c r="O113" s="19">
        <v>0.5</v>
      </c>
      <c r="P113" s="22">
        <v>0.61111111111111116</v>
      </c>
      <c r="Q113" s="22">
        <v>0.75</v>
      </c>
      <c r="R113" s="22">
        <v>0.72222222222222221</v>
      </c>
      <c r="S113" s="22">
        <v>0.76388888888888884</v>
      </c>
      <c r="T113" s="22">
        <v>0.85416666666666663</v>
      </c>
      <c r="U113" s="22">
        <v>0.85416666666666663</v>
      </c>
      <c r="V113" s="105">
        <v>1</v>
      </c>
    </row>
    <row r="114" spans="1:22" x14ac:dyDescent="0.3">
      <c r="A114" s="18" t="s">
        <v>1650</v>
      </c>
      <c r="B114" s="18">
        <v>46121</v>
      </c>
      <c r="C114" s="5" t="s">
        <v>1710</v>
      </c>
      <c r="D114" s="19" t="s">
        <v>56</v>
      </c>
      <c r="E114" s="48" t="s">
        <v>81</v>
      </c>
      <c r="F114" s="18" t="s">
        <v>1650</v>
      </c>
      <c r="G114" s="5" t="s">
        <v>17</v>
      </c>
      <c r="H114" s="19" t="s">
        <v>56</v>
      </c>
      <c r="I114" s="111"/>
      <c r="J114" s="111">
        <v>942</v>
      </c>
      <c r="K114" s="111"/>
      <c r="L114" s="111">
        <v>3</v>
      </c>
      <c r="M114" s="19" t="s">
        <v>56</v>
      </c>
      <c r="N114" s="48" t="s">
        <v>81</v>
      </c>
      <c r="O114" s="19">
        <v>0.5</v>
      </c>
      <c r="P114" s="22">
        <v>0.61111111111111116</v>
      </c>
      <c r="Q114" s="22">
        <v>0.75</v>
      </c>
      <c r="R114" s="22">
        <v>0.68055555555555558</v>
      </c>
      <c r="S114" s="22">
        <v>0.70833333333333337</v>
      </c>
      <c r="T114" s="22">
        <v>0.85416666666666663</v>
      </c>
      <c r="U114" s="22">
        <v>0.85416666666666663</v>
      </c>
      <c r="V114" s="105">
        <v>1</v>
      </c>
    </row>
    <row r="115" spans="1:22" x14ac:dyDescent="0.3">
      <c r="A115" s="18" t="s">
        <v>1651</v>
      </c>
      <c r="B115" s="18">
        <v>46121</v>
      </c>
      <c r="C115" s="5" t="s">
        <v>1710</v>
      </c>
      <c r="D115" s="19" t="s">
        <v>104</v>
      </c>
      <c r="E115" s="48" t="s">
        <v>64</v>
      </c>
      <c r="F115" s="18" t="s">
        <v>1651</v>
      </c>
      <c r="G115" s="5" t="s">
        <v>35</v>
      </c>
      <c r="H115" s="19" t="s">
        <v>104</v>
      </c>
      <c r="I115" s="111"/>
      <c r="J115" s="111">
        <v>2400</v>
      </c>
      <c r="K115" s="111"/>
      <c r="L115" s="111">
        <v>7</v>
      </c>
      <c r="M115" s="19" t="s">
        <v>104</v>
      </c>
      <c r="N115" s="48" t="s">
        <v>64</v>
      </c>
      <c r="O115" s="19">
        <v>0.29166666666666702</v>
      </c>
      <c r="P115" s="22">
        <v>0.37152777777777779</v>
      </c>
      <c r="Q115" s="22">
        <v>0.5</v>
      </c>
      <c r="R115" s="22">
        <v>0.375</v>
      </c>
      <c r="S115" s="22">
        <v>0.41666666666666669</v>
      </c>
      <c r="T115" s="22">
        <v>0.4201388888888889</v>
      </c>
      <c r="U115" s="22">
        <v>0.4201388888888889</v>
      </c>
      <c r="V115" s="105">
        <v>1</v>
      </c>
    </row>
    <row r="116" spans="1:22" x14ac:dyDescent="0.3">
      <c r="A116" s="18" t="s">
        <v>1652</v>
      </c>
      <c r="B116" s="18">
        <v>46121</v>
      </c>
      <c r="C116" s="5" t="s">
        <v>1710</v>
      </c>
      <c r="D116" s="241" t="s">
        <v>28</v>
      </c>
      <c r="E116" s="54" t="s">
        <v>42</v>
      </c>
      <c r="F116" s="18" t="s">
        <v>1652</v>
      </c>
      <c r="G116" s="20" t="s">
        <v>238</v>
      </c>
      <c r="H116" s="241" t="s">
        <v>28</v>
      </c>
      <c r="I116" s="111"/>
      <c r="J116" s="111">
        <v>5000</v>
      </c>
      <c r="K116" s="111"/>
      <c r="L116" s="111">
        <v>10</v>
      </c>
      <c r="M116" s="241" t="s">
        <v>28</v>
      </c>
      <c r="N116" s="54" t="s">
        <v>42</v>
      </c>
      <c r="O116" s="241">
        <v>0.20833333333333334</v>
      </c>
      <c r="P116" s="22">
        <v>0.25</v>
      </c>
      <c r="Q116" s="22">
        <v>0.625</v>
      </c>
      <c r="R116" s="22">
        <v>0.3888888888888889</v>
      </c>
      <c r="S116" s="22">
        <v>0.66666666666666663</v>
      </c>
      <c r="T116" s="22">
        <v>0.79166666666666663</v>
      </c>
      <c r="U116" s="22">
        <v>0.79166666666666663</v>
      </c>
      <c r="V116" s="105">
        <v>1</v>
      </c>
    </row>
    <row r="117" spans="1:22" x14ac:dyDescent="0.3">
      <c r="A117" s="18" t="s">
        <v>1652</v>
      </c>
      <c r="B117" s="18">
        <v>46121</v>
      </c>
      <c r="C117" s="5" t="s">
        <v>1710</v>
      </c>
      <c r="D117" s="19" t="s">
        <v>28</v>
      </c>
      <c r="E117" s="48" t="s">
        <v>42</v>
      </c>
      <c r="F117" s="18" t="s">
        <v>1652</v>
      </c>
      <c r="G117" s="5" t="s">
        <v>18</v>
      </c>
      <c r="H117" s="19" t="s">
        <v>28</v>
      </c>
      <c r="I117" s="111"/>
      <c r="J117" s="111">
        <v>2021</v>
      </c>
      <c r="K117" s="111"/>
      <c r="L117" s="111">
        <v>3</v>
      </c>
      <c r="M117" s="19" t="s">
        <v>28</v>
      </c>
      <c r="N117" s="48" t="s">
        <v>42</v>
      </c>
      <c r="O117" s="19">
        <v>0.20833333333333334</v>
      </c>
      <c r="P117" s="22">
        <v>0.25</v>
      </c>
      <c r="Q117" s="22">
        <v>0.625</v>
      </c>
      <c r="R117" s="22">
        <v>0.41666666666666669</v>
      </c>
      <c r="S117" s="22">
        <v>0.5</v>
      </c>
      <c r="T117" s="22">
        <v>0.79166666666666663</v>
      </c>
      <c r="U117" s="22">
        <v>0.79166666666666663</v>
      </c>
      <c r="V117" s="105">
        <v>1</v>
      </c>
    </row>
    <row r="118" spans="1:22" x14ac:dyDescent="0.3">
      <c r="A118" s="18" t="s">
        <v>1653</v>
      </c>
      <c r="B118" s="18">
        <v>46121</v>
      </c>
      <c r="C118" s="5" t="s">
        <v>1710</v>
      </c>
      <c r="D118" s="19" t="s">
        <v>46</v>
      </c>
      <c r="E118" s="54" t="s">
        <v>165</v>
      </c>
      <c r="F118" s="18" t="s">
        <v>1653</v>
      </c>
      <c r="G118" s="5" t="s">
        <v>169</v>
      </c>
      <c r="H118" s="19" t="s">
        <v>46</v>
      </c>
      <c r="I118" s="111"/>
      <c r="J118" s="111">
        <v>922</v>
      </c>
      <c r="K118" s="111"/>
      <c r="L118" s="111">
        <v>2</v>
      </c>
      <c r="M118" s="19" t="s">
        <v>46</v>
      </c>
      <c r="N118" s="54" t="s">
        <v>165</v>
      </c>
      <c r="O118" s="19">
        <v>0.29166666666666669</v>
      </c>
      <c r="P118" s="22">
        <v>0.34375</v>
      </c>
      <c r="Q118" s="22">
        <v>0.625</v>
      </c>
      <c r="R118" s="22">
        <v>0.375</v>
      </c>
      <c r="S118" s="22">
        <v>0.4375</v>
      </c>
      <c r="T118" s="22">
        <v>0.45833333333333331</v>
      </c>
      <c r="U118" s="22">
        <v>0.45833333333333331</v>
      </c>
      <c r="V118" s="105">
        <v>1</v>
      </c>
    </row>
    <row r="119" spans="1:22" x14ac:dyDescent="0.3">
      <c r="A119" s="18" t="s">
        <v>1653</v>
      </c>
      <c r="B119" s="18">
        <v>46121</v>
      </c>
      <c r="C119" s="5" t="s">
        <v>1710</v>
      </c>
      <c r="D119" s="21" t="s">
        <v>46</v>
      </c>
      <c r="E119" s="20" t="s">
        <v>165</v>
      </c>
      <c r="F119" s="18" t="s">
        <v>1653</v>
      </c>
      <c r="G119" s="20" t="s">
        <v>76</v>
      </c>
      <c r="H119" s="21" t="s">
        <v>46</v>
      </c>
      <c r="I119" s="111"/>
      <c r="J119" s="111">
        <v>7000</v>
      </c>
      <c r="K119" s="111"/>
      <c r="L119" s="111">
        <v>1</v>
      </c>
      <c r="M119" s="21" t="s">
        <v>46</v>
      </c>
      <c r="N119" s="20" t="s">
        <v>165</v>
      </c>
      <c r="O119" s="21">
        <v>0.33333333333333331</v>
      </c>
      <c r="P119" s="22">
        <v>0.34375</v>
      </c>
      <c r="Q119" s="22">
        <v>0.625</v>
      </c>
      <c r="R119" s="22">
        <v>0.51041666666666663</v>
      </c>
      <c r="S119" s="22">
        <v>0.5625</v>
      </c>
      <c r="T119" s="22">
        <v>0.63541666666666663</v>
      </c>
      <c r="U119" s="22">
        <v>0.63541666666666663</v>
      </c>
      <c r="V119" s="105">
        <v>1</v>
      </c>
    </row>
    <row r="120" spans="1:22" x14ac:dyDescent="0.3">
      <c r="A120" s="18" t="s">
        <v>1654</v>
      </c>
      <c r="B120" s="18">
        <v>46121</v>
      </c>
      <c r="C120" s="5" t="s">
        <v>1710</v>
      </c>
      <c r="D120" s="21" t="s">
        <v>14</v>
      </c>
      <c r="E120" s="41" t="s">
        <v>115</v>
      </c>
      <c r="F120" s="18" t="s">
        <v>1654</v>
      </c>
      <c r="G120" s="5" t="s">
        <v>36</v>
      </c>
      <c r="H120" s="21" t="s">
        <v>14</v>
      </c>
      <c r="I120" s="111"/>
      <c r="J120" s="111">
        <v>11000</v>
      </c>
      <c r="K120" s="111"/>
      <c r="L120" s="111">
        <v>19</v>
      </c>
      <c r="M120" s="21" t="s">
        <v>14</v>
      </c>
      <c r="N120" s="41" t="s">
        <v>115</v>
      </c>
      <c r="O120" s="21">
        <v>0.33333333333333331</v>
      </c>
      <c r="P120" s="22">
        <v>0.33333333333333331</v>
      </c>
      <c r="Q120" s="22">
        <v>0.625</v>
      </c>
      <c r="R120" s="22">
        <v>0.41666666666666669</v>
      </c>
      <c r="S120" s="22">
        <v>0.45833333333333331</v>
      </c>
      <c r="T120" s="22">
        <v>0.54166666666666663</v>
      </c>
      <c r="U120" s="22">
        <v>0.54166666666666663</v>
      </c>
      <c r="V120" s="105">
        <v>1</v>
      </c>
    </row>
    <row r="121" spans="1:22" x14ac:dyDescent="0.3">
      <c r="A121" s="18" t="s">
        <v>1655</v>
      </c>
      <c r="B121" s="18">
        <v>46121</v>
      </c>
      <c r="C121" s="5" t="s">
        <v>1710</v>
      </c>
      <c r="D121" s="19" t="s">
        <v>101</v>
      </c>
      <c r="E121" s="48" t="s">
        <v>101</v>
      </c>
      <c r="F121" s="18" t="s">
        <v>1655</v>
      </c>
      <c r="G121" s="5" t="s">
        <v>6</v>
      </c>
      <c r="H121" s="19" t="s">
        <v>101</v>
      </c>
      <c r="I121" s="111"/>
      <c r="J121" s="111">
        <v>5000</v>
      </c>
      <c r="K121" s="111"/>
      <c r="L121" s="111">
        <v>10</v>
      </c>
      <c r="M121" s="19" t="s">
        <v>101</v>
      </c>
      <c r="N121" s="48" t="s">
        <v>101</v>
      </c>
      <c r="O121" s="19">
        <v>0.29166666666666702</v>
      </c>
      <c r="P121" s="5"/>
      <c r="Q121" s="5"/>
      <c r="R121" s="5"/>
      <c r="S121" s="5"/>
      <c r="T121" s="5"/>
      <c r="U121" s="5"/>
      <c r="V121" s="105">
        <v>1</v>
      </c>
    </row>
    <row r="122" spans="1:22" x14ac:dyDescent="0.3">
      <c r="A122" s="18" t="s">
        <v>1655</v>
      </c>
      <c r="B122" s="18">
        <v>46121</v>
      </c>
      <c r="C122" s="5" t="s">
        <v>1710</v>
      </c>
      <c r="D122" s="19" t="s">
        <v>101</v>
      </c>
      <c r="E122" s="48" t="s">
        <v>101</v>
      </c>
      <c r="F122" s="18" t="s">
        <v>1655</v>
      </c>
      <c r="G122" s="5" t="s">
        <v>9</v>
      </c>
      <c r="H122" s="19" t="s">
        <v>101</v>
      </c>
      <c r="I122" s="111"/>
      <c r="J122" s="111">
        <v>5000</v>
      </c>
      <c r="K122" s="111"/>
      <c r="L122" s="111">
        <v>12</v>
      </c>
      <c r="M122" s="19" t="s">
        <v>101</v>
      </c>
      <c r="N122" s="48" t="s">
        <v>101</v>
      </c>
      <c r="O122" s="19">
        <v>0.29166666666666702</v>
      </c>
      <c r="P122" s="5"/>
      <c r="Q122" s="5"/>
      <c r="R122" s="5"/>
      <c r="S122" s="5"/>
      <c r="T122" s="5"/>
      <c r="U122" s="5"/>
      <c r="V122" s="105">
        <v>1</v>
      </c>
    </row>
    <row r="123" spans="1:22" x14ac:dyDescent="0.3">
      <c r="A123" s="18" t="s">
        <v>1656</v>
      </c>
      <c r="B123" s="18">
        <v>46121</v>
      </c>
      <c r="C123" s="5" t="s">
        <v>1710</v>
      </c>
      <c r="D123" s="19" t="s">
        <v>14</v>
      </c>
      <c r="E123" s="48" t="s">
        <v>115</v>
      </c>
      <c r="F123" s="18" t="s">
        <v>1656</v>
      </c>
      <c r="G123" s="5" t="s">
        <v>80</v>
      </c>
      <c r="H123" s="19" t="s">
        <v>14</v>
      </c>
      <c r="I123" s="111"/>
      <c r="J123" s="111">
        <v>2982</v>
      </c>
      <c r="K123" s="111"/>
      <c r="L123" s="111">
        <v>12</v>
      </c>
      <c r="M123" s="19" t="s">
        <v>14</v>
      </c>
      <c r="N123" s="48" t="s">
        <v>115</v>
      </c>
      <c r="O123" s="19">
        <v>0.625</v>
      </c>
      <c r="P123" s="22">
        <v>0.76041666666666663</v>
      </c>
      <c r="Q123" s="22">
        <v>0.625</v>
      </c>
      <c r="R123" s="22">
        <v>0.83333333333333337</v>
      </c>
      <c r="S123" s="22">
        <v>0.86458333333333337</v>
      </c>
      <c r="T123" s="22">
        <v>0.9375</v>
      </c>
      <c r="U123" s="22">
        <v>0.9375</v>
      </c>
      <c r="V123" s="105">
        <v>0.75</v>
      </c>
    </row>
    <row r="124" spans="1:22" x14ac:dyDescent="0.3">
      <c r="A124" s="18" t="s">
        <v>1657</v>
      </c>
      <c r="B124" s="18">
        <v>46121</v>
      </c>
      <c r="C124" s="5" t="s">
        <v>1710</v>
      </c>
      <c r="D124" s="19" t="s">
        <v>20</v>
      </c>
      <c r="E124" s="48" t="s">
        <v>21</v>
      </c>
      <c r="F124" s="18" t="s">
        <v>1657</v>
      </c>
      <c r="G124" s="5" t="s">
        <v>22</v>
      </c>
      <c r="H124" s="19" t="s">
        <v>20</v>
      </c>
      <c r="I124" s="111"/>
      <c r="J124" s="111">
        <v>17794</v>
      </c>
      <c r="K124" s="111"/>
      <c r="L124" s="111">
        <v>22</v>
      </c>
      <c r="M124" s="19" t="s">
        <v>20</v>
      </c>
      <c r="N124" s="48" t="s">
        <v>21</v>
      </c>
      <c r="O124" s="19">
        <v>0.41666666666666669</v>
      </c>
      <c r="P124" s="22">
        <v>0.52083333333333337</v>
      </c>
      <c r="Q124" s="22">
        <v>0.75</v>
      </c>
      <c r="R124" s="22">
        <v>0.60416666666666663</v>
      </c>
      <c r="S124" s="22">
        <v>0.6875</v>
      </c>
      <c r="T124" s="22">
        <v>0.77083333333333337</v>
      </c>
      <c r="U124" s="22">
        <v>0.77083333333333337</v>
      </c>
      <c r="V124" s="105">
        <v>1</v>
      </c>
    </row>
    <row r="125" spans="1:22" x14ac:dyDescent="0.3">
      <c r="A125" s="18" t="s">
        <v>1658</v>
      </c>
      <c r="B125" s="18">
        <v>46121</v>
      </c>
      <c r="C125" s="5" t="s">
        <v>1710</v>
      </c>
      <c r="D125" s="5" t="s">
        <v>104</v>
      </c>
      <c r="E125" s="5" t="s">
        <v>64</v>
      </c>
      <c r="F125" s="18" t="s">
        <v>1658</v>
      </c>
      <c r="G125" s="5" t="s">
        <v>33</v>
      </c>
      <c r="H125" s="5" t="s">
        <v>104</v>
      </c>
      <c r="I125" s="111"/>
      <c r="J125" s="111">
        <v>8270</v>
      </c>
      <c r="K125" s="111"/>
      <c r="L125" s="111">
        <v>14</v>
      </c>
      <c r="M125" s="5" t="s">
        <v>104</v>
      </c>
      <c r="N125" s="5" t="s">
        <v>64</v>
      </c>
      <c r="O125" s="19">
        <v>0.52430555555555558</v>
      </c>
      <c r="P125" s="22">
        <v>0.52430555555555558</v>
      </c>
      <c r="Q125" s="22">
        <v>0.625</v>
      </c>
      <c r="R125" s="22">
        <v>0.57638888888888884</v>
      </c>
      <c r="S125" s="22">
        <v>0.60416666666666663</v>
      </c>
      <c r="T125" s="22">
        <v>0.66666666666666663</v>
      </c>
      <c r="U125" s="22">
        <v>0.66666666666666663</v>
      </c>
      <c r="V125" s="105">
        <v>1</v>
      </c>
    </row>
    <row r="126" spans="1:22" x14ac:dyDescent="0.3">
      <c r="A126" s="18" t="s">
        <v>1659</v>
      </c>
      <c r="B126" s="18">
        <v>46121</v>
      </c>
      <c r="C126" s="5" t="s">
        <v>1710</v>
      </c>
      <c r="D126" s="5" t="s">
        <v>46</v>
      </c>
      <c r="E126" s="5" t="s">
        <v>165</v>
      </c>
      <c r="F126" s="18" t="s">
        <v>1659</v>
      </c>
      <c r="G126" s="20" t="s">
        <v>30</v>
      </c>
      <c r="H126" s="5" t="s">
        <v>46</v>
      </c>
      <c r="I126" s="111"/>
      <c r="J126" s="111">
        <v>230</v>
      </c>
      <c r="K126" s="111"/>
      <c r="L126" s="111">
        <v>1</v>
      </c>
      <c r="M126" s="5" t="s">
        <v>46</v>
      </c>
      <c r="N126" s="5" t="s">
        <v>165</v>
      </c>
      <c r="O126" s="22">
        <v>0.5</v>
      </c>
      <c r="P126" s="22">
        <v>0.70833333333333337</v>
      </c>
      <c r="Q126" s="22">
        <v>0.625</v>
      </c>
      <c r="R126" s="22">
        <v>0.75</v>
      </c>
      <c r="S126" s="22">
        <v>0.84722222222222221</v>
      </c>
      <c r="T126" s="22">
        <v>0.91666666666666663</v>
      </c>
      <c r="U126" s="22">
        <v>0.91666666666666663</v>
      </c>
      <c r="V126" s="105">
        <v>0.85</v>
      </c>
    </row>
    <row r="127" spans="1:22" x14ac:dyDescent="0.3">
      <c r="A127" s="18" t="s">
        <v>1661</v>
      </c>
      <c r="B127" s="18">
        <v>46122</v>
      </c>
      <c r="C127" s="5" t="s">
        <v>1710</v>
      </c>
      <c r="D127" s="21" t="s">
        <v>14</v>
      </c>
      <c r="E127" s="41" t="s">
        <v>115</v>
      </c>
      <c r="F127" s="18" t="s">
        <v>1661</v>
      </c>
      <c r="G127" s="20" t="s">
        <v>35</v>
      </c>
      <c r="H127" s="21" t="s">
        <v>14</v>
      </c>
      <c r="I127" s="111"/>
      <c r="J127" s="111">
        <v>5647</v>
      </c>
      <c r="K127" s="111"/>
      <c r="L127" s="111">
        <v>4</v>
      </c>
      <c r="M127" s="21" t="s">
        <v>14</v>
      </c>
      <c r="N127" s="41" t="s">
        <v>115</v>
      </c>
      <c r="O127" s="21">
        <v>0.29166666666666702</v>
      </c>
      <c r="P127" s="22">
        <v>0.29166666666666669</v>
      </c>
      <c r="Q127" s="22">
        <v>0.5</v>
      </c>
      <c r="R127" s="22">
        <v>0.2951388888888889</v>
      </c>
      <c r="S127" s="22">
        <v>0.33680555555555558</v>
      </c>
      <c r="T127" s="22">
        <v>0.33680555555555558</v>
      </c>
      <c r="U127" s="22">
        <v>0.33680555555555558</v>
      </c>
      <c r="V127" s="105">
        <v>1</v>
      </c>
    </row>
    <row r="128" spans="1:22" x14ac:dyDescent="0.3">
      <c r="A128" s="18" t="s">
        <v>1662</v>
      </c>
      <c r="B128" s="18">
        <v>46122</v>
      </c>
      <c r="C128" s="5" t="s">
        <v>1710</v>
      </c>
      <c r="D128" s="19" t="s">
        <v>14</v>
      </c>
      <c r="E128" s="48" t="s">
        <v>115</v>
      </c>
      <c r="F128" s="18" t="s">
        <v>1662</v>
      </c>
      <c r="G128" s="5" t="s">
        <v>6</v>
      </c>
      <c r="H128" s="19" t="s">
        <v>14</v>
      </c>
      <c r="I128" s="111"/>
      <c r="J128" s="111">
        <v>6456</v>
      </c>
      <c r="K128" s="111"/>
      <c r="L128" s="111">
        <v>8</v>
      </c>
      <c r="M128" s="19" t="s">
        <v>14</v>
      </c>
      <c r="N128" s="48" t="s">
        <v>115</v>
      </c>
      <c r="O128" s="19">
        <v>0.375</v>
      </c>
      <c r="P128" s="22">
        <v>0.625</v>
      </c>
      <c r="Q128" s="22">
        <v>0.625</v>
      </c>
      <c r="R128" s="22">
        <v>0.54513888888888884</v>
      </c>
      <c r="S128" s="22">
        <v>0.57638888888888884</v>
      </c>
      <c r="T128" s="22">
        <v>0.79166666666666663</v>
      </c>
      <c r="U128" s="22">
        <v>0.79166666666666663</v>
      </c>
      <c r="V128" s="105">
        <v>1</v>
      </c>
    </row>
    <row r="129" spans="1:22" x14ac:dyDescent="0.3">
      <c r="A129" s="18" t="s">
        <v>1662</v>
      </c>
      <c r="B129" s="18">
        <v>46122</v>
      </c>
      <c r="C129" s="5" t="s">
        <v>1710</v>
      </c>
      <c r="D129" s="19" t="s">
        <v>14</v>
      </c>
      <c r="E129" s="48" t="s">
        <v>115</v>
      </c>
      <c r="F129" s="18" t="s">
        <v>1662</v>
      </c>
      <c r="G129" s="20" t="s">
        <v>30</v>
      </c>
      <c r="H129" s="19" t="s">
        <v>14</v>
      </c>
      <c r="I129" s="111"/>
      <c r="J129" s="111">
        <v>1839.9</v>
      </c>
      <c r="K129" s="111"/>
      <c r="L129" s="111">
        <v>2</v>
      </c>
      <c r="M129" s="19" t="s">
        <v>14</v>
      </c>
      <c r="N129" s="48" t="s">
        <v>115</v>
      </c>
      <c r="O129" s="19">
        <v>0.375</v>
      </c>
      <c r="P129" s="22">
        <v>0.625</v>
      </c>
      <c r="Q129" s="22" t="s">
        <v>1678</v>
      </c>
      <c r="R129" s="22">
        <v>0.54166666666666663</v>
      </c>
      <c r="S129" s="22">
        <v>0.72916666666666663</v>
      </c>
      <c r="T129" s="22">
        <v>0.79166666666666663</v>
      </c>
      <c r="U129" s="22">
        <v>0.79166666666666663</v>
      </c>
      <c r="V129" s="105">
        <v>1</v>
      </c>
    </row>
    <row r="130" spans="1:22" x14ac:dyDescent="0.3">
      <c r="A130" s="18" t="s">
        <v>1663</v>
      </c>
      <c r="B130" s="18">
        <v>46122</v>
      </c>
      <c r="C130" s="5" t="s">
        <v>1710</v>
      </c>
      <c r="D130" s="19" t="s">
        <v>56</v>
      </c>
      <c r="E130" s="48" t="s">
        <v>81</v>
      </c>
      <c r="F130" s="18" t="s">
        <v>1663</v>
      </c>
      <c r="G130" s="5" t="s">
        <v>67</v>
      </c>
      <c r="H130" s="19" t="s">
        <v>56</v>
      </c>
      <c r="I130" s="111"/>
      <c r="J130" s="111">
        <v>3078</v>
      </c>
      <c r="K130" s="111"/>
      <c r="L130" s="111">
        <v>5</v>
      </c>
      <c r="M130" s="19" t="s">
        <v>56</v>
      </c>
      <c r="N130" s="48" t="s">
        <v>81</v>
      </c>
      <c r="O130" s="19">
        <v>0.625</v>
      </c>
      <c r="P130" s="22">
        <v>0.625</v>
      </c>
      <c r="Q130" s="128">
        <v>0.70833333333333337</v>
      </c>
      <c r="R130" s="22">
        <v>0.63888888888888884</v>
      </c>
      <c r="S130" s="22">
        <v>0.68055555555555558</v>
      </c>
      <c r="T130" s="22">
        <v>0.70833333333333337</v>
      </c>
      <c r="U130" s="22">
        <v>0.70833333333333337</v>
      </c>
      <c r="V130" s="105">
        <v>1</v>
      </c>
    </row>
    <row r="131" spans="1:22" x14ac:dyDescent="0.3">
      <c r="A131" s="18" t="s">
        <v>1664</v>
      </c>
      <c r="B131" s="18">
        <v>46122</v>
      </c>
      <c r="C131" s="5" t="s">
        <v>1710</v>
      </c>
      <c r="D131" s="241" t="s">
        <v>20</v>
      </c>
      <c r="E131" s="54" t="s">
        <v>21</v>
      </c>
      <c r="F131" s="18" t="s">
        <v>1664</v>
      </c>
      <c r="G131" s="51" t="s">
        <v>12</v>
      </c>
      <c r="H131" s="241" t="s">
        <v>20</v>
      </c>
      <c r="I131" s="111"/>
      <c r="J131" s="111">
        <v>10585.5</v>
      </c>
      <c r="K131" s="111"/>
      <c r="L131" s="111">
        <v>24</v>
      </c>
      <c r="M131" s="241" t="s">
        <v>20</v>
      </c>
      <c r="N131" s="54" t="s">
        <v>21</v>
      </c>
      <c r="O131" s="241">
        <v>0.33333333333333331</v>
      </c>
      <c r="P131" s="22">
        <v>0.38541666666666669</v>
      </c>
      <c r="Q131" s="22">
        <v>0.5</v>
      </c>
      <c r="R131" s="22">
        <v>0.5</v>
      </c>
      <c r="S131" s="22">
        <v>0.6875</v>
      </c>
      <c r="T131" s="22">
        <v>0.85416666666666663</v>
      </c>
      <c r="U131" s="22">
        <v>0.85416666666666663</v>
      </c>
      <c r="V131" s="105">
        <v>1</v>
      </c>
    </row>
    <row r="132" spans="1:22" x14ac:dyDescent="0.3">
      <c r="A132" s="18" t="s">
        <v>1664</v>
      </c>
      <c r="B132" s="18">
        <v>46122</v>
      </c>
      <c r="C132" s="5" t="s">
        <v>1710</v>
      </c>
      <c r="D132" s="42" t="s">
        <v>20</v>
      </c>
      <c r="E132" s="41" t="s">
        <v>21</v>
      </c>
      <c r="F132" s="18" t="s">
        <v>1664</v>
      </c>
      <c r="G132" s="41" t="s">
        <v>51</v>
      </c>
      <c r="H132" s="42" t="s">
        <v>20</v>
      </c>
      <c r="I132" s="111"/>
      <c r="J132" s="111">
        <v>441.1</v>
      </c>
      <c r="K132" s="111"/>
      <c r="L132" s="111">
        <v>1</v>
      </c>
      <c r="M132" s="42" t="s">
        <v>20</v>
      </c>
      <c r="N132" s="41" t="s">
        <v>21</v>
      </c>
      <c r="O132" s="42">
        <v>0.33333333333333331</v>
      </c>
      <c r="P132" s="22">
        <v>0.38541666666666669</v>
      </c>
      <c r="Q132" s="22">
        <v>0.625</v>
      </c>
      <c r="R132" s="22">
        <v>0.48958333333333331</v>
      </c>
      <c r="S132" s="22">
        <v>0.51041666666666663</v>
      </c>
      <c r="T132" s="22">
        <v>0.85416666666666663</v>
      </c>
      <c r="U132" s="22">
        <v>0.85416666666666663</v>
      </c>
      <c r="V132" s="105">
        <v>1</v>
      </c>
    </row>
    <row r="133" spans="1:22" x14ac:dyDescent="0.3">
      <c r="A133" s="18" t="s">
        <v>1665</v>
      </c>
      <c r="B133" s="18">
        <v>46122</v>
      </c>
      <c r="C133" s="5" t="s">
        <v>1710</v>
      </c>
      <c r="D133" s="191" t="s">
        <v>104</v>
      </c>
      <c r="E133" s="54" t="s">
        <v>24</v>
      </c>
      <c r="F133" s="18" t="s">
        <v>1665</v>
      </c>
      <c r="G133" s="20" t="s">
        <v>238</v>
      </c>
      <c r="H133" s="191" t="s">
        <v>104</v>
      </c>
      <c r="I133" s="111"/>
      <c r="J133" s="111">
        <v>6500</v>
      </c>
      <c r="K133" s="111"/>
      <c r="L133" s="111">
        <v>10</v>
      </c>
      <c r="M133" s="191" t="s">
        <v>104</v>
      </c>
      <c r="N133" s="54" t="s">
        <v>24</v>
      </c>
      <c r="O133" s="191">
        <v>0.29166666666666669</v>
      </c>
      <c r="P133" s="22">
        <v>0.29166666666666669</v>
      </c>
      <c r="Q133" s="22">
        <v>0.625</v>
      </c>
      <c r="R133" s="22">
        <v>0.41666666666666669</v>
      </c>
      <c r="S133" s="22">
        <v>0.45833333333333331</v>
      </c>
      <c r="T133" s="22">
        <v>0.66666666666666663</v>
      </c>
      <c r="U133" s="22">
        <v>0.66666666666666663</v>
      </c>
      <c r="V133" s="105">
        <v>1</v>
      </c>
    </row>
    <row r="134" spans="1:22" x14ac:dyDescent="0.3">
      <c r="A134" s="18" t="s">
        <v>1665</v>
      </c>
      <c r="B134" s="18">
        <v>46122</v>
      </c>
      <c r="C134" s="5" t="s">
        <v>1710</v>
      </c>
      <c r="D134" s="19" t="s">
        <v>104</v>
      </c>
      <c r="E134" s="48" t="s">
        <v>24</v>
      </c>
      <c r="F134" s="18" t="s">
        <v>1665</v>
      </c>
      <c r="G134" s="5" t="s">
        <v>11</v>
      </c>
      <c r="H134" s="19" t="s">
        <v>104</v>
      </c>
      <c r="I134" s="111"/>
      <c r="J134" s="111">
        <v>2300</v>
      </c>
      <c r="K134" s="111"/>
      <c r="L134" s="111">
        <v>3</v>
      </c>
      <c r="M134" s="19" t="s">
        <v>104</v>
      </c>
      <c r="N134" s="48" t="s">
        <v>24</v>
      </c>
      <c r="O134" s="19">
        <v>0.29166666666666702</v>
      </c>
      <c r="P134" s="22">
        <v>0.29166666666666669</v>
      </c>
      <c r="Q134" s="22">
        <v>0.625</v>
      </c>
      <c r="R134" s="22">
        <v>0.46527777777777779</v>
      </c>
      <c r="S134" s="22">
        <v>0.5</v>
      </c>
      <c r="T134" s="22">
        <v>0.66666666666666663</v>
      </c>
      <c r="U134" s="22">
        <v>0.66666666666666663</v>
      </c>
      <c r="V134" s="105">
        <v>1</v>
      </c>
    </row>
    <row r="135" spans="1:22" x14ac:dyDescent="0.3">
      <c r="A135" s="18" t="s">
        <v>1666</v>
      </c>
      <c r="B135" s="18">
        <v>46122</v>
      </c>
      <c r="C135" s="5" t="s">
        <v>1710</v>
      </c>
      <c r="D135" s="19" t="s">
        <v>28</v>
      </c>
      <c r="E135" s="48" t="s">
        <v>42</v>
      </c>
      <c r="F135" s="18" t="s">
        <v>1666</v>
      </c>
      <c r="G135" s="5" t="s">
        <v>9</v>
      </c>
      <c r="H135" s="19" t="s">
        <v>28</v>
      </c>
      <c r="I135" s="111"/>
      <c r="J135" s="111">
        <v>9000</v>
      </c>
      <c r="K135" s="111"/>
      <c r="L135" s="111">
        <v>14</v>
      </c>
      <c r="M135" s="19" t="s">
        <v>28</v>
      </c>
      <c r="N135" s="48" t="s">
        <v>42</v>
      </c>
      <c r="O135" s="19">
        <v>0.29166666666666702</v>
      </c>
      <c r="P135" s="22">
        <v>0.3125</v>
      </c>
      <c r="Q135" s="22">
        <v>0.625</v>
      </c>
      <c r="R135" s="22">
        <v>0.41666666666666669</v>
      </c>
      <c r="S135" s="22">
        <v>0.47916666666666669</v>
      </c>
      <c r="T135" s="22">
        <v>0.59722222222222221</v>
      </c>
      <c r="U135" s="22">
        <v>0.59722222222222221</v>
      </c>
      <c r="V135" s="105">
        <v>1</v>
      </c>
    </row>
    <row r="136" spans="1:22" x14ac:dyDescent="0.3">
      <c r="A136" s="18" t="s">
        <v>1667</v>
      </c>
      <c r="B136" s="18">
        <v>46122</v>
      </c>
      <c r="C136" s="5" t="s">
        <v>1710</v>
      </c>
      <c r="D136" s="19" t="s">
        <v>28</v>
      </c>
      <c r="E136" s="48" t="s">
        <v>42</v>
      </c>
      <c r="F136" s="18" t="s">
        <v>1667</v>
      </c>
      <c r="G136" s="5" t="s">
        <v>36</v>
      </c>
      <c r="H136" s="19" t="s">
        <v>28</v>
      </c>
      <c r="I136" s="111"/>
      <c r="J136" s="111">
        <v>2589</v>
      </c>
      <c r="K136" s="111"/>
      <c r="L136" s="111">
        <v>14</v>
      </c>
      <c r="M136" s="19" t="s">
        <v>28</v>
      </c>
      <c r="N136" s="48" t="s">
        <v>42</v>
      </c>
      <c r="O136" s="19">
        <v>0.58333333333333337</v>
      </c>
      <c r="P136" s="22">
        <v>0.625</v>
      </c>
      <c r="Q136" s="22">
        <v>0.75</v>
      </c>
      <c r="R136" s="22">
        <v>0.70833333333333337</v>
      </c>
      <c r="S136" s="22">
        <v>0.75</v>
      </c>
      <c r="T136" s="22">
        <v>0.83333333333333337</v>
      </c>
      <c r="U136" s="22">
        <v>0.83333333333333337</v>
      </c>
      <c r="V136" s="105">
        <v>1</v>
      </c>
    </row>
    <row r="137" spans="1:22" x14ac:dyDescent="0.3">
      <c r="A137" s="18" t="s">
        <v>1668</v>
      </c>
      <c r="B137" s="18">
        <v>46122</v>
      </c>
      <c r="C137" s="5" t="s">
        <v>1710</v>
      </c>
      <c r="D137" s="19" t="s">
        <v>46</v>
      </c>
      <c r="E137" s="48" t="s">
        <v>165</v>
      </c>
      <c r="F137" s="18" t="s">
        <v>1668</v>
      </c>
      <c r="G137" s="5" t="s">
        <v>1660</v>
      </c>
      <c r="H137" s="19" t="s">
        <v>46</v>
      </c>
      <c r="I137" s="111"/>
      <c r="J137" s="111">
        <v>500</v>
      </c>
      <c r="K137" s="111"/>
      <c r="L137" s="111">
        <v>2</v>
      </c>
      <c r="M137" s="19" t="s">
        <v>46</v>
      </c>
      <c r="N137" s="48" t="s">
        <v>165</v>
      </c>
      <c r="O137" s="19">
        <v>0.45833333333333298</v>
      </c>
      <c r="P137" s="22">
        <v>0.44097222222222221</v>
      </c>
      <c r="Q137" s="22">
        <v>0.625</v>
      </c>
      <c r="R137" s="22">
        <v>0.92013888888888884</v>
      </c>
      <c r="S137" s="22">
        <v>0.9375</v>
      </c>
      <c r="T137" s="22">
        <v>0.99305555555555558</v>
      </c>
      <c r="U137" s="22">
        <v>0.99305555555555558</v>
      </c>
      <c r="V137" s="105">
        <v>0.64583333333333348</v>
      </c>
    </row>
    <row r="138" spans="1:22" x14ac:dyDescent="0.3">
      <c r="A138" s="18" t="s">
        <v>1669</v>
      </c>
      <c r="B138" s="18">
        <v>46122</v>
      </c>
      <c r="C138" s="5" t="s">
        <v>1710</v>
      </c>
      <c r="D138" s="19" t="s">
        <v>56</v>
      </c>
      <c r="E138" s="48" t="s">
        <v>81</v>
      </c>
      <c r="F138" s="18" t="s">
        <v>1669</v>
      </c>
      <c r="G138" s="20" t="s">
        <v>16</v>
      </c>
      <c r="H138" s="19" t="s">
        <v>56</v>
      </c>
      <c r="I138" s="111"/>
      <c r="J138" s="111"/>
      <c r="K138" s="111"/>
      <c r="L138" s="111">
        <v>6</v>
      </c>
      <c r="M138" s="19" t="s">
        <v>56</v>
      </c>
      <c r="N138" s="48" t="s">
        <v>81</v>
      </c>
      <c r="O138" s="19">
        <v>0.41666666666666702</v>
      </c>
      <c r="P138" s="22">
        <v>0.70833333333333337</v>
      </c>
      <c r="Q138" s="22">
        <v>0.625</v>
      </c>
      <c r="R138" s="22">
        <v>0.75902777777777775</v>
      </c>
      <c r="S138" s="22">
        <v>0.78125</v>
      </c>
      <c r="T138" s="22">
        <v>0.8125</v>
      </c>
      <c r="U138" s="22">
        <v>0.8125</v>
      </c>
      <c r="V138" s="105">
        <v>0.83916666666666673</v>
      </c>
    </row>
    <row r="139" spans="1:22" x14ac:dyDescent="0.3">
      <c r="A139" s="18" t="s">
        <v>1670</v>
      </c>
      <c r="B139" s="18">
        <v>46122</v>
      </c>
      <c r="C139" s="5" t="s">
        <v>1710</v>
      </c>
      <c r="D139" s="5" t="s">
        <v>14</v>
      </c>
      <c r="E139" s="5" t="s">
        <v>115</v>
      </c>
      <c r="F139" s="18" t="s">
        <v>1670</v>
      </c>
      <c r="G139" s="5" t="s">
        <v>67</v>
      </c>
      <c r="H139" s="5" t="s">
        <v>14</v>
      </c>
      <c r="I139" s="111"/>
      <c r="J139" s="111">
        <v>11641</v>
      </c>
      <c r="K139" s="111"/>
      <c r="L139" s="111">
        <v>10</v>
      </c>
      <c r="M139" s="5" t="s">
        <v>14</v>
      </c>
      <c r="N139" s="5" t="s">
        <v>115</v>
      </c>
      <c r="O139" s="22">
        <v>0.45833333333333331</v>
      </c>
      <c r="P139" s="22">
        <v>0.625</v>
      </c>
      <c r="Q139" s="128">
        <v>0.70833333333333337</v>
      </c>
      <c r="R139" s="22">
        <v>0.68055555555555558</v>
      </c>
      <c r="S139" s="22">
        <v>0.70833333333333337</v>
      </c>
      <c r="T139" s="22">
        <v>0.72916666666666663</v>
      </c>
      <c r="U139" s="22">
        <v>0.72916666666666663</v>
      </c>
      <c r="V139" s="105">
        <v>1</v>
      </c>
    </row>
    <row r="140" spans="1:22" x14ac:dyDescent="0.3">
      <c r="A140" s="18" t="s">
        <v>1672</v>
      </c>
      <c r="B140" s="18">
        <v>46123</v>
      </c>
      <c r="C140" s="5" t="s">
        <v>1710</v>
      </c>
      <c r="D140" s="19" t="s">
        <v>20</v>
      </c>
      <c r="E140" s="48" t="s">
        <v>21</v>
      </c>
      <c r="F140" s="18" t="s">
        <v>1672</v>
      </c>
      <c r="G140" s="5" t="s">
        <v>6</v>
      </c>
      <c r="H140" s="19" t="s">
        <v>20</v>
      </c>
      <c r="I140" s="111"/>
      <c r="J140" s="111"/>
      <c r="K140" s="111"/>
      <c r="L140" s="111">
        <v>14</v>
      </c>
      <c r="M140" s="19" t="s">
        <v>20</v>
      </c>
      <c r="N140" s="48" t="s">
        <v>21</v>
      </c>
      <c r="O140" s="19">
        <v>0.41666666666666669</v>
      </c>
      <c r="P140" s="5"/>
      <c r="Q140" s="5"/>
      <c r="R140" s="5"/>
      <c r="S140" s="5"/>
      <c r="T140" s="5"/>
      <c r="U140" s="5"/>
      <c r="V140" s="105">
        <v>1</v>
      </c>
    </row>
    <row r="141" spans="1:22" x14ac:dyDescent="0.3">
      <c r="A141" s="18" t="s">
        <v>1672</v>
      </c>
      <c r="B141" s="18">
        <v>46123</v>
      </c>
      <c r="C141" s="5" t="s">
        <v>1710</v>
      </c>
      <c r="D141" s="19" t="s">
        <v>20</v>
      </c>
      <c r="E141" s="48" t="s">
        <v>21</v>
      </c>
      <c r="F141" s="18" t="s">
        <v>1672</v>
      </c>
      <c r="G141" s="54" t="s">
        <v>9</v>
      </c>
      <c r="H141" s="19" t="s">
        <v>20</v>
      </c>
      <c r="I141" s="111"/>
      <c r="J141" s="111"/>
      <c r="K141" s="111"/>
      <c r="L141" s="111">
        <v>10</v>
      </c>
      <c r="M141" s="19" t="s">
        <v>20</v>
      </c>
      <c r="N141" s="48" t="s">
        <v>21</v>
      </c>
      <c r="O141" s="19">
        <v>0.41666666666666669</v>
      </c>
      <c r="P141" s="5"/>
      <c r="Q141" s="5"/>
      <c r="R141" s="5"/>
      <c r="S141" s="5"/>
      <c r="T141" s="5"/>
      <c r="U141" s="5"/>
      <c r="V141" s="105">
        <v>1</v>
      </c>
    </row>
    <row r="142" spans="1:22" x14ac:dyDescent="0.3">
      <c r="A142" s="18" t="s">
        <v>1673</v>
      </c>
      <c r="B142" s="18">
        <v>46123</v>
      </c>
      <c r="C142" s="5" t="s">
        <v>1710</v>
      </c>
      <c r="D142" s="191" t="s">
        <v>28</v>
      </c>
      <c r="E142" s="54" t="s">
        <v>165</v>
      </c>
      <c r="F142" s="18" t="s">
        <v>1673</v>
      </c>
      <c r="G142" s="54" t="s">
        <v>35</v>
      </c>
      <c r="H142" s="191" t="s">
        <v>28</v>
      </c>
      <c r="I142" s="111"/>
      <c r="J142" s="111"/>
      <c r="K142" s="111"/>
      <c r="L142" s="111">
        <v>14</v>
      </c>
      <c r="M142" s="191" t="s">
        <v>28</v>
      </c>
      <c r="N142" s="54" t="s">
        <v>165</v>
      </c>
      <c r="O142" s="191">
        <v>0.33333333333333331</v>
      </c>
      <c r="P142" s="5"/>
      <c r="Q142" s="5"/>
      <c r="R142" s="5"/>
      <c r="S142" s="5"/>
      <c r="T142" s="5"/>
      <c r="U142" s="5"/>
      <c r="V142" s="105">
        <v>1</v>
      </c>
    </row>
    <row r="143" spans="1:22" x14ac:dyDescent="0.3">
      <c r="A143" s="18" t="s">
        <v>1674</v>
      </c>
      <c r="B143" s="18">
        <v>46123</v>
      </c>
      <c r="C143" s="5" t="s">
        <v>1710</v>
      </c>
      <c r="D143" s="191" t="s">
        <v>14</v>
      </c>
      <c r="E143" s="54" t="s">
        <v>115</v>
      </c>
      <c r="F143" s="18" t="s">
        <v>1674</v>
      </c>
      <c r="G143" s="5" t="s">
        <v>36</v>
      </c>
      <c r="H143" s="191" t="s">
        <v>14</v>
      </c>
      <c r="I143" s="111"/>
      <c r="J143" s="111"/>
      <c r="K143" s="111"/>
      <c r="L143" s="111">
        <v>15</v>
      </c>
      <c r="M143" s="191" t="s">
        <v>14</v>
      </c>
      <c r="N143" s="54" t="s">
        <v>115</v>
      </c>
      <c r="O143" s="191">
        <v>0.41666666666666702</v>
      </c>
      <c r="P143" s="5"/>
      <c r="Q143" s="5"/>
      <c r="R143" s="5"/>
      <c r="S143" s="5"/>
      <c r="T143" s="5"/>
      <c r="U143" s="5"/>
      <c r="V143" s="105">
        <v>1</v>
      </c>
    </row>
    <row r="144" spans="1:22" x14ac:dyDescent="0.3">
      <c r="A144" s="18" t="s">
        <v>1675</v>
      </c>
      <c r="B144" s="18">
        <v>46123</v>
      </c>
      <c r="C144" s="5" t="s">
        <v>1710</v>
      </c>
      <c r="D144" s="165" t="s">
        <v>104</v>
      </c>
      <c r="E144" s="165" t="s">
        <v>24</v>
      </c>
      <c r="F144" s="18" t="s">
        <v>1675</v>
      </c>
      <c r="G144" s="20" t="s">
        <v>238</v>
      </c>
      <c r="H144" s="165" t="s">
        <v>104</v>
      </c>
      <c r="I144" s="111"/>
      <c r="J144" s="111"/>
      <c r="K144" s="111"/>
      <c r="L144" s="111">
        <v>10</v>
      </c>
      <c r="M144" s="165" t="s">
        <v>104</v>
      </c>
      <c r="N144" s="165" t="s">
        <v>24</v>
      </c>
      <c r="O144" s="190">
        <v>0.25</v>
      </c>
      <c r="P144" s="5"/>
      <c r="Q144" s="5"/>
      <c r="R144" s="5"/>
      <c r="S144" s="5"/>
      <c r="T144" s="5"/>
      <c r="U144" s="5"/>
      <c r="V144" s="105">
        <v>1</v>
      </c>
    </row>
    <row r="145" spans="1:22" x14ac:dyDescent="0.3">
      <c r="A145" s="18" t="s">
        <v>1679</v>
      </c>
      <c r="B145" s="18">
        <v>46125</v>
      </c>
      <c r="C145" s="5" t="s">
        <v>1710</v>
      </c>
      <c r="D145" s="19" t="s">
        <v>46</v>
      </c>
      <c r="E145" s="48" t="s">
        <v>165</v>
      </c>
      <c r="F145" s="18" t="s">
        <v>1679</v>
      </c>
      <c r="G145" s="5" t="s">
        <v>35</v>
      </c>
      <c r="H145" s="19" t="s">
        <v>46</v>
      </c>
      <c r="I145" s="111"/>
      <c r="J145" s="111">
        <v>4500</v>
      </c>
      <c r="K145" s="111"/>
      <c r="L145" s="111">
        <v>4</v>
      </c>
      <c r="M145" s="19" t="s">
        <v>46</v>
      </c>
      <c r="N145" s="48" t="s">
        <v>165</v>
      </c>
      <c r="O145" s="19">
        <v>0.33333333333333298</v>
      </c>
      <c r="P145" s="22">
        <v>0.33333333333333331</v>
      </c>
      <c r="Q145" s="22">
        <v>0.5</v>
      </c>
      <c r="R145" s="22">
        <v>0.33680555555555558</v>
      </c>
      <c r="S145" s="22">
        <v>0.33680555555555558</v>
      </c>
      <c r="T145" s="22">
        <v>0.34027777777777779</v>
      </c>
      <c r="U145" s="22">
        <v>0.34027777777777779</v>
      </c>
      <c r="V145" s="105">
        <v>1</v>
      </c>
    </row>
    <row r="146" spans="1:22" x14ac:dyDescent="0.3">
      <c r="A146" s="18" t="s">
        <v>1680</v>
      </c>
      <c r="B146" s="18">
        <v>46125</v>
      </c>
      <c r="C146" s="5" t="s">
        <v>1710</v>
      </c>
      <c r="D146" s="19" t="s">
        <v>1625</v>
      </c>
      <c r="E146" s="48" t="s">
        <v>15</v>
      </c>
      <c r="F146" s="18" t="s">
        <v>1680</v>
      </c>
      <c r="G146" s="20" t="s">
        <v>30</v>
      </c>
      <c r="H146" s="19" t="s">
        <v>1625</v>
      </c>
      <c r="I146" s="111"/>
      <c r="J146" s="111">
        <v>639.9</v>
      </c>
      <c r="K146" s="111"/>
      <c r="L146" s="111">
        <v>4</v>
      </c>
      <c r="M146" s="19" t="s">
        <v>1625</v>
      </c>
      <c r="N146" s="48" t="s">
        <v>15</v>
      </c>
      <c r="O146" s="19">
        <v>0.29375000000000001</v>
      </c>
      <c r="P146" s="22">
        <v>0.375</v>
      </c>
      <c r="Q146" s="22">
        <v>0.5</v>
      </c>
      <c r="R146" s="22">
        <v>0.47916666666666669</v>
      </c>
      <c r="S146" s="22">
        <v>0.4861111111111111</v>
      </c>
      <c r="T146" s="22">
        <v>0.59027777777777779</v>
      </c>
      <c r="U146" s="22">
        <v>0.59027777777777779</v>
      </c>
      <c r="V146" s="105">
        <v>1</v>
      </c>
    </row>
    <row r="147" spans="1:22" x14ac:dyDescent="0.3">
      <c r="A147" s="18" t="s">
        <v>1680</v>
      </c>
      <c r="B147" s="18">
        <v>46125</v>
      </c>
      <c r="C147" s="5" t="s">
        <v>1710</v>
      </c>
      <c r="D147" s="19" t="s">
        <v>14</v>
      </c>
      <c r="E147" s="48" t="s">
        <v>15</v>
      </c>
      <c r="F147" s="18" t="s">
        <v>1680</v>
      </c>
      <c r="G147" s="5" t="s">
        <v>9</v>
      </c>
      <c r="H147" s="19" t="s">
        <v>14</v>
      </c>
      <c r="I147" s="111"/>
      <c r="J147" s="111">
        <v>1149</v>
      </c>
      <c r="K147" s="111"/>
      <c r="L147" s="111">
        <v>5</v>
      </c>
      <c r="M147" s="19" t="s">
        <v>14</v>
      </c>
      <c r="N147" s="48" t="s">
        <v>15</v>
      </c>
      <c r="O147" s="19">
        <v>0.3125</v>
      </c>
      <c r="P147" s="22">
        <v>0.375</v>
      </c>
      <c r="Q147" s="22">
        <v>0.5</v>
      </c>
      <c r="R147" s="22">
        <v>0.48958333333333331</v>
      </c>
      <c r="S147" s="22">
        <v>0.53125</v>
      </c>
      <c r="T147" s="22">
        <v>0.59027777777777779</v>
      </c>
      <c r="U147" s="22">
        <v>0.59027777777777779</v>
      </c>
      <c r="V147" s="105">
        <v>1</v>
      </c>
    </row>
    <row r="148" spans="1:22" x14ac:dyDescent="0.3">
      <c r="A148" s="18" t="s">
        <v>1681</v>
      </c>
      <c r="B148" s="18">
        <v>46125</v>
      </c>
      <c r="C148" s="5" t="s">
        <v>1710</v>
      </c>
      <c r="D148" s="19" t="s">
        <v>14</v>
      </c>
      <c r="E148" s="48" t="s">
        <v>15</v>
      </c>
      <c r="F148" s="18" t="s">
        <v>1681</v>
      </c>
      <c r="G148" s="5" t="s">
        <v>16</v>
      </c>
      <c r="H148" s="19" t="s">
        <v>14</v>
      </c>
      <c r="I148" s="111"/>
      <c r="J148" s="111">
        <v>23000</v>
      </c>
      <c r="K148" s="111"/>
      <c r="L148" s="111">
        <v>14</v>
      </c>
      <c r="M148" s="19" t="s">
        <v>14</v>
      </c>
      <c r="N148" s="48" t="s">
        <v>15</v>
      </c>
      <c r="O148" s="19">
        <v>0.625</v>
      </c>
      <c r="P148" s="5"/>
      <c r="Q148" s="5"/>
      <c r="R148" s="5"/>
      <c r="S148" s="5"/>
      <c r="T148" s="5"/>
      <c r="U148" s="5"/>
      <c r="V148" s="105">
        <v>1</v>
      </c>
    </row>
    <row r="149" spans="1:22" x14ac:dyDescent="0.3">
      <c r="A149" s="18" t="s">
        <v>1682</v>
      </c>
      <c r="B149" s="18">
        <v>46125</v>
      </c>
      <c r="C149" s="5" t="s">
        <v>1710</v>
      </c>
      <c r="D149" s="19" t="s">
        <v>104</v>
      </c>
      <c r="E149" s="48" t="s">
        <v>24</v>
      </c>
      <c r="F149" s="18" t="s">
        <v>1682</v>
      </c>
      <c r="G149" s="5" t="s">
        <v>169</v>
      </c>
      <c r="H149" s="19" t="s">
        <v>104</v>
      </c>
      <c r="I149" s="111"/>
      <c r="J149" s="111">
        <v>4500</v>
      </c>
      <c r="K149" s="111"/>
      <c r="L149" s="111">
        <v>6</v>
      </c>
      <c r="M149" s="19" t="s">
        <v>104</v>
      </c>
      <c r="N149" s="48" t="s">
        <v>24</v>
      </c>
      <c r="O149" s="19">
        <v>0.29166666666666669</v>
      </c>
      <c r="P149" s="22">
        <v>0.3125</v>
      </c>
      <c r="Q149" s="22">
        <v>0.625</v>
      </c>
      <c r="R149" s="22">
        <v>0.34027777777777779</v>
      </c>
      <c r="S149" s="22">
        <v>0.375</v>
      </c>
      <c r="T149" s="22">
        <v>0.41666666666666669</v>
      </c>
      <c r="U149" s="22">
        <v>0.41666666666666669</v>
      </c>
      <c r="V149" s="105">
        <v>1</v>
      </c>
    </row>
    <row r="150" spans="1:22" x14ac:dyDescent="0.3">
      <c r="A150" s="18" t="s">
        <v>1683</v>
      </c>
      <c r="B150" s="18">
        <v>46125</v>
      </c>
      <c r="C150" s="5" t="s">
        <v>1710</v>
      </c>
      <c r="D150" s="19" t="s">
        <v>20</v>
      </c>
      <c r="E150" s="41" t="s">
        <v>21</v>
      </c>
      <c r="F150" s="18" t="s">
        <v>1683</v>
      </c>
      <c r="G150" s="20" t="s">
        <v>18</v>
      </c>
      <c r="H150" s="19" t="s">
        <v>20</v>
      </c>
      <c r="I150" s="111"/>
      <c r="J150" s="111">
        <v>22303</v>
      </c>
      <c r="K150" s="111"/>
      <c r="L150" s="111">
        <v>26</v>
      </c>
      <c r="M150" s="19" t="s">
        <v>20</v>
      </c>
      <c r="N150" s="41" t="s">
        <v>21</v>
      </c>
      <c r="O150" s="19">
        <v>0.16666666666666666</v>
      </c>
      <c r="P150" s="22">
        <v>0.22569444444444445</v>
      </c>
      <c r="Q150" s="22">
        <v>0.625</v>
      </c>
      <c r="R150" s="22">
        <v>0.39583333333333331</v>
      </c>
      <c r="S150" s="22">
        <v>0.47916666666666669</v>
      </c>
      <c r="T150" s="22">
        <v>0.60416666666666663</v>
      </c>
      <c r="U150" s="22">
        <v>0.60416666666666663</v>
      </c>
      <c r="V150" s="105">
        <v>1</v>
      </c>
    </row>
    <row r="151" spans="1:22" x14ac:dyDescent="0.3">
      <c r="A151" s="18" t="s">
        <v>1683</v>
      </c>
      <c r="B151" s="18">
        <v>46125</v>
      </c>
      <c r="C151" s="5" t="s">
        <v>1710</v>
      </c>
      <c r="D151" s="19" t="s">
        <v>20</v>
      </c>
      <c r="E151" s="41" t="s">
        <v>21</v>
      </c>
      <c r="F151" s="18" t="s">
        <v>1683</v>
      </c>
      <c r="G151" s="20" t="s">
        <v>238</v>
      </c>
      <c r="H151" s="19" t="s">
        <v>20</v>
      </c>
      <c r="I151" s="111"/>
      <c r="J151" s="111">
        <v>300</v>
      </c>
      <c r="K151" s="111"/>
      <c r="L151" s="111">
        <v>1</v>
      </c>
      <c r="M151" s="19" t="s">
        <v>20</v>
      </c>
      <c r="N151" s="41" t="s">
        <v>21</v>
      </c>
      <c r="O151" s="19">
        <v>0.16666666666666666</v>
      </c>
      <c r="P151" s="22">
        <v>0.22569444444444445</v>
      </c>
      <c r="Q151" s="22">
        <v>0.625</v>
      </c>
      <c r="R151" s="22">
        <v>0.39583333333333331</v>
      </c>
      <c r="S151" s="22">
        <v>0.47916666666666669</v>
      </c>
      <c r="T151" s="22">
        <v>0.60416666666666663</v>
      </c>
      <c r="U151" s="22">
        <v>0.60416666666666663</v>
      </c>
      <c r="V151" s="105">
        <v>1</v>
      </c>
    </row>
    <row r="152" spans="1:22" x14ac:dyDescent="0.3">
      <c r="A152" s="18" t="s">
        <v>1684</v>
      </c>
      <c r="B152" s="18">
        <v>46125</v>
      </c>
      <c r="C152" s="5" t="s">
        <v>1710</v>
      </c>
      <c r="D152" s="19" t="s">
        <v>104</v>
      </c>
      <c r="E152" s="48" t="s">
        <v>24</v>
      </c>
      <c r="F152" s="18" t="s">
        <v>1684</v>
      </c>
      <c r="G152" s="5" t="s">
        <v>17</v>
      </c>
      <c r="H152" s="19" t="s">
        <v>104</v>
      </c>
      <c r="I152" s="111"/>
      <c r="J152" s="111">
        <v>6690</v>
      </c>
      <c r="K152" s="111"/>
      <c r="L152" s="111">
        <v>9</v>
      </c>
      <c r="M152" s="19" t="s">
        <v>104</v>
      </c>
      <c r="N152" s="48" t="s">
        <v>24</v>
      </c>
      <c r="O152" s="19">
        <v>0.5</v>
      </c>
      <c r="P152" s="22">
        <v>0.53819444444444442</v>
      </c>
      <c r="Q152" s="22">
        <v>0.625</v>
      </c>
      <c r="R152" s="22">
        <v>0.625</v>
      </c>
      <c r="S152" s="22">
        <v>0.66666666666666663</v>
      </c>
      <c r="T152" s="22">
        <v>0.75</v>
      </c>
      <c r="U152" s="22">
        <v>0.75</v>
      </c>
      <c r="V152" s="105">
        <v>1</v>
      </c>
    </row>
    <row r="153" spans="1:22" x14ac:dyDescent="0.3">
      <c r="A153" s="18" t="s">
        <v>1684</v>
      </c>
      <c r="B153" s="18">
        <v>46125</v>
      </c>
      <c r="C153" s="5" t="s">
        <v>1710</v>
      </c>
      <c r="D153" s="19" t="s">
        <v>104</v>
      </c>
      <c r="E153" s="48" t="s">
        <v>24</v>
      </c>
      <c r="F153" s="18" t="s">
        <v>1684</v>
      </c>
      <c r="G153" s="5" t="s">
        <v>25</v>
      </c>
      <c r="H153" s="19" t="s">
        <v>104</v>
      </c>
      <c r="I153" s="111"/>
      <c r="J153" s="111">
        <v>936</v>
      </c>
      <c r="K153" s="111"/>
      <c r="L153" s="111">
        <v>6</v>
      </c>
      <c r="M153" s="19" t="s">
        <v>104</v>
      </c>
      <c r="N153" s="48" t="s">
        <v>24</v>
      </c>
      <c r="O153" s="19">
        <v>0.5</v>
      </c>
      <c r="P153" s="22">
        <v>0.53819444444444442</v>
      </c>
      <c r="Q153" s="108">
        <v>0.625</v>
      </c>
      <c r="R153" s="22">
        <v>0.58680555555555558</v>
      </c>
      <c r="S153" s="22">
        <v>0.625</v>
      </c>
      <c r="T153" s="22">
        <v>0.75</v>
      </c>
      <c r="U153" s="22">
        <v>0.75</v>
      </c>
      <c r="V153" s="105">
        <v>1</v>
      </c>
    </row>
    <row r="154" spans="1:22" x14ac:dyDescent="0.3">
      <c r="A154" s="18" t="s">
        <v>1685</v>
      </c>
      <c r="B154" s="18">
        <v>46125</v>
      </c>
      <c r="C154" s="5" t="s">
        <v>1710</v>
      </c>
      <c r="D154" s="19" t="s">
        <v>56</v>
      </c>
      <c r="E154" s="48" t="s">
        <v>81</v>
      </c>
      <c r="F154" s="18" t="s">
        <v>1685</v>
      </c>
      <c r="G154" s="5" t="s">
        <v>6</v>
      </c>
      <c r="H154" s="19" t="s">
        <v>56</v>
      </c>
      <c r="I154" s="111"/>
      <c r="J154" s="111">
        <v>7100</v>
      </c>
      <c r="K154" s="111"/>
      <c r="L154" s="111">
        <v>12</v>
      </c>
      <c r="M154" s="19" t="s">
        <v>56</v>
      </c>
      <c r="N154" s="48" t="s">
        <v>81</v>
      </c>
      <c r="O154" s="19">
        <v>0.29166666666666702</v>
      </c>
      <c r="P154" s="5"/>
      <c r="Q154" s="5"/>
      <c r="R154" s="5"/>
      <c r="S154" s="5"/>
      <c r="T154" s="5"/>
      <c r="U154" s="5"/>
      <c r="V154" s="105">
        <v>1</v>
      </c>
    </row>
    <row r="155" spans="1:22" x14ac:dyDescent="0.3">
      <c r="A155" s="18" t="s">
        <v>1686</v>
      </c>
      <c r="B155" s="18">
        <v>46125</v>
      </c>
      <c r="C155" s="5" t="s">
        <v>1710</v>
      </c>
      <c r="D155" s="19" t="s">
        <v>56</v>
      </c>
      <c r="E155" s="48" t="s">
        <v>81</v>
      </c>
      <c r="F155" s="18" t="s">
        <v>1686</v>
      </c>
      <c r="G155" s="5" t="s">
        <v>13</v>
      </c>
      <c r="H155" s="19" t="s">
        <v>56</v>
      </c>
      <c r="I155" s="111"/>
      <c r="J155" s="111">
        <v>4200</v>
      </c>
      <c r="K155" s="111"/>
      <c r="L155" s="111">
        <v>9</v>
      </c>
      <c r="M155" s="19" t="s">
        <v>56</v>
      </c>
      <c r="N155" s="48" t="s">
        <v>81</v>
      </c>
      <c r="O155" s="19">
        <v>0.54166666666666663</v>
      </c>
      <c r="P155" s="5"/>
      <c r="Q155" s="5"/>
      <c r="R155" s="5"/>
      <c r="S155" s="5"/>
      <c r="T155" s="5"/>
      <c r="U155" s="5"/>
      <c r="V155" s="105">
        <v>1</v>
      </c>
    </row>
    <row r="156" spans="1:22" x14ac:dyDescent="0.3">
      <c r="A156" s="18" t="s">
        <v>1687</v>
      </c>
      <c r="B156" s="18">
        <v>46125</v>
      </c>
      <c r="C156" s="5" t="s">
        <v>1710</v>
      </c>
      <c r="D156" s="19" t="s">
        <v>28</v>
      </c>
      <c r="E156" s="48" t="s">
        <v>42</v>
      </c>
      <c r="F156" s="18" t="s">
        <v>1687</v>
      </c>
      <c r="G156" s="5" t="s">
        <v>22</v>
      </c>
      <c r="H156" s="19" t="s">
        <v>28</v>
      </c>
      <c r="I156" s="111"/>
      <c r="J156" s="111">
        <v>6500</v>
      </c>
      <c r="K156" s="111"/>
      <c r="L156" s="111">
        <v>14</v>
      </c>
      <c r="M156" s="19" t="s">
        <v>28</v>
      </c>
      <c r="N156" s="48" t="s">
        <v>42</v>
      </c>
      <c r="O156" s="19">
        <v>0.29166666666666702</v>
      </c>
      <c r="P156" s="22">
        <v>0.3125</v>
      </c>
      <c r="Q156" s="22">
        <v>0.625</v>
      </c>
      <c r="R156" s="22">
        <v>0.375</v>
      </c>
      <c r="S156" s="22">
        <v>0.45833333333333331</v>
      </c>
      <c r="T156" s="22">
        <v>0.50694444444444442</v>
      </c>
      <c r="U156" s="22">
        <v>0.50694444444444442</v>
      </c>
      <c r="V156" s="105">
        <v>1</v>
      </c>
    </row>
    <row r="157" spans="1:22" x14ac:dyDescent="0.3">
      <c r="A157" s="18" t="s">
        <v>1688</v>
      </c>
      <c r="B157" s="18">
        <v>46125</v>
      </c>
      <c r="C157" s="5" t="s">
        <v>1710</v>
      </c>
      <c r="D157" s="19" t="s">
        <v>28</v>
      </c>
      <c r="E157" s="48" t="s">
        <v>42</v>
      </c>
      <c r="F157" s="18" t="s">
        <v>1688</v>
      </c>
      <c r="G157" s="5" t="s">
        <v>479</v>
      </c>
      <c r="H157" s="19" t="s">
        <v>28</v>
      </c>
      <c r="I157" s="111"/>
      <c r="J157" s="111">
        <v>462</v>
      </c>
      <c r="K157" s="111"/>
      <c r="L157" s="111">
        <v>3</v>
      </c>
      <c r="M157" s="19" t="s">
        <v>28</v>
      </c>
      <c r="N157" s="48" t="s">
        <v>42</v>
      </c>
      <c r="O157" s="19">
        <v>0.54166666666666696</v>
      </c>
      <c r="P157" s="22">
        <v>0.70833333333333337</v>
      </c>
      <c r="Q157" s="22">
        <v>0.75</v>
      </c>
      <c r="R157" s="22">
        <v>0.72916666666666663</v>
      </c>
      <c r="S157" s="22">
        <v>0.75</v>
      </c>
      <c r="T157" s="22">
        <v>0.83333333333333337</v>
      </c>
      <c r="U157" s="22">
        <v>0.83333333333333337</v>
      </c>
      <c r="V157" s="105">
        <v>1</v>
      </c>
    </row>
    <row r="158" spans="1:22" x14ac:dyDescent="0.3">
      <c r="A158" s="18" t="s">
        <v>1688</v>
      </c>
      <c r="B158" s="18">
        <v>46125</v>
      </c>
      <c r="C158" s="5" t="s">
        <v>1710</v>
      </c>
      <c r="D158" s="191" t="s">
        <v>28</v>
      </c>
      <c r="E158" s="54" t="s">
        <v>42</v>
      </c>
      <c r="F158" s="18" t="s">
        <v>1688</v>
      </c>
      <c r="G158" s="5" t="s">
        <v>159</v>
      </c>
      <c r="H158" s="191" t="s">
        <v>28</v>
      </c>
      <c r="I158" s="111"/>
      <c r="J158" s="111">
        <v>4659</v>
      </c>
      <c r="K158" s="111"/>
      <c r="L158" s="111">
        <v>4</v>
      </c>
      <c r="M158" s="191" t="s">
        <v>28</v>
      </c>
      <c r="N158" s="54" t="s">
        <v>42</v>
      </c>
      <c r="O158" s="191">
        <v>0.54166666666666663</v>
      </c>
      <c r="P158" s="22">
        <v>0.70833333333333337</v>
      </c>
      <c r="Q158" s="22">
        <v>0.79166666666666663</v>
      </c>
      <c r="R158" s="22">
        <v>0.77083333333333337</v>
      </c>
      <c r="S158" s="22">
        <v>0.79166666666666663</v>
      </c>
      <c r="T158" s="22">
        <v>0.83333333333333337</v>
      </c>
      <c r="U158" s="22">
        <v>0.83333333333333337</v>
      </c>
      <c r="V158" s="105">
        <v>1</v>
      </c>
    </row>
    <row r="159" spans="1:22" x14ac:dyDescent="0.3">
      <c r="A159" s="18" t="s">
        <v>1689</v>
      </c>
      <c r="B159" s="18">
        <v>46125</v>
      </c>
      <c r="C159" s="5" t="s">
        <v>1710</v>
      </c>
      <c r="D159" s="5" t="s">
        <v>46</v>
      </c>
      <c r="E159" s="5" t="s">
        <v>165</v>
      </c>
      <c r="F159" s="18" t="s">
        <v>1689</v>
      </c>
      <c r="G159" s="5" t="s">
        <v>6</v>
      </c>
      <c r="H159" s="5" t="s">
        <v>46</v>
      </c>
      <c r="I159" s="111"/>
      <c r="J159" s="111">
        <v>20</v>
      </c>
      <c r="K159" s="111"/>
      <c r="L159" s="111">
        <v>1</v>
      </c>
      <c r="M159" s="5" t="s">
        <v>46</v>
      </c>
      <c r="N159" s="5" t="s">
        <v>165</v>
      </c>
      <c r="O159" s="22">
        <v>0.79166666666666663</v>
      </c>
      <c r="P159" s="22">
        <v>0.79166666666666663</v>
      </c>
      <c r="Q159" s="22">
        <v>0.625</v>
      </c>
      <c r="R159" s="22">
        <v>0.86805555555555558</v>
      </c>
      <c r="S159" s="22">
        <v>0.88194444444444442</v>
      </c>
      <c r="T159" s="22">
        <v>0.99305555555555558</v>
      </c>
      <c r="U159" s="22">
        <v>0.99305555555555558</v>
      </c>
      <c r="V159" s="105">
        <v>0.70833333333333326</v>
      </c>
    </row>
    <row r="160" spans="1:22" x14ac:dyDescent="0.3">
      <c r="A160" s="18" t="s">
        <v>1690</v>
      </c>
      <c r="B160" s="18">
        <v>46125</v>
      </c>
      <c r="C160" s="5" t="s">
        <v>1710</v>
      </c>
      <c r="D160" s="5" t="s">
        <v>46</v>
      </c>
      <c r="E160" s="5" t="s">
        <v>165</v>
      </c>
      <c r="F160" s="18" t="s">
        <v>1690</v>
      </c>
      <c r="G160" s="5" t="s">
        <v>9</v>
      </c>
      <c r="H160" s="5" t="s">
        <v>46</v>
      </c>
      <c r="I160" s="111"/>
      <c r="J160" s="111">
        <v>100</v>
      </c>
      <c r="K160" s="111"/>
      <c r="L160" s="111">
        <v>1</v>
      </c>
      <c r="M160" s="5" t="s">
        <v>46</v>
      </c>
      <c r="N160" s="5" t="s">
        <v>165</v>
      </c>
      <c r="O160" s="22">
        <v>0.79166666666666663</v>
      </c>
      <c r="P160" s="22">
        <v>0.79166666666666663</v>
      </c>
      <c r="Q160" s="22">
        <v>0.625</v>
      </c>
      <c r="R160" s="22">
        <v>0.89236111111111116</v>
      </c>
      <c r="S160" s="22">
        <v>0.93055555555555558</v>
      </c>
      <c r="T160" s="22">
        <v>0.99305555555555558</v>
      </c>
      <c r="U160" s="22">
        <v>0.99305555555555558</v>
      </c>
      <c r="V160" s="105">
        <v>0.6791666666666667</v>
      </c>
    </row>
    <row r="161" spans="1:22" x14ac:dyDescent="0.3">
      <c r="A161" s="18" t="s">
        <v>1691</v>
      </c>
      <c r="B161" s="18">
        <v>46125</v>
      </c>
      <c r="C161" s="5" t="s">
        <v>1710</v>
      </c>
      <c r="D161" s="5" t="s">
        <v>104</v>
      </c>
      <c r="E161" s="5" t="s">
        <v>24</v>
      </c>
      <c r="F161" s="18" t="s">
        <v>1691</v>
      </c>
      <c r="G161" s="5" t="s">
        <v>2041</v>
      </c>
      <c r="H161" s="5" t="s">
        <v>104</v>
      </c>
      <c r="I161" s="111"/>
      <c r="J161" s="111">
        <v>200</v>
      </c>
      <c r="K161" s="111"/>
      <c r="L161" s="111">
        <v>1</v>
      </c>
      <c r="M161" s="5" t="s">
        <v>104</v>
      </c>
      <c r="N161" s="5" t="s">
        <v>24</v>
      </c>
      <c r="O161" s="22">
        <v>0.91666666666666663</v>
      </c>
      <c r="P161" s="22">
        <v>0.91666666666666663</v>
      </c>
      <c r="Q161" s="22">
        <v>0.97916666666666663</v>
      </c>
      <c r="R161" s="22">
        <v>0.9375</v>
      </c>
      <c r="S161" s="22">
        <v>0.98263888888888884</v>
      </c>
      <c r="T161" s="22">
        <v>0.99305555555555558</v>
      </c>
      <c r="U161" s="22">
        <v>0.99305555555555558</v>
      </c>
      <c r="V161" s="105">
        <v>1</v>
      </c>
    </row>
    <row r="162" spans="1:22" x14ac:dyDescent="0.3">
      <c r="A162" s="18" t="s">
        <v>1693</v>
      </c>
      <c r="B162" s="18">
        <v>46126</v>
      </c>
      <c r="C162" s="5" t="s">
        <v>1710</v>
      </c>
      <c r="D162" s="19" t="s">
        <v>101</v>
      </c>
      <c r="E162" s="48" t="s">
        <v>101</v>
      </c>
      <c r="F162" s="18" t="s">
        <v>1693</v>
      </c>
      <c r="G162" s="5" t="s">
        <v>6</v>
      </c>
      <c r="H162" s="19" t="s">
        <v>101</v>
      </c>
      <c r="I162" s="111"/>
      <c r="J162" s="111">
        <v>12657.77</v>
      </c>
      <c r="K162" s="111"/>
      <c r="L162" s="111">
        <v>9</v>
      </c>
      <c r="M162" s="19" t="s">
        <v>101</v>
      </c>
      <c r="N162" s="48" t="s">
        <v>101</v>
      </c>
      <c r="O162" s="19">
        <v>0.29166666666666702</v>
      </c>
      <c r="P162" s="5"/>
      <c r="Q162" s="22">
        <v>0.5</v>
      </c>
      <c r="R162" s="22">
        <v>0.64583333333333337</v>
      </c>
      <c r="S162" s="5"/>
      <c r="T162" s="5"/>
      <c r="U162" s="5"/>
      <c r="V162" s="105">
        <v>0.82499999999999996</v>
      </c>
    </row>
    <row r="163" spans="1:22" x14ac:dyDescent="0.3">
      <c r="A163" s="18" t="s">
        <v>1693</v>
      </c>
      <c r="B163" s="18">
        <v>46126</v>
      </c>
      <c r="C163" s="5" t="s">
        <v>1710</v>
      </c>
      <c r="D163" s="21" t="s">
        <v>101</v>
      </c>
      <c r="E163" s="41" t="s">
        <v>101</v>
      </c>
      <c r="F163" s="18" t="s">
        <v>1693</v>
      </c>
      <c r="G163" s="20" t="s">
        <v>9</v>
      </c>
      <c r="H163" s="21" t="s">
        <v>101</v>
      </c>
      <c r="I163" s="111"/>
      <c r="J163" s="111">
        <v>9000</v>
      </c>
      <c r="K163" s="111"/>
      <c r="L163" s="111">
        <v>17</v>
      </c>
      <c r="M163" s="21" t="s">
        <v>101</v>
      </c>
      <c r="N163" s="41" t="s">
        <v>101</v>
      </c>
      <c r="O163" s="21">
        <v>0.29166666666666702</v>
      </c>
      <c r="P163" s="5"/>
      <c r="Q163" s="22">
        <v>0.5</v>
      </c>
      <c r="R163" s="22">
        <v>0.66666666666666663</v>
      </c>
      <c r="S163" s="5"/>
      <c r="T163" s="5"/>
      <c r="U163" s="5"/>
      <c r="V163" s="105">
        <v>0.8</v>
      </c>
    </row>
    <row r="164" spans="1:22" x14ac:dyDescent="0.3">
      <c r="A164" s="18" t="s">
        <v>1694</v>
      </c>
      <c r="B164" s="18">
        <v>46126</v>
      </c>
      <c r="C164" s="5" t="s">
        <v>1710</v>
      </c>
      <c r="D164" s="241" t="s">
        <v>101</v>
      </c>
      <c r="E164" s="54" t="s">
        <v>101</v>
      </c>
      <c r="F164" s="18" t="s">
        <v>1694</v>
      </c>
      <c r="G164" s="51" t="s">
        <v>12</v>
      </c>
      <c r="H164" s="241" t="s">
        <v>101</v>
      </c>
      <c r="I164" s="111"/>
      <c r="J164" s="111">
        <v>1000</v>
      </c>
      <c r="K164" s="111"/>
      <c r="L164" s="111">
        <v>24</v>
      </c>
      <c r="M164" s="241" t="s">
        <v>101</v>
      </c>
      <c r="N164" s="54" t="s">
        <v>101</v>
      </c>
      <c r="O164" s="241">
        <v>0.33333333333333331</v>
      </c>
      <c r="P164" s="5"/>
      <c r="Q164" s="22">
        <v>0.5</v>
      </c>
      <c r="R164" s="22">
        <v>0.625</v>
      </c>
      <c r="S164" s="5"/>
      <c r="T164" s="5"/>
      <c r="U164" s="5"/>
      <c r="V164" s="105">
        <v>0.85</v>
      </c>
    </row>
    <row r="165" spans="1:22" x14ac:dyDescent="0.3">
      <c r="A165" s="18" t="s">
        <v>1694</v>
      </c>
      <c r="B165" s="18">
        <v>46126</v>
      </c>
      <c r="C165" s="5" t="s">
        <v>1710</v>
      </c>
      <c r="D165" s="19" t="s">
        <v>101</v>
      </c>
      <c r="E165" s="48" t="s">
        <v>101</v>
      </c>
      <c r="F165" s="18" t="s">
        <v>1694</v>
      </c>
      <c r="G165" s="5" t="s">
        <v>76</v>
      </c>
      <c r="H165" s="19" t="s">
        <v>101</v>
      </c>
      <c r="I165" s="111"/>
      <c r="J165" s="111">
        <v>3000</v>
      </c>
      <c r="K165" s="111"/>
      <c r="L165" s="111">
        <v>4</v>
      </c>
      <c r="M165" s="19" t="s">
        <v>101</v>
      </c>
      <c r="N165" s="48" t="s">
        <v>101</v>
      </c>
      <c r="O165" s="19">
        <v>0.33333333333333331</v>
      </c>
      <c r="P165" s="5"/>
      <c r="Q165" s="22">
        <v>0.625</v>
      </c>
      <c r="R165" s="22">
        <v>0.5</v>
      </c>
      <c r="S165" s="5"/>
      <c r="T165" s="5"/>
      <c r="U165" s="5"/>
      <c r="V165" s="105">
        <v>1</v>
      </c>
    </row>
    <row r="166" spans="1:22" x14ac:dyDescent="0.3">
      <c r="A166" s="18" t="s">
        <v>1695</v>
      </c>
      <c r="B166" s="18">
        <v>46126</v>
      </c>
      <c r="C166" s="5" t="s">
        <v>1710</v>
      </c>
      <c r="D166" s="19" t="s">
        <v>20</v>
      </c>
      <c r="E166" s="48" t="s">
        <v>21</v>
      </c>
      <c r="F166" s="18" t="s">
        <v>1695</v>
      </c>
      <c r="G166" s="5" t="s">
        <v>80</v>
      </c>
      <c r="H166" s="19" t="s">
        <v>20</v>
      </c>
      <c r="I166" s="111"/>
      <c r="J166" s="111">
        <v>13.222</v>
      </c>
      <c r="K166" s="111"/>
      <c r="L166" s="111">
        <v>27</v>
      </c>
      <c r="M166" s="19" t="s">
        <v>20</v>
      </c>
      <c r="N166" s="48" t="s">
        <v>21</v>
      </c>
      <c r="O166" s="19">
        <v>0.5</v>
      </c>
      <c r="P166" s="22">
        <v>0.70833333333333337</v>
      </c>
      <c r="Q166" s="22">
        <v>0.83333333333333337</v>
      </c>
      <c r="R166" s="22">
        <v>0.79166666666666663</v>
      </c>
      <c r="S166" s="22">
        <v>0.83333333333333337</v>
      </c>
      <c r="T166" s="22">
        <v>0.95833333333333337</v>
      </c>
      <c r="U166" s="22">
        <v>0.95833333333333337</v>
      </c>
      <c r="V166" s="105">
        <v>1</v>
      </c>
    </row>
    <row r="167" spans="1:22" x14ac:dyDescent="0.3">
      <c r="A167" s="18" t="s">
        <v>1696</v>
      </c>
      <c r="B167" s="18">
        <v>46126</v>
      </c>
      <c r="C167" s="5" t="s">
        <v>1710</v>
      </c>
      <c r="D167" s="19" t="s">
        <v>46</v>
      </c>
      <c r="E167" s="48" t="s">
        <v>165</v>
      </c>
      <c r="F167" s="18" t="s">
        <v>1696</v>
      </c>
      <c r="G167" s="5" t="s">
        <v>2041</v>
      </c>
      <c r="H167" s="19" t="s">
        <v>46</v>
      </c>
      <c r="I167" s="111"/>
      <c r="J167" s="111">
        <v>352</v>
      </c>
      <c r="K167" s="111"/>
      <c r="L167" s="111">
        <v>3</v>
      </c>
      <c r="M167" s="19" t="s">
        <v>46</v>
      </c>
      <c r="N167" s="48" t="s">
        <v>165</v>
      </c>
      <c r="O167" s="19">
        <v>0.375</v>
      </c>
      <c r="P167" s="22">
        <v>0.4375</v>
      </c>
      <c r="Q167" s="22">
        <v>0.625</v>
      </c>
      <c r="R167" s="22">
        <v>0.45833333333333331</v>
      </c>
      <c r="S167" s="22">
        <v>0.47916666666666669</v>
      </c>
      <c r="T167" s="22">
        <v>0.50347222222222221</v>
      </c>
      <c r="U167" s="22">
        <v>0.50347222222222221</v>
      </c>
      <c r="V167" s="105">
        <v>1</v>
      </c>
    </row>
    <row r="168" spans="1:22" x14ac:dyDescent="0.3">
      <c r="A168" s="18" t="s">
        <v>1697</v>
      </c>
      <c r="B168" s="18">
        <v>46126</v>
      </c>
      <c r="C168" s="5" t="s">
        <v>1710</v>
      </c>
      <c r="D168" s="19" t="s">
        <v>46</v>
      </c>
      <c r="E168" s="48" t="s">
        <v>165</v>
      </c>
      <c r="F168" s="18" t="s">
        <v>1697</v>
      </c>
      <c r="G168" s="5" t="s">
        <v>161</v>
      </c>
      <c r="H168" s="19" t="s">
        <v>46</v>
      </c>
      <c r="I168" s="111"/>
      <c r="J168" s="111">
        <v>325</v>
      </c>
      <c r="K168" s="111"/>
      <c r="L168" s="111">
        <v>3</v>
      </c>
      <c r="M168" s="19" t="s">
        <v>46</v>
      </c>
      <c r="N168" s="48" t="s">
        <v>165</v>
      </c>
      <c r="O168" s="19">
        <v>0.5</v>
      </c>
      <c r="P168" s="22">
        <v>0.54861111111111116</v>
      </c>
      <c r="Q168" s="22">
        <v>0.625</v>
      </c>
      <c r="R168" s="22">
        <v>0.57291666666666663</v>
      </c>
      <c r="S168" s="22">
        <v>0.60416666666666663</v>
      </c>
      <c r="T168" s="22">
        <v>0.63541666666666663</v>
      </c>
      <c r="U168" s="22">
        <v>0.63541666666666663</v>
      </c>
      <c r="V168" s="105">
        <v>1</v>
      </c>
    </row>
    <row r="169" spans="1:22" x14ac:dyDescent="0.3">
      <c r="A169" s="18" t="s">
        <v>1698</v>
      </c>
      <c r="B169" s="18">
        <v>46126</v>
      </c>
      <c r="C169" s="5" t="s">
        <v>1710</v>
      </c>
      <c r="D169" s="19" t="s">
        <v>104</v>
      </c>
      <c r="E169" s="48" t="s">
        <v>24</v>
      </c>
      <c r="F169" s="18" t="s">
        <v>1698</v>
      </c>
      <c r="G169" s="20" t="s">
        <v>238</v>
      </c>
      <c r="H169" s="19" t="s">
        <v>104</v>
      </c>
      <c r="I169" s="111"/>
      <c r="J169" s="111">
        <v>4500</v>
      </c>
      <c r="K169" s="111"/>
      <c r="L169" s="111">
        <v>10</v>
      </c>
      <c r="M169" s="19" t="s">
        <v>104</v>
      </c>
      <c r="N169" s="48" t="s">
        <v>24</v>
      </c>
      <c r="O169" s="19">
        <v>0.20833333333333334</v>
      </c>
      <c r="P169" s="22">
        <v>0.25</v>
      </c>
      <c r="Q169" s="22">
        <v>0.625</v>
      </c>
      <c r="R169" s="22">
        <v>0.38194444444444442</v>
      </c>
      <c r="S169" s="22">
        <v>0.45833333333333331</v>
      </c>
      <c r="T169" s="22">
        <v>0.5625</v>
      </c>
      <c r="U169" s="22">
        <v>0.5625</v>
      </c>
      <c r="V169" s="105">
        <v>1</v>
      </c>
    </row>
    <row r="170" spans="1:22" x14ac:dyDescent="0.3">
      <c r="A170" s="18" t="s">
        <v>1699</v>
      </c>
      <c r="B170" s="18">
        <v>46126</v>
      </c>
      <c r="C170" s="5" t="s">
        <v>1710</v>
      </c>
      <c r="D170" s="19" t="s">
        <v>202</v>
      </c>
      <c r="E170" s="41" t="s">
        <v>42</v>
      </c>
      <c r="F170" s="18" t="s">
        <v>1699</v>
      </c>
      <c r="G170" s="20" t="s">
        <v>35</v>
      </c>
      <c r="H170" s="19" t="s">
        <v>202</v>
      </c>
      <c r="I170" s="111"/>
      <c r="J170" s="111">
        <v>12000</v>
      </c>
      <c r="K170" s="111"/>
      <c r="L170" s="111">
        <v>13</v>
      </c>
      <c r="M170" s="19" t="s">
        <v>202</v>
      </c>
      <c r="N170" s="41" t="s">
        <v>42</v>
      </c>
      <c r="O170" s="19">
        <v>0.29166666666666669</v>
      </c>
      <c r="P170" s="22">
        <v>0.29166666666666669</v>
      </c>
      <c r="Q170" s="22">
        <v>0.5</v>
      </c>
      <c r="R170" s="22">
        <v>0.2951388888888889</v>
      </c>
      <c r="S170" s="22">
        <v>0.33680555555555558</v>
      </c>
      <c r="T170" s="22">
        <v>0.34027777777777779</v>
      </c>
      <c r="U170" s="22">
        <v>0.34027777777777779</v>
      </c>
      <c r="V170" s="105">
        <v>1</v>
      </c>
    </row>
    <row r="171" spans="1:22" x14ac:dyDescent="0.3">
      <c r="A171" s="18" t="s">
        <v>1700</v>
      </c>
      <c r="B171" s="18">
        <v>46126</v>
      </c>
      <c r="C171" s="5" t="s">
        <v>1710</v>
      </c>
      <c r="D171" s="19" t="s">
        <v>202</v>
      </c>
      <c r="E171" s="48" t="s">
        <v>42</v>
      </c>
      <c r="F171" s="18" t="s">
        <v>1700</v>
      </c>
      <c r="G171" s="5" t="s">
        <v>107</v>
      </c>
      <c r="H171" s="19" t="s">
        <v>202</v>
      </c>
      <c r="I171" s="111"/>
      <c r="J171" s="111">
        <v>200</v>
      </c>
      <c r="K171" s="111"/>
      <c r="L171" s="111">
        <v>2</v>
      </c>
      <c r="M171" s="19" t="s">
        <v>202</v>
      </c>
      <c r="N171" s="48" t="s">
        <v>42</v>
      </c>
      <c r="O171" s="19">
        <v>0.375</v>
      </c>
      <c r="P171" s="22">
        <v>0.58333333333333337</v>
      </c>
      <c r="Q171" s="22">
        <v>0.75</v>
      </c>
      <c r="R171" s="22">
        <v>0.68402777777777779</v>
      </c>
      <c r="S171" s="22">
        <v>0.70833333333333337</v>
      </c>
      <c r="T171" s="22">
        <v>0.83333333333333337</v>
      </c>
      <c r="U171" s="22">
        <v>0.83333333333333337</v>
      </c>
      <c r="V171" s="105">
        <v>1</v>
      </c>
    </row>
    <row r="172" spans="1:22" x14ac:dyDescent="0.3">
      <c r="A172" s="18" t="s">
        <v>1700</v>
      </c>
      <c r="B172" s="18">
        <v>46126</v>
      </c>
      <c r="C172" s="5" t="s">
        <v>1710</v>
      </c>
      <c r="D172" s="19" t="s">
        <v>202</v>
      </c>
      <c r="E172" s="48" t="s">
        <v>42</v>
      </c>
      <c r="F172" s="18" t="s">
        <v>1700</v>
      </c>
      <c r="G172" s="5" t="s">
        <v>107</v>
      </c>
      <c r="H172" s="19" t="s">
        <v>202</v>
      </c>
      <c r="I172" s="111"/>
      <c r="J172" s="111">
        <v>2550</v>
      </c>
      <c r="K172" s="111"/>
      <c r="L172" s="111">
        <v>10</v>
      </c>
      <c r="M172" s="19" t="s">
        <v>202</v>
      </c>
      <c r="N172" s="48" t="s">
        <v>42</v>
      </c>
      <c r="O172" s="19">
        <v>0.375</v>
      </c>
      <c r="P172" s="22">
        <v>0.58333333333333337</v>
      </c>
      <c r="Q172" s="22">
        <v>0.75</v>
      </c>
      <c r="R172" s="22">
        <v>0.70833333333333337</v>
      </c>
      <c r="S172" s="22">
        <v>0.72916666666666663</v>
      </c>
      <c r="T172" s="22">
        <v>0.83333333333333337</v>
      </c>
      <c r="U172" s="22">
        <v>0.83333333333333337</v>
      </c>
      <c r="V172" s="105">
        <v>1</v>
      </c>
    </row>
    <row r="173" spans="1:22" x14ac:dyDescent="0.3">
      <c r="A173" s="18" t="s">
        <v>1701</v>
      </c>
      <c r="B173" s="18">
        <v>46126</v>
      </c>
      <c r="C173" s="5" t="s">
        <v>1710</v>
      </c>
      <c r="D173" s="241" t="s">
        <v>14</v>
      </c>
      <c r="E173" s="54" t="s">
        <v>15</v>
      </c>
      <c r="F173" s="18" t="s">
        <v>1701</v>
      </c>
      <c r="G173" s="5" t="s">
        <v>36</v>
      </c>
      <c r="H173" s="241" t="s">
        <v>14</v>
      </c>
      <c r="I173" s="111"/>
      <c r="J173" s="111">
        <v>7080</v>
      </c>
      <c r="K173" s="111"/>
      <c r="L173" s="111">
        <v>10</v>
      </c>
      <c r="M173" s="241" t="s">
        <v>14</v>
      </c>
      <c r="N173" s="54" t="s">
        <v>15</v>
      </c>
      <c r="O173" s="241">
        <v>0.29166666666666669</v>
      </c>
      <c r="P173" s="22">
        <v>0.41666666666666669</v>
      </c>
      <c r="Q173" s="22">
        <v>0.625</v>
      </c>
      <c r="R173" s="22">
        <v>0.46527777777777779</v>
      </c>
      <c r="S173" s="22">
        <v>0.49305555555555558</v>
      </c>
      <c r="T173" s="22">
        <v>0.58333333333333337</v>
      </c>
      <c r="U173" s="22">
        <v>0.58333333333333337</v>
      </c>
      <c r="V173" s="105">
        <v>1</v>
      </c>
    </row>
    <row r="174" spans="1:22" x14ac:dyDescent="0.3">
      <c r="A174" s="18" t="s">
        <v>1702</v>
      </c>
      <c r="B174" s="18">
        <v>46126</v>
      </c>
      <c r="C174" s="5" t="s">
        <v>1710</v>
      </c>
      <c r="D174" s="19" t="s">
        <v>14</v>
      </c>
      <c r="E174" s="48" t="s">
        <v>15</v>
      </c>
      <c r="F174" s="18" t="s">
        <v>1702</v>
      </c>
      <c r="G174" s="5" t="s">
        <v>16</v>
      </c>
      <c r="H174" s="19" t="s">
        <v>14</v>
      </c>
      <c r="I174" s="111"/>
      <c r="J174" s="111">
        <v>11000</v>
      </c>
      <c r="K174" s="111"/>
      <c r="L174" s="111">
        <v>14</v>
      </c>
      <c r="M174" s="19" t="s">
        <v>14</v>
      </c>
      <c r="N174" s="48" t="s">
        <v>15</v>
      </c>
      <c r="O174" s="19">
        <v>0.66666666666666663</v>
      </c>
      <c r="P174" s="22">
        <v>0.70833333333333337</v>
      </c>
      <c r="Q174" s="22">
        <v>0.83333333333333337</v>
      </c>
      <c r="R174" s="22">
        <v>0.79166666666666663</v>
      </c>
      <c r="S174" s="22">
        <v>0.83333333333333337</v>
      </c>
      <c r="T174" s="22">
        <v>0.91666666666666663</v>
      </c>
      <c r="U174" s="22">
        <v>0.91666666666666663</v>
      </c>
      <c r="V174" s="105">
        <v>1</v>
      </c>
    </row>
    <row r="175" spans="1:22" x14ac:dyDescent="0.3">
      <c r="A175" s="18" t="s">
        <v>1703</v>
      </c>
      <c r="B175" s="18">
        <v>46126</v>
      </c>
      <c r="C175" s="5" t="s">
        <v>1710</v>
      </c>
      <c r="D175" s="19" t="s">
        <v>56</v>
      </c>
      <c r="E175" s="48" t="s">
        <v>81</v>
      </c>
      <c r="F175" s="18" t="s">
        <v>1703</v>
      </c>
      <c r="G175" s="5" t="s">
        <v>75</v>
      </c>
      <c r="H175" s="19" t="s">
        <v>56</v>
      </c>
      <c r="I175" s="111"/>
      <c r="J175" s="111">
        <v>11000</v>
      </c>
      <c r="K175" s="111"/>
      <c r="L175" s="111">
        <v>10</v>
      </c>
      <c r="M175" s="19" t="s">
        <v>56</v>
      </c>
      <c r="N175" s="48" t="s">
        <v>81</v>
      </c>
      <c r="O175" s="19">
        <v>0.25</v>
      </c>
      <c r="P175" s="22">
        <v>0.41666666666666669</v>
      </c>
      <c r="Q175" s="22">
        <v>0.5</v>
      </c>
      <c r="R175" s="22">
        <v>0.45833333333333331</v>
      </c>
      <c r="S175" s="22">
        <v>0.47916666666666669</v>
      </c>
      <c r="T175" s="22">
        <v>0.59027777777777779</v>
      </c>
      <c r="U175" s="22">
        <v>0.59027777777777779</v>
      </c>
      <c r="V175" s="105">
        <v>1</v>
      </c>
    </row>
    <row r="176" spans="1:22" x14ac:dyDescent="0.3">
      <c r="A176" s="18" t="s">
        <v>1704</v>
      </c>
      <c r="B176" s="18">
        <v>46126</v>
      </c>
      <c r="C176" s="5" t="s">
        <v>1710</v>
      </c>
      <c r="D176" s="5" t="s">
        <v>56</v>
      </c>
      <c r="E176" s="5" t="s">
        <v>81</v>
      </c>
      <c r="F176" s="18" t="s">
        <v>1704</v>
      </c>
      <c r="G176" s="5" t="s">
        <v>67</v>
      </c>
      <c r="H176" s="5" t="s">
        <v>56</v>
      </c>
      <c r="I176" s="111"/>
      <c r="J176" s="111">
        <v>2098</v>
      </c>
      <c r="K176" s="111"/>
      <c r="L176" s="111"/>
      <c r="M176" s="5" t="s">
        <v>56</v>
      </c>
      <c r="N176" s="5" t="s">
        <v>81</v>
      </c>
      <c r="O176" s="22">
        <v>0.41666666666666669</v>
      </c>
      <c r="P176" s="22">
        <v>0.45833333333333331</v>
      </c>
      <c r="Q176" s="128">
        <v>0.70833333333333337</v>
      </c>
      <c r="R176" s="108">
        <v>0.52777777777777779</v>
      </c>
      <c r="S176" s="22">
        <v>0.57638888888888884</v>
      </c>
      <c r="T176" s="22">
        <v>0.59027777777777779</v>
      </c>
      <c r="U176" s="22">
        <v>0.59027777777777779</v>
      </c>
      <c r="V176" s="105">
        <v>1</v>
      </c>
    </row>
    <row r="177" spans="1:22" x14ac:dyDescent="0.3">
      <c r="A177" s="18" t="s">
        <v>1705</v>
      </c>
      <c r="B177" s="18">
        <v>46126</v>
      </c>
      <c r="C177" s="5" t="s">
        <v>1710</v>
      </c>
      <c r="D177" s="19" t="s">
        <v>56</v>
      </c>
      <c r="E177" s="48" t="s">
        <v>81</v>
      </c>
      <c r="F177" s="18" t="s">
        <v>1705</v>
      </c>
      <c r="G177" s="5" t="s">
        <v>22</v>
      </c>
      <c r="H177" s="19" t="s">
        <v>56</v>
      </c>
      <c r="I177" s="111"/>
      <c r="J177" s="111">
        <v>9000</v>
      </c>
      <c r="K177" s="111"/>
      <c r="L177" s="111">
        <v>14</v>
      </c>
      <c r="M177" s="19" t="s">
        <v>56</v>
      </c>
      <c r="N177" s="48" t="s">
        <v>81</v>
      </c>
      <c r="O177" s="19">
        <v>0.5</v>
      </c>
      <c r="P177" s="22">
        <v>0.69444444444444442</v>
      </c>
      <c r="Q177" s="22">
        <v>0.75</v>
      </c>
      <c r="R177" s="22">
        <v>0.74305555555555558</v>
      </c>
      <c r="S177" s="22">
        <v>0.78125</v>
      </c>
      <c r="T177" s="22">
        <v>0.82291666666666663</v>
      </c>
      <c r="U177" s="22">
        <v>0.82291666666666663</v>
      </c>
      <c r="V177" s="105">
        <v>1</v>
      </c>
    </row>
    <row r="178" spans="1:22" x14ac:dyDescent="0.3">
      <c r="A178" s="18" t="s">
        <v>1706</v>
      </c>
      <c r="B178" s="18">
        <v>46126</v>
      </c>
      <c r="C178" s="5" t="s">
        <v>1710</v>
      </c>
      <c r="D178" s="5" t="s">
        <v>46</v>
      </c>
      <c r="E178" s="5" t="s">
        <v>165</v>
      </c>
      <c r="F178" s="18" t="s">
        <v>1706</v>
      </c>
      <c r="G178" s="20" t="s">
        <v>30</v>
      </c>
      <c r="H178" s="5" t="s">
        <v>46</v>
      </c>
      <c r="I178" s="111"/>
      <c r="J178" s="111">
        <v>200</v>
      </c>
      <c r="K178" s="111"/>
      <c r="L178" s="111">
        <v>1</v>
      </c>
      <c r="M178" s="5" t="s">
        <v>46</v>
      </c>
      <c r="N178" s="5" t="s">
        <v>165</v>
      </c>
      <c r="O178" s="22">
        <v>0.75</v>
      </c>
      <c r="P178" s="22">
        <v>0.75</v>
      </c>
      <c r="Q178" s="22">
        <v>0.5</v>
      </c>
      <c r="R178" s="22">
        <v>0.85069444444444442</v>
      </c>
      <c r="S178" s="22">
        <v>0.875</v>
      </c>
      <c r="T178" s="22">
        <v>0.9375</v>
      </c>
      <c r="U178" s="22">
        <v>0.9375</v>
      </c>
      <c r="V178" s="105">
        <v>0.57916666666666672</v>
      </c>
    </row>
    <row r="179" spans="1:22" x14ac:dyDescent="0.3">
      <c r="A179" s="18" t="s">
        <v>1706</v>
      </c>
      <c r="B179" s="18">
        <v>46126</v>
      </c>
      <c r="C179" s="5" t="s">
        <v>1710</v>
      </c>
      <c r="D179" s="5" t="s">
        <v>46</v>
      </c>
      <c r="E179" s="5" t="s">
        <v>165</v>
      </c>
      <c r="F179" s="18" t="s">
        <v>1706</v>
      </c>
      <c r="G179" s="5" t="s">
        <v>6</v>
      </c>
      <c r="H179" s="5" t="s">
        <v>46</v>
      </c>
      <c r="I179" s="111"/>
      <c r="J179" s="111">
        <v>200</v>
      </c>
      <c r="K179" s="111"/>
      <c r="L179" s="111">
        <v>1</v>
      </c>
      <c r="M179" s="5" t="s">
        <v>46</v>
      </c>
      <c r="N179" s="5" t="s">
        <v>165</v>
      </c>
      <c r="O179" s="22">
        <v>0.75</v>
      </c>
      <c r="P179" s="22">
        <v>0.75</v>
      </c>
      <c r="Q179" s="22">
        <v>0.5</v>
      </c>
      <c r="R179" s="22">
        <v>0.82291666666666663</v>
      </c>
      <c r="S179" s="22">
        <v>0.84027777777777779</v>
      </c>
      <c r="T179" s="22">
        <v>0.9375</v>
      </c>
      <c r="U179" s="22">
        <v>0.9375</v>
      </c>
      <c r="V179" s="105">
        <v>0.61250000000000004</v>
      </c>
    </row>
    <row r="180" spans="1:22" x14ac:dyDescent="0.3">
      <c r="A180" s="18" t="s">
        <v>1711</v>
      </c>
      <c r="B180" s="18">
        <v>46127</v>
      </c>
      <c r="C180" s="5" t="s">
        <v>1710</v>
      </c>
      <c r="D180" s="19" t="s">
        <v>20</v>
      </c>
      <c r="E180" s="48" t="s">
        <v>21</v>
      </c>
      <c r="F180" s="18" t="s">
        <v>1711</v>
      </c>
      <c r="G180" s="5" t="s">
        <v>6</v>
      </c>
      <c r="H180" s="19" t="s">
        <v>20</v>
      </c>
      <c r="I180" s="111"/>
      <c r="J180" s="111">
        <v>6200</v>
      </c>
      <c r="K180" s="111"/>
      <c r="L180" s="111">
        <v>12</v>
      </c>
      <c r="M180" s="19" t="s">
        <v>20</v>
      </c>
      <c r="N180" s="48" t="s">
        <v>21</v>
      </c>
      <c r="O180" s="19">
        <v>0.33333333333333331</v>
      </c>
      <c r="P180" s="22">
        <v>0.44791666666666669</v>
      </c>
      <c r="Q180" s="22">
        <v>0.625</v>
      </c>
      <c r="R180" s="22">
        <v>0.5625</v>
      </c>
      <c r="S180" s="22">
        <v>0.58333333333333337</v>
      </c>
      <c r="T180" s="22">
        <v>0.75</v>
      </c>
      <c r="U180" s="22">
        <v>0.75</v>
      </c>
      <c r="V180" s="105">
        <v>1</v>
      </c>
    </row>
    <row r="181" spans="1:22" x14ac:dyDescent="0.3">
      <c r="A181" s="18" t="s">
        <v>1711</v>
      </c>
      <c r="B181" s="18">
        <v>46127</v>
      </c>
      <c r="C181" s="5" t="s">
        <v>1710</v>
      </c>
      <c r="D181" s="19" t="s">
        <v>20</v>
      </c>
      <c r="E181" s="48" t="s">
        <v>21</v>
      </c>
      <c r="F181" s="18" t="s">
        <v>1711</v>
      </c>
      <c r="G181" s="20" t="s">
        <v>30</v>
      </c>
      <c r="H181" s="19" t="s">
        <v>20</v>
      </c>
      <c r="I181" s="111"/>
      <c r="J181" s="111">
        <v>961.1</v>
      </c>
      <c r="K181" s="111"/>
      <c r="L181" s="111">
        <v>3</v>
      </c>
      <c r="M181" s="19" t="s">
        <v>20</v>
      </c>
      <c r="N181" s="48" t="s">
        <v>21</v>
      </c>
      <c r="O181" s="19">
        <v>0.33333333333333331</v>
      </c>
      <c r="P181" s="22">
        <v>0.44791666666666669</v>
      </c>
      <c r="Q181" s="22">
        <v>0.625</v>
      </c>
      <c r="R181" s="22">
        <v>0.54861111111111116</v>
      </c>
      <c r="S181" s="22">
        <v>0.65972222222222221</v>
      </c>
      <c r="T181" s="22">
        <v>0.75</v>
      </c>
      <c r="U181" s="22">
        <v>0.75</v>
      </c>
      <c r="V181" s="105">
        <v>1</v>
      </c>
    </row>
    <row r="182" spans="1:22" x14ac:dyDescent="0.3">
      <c r="A182" s="18" t="s">
        <v>1711</v>
      </c>
      <c r="B182" s="18">
        <v>46127</v>
      </c>
      <c r="C182" s="5" t="s">
        <v>1710</v>
      </c>
      <c r="D182" s="19" t="s">
        <v>20</v>
      </c>
      <c r="E182" s="5" t="s">
        <v>21</v>
      </c>
      <c r="F182" s="18" t="s">
        <v>1711</v>
      </c>
      <c r="G182" s="5" t="s">
        <v>9</v>
      </c>
      <c r="H182" s="19" t="s">
        <v>20</v>
      </c>
      <c r="I182" s="111"/>
      <c r="J182" s="111">
        <v>5021.1000000000004</v>
      </c>
      <c r="K182" s="111"/>
      <c r="L182" s="111">
        <v>6</v>
      </c>
      <c r="M182" s="19" t="s">
        <v>20</v>
      </c>
      <c r="N182" s="5" t="s">
        <v>21</v>
      </c>
      <c r="O182" s="19">
        <v>0.33333333333333331</v>
      </c>
      <c r="P182" s="22">
        <v>0.44791666666666669</v>
      </c>
      <c r="Q182" s="22">
        <v>0.625</v>
      </c>
      <c r="R182" s="22">
        <v>0.52083333333333337</v>
      </c>
      <c r="S182" s="22">
        <v>0.57013888888888886</v>
      </c>
      <c r="T182" s="22">
        <v>0.75</v>
      </c>
      <c r="U182" s="22">
        <v>0.75</v>
      </c>
      <c r="V182" s="105">
        <v>1</v>
      </c>
    </row>
    <row r="183" spans="1:22" x14ac:dyDescent="0.3">
      <c r="A183" s="18" t="s">
        <v>1712</v>
      </c>
      <c r="B183" s="18">
        <v>46127</v>
      </c>
      <c r="C183" s="5" t="s">
        <v>1710</v>
      </c>
      <c r="D183" s="19" t="s">
        <v>111</v>
      </c>
      <c r="E183" s="5" t="s">
        <v>111</v>
      </c>
      <c r="F183" s="18" t="s">
        <v>1712</v>
      </c>
      <c r="G183" s="5" t="s">
        <v>204</v>
      </c>
      <c r="H183" s="19" t="s">
        <v>111</v>
      </c>
      <c r="I183" s="111"/>
      <c r="J183" s="111"/>
      <c r="K183" s="111"/>
      <c r="L183" s="111">
        <v>4</v>
      </c>
      <c r="M183" s="19" t="s">
        <v>111</v>
      </c>
      <c r="N183" s="5" t="s">
        <v>111</v>
      </c>
      <c r="O183" s="19">
        <v>8.3333333333333329E-2</v>
      </c>
      <c r="P183" s="5"/>
      <c r="Q183" s="5"/>
      <c r="R183" s="5"/>
      <c r="S183" s="5"/>
      <c r="T183" s="5"/>
      <c r="U183" s="5"/>
      <c r="V183" s="105">
        <v>1</v>
      </c>
    </row>
    <row r="184" spans="1:22" x14ac:dyDescent="0.3">
      <c r="A184" s="18" t="s">
        <v>1713</v>
      </c>
      <c r="B184" s="18">
        <v>46127</v>
      </c>
      <c r="C184" s="5" t="s">
        <v>1710</v>
      </c>
      <c r="D184" s="19" t="s">
        <v>101</v>
      </c>
      <c r="E184" s="5" t="s">
        <v>101</v>
      </c>
      <c r="F184" s="18" t="s">
        <v>1713</v>
      </c>
      <c r="G184" s="5" t="s">
        <v>18</v>
      </c>
      <c r="H184" s="19" t="s">
        <v>101</v>
      </c>
      <c r="I184" s="111"/>
      <c r="J184" s="111">
        <v>10000</v>
      </c>
      <c r="K184" s="111"/>
      <c r="L184" s="111">
        <v>33</v>
      </c>
      <c r="M184" s="19" t="s">
        <v>101</v>
      </c>
      <c r="N184" s="5" t="s">
        <v>101</v>
      </c>
      <c r="O184" s="19">
        <v>0.33333333333333331</v>
      </c>
      <c r="P184" s="5"/>
      <c r="Q184" s="5"/>
      <c r="R184" s="5"/>
      <c r="S184" s="5"/>
      <c r="T184" s="5"/>
      <c r="U184" s="5"/>
      <c r="V184" s="105">
        <v>1</v>
      </c>
    </row>
    <row r="185" spans="1:22" x14ac:dyDescent="0.3">
      <c r="A185" s="18" t="s">
        <v>1714</v>
      </c>
      <c r="B185" s="18">
        <v>46127</v>
      </c>
      <c r="C185" s="5" t="s">
        <v>1710</v>
      </c>
      <c r="D185" s="19" t="s">
        <v>14</v>
      </c>
      <c r="E185" s="48" t="s">
        <v>15</v>
      </c>
      <c r="F185" s="18" t="s">
        <v>1714</v>
      </c>
      <c r="G185" s="20" t="s">
        <v>238</v>
      </c>
      <c r="H185" s="19" t="s">
        <v>14</v>
      </c>
      <c r="I185" s="111"/>
      <c r="J185" s="111"/>
      <c r="K185" s="111"/>
      <c r="L185" s="111">
        <v>10</v>
      </c>
      <c r="M185" s="19" t="s">
        <v>14</v>
      </c>
      <c r="N185" s="48" t="s">
        <v>15</v>
      </c>
      <c r="O185" s="19">
        <v>0.25</v>
      </c>
      <c r="P185" s="22">
        <v>0.2638888888888889</v>
      </c>
      <c r="Q185" s="22">
        <v>0.625</v>
      </c>
      <c r="R185" s="22">
        <v>0.41666666666666669</v>
      </c>
      <c r="S185" s="22">
        <v>0.44097222222222221</v>
      </c>
      <c r="T185" s="22">
        <v>0.82638888888888884</v>
      </c>
      <c r="U185" s="22">
        <v>0.82638888888888884</v>
      </c>
      <c r="V185" s="105">
        <v>1</v>
      </c>
    </row>
    <row r="186" spans="1:22" x14ac:dyDescent="0.3">
      <c r="A186" s="18" t="s">
        <v>1714</v>
      </c>
      <c r="B186" s="18">
        <v>46127</v>
      </c>
      <c r="C186" s="5" t="s">
        <v>1710</v>
      </c>
      <c r="D186" s="241" t="s">
        <v>14</v>
      </c>
      <c r="E186" s="54" t="s">
        <v>15</v>
      </c>
      <c r="F186" s="18" t="s">
        <v>1714</v>
      </c>
      <c r="G186" s="51" t="s">
        <v>19</v>
      </c>
      <c r="H186" s="241" t="s">
        <v>14</v>
      </c>
      <c r="I186" s="111"/>
      <c r="J186" s="111"/>
      <c r="K186" s="111"/>
      <c r="L186" s="111">
        <v>14</v>
      </c>
      <c r="M186" s="241" t="s">
        <v>14</v>
      </c>
      <c r="N186" s="54" t="s">
        <v>15</v>
      </c>
      <c r="O186" s="241">
        <v>0.25</v>
      </c>
      <c r="P186" s="22">
        <v>0.2638888888888889</v>
      </c>
      <c r="Q186" s="22">
        <v>0.625</v>
      </c>
      <c r="R186" s="22">
        <v>0.47222222222222221</v>
      </c>
      <c r="S186" s="22">
        <v>0.51041666666666663</v>
      </c>
      <c r="T186" s="22">
        <v>0.82638888888888884</v>
      </c>
      <c r="U186" s="22">
        <v>0.82638888888888884</v>
      </c>
      <c r="V186" s="105">
        <v>1</v>
      </c>
    </row>
    <row r="187" spans="1:22" x14ac:dyDescent="0.3">
      <c r="A187" s="18" t="s">
        <v>1715</v>
      </c>
      <c r="B187" s="18">
        <v>46127</v>
      </c>
      <c r="C187" s="5" t="s">
        <v>1710</v>
      </c>
      <c r="D187" s="191" t="s">
        <v>104</v>
      </c>
      <c r="E187" s="54" t="s">
        <v>24</v>
      </c>
      <c r="F187" s="18" t="s">
        <v>1715</v>
      </c>
      <c r="G187" s="5" t="s">
        <v>36</v>
      </c>
      <c r="H187" s="191" t="s">
        <v>104</v>
      </c>
      <c r="I187" s="111"/>
      <c r="J187" s="111">
        <v>9860</v>
      </c>
      <c r="K187" s="111"/>
      <c r="L187" s="111">
        <v>18</v>
      </c>
      <c r="M187" s="191" t="s">
        <v>104</v>
      </c>
      <c r="N187" s="54" t="s">
        <v>24</v>
      </c>
      <c r="O187" s="191">
        <v>0.16666666666666666</v>
      </c>
      <c r="P187" s="22">
        <v>0.33333333333333331</v>
      </c>
      <c r="Q187" s="22">
        <v>0.625</v>
      </c>
      <c r="R187" s="22">
        <v>0.41666666666666669</v>
      </c>
      <c r="S187" s="22">
        <v>0.5</v>
      </c>
      <c r="T187" s="22">
        <v>0.58333333333333337</v>
      </c>
      <c r="U187" s="22">
        <v>0.58333333333333337</v>
      </c>
      <c r="V187" s="105">
        <v>1</v>
      </c>
    </row>
    <row r="188" spans="1:22" x14ac:dyDescent="0.3">
      <c r="A188" s="18" t="s">
        <v>1716</v>
      </c>
      <c r="B188" s="18">
        <v>46127</v>
      </c>
      <c r="C188" s="5" t="s">
        <v>1710</v>
      </c>
      <c r="D188" s="19" t="s">
        <v>46</v>
      </c>
      <c r="E188" s="48" t="s">
        <v>165</v>
      </c>
      <c r="F188" s="18" t="s">
        <v>1716</v>
      </c>
      <c r="G188" s="5" t="s">
        <v>22</v>
      </c>
      <c r="H188" s="19" t="s">
        <v>46</v>
      </c>
      <c r="I188" s="111"/>
      <c r="J188" s="111">
        <v>8200</v>
      </c>
      <c r="K188" s="111"/>
      <c r="L188" s="111">
        <v>3</v>
      </c>
      <c r="M188" s="19" t="s">
        <v>46</v>
      </c>
      <c r="N188" s="48" t="s">
        <v>165</v>
      </c>
      <c r="O188" s="19">
        <v>0.70833333333333337</v>
      </c>
      <c r="P188" s="22">
        <v>0.625</v>
      </c>
      <c r="Q188" s="22">
        <v>0.75</v>
      </c>
      <c r="R188" s="22">
        <v>0.6875</v>
      </c>
      <c r="S188" s="22">
        <v>0.70833333333333337</v>
      </c>
      <c r="T188" s="22">
        <v>0.75</v>
      </c>
      <c r="U188" s="22">
        <v>0.75</v>
      </c>
      <c r="V188" s="105">
        <v>1</v>
      </c>
    </row>
    <row r="189" spans="1:22" x14ac:dyDescent="0.3">
      <c r="A189" s="18" t="s">
        <v>1716</v>
      </c>
      <c r="B189" s="18">
        <v>46127</v>
      </c>
      <c r="C189" s="5" t="s">
        <v>1710</v>
      </c>
      <c r="D189" s="241" t="s">
        <v>46</v>
      </c>
      <c r="E189" s="54" t="s">
        <v>165</v>
      </c>
      <c r="F189" s="18" t="s">
        <v>1716</v>
      </c>
      <c r="G189" s="5" t="s">
        <v>51</v>
      </c>
      <c r="H189" s="241" t="s">
        <v>46</v>
      </c>
      <c r="I189" s="111"/>
      <c r="J189" s="111"/>
      <c r="K189" s="111"/>
      <c r="L189" s="111">
        <v>4</v>
      </c>
      <c r="M189" s="241" t="s">
        <v>46</v>
      </c>
      <c r="N189" s="54" t="s">
        <v>165</v>
      </c>
      <c r="O189" s="241">
        <v>0.29166666666666702</v>
      </c>
      <c r="P189" s="22">
        <v>0.29166666666666669</v>
      </c>
      <c r="Q189" s="22">
        <v>0.625</v>
      </c>
      <c r="R189" s="22">
        <v>0.5</v>
      </c>
      <c r="S189" s="22">
        <v>0.52083333333333337</v>
      </c>
      <c r="T189" s="22">
        <v>0.625</v>
      </c>
      <c r="U189" s="22">
        <v>0.625</v>
      </c>
      <c r="V189" s="105">
        <v>1</v>
      </c>
    </row>
    <row r="190" spans="1:22" x14ac:dyDescent="0.3">
      <c r="A190" s="18" t="s">
        <v>1716</v>
      </c>
      <c r="B190" s="18">
        <v>46127</v>
      </c>
      <c r="C190" s="5" t="s">
        <v>1710</v>
      </c>
      <c r="D190" s="191" t="s">
        <v>46</v>
      </c>
      <c r="E190" s="54" t="s">
        <v>165</v>
      </c>
      <c r="F190" s="18" t="s">
        <v>1716</v>
      </c>
      <c r="G190" s="54" t="s">
        <v>34</v>
      </c>
      <c r="H190" s="191" t="s">
        <v>46</v>
      </c>
      <c r="I190" s="111"/>
      <c r="J190" s="111"/>
      <c r="K190" s="111"/>
      <c r="L190" s="111">
        <v>1</v>
      </c>
      <c r="M190" s="191" t="s">
        <v>46</v>
      </c>
      <c r="N190" s="54" t="s">
        <v>165</v>
      </c>
      <c r="O190" s="191">
        <v>0.29166666666666669</v>
      </c>
      <c r="P190" s="22">
        <v>0.29166666666666669</v>
      </c>
      <c r="Q190" s="22">
        <v>0.625</v>
      </c>
      <c r="R190" s="22">
        <v>0.38194444444444442</v>
      </c>
      <c r="S190" s="22">
        <v>0.41666666666666669</v>
      </c>
      <c r="T190" s="22">
        <v>0.625</v>
      </c>
      <c r="U190" s="22">
        <v>0.625</v>
      </c>
      <c r="V190" s="105">
        <v>1</v>
      </c>
    </row>
    <row r="191" spans="1:22" x14ac:dyDescent="0.3">
      <c r="A191" s="18" t="s">
        <v>1717</v>
      </c>
      <c r="B191" s="18">
        <v>46127</v>
      </c>
      <c r="C191" s="5" t="s">
        <v>1710</v>
      </c>
      <c r="D191" s="19" t="s">
        <v>28</v>
      </c>
      <c r="E191" s="48" t="s">
        <v>42</v>
      </c>
      <c r="F191" s="18" t="s">
        <v>1717</v>
      </c>
      <c r="G191" s="5" t="s">
        <v>35</v>
      </c>
      <c r="H191" s="19" t="s">
        <v>28</v>
      </c>
      <c r="I191" s="111"/>
      <c r="J191" s="111">
        <v>6500</v>
      </c>
      <c r="K191" s="111"/>
      <c r="L191" s="111">
        <v>6</v>
      </c>
      <c r="M191" s="19" t="s">
        <v>28</v>
      </c>
      <c r="N191" s="48" t="s">
        <v>42</v>
      </c>
      <c r="O191" s="19">
        <v>0.33333333333333331</v>
      </c>
      <c r="P191" s="22">
        <v>0.29166666666666669</v>
      </c>
      <c r="Q191" s="22">
        <v>0.5</v>
      </c>
      <c r="R191" s="22">
        <v>0.2951388888888889</v>
      </c>
      <c r="S191" s="22">
        <v>0.34027777777777779</v>
      </c>
      <c r="T191" s="22">
        <v>0.35416666666666669</v>
      </c>
      <c r="U191" s="22">
        <v>0.35416666666666669</v>
      </c>
      <c r="V191" s="105">
        <v>1</v>
      </c>
    </row>
    <row r="192" spans="1:22" x14ac:dyDescent="0.3">
      <c r="A192" s="18" t="s">
        <v>1718</v>
      </c>
      <c r="B192" s="18">
        <v>46127</v>
      </c>
      <c r="C192" s="5" t="s">
        <v>1710</v>
      </c>
      <c r="D192" s="21" t="s">
        <v>56</v>
      </c>
      <c r="E192" s="41" t="s">
        <v>81</v>
      </c>
      <c r="F192" s="18" t="s">
        <v>1718</v>
      </c>
      <c r="G192" s="5" t="s">
        <v>1708</v>
      </c>
      <c r="H192" s="21" t="s">
        <v>56</v>
      </c>
      <c r="I192" s="111"/>
      <c r="J192" s="111">
        <v>11000</v>
      </c>
      <c r="K192" s="111"/>
      <c r="L192" s="111">
        <v>10</v>
      </c>
      <c r="M192" s="21" t="s">
        <v>56</v>
      </c>
      <c r="N192" s="41" t="s">
        <v>81</v>
      </c>
      <c r="O192" s="21">
        <v>0.41666666666666669</v>
      </c>
      <c r="P192" s="22">
        <v>0.58333333333333337</v>
      </c>
      <c r="Q192" s="22">
        <v>0.75</v>
      </c>
      <c r="R192" s="22">
        <v>0.64583333333333337</v>
      </c>
      <c r="S192" s="22">
        <v>0.66666666666666663</v>
      </c>
      <c r="T192" s="22">
        <v>0.70833333333333337</v>
      </c>
      <c r="U192" s="22">
        <v>0.70833333333333337</v>
      </c>
      <c r="V192" s="105">
        <v>1</v>
      </c>
    </row>
    <row r="193" spans="1:22" x14ac:dyDescent="0.3">
      <c r="A193" s="18" t="s">
        <v>1719</v>
      </c>
      <c r="B193" s="18">
        <v>46127</v>
      </c>
      <c r="C193" s="5" t="s">
        <v>1710</v>
      </c>
      <c r="D193" s="5" t="s">
        <v>104</v>
      </c>
      <c r="E193" s="5" t="s">
        <v>24</v>
      </c>
      <c r="F193" s="18" t="s">
        <v>1719</v>
      </c>
      <c r="G193" s="20" t="s">
        <v>30</v>
      </c>
      <c r="H193" s="5" t="s">
        <v>104</v>
      </c>
      <c r="I193" s="111"/>
      <c r="J193" s="111"/>
      <c r="K193" s="111"/>
      <c r="L193" s="111"/>
      <c r="M193" s="5" t="s">
        <v>104</v>
      </c>
      <c r="N193" s="5" t="s">
        <v>24</v>
      </c>
      <c r="O193" s="22">
        <v>0.75</v>
      </c>
      <c r="P193" s="22">
        <v>0.75</v>
      </c>
      <c r="Q193" s="22">
        <v>0.80902777777777779</v>
      </c>
      <c r="R193" s="22">
        <v>0.80902777777777779</v>
      </c>
      <c r="S193" s="22">
        <v>0.83333333333333337</v>
      </c>
      <c r="T193" s="22">
        <v>0.89583333333333337</v>
      </c>
      <c r="U193" s="22">
        <v>0.89583333333333337</v>
      </c>
      <c r="V193" s="105">
        <v>1</v>
      </c>
    </row>
    <row r="194" spans="1:22" x14ac:dyDescent="0.3">
      <c r="A194" s="18" t="s">
        <v>1725</v>
      </c>
      <c r="B194" s="18">
        <v>46127</v>
      </c>
      <c r="C194" s="5" t="s">
        <v>1710</v>
      </c>
      <c r="D194" s="5" t="s">
        <v>104</v>
      </c>
      <c r="E194" s="5" t="s">
        <v>64</v>
      </c>
      <c r="F194" s="18" t="s">
        <v>1725</v>
      </c>
      <c r="G194" s="5" t="s">
        <v>67</v>
      </c>
      <c r="H194" s="19" t="s">
        <v>14</v>
      </c>
      <c r="I194" s="111"/>
      <c r="J194" s="111"/>
      <c r="K194" s="111"/>
      <c r="L194" s="111"/>
      <c r="M194" s="5" t="s">
        <v>104</v>
      </c>
      <c r="N194" s="5" t="s">
        <v>64</v>
      </c>
      <c r="O194" s="22">
        <v>0.41666666666666669</v>
      </c>
      <c r="P194" s="22">
        <v>0.625</v>
      </c>
      <c r="Q194" s="22">
        <v>0.70833333333333337</v>
      </c>
      <c r="R194" s="22">
        <v>0.64583333333333337</v>
      </c>
      <c r="S194" s="22">
        <v>0.66666666666666663</v>
      </c>
      <c r="T194" s="22">
        <v>0.70833333333333337</v>
      </c>
      <c r="U194" s="22">
        <v>0.70833333333333337</v>
      </c>
      <c r="V194" s="105">
        <v>1</v>
      </c>
    </row>
    <row r="195" spans="1:22" x14ac:dyDescent="0.3">
      <c r="A195" s="18" t="s">
        <v>1726</v>
      </c>
      <c r="B195" s="18">
        <v>46127</v>
      </c>
      <c r="C195" s="5" t="s">
        <v>1710</v>
      </c>
      <c r="D195" s="5" t="s">
        <v>111</v>
      </c>
      <c r="E195" s="5" t="s">
        <v>111</v>
      </c>
      <c r="F195" s="18" t="s">
        <v>1726</v>
      </c>
      <c r="G195" s="5" t="s">
        <v>107</v>
      </c>
      <c r="H195" s="19" t="s">
        <v>14</v>
      </c>
      <c r="I195" s="111"/>
      <c r="J195" s="111"/>
      <c r="K195" s="111"/>
      <c r="L195" s="111"/>
      <c r="M195" s="5" t="s">
        <v>111</v>
      </c>
      <c r="N195" s="5" t="s">
        <v>111</v>
      </c>
      <c r="O195" s="22">
        <v>0.70833333333333337</v>
      </c>
      <c r="P195" s="22">
        <v>0.70833333333333337</v>
      </c>
      <c r="Q195" s="22">
        <v>0.79166666666666663</v>
      </c>
      <c r="R195" s="22">
        <v>0.79166666666666663</v>
      </c>
      <c r="S195" s="5"/>
      <c r="T195" s="5"/>
      <c r="U195" s="5"/>
      <c r="V195" s="105">
        <v>1</v>
      </c>
    </row>
    <row r="196" spans="1:22" x14ac:dyDescent="0.3">
      <c r="A196" s="18" t="s">
        <v>1729</v>
      </c>
      <c r="B196" s="18">
        <v>46128</v>
      </c>
      <c r="C196" s="5" t="s">
        <v>1710</v>
      </c>
      <c r="D196" s="19" t="s">
        <v>56</v>
      </c>
      <c r="E196" s="48" t="s">
        <v>81</v>
      </c>
      <c r="F196" s="18" t="s">
        <v>1729</v>
      </c>
      <c r="G196" s="5" t="s">
        <v>9</v>
      </c>
      <c r="H196" s="19" t="s">
        <v>20</v>
      </c>
      <c r="I196" s="111"/>
      <c r="J196" s="111">
        <v>5000</v>
      </c>
      <c r="K196" s="111"/>
      <c r="L196" s="111">
        <v>9</v>
      </c>
      <c r="M196" s="19" t="s">
        <v>56</v>
      </c>
      <c r="N196" s="48" t="s">
        <v>165</v>
      </c>
      <c r="O196" s="19">
        <v>0.29166666666666669</v>
      </c>
      <c r="P196" s="22">
        <v>0.3576388888888889</v>
      </c>
      <c r="Q196" s="22">
        <v>0.625</v>
      </c>
      <c r="R196" s="22">
        <v>0.42708333333333331</v>
      </c>
      <c r="S196" s="22">
        <v>0.44791666666666669</v>
      </c>
      <c r="T196" s="22">
        <v>0.58333333333333337</v>
      </c>
      <c r="U196" s="22">
        <v>0.58333333333333337</v>
      </c>
      <c r="V196" s="105">
        <v>1</v>
      </c>
    </row>
    <row r="197" spans="1:22" x14ac:dyDescent="0.3">
      <c r="A197" s="18" t="s">
        <v>1730</v>
      </c>
      <c r="B197" s="18">
        <v>46128</v>
      </c>
      <c r="C197" s="5" t="s">
        <v>1710</v>
      </c>
      <c r="D197" s="19" t="s">
        <v>56</v>
      </c>
      <c r="E197" s="48" t="s">
        <v>165</v>
      </c>
      <c r="F197" s="18" t="s">
        <v>1730</v>
      </c>
      <c r="G197" s="5" t="s">
        <v>6</v>
      </c>
      <c r="H197" s="19" t="s">
        <v>104</v>
      </c>
      <c r="I197" s="111"/>
      <c r="J197" s="111">
        <v>7137</v>
      </c>
      <c r="K197" s="111"/>
      <c r="L197" s="111">
        <v>9</v>
      </c>
      <c r="M197" s="19" t="s">
        <v>56</v>
      </c>
      <c r="N197" s="48" t="s">
        <v>165</v>
      </c>
      <c r="O197" s="19">
        <v>0.29166666666666669</v>
      </c>
      <c r="P197" s="22">
        <v>0.35416666666666669</v>
      </c>
      <c r="Q197" s="22">
        <v>0.5</v>
      </c>
      <c r="R197" s="22">
        <v>0.41666666666666669</v>
      </c>
      <c r="S197" s="22">
        <v>0.53125</v>
      </c>
      <c r="T197" s="22">
        <v>0.625</v>
      </c>
      <c r="U197" s="22">
        <v>0.625</v>
      </c>
      <c r="V197" s="105">
        <v>1</v>
      </c>
    </row>
    <row r="198" spans="1:22" x14ac:dyDescent="0.3">
      <c r="A198" s="18" t="s">
        <v>1731</v>
      </c>
      <c r="B198" s="18">
        <v>46128</v>
      </c>
      <c r="C198" s="5" t="s">
        <v>1710</v>
      </c>
      <c r="D198" s="19" t="s">
        <v>14</v>
      </c>
      <c r="E198" s="48" t="s">
        <v>15</v>
      </c>
      <c r="F198" s="18" t="s">
        <v>1731</v>
      </c>
      <c r="G198" s="5" t="s">
        <v>16</v>
      </c>
      <c r="H198" s="19" t="s">
        <v>20</v>
      </c>
      <c r="I198" s="111"/>
      <c r="J198" s="111">
        <v>4349</v>
      </c>
      <c r="K198" s="111"/>
      <c r="L198" s="111">
        <v>3</v>
      </c>
      <c r="M198" s="19" t="s">
        <v>14</v>
      </c>
      <c r="N198" s="48" t="s">
        <v>15</v>
      </c>
      <c r="O198" s="19">
        <v>0.5</v>
      </c>
      <c r="P198" s="22">
        <v>0.70138888888888884</v>
      </c>
      <c r="Q198" s="22">
        <v>0.875</v>
      </c>
      <c r="R198" s="22">
        <v>0.86111111111111116</v>
      </c>
      <c r="S198" s="22">
        <v>0.88194444444444442</v>
      </c>
      <c r="T198" s="22">
        <v>0.92708333333333337</v>
      </c>
      <c r="U198" s="22">
        <v>0.92708333333333337</v>
      </c>
      <c r="V198" s="105">
        <v>1</v>
      </c>
    </row>
    <row r="199" spans="1:22" x14ac:dyDescent="0.3">
      <c r="A199" s="18" t="s">
        <v>1731</v>
      </c>
      <c r="B199" s="18">
        <v>46128</v>
      </c>
      <c r="C199" s="5" t="s">
        <v>1710</v>
      </c>
      <c r="D199" s="19" t="s">
        <v>14</v>
      </c>
      <c r="E199" s="48" t="s">
        <v>15</v>
      </c>
      <c r="F199" s="18" t="s">
        <v>1731</v>
      </c>
      <c r="G199" s="5" t="s">
        <v>159</v>
      </c>
      <c r="H199" s="19" t="s">
        <v>56</v>
      </c>
      <c r="I199" s="111"/>
      <c r="J199" s="111"/>
      <c r="K199" s="111"/>
      <c r="L199" s="111">
        <v>3</v>
      </c>
      <c r="M199" s="19" t="s">
        <v>14</v>
      </c>
      <c r="N199" s="48" t="s">
        <v>15</v>
      </c>
      <c r="O199" s="19">
        <v>0.5</v>
      </c>
      <c r="P199" s="22">
        <v>0.70138888888888884</v>
      </c>
      <c r="Q199" s="22">
        <v>0.875</v>
      </c>
      <c r="R199" s="22">
        <v>0.76736111111111116</v>
      </c>
      <c r="S199" s="22">
        <v>0.78472222222222221</v>
      </c>
      <c r="T199" s="22">
        <v>0.92708333333333337</v>
      </c>
      <c r="U199" s="22">
        <v>0.92708333333333337</v>
      </c>
      <c r="V199" s="105">
        <v>1</v>
      </c>
    </row>
    <row r="200" spans="1:22" x14ac:dyDescent="0.3">
      <c r="A200" s="18" t="s">
        <v>1731</v>
      </c>
      <c r="B200" s="18">
        <v>46128</v>
      </c>
      <c r="C200" s="5" t="s">
        <v>1710</v>
      </c>
      <c r="D200" s="19" t="s">
        <v>14</v>
      </c>
      <c r="E200" s="48" t="s">
        <v>15</v>
      </c>
      <c r="F200" s="18" t="s">
        <v>1731</v>
      </c>
      <c r="G200" s="5" t="s">
        <v>49</v>
      </c>
      <c r="H200" s="19" t="s">
        <v>56</v>
      </c>
      <c r="I200" s="111"/>
      <c r="J200" s="111">
        <v>1266</v>
      </c>
      <c r="K200" s="111"/>
      <c r="L200" s="111">
        <v>3</v>
      </c>
      <c r="M200" s="19" t="s">
        <v>14</v>
      </c>
      <c r="N200" s="48" t="s">
        <v>15</v>
      </c>
      <c r="O200" s="19">
        <v>0.5</v>
      </c>
      <c r="P200" s="22">
        <v>0.70138888888888884</v>
      </c>
      <c r="Q200" s="22">
        <v>0.875</v>
      </c>
      <c r="R200" s="22">
        <v>0.81944444444444442</v>
      </c>
      <c r="S200" s="22">
        <v>0.83333333333333337</v>
      </c>
      <c r="T200" s="22">
        <v>0.92708333333333337</v>
      </c>
      <c r="U200" s="22">
        <v>0.92708333333333337</v>
      </c>
      <c r="V200" s="105">
        <v>1</v>
      </c>
    </row>
    <row r="201" spans="1:22" x14ac:dyDescent="0.3">
      <c r="A201" s="18" t="s">
        <v>1732</v>
      </c>
      <c r="B201" s="18">
        <v>46128</v>
      </c>
      <c r="C201" s="5" t="s">
        <v>1710</v>
      </c>
      <c r="D201" s="19" t="s">
        <v>20</v>
      </c>
      <c r="E201" s="48" t="s">
        <v>81</v>
      </c>
      <c r="F201" s="18" t="s">
        <v>1732</v>
      </c>
      <c r="G201" s="5" t="s">
        <v>33</v>
      </c>
      <c r="H201" s="19" t="s">
        <v>56</v>
      </c>
      <c r="I201" s="111"/>
      <c r="J201" s="111"/>
      <c r="K201" s="111"/>
      <c r="L201" s="111">
        <v>25</v>
      </c>
      <c r="M201" s="19" t="s">
        <v>20</v>
      </c>
      <c r="N201" s="48" t="s">
        <v>81</v>
      </c>
      <c r="O201" s="19">
        <v>0.29166666666666669</v>
      </c>
      <c r="P201" s="22">
        <v>0.29166666666666669</v>
      </c>
      <c r="Q201" s="22">
        <v>0.625</v>
      </c>
      <c r="R201" s="22">
        <v>0.375</v>
      </c>
      <c r="S201" s="22">
        <v>0.41666666666666669</v>
      </c>
      <c r="T201" s="22">
        <v>0.45833333333333331</v>
      </c>
      <c r="U201" s="22">
        <v>0.45833333333333331</v>
      </c>
      <c r="V201" s="105">
        <v>1</v>
      </c>
    </row>
    <row r="202" spans="1:22" x14ac:dyDescent="0.3">
      <c r="A202" s="18" t="s">
        <v>1733</v>
      </c>
      <c r="B202" s="18">
        <v>46128</v>
      </c>
      <c r="C202" s="5" t="s">
        <v>1710</v>
      </c>
      <c r="D202" s="19" t="s">
        <v>104</v>
      </c>
      <c r="E202" s="48" t="s">
        <v>64</v>
      </c>
      <c r="F202" s="18" t="s">
        <v>1733</v>
      </c>
      <c r="G202" s="5" t="s">
        <v>22</v>
      </c>
      <c r="H202" s="19" t="s">
        <v>56</v>
      </c>
      <c r="I202" s="111"/>
      <c r="J202" s="111">
        <v>10000</v>
      </c>
      <c r="K202" s="111"/>
      <c r="L202" s="111">
        <v>16</v>
      </c>
      <c r="M202" s="19" t="s">
        <v>104</v>
      </c>
      <c r="N202" s="48" t="s">
        <v>64</v>
      </c>
      <c r="O202" s="19">
        <v>0.5</v>
      </c>
      <c r="P202" s="22">
        <v>0.83333333333333337</v>
      </c>
      <c r="Q202" s="22">
        <v>0.91666666666666663</v>
      </c>
      <c r="R202" s="22">
        <v>0.88888888888888884</v>
      </c>
      <c r="S202" s="22">
        <v>0.91666666666666663</v>
      </c>
      <c r="T202" s="22">
        <v>0.97916666666666663</v>
      </c>
      <c r="U202" s="22">
        <v>0.97916666666666663</v>
      </c>
      <c r="V202" s="105">
        <v>1</v>
      </c>
    </row>
    <row r="203" spans="1:22" x14ac:dyDescent="0.3">
      <c r="A203" s="18" t="s">
        <v>1734</v>
      </c>
      <c r="B203" s="18">
        <v>46128</v>
      </c>
      <c r="C203" s="5" t="s">
        <v>1710</v>
      </c>
      <c r="D203" s="19" t="s">
        <v>20</v>
      </c>
      <c r="E203" s="48" t="s">
        <v>81</v>
      </c>
      <c r="F203" s="18" t="s">
        <v>1734</v>
      </c>
      <c r="G203" s="5" t="s">
        <v>80</v>
      </c>
      <c r="H203" s="19" t="s">
        <v>56</v>
      </c>
      <c r="I203" s="111"/>
      <c r="J203" s="111">
        <v>3700</v>
      </c>
      <c r="K203" s="111"/>
      <c r="L203" s="111">
        <v>11</v>
      </c>
      <c r="M203" s="19" t="s">
        <v>20</v>
      </c>
      <c r="N203" s="48" t="s">
        <v>81</v>
      </c>
      <c r="O203" s="19">
        <v>0.5</v>
      </c>
      <c r="P203" s="22">
        <v>0.84027777777777779</v>
      </c>
      <c r="Q203" s="22">
        <v>0.91666666666666663</v>
      </c>
      <c r="R203" s="22">
        <v>0.91666666666666663</v>
      </c>
      <c r="S203" s="22">
        <v>1.3888888888888888E-2</v>
      </c>
      <c r="T203" s="22">
        <v>0.28472222222222221</v>
      </c>
      <c r="U203" s="22">
        <v>0.28472222222222221</v>
      </c>
      <c r="V203" s="105">
        <v>1</v>
      </c>
    </row>
    <row r="204" spans="1:22" x14ac:dyDescent="0.3">
      <c r="A204" s="18" t="s">
        <v>1735</v>
      </c>
      <c r="B204" s="18">
        <v>46128</v>
      </c>
      <c r="C204" s="5" t="s">
        <v>1710</v>
      </c>
      <c r="D204" s="19" t="s">
        <v>56</v>
      </c>
      <c r="E204" s="48" t="s">
        <v>165</v>
      </c>
      <c r="F204" s="18" t="s">
        <v>1735</v>
      </c>
      <c r="G204" s="5" t="s">
        <v>1708</v>
      </c>
      <c r="H204" s="19" t="s">
        <v>28</v>
      </c>
      <c r="I204" s="111"/>
      <c r="J204" s="111">
        <v>1000</v>
      </c>
      <c r="K204" s="111"/>
      <c r="L204" s="111">
        <v>10</v>
      </c>
      <c r="M204" s="19" t="s">
        <v>56</v>
      </c>
      <c r="N204" s="48" t="s">
        <v>165</v>
      </c>
      <c r="O204" s="19">
        <v>0.5</v>
      </c>
      <c r="P204" s="22">
        <v>0.3576388888888889</v>
      </c>
      <c r="Q204" s="22">
        <v>0.625</v>
      </c>
      <c r="R204" s="22">
        <v>0.61111111111111116</v>
      </c>
      <c r="S204" s="22">
        <v>0.55208333333333337</v>
      </c>
      <c r="T204" s="22">
        <v>0.58333333333333337</v>
      </c>
      <c r="U204" s="22">
        <v>0.58333333333333337</v>
      </c>
      <c r="V204" s="105">
        <v>1</v>
      </c>
    </row>
    <row r="205" spans="1:22" x14ac:dyDescent="0.3">
      <c r="A205" s="18" t="s">
        <v>1736</v>
      </c>
      <c r="B205" s="18">
        <v>46128</v>
      </c>
      <c r="C205" s="5" t="s">
        <v>1710</v>
      </c>
      <c r="D205" s="19" t="s">
        <v>56</v>
      </c>
      <c r="E205" s="48" t="s">
        <v>165</v>
      </c>
      <c r="F205" s="18" t="s">
        <v>1736</v>
      </c>
      <c r="G205" s="5" t="s">
        <v>13</v>
      </c>
      <c r="H205" s="19" t="s">
        <v>28</v>
      </c>
      <c r="I205" s="111"/>
      <c r="J205" s="111">
        <v>329</v>
      </c>
      <c r="K205" s="111"/>
      <c r="L205" s="111">
        <v>4</v>
      </c>
      <c r="M205" s="19" t="s">
        <v>56</v>
      </c>
      <c r="N205" s="48" t="s">
        <v>165</v>
      </c>
      <c r="O205" s="19">
        <v>0.5</v>
      </c>
      <c r="P205" s="22">
        <v>0.64583333333333337</v>
      </c>
      <c r="Q205" s="22">
        <v>0.75</v>
      </c>
      <c r="R205" s="22">
        <v>0.72569444444444442</v>
      </c>
      <c r="S205" s="22">
        <v>0.75</v>
      </c>
      <c r="T205" s="22">
        <v>0.88541666666666663</v>
      </c>
      <c r="U205" s="22">
        <v>0.88541666666666663</v>
      </c>
      <c r="V205" s="105">
        <v>1</v>
      </c>
    </row>
    <row r="206" spans="1:22" x14ac:dyDescent="0.3">
      <c r="A206" s="18" t="s">
        <v>1736</v>
      </c>
      <c r="B206" s="18">
        <v>46128</v>
      </c>
      <c r="C206" s="5" t="s">
        <v>1710</v>
      </c>
      <c r="D206" s="19" t="s">
        <v>56</v>
      </c>
      <c r="E206" s="48" t="s">
        <v>165</v>
      </c>
      <c r="F206" s="18" t="s">
        <v>1736</v>
      </c>
      <c r="G206" s="5" t="s">
        <v>441</v>
      </c>
      <c r="H206" s="19" t="s">
        <v>104</v>
      </c>
      <c r="I206" s="111"/>
      <c r="J206" s="111">
        <v>341</v>
      </c>
      <c r="K206" s="111"/>
      <c r="L206" s="111">
        <v>1</v>
      </c>
      <c r="M206" s="19" t="s">
        <v>56</v>
      </c>
      <c r="N206" s="48" t="s">
        <v>165</v>
      </c>
      <c r="O206" s="19">
        <v>0.5</v>
      </c>
      <c r="P206" s="22">
        <v>0.64583333333333337</v>
      </c>
      <c r="Q206" s="22">
        <v>0.75</v>
      </c>
      <c r="R206" s="22">
        <v>0.69097222222222221</v>
      </c>
      <c r="S206" s="22">
        <v>0.71180555555555558</v>
      </c>
      <c r="T206" s="22">
        <v>0.88541666666666663</v>
      </c>
      <c r="U206" s="22">
        <v>0.88541666666666663</v>
      </c>
      <c r="V206" s="105">
        <v>1</v>
      </c>
    </row>
    <row r="207" spans="1:22" x14ac:dyDescent="0.3">
      <c r="A207" s="18" t="s">
        <v>1736</v>
      </c>
      <c r="B207" s="18">
        <v>46128</v>
      </c>
      <c r="C207" s="5" t="s">
        <v>1710</v>
      </c>
      <c r="D207" s="19" t="s">
        <v>56</v>
      </c>
      <c r="E207" s="48" t="s">
        <v>165</v>
      </c>
      <c r="F207" s="18" t="s">
        <v>1736</v>
      </c>
      <c r="G207" s="5" t="s">
        <v>25</v>
      </c>
      <c r="H207" s="5" t="s">
        <v>101</v>
      </c>
      <c r="I207" s="111"/>
      <c r="J207" s="111">
        <v>254</v>
      </c>
      <c r="K207" s="111"/>
      <c r="L207" s="111">
        <v>5</v>
      </c>
      <c r="M207" s="19" t="s">
        <v>56</v>
      </c>
      <c r="N207" s="48" t="s">
        <v>165</v>
      </c>
      <c r="O207" s="19">
        <v>0.5</v>
      </c>
      <c r="P207" s="22">
        <v>0.64583333333333337</v>
      </c>
      <c r="Q207" s="108">
        <v>0.83333333333333337</v>
      </c>
      <c r="R207" s="22">
        <v>0.80208333333333337</v>
      </c>
      <c r="S207" s="22">
        <v>0.83333333333333337</v>
      </c>
      <c r="T207" s="22">
        <v>0.88541666666666663</v>
      </c>
      <c r="U207" s="22">
        <v>0.88541666666666663</v>
      </c>
      <c r="V207" s="105">
        <v>1</v>
      </c>
    </row>
    <row r="208" spans="1:22" x14ac:dyDescent="0.3">
      <c r="A208" s="18" t="s">
        <v>1736</v>
      </c>
      <c r="B208" s="18">
        <v>46128</v>
      </c>
      <c r="C208" s="5" t="s">
        <v>1710</v>
      </c>
      <c r="D208" s="19" t="s">
        <v>56</v>
      </c>
      <c r="E208" s="48" t="s">
        <v>165</v>
      </c>
      <c r="F208" s="18" t="s">
        <v>1736</v>
      </c>
      <c r="G208" s="5" t="s">
        <v>17</v>
      </c>
      <c r="H208" s="19" t="s">
        <v>101</v>
      </c>
      <c r="I208" s="111"/>
      <c r="J208" s="111">
        <v>350</v>
      </c>
      <c r="K208" s="111"/>
      <c r="L208" s="111">
        <v>1</v>
      </c>
      <c r="M208" s="19" t="s">
        <v>56</v>
      </c>
      <c r="N208" s="48" t="s">
        <v>165</v>
      </c>
      <c r="O208" s="19">
        <v>0.5</v>
      </c>
      <c r="P208" s="22">
        <v>0.64583333333333337</v>
      </c>
      <c r="Q208" s="22">
        <v>0.83333333333333337</v>
      </c>
      <c r="R208" s="22">
        <v>0.76041666666666663</v>
      </c>
      <c r="S208" s="5"/>
      <c r="T208" s="22">
        <v>0.78125</v>
      </c>
      <c r="U208" s="22">
        <v>0.78125</v>
      </c>
      <c r="V208" s="105">
        <v>1</v>
      </c>
    </row>
    <row r="209" spans="1:22" x14ac:dyDescent="0.3">
      <c r="A209" s="18" t="s">
        <v>1737</v>
      </c>
      <c r="B209" s="18">
        <v>46128</v>
      </c>
      <c r="C209" s="5" t="s">
        <v>1710</v>
      </c>
      <c r="D209" s="19" t="s">
        <v>28</v>
      </c>
      <c r="E209" s="48" t="s">
        <v>42</v>
      </c>
      <c r="F209" s="18" t="s">
        <v>1737</v>
      </c>
      <c r="G209" s="5" t="s">
        <v>35</v>
      </c>
      <c r="H209" s="19" t="s">
        <v>101</v>
      </c>
      <c r="I209" s="111"/>
      <c r="J209" s="111">
        <v>6241</v>
      </c>
      <c r="K209" s="111"/>
      <c r="L209" s="111">
        <v>7</v>
      </c>
      <c r="M209" s="19" t="s">
        <v>28</v>
      </c>
      <c r="N209" s="48" t="s">
        <v>42</v>
      </c>
      <c r="O209" s="19">
        <v>0.33333333333333331</v>
      </c>
      <c r="P209" s="22">
        <v>0.34722222222222221</v>
      </c>
      <c r="Q209" s="22">
        <v>0.5</v>
      </c>
      <c r="R209" s="22">
        <v>0.35069444444444442</v>
      </c>
      <c r="S209" s="22">
        <v>0.375</v>
      </c>
      <c r="T209" s="22">
        <v>0.37847222222222221</v>
      </c>
      <c r="U209" s="22">
        <v>0.37847222222222221</v>
      </c>
      <c r="V209" s="105">
        <v>1</v>
      </c>
    </row>
    <row r="210" spans="1:22" x14ac:dyDescent="0.3">
      <c r="A210" s="18" t="s">
        <v>1738</v>
      </c>
      <c r="B210" s="18">
        <v>46128</v>
      </c>
      <c r="C210" s="5" t="s">
        <v>1710</v>
      </c>
      <c r="D210" s="19" t="s">
        <v>28</v>
      </c>
      <c r="E210" s="48" t="s">
        <v>42</v>
      </c>
      <c r="F210" s="18" t="s">
        <v>1738</v>
      </c>
      <c r="G210" s="20" t="s">
        <v>238</v>
      </c>
      <c r="H210" s="19" t="s">
        <v>56</v>
      </c>
      <c r="I210" s="111"/>
      <c r="J210" s="111">
        <v>8500</v>
      </c>
      <c r="K210" s="111"/>
      <c r="L210" s="111">
        <v>10</v>
      </c>
      <c r="M210" s="19" t="s">
        <v>28</v>
      </c>
      <c r="N210" s="48" t="s">
        <v>42</v>
      </c>
      <c r="O210" s="19">
        <v>0.39583333333333331</v>
      </c>
      <c r="P210" s="22">
        <v>0.4236111111111111</v>
      </c>
      <c r="Q210" s="22">
        <v>0.625</v>
      </c>
      <c r="R210" s="22">
        <v>0.5625</v>
      </c>
      <c r="S210" s="22">
        <v>0.60416666666666663</v>
      </c>
      <c r="T210" s="22">
        <v>0.70833333333333337</v>
      </c>
      <c r="U210" s="22">
        <v>0.70833333333333337</v>
      </c>
      <c r="V210" s="105">
        <v>1</v>
      </c>
    </row>
    <row r="211" spans="1:22" x14ac:dyDescent="0.3">
      <c r="A211" s="18" t="s">
        <v>1739</v>
      </c>
      <c r="B211" s="18">
        <v>46128</v>
      </c>
      <c r="C211" s="5" t="s">
        <v>1710</v>
      </c>
      <c r="D211" s="19" t="s">
        <v>104</v>
      </c>
      <c r="E211" s="48" t="s">
        <v>64</v>
      </c>
      <c r="F211" s="18" t="s">
        <v>1739</v>
      </c>
      <c r="G211" s="5" t="s">
        <v>12</v>
      </c>
      <c r="H211" s="19" t="s">
        <v>104</v>
      </c>
      <c r="I211" s="111"/>
      <c r="J211" s="111">
        <v>4500</v>
      </c>
      <c r="K211" s="111"/>
      <c r="L211" s="111">
        <v>14</v>
      </c>
      <c r="M211" s="19" t="s">
        <v>104</v>
      </c>
      <c r="N211" s="48" t="s">
        <v>64</v>
      </c>
      <c r="O211" s="19">
        <v>0.25</v>
      </c>
      <c r="P211" s="22">
        <v>0.2638888888888889</v>
      </c>
      <c r="Q211" s="22">
        <v>0.5</v>
      </c>
      <c r="R211" s="22">
        <v>0.40277777777777779</v>
      </c>
      <c r="S211" s="22">
        <v>0.5</v>
      </c>
      <c r="T211" s="22">
        <v>0.66666666666666663</v>
      </c>
      <c r="U211" s="22">
        <v>0.66666666666666663</v>
      </c>
      <c r="V211" s="105">
        <v>1</v>
      </c>
    </row>
    <row r="212" spans="1:22" x14ac:dyDescent="0.3">
      <c r="A212" s="18" t="s">
        <v>1740</v>
      </c>
      <c r="B212" s="18">
        <v>46128</v>
      </c>
      <c r="C212" s="5" t="s">
        <v>1710</v>
      </c>
      <c r="D212" s="5" t="s">
        <v>101</v>
      </c>
      <c r="E212" s="5" t="s">
        <v>101</v>
      </c>
      <c r="F212" s="18" t="s">
        <v>1740</v>
      </c>
      <c r="G212" s="5" t="s">
        <v>36</v>
      </c>
      <c r="H212" s="19" t="s">
        <v>104</v>
      </c>
      <c r="I212" s="111"/>
      <c r="J212" s="111"/>
      <c r="K212" s="111"/>
      <c r="L212" s="111">
        <v>33</v>
      </c>
      <c r="M212" s="5" t="s">
        <v>101</v>
      </c>
      <c r="N212" s="5" t="s">
        <v>101</v>
      </c>
      <c r="O212" s="22">
        <v>0.33333333333333331</v>
      </c>
      <c r="P212" s="5"/>
      <c r="Q212" s="5"/>
      <c r="R212" s="5"/>
      <c r="S212" s="5"/>
      <c r="T212" s="5"/>
      <c r="U212" s="5"/>
      <c r="V212" s="105">
        <v>1</v>
      </c>
    </row>
    <row r="213" spans="1:22" x14ac:dyDescent="0.3">
      <c r="A213" s="18" t="s">
        <v>1741</v>
      </c>
      <c r="B213" s="18">
        <v>46129</v>
      </c>
      <c r="C213" s="5" t="s">
        <v>1710</v>
      </c>
      <c r="D213" s="19" t="s">
        <v>101</v>
      </c>
      <c r="E213" s="48" t="s">
        <v>101</v>
      </c>
      <c r="F213" s="18" t="s">
        <v>1741</v>
      </c>
      <c r="G213" s="5" t="s">
        <v>6</v>
      </c>
      <c r="H213" s="19" t="s">
        <v>101</v>
      </c>
      <c r="I213" s="111"/>
      <c r="J213" s="111">
        <v>7300</v>
      </c>
      <c r="K213" s="111"/>
      <c r="L213" s="111">
        <v>9</v>
      </c>
      <c r="M213" s="19" t="s">
        <v>101</v>
      </c>
      <c r="N213" s="48" t="s">
        <v>101</v>
      </c>
      <c r="O213" s="19">
        <v>0.29166666666666702</v>
      </c>
      <c r="P213" s="5"/>
      <c r="Q213" s="5"/>
      <c r="R213" s="5"/>
      <c r="S213" s="5"/>
      <c r="T213" s="5"/>
      <c r="U213" s="5"/>
      <c r="V213" s="105">
        <v>1</v>
      </c>
    </row>
    <row r="214" spans="1:22" x14ac:dyDescent="0.3">
      <c r="A214" s="18" t="s">
        <v>1741</v>
      </c>
      <c r="B214" s="18">
        <v>46129</v>
      </c>
      <c r="C214" s="5" t="s">
        <v>1710</v>
      </c>
      <c r="D214" s="19" t="s">
        <v>101</v>
      </c>
      <c r="E214" s="48" t="s">
        <v>101</v>
      </c>
      <c r="F214" s="18" t="s">
        <v>1741</v>
      </c>
      <c r="G214" s="5" t="s">
        <v>9</v>
      </c>
      <c r="H214" s="19" t="s">
        <v>101</v>
      </c>
      <c r="I214" s="111"/>
      <c r="J214" s="111">
        <v>3000</v>
      </c>
      <c r="K214" s="111"/>
      <c r="L214" s="111">
        <v>14</v>
      </c>
      <c r="M214" s="19" t="s">
        <v>101</v>
      </c>
      <c r="N214" s="48" t="s">
        <v>101</v>
      </c>
      <c r="O214" s="19">
        <v>0.29166666666666702</v>
      </c>
      <c r="P214" s="5"/>
      <c r="Q214" s="5"/>
      <c r="R214" s="5"/>
      <c r="S214" s="5"/>
      <c r="T214" s="5"/>
      <c r="U214" s="5"/>
      <c r="V214" s="105">
        <v>1</v>
      </c>
    </row>
    <row r="215" spans="1:22" x14ac:dyDescent="0.3">
      <c r="A215" s="18" t="s">
        <v>1742</v>
      </c>
      <c r="B215" s="18">
        <v>46129</v>
      </c>
      <c r="C215" s="5" t="s">
        <v>1710</v>
      </c>
      <c r="D215" s="19" t="s">
        <v>56</v>
      </c>
      <c r="E215" s="48" t="s">
        <v>165</v>
      </c>
      <c r="F215" s="18" t="s">
        <v>1742</v>
      </c>
      <c r="G215" s="5" t="s">
        <v>43</v>
      </c>
      <c r="H215" s="19" t="s">
        <v>28</v>
      </c>
      <c r="I215" s="111"/>
      <c r="J215" s="111"/>
      <c r="K215" s="111"/>
      <c r="L215" s="111">
        <v>7</v>
      </c>
      <c r="M215" s="19" t="s">
        <v>56</v>
      </c>
      <c r="N215" s="48" t="s">
        <v>165</v>
      </c>
      <c r="O215" s="19">
        <v>0.41666666666666669</v>
      </c>
      <c r="P215" s="5"/>
      <c r="Q215" s="5"/>
      <c r="R215" s="5"/>
      <c r="S215" s="5"/>
      <c r="T215" s="5"/>
      <c r="U215" s="5"/>
      <c r="V215" s="105">
        <v>1</v>
      </c>
    </row>
    <row r="216" spans="1:22" x14ac:dyDescent="0.3">
      <c r="A216" s="18" t="s">
        <v>1743</v>
      </c>
      <c r="B216" s="18">
        <v>46129</v>
      </c>
      <c r="C216" s="5" t="s">
        <v>1710</v>
      </c>
      <c r="D216" s="19" t="s">
        <v>104</v>
      </c>
      <c r="E216" s="48" t="s">
        <v>64</v>
      </c>
      <c r="F216" s="18" t="s">
        <v>1743</v>
      </c>
      <c r="G216" s="20" t="s">
        <v>238</v>
      </c>
      <c r="H216" s="19" t="s">
        <v>28</v>
      </c>
      <c r="I216" s="111"/>
      <c r="J216" s="111">
        <v>4500</v>
      </c>
      <c r="K216" s="111"/>
      <c r="L216" s="111">
        <v>10</v>
      </c>
      <c r="M216" s="19" t="s">
        <v>104</v>
      </c>
      <c r="N216" s="48" t="s">
        <v>64</v>
      </c>
      <c r="O216" s="19">
        <v>0.20833333333333334</v>
      </c>
      <c r="P216" s="22">
        <v>0.25</v>
      </c>
      <c r="Q216" s="22">
        <v>0.625</v>
      </c>
      <c r="R216" s="22">
        <v>0.38194444444444442</v>
      </c>
      <c r="S216" s="22">
        <v>0.41666666666666669</v>
      </c>
      <c r="T216" s="22">
        <v>0.52083333333333337</v>
      </c>
      <c r="U216" s="22">
        <v>0.52083333333333337</v>
      </c>
      <c r="V216" s="105">
        <v>1</v>
      </c>
    </row>
    <row r="217" spans="1:22" x14ac:dyDescent="0.3">
      <c r="A217" s="18" t="s">
        <v>1743</v>
      </c>
      <c r="B217" s="18">
        <v>46129</v>
      </c>
      <c r="C217" s="5" t="s">
        <v>1710</v>
      </c>
      <c r="D217" s="19" t="s">
        <v>104</v>
      </c>
      <c r="E217" s="5" t="s">
        <v>64</v>
      </c>
      <c r="F217" s="18" t="s">
        <v>1743</v>
      </c>
      <c r="G217" s="5" t="s">
        <v>19</v>
      </c>
      <c r="H217" s="192" t="s">
        <v>28</v>
      </c>
      <c r="I217" s="111"/>
      <c r="J217" s="111">
        <v>4200</v>
      </c>
      <c r="K217" s="111"/>
      <c r="L217" s="111">
        <v>6</v>
      </c>
      <c r="M217" s="19" t="s">
        <v>104</v>
      </c>
      <c r="N217" s="5" t="s">
        <v>64</v>
      </c>
      <c r="O217" s="19">
        <v>0.20833333333333301</v>
      </c>
      <c r="P217" s="22">
        <v>0.25</v>
      </c>
      <c r="Q217" s="22">
        <v>0.625</v>
      </c>
      <c r="R217" s="22">
        <v>0.4236111111111111</v>
      </c>
      <c r="S217" s="22">
        <v>0.45833333333333331</v>
      </c>
      <c r="T217" s="22">
        <v>0.52083333333333337</v>
      </c>
      <c r="U217" s="22">
        <v>0.52083333333333337</v>
      </c>
      <c r="V217" s="105">
        <v>1</v>
      </c>
    </row>
    <row r="218" spans="1:22" x14ac:dyDescent="0.3">
      <c r="A218" s="18" t="s">
        <v>1744</v>
      </c>
      <c r="B218" s="18">
        <v>46129</v>
      </c>
      <c r="C218" s="5" t="s">
        <v>1710</v>
      </c>
      <c r="D218" s="19" t="s">
        <v>101</v>
      </c>
      <c r="E218" s="48" t="s">
        <v>101</v>
      </c>
      <c r="F218" s="18" t="s">
        <v>1744</v>
      </c>
      <c r="G218" s="5" t="s">
        <v>18</v>
      </c>
      <c r="H218" s="19" t="s">
        <v>14</v>
      </c>
      <c r="I218" s="111"/>
      <c r="J218" s="111">
        <v>11000</v>
      </c>
      <c r="K218" s="111"/>
      <c r="L218" s="111">
        <v>16</v>
      </c>
      <c r="M218" s="19" t="s">
        <v>101</v>
      </c>
      <c r="N218" s="48" t="s">
        <v>101</v>
      </c>
      <c r="O218" s="19">
        <v>0.33333333333333298</v>
      </c>
      <c r="P218" s="5"/>
      <c r="Q218" s="5"/>
      <c r="R218" s="5"/>
      <c r="S218" s="5"/>
      <c r="T218" s="5"/>
      <c r="U218" s="5"/>
      <c r="V218" s="105">
        <v>1</v>
      </c>
    </row>
    <row r="219" spans="1:22" x14ac:dyDescent="0.3">
      <c r="A219" s="18" t="s">
        <v>1744</v>
      </c>
      <c r="B219" s="18">
        <v>46129</v>
      </c>
      <c r="C219" s="5" t="s">
        <v>1710</v>
      </c>
      <c r="D219" s="19" t="s">
        <v>101</v>
      </c>
      <c r="E219" s="48" t="s">
        <v>101</v>
      </c>
      <c r="F219" s="18" t="s">
        <v>1744</v>
      </c>
      <c r="G219" s="5" t="s">
        <v>11</v>
      </c>
      <c r="H219" s="19" t="s">
        <v>14</v>
      </c>
      <c r="I219" s="111"/>
      <c r="J219" s="111"/>
      <c r="K219" s="111"/>
      <c r="L219" s="111">
        <v>6</v>
      </c>
      <c r="M219" s="19" t="s">
        <v>101</v>
      </c>
      <c r="N219" s="48" t="s">
        <v>101</v>
      </c>
      <c r="O219" s="19">
        <v>0.33333333333333331</v>
      </c>
      <c r="P219" s="5"/>
      <c r="Q219" s="5"/>
      <c r="R219" s="5"/>
      <c r="S219" s="5"/>
      <c r="T219" s="5"/>
      <c r="U219" s="5"/>
      <c r="V219" s="105">
        <v>1</v>
      </c>
    </row>
    <row r="220" spans="1:22" x14ac:dyDescent="0.3">
      <c r="A220" s="18" t="s">
        <v>1745</v>
      </c>
      <c r="B220" s="18">
        <v>46129</v>
      </c>
      <c r="C220" s="5" t="s">
        <v>1710</v>
      </c>
      <c r="D220" s="19" t="s">
        <v>28</v>
      </c>
      <c r="E220" s="48" t="s">
        <v>42</v>
      </c>
      <c r="F220" s="18" t="s">
        <v>1745</v>
      </c>
      <c r="G220" s="5" t="s">
        <v>35</v>
      </c>
      <c r="H220" s="19" t="s">
        <v>14</v>
      </c>
      <c r="I220" s="111"/>
      <c r="J220" s="111">
        <v>6214</v>
      </c>
      <c r="K220" s="111"/>
      <c r="L220" s="111">
        <v>7</v>
      </c>
      <c r="M220" s="19" t="s">
        <v>28</v>
      </c>
      <c r="N220" s="48" t="s">
        <v>42</v>
      </c>
      <c r="O220" s="19">
        <v>0.29166666666666702</v>
      </c>
      <c r="P220" s="22">
        <v>0.29166666666666669</v>
      </c>
      <c r="Q220" s="22">
        <v>0.5</v>
      </c>
      <c r="R220" s="22">
        <v>0.3125</v>
      </c>
      <c r="S220" s="22">
        <v>0.33333333333333331</v>
      </c>
      <c r="T220" s="22">
        <v>0.33680555555555558</v>
      </c>
      <c r="U220" s="22">
        <v>0.33680555555555558</v>
      </c>
      <c r="V220" s="105">
        <v>1</v>
      </c>
    </row>
    <row r="221" spans="1:22" x14ac:dyDescent="0.3">
      <c r="A221" s="18" t="s">
        <v>1746</v>
      </c>
      <c r="B221" s="18">
        <v>46129</v>
      </c>
      <c r="C221" s="5" t="s">
        <v>1710</v>
      </c>
      <c r="D221" s="19" t="s">
        <v>28</v>
      </c>
      <c r="E221" s="48" t="s">
        <v>42</v>
      </c>
      <c r="F221" s="18" t="s">
        <v>1746</v>
      </c>
      <c r="G221" s="5" t="s">
        <v>12</v>
      </c>
      <c r="H221" s="19" t="s">
        <v>20</v>
      </c>
      <c r="I221" s="111"/>
      <c r="J221" s="111">
        <v>4500</v>
      </c>
      <c r="K221" s="111"/>
      <c r="L221" s="111">
        <v>11</v>
      </c>
      <c r="M221" s="19" t="s">
        <v>28</v>
      </c>
      <c r="N221" s="48" t="s">
        <v>42</v>
      </c>
      <c r="O221" s="19">
        <v>0.35416666666666669</v>
      </c>
      <c r="P221" s="22">
        <v>0.5</v>
      </c>
      <c r="Q221" s="22">
        <v>0.625</v>
      </c>
      <c r="R221" s="22">
        <v>0.625</v>
      </c>
      <c r="S221" s="22">
        <v>0.66666666666666663</v>
      </c>
      <c r="T221" s="22">
        <v>0.83333333333333337</v>
      </c>
      <c r="U221" s="22">
        <v>0.83333333333333337</v>
      </c>
      <c r="V221" s="105">
        <v>1</v>
      </c>
    </row>
    <row r="222" spans="1:22" x14ac:dyDescent="0.3">
      <c r="A222" s="18" t="s">
        <v>1746</v>
      </c>
      <c r="B222" s="18">
        <v>46129</v>
      </c>
      <c r="C222" s="5" t="s">
        <v>1710</v>
      </c>
      <c r="D222" s="192" t="s">
        <v>28</v>
      </c>
      <c r="E222" s="48" t="s">
        <v>42</v>
      </c>
      <c r="F222" s="18" t="s">
        <v>1746</v>
      </c>
      <c r="G222" s="48" t="s">
        <v>51</v>
      </c>
      <c r="H222" s="5" t="s">
        <v>111</v>
      </c>
      <c r="I222" s="111"/>
      <c r="J222" s="111"/>
      <c r="K222" s="111"/>
      <c r="L222" s="111">
        <v>1</v>
      </c>
      <c r="M222" s="192" t="s">
        <v>28</v>
      </c>
      <c r="N222" s="48" t="s">
        <v>42</v>
      </c>
      <c r="O222" s="192">
        <v>0.35416666666666669</v>
      </c>
      <c r="P222" s="22">
        <v>0.5</v>
      </c>
      <c r="Q222" s="22">
        <v>0.625</v>
      </c>
      <c r="R222" s="22">
        <v>0.51388888888888884</v>
      </c>
      <c r="S222" s="22">
        <v>0.54166666666666663</v>
      </c>
      <c r="T222" s="22">
        <v>0.83333333333333337</v>
      </c>
      <c r="U222" s="22">
        <v>0.83333333333333337</v>
      </c>
      <c r="V222" s="105">
        <v>1</v>
      </c>
    </row>
    <row r="223" spans="1:22" x14ac:dyDescent="0.3">
      <c r="A223" s="18" t="s">
        <v>1747</v>
      </c>
      <c r="B223" s="18">
        <v>46129</v>
      </c>
      <c r="C223" s="5" t="s">
        <v>1710</v>
      </c>
      <c r="D223" s="19" t="s">
        <v>14</v>
      </c>
      <c r="E223" s="48" t="s">
        <v>115</v>
      </c>
      <c r="F223" s="18" t="s">
        <v>1747</v>
      </c>
      <c r="G223" s="5" t="s">
        <v>36</v>
      </c>
      <c r="H223" s="5" t="s">
        <v>111</v>
      </c>
      <c r="I223" s="111"/>
      <c r="J223" s="111">
        <v>10230</v>
      </c>
      <c r="K223" s="111"/>
      <c r="L223" s="111">
        <v>14</v>
      </c>
      <c r="M223" s="19" t="s">
        <v>14</v>
      </c>
      <c r="N223" s="48" t="s">
        <v>115</v>
      </c>
      <c r="O223" s="19">
        <v>0.5</v>
      </c>
      <c r="P223" s="5"/>
      <c r="Q223" s="5"/>
      <c r="R223" s="5"/>
      <c r="S223" s="5"/>
      <c r="T223" s="5"/>
      <c r="U223" s="5"/>
      <c r="V223" s="105">
        <v>1</v>
      </c>
    </row>
    <row r="224" spans="1:22" x14ac:dyDescent="0.3">
      <c r="A224" s="18" t="s">
        <v>1748</v>
      </c>
      <c r="B224" s="18">
        <v>46129</v>
      </c>
      <c r="C224" s="5" t="s">
        <v>1710</v>
      </c>
      <c r="D224" s="19" t="s">
        <v>14</v>
      </c>
      <c r="E224" s="48" t="s">
        <v>115</v>
      </c>
      <c r="F224" s="18" t="s">
        <v>1748</v>
      </c>
      <c r="G224" s="5" t="s">
        <v>22</v>
      </c>
      <c r="H224" s="19" t="s">
        <v>20</v>
      </c>
      <c r="I224" s="111"/>
      <c r="J224" s="111">
        <v>1763</v>
      </c>
      <c r="K224" s="111"/>
      <c r="L224" s="111">
        <v>3</v>
      </c>
      <c r="M224" s="19" t="s">
        <v>14</v>
      </c>
      <c r="N224" s="48" t="s">
        <v>115</v>
      </c>
      <c r="O224" s="19">
        <v>0.5</v>
      </c>
      <c r="P224" s="22">
        <v>0.61805555555555558</v>
      </c>
      <c r="Q224" s="22">
        <v>0.75</v>
      </c>
      <c r="R224" s="22">
        <v>0.69444444444444442</v>
      </c>
      <c r="S224" s="22">
        <v>0.70833333333333337</v>
      </c>
      <c r="T224" s="22">
        <v>0.84027777777777779</v>
      </c>
      <c r="U224" s="22">
        <v>0.84027777777777779</v>
      </c>
      <c r="V224" s="105">
        <v>1</v>
      </c>
    </row>
    <row r="225" spans="1:22" x14ac:dyDescent="0.3">
      <c r="A225" s="18" t="s">
        <v>1748</v>
      </c>
      <c r="B225" s="18">
        <v>46129</v>
      </c>
      <c r="C225" s="5" t="s">
        <v>1710</v>
      </c>
      <c r="D225" s="19" t="s">
        <v>14</v>
      </c>
      <c r="E225" s="48" t="s">
        <v>115</v>
      </c>
      <c r="F225" s="18" t="s">
        <v>1748</v>
      </c>
      <c r="G225" s="5" t="s">
        <v>169</v>
      </c>
      <c r="H225" s="19" t="s">
        <v>20</v>
      </c>
      <c r="I225" s="111"/>
      <c r="J225" s="111">
        <v>2030</v>
      </c>
      <c r="K225" s="111"/>
      <c r="L225" s="111">
        <v>4</v>
      </c>
      <c r="M225" s="19" t="s">
        <v>14</v>
      </c>
      <c r="N225" s="48" t="s">
        <v>115</v>
      </c>
      <c r="O225" s="19">
        <v>0.5</v>
      </c>
      <c r="P225" s="22">
        <v>0.61805555555555558</v>
      </c>
      <c r="Q225" s="22">
        <v>0.75</v>
      </c>
      <c r="R225" s="22">
        <v>0.64930555555555558</v>
      </c>
      <c r="S225" s="22">
        <v>0.65972222222222221</v>
      </c>
      <c r="T225" s="22">
        <v>0.84027777777777779</v>
      </c>
      <c r="U225" s="22">
        <v>0.84027777777777779</v>
      </c>
      <c r="V225" s="105">
        <v>1</v>
      </c>
    </row>
    <row r="226" spans="1:22" x14ac:dyDescent="0.3">
      <c r="A226" s="18" t="s">
        <v>1749</v>
      </c>
      <c r="B226" s="18">
        <v>46129</v>
      </c>
      <c r="C226" s="5" t="s">
        <v>1710</v>
      </c>
      <c r="D226" s="19" t="s">
        <v>20</v>
      </c>
      <c r="E226" s="48" t="s">
        <v>81</v>
      </c>
      <c r="F226" s="18" t="s">
        <v>1749</v>
      </c>
      <c r="G226" s="5" t="s">
        <v>67</v>
      </c>
      <c r="H226" s="192" t="s">
        <v>56</v>
      </c>
      <c r="I226" s="111"/>
      <c r="J226" s="111"/>
      <c r="K226" s="111"/>
      <c r="L226" s="111">
        <v>20</v>
      </c>
      <c r="M226" s="19" t="s">
        <v>20</v>
      </c>
      <c r="N226" s="48" t="s">
        <v>81</v>
      </c>
      <c r="O226" s="22">
        <v>0.41666666666666669</v>
      </c>
      <c r="P226" s="22">
        <v>0.5</v>
      </c>
      <c r="Q226" s="22">
        <v>0.70833333333333337</v>
      </c>
      <c r="R226" s="22">
        <v>0.53125</v>
      </c>
      <c r="S226" s="22">
        <v>0.5625</v>
      </c>
      <c r="T226" s="22">
        <v>0.58333333333333337</v>
      </c>
      <c r="U226" s="22">
        <v>0.58333333333333337</v>
      </c>
      <c r="V226" s="105">
        <v>1</v>
      </c>
    </row>
    <row r="227" spans="1:22" x14ac:dyDescent="0.3">
      <c r="A227" s="18" t="s">
        <v>1750</v>
      </c>
      <c r="B227" s="18">
        <v>46128</v>
      </c>
      <c r="C227" s="5" t="s">
        <v>1710</v>
      </c>
      <c r="D227" s="5" t="s">
        <v>111</v>
      </c>
      <c r="E227" s="5" t="s">
        <v>111</v>
      </c>
      <c r="F227" s="18" t="s">
        <v>1750</v>
      </c>
      <c r="G227" s="5" t="s">
        <v>6</v>
      </c>
      <c r="H227" s="192" t="s">
        <v>56</v>
      </c>
      <c r="I227" s="111"/>
      <c r="J227" s="111"/>
      <c r="K227" s="111"/>
      <c r="L227" s="111"/>
      <c r="M227" s="5" t="s">
        <v>111</v>
      </c>
      <c r="N227" s="5" t="s">
        <v>111</v>
      </c>
      <c r="O227" s="5"/>
      <c r="P227" s="5"/>
      <c r="Q227" s="5"/>
      <c r="R227" s="5"/>
      <c r="S227" s="5"/>
      <c r="T227" s="5"/>
      <c r="U227" s="5"/>
      <c r="V227" s="105">
        <v>1</v>
      </c>
    </row>
    <row r="228" spans="1:22" x14ac:dyDescent="0.3">
      <c r="A228" s="18" t="s">
        <v>1751</v>
      </c>
      <c r="B228" s="18">
        <v>46128</v>
      </c>
      <c r="C228" s="5" t="s">
        <v>1710</v>
      </c>
      <c r="D228" s="5" t="s">
        <v>111</v>
      </c>
      <c r="E228" s="5" t="s">
        <v>111</v>
      </c>
      <c r="F228" s="18" t="s">
        <v>1751</v>
      </c>
      <c r="G228" s="5" t="s">
        <v>36</v>
      </c>
      <c r="H228" s="22" t="s">
        <v>28</v>
      </c>
      <c r="I228" s="111"/>
      <c r="J228" s="111">
        <v>8000</v>
      </c>
      <c r="K228" s="111"/>
      <c r="L228" s="111">
        <v>10</v>
      </c>
      <c r="M228" s="5" t="s">
        <v>111</v>
      </c>
      <c r="N228" s="5" t="s">
        <v>111</v>
      </c>
      <c r="O228" s="5"/>
      <c r="P228" s="5"/>
      <c r="Q228" s="5"/>
      <c r="R228" s="5"/>
      <c r="S228" s="5"/>
      <c r="T228" s="5"/>
      <c r="U228" s="5"/>
      <c r="V228" s="105">
        <v>1</v>
      </c>
    </row>
    <row r="229" spans="1:22" x14ac:dyDescent="0.3">
      <c r="A229" s="18" t="s">
        <v>1752</v>
      </c>
      <c r="B229" s="18">
        <v>46130</v>
      </c>
      <c r="C229" s="5" t="s">
        <v>1710</v>
      </c>
      <c r="D229" s="19" t="s">
        <v>20</v>
      </c>
      <c r="E229" s="48" t="s">
        <v>81</v>
      </c>
      <c r="F229" s="18" t="s">
        <v>1752</v>
      </c>
      <c r="G229" s="5" t="s">
        <v>6</v>
      </c>
      <c r="H229" s="5" t="s">
        <v>73</v>
      </c>
      <c r="I229" s="111"/>
      <c r="J229" s="111"/>
      <c r="K229" s="111"/>
      <c r="L229" s="111">
        <v>13</v>
      </c>
      <c r="M229" s="19" t="s">
        <v>20</v>
      </c>
      <c r="N229" s="48" t="s">
        <v>81</v>
      </c>
      <c r="O229" s="19">
        <v>0.41666666666666669</v>
      </c>
      <c r="P229" s="22">
        <v>0.52430555555555558</v>
      </c>
      <c r="Q229" s="22">
        <v>0.625</v>
      </c>
      <c r="R229" s="22">
        <v>0.625</v>
      </c>
      <c r="S229" s="22">
        <v>0.67361111111111116</v>
      </c>
      <c r="T229" s="22">
        <v>0.82638888888888884</v>
      </c>
      <c r="U229" s="22">
        <v>0.82638888888888884</v>
      </c>
      <c r="V229" s="105">
        <v>1</v>
      </c>
    </row>
    <row r="230" spans="1:22" x14ac:dyDescent="0.3">
      <c r="A230" s="18" t="s">
        <v>1752</v>
      </c>
      <c r="B230" s="18">
        <v>46130</v>
      </c>
      <c r="C230" s="5" t="s">
        <v>1710</v>
      </c>
      <c r="D230" s="19" t="s">
        <v>20</v>
      </c>
      <c r="E230" s="48" t="s">
        <v>81</v>
      </c>
      <c r="F230" s="18" t="s">
        <v>1752</v>
      </c>
      <c r="G230" s="48" t="s">
        <v>9</v>
      </c>
      <c r="H230" s="5" t="s">
        <v>14</v>
      </c>
      <c r="I230" s="111"/>
      <c r="J230" s="111"/>
      <c r="K230" s="111"/>
      <c r="L230" s="111">
        <v>10</v>
      </c>
      <c r="M230" s="19" t="s">
        <v>20</v>
      </c>
      <c r="N230" s="48" t="s">
        <v>81</v>
      </c>
      <c r="O230" s="19">
        <v>0.41666666666666669</v>
      </c>
      <c r="P230" s="22">
        <v>0.52430555555555558</v>
      </c>
      <c r="Q230" s="22">
        <v>0.625</v>
      </c>
      <c r="R230" s="22">
        <v>0.60416666666666663</v>
      </c>
      <c r="S230" s="22">
        <v>0.65277777777777779</v>
      </c>
      <c r="T230" s="22">
        <v>0.82638888888888884</v>
      </c>
      <c r="U230" s="22">
        <v>0.82638888888888884</v>
      </c>
      <c r="V230" s="105">
        <v>1</v>
      </c>
    </row>
    <row r="231" spans="1:22" x14ac:dyDescent="0.3">
      <c r="A231" s="18" t="s">
        <v>1753</v>
      </c>
      <c r="B231" s="18">
        <v>46130</v>
      </c>
      <c r="C231" s="5" t="s">
        <v>1710</v>
      </c>
      <c r="D231" s="192" t="s">
        <v>56</v>
      </c>
      <c r="E231" s="48" t="s">
        <v>165</v>
      </c>
      <c r="F231" s="18" t="s">
        <v>1753</v>
      </c>
      <c r="G231" s="48" t="s">
        <v>35</v>
      </c>
      <c r="H231" s="5" t="s">
        <v>111</v>
      </c>
      <c r="I231" s="111"/>
      <c r="J231" s="111"/>
      <c r="K231" s="111"/>
      <c r="L231" s="111">
        <v>14</v>
      </c>
      <c r="M231" s="192" t="s">
        <v>56</v>
      </c>
      <c r="N231" s="48" t="s">
        <v>165</v>
      </c>
      <c r="O231" s="192">
        <v>0.29166666666666702</v>
      </c>
      <c r="P231" s="22">
        <v>0.34722222222222221</v>
      </c>
      <c r="Q231" s="22">
        <v>0.625</v>
      </c>
      <c r="R231" s="22">
        <v>0.3347222222222222</v>
      </c>
      <c r="S231" s="22">
        <v>0.34027777777777779</v>
      </c>
      <c r="T231" s="22">
        <v>0.34375</v>
      </c>
      <c r="U231" s="22">
        <v>0.34375</v>
      </c>
      <c r="V231" s="105">
        <v>1</v>
      </c>
    </row>
    <row r="232" spans="1:22" x14ac:dyDescent="0.3">
      <c r="A232" s="18" t="s">
        <v>1754</v>
      </c>
      <c r="B232" s="18">
        <v>46130</v>
      </c>
      <c r="C232" s="5" t="s">
        <v>1710</v>
      </c>
      <c r="D232" s="192" t="s">
        <v>56</v>
      </c>
      <c r="E232" s="48" t="s">
        <v>165</v>
      </c>
      <c r="F232" s="18" t="s">
        <v>1754</v>
      </c>
      <c r="G232" s="5" t="s">
        <v>1708</v>
      </c>
      <c r="H232" s="19" t="s">
        <v>73</v>
      </c>
      <c r="I232" s="111"/>
      <c r="J232" s="111">
        <v>8212</v>
      </c>
      <c r="K232" s="111"/>
      <c r="L232" s="111">
        <v>10</v>
      </c>
      <c r="M232" s="192" t="s">
        <v>56</v>
      </c>
      <c r="N232" s="48" t="s">
        <v>165</v>
      </c>
      <c r="O232" s="192">
        <v>0.375</v>
      </c>
      <c r="P232" s="22">
        <v>0.5</v>
      </c>
      <c r="Q232" s="22">
        <v>0.625</v>
      </c>
      <c r="R232" s="22">
        <v>0.51388888888888884</v>
      </c>
      <c r="S232" s="22">
        <v>0.625</v>
      </c>
      <c r="T232" s="22">
        <v>0.64583333333333337</v>
      </c>
      <c r="U232" s="22">
        <v>0.64583333333333337</v>
      </c>
      <c r="V232" s="105">
        <v>1</v>
      </c>
    </row>
    <row r="233" spans="1:22" x14ac:dyDescent="0.3">
      <c r="A233" s="18" t="s">
        <v>1755</v>
      </c>
      <c r="B233" s="18">
        <v>46130</v>
      </c>
      <c r="C233" s="5" t="s">
        <v>1710</v>
      </c>
      <c r="D233" s="22" t="s">
        <v>28</v>
      </c>
      <c r="E233" s="5" t="s">
        <v>42</v>
      </c>
      <c r="F233" s="18" t="s">
        <v>1755</v>
      </c>
      <c r="G233" s="20" t="s">
        <v>238</v>
      </c>
      <c r="H233" s="19" t="s">
        <v>14</v>
      </c>
      <c r="I233" s="111"/>
      <c r="J233" s="111">
        <v>8000</v>
      </c>
      <c r="K233" s="111"/>
      <c r="L233" s="111">
        <v>10</v>
      </c>
      <c r="M233" s="22" t="s">
        <v>28</v>
      </c>
      <c r="N233" s="5" t="s">
        <v>42</v>
      </c>
      <c r="O233" s="22">
        <v>0.33333333333333331</v>
      </c>
      <c r="P233" s="22">
        <v>0.34722222222222221</v>
      </c>
      <c r="Q233" s="22">
        <v>0.625</v>
      </c>
      <c r="R233" s="22">
        <v>0.47569444444444442</v>
      </c>
      <c r="S233" s="22">
        <v>0.54166666666666663</v>
      </c>
      <c r="T233" s="22">
        <v>0.70833333333333337</v>
      </c>
      <c r="U233" s="22">
        <v>0.70833333333333337</v>
      </c>
      <c r="V233" s="105">
        <v>1</v>
      </c>
    </row>
    <row r="234" spans="1:22" x14ac:dyDescent="0.3">
      <c r="A234" s="18" t="s">
        <v>1756</v>
      </c>
      <c r="B234" s="18">
        <v>46130</v>
      </c>
      <c r="C234" s="5" t="s">
        <v>1710</v>
      </c>
      <c r="D234" s="5" t="s">
        <v>73</v>
      </c>
      <c r="E234" s="48" t="s">
        <v>115</v>
      </c>
      <c r="F234" s="18" t="s">
        <v>1756</v>
      </c>
      <c r="G234" s="5" t="s">
        <v>36</v>
      </c>
      <c r="H234" s="19" t="s">
        <v>46</v>
      </c>
      <c r="I234" s="111"/>
      <c r="J234" s="111"/>
      <c r="K234" s="111"/>
      <c r="L234" s="111">
        <v>10</v>
      </c>
      <c r="M234" s="5" t="s">
        <v>73</v>
      </c>
      <c r="N234" s="48" t="s">
        <v>115</v>
      </c>
      <c r="O234" s="22">
        <v>0.375</v>
      </c>
      <c r="P234" s="22">
        <v>0.5</v>
      </c>
      <c r="Q234" s="22">
        <v>0.75</v>
      </c>
      <c r="R234" s="22">
        <v>0.64583333333333337</v>
      </c>
      <c r="S234" s="22">
        <v>0.6875</v>
      </c>
      <c r="T234" s="22">
        <v>0.83333333333333337</v>
      </c>
      <c r="U234" s="22">
        <v>0.83333333333333337</v>
      </c>
      <c r="V234" s="105">
        <v>1</v>
      </c>
    </row>
    <row r="235" spans="1:22" x14ac:dyDescent="0.3">
      <c r="A235" s="18" t="s">
        <v>1756</v>
      </c>
      <c r="B235" s="18">
        <v>46130</v>
      </c>
      <c r="C235" s="5" t="s">
        <v>1710</v>
      </c>
      <c r="D235" s="5" t="s">
        <v>73</v>
      </c>
      <c r="E235" s="48" t="s">
        <v>115</v>
      </c>
      <c r="F235" s="18" t="s">
        <v>1756</v>
      </c>
      <c r="G235" s="5" t="s">
        <v>22</v>
      </c>
      <c r="H235" s="19" t="s">
        <v>104</v>
      </c>
      <c r="I235" s="111"/>
      <c r="J235" s="111"/>
      <c r="K235" s="111"/>
      <c r="L235" s="111"/>
      <c r="M235" s="5" t="s">
        <v>14</v>
      </c>
      <c r="N235" s="5" t="s">
        <v>115</v>
      </c>
      <c r="O235" s="22">
        <v>0.375</v>
      </c>
      <c r="P235" s="22">
        <v>0.5</v>
      </c>
      <c r="Q235" s="22">
        <v>0.625</v>
      </c>
      <c r="R235" s="22">
        <v>0.5625</v>
      </c>
      <c r="S235" s="22">
        <v>0.60416666666666663</v>
      </c>
      <c r="T235" s="22">
        <v>0.83333333333333337</v>
      </c>
      <c r="U235" s="22">
        <v>0.83333333333333337</v>
      </c>
      <c r="V235" s="105">
        <v>1</v>
      </c>
    </row>
    <row r="236" spans="1:22" x14ac:dyDescent="0.3">
      <c r="A236" s="18" t="s">
        <v>1757</v>
      </c>
      <c r="B236" s="18">
        <v>46130</v>
      </c>
      <c r="C236" s="5" t="s">
        <v>1710</v>
      </c>
      <c r="D236" s="5" t="s">
        <v>111</v>
      </c>
      <c r="E236" s="5" t="s">
        <v>111</v>
      </c>
      <c r="F236" s="18" t="s">
        <v>1757</v>
      </c>
      <c r="G236" s="5" t="s">
        <v>6</v>
      </c>
      <c r="H236" s="19" t="s">
        <v>104</v>
      </c>
      <c r="I236" s="111"/>
      <c r="J236" s="111"/>
      <c r="K236" s="111"/>
      <c r="L236" s="111"/>
      <c r="M236" s="5" t="s">
        <v>111</v>
      </c>
      <c r="N236" s="5" t="s">
        <v>111</v>
      </c>
      <c r="O236" s="22">
        <v>0.75</v>
      </c>
      <c r="P236" s="22">
        <v>0.75</v>
      </c>
      <c r="Q236" s="5"/>
      <c r="R236" s="5"/>
      <c r="S236" s="5"/>
      <c r="T236" s="5"/>
      <c r="U236" s="5"/>
      <c r="V236" s="105">
        <v>1</v>
      </c>
    </row>
    <row r="237" spans="1:22" x14ac:dyDescent="0.3">
      <c r="A237" s="18" t="s">
        <v>1758</v>
      </c>
      <c r="B237" s="18">
        <v>46132</v>
      </c>
      <c r="C237" s="5" t="s">
        <v>1710</v>
      </c>
      <c r="D237" s="19" t="s">
        <v>73</v>
      </c>
      <c r="E237" s="48" t="s">
        <v>115</v>
      </c>
      <c r="F237" s="18" t="s">
        <v>1758</v>
      </c>
      <c r="G237" s="5" t="s">
        <v>16</v>
      </c>
      <c r="H237" s="19" t="s">
        <v>104</v>
      </c>
      <c r="I237" s="111"/>
      <c r="J237" s="111">
        <v>12809</v>
      </c>
      <c r="K237" s="111"/>
      <c r="L237" s="111">
        <v>16</v>
      </c>
      <c r="M237" s="19" t="s">
        <v>73</v>
      </c>
      <c r="N237" s="48" t="s">
        <v>115</v>
      </c>
      <c r="O237" s="19">
        <v>0.25</v>
      </c>
      <c r="P237" s="22">
        <v>0.29166666666666669</v>
      </c>
      <c r="Q237" s="22">
        <v>0.625</v>
      </c>
      <c r="R237" s="22">
        <v>0.35069444444444442</v>
      </c>
      <c r="S237" s="22">
        <v>0.5625</v>
      </c>
      <c r="T237" s="22">
        <v>0.61805555555555558</v>
      </c>
      <c r="U237" s="22">
        <v>0.61805555555555558</v>
      </c>
      <c r="V237" s="105">
        <v>1</v>
      </c>
    </row>
    <row r="238" spans="1:22" x14ac:dyDescent="0.3">
      <c r="A238" s="18" t="s">
        <v>1760</v>
      </c>
      <c r="B238" s="18">
        <v>46132</v>
      </c>
      <c r="C238" s="5" t="s">
        <v>1710</v>
      </c>
      <c r="D238" s="19" t="s">
        <v>14</v>
      </c>
      <c r="E238" s="48" t="s">
        <v>115</v>
      </c>
      <c r="F238" s="18" t="s">
        <v>1760</v>
      </c>
      <c r="G238" s="5" t="s">
        <v>13</v>
      </c>
      <c r="H238" s="19" t="s">
        <v>104</v>
      </c>
      <c r="I238" s="111"/>
      <c r="J238" s="111">
        <v>4200</v>
      </c>
      <c r="K238" s="111"/>
      <c r="L238" s="111">
        <v>9</v>
      </c>
      <c r="M238" s="19" t="s">
        <v>14</v>
      </c>
      <c r="N238" s="48" t="s">
        <v>115</v>
      </c>
      <c r="O238" s="19">
        <v>0.5</v>
      </c>
      <c r="P238" s="22">
        <v>0.69097222222222221</v>
      </c>
      <c r="Q238" s="22">
        <v>0.83333333333333337</v>
      </c>
      <c r="R238" s="22">
        <v>0.79166666666666663</v>
      </c>
      <c r="S238" s="22">
        <v>0.83333333333333337</v>
      </c>
      <c r="T238" s="22">
        <v>0.89583333333333337</v>
      </c>
      <c r="U238" s="22">
        <v>0.89583333333333337</v>
      </c>
      <c r="V238" s="105">
        <v>1</v>
      </c>
    </row>
    <row r="239" spans="1:22" x14ac:dyDescent="0.3">
      <c r="A239" s="18" t="s">
        <v>1761</v>
      </c>
      <c r="B239" s="18">
        <v>46132</v>
      </c>
      <c r="C239" s="5" t="s">
        <v>1710</v>
      </c>
      <c r="D239" s="19" t="s">
        <v>46</v>
      </c>
      <c r="E239" s="48" t="s">
        <v>165</v>
      </c>
      <c r="F239" s="18" t="s">
        <v>1761</v>
      </c>
      <c r="G239" s="5" t="s">
        <v>35</v>
      </c>
      <c r="H239" s="19" t="s">
        <v>56</v>
      </c>
      <c r="I239" s="111"/>
      <c r="J239" s="111"/>
      <c r="K239" s="111"/>
      <c r="L239" s="111">
        <v>7</v>
      </c>
      <c r="M239" s="19" t="s">
        <v>46</v>
      </c>
      <c r="N239" s="48" t="s">
        <v>165</v>
      </c>
      <c r="O239" s="19">
        <v>0.33333333333333298</v>
      </c>
      <c r="P239" s="5"/>
      <c r="Q239" s="5"/>
      <c r="R239" s="5"/>
      <c r="S239" s="5"/>
      <c r="T239" s="5"/>
      <c r="U239" s="5"/>
      <c r="V239" s="105">
        <v>1</v>
      </c>
    </row>
    <row r="240" spans="1:22" x14ac:dyDescent="0.3">
      <c r="A240" s="18" t="s">
        <v>1762</v>
      </c>
      <c r="B240" s="18">
        <v>46132</v>
      </c>
      <c r="C240" s="5" t="s">
        <v>1710</v>
      </c>
      <c r="D240" s="19" t="s">
        <v>104</v>
      </c>
      <c r="E240" s="48" t="s">
        <v>24</v>
      </c>
      <c r="F240" s="18" t="s">
        <v>1762</v>
      </c>
      <c r="G240" s="20" t="s">
        <v>30</v>
      </c>
      <c r="H240" s="191" t="s">
        <v>56</v>
      </c>
      <c r="I240" s="111"/>
      <c r="J240" s="111">
        <v>6200</v>
      </c>
      <c r="K240" s="111"/>
      <c r="L240" s="111">
        <v>4</v>
      </c>
      <c r="M240" s="19" t="s">
        <v>104</v>
      </c>
      <c r="N240" s="48" t="s">
        <v>24</v>
      </c>
      <c r="O240" s="19">
        <v>0.33333333333333298</v>
      </c>
      <c r="P240" s="22">
        <v>0.31944444444444442</v>
      </c>
      <c r="Q240" s="22">
        <v>0.5</v>
      </c>
      <c r="R240" s="22">
        <v>0.44097222222222221</v>
      </c>
      <c r="S240" s="22">
        <v>0.45833333333333331</v>
      </c>
      <c r="T240" s="22">
        <v>0.52083333333333337</v>
      </c>
      <c r="U240" s="22">
        <v>0.52083333333333337</v>
      </c>
      <c r="V240" s="105">
        <v>1</v>
      </c>
    </row>
    <row r="241" spans="1:22" x14ac:dyDescent="0.3">
      <c r="A241" s="18" t="s">
        <v>1762</v>
      </c>
      <c r="B241" s="18">
        <v>46132</v>
      </c>
      <c r="C241" s="5" t="s">
        <v>1710</v>
      </c>
      <c r="D241" s="19" t="s">
        <v>104</v>
      </c>
      <c r="E241" s="48" t="s">
        <v>24</v>
      </c>
      <c r="F241" s="18" t="s">
        <v>1762</v>
      </c>
      <c r="G241" s="5" t="s">
        <v>6</v>
      </c>
      <c r="H241" s="19" t="s">
        <v>20</v>
      </c>
      <c r="I241" s="111"/>
      <c r="J241" s="111">
        <v>7100</v>
      </c>
      <c r="K241" s="111"/>
      <c r="L241" s="111">
        <v>13</v>
      </c>
      <c r="M241" s="19" t="s">
        <v>104</v>
      </c>
      <c r="N241" s="48" t="s">
        <v>24</v>
      </c>
      <c r="O241" s="19">
        <v>0.33333333333333331</v>
      </c>
      <c r="P241" s="22">
        <v>0.31944444444444442</v>
      </c>
      <c r="Q241" s="22">
        <v>0.5</v>
      </c>
      <c r="R241" s="22">
        <v>0.38194444444444442</v>
      </c>
      <c r="S241" s="22">
        <v>0.4375</v>
      </c>
      <c r="T241" s="22">
        <v>0.52083333333333337</v>
      </c>
      <c r="U241" s="22">
        <v>0.52083333333333337</v>
      </c>
      <c r="V241" s="105">
        <v>1</v>
      </c>
    </row>
    <row r="242" spans="1:22" x14ac:dyDescent="0.3">
      <c r="A242" s="18" t="s">
        <v>1763</v>
      </c>
      <c r="B242" s="18">
        <v>46132</v>
      </c>
      <c r="C242" s="5" t="s">
        <v>1710</v>
      </c>
      <c r="D242" s="19" t="s">
        <v>104</v>
      </c>
      <c r="E242" s="48" t="s">
        <v>24</v>
      </c>
      <c r="F242" s="18" t="s">
        <v>1763</v>
      </c>
      <c r="G242" s="5" t="s">
        <v>17</v>
      </c>
      <c r="H242" s="19" t="s">
        <v>20</v>
      </c>
      <c r="I242" s="111"/>
      <c r="J242" s="111">
        <v>6690</v>
      </c>
      <c r="K242" s="111"/>
      <c r="L242" s="111">
        <v>9</v>
      </c>
      <c r="M242" s="19" t="s">
        <v>104</v>
      </c>
      <c r="N242" s="48" t="s">
        <v>24</v>
      </c>
      <c r="O242" s="19">
        <v>0.5</v>
      </c>
      <c r="P242" s="22">
        <v>0.57291666666666663</v>
      </c>
      <c r="Q242" s="22">
        <v>0.75</v>
      </c>
      <c r="R242" s="22">
        <v>0.65625</v>
      </c>
      <c r="S242" s="22">
        <v>0.66666666666666663</v>
      </c>
      <c r="T242" s="22">
        <v>0.83333333333333337</v>
      </c>
      <c r="U242" s="22">
        <v>0.83333333333333337</v>
      </c>
      <c r="V242" s="105">
        <v>1</v>
      </c>
    </row>
    <row r="243" spans="1:22" x14ac:dyDescent="0.3">
      <c r="A243" s="18" t="s">
        <v>1763</v>
      </c>
      <c r="B243" s="18">
        <v>46132</v>
      </c>
      <c r="C243" s="5" t="s">
        <v>1710</v>
      </c>
      <c r="D243" s="19" t="s">
        <v>104</v>
      </c>
      <c r="E243" s="48" t="s">
        <v>24</v>
      </c>
      <c r="F243" s="18" t="s">
        <v>1763</v>
      </c>
      <c r="G243" s="5" t="s">
        <v>25</v>
      </c>
      <c r="H243" s="19" t="s">
        <v>28</v>
      </c>
      <c r="I243" s="111"/>
      <c r="J243" s="111">
        <v>936</v>
      </c>
      <c r="K243" s="111"/>
      <c r="L243" s="111">
        <v>6</v>
      </c>
      <c r="M243" s="19" t="s">
        <v>104</v>
      </c>
      <c r="N243" s="48" t="s">
        <v>24</v>
      </c>
      <c r="O243" s="19">
        <v>0.5</v>
      </c>
      <c r="P243" s="22">
        <v>0.57291666666666663</v>
      </c>
      <c r="Q243" s="22">
        <v>0.75</v>
      </c>
      <c r="R243" s="22">
        <v>0.63888888888888884</v>
      </c>
      <c r="S243" s="22">
        <v>0.70833333333333337</v>
      </c>
      <c r="T243" s="22">
        <v>0.83333333333333337</v>
      </c>
      <c r="U243" s="22">
        <v>0.83333333333333337</v>
      </c>
      <c r="V243" s="105">
        <v>1</v>
      </c>
    </row>
    <row r="244" spans="1:22" x14ac:dyDescent="0.3">
      <c r="A244" s="18" t="s">
        <v>1764</v>
      </c>
      <c r="B244" s="18">
        <v>46132</v>
      </c>
      <c r="C244" s="5" t="s">
        <v>1710</v>
      </c>
      <c r="D244" s="19" t="s">
        <v>56</v>
      </c>
      <c r="E244" s="48" t="s">
        <v>81</v>
      </c>
      <c r="F244" s="18" t="s">
        <v>1764</v>
      </c>
      <c r="G244" s="5" t="s">
        <v>9</v>
      </c>
      <c r="H244" s="19" t="s">
        <v>101</v>
      </c>
      <c r="I244" s="111"/>
      <c r="J244" s="111">
        <v>8000</v>
      </c>
      <c r="K244" s="111"/>
      <c r="L244" s="111">
        <v>10</v>
      </c>
      <c r="M244" s="19" t="s">
        <v>56</v>
      </c>
      <c r="N244" s="48" t="s">
        <v>81</v>
      </c>
      <c r="O244" s="19">
        <v>0.375</v>
      </c>
      <c r="P244" s="22">
        <v>0.40277777777777779</v>
      </c>
      <c r="Q244" s="22">
        <v>0.5</v>
      </c>
      <c r="R244" s="22">
        <v>0.47569444444444442</v>
      </c>
      <c r="S244" s="22">
        <v>0.54166666666666663</v>
      </c>
      <c r="T244" s="22">
        <v>0.625</v>
      </c>
      <c r="U244" s="22">
        <v>0.625</v>
      </c>
      <c r="V244" s="105">
        <v>1</v>
      </c>
    </row>
    <row r="245" spans="1:22" x14ac:dyDescent="0.3">
      <c r="A245" s="18" t="s">
        <v>1765</v>
      </c>
      <c r="B245" s="18">
        <v>46132</v>
      </c>
      <c r="C245" s="5" t="s">
        <v>1710</v>
      </c>
      <c r="D245" s="191" t="s">
        <v>56</v>
      </c>
      <c r="E245" s="54" t="s">
        <v>81</v>
      </c>
      <c r="F245" s="18" t="s">
        <v>1765</v>
      </c>
      <c r="G245" s="5" t="s">
        <v>159</v>
      </c>
      <c r="H245" s="19" t="s">
        <v>101</v>
      </c>
      <c r="I245" s="111"/>
      <c r="J245" s="111">
        <v>3620</v>
      </c>
      <c r="K245" s="111"/>
      <c r="L245" s="111">
        <v>4</v>
      </c>
      <c r="M245" s="191" t="s">
        <v>56</v>
      </c>
      <c r="N245" s="54" t="s">
        <v>81</v>
      </c>
      <c r="O245" s="191">
        <v>0.5</v>
      </c>
      <c r="P245" s="22">
        <v>0.72222222222222221</v>
      </c>
      <c r="Q245" s="22">
        <v>0.79166666666666663</v>
      </c>
      <c r="R245" s="22">
        <v>0.77083333333333337</v>
      </c>
      <c r="S245" s="22">
        <v>0.81944444444444442</v>
      </c>
      <c r="T245" s="22">
        <v>0.87152777777777779</v>
      </c>
      <c r="U245" s="22">
        <v>0.87152777777777779</v>
      </c>
      <c r="V245" s="105">
        <v>1</v>
      </c>
    </row>
    <row r="246" spans="1:22" x14ac:dyDescent="0.3">
      <c r="A246" s="18" t="s">
        <v>1766</v>
      </c>
      <c r="B246" s="18">
        <v>46132</v>
      </c>
      <c r="C246" s="5" t="s">
        <v>1710</v>
      </c>
      <c r="D246" s="19" t="s">
        <v>20</v>
      </c>
      <c r="E246" s="41" t="s">
        <v>21</v>
      </c>
      <c r="F246" s="18" t="s">
        <v>1766</v>
      </c>
      <c r="G246" s="20" t="s">
        <v>18</v>
      </c>
      <c r="H246" s="241" t="s">
        <v>101</v>
      </c>
      <c r="I246" s="111"/>
      <c r="J246" s="111">
        <v>22303</v>
      </c>
      <c r="K246" s="111"/>
      <c r="L246" s="111">
        <v>27</v>
      </c>
      <c r="M246" s="19" t="s">
        <v>20</v>
      </c>
      <c r="N246" s="41" t="s">
        <v>21</v>
      </c>
      <c r="O246" s="19">
        <v>0.25</v>
      </c>
      <c r="P246" s="22">
        <v>0.25</v>
      </c>
      <c r="Q246" s="22">
        <v>0.625</v>
      </c>
      <c r="R246" s="22">
        <v>0.375</v>
      </c>
      <c r="S246" s="22">
        <v>0.41666666666666669</v>
      </c>
      <c r="T246" s="22">
        <v>0.625</v>
      </c>
      <c r="U246" s="22">
        <v>0.625</v>
      </c>
      <c r="V246" s="105">
        <v>1</v>
      </c>
    </row>
    <row r="247" spans="1:22" x14ac:dyDescent="0.3">
      <c r="A247" s="18" t="s">
        <v>1766</v>
      </c>
      <c r="B247" s="18">
        <v>46132</v>
      </c>
      <c r="C247" s="5" t="s">
        <v>1710</v>
      </c>
      <c r="D247" s="19" t="s">
        <v>20</v>
      </c>
      <c r="E247" s="41" t="s">
        <v>21</v>
      </c>
      <c r="F247" s="18" t="s">
        <v>1766</v>
      </c>
      <c r="G247" s="20" t="s">
        <v>238</v>
      </c>
      <c r="H247" s="21" t="s">
        <v>46</v>
      </c>
      <c r="I247" s="111"/>
      <c r="J247" s="111">
        <v>22303</v>
      </c>
      <c r="K247" s="111"/>
      <c r="L247" s="111">
        <v>27</v>
      </c>
      <c r="M247" s="19" t="s">
        <v>20</v>
      </c>
      <c r="N247" s="41" t="s">
        <v>21</v>
      </c>
      <c r="O247" s="19">
        <v>0.25</v>
      </c>
      <c r="P247" s="22">
        <v>0.25</v>
      </c>
      <c r="Q247" s="22">
        <v>0.625</v>
      </c>
      <c r="R247" s="22">
        <v>0.4201388888888889</v>
      </c>
      <c r="S247" s="22">
        <v>0.45833333333333331</v>
      </c>
      <c r="T247" s="22">
        <v>0.625</v>
      </c>
      <c r="U247" s="22">
        <v>0.625</v>
      </c>
      <c r="V247" s="105">
        <v>1</v>
      </c>
    </row>
    <row r="248" spans="1:22" x14ac:dyDescent="0.3">
      <c r="A248" s="18" t="s">
        <v>1767</v>
      </c>
      <c r="B248" s="18">
        <v>46132</v>
      </c>
      <c r="C248" s="5" t="s">
        <v>1710</v>
      </c>
      <c r="D248" s="19" t="s">
        <v>28</v>
      </c>
      <c r="E248" s="48" t="s">
        <v>42</v>
      </c>
      <c r="F248" s="18" t="s">
        <v>1767</v>
      </c>
      <c r="G248" s="5" t="s">
        <v>51</v>
      </c>
      <c r="H248" s="5" t="s">
        <v>46</v>
      </c>
      <c r="I248" s="111"/>
      <c r="J248" s="111">
        <v>6290</v>
      </c>
      <c r="K248" s="111"/>
      <c r="L248" s="111">
        <v>9</v>
      </c>
      <c r="M248" s="19" t="s">
        <v>28</v>
      </c>
      <c r="N248" s="48" t="s">
        <v>42</v>
      </c>
      <c r="O248" s="19">
        <v>0.33333333333333331</v>
      </c>
      <c r="P248" s="22">
        <v>0.35416666666666669</v>
      </c>
      <c r="Q248" s="22">
        <v>0.625</v>
      </c>
      <c r="R248" s="22">
        <v>0.5</v>
      </c>
      <c r="S248" s="22">
        <v>0.58333333333333337</v>
      </c>
      <c r="T248" s="22">
        <v>0.75</v>
      </c>
      <c r="U248" s="22">
        <v>0.75</v>
      </c>
      <c r="V248" s="105">
        <v>1</v>
      </c>
    </row>
    <row r="249" spans="1:22" x14ac:dyDescent="0.3">
      <c r="A249" s="18" t="s">
        <v>1768</v>
      </c>
      <c r="B249" s="18">
        <v>46132</v>
      </c>
      <c r="C249" s="5" t="s">
        <v>1710</v>
      </c>
      <c r="D249" s="19" t="s">
        <v>101</v>
      </c>
      <c r="E249" s="48" t="s">
        <v>101</v>
      </c>
      <c r="F249" s="18" t="s">
        <v>1768</v>
      </c>
      <c r="G249" s="5" t="s">
        <v>80</v>
      </c>
      <c r="H249" s="5" t="s">
        <v>46</v>
      </c>
      <c r="I249" s="111"/>
      <c r="J249" s="111"/>
      <c r="K249" s="111"/>
      <c r="L249" s="111">
        <v>14</v>
      </c>
      <c r="M249" s="19" t="s">
        <v>101</v>
      </c>
      <c r="N249" s="48" t="s">
        <v>101</v>
      </c>
      <c r="O249" s="19">
        <v>0.41666666666666702</v>
      </c>
      <c r="P249" s="5"/>
      <c r="Q249" s="5"/>
      <c r="R249" s="5"/>
      <c r="S249" s="5"/>
      <c r="T249" s="5"/>
      <c r="U249" s="5"/>
      <c r="V249" s="105">
        <v>1</v>
      </c>
    </row>
    <row r="250" spans="1:22" x14ac:dyDescent="0.3">
      <c r="A250" s="18" t="s">
        <v>1768</v>
      </c>
      <c r="B250" s="18">
        <v>46132</v>
      </c>
      <c r="C250" s="5" t="s">
        <v>1710</v>
      </c>
      <c r="D250" s="19" t="s">
        <v>101</v>
      </c>
      <c r="E250" s="48" t="s">
        <v>101</v>
      </c>
      <c r="F250" s="18" t="s">
        <v>1768</v>
      </c>
      <c r="G250" s="5" t="s">
        <v>22</v>
      </c>
      <c r="H250" s="19" t="s">
        <v>56</v>
      </c>
      <c r="I250" s="111"/>
      <c r="J250" s="111">
        <v>6500</v>
      </c>
      <c r="K250" s="111"/>
      <c r="L250" s="111">
        <v>14</v>
      </c>
      <c r="M250" s="19" t="s">
        <v>101</v>
      </c>
      <c r="N250" s="48" t="s">
        <v>101</v>
      </c>
      <c r="O250" s="19">
        <v>0.41666666666666669</v>
      </c>
      <c r="P250" s="5"/>
      <c r="Q250" s="5"/>
      <c r="R250" s="5"/>
      <c r="S250" s="5"/>
      <c r="T250" s="5"/>
      <c r="U250" s="5"/>
      <c r="V250" s="105">
        <v>1</v>
      </c>
    </row>
    <row r="251" spans="1:22" x14ac:dyDescent="0.3">
      <c r="A251" s="18" t="s">
        <v>1768</v>
      </c>
      <c r="B251" s="18">
        <v>46132</v>
      </c>
      <c r="C251" s="5" t="s">
        <v>1710</v>
      </c>
      <c r="D251" s="241" t="s">
        <v>101</v>
      </c>
      <c r="E251" s="54" t="s">
        <v>101</v>
      </c>
      <c r="F251" s="18" t="s">
        <v>1768</v>
      </c>
      <c r="G251" s="51" t="s">
        <v>169</v>
      </c>
      <c r="H251" s="19" t="s">
        <v>104</v>
      </c>
      <c r="I251" s="111"/>
      <c r="J251" s="111"/>
      <c r="K251" s="111"/>
      <c r="L251" s="111">
        <v>6</v>
      </c>
      <c r="M251" s="241" t="s">
        <v>101</v>
      </c>
      <c r="N251" s="54" t="s">
        <v>101</v>
      </c>
      <c r="O251" s="241">
        <v>0.41666666666666669</v>
      </c>
      <c r="P251" s="5"/>
      <c r="Q251" s="5"/>
      <c r="R251" s="5"/>
      <c r="S251" s="5"/>
      <c r="T251" s="5"/>
      <c r="U251" s="5"/>
      <c r="V251" s="105">
        <v>1</v>
      </c>
    </row>
    <row r="252" spans="1:22" x14ac:dyDescent="0.3">
      <c r="A252" s="18" t="s">
        <v>1769</v>
      </c>
      <c r="B252" s="18">
        <v>46132</v>
      </c>
      <c r="C252" s="5" t="s">
        <v>1710</v>
      </c>
      <c r="D252" s="21" t="s">
        <v>46</v>
      </c>
      <c r="E252" s="20" t="s">
        <v>165</v>
      </c>
      <c r="F252" s="18" t="s">
        <v>1769</v>
      </c>
      <c r="G252" s="20" t="s">
        <v>398</v>
      </c>
      <c r="H252" s="19" t="s">
        <v>101</v>
      </c>
      <c r="I252" s="111"/>
      <c r="J252" s="111">
        <v>170</v>
      </c>
      <c r="K252" s="111"/>
      <c r="L252" s="111">
        <v>1</v>
      </c>
      <c r="M252" s="21" t="s">
        <v>46</v>
      </c>
      <c r="N252" s="20" t="s">
        <v>165</v>
      </c>
      <c r="O252" s="21">
        <v>0.33333333333333298</v>
      </c>
      <c r="P252" s="22">
        <v>0.37847222222222221</v>
      </c>
      <c r="Q252" s="22">
        <v>0.5</v>
      </c>
      <c r="R252" s="22">
        <v>0.4236111111111111</v>
      </c>
      <c r="S252" s="22">
        <v>0.45833333333333331</v>
      </c>
      <c r="T252" s="22">
        <v>0.5</v>
      </c>
      <c r="U252" s="22">
        <v>0.5</v>
      </c>
      <c r="V252" s="105">
        <v>1</v>
      </c>
    </row>
    <row r="253" spans="1:22" x14ac:dyDescent="0.3">
      <c r="A253" s="18" t="s">
        <v>1770</v>
      </c>
      <c r="B253" s="18">
        <v>46132</v>
      </c>
      <c r="C253" s="5" t="s">
        <v>1710</v>
      </c>
      <c r="D253" s="5" t="s">
        <v>46</v>
      </c>
      <c r="E253" s="5" t="s">
        <v>165</v>
      </c>
      <c r="F253" s="18" t="s">
        <v>1770</v>
      </c>
      <c r="G253" s="5" t="s">
        <v>6</v>
      </c>
      <c r="H253" s="19" t="s">
        <v>101</v>
      </c>
      <c r="I253" s="111"/>
      <c r="J253" s="111">
        <v>120</v>
      </c>
      <c r="K253" s="111"/>
      <c r="L253" s="111">
        <v>1</v>
      </c>
      <c r="M253" s="5" t="s">
        <v>46</v>
      </c>
      <c r="N253" s="5" t="s">
        <v>165</v>
      </c>
      <c r="O253" s="22">
        <v>0.95833333333333337</v>
      </c>
      <c r="P253" s="22">
        <v>0.95833333333333337</v>
      </c>
      <c r="Q253" s="22">
        <v>0.99930555555555556</v>
      </c>
      <c r="R253" s="22">
        <v>0.96180555555555558</v>
      </c>
      <c r="S253" s="22">
        <v>0.95833333333333337</v>
      </c>
      <c r="T253" s="22">
        <v>8.3333333333333329E-2</v>
      </c>
      <c r="U253" s="22">
        <v>8.3333333333333329E-2</v>
      </c>
      <c r="V253" s="105">
        <v>1</v>
      </c>
    </row>
    <row r="254" spans="1:22" x14ac:dyDescent="0.3">
      <c r="A254" s="18" t="s">
        <v>1770</v>
      </c>
      <c r="B254" s="18">
        <v>46132</v>
      </c>
      <c r="C254" s="5" t="s">
        <v>1710</v>
      </c>
      <c r="D254" s="5" t="s">
        <v>46</v>
      </c>
      <c r="E254" s="5" t="s">
        <v>165</v>
      </c>
      <c r="F254" s="18" t="s">
        <v>1770</v>
      </c>
      <c r="G254" s="5" t="s">
        <v>9</v>
      </c>
      <c r="H254" s="19" t="s">
        <v>56</v>
      </c>
      <c r="I254" s="111"/>
      <c r="J254" s="111">
        <v>120</v>
      </c>
      <c r="K254" s="111"/>
      <c r="L254" s="111">
        <v>1</v>
      </c>
      <c r="M254" s="5" t="s">
        <v>46</v>
      </c>
      <c r="N254" s="5" t="s">
        <v>165</v>
      </c>
      <c r="O254" s="22">
        <v>0.95833333333333337</v>
      </c>
      <c r="P254" s="22">
        <v>0.95833333333333337</v>
      </c>
      <c r="Q254" s="22">
        <v>0.99930555555555556</v>
      </c>
      <c r="R254" s="22">
        <v>0.96527777777777779</v>
      </c>
      <c r="S254" s="5"/>
      <c r="T254" s="22">
        <v>8.3333333333333329E-2</v>
      </c>
      <c r="U254" s="22">
        <v>8.3333333333333329E-2</v>
      </c>
      <c r="V254" s="105">
        <v>1</v>
      </c>
    </row>
    <row r="255" spans="1:22" x14ac:dyDescent="0.3">
      <c r="A255" s="18" t="s">
        <v>1771</v>
      </c>
      <c r="B255" s="18">
        <v>46132</v>
      </c>
      <c r="C255" s="5" t="s">
        <v>1710</v>
      </c>
      <c r="D255" s="19" t="s">
        <v>56</v>
      </c>
      <c r="E255" s="48" t="s">
        <v>81</v>
      </c>
      <c r="F255" s="18" t="s">
        <v>1771</v>
      </c>
      <c r="G255" s="5" t="s">
        <v>67</v>
      </c>
      <c r="H255" s="5" t="s">
        <v>101</v>
      </c>
      <c r="I255" s="111"/>
      <c r="J255" s="111">
        <v>2600</v>
      </c>
      <c r="K255" s="111"/>
      <c r="L255" s="111">
        <v>10</v>
      </c>
      <c r="M255" s="19" t="s">
        <v>56</v>
      </c>
      <c r="N255" s="48" t="s">
        <v>81</v>
      </c>
      <c r="O255" s="19">
        <v>0.375</v>
      </c>
      <c r="P255" s="22">
        <v>0.63888888888888884</v>
      </c>
      <c r="Q255" s="22">
        <v>0.75</v>
      </c>
      <c r="R255" s="22">
        <v>0.65277777777777779</v>
      </c>
      <c r="S255" s="22">
        <v>0.6875</v>
      </c>
      <c r="T255" s="22">
        <v>0.70138888888888884</v>
      </c>
      <c r="U255" s="22">
        <v>0.70138888888888884</v>
      </c>
      <c r="V255" s="105">
        <v>1</v>
      </c>
    </row>
    <row r="256" spans="1:22" x14ac:dyDescent="0.3">
      <c r="A256" s="18" t="s">
        <v>1773</v>
      </c>
      <c r="B256" s="18">
        <v>46133</v>
      </c>
      <c r="C256" s="5" t="s">
        <v>1710</v>
      </c>
      <c r="D256" s="19" t="s">
        <v>104</v>
      </c>
      <c r="E256" s="48" t="s">
        <v>24</v>
      </c>
      <c r="F256" s="18" t="s">
        <v>1773</v>
      </c>
      <c r="G256" s="5" t="s">
        <v>6</v>
      </c>
      <c r="H256" s="5" t="s">
        <v>101</v>
      </c>
      <c r="I256" s="111"/>
      <c r="J256" s="111">
        <v>12657.77</v>
      </c>
      <c r="K256" s="111"/>
      <c r="L256" s="111">
        <v>11</v>
      </c>
      <c r="M256" s="19" t="s">
        <v>104</v>
      </c>
      <c r="N256" s="48" t="s">
        <v>24</v>
      </c>
      <c r="O256" s="19">
        <v>0.29166666666666702</v>
      </c>
      <c r="P256" s="22">
        <v>0.29166666666666669</v>
      </c>
      <c r="Q256" s="22">
        <v>0.625</v>
      </c>
      <c r="R256" s="22">
        <v>0.375</v>
      </c>
      <c r="S256" s="22">
        <v>0.41666666666666669</v>
      </c>
      <c r="T256" s="22">
        <v>0.5</v>
      </c>
      <c r="U256" s="22">
        <v>0.5</v>
      </c>
      <c r="V256" s="105">
        <v>1</v>
      </c>
    </row>
    <row r="257" spans="1:22" x14ac:dyDescent="0.3">
      <c r="A257" s="18" t="s">
        <v>1774</v>
      </c>
      <c r="B257" s="18">
        <v>46133</v>
      </c>
      <c r="C257" s="5" t="s">
        <v>1710</v>
      </c>
      <c r="D257" s="19" t="s">
        <v>101</v>
      </c>
      <c r="E257" s="48" t="s">
        <v>101</v>
      </c>
      <c r="F257" s="18" t="s">
        <v>1774</v>
      </c>
      <c r="G257" s="5" t="s">
        <v>107</v>
      </c>
      <c r="H257" s="19" t="s">
        <v>101</v>
      </c>
      <c r="I257" s="111"/>
      <c r="J257" s="111"/>
      <c r="K257" s="111"/>
      <c r="L257" s="111">
        <v>14</v>
      </c>
      <c r="M257" s="19" t="s">
        <v>101</v>
      </c>
      <c r="N257" s="48" t="s">
        <v>101</v>
      </c>
      <c r="O257" s="19">
        <v>0.54166666666666663</v>
      </c>
      <c r="P257" s="5"/>
      <c r="Q257" s="5"/>
      <c r="R257" s="5"/>
      <c r="S257" s="5"/>
      <c r="T257" s="5"/>
      <c r="U257" s="5"/>
      <c r="V257" s="105">
        <v>1</v>
      </c>
    </row>
    <row r="258" spans="1:22" x14ac:dyDescent="0.3">
      <c r="A258" s="18" t="s">
        <v>1774</v>
      </c>
      <c r="B258" s="18">
        <v>46133</v>
      </c>
      <c r="C258" s="5" t="s">
        <v>1710</v>
      </c>
      <c r="D258" s="19" t="s">
        <v>101</v>
      </c>
      <c r="E258" s="48" t="s">
        <v>101</v>
      </c>
      <c r="F258" s="18" t="s">
        <v>1774</v>
      </c>
      <c r="G258" s="5" t="s">
        <v>80</v>
      </c>
      <c r="H258" s="19" t="s">
        <v>46</v>
      </c>
      <c r="I258" s="111"/>
      <c r="J258" s="111">
        <v>13.222</v>
      </c>
      <c r="K258" s="111"/>
      <c r="L258" s="111">
        <v>20</v>
      </c>
      <c r="M258" s="19" t="s">
        <v>101</v>
      </c>
      <c r="N258" s="48" t="s">
        <v>101</v>
      </c>
      <c r="O258" s="19">
        <v>0.375</v>
      </c>
      <c r="P258" s="5"/>
      <c r="Q258" s="5"/>
      <c r="R258" s="5"/>
      <c r="S258" s="5"/>
      <c r="T258" s="5"/>
      <c r="U258" s="5"/>
      <c r="V258" s="105">
        <v>1</v>
      </c>
    </row>
    <row r="259" spans="1:22" x14ac:dyDescent="0.3">
      <c r="A259" s="18" t="s">
        <v>1775</v>
      </c>
      <c r="B259" s="18">
        <v>46133</v>
      </c>
      <c r="C259" s="5" t="s">
        <v>1710</v>
      </c>
      <c r="D259" s="19" t="s">
        <v>56</v>
      </c>
      <c r="E259" s="41" t="s">
        <v>81</v>
      </c>
      <c r="F259" s="18" t="s">
        <v>1775</v>
      </c>
      <c r="G259" s="20" t="s">
        <v>35</v>
      </c>
      <c r="H259" s="19" t="s">
        <v>20</v>
      </c>
      <c r="I259" s="111"/>
      <c r="J259" s="111">
        <v>4000</v>
      </c>
      <c r="K259" s="111"/>
      <c r="L259" s="111">
        <v>13</v>
      </c>
      <c r="M259" s="19" t="s">
        <v>56</v>
      </c>
      <c r="N259" s="41" t="s">
        <v>81</v>
      </c>
      <c r="O259" s="19">
        <v>0.29166666666666702</v>
      </c>
      <c r="P259" s="22">
        <v>0.39583333333333331</v>
      </c>
      <c r="Q259" s="22">
        <v>0.625</v>
      </c>
      <c r="R259" s="22">
        <v>0.39930555555555558</v>
      </c>
      <c r="S259" s="22">
        <v>0.4513888888888889</v>
      </c>
      <c r="T259" s="22">
        <v>0.4548611111111111</v>
      </c>
      <c r="U259" s="22">
        <v>0.4548611111111111</v>
      </c>
      <c r="V259" s="105">
        <v>1</v>
      </c>
    </row>
    <row r="260" spans="1:22" x14ac:dyDescent="0.3">
      <c r="A260" s="18" t="s">
        <v>1776</v>
      </c>
      <c r="B260" s="18">
        <v>46133</v>
      </c>
      <c r="C260" s="5" t="s">
        <v>1710</v>
      </c>
      <c r="D260" s="5" t="s">
        <v>101</v>
      </c>
      <c r="E260" s="48" t="s">
        <v>101</v>
      </c>
      <c r="F260" s="18" t="s">
        <v>1776</v>
      </c>
      <c r="G260" s="20" t="s">
        <v>238</v>
      </c>
      <c r="H260" s="19" t="s">
        <v>20</v>
      </c>
      <c r="I260" s="111"/>
      <c r="J260" s="111"/>
      <c r="K260" s="111"/>
      <c r="L260" s="111">
        <v>14</v>
      </c>
      <c r="M260" s="5" t="s">
        <v>101</v>
      </c>
      <c r="N260" s="48" t="s">
        <v>101</v>
      </c>
      <c r="O260" s="22">
        <v>0.29166666666666669</v>
      </c>
      <c r="P260" s="5"/>
      <c r="Q260" s="5"/>
      <c r="R260" s="5"/>
      <c r="S260" s="5"/>
      <c r="T260" s="5"/>
      <c r="U260" s="5"/>
      <c r="V260" s="105">
        <v>1</v>
      </c>
    </row>
    <row r="261" spans="1:22" x14ac:dyDescent="0.3">
      <c r="A261" s="18" t="s">
        <v>1776</v>
      </c>
      <c r="B261" s="18">
        <v>46133</v>
      </c>
      <c r="C261" s="5" t="s">
        <v>1710</v>
      </c>
      <c r="D261" s="5" t="s">
        <v>101</v>
      </c>
      <c r="E261" s="48" t="s">
        <v>101</v>
      </c>
      <c r="F261" s="18" t="s">
        <v>1776</v>
      </c>
      <c r="G261" s="5" t="s">
        <v>18</v>
      </c>
      <c r="H261" s="19" t="s">
        <v>20</v>
      </c>
      <c r="I261" s="111"/>
      <c r="J261" s="111"/>
      <c r="K261" s="111"/>
      <c r="L261" s="111">
        <v>15</v>
      </c>
      <c r="M261" s="5" t="s">
        <v>101</v>
      </c>
      <c r="N261" s="48" t="s">
        <v>101</v>
      </c>
      <c r="O261" s="22">
        <v>0.29166666666666669</v>
      </c>
      <c r="P261" s="5"/>
      <c r="Q261" s="5"/>
      <c r="R261" s="5"/>
      <c r="S261" s="5"/>
      <c r="T261" s="5"/>
      <c r="U261" s="5"/>
      <c r="V261" s="105">
        <v>1</v>
      </c>
    </row>
    <row r="262" spans="1:22" x14ac:dyDescent="0.3">
      <c r="A262" s="18" t="s">
        <v>1777</v>
      </c>
      <c r="B262" s="18">
        <v>46133</v>
      </c>
      <c r="C262" s="5" t="s">
        <v>1710</v>
      </c>
      <c r="D262" s="19" t="s">
        <v>28</v>
      </c>
      <c r="E262" s="48" t="s">
        <v>42</v>
      </c>
      <c r="F262" s="18" t="s">
        <v>1777</v>
      </c>
      <c r="G262" s="5" t="s">
        <v>22</v>
      </c>
      <c r="H262" s="21" t="s">
        <v>202</v>
      </c>
      <c r="I262" s="111"/>
      <c r="J262" s="111">
        <v>9000</v>
      </c>
      <c r="K262" s="111"/>
      <c r="L262" s="111">
        <v>14</v>
      </c>
      <c r="M262" s="19" t="s">
        <v>101</v>
      </c>
      <c r="N262" s="48" t="s">
        <v>101</v>
      </c>
      <c r="O262" s="19">
        <v>0.375</v>
      </c>
      <c r="P262" s="22">
        <v>0.625</v>
      </c>
      <c r="Q262" s="22">
        <v>0.70833333333333337</v>
      </c>
      <c r="R262" s="22">
        <v>0.70833333333333337</v>
      </c>
      <c r="S262" s="22">
        <v>0.83333333333333337</v>
      </c>
      <c r="T262" s="22">
        <v>0.89583333333333337</v>
      </c>
      <c r="U262" s="108">
        <v>0.89583333333333337</v>
      </c>
      <c r="V262" s="105">
        <v>1</v>
      </c>
    </row>
    <row r="263" spans="1:22" x14ac:dyDescent="0.3">
      <c r="A263" s="18" t="s">
        <v>1778</v>
      </c>
      <c r="B263" s="18">
        <v>46133</v>
      </c>
      <c r="C263" s="5" t="s">
        <v>1710</v>
      </c>
      <c r="D263" s="19" t="s">
        <v>46</v>
      </c>
      <c r="E263" s="48" t="s">
        <v>165</v>
      </c>
      <c r="F263" s="18" t="s">
        <v>1778</v>
      </c>
      <c r="G263" s="5" t="s">
        <v>161</v>
      </c>
      <c r="H263" s="22" t="s">
        <v>14</v>
      </c>
      <c r="I263" s="111"/>
      <c r="J263" s="111">
        <v>315</v>
      </c>
      <c r="K263" s="111"/>
      <c r="L263" s="111">
        <v>2</v>
      </c>
      <c r="M263" s="19" t="s">
        <v>46</v>
      </c>
      <c r="N263" s="48" t="s">
        <v>165</v>
      </c>
      <c r="O263" s="19">
        <v>0.41666666666666702</v>
      </c>
      <c r="P263" s="22">
        <v>0.54166666666666663</v>
      </c>
      <c r="Q263" s="22">
        <v>0.625</v>
      </c>
      <c r="R263" s="22">
        <v>0.56597222222222221</v>
      </c>
      <c r="S263" s="22">
        <v>0.58680555555555558</v>
      </c>
      <c r="T263" s="22">
        <v>0.60763888888888884</v>
      </c>
      <c r="U263" s="22">
        <v>0.60763888888888884</v>
      </c>
      <c r="V263" s="105">
        <v>1</v>
      </c>
    </row>
    <row r="264" spans="1:22" x14ac:dyDescent="0.3">
      <c r="A264" s="18" t="s">
        <v>1779</v>
      </c>
      <c r="B264" s="18">
        <v>46133</v>
      </c>
      <c r="C264" s="5" t="s">
        <v>1710</v>
      </c>
      <c r="D264" s="19" t="s">
        <v>20</v>
      </c>
      <c r="E264" s="48" t="s">
        <v>21</v>
      </c>
      <c r="F264" s="18" t="s">
        <v>1779</v>
      </c>
      <c r="G264" s="5" t="s">
        <v>76</v>
      </c>
      <c r="H264" s="241" t="s">
        <v>14</v>
      </c>
      <c r="I264" s="111"/>
      <c r="J264" s="111">
        <v>1733.2</v>
      </c>
      <c r="K264" s="111"/>
      <c r="L264" s="111">
        <v>4</v>
      </c>
      <c r="M264" s="19" t="s">
        <v>20</v>
      </c>
      <c r="N264" s="48" t="s">
        <v>21</v>
      </c>
      <c r="O264" s="19">
        <v>0.33333333333333331</v>
      </c>
      <c r="P264" s="22">
        <v>0.39583333333333331</v>
      </c>
      <c r="Q264" s="22">
        <v>0.625</v>
      </c>
      <c r="R264" s="22">
        <v>0.49305555555555558</v>
      </c>
      <c r="S264" s="22">
        <v>0.50694444444444442</v>
      </c>
      <c r="T264" s="22">
        <v>0.89583333333333337</v>
      </c>
      <c r="U264" s="22">
        <v>0.88541666666666663</v>
      </c>
      <c r="V264" s="105">
        <v>1</v>
      </c>
    </row>
    <row r="265" spans="1:22" x14ac:dyDescent="0.3">
      <c r="A265" s="18" t="s">
        <v>1779</v>
      </c>
      <c r="B265" s="18">
        <v>46133</v>
      </c>
      <c r="C265" s="5" t="s">
        <v>1710</v>
      </c>
      <c r="D265" s="19" t="s">
        <v>20</v>
      </c>
      <c r="E265" s="48" t="s">
        <v>21</v>
      </c>
      <c r="F265" s="18" t="s">
        <v>1779</v>
      </c>
      <c r="G265" s="5" t="s">
        <v>51</v>
      </c>
      <c r="H265" s="19" t="s">
        <v>46</v>
      </c>
      <c r="I265" s="111"/>
      <c r="J265" s="111">
        <v>823.2</v>
      </c>
      <c r="K265" s="111"/>
      <c r="L265" s="111">
        <v>1</v>
      </c>
      <c r="M265" s="19" t="s">
        <v>20</v>
      </c>
      <c r="N265" s="48" t="s">
        <v>21</v>
      </c>
      <c r="O265" s="19">
        <v>0.33333333333333298</v>
      </c>
      <c r="P265" s="22">
        <v>0.39583333333333331</v>
      </c>
      <c r="Q265" s="22">
        <v>0.625</v>
      </c>
      <c r="R265" s="22">
        <v>0.56597222222222221</v>
      </c>
      <c r="S265" s="22">
        <v>0.60416666666666663</v>
      </c>
      <c r="T265" s="22">
        <v>0.88541666666666663</v>
      </c>
      <c r="U265" s="22">
        <v>0.88541666666666663</v>
      </c>
      <c r="V265" s="105">
        <v>1</v>
      </c>
    </row>
    <row r="266" spans="1:22" x14ac:dyDescent="0.3">
      <c r="A266" s="18" t="s">
        <v>1779</v>
      </c>
      <c r="B266" s="18">
        <v>46133</v>
      </c>
      <c r="C266" s="5" t="s">
        <v>1710</v>
      </c>
      <c r="D266" s="19" t="s">
        <v>20</v>
      </c>
      <c r="E266" s="48" t="s">
        <v>21</v>
      </c>
      <c r="F266" s="18" t="s">
        <v>1779</v>
      </c>
      <c r="G266" s="5" t="s">
        <v>12</v>
      </c>
      <c r="H266" s="19" t="s">
        <v>104</v>
      </c>
      <c r="I266" s="111"/>
      <c r="J266" s="111"/>
      <c r="K266" s="111"/>
      <c r="L266" s="111">
        <v>24</v>
      </c>
      <c r="M266" s="19" t="s">
        <v>20</v>
      </c>
      <c r="N266" s="48" t="s">
        <v>21</v>
      </c>
      <c r="O266" s="19">
        <v>0.33333333333333331</v>
      </c>
      <c r="P266" s="5"/>
      <c r="Q266" s="5"/>
      <c r="R266" s="5"/>
      <c r="S266" s="5"/>
      <c r="T266" s="5"/>
      <c r="U266" s="5"/>
      <c r="V266" s="105">
        <v>1</v>
      </c>
    </row>
    <row r="267" spans="1:22" x14ac:dyDescent="0.3">
      <c r="A267" s="18" t="s">
        <v>1780</v>
      </c>
      <c r="B267" s="18">
        <v>46133</v>
      </c>
      <c r="C267" s="5" t="s">
        <v>1710</v>
      </c>
      <c r="D267" s="21" t="s">
        <v>202</v>
      </c>
      <c r="E267" s="41" t="s">
        <v>42</v>
      </c>
      <c r="F267" s="18" t="s">
        <v>1780</v>
      </c>
      <c r="G267" s="20" t="s">
        <v>9</v>
      </c>
      <c r="H267" s="19" t="s">
        <v>104</v>
      </c>
      <c r="I267" s="111"/>
      <c r="J267" s="111">
        <v>9000</v>
      </c>
      <c r="K267" s="111"/>
      <c r="L267" s="111">
        <v>15</v>
      </c>
      <c r="M267" s="21" t="s">
        <v>202</v>
      </c>
      <c r="N267" s="41" t="s">
        <v>42</v>
      </c>
      <c r="O267" s="21">
        <v>0.29166666666666702</v>
      </c>
      <c r="P267" s="5"/>
      <c r="Q267" s="5"/>
      <c r="R267" s="5"/>
      <c r="S267" s="5"/>
      <c r="T267" s="5"/>
      <c r="U267" s="5"/>
      <c r="V267" s="105">
        <v>1</v>
      </c>
    </row>
    <row r="268" spans="1:22" x14ac:dyDescent="0.3">
      <c r="A268" s="18" t="s">
        <v>1781</v>
      </c>
      <c r="B268" s="18">
        <v>46133</v>
      </c>
      <c r="C268" s="5" t="s">
        <v>1710</v>
      </c>
      <c r="D268" s="22" t="s">
        <v>14</v>
      </c>
      <c r="E268" s="48" t="s">
        <v>15</v>
      </c>
      <c r="F268" s="18" t="s">
        <v>1781</v>
      </c>
      <c r="G268" s="5" t="s">
        <v>67</v>
      </c>
      <c r="H268" s="19" t="s">
        <v>104</v>
      </c>
      <c r="I268" s="111"/>
      <c r="J268" s="111">
        <v>12000</v>
      </c>
      <c r="K268" s="111"/>
      <c r="L268" s="111">
        <v>10</v>
      </c>
      <c r="M268" s="22" t="s">
        <v>14</v>
      </c>
      <c r="N268" s="48" t="s">
        <v>15</v>
      </c>
      <c r="O268" s="22">
        <v>0.29166666666666669</v>
      </c>
      <c r="P268" s="22">
        <v>0.34375</v>
      </c>
      <c r="Q268" s="22">
        <v>0.625</v>
      </c>
      <c r="R268" s="22">
        <v>0.3576388888888889</v>
      </c>
      <c r="S268" s="22">
        <v>0.44097222222222221</v>
      </c>
      <c r="T268" s="22">
        <v>0.45833333333333331</v>
      </c>
      <c r="U268" s="22">
        <v>0.45833333333333331</v>
      </c>
      <c r="V268" s="105">
        <v>1</v>
      </c>
    </row>
    <row r="269" spans="1:22" x14ac:dyDescent="0.3">
      <c r="A269" s="18" t="s">
        <v>1782</v>
      </c>
      <c r="B269" s="18">
        <v>46133</v>
      </c>
      <c r="C269" s="5" t="s">
        <v>1710</v>
      </c>
      <c r="D269" s="241" t="s">
        <v>14</v>
      </c>
      <c r="E269" s="54" t="s">
        <v>15</v>
      </c>
      <c r="F269" s="18" t="s">
        <v>1782</v>
      </c>
      <c r="G269" s="5" t="s">
        <v>36</v>
      </c>
      <c r="H269" s="19" t="s">
        <v>56</v>
      </c>
      <c r="I269" s="111"/>
      <c r="J269" s="111">
        <v>8599.7999999999993</v>
      </c>
      <c r="K269" s="111"/>
      <c r="L269" s="111">
        <v>19</v>
      </c>
      <c r="M269" s="241" t="s">
        <v>14</v>
      </c>
      <c r="N269" s="54" t="s">
        <v>15</v>
      </c>
      <c r="O269" s="241">
        <v>0.41666666666666669</v>
      </c>
      <c r="P269" s="22">
        <v>0.625</v>
      </c>
      <c r="Q269" s="22">
        <v>0.75</v>
      </c>
      <c r="R269" s="22">
        <v>0.72569444444444442</v>
      </c>
      <c r="S269" s="22">
        <v>0.76736111111111116</v>
      </c>
      <c r="T269" s="22">
        <v>0.86805555555555558</v>
      </c>
      <c r="U269" s="22">
        <v>0.86805555555555558</v>
      </c>
      <c r="V269" s="105">
        <v>1</v>
      </c>
    </row>
    <row r="270" spans="1:22" x14ac:dyDescent="0.3">
      <c r="A270" s="18" t="s">
        <v>1783</v>
      </c>
      <c r="B270" s="18">
        <v>46133</v>
      </c>
      <c r="C270" s="5" t="s">
        <v>1710</v>
      </c>
      <c r="D270" s="19" t="s">
        <v>46</v>
      </c>
      <c r="E270" s="48" t="s">
        <v>165</v>
      </c>
      <c r="F270" s="18" t="s">
        <v>1783</v>
      </c>
      <c r="G270" s="5" t="s">
        <v>6</v>
      </c>
      <c r="H270" s="19" t="s">
        <v>111</v>
      </c>
      <c r="I270" s="111"/>
      <c r="J270" s="111">
        <v>120</v>
      </c>
      <c r="K270" s="111"/>
      <c r="L270" s="111">
        <v>4</v>
      </c>
      <c r="M270" s="19" t="s">
        <v>46</v>
      </c>
      <c r="N270" s="48" t="s">
        <v>165</v>
      </c>
      <c r="O270" s="19">
        <v>0.5</v>
      </c>
      <c r="P270" s="22">
        <v>0.67708333333333337</v>
      </c>
      <c r="Q270" s="22">
        <v>0.75</v>
      </c>
      <c r="R270" s="22">
        <v>0.75</v>
      </c>
      <c r="S270" s="22">
        <v>0.76736111111111116</v>
      </c>
      <c r="T270" s="22">
        <v>0.83333333333333337</v>
      </c>
      <c r="U270" s="22">
        <v>0.83333333333333337</v>
      </c>
      <c r="V270" s="105">
        <v>1</v>
      </c>
    </row>
    <row r="271" spans="1:22" x14ac:dyDescent="0.3">
      <c r="A271" s="18" t="s">
        <v>1855</v>
      </c>
      <c r="B271" s="18">
        <v>46134</v>
      </c>
      <c r="C271" s="5" t="s">
        <v>1710</v>
      </c>
      <c r="D271" s="19" t="s">
        <v>104</v>
      </c>
      <c r="E271" s="48" t="s">
        <v>24</v>
      </c>
      <c r="F271" s="18" t="s">
        <v>1855</v>
      </c>
      <c r="G271" s="5" t="s">
        <v>35</v>
      </c>
      <c r="H271" s="19" t="s">
        <v>28</v>
      </c>
      <c r="I271" s="111"/>
      <c r="J271" s="111"/>
      <c r="K271" s="111"/>
      <c r="L271" s="111">
        <v>8</v>
      </c>
      <c r="M271" s="19" t="s">
        <v>104</v>
      </c>
      <c r="N271" s="48" t="s">
        <v>24</v>
      </c>
      <c r="O271" s="19">
        <v>0.29166666666666702</v>
      </c>
      <c r="P271" s="22">
        <v>0.29166666666666669</v>
      </c>
      <c r="Q271" s="22">
        <v>0.5</v>
      </c>
      <c r="R271" s="22">
        <v>0.2951388888888889</v>
      </c>
      <c r="S271" s="22">
        <v>0.33333333333333331</v>
      </c>
      <c r="T271" s="22">
        <v>0.34027777777777779</v>
      </c>
      <c r="U271" s="22">
        <v>0.34027777777777779</v>
      </c>
      <c r="V271" s="105">
        <v>1</v>
      </c>
    </row>
    <row r="272" spans="1:22" x14ac:dyDescent="0.3">
      <c r="A272" s="18" t="s">
        <v>1856</v>
      </c>
      <c r="B272" s="18">
        <v>46134</v>
      </c>
      <c r="C272" s="5" t="s">
        <v>1710</v>
      </c>
      <c r="D272" s="19" t="s">
        <v>104</v>
      </c>
      <c r="E272" s="48" t="s">
        <v>24</v>
      </c>
      <c r="F272" s="18" t="s">
        <v>1856</v>
      </c>
      <c r="G272" s="5" t="s">
        <v>6</v>
      </c>
      <c r="H272" s="19" t="s">
        <v>28</v>
      </c>
      <c r="I272" s="111"/>
      <c r="J272" s="111"/>
      <c r="K272" s="111"/>
      <c r="L272" s="111">
        <v>12</v>
      </c>
      <c r="M272" s="19" t="s">
        <v>104</v>
      </c>
      <c r="N272" s="48" t="s">
        <v>24</v>
      </c>
      <c r="O272" s="19">
        <v>0.375</v>
      </c>
      <c r="P272" s="22">
        <v>0.75</v>
      </c>
      <c r="Q272" s="22">
        <v>0.83333333333333337</v>
      </c>
      <c r="R272" s="22">
        <v>0.80902777777777779</v>
      </c>
      <c r="S272" s="22">
        <v>0.83333333333333337</v>
      </c>
      <c r="T272" s="22">
        <v>0.91666666666666663</v>
      </c>
      <c r="U272" s="22">
        <v>0.91666666666666663</v>
      </c>
      <c r="V272" s="105">
        <v>1</v>
      </c>
    </row>
    <row r="273" spans="1:22" x14ac:dyDescent="0.3">
      <c r="A273" s="18" t="s">
        <v>1856</v>
      </c>
      <c r="B273" s="18">
        <v>46134</v>
      </c>
      <c r="C273" s="5" t="s">
        <v>1710</v>
      </c>
      <c r="D273" s="19" t="s">
        <v>104</v>
      </c>
      <c r="E273" s="48" t="s">
        <v>24</v>
      </c>
      <c r="F273" s="18" t="s">
        <v>1856</v>
      </c>
      <c r="G273" s="5" t="s">
        <v>6</v>
      </c>
      <c r="H273" s="19" t="s">
        <v>28</v>
      </c>
      <c r="I273" s="111"/>
      <c r="J273" s="111"/>
      <c r="K273" s="111"/>
      <c r="L273" s="111"/>
      <c r="M273" s="19" t="s">
        <v>104</v>
      </c>
      <c r="N273" s="48" t="s">
        <v>24</v>
      </c>
      <c r="O273" s="19">
        <v>0.625</v>
      </c>
      <c r="P273" s="22">
        <v>0.43402777777777779</v>
      </c>
      <c r="Q273" s="22">
        <v>0.625</v>
      </c>
      <c r="R273" s="22">
        <v>0.51388888888888884</v>
      </c>
      <c r="S273" s="22">
        <v>0.5625</v>
      </c>
      <c r="T273" s="22">
        <v>0.625</v>
      </c>
      <c r="U273" s="22">
        <v>0.625</v>
      </c>
      <c r="V273" s="105">
        <v>1</v>
      </c>
    </row>
    <row r="274" spans="1:22" x14ac:dyDescent="0.3">
      <c r="A274" s="18" t="s">
        <v>1857</v>
      </c>
      <c r="B274" s="18">
        <v>46134</v>
      </c>
      <c r="C274" s="5" t="s">
        <v>1710</v>
      </c>
      <c r="D274" s="19" t="s">
        <v>56</v>
      </c>
      <c r="E274" s="5" t="s">
        <v>81</v>
      </c>
      <c r="F274" s="18" t="s">
        <v>1857</v>
      </c>
      <c r="G274" s="5" t="s">
        <v>9</v>
      </c>
      <c r="H274" s="19" t="s">
        <v>46</v>
      </c>
      <c r="I274" s="111"/>
      <c r="J274" s="111">
        <v>8000</v>
      </c>
      <c r="K274" s="111"/>
      <c r="L274" s="111">
        <v>9</v>
      </c>
      <c r="M274" s="19" t="s">
        <v>56</v>
      </c>
      <c r="N274" s="5" t="s">
        <v>81</v>
      </c>
      <c r="O274" s="19">
        <v>0.375</v>
      </c>
      <c r="P274" s="22">
        <v>0.5</v>
      </c>
      <c r="Q274" s="22">
        <v>0.625</v>
      </c>
      <c r="R274" s="22">
        <v>0.56944444444444442</v>
      </c>
      <c r="S274" s="22">
        <v>0.59027777777777779</v>
      </c>
      <c r="T274" s="22">
        <v>0.74305555555555558</v>
      </c>
      <c r="U274" s="22">
        <v>0.74305555555555558</v>
      </c>
      <c r="V274" s="105">
        <v>1</v>
      </c>
    </row>
    <row r="275" spans="1:22" x14ac:dyDescent="0.3">
      <c r="A275" s="18" t="s">
        <v>1858</v>
      </c>
      <c r="B275" s="18">
        <v>46134</v>
      </c>
      <c r="C275" s="5" t="s">
        <v>1710</v>
      </c>
      <c r="D275" s="19" t="s">
        <v>111</v>
      </c>
      <c r="E275" s="5" t="s">
        <v>111</v>
      </c>
      <c r="F275" s="18" t="s">
        <v>1858</v>
      </c>
      <c r="G275" s="5" t="s">
        <v>204</v>
      </c>
      <c r="H275" s="19" t="s">
        <v>46</v>
      </c>
      <c r="I275" s="111"/>
      <c r="J275" s="111"/>
      <c r="K275" s="111"/>
      <c r="L275" s="111">
        <v>3</v>
      </c>
      <c r="M275" s="19" t="s">
        <v>111</v>
      </c>
      <c r="N275" s="5" t="s">
        <v>111</v>
      </c>
      <c r="O275" s="19">
        <v>8.3333333333333329E-2</v>
      </c>
      <c r="P275" s="5"/>
      <c r="Q275" s="5"/>
      <c r="R275" s="5"/>
      <c r="S275" s="5"/>
      <c r="T275" s="5"/>
      <c r="U275" s="5"/>
      <c r="V275" s="105">
        <v>1</v>
      </c>
    </row>
    <row r="276" spans="1:22" x14ac:dyDescent="0.3">
      <c r="A276" s="18" t="s">
        <v>1859</v>
      </c>
      <c r="B276" s="18">
        <v>46134</v>
      </c>
      <c r="C276" s="5" t="s">
        <v>1710</v>
      </c>
      <c r="D276" s="19" t="s">
        <v>28</v>
      </c>
      <c r="E276" s="5" t="s">
        <v>42</v>
      </c>
      <c r="F276" s="18" t="s">
        <v>1859</v>
      </c>
      <c r="G276" s="20" t="s">
        <v>238</v>
      </c>
      <c r="H276" s="192" t="s">
        <v>20</v>
      </c>
      <c r="I276" s="111"/>
      <c r="J276" s="111">
        <v>7500</v>
      </c>
      <c r="K276" s="111"/>
      <c r="L276" s="111">
        <v>10</v>
      </c>
      <c r="M276" s="19" t="s">
        <v>28</v>
      </c>
      <c r="N276" s="5" t="s">
        <v>42</v>
      </c>
      <c r="O276" s="19">
        <v>0.29166666666666669</v>
      </c>
      <c r="P276" s="22">
        <v>0.30555555555555558</v>
      </c>
      <c r="Q276" s="22">
        <v>0.625</v>
      </c>
      <c r="R276" s="22">
        <v>0.4513888888888889</v>
      </c>
      <c r="S276" s="22">
        <v>0.66666666666666663</v>
      </c>
      <c r="T276" s="22">
        <v>0.83333333333333337</v>
      </c>
      <c r="U276" s="22">
        <v>0.83333333333333337</v>
      </c>
      <c r="V276" s="105">
        <v>1</v>
      </c>
    </row>
    <row r="277" spans="1:22" x14ac:dyDescent="0.3">
      <c r="A277" s="18" t="s">
        <v>1859</v>
      </c>
      <c r="B277" s="18">
        <v>46134</v>
      </c>
      <c r="C277" s="5" t="s">
        <v>1710</v>
      </c>
      <c r="D277" s="19" t="s">
        <v>28</v>
      </c>
      <c r="E277" s="5" t="s">
        <v>42</v>
      </c>
      <c r="F277" s="18" t="s">
        <v>1859</v>
      </c>
      <c r="G277" s="5" t="s">
        <v>18</v>
      </c>
      <c r="H277" s="19" t="s">
        <v>20</v>
      </c>
      <c r="I277" s="111"/>
      <c r="J277" s="111">
        <v>1500</v>
      </c>
      <c r="K277" s="111"/>
      <c r="L277" s="111">
        <v>1</v>
      </c>
      <c r="M277" s="19" t="s">
        <v>28</v>
      </c>
      <c r="N277" s="5" t="s">
        <v>42</v>
      </c>
      <c r="O277" s="19">
        <v>0.29166666666666702</v>
      </c>
      <c r="P277" s="22">
        <v>0.30555555555555558</v>
      </c>
      <c r="Q277" s="22">
        <v>0.625</v>
      </c>
      <c r="R277" s="22">
        <v>0.52777777777777779</v>
      </c>
      <c r="S277" s="22">
        <v>0.625</v>
      </c>
      <c r="T277" s="22">
        <v>0.83333333333333337</v>
      </c>
      <c r="U277" s="22">
        <v>0.83333333333333337</v>
      </c>
      <c r="V277" s="105">
        <v>1</v>
      </c>
    </row>
    <row r="278" spans="1:22" x14ac:dyDescent="0.3">
      <c r="A278" s="18" t="s">
        <v>1859</v>
      </c>
      <c r="B278" s="18">
        <v>46134</v>
      </c>
      <c r="C278" s="5" t="s">
        <v>1710</v>
      </c>
      <c r="D278" s="19" t="s">
        <v>28</v>
      </c>
      <c r="E278" s="48" t="s">
        <v>42</v>
      </c>
      <c r="F278" s="18" t="s">
        <v>1859</v>
      </c>
      <c r="G278" s="48" t="s">
        <v>11</v>
      </c>
      <c r="H278" s="19" t="s">
        <v>14</v>
      </c>
      <c r="I278" s="111"/>
      <c r="J278" s="111"/>
      <c r="K278" s="111"/>
      <c r="L278" s="111">
        <v>2</v>
      </c>
      <c r="M278" s="19" t="s">
        <v>28</v>
      </c>
      <c r="N278" s="48" t="s">
        <v>42</v>
      </c>
      <c r="O278" s="19">
        <v>0.29166666666666702</v>
      </c>
      <c r="P278" s="22">
        <v>0.30555555555555558</v>
      </c>
      <c r="Q278" s="22">
        <v>0.75</v>
      </c>
      <c r="R278" s="22">
        <v>0.6875</v>
      </c>
      <c r="S278" s="22">
        <v>0.70833333333333337</v>
      </c>
      <c r="T278" s="22">
        <v>0.83333333333333337</v>
      </c>
      <c r="U278" s="22">
        <v>0.83333333333333337</v>
      </c>
      <c r="V278" s="105">
        <v>1</v>
      </c>
    </row>
    <row r="279" spans="1:22" x14ac:dyDescent="0.3">
      <c r="A279" s="18" t="s">
        <v>1860</v>
      </c>
      <c r="B279" s="18">
        <v>46134</v>
      </c>
      <c r="C279" s="5" t="s">
        <v>1710</v>
      </c>
      <c r="D279" s="19" t="s">
        <v>46</v>
      </c>
      <c r="E279" s="48" t="s">
        <v>165</v>
      </c>
      <c r="F279" s="18" t="s">
        <v>1860</v>
      </c>
      <c r="G279" s="5" t="s">
        <v>107</v>
      </c>
      <c r="H279" s="19" t="s">
        <v>56</v>
      </c>
      <c r="I279" s="111"/>
      <c r="J279" s="111"/>
      <c r="K279" s="111"/>
      <c r="L279" s="111">
        <v>1</v>
      </c>
      <c r="M279" s="19" t="s">
        <v>46</v>
      </c>
      <c r="N279" s="48" t="s">
        <v>165</v>
      </c>
      <c r="O279" s="19">
        <v>0.25</v>
      </c>
      <c r="P279" s="22">
        <v>0.38541666666666669</v>
      </c>
      <c r="Q279" s="22">
        <v>0.625</v>
      </c>
      <c r="R279" s="22">
        <v>0.47916666666666669</v>
      </c>
      <c r="S279" s="22">
        <v>0.51041666666666663</v>
      </c>
      <c r="T279" s="22">
        <v>0.63541666666666663</v>
      </c>
      <c r="U279" s="22">
        <v>0.63541666666666663</v>
      </c>
      <c r="V279" s="105">
        <v>1</v>
      </c>
    </row>
    <row r="280" spans="1:22" x14ac:dyDescent="0.3">
      <c r="A280" s="18" t="s">
        <v>1860</v>
      </c>
      <c r="B280" s="18">
        <v>46134</v>
      </c>
      <c r="C280" s="5" t="s">
        <v>1710</v>
      </c>
      <c r="D280" s="19" t="s">
        <v>46</v>
      </c>
      <c r="E280" s="48" t="s">
        <v>165</v>
      </c>
      <c r="F280" s="18" t="s">
        <v>1860</v>
      </c>
      <c r="G280" s="5" t="s">
        <v>80</v>
      </c>
      <c r="H280" s="192" t="s">
        <v>47</v>
      </c>
      <c r="I280" s="111"/>
      <c r="J280" s="111">
        <v>668</v>
      </c>
      <c r="K280" s="111"/>
      <c r="L280" s="111">
        <v>1</v>
      </c>
      <c r="M280" s="19" t="s">
        <v>46</v>
      </c>
      <c r="N280" s="48" t="s">
        <v>165</v>
      </c>
      <c r="O280" s="19">
        <v>0.25</v>
      </c>
      <c r="P280" s="22">
        <v>0.38541666666666669</v>
      </c>
      <c r="Q280" s="22">
        <v>0.625</v>
      </c>
      <c r="R280" s="22">
        <v>0.55555555555555558</v>
      </c>
      <c r="S280" s="22">
        <v>0.57986111111111116</v>
      </c>
      <c r="T280" s="22">
        <v>0.63541666666666663</v>
      </c>
      <c r="U280" s="22">
        <v>0.63541666666666663</v>
      </c>
      <c r="V280" s="105">
        <v>1</v>
      </c>
    </row>
    <row r="281" spans="1:22" x14ac:dyDescent="0.3">
      <c r="A281" s="18" t="s">
        <v>1861</v>
      </c>
      <c r="B281" s="18">
        <v>46134</v>
      </c>
      <c r="C281" s="5" t="s">
        <v>1710</v>
      </c>
      <c r="D281" s="192" t="s">
        <v>20</v>
      </c>
      <c r="E281" s="48" t="s">
        <v>21</v>
      </c>
      <c r="F281" s="18" t="s">
        <v>1861</v>
      </c>
      <c r="G281" s="5" t="s">
        <v>36</v>
      </c>
      <c r="H281" s="19" t="s">
        <v>111</v>
      </c>
      <c r="I281" s="111"/>
      <c r="J281" s="111">
        <v>7181.7</v>
      </c>
      <c r="K281" s="111"/>
      <c r="L281" s="111">
        <v>18</v>
      </c>
      <c r="M281" s="192" t="s">
        <v>20</v>
      </c>
      <c r="N281" s="48" t="s">
        <v>21</v>
      </c>
      <c r="O281" s="192">
        <v>0.375</v>
      </c>
      <c r="P281" s="22">
        <v>0.54861111111111116</v>
      </c>
      <c r="Q281" s="22">
        <v>0.70833333333333337</v>
      </c>
      <c r="R281" s="22">
        <v>0.70138888888888884</v>
      </c>
      <c r="S281" s="22">
        <v>0.74305555555555558</v>
      </c>
      <c r="T281" s="22">
        <v>0.79861111111111116</v>
      </c>
      <c r="U281" s="22">
        <v>0.79861111111111116</v>
      </c>
      <c r="V281" s="105">
        <v>1</v>
      </c>
    </row>
    <row r="282" spans="1:22" x14ac:dyDescent="0.3">
      <c r="A282" s="18" t="s">
        <v>1861</v>
      </c>
      <c r="B282" s="18">
        <v>46134</v>
      </c>
      <c r="C282" s="5" t="s">
        <v>1710</v>
      </c>
      <c r="D282" s="19" t="s">
        <v>20</v>
      </c>
      <c r="E282" s="48" t="s">
        <v>21</v>
      </c>
      <c r="F282" s="18" t="s">
        <v>1861</v>
      </c>
      <c r="G282" s="5" t="s">
        <v>22</v>
      </c>
      <c r="H282" s="19" t="s">
        <v>111</v>
      </c>
      <c r="I282" s="111"/>
      <c r="J282" s="111">
        <v>281.8</v>
      </c>
      <c r="K282" s="111"/>
      <c r="L282" s="111">
        <v>3</v>
      </c>
      <c r="M282" s="19" t="s">
        <v>20</v>
      </c>
      <c r="N282" s="48" t="s">
        <v>21</v>
      </c>
      <c r="O282" s="19">
        <v>0.54166666666666663</v>
      </c>
      <c r="P282" s="22">
        <v>0.54861111111111116</v>
      </c>
      <c r="Q282" s="22">
        <v>0.70833333333333337</v>
      </c>
      <c r="R282" s="22">
        <v>0.64583333333333337</v>
      </c>
      <c r="S282" s="22">
        <v>0.66666666666666663</v>
      </c>
      <c r="T282" s="22">
        <v>0.79861111111111116</v>
      </c>
      <c r="U282" s="22">
        <v>0.79861111111111116</v>
      </c>
      <c r="V282" s="105">
        <v>1</v>
      </c>
    </row>
    <row r="283" spans="1:22" x14ac:dyDescent="0.3">
      <c r="A283" s="18" t="s">
        <v>1862</v>
      </c>
      <c r="B283" s="18">
        <v>46134</v>
      </c>
      <c r="C283" s="5" t="s">
        <v>1710</v>
      </c>
      <c r="D283" s="19" t="s">
        <v>14</v>
      </c>
      <c r="E283" s="48" t="s">
        <v>15</v>
      </c>
      <c r="F283" s="18" t="s">
        <v>1862</v>
      </c>
      <c r="G283" s="5" t="s">
        <v>19</v>
      </c>
      <c r="H283" s="5" t="s">
        <v>46</v>
      </c>
      <c r="I283" s="111"/>
      <c r="J283" s="111">
        <v>8416.2000000000007</v>
      </c>
      <c r="K283" s="111"/>
      <c r="L283" s="111">
        <v>21</v>
      </c>
      <c r="M283" s="19" t="s">
        <v>14</v>
      </c>
      <c r="N283" s="48" t="s">
        <v>15</v>
      </c>
      <c r="O283" s="19">
        <v>0.25</v>
      </c>
      <c r="P283" s="22">
        <v>0.26041666666666669</v>
      </c>
      <c r="Q283" s="22">
        <v>0.625</v>
      </c>
      <c r="R283" s="22">
        <v>0.375</v>
      </c>
      <c r="S283" s="22">
        <v>0.4375</v>
      </c>
      <c r="T283" s="22">
        <v>0.8125</v>
      </c>
      <c r="U283" s="22">
        <v>0.8125</v>
      </c>
      <c r="V283" s="105">
        <v>1</v>
      </c>
    </row>
    <row r="284" spans="1:22" x14ac:dyDescent="0.3">
      <c r="A284" s="18" t="s">
        <v>1863</v>
      </c>
      <c r="B284" s="18">
        <v>46134</v>
      </c>
      <c r="C284" s="5" t="s">
        <v>1710</v>
      </c>
      <c r="D284" s="19" t="s">
        <v>56</v>
      </c>
      <c r="E284" s="48" t="s">
        <v>81</v>
      </c>
      <c r="F284" s="18" t="s">
        <v>1863</v>
      </c>
      <c r="G284" s="5" t="s">
        <v>452</v>
      </c>
      <c r="H284" s="21" t="s">
        <v>47</v>
      </c>
      <c r="I284" s="111"/>
      <c r="J284" s="111"/>
      <c r="K284" s="111"/>
      <c r="L284" s="111">
        <v>5</v>
      </c>
      <c r="M284" s="19" t="s">
        <v>56</v>
      </c>
      <c r="N284" s="48" t="s">
        <v>81</v>
      </c>
      <c r="O284" s="19">
        <v>0.33333333333333298</v>
      </c>
      <c r="P284" s="22">
        <v>0.33333333333333331</v>
      </c>
      <c r="Q284" s="22">
        <v>0.625</v>
      </c>
      <c r="R284" s="22">
        <v>0.35416666666666669</v>
      </c>
      <c r="S284" s="22">
        <v>0.39583333333333331</v>
      </c>
      <c r="T284" s="22">
        <v>0.41666666666666669</v>
      </c>
      <c r="U284" s="22">
        <v>0.41666666666666669</v>
      </c>
      <c r="V284" s="105">
        <v>1</v>
      </c>
    </row>
    <row r="285" spans="1:22" x14ac:dyDescent="0.3">
      <c r="A285" s="18" t="s">
        <v>1864</v>
      </c>
      <c r="B285" s="18">
        <v>46134</v>
      </c>
      <c r="C285" s="5" t="s">
        <v>1710</v>
      </c>
      <c r="D285" s="192" t="s">
        <v>47</v>
      </c>
      <c r="E285" s="192" t="s">
        <v>47</v>
      </c>
      <c r="F285" s="18" t="s">
        <v>1864</v>
      </c>
      <c r="G285" s="48" t="s">
        <v>12</v>
      </c>
      <c r="H285" s="19" t="s">
        <v>56</v>
      </c>
      <c r="I285" s="111"/>
      <c r="J285" s="111"/>
      <c r="K285" s="111"/>
      <c r="L285" s="111">
        <v>1</v>
      </c>
      <c r="M285" s="192" t="s">
        <v>47</v>
      </c>
      <c r="N285" s="192" t="s">
        <v>47</v>
      </c>
      <c r="O285" s="192">
        <v>0.33333333333333298</v>
      </c>
      <c r="P285" s="5"/>
      <c r="Q285" s="5"/>
      <c r="R285" s="5"/>
      <c r="S285" s="5"/>
      <c r="T285" s="5"/>
      <c r="U285" s="5"/>
      <c r="V285" s="105">
        <v>1</v>
      </c>
    </row>
    <row r="286" spans="1:22" x14ac:dyDescent="0.3">
      <c r="A286" s="18" t="s">
        <v>1865</v>
      </c>
      <c r="B286" s="18">
        <v>46134</v>
      </c>
      <c r="C286" s="5" t="s">
        <v>1710</v>
      </c>
      <c r="D286" s="19" t="s">
        <v>111</v>
      </c>
      <c r="E286" s="48" t="s">
        <v>111</v>
      </c>
      <c r="F286" s="18" t="s">
        <v>1865</v>
      </c>
      <c r="G286" s="5" t="s">
        <v>9</v>
      </c>
      <c r="H286" s="19" t="s">
        <v>56</v>
      </c>
      <c r="I286" s="111"/>
      <c r="J286" s="111"/>
      <c r="K286" s="111"/>
      <c r="L286" s="111">
        <v>1</v>
      </c>
      <c r="M286" s="19" t="s">
        <v>111</v>
      </c>
      <c r="N286" s="48" t="s">
        <v>111</v>
      </c>
      <c r="O286" s="19">
        <v>0.83333333333333337</v>
      </c>
      <c r="P286" s="5"/>
      <c r="Q286" s="5"/>
      <c r="R286" s="5"/>
      <c r="S286" s="5"/>
      <c r="T286" s="5"/>
      <c r="U286" s="5"/>
      <c r="V286" s="105">
        <v>1</v>
      </c>
    </row>
    <row r="287" spans="1:22" x14ac:dyDescent="0.3">
      <c r="A287" s="18" t="s">
        <v>1865</v>
      </c>
      <c r="B287" s="18">
        <v>46134</v>
      </c>
      <c r="C287" s="5" t="s">
        <v>1710</v>
      </c>
      <c r="D287" s="19" t="s">
        <v>111</v>
      </c>
      <c r="E287" s="48" t="s">
        <v>111</v>
      </c>
      <c r="F287" s="18" t="s">
        <v>1865</v>
      </c>
      <c r="G287" s="5" t="s">
        <v>6</v>
      </c>
      <c r="H287" s="241" t="s">
        <v>20</v>
      </c>
      <c r="I287" s="111"/>
      <c r="J287" s="111"/>
      <c r="K287" s="111"/>
      <c r="L287" s="111">
        <v>2</v>
      </c>
      <c r="M287" s="19" t="s">
        <v>111</v>
      </c>
      <c r="N287" s="48" t="s">
        <v>111</v>
      </c>
      <c r="O287" s="19">
        <v>0.83333333333333337</v>
      </c>
      <c r="P287" s="5"/>
      <c r="Q287" s="5"/>
      <c r="R287" s="5"/>
      <c r="S287" s="5"/>
      <c r="T287" s="5"/>
      <c r="U287" s="5"/>
      <c r="V287" s="105">
        <v>1</v>
      </c>
    </row>
    <row r="288" spans="1:22" x14ac:dyDescent="0.3">
      <c r="A288" s="18" t="s">
        <v>1866</v>
      </c>
      <c r="B288" s="18">
        <v>46134</v>
      </c>
      <c r="C288" s="5" t="s">
        <v>1710</v>
      </c>
      <c r="D288" s="5" t="s">
        <v>46</v>
      </c>
      <c r="E288" s="5" t="s">
        <v>165</v>
      </c>
      <c r="F288" s="18" t="s">
        <v>1866</v>
      </c>
      <c r="G288" s="5" t="s">
        <v>13</v>
      </c>
      <c r="H288" s="19" t="s">
        <v>101</v>
      </c>
      <c r="I288" s="111"/>
      <c r="J288" s="111">
        <v>513</v>
      </c>
      <c r="K288" s="111"/>
      <c r="L288" s="111">
        <v>1</v>
      </c>
      <c r="M288" s="5" t="s">
        <v>46</v>
      </c>
      <c r="N288" s="5" t="s">
        <v>165</v>
      </c>
      <c r="O288" s="22">
        <v>0.71875</v>
      </c>
      <c r="P288" s="22">
        <v>0.71875</v>
      </c>
      <c r="Q288" s="22">
        <v>0.83333333333333337</v>
      </c>
      <c r="R288" s="22">
        <v>0.79513888888888884</v>
      </c>
      <c r="S288" s="22">
        <v>0.85416666666666663</v>
      </c>
      <c r="T288" s="22">
        <v>0.92013888888888884</v>
      </c>
      <c r="U288" s="22">
        <v>0.92013888888888884</v>
      </c>
      <c r="V288" s="105">
        <v>1</v>
      </c>
    </row>
    <row r="289" spans="1:22" x14ac:dyDescent="0.3">
      <c r="A289" s="18" t="s">
        <v>1867</v>
      </c>
      <c r="B289" s="18">
        <v>46135</v>
      </c>
      <c r="C289" s="5" t="s">
        <v>1710</v>
      </c>
      <c r="D289" s="21" t="s">
        <v>47</v>
      </c>
      <c r="E289" s="5" t="s">
        <v>47</v>
      </c>
      <c r="F289" s="18" t="s">
        <v>1867</v>
      </c>
      <c r="G289" s="5" t="s">
        <v>49</v>
      </c>
      <c r="H289" s="19" t="s">
        <v>104</v>
      </c>
      <c r="I289" s="111"/>
      <c r="J289" s="111"/>
      <c r="K289" s="111"/>
      <c r="L289" s="111">
        <v>1</v>
      </c>
      <c r="M289" s="21" t="s">
        <v>47</v>
      </c>
      <c r="N289" s="5" t="s">
        <v>47</v>
      </c>
      <c r="O289" s="21">
        <v>0.5</v>
      </c>
      <c r="P289" s="5"/>
      <c r="Q289" s="5"/>
      <c r="R289" s="5"/>
      <c r="S289" s="5"/>
      <c r="T289" s="5"/>
      <c r="U289" s="5"/>
      <c r="V289" s="105">
        <v>1</v>
      </c>
    </row>
    <row r="290" spans="1:22" x14ac:dyDescent="0.3">
      <c r="A290" s="18" t="s">
        <v>1868</v>
      </c>
      <c r="B290" s="18">
        <v>46135</v>
      </c>
      <c r="C290" s="5" t="s">
        <v>1710</v>
      </c>
      <c r="D290" s="19" t="s">
        <v>56</v>
      </c>
      <c r="E290" s="48" t="s">
        <v>81</v>
      </c>
      <c r="F290" s="18" t="s">
        <v>1868</v>
      </c>
      <c r="G290" s="5" t="s">
        <v>43</v>
      </c>
      <c r="H290" s="19" t="s">
        <v>46</v>
      </c>
      <c r="I290" s="111"/>
      <c r="J290" s="111">
        <v>4562</v>
      </c>
      <c r="K290" s="111"/>
      <c r="L290" s="111">
        <v>7</v>
      </c>
      <c r="M290" s="19" t="s">
        <v>56</v>
      </c>
      <c r="N290" s="48" t="s">
        <v>81</v>
      </c>
      <c r="O290" s="19">
        <v>0.29166666666666702</v>
      </c>
      <c r="P290" s="22">
        <v>0.33333333333333331</v>
      </c>
      <c r="Q290" s="22">
        <v>0.625</v>
      </c>
      <c r="R290" s="22">
        <v>0.44097222222222221</v>
      </c>
      <c r="S290" s="22">
        <v>0.51041666666666663</v>
      </c>
      <c r="T290" s="22">
        <v>0.61458333333333337</v>
      </c>
      <c r="U290" s="22">
        <v>0.61458333333333337</v>
      </c>
      <c r="V290" s="105">
        <v>1</v>
      </c>
    </row>
    <row r="291" spans="1:22" x14ac:dyDescent="0.3">
      <c r="A291" s="18" t="s">
        <v>1869</v>
      </c>
      <c r="B291" s="18">
        <v>46135</v>
      </c>
      <c r="C291" s="5" t="s">
        <v>1710</v>
      </c>
      <c r="D291" s="19" t="s">
        <v>56</v>
      </c>
      <c r="E291" s="48" t="s">
        <v>81</v>
      </c>
      <c r="F291" s="18" t="s">
        <v>1869</v>
      </c>
      <c r="G291" s="5" t="s">
        <v>55</v>
      </c>
      <c r="H291" s="19" t="s">
        <v>46</v>
      </c>
      <c r="I291" s="111"/>
      <c r="J291" s="111">
        <v>12000</v>
      </c>
      <c r="K291" s="111"/>
      <c r="L291" s="111">
        <v>10</v>
      </c>
      <c r="M291" s="19" t="s">
        <v>56</v>
      </c>
      <c r="N291" s="48" t="s">
        <v>81</v>
      </c>
      <c r="O291" s="19">
        <v>0.625</v>
      </c>
      <c r="P291" s="22">
        <v>0.63888888888888884</v>
      </c>
      <c r="Q291" s="22">
        <v>0.75</v>
      </c>
      <c r="R291" s="22">
        <v>0.63888888888888884</v>
      </c>
      <c r="S291" s="22">
        <v>0.70138888888888884</v>
      </c>
      <c r="T291" s="22">
        <v>0.72569444444444442</v>
      </c>
      <c r="U291" s="22">
        <v>0.72569444444444442</v>
      </c>
      <c r="V291" s="105">
        <v>1</v>
      </c>
    </row>
    <row r="292" spans="1:22" x14ac:dyDescent="0.3">
      <c r="A292" s="18" t="s">
        <v>1870</v>
      </c>
      <c r="B292" s="18">
        <v>46135</v>
      </c>
      <c r="C292" s="5" t="s">
        <v>1710</v>
      </c>
      <c r="D292" s="241" t="s">
        <v>20</v>
      </c>
      <c r="E292" s="54" t="s">
        <v>21</v>
      </c>
      <c r="F292" s="18" t="s">
        <v>1870</v>
      </c>
      <c r="G292" s="51" t="s">
        <v>33</v>
      </c>
      <c r="H292" s="19" t="s">
        <v>14</v>
      </c>
      <c r="I292" s="111"/>
      <c r="J292" s="111">
        <v>8338</v>
      </c>
      <c r="K292" s="111"/>
      <c r="L292" s="111">
        <v>28</v>
      </c>
      <c r="M292" s="241" t="s">
        <v>20</v>
      </c>
      <c r="N292" s="54" t="s">
        <v>21</v>
      </c>
      <c r="O292" s="241">
        <v>0.25</v>
      </c>
      <c r="P292" s="22">
        <v>0.30208333333333331</v>
      </c>
      <c r="Q292" s="22">
        <v>0.625</v>
      </c>
      <c r="R292" s="22">
        <v>0.36458333333333331</v>
      </c>
      <c r="S292" s="22">
        <v>0.48958333333333331</v>
      </c>
      <c r="T292" s="22">
        <v>0.5625</v>
      </c>
      <c r="U292" s="22">
        <v>0.5625</v>
      </c>
      <c r="V292" s="105">
        <v>1</v>
      </c>
    </row>
    <row r="293" spans="1:22" x14ac:dyDescent="0.3">
      <c r="A293" s="18" t="s">
        <v>1871</v>
      </c>
      <c r="B293" s="18">
        <v>46135</v>
      </c>
      <c r="C293" s="5" t="s">
        <v>1710</v>
      </c>
      <c r="D293" s="19" t="s">
        <v>101</v>
      </c>
      <c r="E293" s="48" t="s">
        <v>101</v>
      </c>
      <c r="F293" s="18" t="s">
        <v>1871</v>
      </c>
      <c r="G293" s="5" t="s">
        <v>80</v>
      </c>
      <c r="H293" s="19" t="s">
        <v>14</v>
      </c>
      <c r="I293" s="111"/>
      <c r="J293" s="111">
        <v>4600</v>
      </c>
      <c r="K293" s="111"/>
      <c r="L293" s="111">
        <v>14</v>
      </c>
      <c r="M293" s="19" t="s">
        <v>101</v>
      </c>
      <c r="N293" s="48" t="s">
        <v>101</v>
      </c>
      <c r="O293" s="19">
        <v>0.5</v>
      </c>
      <c r="P293" s="5"/>
      <c r="Q293" s="5"/>
      <c r="R293" s="5"/>
      <c r="S293" s="5"/>
      <c r="T293" s="5"/>
      <c r="U293" s="5"/>
      <c r="V293" s="105">
        <v>1</v>
      </c>
    </row>
    <row r="294" spans="1:22" x14ac:dyDescent="0.3">
      <c r="A294" s="18" t="s">
        <v>1872</v>
      </c>
      <c r="B294" s="18">
        <v>46135</v>
      </c>
      <c r="C294" s="5" t="s">
        <v>1710</v>
      </c>
      <c r="D294" s="19" t="s">
        <v>104</v>
      </c>
      <c r="E294" s="48" t="s">
        <v>64</v>
      </c>
      <c r="F294" s="18" t="s">
        <v>1872</v>
      </c>
      <c r="G294" s="5" t="s">
        <v>22</v>
      </c>
      <c r="H294" s="19" t="s">
        <v>14</v>
      </c>
      <c r="I294" s="111"/>
      <c r="J294" s="111">
        <v>10000</v>
      </c>
      <c r="K294" s="111"/>
      <c r="L294" s="111">
        <v>16</v>
      </c>
      <c r="M294" s="19" t="s">
        <v>104</v>
      </c>
      <c r="N294" s="48" t="s">
        <v>64</v>
      </c>
      <c r="O294" s="19">
        <v>0.5</v>
      </c>
      <c r="P294" s="22">
        <v>0.69444444444444442</v>
      </c>
      <c r="Q294" s="22">
        <v>0.75</v>
      </c>
      <c r="R294" s="22">
        <v>0.74305555555555558</v>
      </c>
      <c r="S294" s="22">
        <v>0.77083333333333337</v>
      </c>
      <c r="T294" s="22">
        <v>0.83333333333333337</v>
      </c>
      <c r="U294" s="22">
        <v>0.83333333333333337</v>
      </c>
      <c r="V294" s="105">
        <v>1</v>
      </c>
    </row>
    <row r="295" spans="1:22" x14ac:dyDescent="0.3">
      <c r="A295" s="18" t="s">
        <v>1873</v>
      </c>
      <c r="B295" s="18">
        <v>46135</v>
      </c>
      <c r="C295" s="5" t="s">
        <v>1710</v>
      </c>
      <c r="D295" s="19" t="s">
        <v>46</v>
      </c>
      <c r="E295" s="54" t="s">
        <v>165</v>
      </c>
      <c r="F295" s="18" t="s">
        <v>1873</v>
      </c>
      <c r="G295" s="5" t="s">
        <v>169</v>
      </c>
      <c r="H295" s="19" t="s">
        <v>14</v>
      </c>
      <c r="I295" s="111"/>
      <c r="J295" s="111">
        <v>30</v>
      </c>
      <c r="K295" s="111"/>
      <c r="L295" s="111">
        <v>3</v>
      </c>
      <c r="M295" s="19" t="s">
        <v>46</v>
      </c>
      <c r="N295" s="54" t="s">
        <v>165</v>
      </c>
      <c r="O295" s="19">
        <v>0.29166666666666669</v>
      </c>
      <c r="P295" s="22">
        <v>0.4375</v>
      </c>
      <c r="Q295" s="22">
        <v>0.625</v>
      </c>
      <c r="R295" s="22">
        <v>0.50347222222222221</v>
      </c>
      <c r="S295" s="22">
        <v>0.55208333333333337</v>
      </c>
      <c r="T295" s="22">
        <v>0.79166666666666663</v>
      </c>
      <c r="U295" s="22">
        <v>0.79166666666666663</v>
      </c>
      <c r="V295" s="105">
        <v>1</v>
      </c>
    </row>
    <row r="296" spans="1:22" x14ac:dyDescent="0.3">
      <c r="A296" s="18" t="s">
        <v>1873</v>
      </c>
      <c r="B296" s="18">
        <v>46135</v>
      </c>
      <c r="C296" s="5" t="s">
        <v>1710</v>
      </c>
      <c r="D296" s="19" t="s">
        <v>46</v>
      </c>
      <c r="E296" s="48" t="s">
        <v>165</v>
      </c>
      <c r="F296" s="18" t="s">
        <v>1873</v>
      </c>
      <c r="G296" s="5" t="s">
        <v>107</v>
      </c>
      <c r="H296" s="19" t="s">
        <v>28</v>
      </c>
      <c r="I296" s="111"/>
      <c r="J296" s="111">
        <v>120</v>
      </c>
      <c r="K296" s="111"/>
      <c r="L296" s="111">
        <v>2</v>
      </c>
      <c r="M296" s="19" t="s">
        <v>46</v>
      </c>
      <c r="N296" s="48" t="s">
        <v>165</v>
      </c>
      <c r="O296" s="19">
        <v>0.45833333333333331</v>
      </c>
      <c r="P296" s="22">
        <v>0.4375</v>
      </c>
      <c r="Q296" s="22">
        <v>0.625</v>
      </c>
      <c r="R296" s="22">
        <v>0.57291666666666663</v>
      </c>
      <c r="S296" s="22">
        <v>0.67708333333333337</v>
      </c>
      <c r="T296" s="22">
        <v>0.79166666666666663</v>
      </c>
      <c r="U296" s="22">
        <v>0.79166666666666663</v>
      </c>
      <c r="V296" s="105">
        <v>1</v>
      </c>
    </row>
    <row r="297" spans="1:22" x14ac:dyDescent="0.3">
      <c r="A297" s="18" t="s">
        <v>1874</v>
      </c>
      <c r="B297" s="18">
        <v>46135</v>
      </c>
      <c r="C297" s="5" t="s">
        <v>1710</v>
      </c>
      <c r="D297" s="19" t="s">
        <v>14</v>
      </c>
      <c r="E297" s="48" t="s">
        <v>15</v>
      </c>
      <c r="F297" s="18" t="s">
        <v>1874</v>
      </c>
      <c r="G297" s="5" t="s">
        <v>35</v>
      </c>
      <c r="H297" s="21" t="s">
        <v>28</v>
      </c>
      <c r="I297" s="111"/>
      <c r="J297" s="111">
        <v>2400</v>
      </c>
      <c r="K297" s="111"/>
      <c r="L297" s="111">
        <v>8</v>
      </c>
      <c r="M297" s="19" t="s">
        <v>14</v>
      </c>
      <c r="N297" s="48" t="s">
        <v>15</v>
      </c>
      <c r="O297" s="19">
        <v>0.3125</v>
      </c>
      <c r="P297" s="22">
        <v>0.3125</v>
      </c>
      <c r="Q297" s="22">
        <v>0.5</v>
      </c>
      <c r="R297" s="22">
        <v>0.31597222222222221</v>
      </c>
      <c r="S297" s="22">
        <v>0.33333333333333331</v>
      </c>
      <c r="T297" s="22">
        <v>0.34027777777777779</v>
      </c>
      <c r="U297" s="22">
        <v>0.34027777777777779</v>
      </c>
      <c r="V297" s="105">
        <v>1</v>
      </c>
    </row>
    <row r="298" spans="1:22" x14ac:dyDescent="0.3">
      <c r="A298" s="18" t="s">
        <v>1875</v>
      </c>
      <c r="B298" s="18">
        <v>46135</v>
      </c>
      <c r="C298" s="5" t="s">
        <v>1710</v>
      </c>
      <c r="D298" s="19" t="s">
        <v>14</v>
      </c>
      <c r="E298" s="48" t="s">
        <v>15</v>
      </c>
      <c r="F298" s="18" t="s">
        <v>1875</v>
      </c>
      <c r="G298" s="5" t="s">
        <v>9</v>
      </c>
      <c r="H298" s="19" t="s">
        <v>104</v>
      </c>
      <c r="I298" s="111"/>
      <c r="J298" s="111">
        <v>6532</v>
      </c>
      <c r="K298" s="111"/>
      <c r="L298" s="111">
        <v>9</v>
      </c>
      <c r="M298" s="19" t="s">
        <v>14</v>
      </c>
      <c r="N298" s="48" t="s">
        <v>15</v>
      </c>
      <c r="O298" s="19">
        <v>0.35416666666666669</v>
      </c>
      <c r="P298" s="22">
        <v>0.46875</v>
      </c>
      <c r="Q298" s="22">
        <v>0.75</v>
      </c>
      <c r="R298" s="22">
        <v>0.55902777777777779</v>
      </c>
      <c r="S298" s="22">
        <v>0.58333333333333337</v>
      </c>
      <c r="T298" s="22">
        <v>0.77430555555555558</v>
      </c>
      <c r="U298" s="22">
        <v>0.77430555555555558</v>
      </c>
      <c r="V298" s="105">
        <v>1</v>
      </c>
    </row>
    <row r="299" spans="1:22" x14ac:dyDescent="0.3">
      <c r="A299" s="18" t="s">
        <v>1875</v>
      </c>
      <c r="B299" s="18">
        <v>46135</v>
      </c>
      <c r="C299" s="5" t="s">
        <v>1710</v>
      </c>
      <c r="D299" s="19" t="s">
        <v>14</v>
      </c>
      <c r="E299" s="48" t="s">
        <v>15</v>
      </c>
      <c r="F299" s="18" t="s">
        <v>1875</v>
      </c>
      <c r="G299" s="20" t="s">
        <v>25</v>
      </c>
      <c r="H299" s="21" t="s">
        <v>14</v>
      </c>
      <c r="I299" s="111"/>
      <c r="J299" s="111">
        <v>306.2</v>
      </c>
      <c r="K299" s="111"/>
      <c r="L299" s="111">
        <v>1</v>
      </c>
      <c r="M299" s="19" t="s">
        <v>14</v>
      </c>
      <c r="N299" s="48" t="s">
        <v>15</v>
      </c>
      <c r="O299" s="21">
        <v>0.35416666666666669</v>
      </c>
      <c r="P299" s="22">
        <v>0.46875</v>
      </c>
      <c r="Q299" s="22">
        <v>0.75</v>
      </c>
      <c r="R299" s="22">
        <v>0.63194444444444442</v>
      </c>
      <c r="S299" s="22">
        <v>0.64930555555555558</v>
      </c>
      <c r="T299" s="22">
        <v>0.77430555555555558</v>
      </c>
      <c r="U299" s="22">
        <v>0.77430555555555558</v>
      </c>
      <c r="V299" s="105">
        <v>1</v>
      </c>
    </row>
    <row r="300" spans="1:22" x14ac:dyDescent="0.3">
      <c r="A300" s="18" t="s">
        <v>1875</v>
      </c>
      <c r="B300" s="18">
        <v>46135</v>
      </c>
      <c r="C300" s="5" t="s">
        <v>1710</v>
      </c>
      <c r="D300" s="19" t="s">
        <v>14</v>
      </c>
      <c r="E300" s="48" t="s">
        <v>15</v>
      </c>
      <c r="F300" s="18" t="s">
        <v>1875</v>
      </c>
      <c r="G300" s="5" t="s">
        <v>17</v>
      </c>
      <c r="H300" s="19" t="s">
        <v>14</v>
      </c>
      <c r="I300" s="111"/>
      <c r="J300" s="111">
        <v>350</v>
      </c>
      <c r="K300" s="111"/>
      <c r="L300" s="111">
        <v>1</v>
      </c>
      <c r="M300" s="19" t="s">
        <v>14</v>
      </c>
      <c r="N300" s="48" t="s">
        <v>15</v>
      </c>
      <c r="O300" s="19">
        <v>0.35416666666666669</v>
      </c>
      <c r="P300" s="22">
        <v>0.46875</v>
      </c>
      <c r="Q300" s="22">
        <v>0.75</v>
      </c>
      <c r="R300" s="22">
        <v>0.625</v>
      </c>
      <c r="S300" s="22">
        <v>0.62847222222222221</v>
      </c>
      <c r="T300" s="22">
        <v>0.77430555555555558</v>
      </c>
      <c r="U300" s="22">
        <v>0.77430555555555558</v>
      </c>
      <c r="V300" s="105">
        <v>1</v>
      </c>
    </row>
    <row r="301" spans="1:22" x14ac:dyDescent="0.3">
      <c r="A301" s="18" t="s">
        <v>1876</v>
      </c>
      <c r="B301" s="18">
        <v>46135</v>
      </c>
      <c r="C301" s="5" t="s">
        <v>1710</v>
      </c>
      <c r="D301" s="19" t="s">
        <v>28</v>
      </c>
      <c r="E301" s="48" t="s">
        <v>42</v>
      </c>
      <c r="F301" s="18" t="s">
        <v>1876</v>
      </c>
      <c r="G301" s="5" t="s">
        <v>6</v>
      </c>
      <c r="H301" s="19" t="s">
        <v>14</v>
      </c>
      <c r="I301" s="111"/>
      <c r="J301" s="111">
        <v>7680</v>
      </c>
      <c r="K301" s="111"/>
      <c r="L301" s="111">
        <v>10</v>
      </c>
      <c r="M301" s="19" t="s">
        <v>28</v>
      </c>
      <c r="N301" s="48" t="s">
        <v>42</v>
      </c>
      <c r="O301" s="19">
        <v>0.29166666666666702</v>
      </c>
      <c r="P301" s="22">
        <v>0.27777777777777779</v>
      </c>
      <c r="Q301" s="22">
        <v>0.625</v>
      </c>
      <c r="R301" s="22">
        <v>0.34027777777777779</v>
      </c>
      <c r="S301" s="22">
        <v>0.375</v>
      </c>
      <c r="T301" s="22">
        <v>0.45833333333333331</v>
      </c>
      <c r="U301" s="22">
        <v>0.45833333333333331</v>
      </c>
      <c r="V301" s="105">
        <v>1</v>
      </c>
    </row>
    <row r="302" spans="1:22" x14ac:dyDescent="0.3">
      <c r="A302" s="18" t="s">
        <v>1877</v>
      </c>
      <c r="B302" s="18">
        <v>46135</v>
      </c>
      <c r="C302" s="5" t="s">
        <v>1710</v>
      </c>
      <c r="D302" s="21" t="s">
        <v>28</v>
      </c>
      <c r="E302" s="48" t="s">
        <v>42</v>
      </c>
      <c r="F302" s="18" t="s">
        <v>1877</v>
      </c>
      <c r="G302" s="5" t="s">
        <v>36</v>
      </c>
      <c r="H302" s="19" t="s">
        <v>46</v>
      </c>
      <c r="I302" s="111"/>
      <c r="J302" s="111">
        <v>7900</v>
      </c>
      <c r="K302" s="111"/>
      <c r="L302" s="111">
        <v>16</v>
      </c>
      <c r="M302" s="21" t="s">
        <v>28</v>
      </c>
      <c r="N302" s="48" t="s">
        <v>42</v>
      </c>
      <c r="O302" s="21">
        <v>0.5</v>
      </c>
      <c r="P302" s="22">
        <v>0.58333333333333337</v>
      </c>
      <c r="Q302" s="22">
        <v>0.75</v>
      </c>
      <c r="R302" s="22">
        <v>0.68055555555555558</v>
      </c>
      <c r="S302" s="22">
        <v>0.75</v>
      </c>
      <c r="T302" s="22">
        <v>0.83333333333333337</v>
      </c>
      <c r="U302" s="22">
        <v>0.83333333333333337</v>
      </c>
      <c r="V302" s="105">
        <v>1</v>
      </c>
    </row>
    <row r="303" spans="1:22" x14ac:dyDescent="0.3">
      <c r="A303" s="18" t="s">
        <v>1878</v>
      </c>
      <c r="B303" s="18">
        <v>46135</v>
      </c>
      <c r="C303" s="5" t="s">
        <v>1710</v>
      </c>
      <c r="D303" s="19" t="s">
        <v>104</v>
      </c>
      <c r="E303" s="48" t="s">
        <v>64</v>
      </c>
      <c r="F303" s="18" t="s">
        <v>1878</v>
      </c>
      <c r="G303" s="20" t="s">
        <v>238</v>
      </c>
      <c r="H303" s="21" t="s">
        <v>46</v>
      </c>
      <c r="I303" s="111"/>
      <c r="J303" s="111">
        <v>8500</v>
      </c>
      <c r="K303" s="111"/>
      <c r="L303" s="111">
        <v>14</v>
      </c>
      <c r="M303" s="19" t="s">
        <v>104</v>
      </c>
      <c r="N303" s="48" t="s">
        <v>64</v>
      </c>
      <c r="O303" s="22">
        <v>0.25</v>
      </c>
      <c r="P303" s="22">
        <v>0.30208333333333331</v>
      </c>
      <c r="Q303" s="22">
        <v>0.625</v>
      </c>
      <c r="R303" s="22">
        <v>0.41666666666666669</v>
      </c>
      <c r="S303" s="22">
        <v>0.45833333333333331</v>
      </c>
      <c r="T303" s="22">
        <v>0.625</v>
      </c>
      <c r="U303" s="22">
        <v>0.625</v>
      </c>
      <c r="V303" s="105">
        <v>1</v>
      </c>
    </row>
    <row r="304" spans="1:22" x14ac:dyDescent="0.3">
      <c r="A304" s="18" t="s">
        <v>1879</v>
      </c>
      <c r="B304" s="18">
        <v>46136</v>
      </c>
      <c r="C304" s="5" t="s">
        <v>1710</v>
      </c>
      <c r="D304" s="21" t="s">
        <v>14</v>
      </c>
      <c r="E304" s="41" t="s">
        <v>115</v>
      </c>
      <c r="F304" s="18" t="s">
        <v>1879</v>
      </c>
      <c r="G304" s="20" t="s">
        <v>35</v>
      </c>
      <c r="H304" s="42" t="s">
        <v>46</v>
      </c>
      <c r="I304" s="111"/>
      <c r="J304" s="111">
        <v>5600</v>
      </c>
      <c r="K304" s="111"/>
      <c r="L304" s="111">
        <v>7</v>
      </c>
      <c r="M304" s="21" t="s">
        <v>14</v>
      </c>
      <c r="N304" s="41" t="s">
        <v>115</v>
      </c>
      <c r="O304" s="21">
        <v>0.29166666666666702</v>
      </c>
      <c r="P304" s="5"/>
      <c r="Q304" s="5"/>
      <c r="R304" s="5"/>
      <c r="S304" s="5"/>
      <c r="T304" s="5"/>
      <c r="U304" s="5"/>
      <c r="V304" s="105">
        <v>1</v>
      </c>
    </row>
    <row r="305" spans="1:22" x14ac:dyDescent="0.3">
      <c r="A305" s="18" t="s">
        <v>1880</v>
      </c>
      <c r="B305" s="18">
        <v>46136</v>
      </c>
      <c r="C305" s="5" t="s">
        <v>1710</v>
      </c>
      <c r="D305" s="19" t="s">
        <v>14</v>
      </c>
      <c r="E305" s="48" t="s">
        <v>115</v>
      </c>
      <c r="F305" s="18" t="s">
        <v>1880</v>
      </c>
      <c r="G305" s="5" t="s">
        <v>6</v>
      </c>
      <c r="H305" s="19" t="s">
        <v>28</v>
      </c>
      <c r="I305" s="111"/>
      <c r="J305" s="111">
        <v>8370</v>
      </c>
      <c r="K305" s="111"/>
      <c r="L305" s="111">
        <v>9</v>
      </c>
      <c r="M305" s="19" t="s">
        <v>14</v>
      </c>
      <c r="N305" s="48" t="s">
        <v>115</v>
      </c>
      <c r="O305" s="19">
        <v>0.375</v>
      </c>
      <c r="P305" s="22">
        <v>0.5</v>
      </c>
      <c r="Q305" s="22">
        <v>0.75</v>
      </c>
      <c r="R305" s="22">
        <v>0.625</v>
      </c>
      <c r="S305" s="22">
        <v>0.72916666666666663</v>
      </c>
      <c r="T305" s="22">
        <v>0.82291666666666663</v>
      </c>
      <c r="U305" s="22">
        <v>0.82291666666666663</v>
      </c>
      <c r="V305" s="105">
        <v>1</v>
      </c>
    </row>
    <row r="306" spans="1:22" x14ac:dyDescent="0.3">
      <c r="A306" s="18" t="s">
        <v>1880</v>
      </c>
      <c r="B306" s="18">
        <v>46136</v>
      </c>
      <c r="C306" s="5" t="s">
        <v>1710</v>
      </c>
      <c r="D306" s="19" t="s">
        <v>14</v>
      </c>
      <c r="E306" s="48" t="s">
        <v>115</v>
      </c>
      <c r="F306" s="18" t="s">
        <v>1880</v>
      </c>
      <c r="G306" s="5" t="s">
        <v>9</v>
      </c>
      <c r="H306" s="19" t="s">
        <v>28</v>
      </c>
      <c r="I306" s="111"/>
      <c r="J306" s="111">
        <v>5692</v>
      </c>
      <c r="K306" s="111"/>
      <c r="L306" s="111">
        <v>8</v>
      </c>
      <c r="M306" s="19" t="s">
        <v>14</v>
      </c>
      <c r="N306" s="48" t="s">
        <v>115</v>
      </c>
      <c r="O306" s="19">
        <v>0.375</v>
      </c>
      <c r="P306" s="22">
        <v>0.5</v>
      </c>
      <c r="Q306" s="22">
        <v>0.75</v>
      </c>
      <c r="R306" s="22">
        <v>0.58333333333333337</v>
      </c>
      <c r="S306" s="22">
        <v>0.62152777777777779</v>
      </c>
      <c r="T306" s="22">
        <v>0.80208333333333337</v>
      </c>
      <c r="U306" s="22">
        <v>0.80208333333333337</v>
      </c>
      <c r="V306" s="105">
        <v>1</v>
      </c>
    </row>
    <row r="307" spans="1:22" x14ac:dyDescent="0.3">
      <c r="A307" s="18" t="s">
        <v>1881</v>
      </c>
      <c r="B307" s="18">
        <v>46136</v>
      </c>
      <c r="C307" s="5" t="s">
        <v>1710</v>
      </c>
      <c r="D307" s="19" t="s">
        <v>46</v>
      </c>
      <c r="E307" s="41" t="s">
        <v>165</v>
      </c>
      <c r="F307" s="18" t="s">
        <v>1881</v>
      </c>
      <c r="G307" s="5" t="s">
        <v>159</v>
      </c>
      <c r="H307" s="19" t="s">
        <v>20</v>
      </c>
      <c r="I307" s="111"/>
      <c r="J307" s="111">
        <v>120</v>
      </c>
      <c r="K307" s="111"/>
      <c r="L307" s="111">
        <v>1</v>
      </c>
      <c r="M307" s="19" t="s">
        <v>46</v>
      </c>
      <c r="N307" s="41" t="s">
        <v>165</v>
      </c>
      <c r="O307" s="19">
        <v>0.29166666666666669</v>
      </c>
      <c r="P307" s="22">
        <v>0.33680555555555558</v>
      </c>
      <c r="Q307" s="22">
        <v>0.5</v>
      </c>
      <c r="R307" s="22">
        <v>0.375</v>
      </c>
      <c r="S307" s="22">
        <v>0.39583333333333331</v>
      </c>
      <c r="T307" s="22">
        <v>0.4201388888888889</v>
      </c>
      <c r="U307" s="22">
        <v>0.4201388888888889</v>
      </c>
      <c r="V307" s="105">
        <v>1</v>
      </c>
    </row>
    <row r="308" spans="1:22" x14ac:dyDescent="0.3">
      <c r="A308" s="18" t="s">
        <v>1882</v>
      </c>
      <c r="B308" s="18">
        <v>46136</v>
      </c>
      <c r="C308" s="5" t="s">
        <v>1710</v>
      </c>
      <c r="D308" s="21" t="s">
        <v>46</v>
      </c>
      <c r="E308" s="41" t="s">
        <v>165</v>
      </c>
      <c r="F308" s="18" t="s">
        <v>1882</v>
      </c>
      <c r="G308" s="5" t="s">
        <v>76</v>
      </c>
      <c r="H308" s="19" t="s">
        <v>20</v>
      </c>
      <c r="I308" s="111"/>
      <c r="J308" s="111">
        <v>320</v>
      </c>
      <c r="K308" s="111"/>
      <c r="L308" s="111">
        <v>2</v>
      </c>
      <c r="M308" s="21" t="s">
        <v>46</v>
      </c>
      <c r="N308" s="41" t="s">
        <v>165</v>
      </c>
      <c r="O308" s="21">
        <v>0.45833333333333331</v>
      </c>
      <c r="P308" s="22">
        <v>0.47916666666666669</v>
      </c>
      <c r="Q308" s="22">
        <v>0.75</v>
      </c>
      <c r="R308" s="22">
        <v>0.67708333333333337</v>
      </c>
      <c r="S308" s="22">
        <v>0.72916666666666663</v>
      </c>
      <c r="T308" s="22">
        <v>0.83333333333333337</v>
      </c>
      <c r="U308" s="22">
        <v>0.83333333333333337</v>
      </c>
      <c r="V308" s="105">
        <v>1</v>
      </c>
    </row>
    <row r="309" spans="1:22" x14ac:dyDescent="0.3">
      <c r="A309" s="18" t="s">
        <v>1882</v>
      </c>
      <c r="B309" s="18">
        <v>46136</v>
      </c>
      <c r="C309" s="5" t="s">
        <v>1710</v>
      </c>
      <c r="D309" s="42" t="s">
        <v>46</v>
      </c>
      <c r="E309" s="41" t="s">
        <v>165</v>
      </c>
      <c r="F309" s="18" t="s">
        <v>1882</v>
      </c>
      <c r="G309" s="41" t="s">
        <v>51</v>
      </c>
      <c r="H309" s="19" t="s">
        <v>14</v>
      </c>
      <c r="I309" s="111"/>
      <c r="J309" s="111">
        <v>320</v>
      </c>
      <c r="K309" s="111"/>
      <c r="L309" s="111">
        <v>1</v>
      </c>
      <c r="M309" s="42" t="s">
        <v>46</v>
      </c>
      <c r="N309" s="41" t="s">
        <v>165</v>
      </c>
      <c r="O309" s="42">
        <v>0.45833333333333331</v>
      </c>
      <c r="P309" s="22">
        <v>0.47916666666666669</v>
      </c>
      <c r="Q309" s="22">
        <v>0.75</v>
      </c>
      <c r="R309" s="22">
        <v>0.57291666666666663</v>
      </c>
      <c r="S309" s="22">
        <v>0.70833333333333337</v>
      </c>
      <c r="T309" s="22">
        <v>0.83333333333333337</v>
      </c>
      <c r="U309" s="22">
        <v>0.83333333333333337</v>
      </c>
      <c r="V309" s="105">
        <v>1</v>
      </c>
    </row>
    <row r="310" spans="1:22" x14ac:dyDescent="0.3">
      <c r="A310" s="18" t="s">
        <v>1883</v>
      </c>
      <c r="B310" s="18">
        <v>46136</v>
      </c>
      <c r="C310" s="5" t="s">
        <v>1710</v>
      </c>
      <c r="D310" s="19" t="s">
        <v>28</v>
      </c>
      <c r="E310" s="5" t="s">
        <v>42</v>
      </c>
      <c r="F310" s="18" t="s">
        <v>1883</v>
      </c>
      <c r="G310" s="20" t="s">
        <v>238</v>
      </c>
      <c r="H310" s="241" t="s">
        <v>104</v>
      </c>
      <c r="I310" s="111"/>
      <c r="J310" s="111">
        <v>8000</v>
      </c>
      <c r="K310" s="111"/>
      <c r="L310" s="111">
        <v>9</v>
      </c>
      <c r="M310" s="19" t="s">
        <v>28</v>
      </c>
      <c r="N310" s="5" t="s">
        <v>42</v>
      </c>
      <c r="O310" s="19">
        <v>0.20833333333333334</v>
      </c>
      <c r="P310" s="22">
        <v>0.2638888888888889</v>
      </c>
      <c r="Q310" s="22">
        <v>0.625</v>
      </c>
      <c r="R310" s="22">
        <v>0.37847222222222221</v>
      </c>
      <c r="S310" s="22">
        <v>0.41666666666666669</v>
      </c>
      <c r="T310" s="22">
        <v>0.83333333333333337</v>
      </c>
      <c r="U310" s="22">
        <v>0.83333333333333337</v>
      </c>
      <c r="V310" s="105">
        <v>1</v>
      </c>
    </row>
    <row r="311" spans="1:22" x14ac:dyDescent="0.3">
      <c r="A311" s="18" t="s">
        <v>1883</v>
      </c>
      <c r="B311" s="18">
        <v>46136</v>
      </c>
      <c r="C311" s="5" t="s">
        <v>1710</v>
      </c>
      <c r="D311" s="19" t="s">
        <v>28</v>
      </c>
      <c r="E311" s="48" t="s">
        <v>42</v>
      </c>
      <c r="F311" s="18" t="s">
        <v>1883</v>
      </c>
      <c r="G311" s="5" t="s">
        <v>18</v>
      </c>
      <c r="H311" s="19" t="s">
        <v>56</v>
      </c>
      <c r="I311" s="111"/>
      <c r="J311" s="111">
        <v>3200</v>
      </c>
      <c r="K311" s="111"/>
      <c r="L311" s="111">
        <v>5</v>
      </c>
      <c r="M311" s="19" t="s">
        <v>28</v>
      </c>
      <c r="N311" s="48" t="s">
        <v>42</v>
      </c>
      <c r="O311" s="19">
        <v>0.20833333333333334</v>
      </c>
      <c r="P311" s="22">
        <v>0.2638888888888889</v>
      </c>
      <c r="Q311" s="22">
        <v>0.625</v>
      </c>
      <c r="R311" s="22">
        <v>0.45833333333333331</v>
      </c>
      <c r="S311" s="22">
        <v>0.52777777777777779</v>
      </c>
      <c r="T311" s="22">
        <v>0.83333333333333337</v>
      </c>
      <c r="U311" s="22">
        <v>0.83333333333333337</v>
      </c>
      <c r="V311" s="105">
        <v>1</v>
      </c>
    </row>
    <row r="312" spans="1:22" x14ac:dyDescent="0.3">
      <c r="A312" s="18" t="s">
        <v>1884</v>
      </c>
      <c r="B312" s="18">
        <v>46136</v>
      </c>
      <c r="C312" s="5" t="s">
        <v>1710</v>
      </c>
      <c r="D312" s="19" t="s">
        <v>20</v>
      </c>
      <c r="E312" s="48" t="s">
        <v>21</v>
      </c>
      <c r="F312" s="18" t="s">
        <v>1884</v>
      </c>
      <c r="G312" s="5" t="s">
        <v>55</v>
      </c>
      <c r="H312" s="19" t="s">
        <v>56</v>
      </c>
      <c r="I312" s="111"/>
      <c r="J312" s="111">
        <v>12000</v>
      </c>
      <c r="K312" s="111"/>
      <c r="L312" s="111">
        <v>12</v>
      </c>
      <c r="M312" s="19" t="s">
        <v>20</v>
      </c>
      <c r="N312" s="48" t="s">
        <v>21</v>
      </c>
      <c r="O312" s="19">
        <v>0.41666666666666669</v>
      </c>
      <c r="P312" s="22">
        <v>0.41666666666666669</v>
      </c>
      <c r="Q312" s="22">
        <v>0.625</v>
      </c>
      <c r="R312" s="22">
        <v>0.45833333333333331</v>
      </c>
      <c r="S312" s="22">
        <v>0.47916666666666669</v>
      </c>
      <c r="T312" s="22">
        <v>0.52083333333333337</v>
      </c>
      <c r="U312" s="22">
        <v>0.52083333333333337</v>
      </c>
      <c r="V312" s="105">
        <v>1</v>
      </c>
    </row>
    <row r="313" spans="1:22" x14ac:dyDescent="0.3">
      <c r="A313" s="18" t="s">
        <v>1885</v>
      </c>
      <c r="B313" s="18">
        <v>46136</v>
      </c>
      <c r="C313" s="5" t="s">
        <v>1710</v>
      </c>
      <c r="D313" s="19" t="s">
        <v>20</v>
      </c>
      <c r="E313" s="48" t="s">
        <v>21</v>
      </c>
      <c r="F313" s="18" t="s">
        <v>1885</v>
      </c>
      <c r="G313" s="5" t="s">
        <v>22</v>
      </c>
      <c r="H313" s="21" t="s">
        <v>46</v>
      </c>
      <c r="I313" s="111"/>
      <c r="J313" s="111"/>
      <c r="K313" s="111"/>
      <c r="L313" s="111">
        <v>5</v>
      </c>
      <c r="M313" s="19" t="s">
        <v>20</v>
      </c>
      <c r="N313" s="48" t="s">
        <v>21</v>
      </c>
      <c r="O313" s="19">
        <v>0.5</v>
      </c>
      <c r="P313" s="22">
        <v>0.58333333333333337</v>
      </c>
      <c r="Q313" s="22">
        <v>0.75</v>
      </c>
      <c r="R313" s="22">
        <v>0.66666666666666663</v>
      </c>
      <c r="S313" s="22">
        <v>0.70833333333333337</v>
      </c>
      <c r="T313" s="22">
        <v>0.75</v>
      </c>
      <c r="U313" s="22">
        <v>0.75</v>
      </c>
      <c r="V313" s="105">
        <v>1</v>
      </c>
    </row>
    <row r="314" spans="1:22" x14ac:dyDescent="0.3">
      <c r="A314" s="18" t="s">
        <v>1886</v>
      </c>
      <c r="B314" s="18">
        <v>46136</v>
      </c>
      <c r="C314" s="5" t="s">
        <v>1710</v>
      </c>
      <c r="D314" s="19" t="s">
        <v>14</v>
      </c>
      <c r="E314" s="252" t="s">
        <v>115</v>
      </c>
      <c r="F314" s="18" t="s">
        <v>1886</v>
      </c>
      <c r="G314" s="5" t="s">
        <v>36</v>
      </c>
      <c r="H314" s="21" t="s">
        <v>46</v>
      </c>
      <c r="I314" s="111"/>
      <c r="J314" s="111">
        <v>10230</v>
      </c>
      <c r="K314" s="111"/>
      <c r="L314" s="111">
        <v>16</v>
      </c>
      <c r="M314" s="19" t="s">
        <v>14</v>
      </c>
      <c r="N314" s="252" t="s">
        <v>115</v>
      </c>
      <c r="O314" s="19">
        <v>0.5</v>
      </c>
      <c r="P314" s="22">
        <v>0.72916666666666663</v>
      </c>
      <c r="Q314" s="22">
        <v>0.83333333333333337</v>
      </c>
      <c r="R314" s="22">
        <v>0.80555555555555558</v>
      </c>
      <c r="S314" s="22">
        <v>0.82291666666666663</v>
      </c>
      <c r="T314" s="22">
        <v>0.89583333333333337</v>
      </c>
      <c r="U314" s="22">
        <v>0.89583333333333337</v>
      </c>
      <c r="V314" s="105">
        <v>1</v>
      </c>
    </row>
    <row r="315" spans="1:22" x14ac:dyDescent="0.3">
      <c r="A315" s="18" t="s">
        <v>1887</v>
      </c>
      <c r="B315" s="18">
        <v>46136</v>
      </c>
      <c r="C315" s="5" t="s">
        <v>1710</v>
      </c>
      <c r="D315" s="241" t="s">
        <v>104</v>
      </c>
      <c r="E315" s="54" t="s">
        <v>64</v>
      </c>
      <c r="F315" s="18" t="s">
        <v>1887</v>
      </c>
      <c r="G315" s="51" t="s">
        <v>12</v>
      </c>
      <c r="H315" s="19" t="s">
        <v>20</v>
      </c>
      <c r="I315" s="111"/>
      <c r="J315" s="111">
        <v>8500</v>
      </c>
      <c r="K315" s="111"/>
      <c r="L315" s="111">
        <v>17</v>
      </c>
      <c r="M315" s="241" t="s">
        <v>104</v>
      </c>
      <c r="N315" s="54" t="s">
        <v>64</v>
      </c>
      <c r="O315" s="241">
        <v>0.25</v>
      </c>
      <c r="P315" s="22">
        <v>0.33333333333333331</v>
      </c>
      <c r="Q315" s="22">
        <v>0.5</v>
      </c>
      <c r="R315" s="22">
        <v>0.44444444444444442</v>
      </c>
      <c r="S315" s="22">
        <v>0.52083333333333337</v>
      </c>
      <c r="T315" s="22">
        <v>0.625</v>
      </c>
      <c r="U315" s="22">
        <v>0.625</v>
      </c>
      <c r="V315" s="105">
        <v>1</v>
      </c>
    </row>
    <row r="316" spans="1:22" x14ac:dyDescent="0.3">
      <c r="A316" s="18" t="s">
        <v>1888</v>
      </c>
      <c r="B316" s="18">
        <v>46136</v>
      </c>
      <c r="C316" s="5" t="s">
        <v>1710</v>
      </c>
      <c r="D316" s="19" t="s">
        <v>56</v>
      </c>
      <c r="E316" s="48" t="s">
        <v>81</v>
      </c>
      <c r="F316" s="18" t="s">
        <v>1888</v>
      </c>
      <c r="G316" s="5" t="s">
        <v>75</v>
      </c>
      <c r="H316" s="19" t="s">
        <v>20</v>
      </c>
      <c r="I316" s="111"/>
      <c r="J316" s="111">
        <v>4899</v>
      </c>
      <c r="K316" s="111"/>
      <c r="L316" s="111">
        <v>10</v>
      </c>
      <c r="M316" s="19" t="s">
        <v>56</v>
      </c>
      <c r="N316" s="48" t="s">
        <v>81</v>
      </c>
      <c r="O316" s="19">
        <v>0.33333333333333298</v>
      </c>
      <c r="P316" s="22">
        <v>0.34722222222222221</v>
      </c>
      <c r="Q316" s="22">
        <v>0.625</v>
      </c>
      <c r="R316" s="22">
        <v>0.3888888888888889</v>
      </c>
      <c r="S316" s="22">
        <v>0.42708333333333331</v>
      </c>
      <c r="T316" s="22">
        <v>0.55555555555555558</v>
      </c>
      <c r="U316" s="22">
        <v>0.55555555555555558</v>
      </c>
      <c r="V316" s="105">
        <v>1</v>
      </c>
    </row>
    <row r="317" spans="1:22" x14ac:dyDescent="0.3">
      <c r="A317" s="18" t="s">
        <v>1889</v>
      </c>
      <c r="B317" s="18">
        <v>46136</v>
      </c>
      <c r="C317" s="5" t="s">
        <v>1710</v>
      </c>
      <c r="D317" s="19" t="s">
        <v>56</v>
      </c>
      <c r="E317" s="48" t="s">
        <v>81</v>
      </c>
      <c r="F317" s="18" t="s">
        <v>1889</v>
      </c>
      <c r="G317" s="5" t="s">
        <v>1708</v>
      </c>
      <c r="H317" s="191" t="s">
        <v>28</v>
      </c>
      <c r="I317" s="111"/>
      <c r="J317" s="111"/>
      <c r="K317" s="111"/>
      <c r="L317" s="111">
        <v>5</v>
      </c>
      <c r="M317" s="19" t="s">
        <v>56</v>
      </c>
      <c r="N317" s="48" t="s">
        <v>81</v>
      </c>
      <c r="O317" s="19">
        <v>0.41666666666666669</v>
      </c>
      <c r="P317" s="22">
        <v>0.34722222222222221</v>
      </c>
      <c r="Q317" s="22">
        <v>0.625</v>
      </c>
      <c r="R317" s="22">
        <v>0.45833333333333331</v>
      </c>
      <c r="S317" s="22">
        <v>0.54166666666666663</v>
      </c>
      <c r="T317" s="22">
        <v>0.55555555555555558</v>
      </c>
      <c r="U317" s="22">
        <v>0.55555555555555558</v>
      </c>
      <c r="V317" s="105">
        <v>1</v>
      </c>
    </row>
    <row r="318" spans="1:22" x14ac:dyDescent="0.3">
      <c r="A318" s="18" t="s">
        <v>1890</v>
      </c>
      <c r="B318" s="18">
        <v>46136</v>
      </c>
      <c r="C318" s="5" t="s">
        <v>1710</v>
      </c>
      <c r="D318" s="21" t="s">
        <v>46</v>
      </c>
      <c r="E318" s="5" t="s">
        <v>81</v>
      </c>
      <c r="F318" s="18" t="s">
        <v>1890</v>
      </c>
      <c r="G318" s="20" t="s">
        <v>30</v>
      </c>
      <c r="H318" s="19" t="s">
        <v>28</v>
      </c>
      <c r="I318" s="111"/>
      <c r="J318" s="111"/>
      <c r="K318" s="111"/>
      <c r="L318" s="111">
        <v>1</v>
      </c>
      <c r="M318" s="21" t="s">
        <v>46</v>
      </c>
      <c r="N318" s="5" t="s">
        <v>81</v>
      </c>
      <c r="O318" s="22">
        <v>0.94444444444444442</v>
      </c>
      <c r="P318" s="22">
        <v>0.94444444444444442</v>
      </c>
      <c r="Q318" s="22">
        <v>0.99305555555555558</v>
      </c>
      <c r="R318" s="22">
        <v>0.99652777777777779</v>
      </c>
      <c r="S318" s="22">
        <v>0.99652777777777779</v>
      </c>
      <c r="T318" s="22">
        <v>8.3333333333333329E-2</v>
      </c>
      <c r="U318" s="22">
        <v>8.3333333333333329E-2</v>
      </c>
      <c r="V318" s="105">
        <v>0.99583333333333335</v>
      </c>
    </row>
    <row r="319" spans="1:22" x14ac:dyDescent="0.3">
      <c r="A319" s="18" t="s">
        <v>1890</v>
      </c>
      <c r="B319" s="18">
        <v>46136</v>
      </c>
      <c r="C319" s="5" t="s">
        <v>1710</v>
      </c>
      <c r="D319" s="21" t="s">
        <v>46</v>
      </c>
      <c r="E319" s="5" t="s">
        <v>81</v>
      </c>
      <c r="F319" s="18" t="s">
        <v>1890</v>
      </c>
      <c r="G319" s="5" t="s">
        <v>6</v>
      </c>
      <c r="H319" s="22" t="s">
        <v>104</v>
      </c>
      <c r="I319" s="111"/>
      <c r="J319" s="111"/>
      <c r="K319" s="111"/>
      <c r="L319" s="111">
        <v>1</v>
      </c>
      <c r="M319" s="21" t="s">
        <v>46</v>
      </c>
      <c r="N319" s="5" t="s">
        <v>81</v>
      </c>
      <c r="O319" s="22">
        <v>0.94444444444444442</v>
      </c>
      <c r="P319" s="22">
        <v>0.94444444444444442</v>
      </c>
      <c r="Q319" s="22">
        <v>0.99305555555555558</v>
      </c>
      <c r="R319" s="22">
        <v>0.99305555555555558</v>
      </c>
      <c r="S319" s="22">
        <v>0.98611111111111116</v>
      </c>
      <c r="T319" s="22">
        <v>8.3333333333333329E-2</v>
      </c>
      <c r="U319" s="22">
        <v>8.3333333333333329E-2</v>
      </c>
      <c r="V319" s="105">
        <v>1</v>
      </c>
    </row>
    <row r="320" spans="1:22" x14ac:dyDescent="0.3">
      <c r="A320" s="18" t="s">
        <v>1891</v>
      </c>
      <c r="B320" s="18">
        <v>46137</v>
      </c>
      <c r="C320" s="5" t="s">
        <v>1710</v>
      </c>
      <c r="D320" s="19" t="s">
        <v>20</v>
      </c>
      <c r="E320" s="48" t="s">
        <v>21</v>
      </c>
      <c r="F320" s="18" t="s">
        <v>1891</v>
      </c>
      <c r="G320" s="5" t="s">
        <v>6</v>
      </c>
      <c r="H320" s="19" t="s">
        <v>20</v>
      </c>
      <c r="I320" s="111"/>
      <c r="J320" s="111">
        <v>8650</v>
      </c>
      <c r="K320" s="111"/>
      <c r="L320" s="111">
        <v>14</v>
      </c>
      <c r="M320" s="19" t="s">
        <v>20</v>
      </c>
      <c r="N320" s="48" t="s">
        <v>21</v>
      </c>
      <c r="O320" s="19">
        <v>0.29166666666666669</v>
      </c>
      <c r="P320" s="22">
        <v>0.48958333333333331</v>
      </c>
      <c r="Q320" s="22">
        <v>0.625</v>
      </c>
      <c r="R320" s="22">
        <v>0.625</v>
      </c>
      <c r="S320" s="22">
        <v>0.69444444444444442</v>
      </c>
      <c r="T320" s="22">
        <v>0.75</v>
      </c>
      <c r="U320" s="22">
        <v>0.75</v>
      </c>
      <c r="V320" s="105">
        <v>1</v>
      </c>
    </row>
    <row r="321" spans="1:22" x14ac:dyDescent="0.3">
      <c r="A321" s="18" t="s">
        <v>1891</v>
      </c>
      <c r="B321" s="18">
        <v>46137</v>
      </c>
      <c r="C321" s="5" t="s">
        <v>1710</v>
      </c>
      <c r="D321" s="19" t="s">
        <v>20</v>
      </c>
      <c r="E321" s="48" t="s">
        <v>21</v>
      </c>
      <c r="F321" s="18" t="s">
        <v>1891</v>
      </c>
      <c r="G321" s="54" t="s">
        <v>9</v>
      </c>
      <c r="H321" s="19" t="s">
        <v>46</v>
      </c>
      <c r="I321" s="111"/>
      <c r="J321" s="111">
        <v>12000</v>
      </c>
      <c r="K321" s="111"/>
      <c r="L321" s="111">
        <v>12</v>
      </c>
      <c r="M321" s="19" t="s">
        <v>20</v>
      </c>
      <c r="N321" s="48" t="s">
        <v>21</v>
      </c>
      <c r="O321" s="19">
        <v>0.4375</v>
      </c>
      <c r="P321" s="22">
        <v>0.48958333333333331</v>
      </c>
      <c r="Q321" s="22">
        <v>0.625</v>
      </c>
      <c r="R321" s="22">
        <v>0.57291666666666663</v>
      </c>
      <c r="S321" s="22">
        <v>0.61458333333333337</v>
      </c>
      <c r="T321" s="22">
        <v>0.75</v>
      </c>
      <c r="U321" s="22">
        <v>0.75</v>
      </c>
      <c r="V321" s="105">
        <v>1</v>
      </c>
    </row>
    <row r="322" spans="1:22" x14ac:dyDescent="0.3">
      <c r="A322" s="18" t="s">
        <v>1892</v>
      </c>
      <c r="B322" s="18">
        <v>46137</v>
      </c>
      <c r="C322" s="5" t="s">
        <v>1710</v>
      </c>
      <c r="D322" s="191" t="s">
        <v>28</v>
      </c>
      <c r="E322" s="54" t="s">
        <v>42</v>
      </c>
      <c r="F322" s="18" t="s">
        <v>1892</v>
      </c>
      <c r="G322" s="54" t="s">
        <v>35</v>
      </c>
      <c r="H322" s="19" t="s">
        <v>104</v>
      </c>
      <c r="I322" s="111"/>
      <c r="J322" s="111">
        <v>7430</v>
      </c>
      <c r="K322" s="111"/>
      <c r="L322" s="111">
        <v>12</v>
      </c>
      <c r="M322" s="191" t="s">
        <v>28</v>
      </c>
      <c r="N322" s="54" t="s">
        <v>42</v>
      </c>
      <c r="O322" s="19">
        <v>0.4375</v>
      </c>
      <c r="P322" s="22">
        <v>0.32291666666666669</v>
      </c>
      <c r="Q322" s="22">
        <v>0.625</v>
      </c>
      <c r="R322" s="22">
        <v>0.3263888888888889</v>
      </c>
      <c r="S322" s="22">
        <v>0.375</v>
      </c>
      <c r="T322" s="22">
        <v>0.37847222222222221</v>
      </c>
      <c r="U322" s="22">
        <v>0.37847222222222221</v>
      </c>
      <c r="V322" s="105">
        <v>1</v>
      </c>
    </row>
    <row r="323" spans="1:22" x14ac:dyDescent="0.3">
      <c r="A323" s="18" t="s">
        <v>1893</v>
      </c>
      <c r="B323" s="18">
        <v>46137</v>
      </c>
      <c r="C323" s="5" t="s">
        <v>1710</v>
      </c>
      <c r="D323" s="19" t="s">
        <v>28</v>
      </c>
      <c r="E323" s="48" t="s">
        <v>42</v>
      </c>
      <c r="F323" s="18" t="s">
        <v>1893</v>
      </c>
      <c r="G323" s="5" t="s">
        <v>36</v>
      </c>
      <c r="H323" s="19" t="s">
        <v>56</v>
      </c>
      <c r="I323" s="111"/>
      <c r="J323" s="111">
        <v>6500</v>
      </c>
      <c r="K323" s="111"/>
      <c r="L323" s="111">
        <v>5</v>
      </c>
      <c r="M323" s="19" t="s">
        <v>28</v>
      </c>
      <c r="N323" s="48" t="s">
        <v>42</v>
      </c>
      <c r="O323" s="191">
        <v>0.33333333333333331</v>
      </c>
      <c r="P323" s="22">
        <v>0.41666666666666669</v>
      </c>
      <c r="Q323" s="22">
        <v>0.625</v>
      </c>
      <c r="R323" s="22">
        <v>0.51388888888888884</v>
      </c>
      <c r="S323" s="22">
        <v>0.625</v>
      </c>
      <c r="T323" s="22">
        <v>0.79166666666666663</v>
      </c>
      <c r="U323" s="22">
        <v>0.79166666666666663</v>
      </c>
      <c r="V323" s="105">
        <v>1</v>
      </c>
    </row>
    <row r="324" spans="1:22" x14ac:dyDescent="0.3">
      <c r="A324" s="18" t="s">
        <v>1894</v>
      </c>
      <c r="B324" s="18">
        <v>46137</v>
      </c>
      <c r="C324" s="5" t="s">
        <v>1710</v>
      </c>
      <c r="D324" s="22" t="s">
        <v>104</v>
      </c>
      <c r="E324" s="5" t="s">
        <v>24</v>
      </c>
      <c r="F324" s="18" t="s">
        <v>1894</v>
      </c>
      <c r="G324" s="20" t="s">
        <v>238</v>
      </c>
      <c r="H324" s="19" t="s">
        <v>56</v>
      </c>
      <c r="I324" s="111"/>
      <c r="J324" s="111">
        <v>8500</v>
      </c>
      <c r="K324" s="111"/>
      <c r="L324" s="111">
        <v>14</v>
      </c>
      <c r="M324" s="22" t="s">
        <v>104</v>
      </c>
      <c r="N324" s="5" t="s">
        <v>24</v>
      </c>
      <c r="O324" s="22">
        <v>0.375</v>
      </c>
      <c r="P324" s="22">
        <v>0.22916666666666666</v>
      </c>
      <c r="Q324" s="22">
        <v>0.75</v>
      </c>
      <c r="R324" s="22">
        <v>0.34027777777777779</v>
      </c>
      <c r="S324" s="22">
        <v>0.39583333333333331</v>
      </c>
      <c r="T324" s="22">
        <v>0.54166666666666663</v>
      </c>
      <c r="U324" s="22">
        <v>0.54166666666666663</v>
      </c>
      <c r="V324" s="105">
        <v>1</v>
      </c>
    </row>
    <row r="325" spans="1:22" x14ac:dyDescent="0.3">
      <c r="A325" s="18" t="s">
        <v>1895</v>
      </c>
      <c r="B325" s="18">
        <v>46139</v>
      </c>
      <c r="C325" s="5" t="s">
        <v>1710</v>
      </c>
      <c r="D325" s="19" t="s">
        <v>20</v>
      </c>
      <c r="E325" s="48" t="s">
        <v>21</v>
      </c>
      <c r="F325" s="18" t="s">
        <v>1895</v>
      </c>
      <c r="G325" s="5" t="s">
        <v>16</v>
      </c>
      <c r="H325" s="21" t="s">
        <v>101</v>
      </c>
      <c r="I325" s="111"/>
      <c r="J325" s="111">
        <v>23000</v>
      </c>
      <c r="K325" s="111"/>
      <c r="L325" s="111">
        <v>24</v>
      </c>
      <c r="M325" s="19" t="s">
        <v>20</v>
      </c>
      <c r="N325" s="48" t="s">
        <v>21</v>
      </c>
      <c r="O325" s="19">
        <v>0.29166666666666669</v>
      </c>
      <c r="P325" s="22">
        <v>0.29166666666666669</v>
      </c>
      <c r="Q325" s="22">
        <v>0.5</v>
      </c>
      <c r="R325" s="22">
        <v>0.33333333333333331</v>
      </c>
      <c r="S325" s="22">
        <v>0.41666666666666669</v>
      </c>
      <c r="T325" s="22">
        <v>0.5</v>
      </c>
      <c r="U325" s="22">
        <v>0.5</v>
      </c>
      <c r="V325" s="105">
        <v>1</v>
      </c>
    </row>
    <row r="326" spans="1:22" x14ac:dyDescent="0.3">
      <c r="A326" s="18" t="s">
        <v>1896</v>
      </c>
      <c r="B326" s="18">
        <v>46139</v>
      </c>
      <c r="C326" s="5" t="s">
        <v>1710</v>
      </c>
      <c r="D326" s="19" t="s">
        <v>46</v>
      </c>
      <c r="E326" s="48" t="s">
        <v>165</v>
      </c>
      <c r="F326" s="18" t="s">
        <v>1896</v>
      </c>
      <c r="G326" s="5" t="s">
        <v>35</v>
      </c>
      <c r="H326" s="19" t="s">
        <v>101</v>
      </c>
      <c r="I326" s="111"/>
      <c r="J326" s="111"/>
      <c r="K326" s="111"/>
      <c r="L326" s="111">
        <v>24</v>
      </c>
      <c r="M326" s="19" t="s">
        <v>46</v>
      </c>
      <c r="N326" s="48" t="s">
        <v>165</v>
      </c>
      <c r="O326" s="19">
        <v>0.625</v>
      </c>
      <c r="P326" s="22">
        <v>0.625</v>
      </c>
      <c r="Q326" s="22">
        <v>0.75</v>
      </c>
      <c r="R326" s="22">
        <v>0.62847222222222221</v>
      </c>
      <c r="S326" s="22">
        <v>0.63194444444444442</v>
      </c>
      <c r="T326" s="22">
        <v>0.66666666666666663</v>
      </c>
      <c r="U326" s="22">
        <v>0.66666666666666663</v>
      </c>
      <c r="V326" s="105">
        <v>1</v>
      </c>
    </row>
    <row r="327" spans="1:22" x14ac:dyDescent="0.3">
      <c r="A327" s="18" t="s">
        <v>1897</v>
      </c>
      <c r="B327" s="18">
        <v>46139</v>
      </c>
      <c r="C327" s="5" t="s">
        <v>1710</v>
      </c>
      <c r="D327" s="19" t="s">
        <v>104</v>
      </c>
      <c r="E327" s="48" t="s">
        <v>24</v>
      </c>
      <c r="F327" s="18" t="s">
        <v>1897</v>
      </c>
      <c r="G327" s="5" t="s">
        <v>51</v>
      </c>
      <c r="H327" s="191" t="s">
        <v>28</v>
      </c>
      <c r="I327" s="111"/>
      <c r="J327" s="111">
        <v>4500</v>
      </c>
      <c r="K327" s="111"/>
      <c r="L327" s="111">
        <v>6</v>
      </c>
      <c r="M327" s="19" t="s">
        <v>104</v>
      </c>
      <c r="N327" s="48" t="s">
        <v>24</v>
      </c>
      <c r="O327" s="19">
        <v>0.33333333333333298</v>
      </c>
      <c r="P327" s="22">
        <v>0.27083333333333331</v>
      </c>
      <c r="Q327" s="22">
        <v>0.625</v>
      </c>
      <c r="R327" s="22">
        <v>0.375</v>
      </c>
      <c r="S327" s="22">
        <v>0.41666666666666669</v>
      </c>
      <c r="T327" s="22">
        <v>0.625</v>
      </c>
      <c r="U327" s="22">
        <v>0.625</v>
      </c>
      <c r="V327" s="105">
        <v>1</v>
      </c>
    </row>
    <row r="328" spans="1:22" x14ac:dyDescent="0.3">
      <c r="A328" s="18" t="s">
        <v>1898</v>
      </c>
      <c r="B328" s="18">
        <v>46139</v>
      </c>
      <c r="C328" s="5" t="s">
        <v>1710</v>
      </c>
      <c r="D328" s="19" t="s">
        <v>56</v>
      </c>
      <c r="E328" s="48" t="s">
        <v>81</v>
      </c>
      <c r="F328" s="18" t="s">
        <v>1898</v>
      </c>
      <c r="G328" s="5" t="s">
        <v>9</v>
      </c>
      <c r="H328" s="19" t="s">
        <v>14</v>
      </c>
      <c r="I328" s="111"/>
      <c r="J328" s="111">
        <v>9000</v>
      </c>
      <c r="K328" s="111"/>
      <c r="L328" s="111">
        <v>4</v>
      </c>
      <c r="M328" s="19" t="s">
        <v>56</v>
      </c>
      <c r="N328" s="48" t="s">
        <v>81</v>
      </c>
      <c r="O328" s="19">
        <v>0.58333333333333337</v>
      </c>
      <c r="P328" s="22">
        <v>0.375</v>
      </c>
      <c r="Q328" s="22">
        <v>0.625</v>
      </c>
      <c r="R328" s="22">
        <v>0.44444444444444442</v>
      </c>
      <c r="S328" s="22">
        <v>0.52777777777777779</v>
      </c>
      <c r="T328" s="22">
        <v>0.61805555555555558</v>
      </c>
      <c r="U328" s="22">
        <v>0.61805555555555558</v>
      </c>
      <c r="V328" s="105">
        <v>1</v>
      </c>
    </row>
    <row r="329" spans="1:22" x14ac:dyDescent="0.3">
      <c r="A329" s="18" t="s">
        <v>1898</v>
      </c>
      <c r="B329" s="18">
        <v>46139</v>
      </c>
      <c r="C329" s="5" t="s">
        <v>1710</v>
      </c>
      <c r="D329" s="19" t="s">
        <v>56</v>
      </c>
      <c r="E329" s="48" t="s">
        <v>81</v>
      </c>
      <c r="F329" s="18" t="s">
        <v>1898</v>
      </c>
      <c r="G329" s="5" t="s">
        <v>13</v>
      </c>
      <c r="H329" s="19" t="s">
        <v>14</v>
      </c>
      <c r="I329" s="111"/>
      <c r="J329" s="111">
        <v>4200</v>
      </c>
      <c r="K329" s="111"/>
      <c r="L329" s="111">
        <v>10</v>
      </c>
      <c r="M329" s="19" t="s">
        <v>56</v>
      </c>
      <c r="N329" s="48" t="s">
        <v>81</v>
      </c>
      <c r="O329" s="19">
        <v>0.29166666666666702</v>
      </c>
      <c r="P329" s="22">
        <v>0.60416666666666663</v>
      </c>
      <c r="Q329" s="22">
        <v>0.75</v>
      </c>
      <c r="R329" s="22">
        <v>0.69444444444444442</v>
      </c>
      <c r="S329" s="22">
        <v>0.75</v>
      </c>
      <c r="T329" s="22">
        <v>0.83333333333333337</v>
      </c>
      <c r="U329" s="22">
        <v>0.83333333333333337</v>
      </c>
      <c r="V329" s="105">
        <v>1</v>
      </c>
    </row>
    <row r="330" spans="1:22" x14ac:dyDescent="0.3">
      <c r="A330" s="18" t="s">
        <v>1899</v>
      </c>
      <c r="B330" s="18">
        <v>46139</v>
      </c>
      <c r="C330" s="5" t="s">
        <v>1710</v>
      </c>
      <c r="D330" s="21" t="s">
        <v>101</v>
      </c>
      <c r="E330" s="20" t="s">
        <v>101</v>
      </c>
      <c r="F330" s="18" t="s">
        <v>1899</v>
      </c>
      <c r="G330" s="20" t="s">
        <v>11</v>
      </c>
      <c r="H330" s="19" t="s">
        <v>14</v>
      </c>
      <c r="I330" s="111"/>
      <c r="J330" s="111"/>
      <c r="K330" s="111"/>
      <c r="L330" s="111">
        <v>10</v>
      </c>
      <c r="M330" s="21" t="s">
        <v>101</v>
      </c>
      <c r="N330" s="20" t="s">
        <v>101</v>
      </c>
      <c r="O330" s="19">
        <v>0.5</v>
      </c>
      <c r="P330" s="5"/>
      <c r="Q330" s="5"/>
      <c r="R330" s="5"/>
      <c r="S330" s="5"/>
      <c r="T330" s="5"/>
      <c r="U330" s="5"/>
      <c r="V330" s="105">
        <v>1</v>
      </c>
    </row>
    <row r="331" spans="1:22" x14ac:dyDescent="0.3">
      <c r="A331" s="18" t="s">
        <v>1899</v>
      </c>
      <c r="B331" s="18">
        <v>46139</v>
      </c>
      <c r="C331" s="5" t="s">
        <v>1710</v>
      </c>
      <c r="D331" s="19" t="s">
        <v>101</v>
      </c>
      <c r="E331" s="41" t="s">
        <v>101</v>
      </c>
      <c r="F331" s="18" t="s">
        <v>1899</v>
      </c>
      <c r="G331" s="20" t="s">
        <v>18</v>
      </c>
      <c r="H331" s="19" t="s">
        <v>14</v>
      </c>
      <c r="I331" s="111"/>
      <c r="J331" s="111">
        <v>22303</v>
      </c>
      <c r="K331" s="111"/>
      <c r="L331" s="111">
        <v>6</v>
      </c>
      <c r="M331" s="19" t="s">
        <v>101</v>
      </c>
      <c r="N331" s="41" t="s">
        <v>101</v>
      </c>
      <c r="O331" s="21">
        <v>0.33333333333333298</v>
      </c>
      <c r="P331" s="5"/>
      <c r="Q331" s="5"/>
      <c r="R331" s="5"/>
      <c r="S331" s="5"/>
      <c r="T331" s="5"/>
      <c r="U331" s="5"/>
      <c r="V331" s="105">
        <v>1</v>
      </c>
    </row>
    <row r="332" spans="1:22" x14ac:dyDescent="0.3">
      <c r="A332" s="18" t="s">
        <v>1900</v>
      </c>
      <c r="B332" s="18">
        <v>46139</v>
      </c>
      <c r="C332" s="5" t="s">
        <v>1710</v>
      </c>
      <c r="D332" s="191" t="s">
        <v>28</v>
      </c>
      <c r="E332" s="54" t="s">
        <v>15</v>
      </c>
      <c r="F332" s="18" t="s">
        <v>1900</v>
      </c>
      <c r="G332" s="5" t="s">
        <v>159</v>
      </c>
      <c r="H332" s="5" t="s">
        <v>46</v>
      </c>
      <c r="I332" s="111"/>
      <c r="J332" s="111"/>
      <c r="K332" s="111"/>
      <c r="L332" s="111">
        <v>13</v>
      </c>
      <c r="M332" s="191" t="s">
        <v>28</v>
      </c>
      <c r="N332" s="54" t="s">
        <v>15</v>
      </c>
      <c r="O332" s="19">
        <v>0.29166666666666702</v>
      </c>
      <c r="P332" s="22">
        <v>0.29166666666666669</v>
      </c>
      <c r="Q332" s="22">
        <v>0.5</v>
      </c>
      <c r="R332" s="5"/>
      <c r="S332" s="5"/>
      <c r="T332" s="5"/>
      <c r="U332" s="5"/>
      <c r="V332" s="105">
        <v>1</v>
      </c>
    </row>
    <row r="333" spans="1:22" x14ac:dyDescent="0.3">
      <c r="A333" s="18" t="s">
        <v>1901</v>
      </c>
      <c r="B333" s="18">
        <v>46139</v>
      </c>
      <c r="C333" s="5" t="s">
        <v>1710</v>
      </c>
      <c r="D333" s="19" t="s">
        <v>14</v>
      </c>
      <c r="E333" s="48" t="s">
        <v>15</v>
      </c>
      <c r="F333" s="18" t="s">
        <v>1901</v>
      </c>
      <c r="G333" s="5" t="s">
        <v>22</v>
      </c>
      <c r="H333" s="5" t="s">
        <v>46</v>
      </c>
      <c r="I333" s="111"/>
      <c r="J333" s="111">
        <v>6500</v>
      </c>
      <c r="K333" s="111"/>
      <c r="L333" s="111">
        <v>4</v>
      </c>
      <c r="M333" s="19" t="s">
        <v>14</v>
      </c>
      <c r="N333" s="48" t="s">
        <v>15</v>
      </c>
      <c r="O333" s="191">
        <v>0.41666666666666702</v>
      </c>
      <c r="P333" s="22">
        <v>0.34027777777777779</v>
      </c>
      <c r="Q333" s="22">
        <v>0.5</v>
      </c>
      <c r="R333" s="22">
        <v>0.39930555555555558</v>
      </c>
      <c r="S333" s="22">
        <v>0.51041666666666663</v>
      </c>
      <c r="T333" s="22">
        <v>0.54166666666666663</v>
      </c>
      <c r="U333" s="22">
        <v>0.54166666666666663</v>
      </c>
      <c r="V333" s="105">
        <v>1</v>
      </c>
    </row>
    <row r="334" spans="1:22" x14ac:dyDescent="0.3">
      <c r="A334" s="18" t="s">
        <v>1902</v>
      </c>
      <c r="B334" s="18">
        <v>46139</v>
      </c>
      <c r="C334" s="5" t="s">
        <v>1710</v>
      </c>
      <c r="D334" s="19" t="s">
        <v>14</v>
      </c>
      <c r="E334" s="48" t="s">
        <v>15</v>
      </c>
      <c r="F334" s="18" t="s">
        <v>1902</v>
      </c>
      <c r="G334" s="5" t="s">
        <v>17</v>
      </c>
      <c r="H334" s="5" t="s">
        <v>28</v>
      </c>
      <c r="I334" s="111"/>
      <c r="J334" s="111">
        <v>3515</v>
      </c>
      <c r="K334" s="111"/>
      <c r="L334" s="111">
        <v>14</v>
      </c>
      <c r="M334" s="19" t="s">
        <v>14</v>
      </c>
      <c r="N334" s="48" t="s">
        <v>15</v>
      </c>
      <c r="O334" s="19">
        <v>0.29166666666666702</v>
      </c>
      <c r="P334" s="22">
        <v>0.63541666666666663</v>
      </c>
      <c r="Q334" s="22">
        <v>0.5</v>
      </c>
      <c r="R334" s="22">
        <v>0.8125</v>
      </c>
      <c r="S334" s="22">
        <v>0.82638888888888884</v>
      </c>
      <c r="T334" s="22">
        <v>0.89583333333333337</v>
      </c>
      <c r="U334" s="22">
        <v>0.89583333333333337</v>
      </c>
      <c r="V334" s="105">
        <v>0.625</v>
      </c>
    </row>
    <row r="335" spans="1:22" x14ac:dyDescent="0.3">
      <c r="A335" s="18" t="s">
        <v>1902</v>
      </c>
      <c r="B335" s="18">
        <v>46139</v>
      </c>
      <c r="C335" s="5" t="s">
        <v>1710</v>
      </c>
      <c r="D335" s="19" t="s">
        <v>14</v>
      </c>
      <c r="E335" s="48" t="s">
        <v>15</v>
      </c>
      <c r="F335" s="18" t="s">
        <v>1902</v>
      </c>
      <c r="G335" s="5" t="s">
        <v>6</v>
      </c>
      <c r="H335" s="5" t="s">
        <v>56</v>
      </c>
      <c r="I335" s="111"/>
      <c r="J335" s="111">
        <v>2733</v>
      </c>
      <c r="K335" s="111"/>
      <c r="L335" s="111">
        <v>14</v>
      </c>
      <c r="M335" s="19" t="s">
        <v>14</v>
      </c>
      <c r="N335" s="48" t="s">
        <v>15</v>
      </c>
      <c r="O335" s="19">
        <v>0.29166666666666702</v>
      </c>
      <c r="P335" s="22">
        <v>0.63541666666666663</v>
      </c>
      <c r="Q335" s="22">
        <v>0.5</v>
      </c>
      <c r="R335" s="22">
        <v>0.70138888888888884</v>
      </c>
      <c r="S335" s="22">
        <v>0.73263888888888884</v>
      </c>
      <c r="T335" s="22">
        <v>0.89583333333333337</v>
      </c>
      <c r="U335" s="22">
        <v>0.89583333333333337</v>
      </c>
      <c r="V335" s="105">
        <v>0.75833333333333341</v>
      </c>
    </row>
    <row r="336" spans="1:22" x14ac:dyDescent="0.3">
      <c r="A336" s="18" t="s">
        <v>1902</v>
      </c>
      <c r="B336" s="18">
        <v>46139</v>
      </c>
      <c r="C336" s="5" t="s">
        <v>1710</v>
      </c>
      <c r="D336" s="19" t="s">
        <v>14</v>
      </c>
      <c r="E336" s="48" t="s">
        <v>15</v>
      </c>
      <c r="F336" s="18" t="s">
        <v>1902</v>
      </c>
      <c r="G336" s="5" t="s">
        <v>25</v>
      </c>
      <c r="H336" s="19" t="s">
        <v>20</v>
      </c>
      <c r="I336" s="111"/>
      <c r="J336" s="111">
        <v>936</v>
      </c>
      <c r="K336" s="111"/>
      <c r="L336" s="111">
        <v>5</v>
      </c>
      <c r="M336" s="19" t="s">
        <v>14</v>
      </c>
      <c r="N336" s="48" t="s">
        <v>15</v>
      </c>
      <c r="O336" s="19">
        <v>0.5</v>
      </c>
      <c r="P336" s="22">
        <v>0.5</v>
      </c>
      <c r="Q336" s="22">
        <v>0.625</v>
      </c>
      <c r="R336" s="22">
        <v>0.58333333333333337</v>
      </c>
      <c r="S336" s="22">
        <v>0.625</v>
      </c>
      <c r="T336" s="22">
        <v>0.75</v>
      </c>
      <c r="U336" s="22">
        <v>0.75</v>
      </c>
      <c r="V336" s="105">
        <v>1</v>
      </c>
    </row>
    <row r="337" spans="1:22" x14ac:dyDescent="0.3">
      <c r="A337" s="18" t="s">
        <v>1903</v>
      </c>
      <c r="B337" s="18">
        <v>46139</v>
      </c>
      <c r="C337" s="5" t="s">
        <v>1710</v>
      </c>
      <c r="D337" s="5" t="s">
        <v>46</v>
      </c>
      <c r="E337" s="5" t="s">
        <v>165</v>
      </c>
      <c r="F337" s="18" t="s">
        <v>1903</v>
      </c>
      <c r="G337" s="5" t="s">
        <v>6</v>
      </c>
      <c r="H337" s="21" t="s">
        <v>20</v>
      </c>
      <c r="I337" s="111"/>
      <c r="J337" s="111">
        <v>220</v>
      </c>
      <c r="K337" s="111"/>
      <c r="L337" s="111">
        <v>1</v>
      </c>
      <c r="M337" s="5" t="s">
        <v>46</v>
      </c>
      <c r="N337" s="5" t="s">
        <v>165</v>
      </c>
      <c r="O337" s="19">
        <v>0.5</v>
      </c>
      <c r="P337" s="22">
        <v>0.79166666666666663</v>
      </c>
      <c r="Q337" s="22">
        <v>0.91666666666666663</v>
      </c>
      <c r="R337" s="22">
        <v>0.83333333333333337</v>
      </c>
      <c r="S337" s="22">
        <v>0.84027777777777779</v>
      </c>
      <c r="T337" s="22">
        <v>0.91666666666666663</v>
      </c>
      <c r="U337" s="22">
        <v>0.91666666666666663</v>
      </c>
      <c r="V337" s="105">
        <v>1</v>
      </c>
    </row>
    <row r="338" spans="1:22" x14ac:dyDescent="0.3">
      <c r="A338" s="18" t="s">
        <v>1903</v>
      </c>
      <c r="B338" s="18">
        <v>46139</v>
      </c>
      <c r="C338" s="5" t="s">
        <v>1710</v>
      </c>
      <c r="D338" s="5" t="s">
        <v>46</v>
      </c>
      <c r="E338" s="5" t="s">
        <v>165</v>
      </c>
      <c r="F338" s="18" t="s">
        <v>1903</v>
      </c>
      <c r="G338" s="5" t="s">
        <v>9</v>
      </c>
      <c r="H338" s="19" t="s">
        <v>104</v>
      </c>
      <c r="I338" s="111"/>
      <c r="J338" s="111">
        <v>320</v>
      </c>
      <c r="K338" s="111"/>
      <c r="L338" s="111">
        <v>1</v>
      </c>
      <c r="M338" s="5" t="s">
        <v>46</v>
      </c>
      <c r="N338" s="5" t="s">
        <v>165</v>
      </c>
      <c r="O338" s="22">
        <v>0.5</v>
      </c>
      <c r="P338" s="22">
        <v>0.79166666666666663</v>
      </c>
      <c r="Q338" s="22">
        <v>0.91666666666666663</v>
      </c>
      <c r="R338" s="22">
        <v>0.86111111111111116</v>
      </c>
      <c r="S338" s="22">
        <v>0.87152777777777779</v>
      </c>
      <c r="T338" s="22">
        <v>0.91666666666666663</v>
      </c>
      <c r="U338" s="22">
        <v>0.91666666666666663</v>
      </c>
      <c r="V338" s="105">
        <v>1</v>
      </c>
    </row>
    <row r="339" spans="1:22" x14ac:dyDescent="0.3">
      <c r="A339" s="18" t="s">
        <v>1904</v>
      </c>
      <c r="B339" s="18">
        <v>46139</v>
      </c>
      <c r="C339" s="5" t="s">
        <v>1710</v>
      </c>
      <c r="D339" s="5" t="s">
        <v>28</v>
      </c>
      <c r="E339" s="5" t="s">
        <v>42</v>
      </c>
      <c r="F339" s="18" t="s">
        <v>1904</v>
      </c>
      <c r="G339" s="5" t="s">
        <v>6</v>
      </c>
      <c r="H339" s="22" t="s">
        <v>104</v>
      </c>
      <c r="I339" s="111"/>
      <c r="J339" s="111">
        <v>8300</v>
      </c>
      <c r="K339" s="111"/>
      <c r="L339" s="111">
        <v>10</v>
      </c>
      <c r="M339" s="5" t="s">
        <v>28</v>
      </c>
      <c r="N339" s="5" t="s">
        <v>42</v>
      </c>
      <c r="O339" s="22">
        <v>0.29166666666666669</v>
      </c>
      <c r="P339" s="22">
        <v>0.29166666666666669</v>
      </c>
      <c r="Q339" s="22">
        <v>0.625</v>
      </c>
      <c r="R339" s="22">
        <v>0.375</v>
      </c>
      <c r="S339" s="22">
        <v>0.45833333333333331</v>
      </c>
      <c r="T339" s="22">
        <v>0.54166666666666663</v>
      </c>
      <c r="U339" s="22">
        <v>0.54166666666666663</v>
      </c>
      <c r="V339" s="105">
        <v>1</v>
      </c>
    </row>
    <row r="340" spans="1:22" x14ac:dyDescent="0.3">
      <c r="A340" s="18" t="s">
        <v>1905</v>
      </c>
      <c r="B340" s="18">
        <v>46139</v>
      </c>
      <c r="C340" s="5" t="s">
        <v>1710</v>
      </c>
      <c r="D340" s="5" t="s">
        <v>56</v>
      </c>
      <c r="E340" s="5" t="s">
        <v>81</v>
      </c>
      <c r="F340" s="18" t="s">
        <v>1905</v>
      </c>
      <c r="G340" s="5" t="s">
        <v>36</v>
      </c>
      <c r="H340" s="19" t="s">
        <v>56</v>
      </c>
      <c r="I340" s="111"/>
      <c r="J340" s="111">
        <v>8300</v>
      </c>
      <c r="K340" s="111"/>
      <c r="L340" s="111">
        <v>10</v>
      </c>
      <c r="M340" s="5" t="s">
        <v>56</v>
      </c>
      <c r="N340" s="5" t="s">
        <v>81</v>
      </c>
      <c r="O340" s="22">
        <v>0.70833333333333337</v>
      </c>
      <c r="P340" s="22">
        <v>0.70833333333333337</v>
      </c>
      <c r="Q340" s="22">
        <v>0.83333333333333337</v>
      </c>
      <c r="R340" s="22">
        <v>0.78819444444444442</v>
      </c>
      <c r="S340" s="22">
        <v>0.84027777777777779</v>
      </c>
      <c r="T340" s="22">
        <v>0.90277777777777779</v>
      </c>
      <c r="U340" s="22">
        <v>0.90277777777777779</v>
      </c>
      <c r="V340" s="105">
        <v>1</v>
      </c>
    </row>
    <row r="341" spans="1:22" x14ac:dyDescent="0.3">
      <c r="A341" s="18" t="s">
        <v>1906</v>
      </c>
      <c r="B341" s="18">
        <v>46140</v>
      </c>
      <c r="C341" s="5" t="s">
        <v>1710</v>
      </c>
      <c r="D341" s="19" t="s">
        <v>20</v>
      </c>
      <c r="E341" s="48" t="s">
        <v>21</v>
      </c>
      <c r="F341" s="18" t="s">
        <v>1906</v>
      </c>
      <c r="G341" s="5" t="s">
        <v>6</v>
      </c>
      <c r="H341" s="19" t="s">
        <v>56</v>
      </c>
      <c r="I341" s="111"/>
      <c r="J341" s="111">
        <v>12657.77</v>
      </c>
      <c r="K341" s="111"/>
      <c r="L341" s="111">
        <v>13</v>
      </c>
      <c r="M341" s="19" t="s">
        <v>20</v>
      </c>
      <c r="N341" s="48" t="s">
        <v>21</v>
      </c>
      <c r="O341" s="19">
        <v>0.375</v>
      </c>
      <c r="P341" s="22">
        <v>0.51388888888888884</v>
      </c>
      <c r="Q341" s="22">
        <v>0.83333333333333337</v>
      </c>
      <c r="R341" s="22">
        <v>0.62847222222222221</v>
      </c>
      <c r="S341" s="22">
        <v>0.71875</v>
      </c>
      <c r="T341" s="22">
        <v>0.86458333333333337</v>
      </c>
      <c r="U341" s="22">
        <v>0.86458333333333337</v>
      </c>
      <c r="V341" s="105">
        <v>1</v>
      </c>
    </row>
    <row r="342" spans="1:22" x14ac:dyDescent="0.3">
      <c r="A342" s="18" t="s">
        <v>1906</v>
      </c>
      <c r="B342" s="18">
        <v>46140</v>
      </c>
      <c r="C342" s="5" t="s">
        <v>1710</v>
      </c>
      <c r="D342" s="21" t="s">
        <v>20</v>
      </c>
      <c r="E342" s="41" t="s">
        <v>21</v>
      </c>
      <c r="F342" s="18" t="s">
        <v>1906</v>
      </c>
      <c r="G342" s="20" t="s">
        <v>9</v>
      </c>
      <c r="H342" s="19" t="s">
        <v>202</v>
      </c>
      <c r="I342" s="111"/>
      <c r="J342" s="111">
        <v>4243</v>
      </c>
      <c r="K342" s="111"/>
      <c r="L342" s="111">
        <v>5</v>
      </c>
      <c r="M342" s="21" t="s">
        <v>20</v>
      </c>
      <c r="N342" s="41" t="s">
        <v>21</v>
      </c>
      <c r="O342" s="21">
        <v>0.375</v>
      </c>
      <c r="P342" s="22">
        <v>0.51388888888888884</v>
      </c>
      <c r="Q342" s="22">
        <v>0.75</v>
      </c>
      <c r="R342" s="22">
        <v>0.60416666666666663</v>
      </c>
      <c r="S342" s="22">
        <v>0.62152777777777779</v>
      </c>
      <c r="T342" s="22">
        <v>0.86458333333333337</v>
      </c>
      <c r="U342" s="22">
        <v>0.86458333333333337</v>
      </c>
      <c r="V342" s="105">
        <v>1</v>
      </c>
    </row>
    <row r="343" spans="1:22" x14ac:dyDescent="0.3">
      <c r="A343" s="18" t="s">
        <v>1907</v>
      </c>
      <c r="B343" s="18">
        <v>46140</v>
      </c>
      <c r="C343" s="5" t="s">
        <v>1710</v>
      </c>
      <c r="D343" s="19" t="s">
        <v>104</v>
      </c>
      <c r="E343" s="48" t="s">
        <v>24</v>
      </c>
      <c r="F343" s="18" t="s">
        <v>1907</v>
      </c>
      <c r="G343" s="20" t="s">
        <v>11</v>
      </c>
      <c r="H343" s="19" t="s">
        <v>101</v>
      </c>
      <c r="I343" s="111"/>
      <c r="J343" s="111">
        <v>4500</v>
      </c>
      <c r="K343" s="111"/>
      <c r="L343" s="111">
        <v>6</v>
      </c>
      <c r="M343" s="19" t="s">
        <v>104</v>
      </c>
      <c r="N343" s="48" t="s">
        <v>24</v>
      </c>
      <c r="O343" s="19">
        <v>0.25</v>
      </c>
      <c r="P343" s="22">
        <v>0.33333333333333331</v>
      </c>
      <c r="Q343" s="22">
        <v>0.625</v>
      </c>
      <c r="R343" s="22">
        <v>0.53472222222222221</v>
      </c>
      <c r="S343" s="22">
        <v>0.58333333333333337</v>
      </c>
      <c r="T343" s="22">
        <v>0.75</v>
      </c>
      <c r="U343" s="22">
        <v>0.75</v>
      </c>
      <c r="V343" s="105">
        <v>1</v>
      </c>
    </row>
    <row r="344" spans="1:22" x14ac:dyDescent="0.3">
      <c r="A344" s="18" t="s">
        <v>1907</v>
      </c>
      <c r="B344" s="18">
        <v>46140</v>
      </c>
      <c r="C344" s="5" t="s">
        <v>1710</v>
      </c>
      <c r="D344" s="22" t="s">
        <v>104</v>
      </c>
      <c r="E344" s="48" t="s">
        <v>24</v>
      </c>
      <c r="F344" s="18" t="s">
        <v>1907</v>
      </c>
      <c r="G344" s="20" t="s">
        <v>238</v>
      </c>
      <c r="H344" s="19" t="s">
        <v>7</v>
      </c>
      <c r="I344" s="111"/>
      <c r="J344" s="111">
        <v>4500</v>
      </c>
      <c r="K344" s="111"/>
      <c r="L344" s="111">
        <v>8</v>
      </c>
      <c r="M344" s="22" t="s">
        <v>104</v>
      </c>
      <c r="N344" s="48" t="s">
        <v>24</v>
      </c>
      <c r="O344" s="22">
        <v>0.25</v>
      </c>
      <c r="P344" s="22">
        <v>0.33333333333333331</v>
      </c>
      <c r="Q344" s="22">
        <v>0.625</v>
      </c>
      <c r="R344" s="22">
        <v>0.46527777777777779</v>
      </c>
      <c r="S344" s="22">
        <v>0.5</v>
      </c>
      <c r="T344" s="22">
        <v>0.75</v>
      </c>
      <c r="U344" s="22">
        <v>0.75</v>
      </c>
      <c r="V344" s="105">
        <v>1</v>
      </c>
    </row>
    <row r="345" spans="1:22" x14ac:dyDescent="0.3">
      <c r="A345" s="18" t="s">
        <v>1908</v>
      </c>
      <c r="B345" s="18">
        <v>46140</v>
      </c>
      <c r="C345" s="5" t="s">
        <v>1710</v>
      </c>
      <c r="D345" s="19" t="s">
        <v>56</v>
      </c>
      <c r="E345" s="41" t="s">
        <v>81</v>
      </c>
      <c r="F345" s="18" t="s">
        <v>1908</v>
      </c>
      <c r="G345" s="20" t="s">
        <v>35</v>
      </c>
      <c r="H345" s="19" t="s">
        <v>46</v>
      </c>
      <c r="I345" s="111"/>
      <c r="J345" s="111">
        <v>12000</v>
      </c>
      <c r="K345" s="111"/>
      <c r="L345" s="111">
        <v>13</v>
      </c>
      <c r="M345" s="19" t="s">
        <v>56</v>
      </c>
      <c r="N345" s="41" t="s">
        <v>81</v>
      </c>
      <c r="O345" s="19">
        <v>0.33333333333333331</v>
      </c>
      <c r="P345" s="22">
        <v>0.33333333333333331</v>
      </c>
      <c r="Q345" s="22">
        <v>0.5</v>
      </c>
      <c r="R345" s="22">
        <v>0.33680555555555558</v>
      </c>
      <c r="S345" s="22">
        <v>0.34027777777777779</v>
      </c>
      <c r="T345" s="22">
        <v>0.35416666666666669</v>
      </c>
      <c r="U345" s="22">
        <v>0.35416666666666669</v>
      </c>
      <c r="V345" s="105">
        <v>1</v>
      </c>
    </row>
    <row r="346" spans="1:22" x14ac:dyDescent="0.3">
      <c r="A346" s="18" t="s">
        <v>1909</v>
      </c>
      <c r="B346" s="18">
        <v>46140</v>
      </c>
      <c r="C346" s="5" t="s">
        <v>1710</v>
      </c>
      <c r="D346" s="19" t="s">
        <v>56</v>
      </c>
      <c r="E346" s="48" t="s">
        <v>81</v>
      </c>
      <c r="F346" s="18" t="s">
        <v>1909</v>
      </c>
      <c r="G346" s="5" t="s">
        <v>22</v>
      </c>
      <c r="H346" s="19" t="s">
        <v>14</v>
      </c>
      <c r="I346" s="111"/>
      <c r="J346" s="111">
        <v>5750</v>
      </c>
      <c r="K346" s="111"/>
      <c r="L346" s="111">
        <v>14</v>
      </c>
      <c r="M346" s="19" t="s">
        <v>56</v>
      </c>
      <c r="N346" s="48" t="s">
        <v>81</v>
      </c>
      <c r="O346" s="19">
        <v>0.41666666666666669</v>
      </c>
      <c r="P346" s="22">
        <v>0.4826388888888889</v>
      </c>
      <c r="Q346" s="22">
        <v>0.75</v>
      </c>
      <c r="R346" s="22">
        <v>0.53472222222222221</v>
      </c>
      <c r="S346" s="22">
        <v>0.56597222222222221</v>
      </c>
      <c r="T346" s="22">
        <v>0.60416666666666663</v>
      </c>
      <c r="U346" s="22">
        <v>0.60416666666666663</v>
      </c>
      <c r="V346" s="105">
        <v>1</v>
      </c>
    </row>
    <row r="347" spans="1:22" x14ac:dyDescent="0.3">
      <c r="A347" s="18" t="s">
        <v>1910</v>
      </c>
      <c r="B347" s="18">
        <v>46140</v>
      </c>
      <c r="C347" s="5" t="s">
        <v>1710</v>
      </c>
      <c r="D347" s="19" t="s">
        <v>202</v>
      </c>
      <c r="E347" s="48" t="s">
        <v>42</v>
      </c>
      <c r="F347" s="18" t="s">
        <v>1910</v>
      </c>
      <c r="G347" s="5" t="s">
        <v>107</v>
      </c>
      <c r="H347" s="21" t="s">
        <v>14</v>
      </c>
      <c r="I347" s="111"/>
      <c r="J347" s="111">
        <v>4600</v>
      </c>
      <c r="K347" s="111"/>
      <c r="L347" s="111">
        <v>14</v>
      </c>
      <c r="M347" s="19" t="s">
        <v>202</v>
      </c>
      <c r="N347" s="48" t="s">
        <v>42</v>
      </c>
      <c r="O347" s="19">
        <v>0.54166666666666663</v>
      </c>
      <c r="P347" s="22">
        <v>0.41666666666666669</v>
      </c>
      <c r="Q347" s="22">
        <v>0.625</v>
      </c>
      <c r="R347" s="22">
        <v>0.58333333333333337</v>
      </c>
      <c r="S347" s="22">
        <v>0.64236111111111116</v>
      </c>
      <c r="T347" s="22">
        <v>0.80763888888888891</v>
      </c>
      <c r="U347" s="22">
        <v>0.80763888888888891</v>
      </c>
      <c r="V347" s="105">
        <v>1</v>
      </c>
    </row>
    <row r="348" spans="1:22" x14ac:dyDescent="0.3">
      <c r="A348" s="18" t="s">
        <v>1911</v>
      </c>
      <c r="B348" s="18">
        <v>46140</v>
      </c>
      <c r="C348" s="5" t="s">
        <v>1710</v>
      </c>
      <c r="D348" s="19" t="s">
        <v>101</v>
      </c>
      <c r="E348" s="48" t="s">
        <v>101</v>
      </c>
      <c r="F348" s="18" t="s">
        <v>1911</v>
      </c>
      <c r="G348" s="5" t="s">
        <v>80</v>
      </c>
      <c r="H348" s="19" t="s">
        <v>14</v>
      </c>
      <c r="I348" s="111"/>
      <c r="J348" s="111">
        <v>13.222</v>
      </c>
      <c r="K348" s="111"/>
      <c r="L348" s="111">
        <v>32</v>
      </c>
      <c r="M348" s="19" t="s">
        <v>101</v>
      </c>
      <c r="N348" s="48" t="s">
        <v>101</v>
      </c>
      <c r="O348" s="19">
        <v>0.29166666666666702</v>
      </c>
      <c r="P348" s="5"/>
      <c r="Q348" s="5"/>
      <c r="R348" s="5"/>
      <c r="S348" s="5"/>
      <c r="T348" s="5"/>
      <c r="U348" s="5"/>
      <c r="V348" s="105">
        <v>1</v>
      </c>
    </row>
    <row r="349" spans="1:22" x14ac:dyDescent="0.3">
      <c r="A349" s="18" t="s">
        <v>1912</v>
      </c>
      <c r="B349" s="18">
        <v>46140</v>
      </c>
      <c r="C349" s="5" t="s">
        <v>1710</v>
      </c>
      <c r="D349" s="19" t="s">
        <v>7</v>
      </c>
      <c r="E349" s="48" t="s">
        <v>165</v>
      </c>
      <c r="F349" s="18" t="s">
        <v>1912</v>
      </c>
      <c r="G349" s="5" t="s">
        <v>16</v>
      </c>
      <c r="H349" s="19" t="s">
        <v>14</v>
      </c>
      <c r="I349" s="111"/>
      <c r="J349" s="111">
        <v>11000</v>
      </c>
      <c r="K349" s="111"/>
      <c r="L349" s="111">
        <v>4</v>
      </c>
      <c r="M349" s="19" t="s">
        <v>7</v>
      </c>
      <c r="N349" s="48" t="s">
        <v>165</v>
      </c>
      <c r="O349" s="19">
        <v>0.70833333333333337</v>
      </c>
      <c r="P349" s="22">
        <v>0.70833333333333337</v>
      </c>
      <c r="Q349" s="22">
        <v>0.75</v>
      </c>
      <c r="R349" s="22">
        <v>0.75</v>
      </c>
      <c r="S349" s="22">
        <v>0.79166666666666663</v>
      </c>
      <c r="T349" s="22">
        <v>0.83333333333333337</v>
      </c>
      <c r="U349" s="22">
        <v>0.83333333333333337</v>
      </c>
      <c r="V349" s="105">
        <v>1</v>
      </c>
    </row>
    <row r="350" spans="1:22" x14ac:dyDescent="0.3">
      <c r="A350" s="18" t="s">
        <v>1913</v>
      </c>
      <c r="B350" s="18">
        <v>46140</v>
      </c>
      <c r="C350" s="5" t="s">
        <v>1710</v>
      </c>
      <c r="D350" s="19" t="s">
        <v>46</v>
      </c>
      <c r="E350" s="48" t="s">
        <v>165</v>
      </c>
      <c r="F350" s="18" t="s">
        <v>1913</v>
      </c>
      <c r="G350" s="5" t="s">
        <v>161</v>
      </c>
      <c r="H350" s="241" t="s">
        <v>101</v>
      </c>
      <c r="I350" s="111"/>
      <c r="J350" s="111">
        <v>450</v>
      </c>
      <c r="K350" s="111"/>
      <c r="L350" s="111">
        <v>6</v>
      </c>
      <c r="M350" s="19" t="s">
        <v>46</v>
      </c>
      <c r="N350" s="48" t="s">
        <v>165</v>
      </c>
      <c r="O350" s="19">
        <v>0.54166666666666663</v>
      </c>
      <c r="P350" s="22">
        <v>0.65277777777777779</v>
      </c>
      <c r="Q350" s="22">
        <v>0.75</v>
      </c>
      <c r="R350" s="22">
        <v>0.66666666666666663</v>
      </c>
      <c r="S350" s="22">
        <v>0.70833333333333337</v>
      </c>
      <c r="T350" s="22">
        <v>0.71527777777777779</v>
      </c>
      <c r="U350" s="22">
        <v>0.71527777777777779</v>
      </c>
      <c r="V350" s="105">
        <v>1</v>
      </c>
    </row>
    <row r="351" spans="1:22" x14ac:dyDescent="0.3">
      <c r="A351" s="18" t="s">
        <v>1914</v>
      </c>
      <c r="B351" s="18">
        <v>46140</v>
      </c>
      <c r="C351" s="5" t="s">
        <v>1710</v>
      </c>
      <c r="D351" s="19" t="s">
        <v>14</v>
      </c>
      <c r="E351" s="48" t="s">
        <v>15</v>
      </c>
      <c r="F351" s="18" t="s">
        <v>1914</v>
      </c>
      <c r="G351" s="5" t="s">
        <v>169</v>
      </c>
      <c r="H351" s="5" t="s">
        <v>46</v>
      </c>
      <c r="I351" s="111"/>
      <c r="J351" s="111">
        <v>2360</v>
      </c>
      <c r="K351" s="111"/>
      <c r="L351" s="111">
        <v>6</v>
      </c>
      <c r="M351" s="19" t="s">
        <v>14</v>
      </c>
      <c r="N351" s="48" t="s">
        <v>15</v>
      </c>
      <c r="O351" s="19">
        <v>0.25</v>
      </c>
      <c r="P351" s="22">
        <v>0.30208333333333331</v>
      </c>
      <c r="Q351" s="22">
        <v>0.75</v>
      </c>
      <c r="R351" s="22">
        <v>0.33333333333333331</v>
      </c>
      <c r="S351" s="22">
        <v>0.38541666666666669</v>
      </c>
      <c r="T351" s="22">
        <v>0.41666666666666669</v>
      </c>
      <c r="U351" s="22">
        <v>0.41666666666666669</v>
      </c>
      <c r="V351" s="105">
        <v>1</v>
      </c>
    </row>
    <row r="352" spans="1:22" x14ac:dyDescent="0.3">
      <c r="A352" s="18" t="s">
        <v>1915</v>
      </c>
      <c r="B352" s="18">
        <v>46140</v>
      </c>
      <c r="C352" s="5" t="s">
        <v>1710</v>
      </c>
      <c r="D352" s="21" t="s">
        <v>14</v>
      </c>
      <c r="E352" s="41" t="s">
        <v>15</v>
      </c>
      <c r="F352" s="18" t="s">
        <v>1915</v>
      </c>
      <c r="G352" s="20" t="s">
        <v>18</v>
      </c>
      <c r="H352" s="17" t="s">
        <v>28</v>
      </c>
      <c r="I352" s="111"/>
      <c r="J352" s="111">
        <v>8535</v>
      </c>
      <c r="K352" s="111"/>
      <c r="L352" s="111">
        <v>12</v>
      </c>
      <c r="M352" s="21" t="s">
        <v>14</v>
      </c>
      <c r="N352" s="41" t="s">
        <v>15</v>
      </c>
      <c r="O352" s="21">
        <v>0.41666666666666669</v>
      </c>
      <c r="P352" s="22">
        <v>0.4826388888888889</v>
      </c>
      <c r="Q352" s="22">
        <v>0.75</v>
      </c>
      <c r="R352" s="22">
        <v>0.70833333333333337</v>
      </c>
      <c r="S352" s="22">
        <v>0.75</v>
      </c>
      <c r="T352" s="22">
        <v>0.94097222222222221</v>
      </c>
      <c r="U352" s="22">
        <v>0.94097222222222221</v>
      </c>
      <c r="V352" s="105">
        <v>1</v>
      </c>
    </row>
    <row r="353" spans="1:22" x14ac:dyDescent="0.3">
      <c r="A353" s="18" t="s">
        <v>1915</v>
      </c>
      <c r="B353" s="18">
        <v>46140</v>
      </c>
      <c r="C353" s="5" t="s">
        <v>1710</v>
      </c>
      <c r="D353" s="19" t="s">
        <v>14</v>
      </c>
      <c r="E353" s="48" t="s">
        <v>15</v>
      </c>
      <c r="F353" s="18" t="s">
        <v>1915</v>
      </c>
      <c r="G353" s="5" t="s">
        <v>159</v>
      </c>
      <c r="H353" s="17" t="s">
        <v>28</v>
      </c>
      <c r="I353" s="111"/>
      <c r="J353" s="111">
        <v>2330</v>
      </c>
      <c r="K353" s="111"/>
      <c r="L353" s="111">
        <v>5</v>
      </c>
      <c r="M353" s="19" t="s">
        <v>14</v>
      </c>
      <c r="N353" s="48" t="s">
        <v>15</v>
      </c>
      <c r="O353" s="22">
        <v>0.41666666666666669</v>
      </c>
      <c r="P353" s="22">
        <v>0.4826388888888889</v>
      </c>
      <c r="Q353" s="22">
        <v>0.625</v>
      </c>
      <c r="R353" s="22">
        <v>0.53125</v>
      </c>
      <c r="S353" s="22">
        <v>0.55208333333333337</v>
      </c>
      <c r="T353" s="22">
        <v>0.94097222222222221</v>
      </c>
      <c r="U353" s="22">
        <v>0.94097222222222221</v>
      </c>
      <c r="V353" s="105">
        <v>1</v>
      </c>
    </row>
    <row r="354" spans="1:22" x14ac:dyDescent="0.3">
      <c r="A354" s="18" t="s">
        <v>1915</v>
      </c>
      <c r="B354" s="18">
        <v>46140</v>
      </c>
      <c r="C354" s="5" t="s">
        <v>1710</v>
      </c>
      <c r="D354" s="19" t="s">
        <v>14</v>
      </c>
      <c r="E354" s="48" t="s">
        <v>15</v>
      </c>
      <c r="F354" s="18" t="s">
        <v>1915</v>
      </c>
      <c r="G354" s="5" t="s">
        <v>16</v>
      </c>
      <c r="H354" s="17" t="s">
        <v>28</v>
      </c>
      <c r="I354" s="111"/>
      <c r="J354" s="111">
        <v>1100</v>
      </c>
      <c r="K354" s="111"/>
      <c r="L354" s="111">
        <v>5</v>
      </c>
      <c r="M354" s="19" t="s">
        <v>14</v>
      </c>
      <c r="N354" s="48" t="s">
        <v>15</v>
      </c>
      <c r="O354" s="22">
        <v>0.41666666666666669</v>
      </c>
      <c r="P354" s="22">
        <v>0.4826388888888889</v>
      </c>
      <c r="Q354" s="22">
        <v>0.75</v>
      </c>
      <c r="R354" s="22">
        <v>0.59722222222222221</v>
      </c>
      <c r="S354" s="22">
        <v>0.60069444444444442</v>
      </c>
      <c r="T354" s="22">
        <v>0.94097222222222221</v>
      </c>
      <c r="U354" s="22">
        <v>0.94097222222222221</v>
      </c>
      <c r="V354" s="105">
        <v>1</v>
      </c>
    </row>
    <row r="355" spans="1:22" x14ac:dyDescent="0.3">
      <c r="A355" s="18" t="s">
        <v>1916</v>
      </c>
      <c r="B355" s="18">
        <v>46140</v>
      </c>
      <c r="C355" s="5" t="s">
        <v>1710</v>
      </c>
      <c r="D355" s="241" t="s">
        <v>101</v>
      </c>
      <c r="E355" s="54" t="s">
        <v>101</v>
      </c>
      <c r="F355" s="18" t="s">
        <v>1916</v>
      </c>
      <c r="G355" s="5" t="s">
        <v>107</v>
      </c>
      <c r="H355" s="17" t="s">
        <v>101</v>
      </c>
      <c r="I355" s="111"/>
      <c r="J355" s="111"/>
      <c r="K355" s="111"/>
      <c r="L355" s="111">
        <v>1</v>
      </c>
      <c r="M355" s="241" t="s">
        <v>101</v>
      </c>
      <c r="N355" s="54" t="s">
        <v>101</v>
      </c>
      <c r="O355" s="241">
        <v>0.79166666666666663</v>
      </c>
      <c r="P355" s="5"/>
      <c r="Q355" s="5"/>
      <c r="R355" s="5"/>
      <c r="S355" s="5"/>
      <c r="T355" s="5"/>
      <c r="U355" s="5"/>
      <c r="V355" s="105">
        <v>1</v>
      </c>
    </row>
    <row r="356" spans="1:22" x14ac:dyDescent="0.3">
      <c r="A356" s="18" t="s">
        <v>1917</v>
      </c>
      <c r="B356" s="18">
        <v>46140</v>
      </c>
      <c r="C356" s="5" t="s">
        <v>1710</v>
      </c>
      <c r="D356" s="5" t="s">
        <v>46</v>
      </c>
      <c r="E356" s="5" t="s">
        <v>165</v>
      </c>
      <c r="F356" s="18" t="s">
        <v>1917</v>
      </c>
      <c r="G356" s="5" t="s">
        <v>13</v>
      </c>
      <c r="H356" s="17" t="s">
        <v>104</v>
      </c>
      <c r="I356" s="111"/>
      <c r="J356" s="111">
        <v>230</v>
      </c>
      <c r="K356" s="111"/>
      <c r="L356" s="111">
        <v>1</v>
      </c>
      <c r="M356" s="5" t="s">
        <v>46</v>
      </c>
      <c r="N356" s="5" t="s">
        <v>165</v>
      </c>
      <c r="O356" s="22">
        <v>0.71527777777777779</v>
      </c>
      <c r="P356" s="22">
        <v>0.71527777777777779</v>
      </c>
      <c r="Q356" s="22">
        <v>0.75</v>
      </c>
      <c r="R356" s="22">
        <v>0.75</v>
      </c>
      <c r="S356" s="22">
        <v>0.77777777777777779</v>
      </c>
      <c r="T356" s="22">
        <v>0.83333333333333337</v>
      </c>
      <c r="U356" s="22">
        <v>0.83333333333333337</v>
      </c>
      <c r="V356" s="105">
        <v>1</v>
      </c>
    </row>
    <row r="357" spans="1:22" x14ac:dyDescent="0.3">
      <c r="A357" s="18" t="s">
        <v>1918</v>
      </c>
      <c r="B357" s="18">
        <v>46141</v>
      </c>
      <c r="C357" s="5" t="s">
        <v>1710</v>
      </c>
      <c r="D357" s="17" t="s">
        <v>28</v>
      </c>
      <c r="E357" s="52" t="s">
        <v>42</v>
      </c>
      <c r="F357" s="18" t="s">
        <v>1918</v>
      </c>
      <c r="G357" s="20" t="s">
        <v>30</v>
      </c>
      <c r="H357" s="17" t="s">
        <v>104</v>
      </c>
      <c r="I357" s="111"/>
      <c r="J357" s="111">
        <v>6200</v>
      </c>
      <c r="K357" s="111"/>
      <c r="L357" s="111">
        <v>10</v>
      </c>
      <c r="M357" s="17" t="s">
        <v>28</v>
      </c>
      <c r="N357" s="52" t="s">
        <v>42</v>
      </c>
      <c r="O357" s="17">
        <v>0.29166666666666702</v>
      </c>
      <c r="P357" s="5"/>
      <c r="Q357" s="5"/>
      <c r="R357" s="5"/>
      <c r="S357" s="5"/>
      <c r="T357" s="5"/>
      <c r="U357" s="5"/>
      <c r="V357" s="105">
        <v>1</v>
      </c>
    </row>
    <row r="358" spans="1:22" x14ac:dyDescent="0.3">
      <c r="A358" s="18" t="s">
        <v>1918</v>
      </c>
      <c r="B358" s="18">
        <v>46141</v>
      </c>
      <c r="C358" s="5" t="s">
        <v>1710</v>
      </c>
      <c r="D358" s="17" t="s">
        <v>28</v>
      </c>
      <c r="E358" s="52" t="s">
        <v>42</v>
      </c>
      <c r="F358" s="18" t="s">
        <v>1918</v>
      </c>
      <c r="G358" s="5" t="s">
        <v>6</v>
      </c>
      <c r="H358" s="16" t="s">
        <v>20</v>
      </c>
      <c r="I358" s="111"/>
      <c r="J358" s="111">
        <v>6200</v>
      </c>
      <c r="K358" s="111"/>
      <c r="L358" s="111">
        <v>7</v>
      </c>
      <c r="M358" s="17" t="s">
        <v>28</v>
      </c>
      <c r="N358" s="52" t="s">
        <v>42</v>
      </c>
      <c r="O358" s="17">
        <v>0.29166666666666702</v>
      </c>
      <c r="P358" s="22">
        <v>0.2986111111111111</v>
      </c>
      <c r="Q358" s="22">
        <v>0.5</v>
      </c>
      <c r="R358" s="22">
        <v>0.40277777777777779</v>
      </c>
      <c r="S358" s="22">
        <v>0.43402777777777779</v>
      </c>
      <c r="T358" s="22">
        <v>0.70833333333333337</v>
      </c>
      <c r="U358" s="22">
        <v>0.70833333333333337</v>
      </c>
      <c r="V358" s="105">
        <v>1</v>
      </c>
    </row>
    <row r="359" spans="1:22" x14ac:dyDescent="0.3">
      <c r="A359" s="18" t="s">
        <v>1918</v>
      </c>
      <c r="B359" s="18">
        <v>46141</v>
      </c>
      <c r="C359" s="5" t="s">
        <v>1710</v>
      </c>
      <c r="D359" s="17" t="s">
        <v>28</v>
      </c>
      <c r="E359" s="16" t="s">
        <v>42</v>
      </c>
      <c r="F359" s="18" t="s">
        <v>1918</v>
      </c>
      <c r="G359" s="16" t="s">
        <v>9</v>
      </c>
      <c r="H359" s="110" t="s">
        <v>101</v>
      </c>
      <c r="I359" s="111"/>
      <c r="J359" s="111">
        <v>5000</v>
      </c>
      <c r="K359" s="111"/>
      <c r="L359" s="111">
        <v>7</v>
      </c>
      <c r="M359" s="17" t="s">
        <v>28</v>
      </c>
      <c r="N359" s="16" t="s">
        <v>42</v>
      </c>
      <c r="O359" s="17">
        <v>0.29166666666666702</v>
      </c>
      <c r="P359" s="22">
        <v>0.2986111111111111</v>
      </c>
      <c r="Q359" s="22">
        <v>0.5</v>
      </c>
      <c r="R359" s="22">
        <v>0.4375</v>
      </c>
      <c r="S359" s="22">
        <v>0.5</v>
      </c>
      <c r="T359" s="22">
        <v>0.70833333333333337</v>
      </c>
      <c r="U359" s="22">
        <v>0.70833333333333337</v>
      </c>
      <c r="V359" s="105">
        <v>1</v>
      </c>
    </row>
    <row r="360" spans="1:22" x14ac:dyDescent="0.3">
      <c r="A360" s="18" t="s">
        <v>1919</v>
      </c>
      <c r="B360" s="18">
        <v>46141</v>
      </c>
      <c r="C360" s="5" t="s">
        <v>1710</v>
      </c>
      <c r="D360" s="17" t="s">
        <v>101</v>
      </c>
      <c r="E360" s="16" t="s">
        <v>101</v>
      </c>
      <c r="F360" s="18" t="s">
        <v>1919</v>
      </c>
      <c r="G360" s="16" t="s">
        <v>204</v>
      </c>
      <c r="H360" s="17" t="s">
        <v>56</v>
      </c>
      <c r="I360" s="111"/>
      <c r="J360" s="111"/>
      <c r="K360" s="111"/>
      <c r="L360" s="111">
        <v>3</v>
      </c>
      <c r="M360" s="17" t="s">
        <v>101</v>
      </c>
      <c r="N360" s="16" t="s">
        <v>101</v>
      </c>
      <c r="O360" s="17"/>
      <c r="P360" s="5"/>
      <c r="Q360" s="5"/>
      <c r="R360" s="5"/>
      <c r="S360" s="5"/>
      <c r="T360" s="5"/>
      <c r="U360" s="5"/>
      <c r="V360" s="105">
        <v>1</v>
      </c>
    </row>
    <row r="361" spans="1:22" x14ac:dyDescent="0.3">
      <c r="A361" s="18" t="s">
        <v>1920</v>
      </c>
      <c r="B361" s="18">
        <v>46141</v>
      </c>
      <c r="C361" s="5" t="s">
        <v>1710</v>
      </c>
      <c r="D361" s="17" t="s">
        <v>104</v>
      </c>
      <c r="E361" s="52" t="s">
        <v>24</v>
      </c>
      <c r="F361" s="18" t="s">
        <v>1920</v>
      </c>
      <c r="G361" s="16" t="s">
        <v>35</v>
      </c>
      <c r="H361" s="17" t="s">
        <v>56</v>
      </c>
      <c r="I361" s="111"/>
      <c r="J361" s="111">
        <v>4500</v>
      </c>
      <c r="K361" s="111"/>
      <c r="L361" s="111">
        <v>9</v>
      </c>
      <c r="M361" s="17" t="s">
        <v>104</v>
      </c>
      <c r="N361" s="52" t="s">
        <v>24</v>
      </c>
      <c r="O361" s="17">
        <v>0.29166666666666669</v>
      </c>
      <c r="P361" s="22">
        <v>0.41666666666666669</v>
      </c>
      <c r="Q361" s="22">
        <v>0.5</v>
      </c>
      <c r="R361" s="22">
        <v>0.4201388888888889</v>
      </c>
      <c r="S361" s="22">
        <v>0.4375</v>
      </c>
      <c r="T361" s="22">
        <v>0.44097222222222221</v>
      </c>
      <c r="U361" s="22">
        <v>0.44097222222222221</v>
      </c>
      <c r="V361" s="105">
        <v>1</v>
      </c>
    </row>
    <row r="362" spans="1:22" x14ac:dyDescent="0.3">
      <c r="A362" s="18" t="s">
        <v>1921</v>
      </c>
      <c r="B362" s="18">
        <v>46141</v>
      </c>
      <c r="C362" s="5" t="s">
        <v>1710</v>
      </c>
      <c r="D362" s="17" t="s">
        <v>104</v>
      </c>
      <c r="E362" s="16" t="s">
        <v>24</v>
      </c>
      <c r="F362" s="18" t="s">
        <v>1921</v>
      </c>
      <c r="G362" s="20" t="s">
        <v>238</v>
      </c>
      <c r="H362" s="17" t="s">
        <v>14</v>
      </c>
      <c r="I362" s="111"/>
      <c r="J362" s="111">
        <v>10000</v>
      </c>
      <c r="K362" s="111"/>
      <c r="L362" s="111"/>
      <c r="M362" s="17" t="s">
        <v>104</v>
      </c>
      <c r="N362" s="16" t="s">
        <v>24</v>
      </c>
      <c r="O362" s="17">
        <v>0.375</v>
      </c>
      <c r="P362" s="22">
        <v>0.4375</v>
      </c>
      <c r="Q362" s="22">
        <v>0.625</v>
      </c>
      <c r="R362" s="22">
        <v>0.55208333333333337</v>
      </c>
      <c r="S362" s="22">
        <v>0.625</v>
      </c>
      <c r="T362" s="22">
        <v>0.75</v>
      </c>
      <c r="U362" s="22">
        <v>0.75</v>
      </c>
      <c r="V362" s="105">
        <v>1</v>
      </c>
    </row>
    <row r="363" spans="1:22" x14ac:dyDescent="0.3">
      <c r="A363" s="18" t="s">
        <v>1922</v>
      </c>
      <c r="B363" s="18">
        <v>46141</v>
      </c>
      <c r="C363" s="5" t="s">
        <v>1710</v>
      </c>
      <c r="D363" s="16" t="s">
        <v>20</v>
      </c>
      <c r="E363" s="16" t="s">
        <v>21</v>
      </c>
      <c r="F363" s="18" t="s">
        <v>1922</v>
      </c>
      <c r="G363" s="16" t="s">
        <v>67</v>
      </c>
      <c r="H363" s="17" t="s">
        <v>46</v>
      </c>
      <c r="I363" s="111"/>
      <c r="J363" s="111">
        <v>4990</v>
      </c>
      <c r="K363" s="111"/>
      <c r="L363" s="111">
        <v>27</v>
      </c>
      <c r="M363" s="16" t="s">
        <v>20</v>
      </c>
      <c r="N363" s="16" t="s">
        <v>21</v>
      </c>
      <c r="O363" s="151">
        <v>0.5</v>
      </c>
      <c r="P363" s="22">
        <v>0.49305555555555558</v>
      </c>
      <c r="Q363" s="22">
        <v>0.50694444444444442</v>
      </c>
      <c r="R363" s="22">
        <v>0.5625</v>
      </c>
      <c r="S363" s="22">
        <v>0.5625</v>
      </c>
      <c r="T363" s="22">
        <v>0.57638888888888884</v>
      </c>
      <c r="U363" s="22">
        <v>0.57638888888888884</v>
      </c>
      <c r="V363" s="105">
        <v>0.93333333333333335</v>
      </c>
    </row>
    <row r="364" spans="1:22" x14ac:dyDescent="0.3">
      <c r="A364" s="18" t="s">
        <v>1923</v>
      </c>
      <c r="B364" s="18">
        <v>46141</v>
      </c>
      <c r="C364" s="5" t="s">
        <v>1710</v>
      </c>
      <c r="D364" s="110" t="s">
        <v>101</v>
      </c>
      <c r="E364" s="52" t="s">
        <v>101</v>
      </c>
      <c r="F364" s="18" t="s">
        <v>1923</v>
      </c>
      <c r="G364" s="5" t="s">
        <v>36</v>
      </c>
      <c r="H364" s="17" t="s">
        <v>101</v>
      </c>
      <c r="I364" s="111"/>
      <c r="J364" s="111" t="s">
        <v>523</v>
      </c>
      <c r="K364" s="111"/>
      <c r="L364" s="111">
        <v>33</v>
      </c>
      <c r="M364" s="110" t="s">
        <v>101</v>
      </c>
      <c r="N364" s="52" t="s">
        <v>101</v>
      </c>
      <c r="O364" s="110">
        <v>0.5</v>
      </c>
      <c r="P364" s="5"/>
      <c r="Q364" s="5"/>
      <c r="R364" s="5"/>
      <c r="S364" s="5"/>
      <c r="T364" s="5"/>
      <c r="U364" s="5"/>
      <c r="V364" s="105">
        <v>1</v>
      </c>
    </row>
    <row r="365" spans="1:22" x14ac:dyDescent="0.3">
      <c r="A365" s="18" t="s">
        <v>1924</v>
      </c>
      <c r="B365" s="18">
        <v>46141</v>
      </c>
      <c r="C365" s="5" t="s">
        <v>1710</v>
      </c>
      <c r="D365" s="17" t="s">
        <v>56</v>
      </c>
      <c r="E365" s="52" t="s">
        <v>81</v>
      </c>
      <c r="F365" s="18" t="s">
        <v>1924</v>
      </c>
      <c r="G365" s="16" t="s">
        <v>22</v>
      </c>
      <c r="H365" s="17" t="s">
        <v>101</v>
      </c>
      <c r="I365" s="111"/>
      <c r="J365" s="111">
        <v>974</v>
      </c>
      <c r="K365" s="111"/>
      <c r="L365" s="111">
        <v>3</v>
      </c>
      <c r="M365" s="17" t="s">
        <v>56</v>
      </c>
      <c r="N365" s="52" t="s">
        <v>81</v>
      </c>
      <c r="O365" s="17">
        <v>0.5</v>
      </c>
      <c r="P365" s="22">
        <v>0.69791666666666663</v>
      </c>
      <c r="Q365" s="22">
        <v>0.75</v>
      </c>
      <c r="R365" s="22">
        <v>0.73611111111111116</v>
      </c>
      <c r="S365" s="22">
        <v>0.75</v>
      </c>
      <c r="T365" s="22">
        <v>0.89583333333333337</v>
      </c>
      <c r="U365" s="22">
        <v>0.89583333333333337</v>
      </c>
      <c r="V365" s="105">
        <v>1</v>
      </c>
    </row>
    <row r="366" spans="1:22" x14ac:dyDescent="0.3">
      <c r="A366" s="18" t="s">
        <v>1924</v>
      </c>
      <c r="B366" s="18">
        <v>46141</v>
      </c>
      <c r="C366" s="5" t="s">
        <v>1710</v>
      </c>
      <c r="D366" s="17" t="s">
        <v>56</v>
      </c>
      <c r="E366" s="52" t="s">
        <v>81</v>
      </c>
      <c r="F366" s="18" t="s">
        <v>1924</v>
      </c>
      <c r="G366" s="16" t="s">
        <v>80</v>
      </c>
      <c r="H366" s="5" t="s">
        <v>20</v>
      </c>
      <c r="I366" s="111"/>
      <c r="J366" s="111">
        <v>4200</v>
      </c>
      <c r="K366" s="111"/>
      <c r="L366" s="111">
        <v>10</v>
      </c>
      <c r="M366" s="17" t="s">
        <v>56</v>
      </c>
      <c r="N366" s="52" t="s">
        <v>81</v>
      </c>
      <c r="O366" s="17">
        <v>0.5</v>
      </c>
      <c r="P366" s="22">
        <v>0.69097222222222221</v>
      </c>
      <c r="Q366" s="22">
        <v>0.83333333333333337</v>
      </c>
      <c r="R366" s="22">
        <v>0.79166666666666663</v>
      </c>
      <c r="S366" s="22">
        <v>0.8125</v>
      </c>
      <c r="T366" s="22">
        <v>0.89583333333333337</v>
      </c>
      <c r="U366" s="22">
        <v>0.89583333333333337</v>
      </c>
      <c r="V366" s="105">
        <v>1</v>
      </c>
    </row>
    <row r="367" spans="1:22" x14ac:dyDescent="0.3">
      <c r="A367" s="18" t="s">
        <v>1925</v>
      </c>
      <c r="B367" s="18">
        <v>46141</v>
      </c>
      <c r="C367" s="5" t="s">
        <v>1710</v>
      </c>
      <c r="D367" s="17" t="s">
        <v>14</v>
      </c>
      <c r="E367" s="52" t="s">
        <v>15</v>
      </c>
      <c r="F367" s="18" t="s">
        <v>1925</v>
      </c>
      <c r="G367" s="16" t="s">
        <v>19</v>
      </c>
      <c r="H367" s="21" t="s">
        <v>28</v>
      </c>
      <c r="I367" s="111"/>
      <c r="J367" s="111">
        <v>7421</v>
      </c>
      <c r="K367" s="111"/>
      <c r="L367" s="111">
        <v>21</v>
      </c>
      <c r="M367" s="17" t="s">
        <v>14</v>
      </c>
      <c r="N367" s="52" t="s">
        <v>15</v>
      </c>
      <c r="O367" s="17">
        <v>0.375</v>
      </c>
      <c r="P367" s="22">
        <v>0.3923611111111111</v>
      </c>
      <c r="Q367" s="22">
        <v>0.625</v>
      </c>
      <c r="R367" s="22">
        <v>0.52430555555555558</v>
      </c>
      <c r="S367" s="22">
        <v>0.64583333333333337</v>
      </c>
      <c r="T367" s="22">
        <v>0.82638888888888884</v>
      </c>
      <c r="U367" s="22">
        <v>0.82638888888888884</v>
      </c>
      <c r="V367" s="105">
        <v>1</v>
      </c>
    </row>
    <row r="368" spans="1:22" x14ac:dyDescent="0.3">
      <c r="A368" s="18" t="s">
        <v>1926</v>
      </c>
      <c r="B368" s="18">
        <v>46141</v>
      </c>
      <c r="C368" s="5" t="s">
        <v>1710</v>
      </c>
      <c r="D368" s="17" t="s">
        <v>46</v>
      </c>
      <c r="E368" s="52" t="s">
        <v>165</v>
      </c>
      <c r="F368" s="18" t="s">
        <v>1926</v>
      </c>
      <c r="G368" s="16" t="s">
        <v>34</v>
      </c>
      <c r="H368" s="21" t="s">
        <v>28</v>
      </c>
      <c r="I368" s="111"/>
      <c r="J368" s="111">
        <v>230</v>
      </c>
      <c r="K368" s="111"/>
      <c r="L368" s="111">
        <v>1</v>
      </c>
      <c r="M368" s="17" t="s">
        <v>46</v>
      </c>
      <c r="N368" s="52" t="s">
        <v>165</v>
      </c>
      <c r="O368" s="17">
        <v>0.41666666666666669</v>
      </c>
      <c r="P368" s="22">
        <v>0.43402777777777779</v>
      </c>
      <c r="Q368" s="22">
        <v>0.625</v>
      </c>
      <c r="R368" s="22">
        <v>0.47916666666666669</v>
      </c>
      <c r="S368" s="22">
        <v>0.5</v>
      </c>
      <c r="T368" s="22">
        <v>0.54166666666666663</v>
      </c>
      <c r="U368" s="22">
        <v>0.54166666666666663</v>
      </c>
      <c r="V368" s="105">
        <v>1</v>
      </c>
    </row>
    <row r="369" spans="1:22" x14ac:dyDescent="0.3">
      <c r="A369" s="18" t="s">
        <v>1927</v>
      </c>
      <c r="B369" s="18">
        <v>46141</v>
      </c>
      <c r="C369" s="5" t="s">
        <v>1710</v>
      </c>
      <c r="D369" s="17" t="s">
        <v>101</v>
      </c>
      <c r="E369" s="52" t="s">
        <v>101</v>
      </c>
      <c r="F369" s="18" t="s">
        <v>1927</v>
      </c>
      <c r="G369" s="16" t="s">
        <v>12</v>
      </c>
      <c r="H369" s="21" t="s">
        <v>101</v>
      </c>
      <c r="I369" s="111"/>
      <c r="J369" s="111"/>
      <c r="K369" s="111"/>
      <c r="L369" s="111">
        <v>28</v>
      </c>
      <c r="M369" s="17" t="s">
        <v>101</v>
      </c>
      <c r="N369" s="52" t="s">
        <v>101</v>
      </c>
      <c r="O369" s="17">
        <v>0.25</v>
      </c>
      <c r="P369" s="5"/>
      <c r="Q369" s="5"/>
      <c r="R369" s="5"/>
      <c r="S369" s="5"/>
      <c r="T369" s="5"/>
      <c r="U369" s="5"/>
      <c r="V369" s="105">
        <v>1</v>
      </c>
    </row>
    <row r="370" spans="1:22" x14ac:dyDescent="0.3">
      <c r="A370" s="18" t="s">
        <v>1927</v>
      </c>
      <c r="B370" s="18">
        <v>46141</v>
      </c>
      <c r="C370" s="5" t="s">
        <v>1710</v>
      </c>
      <c r="D370" s="17" t="s">
        <v>101</v>
      </c>
      <c r="E370" s="52" t="s">
        <v>101</v>
      </c>
      <c r="F370" s="18" t="s">
        <v>1927</v>
      </c>
      <c r="G370" s="16" t="s">
        <v>51</v>
      </c>
      <c r="H370" s="21" t="s">
        <v>101</v>
      </c>
      <c r="I370" s="111"/>
      <c r="J370" s="111"/>
      <c r="K370" s="111"/>
      <c r="L370" s="111">
        <v>3</v>
      </c>
      <c r="M370" s="17" t="s">
        <v>101</v>
      </c>
      <c r="N370" s="52" t="s">
        <v>101</v>
      </c>
      <c r="O370" s="17">
        <v>0.25</v>
      </c>
      <c r="P370" s="5"/>
      <c r="Q370" s="5"/>
      <c r="R370" s="5"/>
      <c r="S370" s="5"/>
      <c r="T370" s="5"/>
      <c r="U370" s="5"/>
      <c r="V370" s="105">
        <v>1</v>
      </c>
    </row>
    <row r="371" spans="1:22" x14ac:dyDescent="0.3">
      <c r="A371" s="18" t="s">
        <v>1928</v>
      </c>
      <c r="B371" s="18">
        <v>46141</v>
      </c>
      <c r="C371" s="5" t="s">
        <v>1710</v>
      </c>
      <c r="D371" s="5" t="s">
        <v>20</v>
      </c>
      <c r="E371" s="5" t="s">
        <v>21</v>
      </c>
      <c r="F371" s="18" t="s">
        <v>1928</v>
      </c>
      <c r="G371" s="5" t="s">
        <v>16</v>
      </c>
      <c r="H371" s="21" t="s">
        <v>20</v>
      </c>
      <c r="I371" s="111"/>
      <c r="J371" s="111"/>
      <c r="K371" s="111"/>
      <c r="L371" s="111"/>
      <c r="M371" s="5" t="s">
        <v>20</v>
      </c>
      <c r="N371" s="5" t="s">
        <v>21</v>
      </c>
      <c r="O371" s="22">
        <v>0.64583333333333337</v>
      </c>
      <c r="P371" s="22">
        <v>0.64583333333333337</v>
      </c>
      <c r="Q371" s="22">
        <v>0.75</v>
      </c>
      <c r="R371" s="22">
        <v>0.69791666666666663</v>
      </c>
      <c r="S371" s="22">
        <v>0.86111111111111116</v>
      </c>
      <c r="T371" s="22">
        <v>0.90625</v>
      </c>
      <c r="U371" s="22">
        <v>0.90625</v>
      </c>
      <c r="V371" s="105">
        <v>1</v>
      </c>
    </row>
    <row r="372" spans="1:22" x14ac:dyDescent="0.3">
      <c r="A372" s="18" t="s">
        <v>1929</v>
      </c>
      <c r="B372" s="18">
        <v>46142</v>
      </c>
      <c r="C372" s="5" t="s">
        <v>1710</v>
      </c>
      <c r="D372" s="21" t="s">
        <v>28</v>
      </c>
      <c r="E372" s="41" t="s">
        <v>42</v>
      </c>
      <c r="F372" s="18" t="s">
        <v>1929</v>
      </c>
      <c r="G372" s="20" t="s">
        <v>43</v>
      </c>
      <c r="H372" s="21" t="s">
        <v>20</v>
      </c>
      <c r="I372" s="111"/>
      <c r="J372" s="111">
        <v>7800</v>
      </c>
      <c r="K372" s="111"/>
      <c r="L372" s="111">
        <v>7</v>
      </c>
      <c r="M372" s="21" t="s">
        <v>28</v>
      </c>
      <c r="N372" s="41" t="s">
        <v>42</v>
      </c>
      <c r="O372" s="21">
        <v>0.29166666666666702</v>
      </c>
      <c r="P372" s="22">
        <v>0.39583333333333331</v>
      </c>
      <c r="Q372" s="22">
        <v>0.625</v>
      </c>
      <c r="R372" s="22">
        <v>0.48958333333333331</v>
      </c>
      <c r="S372" s="22">
        <v>0.5625</v>
      </c>
      <c r="T372" s="22">
        <v>0.6875</v>
      </c>
      <c r="U372" s="22">
        <v>0.6875</v>
      </c>
      <c r="V372" s="105">
        <v>1</v>
      </c>
    </row>
    <row r="373" spans="1:22" x14ac:dyDescent="0.3">
      <c r="A373" s="18" t="s">
        <v>1930</v>
      </c>
      <c r="B373" s="18">
        <v>46142</v>
      </c>
      <c r="C373" s="5" t="s">
        <v>1710</v>
      </c>
      <c r="D373" s="21" t="s">
        <v>28</v>
      </c>
      <c r="E373" s="41" t="s">
        <v>42</v>
      </c>
      <c r="F373" s="18" t="s">
        <v>1930</v>
      </c>
      <c r="G373" s="20" t="s">
        <v>80</v>
      </c>
      <c r="H373" s="21" t="s">
        <v>14</v>
      </c>
      <c r="I373" s="111"/>
      <c r="J373" s="111">
        <v>8500</v>
      </c>
      <c r="K373" s="111"/>
      <c r="L373" s="111">
        <v>11</v>
      </c>
      <c r="M373" s="21" t="s">
        <v>28</v>
      </c>
      <c r="N373" s="41" t="s">
        <v>42</v>
      </c>
      <c r="O373" s="21">
        <v>0.66666666666666663</v>
      </c>
      <c r="P373" s="22">
        <v>0.79166666666666663</v>
      </c>
      <c r="Q373" s="22">
        <v>0.875</v>
      </c>
      <c r="R373" s="22">
        <v>0.875</v>
      </c>
      <c r="S373" s="22">
        <v>0.91666666666666663</v>
      </c>
      <c r="T373" s="22">
        <v>0.97916666666666663</v>
      </c>
      <c r="U373" s="22">
        <v>0.97916666666666663</v>
      </c>
      <c r="V373" s="105">
        <v>1</v>
      </c>
    </row>
    <row r="374" spans="1:22" x14ac:dyDescent="0.3">
      <c r="A374" s="18" t="s">
        <v>1931</v>
      </c>
      <c r="B374" s="18">
        <v>46142</v>
      </c>
      <c r="C374" s="5" t="s">
        <v>1710</v>
      </c>
      <c r="D374" s="21" t="s">
        <v>101</v>
      </c>
      <c r="E374" s="41" t="s">
        <v>101</v>
      </c>
      <c r="F374" s="18" t="s">
        <v>1931</v>
      </c>
      <c r="G374" s="5" t="s">
        <v>36</v>
      </c>
      <c r="H374" s="21" t="s">
        <v>14</v>
      </c>
      <c r="I374" s="111"/>
      <c r="J374" s="111"/>
      <c r="K374" s="111"/>
      <c r="L374" s="111">
        <v>16</v>
      </c>
      <c r="M374" s="21" t="s">
        <v>101</v>
      </c>
      <c r="N374" s="41" t="s">
        <v>101</v>
      </c>
      <c r="O374" s="21">
        <v>0.45833333333333331</v>
      </c>
      <c r="P374" s="5"/>
      <c r="Q374" s="5"/>
      <c r="R374" s="5"/>
      <c r="S374" s="5"/>
      <c r="T374" s="5"/>
      <c r="U374" s="5"/>
      <c r="V374" s="105">
        <v>1</v>
      </c>
    </row>
    <row r="375" spans="1:22" x14ac:dyDescent="0.3">
      <c r="A375" s="18" t="s">
        <v>1931</v>
      </c>
      <c r="B375" s="18">
        <v>46142</v>
      </c>
      <c r="C375" s="5" t="s">
        <v>1710</v>
      </c>
      <c r="D375" s="21" t="s">
        <v>101</v>
      </c>
      <c r="E375" s="41" t="s">
        <v>101</v>
      </c>
      <c r="F375" s="18" t="s">
        <v>1931</v>
      </c>
      <c r="G375" s="20" t="s">
        <v>33</v>
      </c>
      <c r="H375" s="21" t="s">
        <v>14</v>
      </c>
      <c r="I375" s="111"/>
      <c r="J375" s="111"/>
      <c r="K375" s="111"/>
      <c r="L375" s="111">
        <v>20</v>
      </c>
      <c r="M375" s="21" t="s">
        <v>101</v>
      </c>
      <c r="N375" s="41" t="s">
        <v>101</v>
      </c>
      <c r="O375" s="21">
        <v>0.45833333333333331</v>
      </c>
      <c r="P375" s="5"/>
      <c r="Q375" s="5"/>
      <c r="R375" s="5"/>
      <c r="S375" s="5"/>
      <c r="T375" s="5"/>
      <c r="U375" s="5"/>
      <c r="V375" s="105">
        <v>1</v>
      </c>
    </row>
    <row r="376" spans="1:22" x14ac:dyDescent="0.3">
      <c r="A376" s="18" t="s">
        <v>1932</v>
      </c>
      <c r="B376" s="18">
        <v>46142</v>
      </c>
      <c r="C376" s="5" t="s">
        <v>1710</v>
      </c>
      <c r="D376" s="21" t="s">
        <v>20</v>
      </c>
      <c r="E376" s="41" t="s">
        <v>21</v>
      </c>
      <c r="F376" s="18" t="s">
        <v>1932</v>
      </c>
      <c r="G376" s="20" t="s">
        <v>67</v>
      </c>
      <c r="H376" s="21" t="s">
        <v>14</v>
      </c>
      <c r="I376" s="111"/>
      <c r="J376" s="111"/>
      <c r="K376" s="111"/>
      <c r="L376" s="111">
        <v>1</v>
      </c>
      <c r="M376" s="21" t="s">
        <v>20</v>
      </c>
      <c r="N376" s="41" t="s">
        <v>21</v>
      </c>
      <c r="O376" s="21">
        <v>0.29166666666666669</v>
      </c>
      <c r="P376" s="22">
        <v>0.375</v>
      </c>
      <c r="Q376" s="22">
        <v>0.625</v>
      </c>
      <c r="R376" s="22">
        <v>0.3611111111111111</v>
      </c>
      <c r="S376" s="22">
        <v>0.47916666666666669</v>
      </c>
      <c r="T376" s="108">
        <v>0.49305555555555558</v>
      </c>
      <c r="U376" s="22">
        <v>0.49305555555555558</v>
      </c>
      <c r="V376" s="105">
        <v>1</v>
      </c>
    </row>
    <row r="377" spans="1:22" x14ac:dyDescent="0.3">
      <c r="A377" s="18" t="s">
        <v>1933</v>
      </c>
      <c r="B377" s="18">
        <v>46142</v>
      </c>
      <c r="C377" s="5" t="s">
        <v>1710</v>
      </c>
      <c r="D377" s="21" t="s">
        <v>20</v>
      </c>
      <c r="E377" s="41" t="s">
        <v>21</v>
      </c>
      <c r="F377" s="18" t="s">
        <v>1933</v>
      </c>
      <c r="G377" s="20" t="s">
        <v>67</v>
      </c>
      <c r="H377" s="21" t="s">
        <v>101</v>
      </c>
      <c r="I377" s="111"/>
      <c r="J377" s="111"/>
      <c r="K377" s="111"/>
      <c r="L377" s="111">
        <v>1</v>
      </c>
      <c r="M377" s="21" t="s">
        <v>20</v>
      </c>
      <c r="N377" s="41" t="s">
        <v>21</v>
      </c>
      <c r="O377" s="21">
        <v>0.58333333333333337</v>
      </c>
      <c r="P377" s="22">
        <v>0.625</v>
      </c>
      <c r="Q377" s="22">
        <v>0.75</v>
      </c>
      <c r="R377" s="22">
        <v>0.64930555555555558</v>
      </c>
      <c r="S377" s="22">
        <v>0.71875</v>
      </c>
      <c r="T377" s="22">
        <v>0.75</v>
      </c>
      <c r="U377" s="22">
        <v>0.75</v>
      </c>
      <c r="V377" s="105">
        <v>1</v>
      </c>
    </row>
    <row r="378" spans="1:22" x14ac:dyDescent="0.3">
      <c r="A378" s="18" t="s">
        <v>1934</v>
      </c>
      <c r="B378" s="18">
        <v>46142</v>
      </c>
      <c r="C378" s="5" t="s">
        <v>1710</v>
      </c>
      <c r="D378" s="21" t="s">
        <v>14</v>
      </c>
      <c r="E378" s="41" t="s">
        <v>15</v>
      </c>
      <c r="F378" s="18" t="s">
        <v>1934</v>
      </c>
      <c r="G378" s="20" t="s">
        <v>35</v>
      </c>
      <c r="H378" s="21" t="s">
        <v>101</v>
      </c>
      <c r="I378" s="111"/>
      <c r="J378" s="111"/>
      <c r="K378" s="111"/>
      <c r="L378" s="111">
        <v>8</v>
      </c>
      <c r="M378" s="21" t="s">
        <v>14</v>
      </c>
      <c r="N378" s="41" t="s">
        <v>15</v>
      </c>
      <c r="O378" s="21">
        <v>0.29166666666666702</v>
      </c>
      <c r="P378" s="22">
        <v>0.29166666666666669</v>
      </c>
      <c r="Q378" s="22">
        <v>0.5</v>
      </c>
      <c r="R378" s="22">
        <v>0.2951388888888889</v>
      </c>
      <c r="S378" s="22">
        <v>0.33333333333333331</v>
      </c>
      <c r="T378" s="22">
        <v>0.33680555555555558</v>
      </c>
      <c r="U378" s="22">
        <v>0.33680555555555558</v>
      </c>
      <c r="V378" s="105">
        <v>1</v>
      </c>
    </row>
    <row r="379" spans="1:22" x14ac:dyDescent="0.3">
      <c r="A379" s="18" t="s">
        <v>1935</v>
      </c>
      <c r="B379" s="18">
        <v>46142</v>
      </c>
      <c r="C379" s="5" t="s">
        <v>1710</v>
      </c>
      <c r="D379" s="21" t="s">
        <v>14</v>
      </c>
      <c r="E379" s="41" t="s">
        <v>15</v>
      </c>
      <c r="F379" s="18" t="s">
        <v>1935</v>
      </c>
      <c r="G379" s="20" t="s">
        <v>238</v>
      </c>
      <c r="H379" s="21" t="s">
        <v>104</v>
      </c>
      <c r="I379" s="111"/>
      <c r="J379" s="111">
        <v>4830</v>
      </c>
      <c r="K379" s="111"/>
      <c r="L379" s="111">
        <v>7</v>
      </c>
      <c r="M379" s="21" t="s">
        <v>14</v>
      </c>
      <c r="N379" s="41" t="s">
        <v>15</v>
      </c>
      <c r="O379" s="21">
        <v>0.35416666666666669</v>
      </c>
      <c r="P379" s="22">
        <v>0.57291666666666663</v>
      </c>
      <c r="Q379" s="22">
        <v>0.83333333333333337</v>
      </c>
      <c r="R379" s="22">
        <v>0.79166666666666663</v>
      </c>
      <c r="S379" s="108">
        <v>0.8125</v>
      </c>
      <c r="T379" s="22">
        <v>6.9444444444444441E-3</v>
      </c>
      <c r="U379" s="22">
        <v>6.9444444444444441E-3</v>
      </c>
      <c r="V379" s="105">
        <v>1</v>
      </c>
    </row>
    <row r="380" spans="1:22" x14ac:dyDescent="0.3">
      <c r="A380" s="18" t="s">
        <v>1935</v>
      </c>
      <c r="B380" s="18">
        <v>46142</v>
      </c>
      <c r="C380" s="5" t="s">
        <v>1710</v>
      </c>
      <c r="D380" s="21" t="s">
        <v>14</v>
      </c>
      <c r="E380" s="41" t="s">
        <v>15</v>
      </c>
      <c r="F380" s="18" t="s">
        <v>1935</v>
      </c>
      <c r="G380" s="20" t="s">
        <v>18</v>
      </c>
      <c r="H380" s="21" t="s">
        <v>104</v>
      </c>
      <c r="I380" s="111"/>
      <c r="J380" s="111">
        <v>1835</v>
      </c>
      <c r="K380" s="111"/>
      <c r="L380" s="111">
        <v>3</v>
      </c>
      <c r="M380" s="21" t="s">
        <v>14</v>
      </c>
      <c r="N380" s="41" t="s">
        <v>15</v>
      </c>
      <c r="O380" s="21">
        <v>0.35416666666666669</v>
      </c>
      <c r="P380" s="22">
        <v>0.57291666666666663</v>
      </c>
      <c r="Q380" s="22">
        <v>0.83333333333333337</v>
      </c>
      <c r="R380" s="22">
        <v>0.83680555555555558</v>
      </c>
      <c r="S380" s="22">
        <v>0.88541666666666663</v>
      </c>
      <c r="T380" s="22">
        <v>6.9444444444444441E-3</v>
      </c>
      <c r="U380" s="22">
        <v>6.9444444444444441E-3</v>
      </c>
      <c r="V380" s="105">
        <v>0.99583333333333335</v>
      </c>
    </row>
    <row r="381" spans="1:22" x14ac:dyDescent="0.3">
      <c r="A381" s="18" t="s">
        <v>1935</v>
      </c>
      <c r="B381" s="18">
        <v>46142</v>
      </c>
      <c r="C381" s="5" t="s">
        <v>1710</v>
      </c>
      <c r="D381" s="21" t="s">
        <v>14</v>
      </c>
      <c r="E381" s="41" t="s">
        <v>15</v>
      </c>
      <c r="F381" s="18" t="s">
        <v>1935</v>
      </c>
      <c r="G381" s="20" t="s">
        <v>12</v>
      </c>
      <c r="H381" s="42" t="s">
        <v>56</v>
      </c>
      <c r="I381" s="111"/>
      <c r="J381" s="111">
        <v>2139</v>
      </c>
      <c r="K381" s="111"/>
      <c r="L381" s="111">
        <v>6</v>
      </c>
      <c r="M381" s="21" t="s">
        <v>14</v>
      </c>
      <c r="N381" s="41" t="s">
        <v>15</v>
      </c>
      <c r="O381" s="21">
        <v>0.35416666666666669</v>
      </c>
      <c r="P381" s="22">
        <v>0.57291666666666663</v>
      </c>
      <c r="Q381" s="22">
        <v>0.83333333333333337</v>
      </c>
      <c r="R381" s="22">
        <v>0.69097222222222221</v>
      </c>
      <c r="S381" s="22">
        <v>0.71180555555555558</v>
      </c>
      <c r="T381" s="22">
        <v>6.9444444444444441E-3</v>
      </c>
      <c r="U381" s="22">
        <v>6.9444444444444441E-3</v>
      </c>
      <c r="V381" s="105">
        <v>1</v>
      </c>
    </row>
    <row r="382" spans="1:22" x14ac:dyDescent="0.3">
      <c r="A382" s="18" t="s">
        <v>1936</v>
      </c>
      <c r="B382" s="18">
        <v>46142</v>
      </c>
      <c r="C382" s="5" t="s">
        <v>1710</v>
      </c>
      <c r="D382" s="21" t="s">
        <v>101</v>
      </c>
      <c r="E382" s="41" t="s">
        <v>101</v>
      </c>
      <c r="F382" s="18" t="s">
        <v>1936</v>
      </c>
      <c r="G382" s="20" t="s">
        <v>9</v>
      </c>
      <c r="H382" s="42" t="s">
        <v>56</v>
      </c>
      <c r="I382" s="111"/>
      <c r="J382" s="111"/>
      <c r="K382" s="111"/>
      <c r="L382" s="111">
        <v>9</v>
      </c>
      <c r="M382" s="21" t="s">
        <v>101</v>
      </c>
      <c r="N382" s="41" t="s">
        <v>101</v>
      </c>
      <c r="O382" s="21">
        <v>0.29166666666666702</v>
      </c>
      <c r="P382" s="5"/>
      <c r="Q382" s="5"/>
      <c r="R382" s="5"/>
      <c r="S382" s="5"/>
      <c r="T382" s="5"/>
      <c r="U382" s="5"/>
      <c r="V382" s="105">
        <v>1</v>
      </c>
    </row>
    <row r="383" spans="1:22" x14ac:dyDescent="0.3">
      <c r="A383" s="18" t="s">
        <v>1936</v>
      </c>
      <c r="B383" s="18">
        <v>46142</v>
      </c>
      <c r="C383" s="5" t="s">
        <v>1710</v>
      </c>
      <c r="D383" s="21" t="s">
        <v>101</v>
      </c>
      <c r="E383" s="41" t="s">
        <v>101</v>
      </c>
      <c r="F383" s="18" t="s">
        <v>1936</v>
      </c>
      <c r="G383" s="5" t="s">
        <v>6</v>
      </c>
      <c r="H383" s="42" t="s">
        <v>56</v>
      </c>
      <c r="I383" s="111"/>
      <c r="J383" s="111"/>
      <c r="K383" s="111"/>
      <c r="L383" s="111">
        <v>11</v>
      </c>
      <c r="M383" s="21" t="s">
        <v>101</v>
      </c>
      <c r="N383" s="41" t="s">
        <v>101</v>
      </c>
      <c r="O383" s="21">
        <v>0.29166666666666702</v>
      </c>
      <c r="P383" s="5"/>
      <c r="Q383" s="5"/>
      <c r="R383" s="5"/>
      <c r="S383" s="5"/>
      <c r="T383" s="5"/>
      <c r="U383" s="5"/>
      <c r="V383" s="105">
        <v>1</v>
      </c>
    </row>
    <row r="384" spans="1:22" x14ac:dyDescent="0.3">
      <c r="A384" s="18" t="s">
        <v>1937</v>
      </c>
      <c r="B384" s="18">
        <v>46142</v>
      </c>
      <c r="C384" s="5" t="s">
        <v>1710</v>
      </c>
      <c r="D384" s="21" t="s">
        <v>104</v>
      </c>
      <c r="E384" s="41" t="s">
        <v>64</v>
      </c>
      <c r="F384" s="18" t="s">
        <v>1937</v>
      </c>
      <c r="G384" s="5" t="s">
        <v>107</v>
      </c>
      <c r="H384" s="42" t="s">
        <v>56</v>
      </c>
      <c r="I384" s="111"/>
      <c r="J384" s="111">
        <v>1200</v>
      </c>
      <c r="K384" s="111"/>
      <c r="L384" s="111">
        <v>1</v>
      </c>
      <c r="M384" s="21" t="s">
        <v>104</v>
      </c>
      <c r="N384" s="41" t="s">
        <v>64</v>
      </c>
      <c r="O384" s="21">
        <v>0.47916666666666669</v>
      </c>
      <c r="P384" s="22">
        <v>0.52777777777777779</v>
      </c>
      <c r="Q384" s="22">
        <v>0.75</v>
      </c>
      <c r="R384" s="22">
        <v>0.70138888888888884</v>
      </c>
      <c r="S384" s="22">
        <v>0.72916666666666663</v>
      </c>
      <c r="T384" s="22">
        <v>0.83333333333333337</v>
      </c>
      <c r="U384" s="22">
        <v>0.83333333333333337</v>
      </c>
      <c r="V384" s="105">
        <v>1</v>
      </c>
    </row>
    <row r="385" spans="1:22" x14ac:dyDescent="0.3">
      <c r="A385" s="18" t="s">
        <v>1937</v>
      </c>
      <c r="B385" s="18">
        <v>46142</v>
      </c>
      <c r="C385" s="5" t="s">
        <v>1710</v>
      </c>
      <c r="D385" s="21" t="s">
        <v>104</v>
      </c>
      <c r="E385" s="41" t="s">
        <v>64</v>
      </c>
      <c r="F385" s="18" t="s">
        <v>1937</v>
      </c>
      <c r="G385" s="20" t="s">
        <v>22</v>
      </c>
      <c r="H385" s="42" t="s">
        <v>56</v>
      </c>
      <c r="I385" s="111"/>
      <c r="J385" s="111">
        <v>8900</v>
      </c>
      <c r="K385" s="111"/>
      <c r="L385" s="111">
        <v>13</v>
      </c>
      <c r="M385" s="21" t="s">
        <v>104</v>
      </c>
      <c r="N385" s="41" t="s">
        <v>64</v>
      </c>
      <c r="O385" s="21">
        <v>0.47916666666666669</v>
      </c>
      <c r="P385" s="22">
        <v>0.52777777777777779</v>
      </c>
      <c r="Q385" s="22">
        <v>0.75</v>
      </c>
      <c r="R385" s="22">
        <v>0.57638888888888884</v>
      </c>
      <c r="S385" s="22">
        <v>0.66666666666666663</v>
      </c>
      <c r="T385" s="22">
        <v>0.83333333333333337</v>
      </c>
      <c r="U385" s="22">
        <v>0.83333333333333337</v>
      </c>
      <c r="V385" s="105">
        <v>1</v>
      </c>
    </row>
    <row r="386" spans="1:22" x14ac:dyDescent="0.3">
      <c r="A386" s="18" t="s">
        <v>1938</v>
      </c>
      <c r="B386" s="18">
        <v>46142</v>
      </c>
      <c r="C386" s="5" t="s">
        <v>1710</v>
      </c>
      <c r="D386" s="42" t="s">
        <v>56</v>
      </c>
      <c r="E386" s="41" t="s">
        <v>81</v>
      </c>
      <c r="F386" s="18" t="s">
        <v>1938</v>
      </c>
      <c r="G386" s="41" t="s">
        <v>479</v>
      </c>
      <c r="H386" s="42" t="s">
        <v>56</v>
      </c>
      <c r="I386" s="111"/>
      <c r="J386" s="111">
        <v>465</v>
      </c>
      <c r="K386" s="111"/>
      <c r="L386" s="111">
        <v>1</v>
      </c>
      <c r="M386" s="42" t="s">
        <v>56</v>
      </c>
      <c r="N386" s="41" t="s">
        <v>81</v>
      </c>
      <c r="O386" s="42">
        <v>0.29166666666666702</v>
      </c>
      <c r="P386" s="22">
        <v>0.40277777777777779</v>
      </c>
      <c r="Q386" s="22">
        <v>0.625</v>
      </c>
      <c r="R386" s="22">
        <v>0.4375</v>
      </c>
      <c r="S386" s="22">
        <v>0.44444444444444442</v>
      </c>
      <c r="T386" s="22">
        <v>0.59027777777777779</v>
      </c>
      <c r="U386" s="22">
        <v>0.59027777777777779</v>
      </c>
      <c r="V386" s="105">
        <v>1</v>
      </c>
    </row>
    <row r="387" spans="1:22" x14ac:dyDescent="0.3">
      <c r="A387" s="18" t="s">
        <v>1938</v>
      </c>
      <c r="B387" s="18">
        <v>46142</v>
      </c>
      <c r="C387" s="5" t="s">
        <v>1710</v>
      </c>
      <c r="D387" s="42" t="s">
        <v>56</v>
      </c>
      <c r="E387" s="41" t="s">
        <v>81</v>
      </c>
      <c r="F387" s="18" t="s">
        <v>1938</v>
      </c>
      <c r="G387" s="20" t="s">
        <v>16</v>
      </c>
      <c r="H387" s="42" t="s">
        <v>56</v>
      </c>
      <c r="I387" s="111"/>
      <c r="J387" s="111">
        <v>260</v>
      </c>
      <c r="K387" s="111"/>
      <c r="L387" s="111">
        <v>1</v>
      </c>
      <c r="M387" s="42" t="s">
        <v>56</v>
      </c>
      <c r="N387" s="41" t="s">
        <v>81</v>
      </c>
      <c r="O387" s="21">
        <v>0.29166666666666669</v>
      </c>
      <c r="P387" s="22">
        <v>0.40277777777777779</v>
      </c>
      <c r="Q387" s="22">
        <v>0.625</v>
      </c>
      <c r="R387" s="22">
        <v>0.52777777777777779</v>
      </c>
      <c r="S387" s="22">
        <v>0.54166666666666663</v>
      </c>
      <c r="T387" s="22">
        <v>0.59027777777777779</v>
      </c>
      <c r="U387" s="22">
        <v>0.59027777777777779</v>
      </c>
      <c r="V387" s="105">
        <v>1</v>
      </c>
    </row>
    <row r="388" spans="1:22" x14ac:dyDescent="0.3">
      <c r="A388" s="18" t="s">
        <v>1938</v>
      </c>
      <c r="B388" s="18">
        <v>46142</v>
      </c>
      <c r="C388" s="5" t="s">
        <v>1710</v>
      </c>
      <c r="D388" s="42" t="s">
        <v>56</v>
      </c>
      <c r="E388" s="41" t="s">
        <v>81</v>
      </c>
      <c r="F388" s="18" t="s">
        <v>1938</v>
      </c>
      <c r="G388" s="20" t="s">
        <v>49</v>
      </c>
      <c r="H388" s="42" t="s">
        <v>56</v>
      </c>
      <c r="I388" s="111"/>
      <c r="J388" s="111">
        <v>1250</v>
      </c>
      <c r="K388" s="111"/>
      <c r="L388" s="111">
        <v>2</v>
      </c>
      <c r="M388" s="42" t="s">
        <v>56</v>
      </c>
      <c r="N388" s="41" t="s">
        <v>81</v>
      </c>
      <c r="O388" s="21">
        <v>0.29166666666666669</v>
      </c>
      <c r="P388" s="22">
        <v>0.40277777777777779</v>
      </c>
      <c r="Q388" s="22">
        <v>0.625</v>
      </c>
      <c r="R388" s="22">
        <v>0.49305555555555558</v>
      </c>
      <c r="S388" s="22">
        <v>0.51388888888888884</v>
      </c>
      <c r="T388" s="22">
        <v>0.59027777777777779</v>
      </c>
      <c r="U388" s="22">
        <v>0.59027777777777779</v>
      </c>
      <c r="V388" s="105">
        <v>1</v>
      </c>
    </row>
    <row r="389" spans="1:22" x14ac:dyDescent="0.3">
      <c r="A389" s="18" t="s">
        <v>1938</v>
      </c>
      <c r="B389" s="18">
        <v>46142</v>
      </c>
      <c r="C389" s="5" t="s">
        <v>1710</v>
      </c>
      <c r="D389" s="42" t="s">
        <v>56</v>
      </c>
      <c r="E389" s="41" t="s">
        <v>81</v>
      </c>
      <c r="F389" s="18" t="s">
        <v>1938</v>
      </c>
      <c r="G389" s="5" t="s">
        <v>159</v>
      </c>
      <c r="H389" s="21" t="s">
        <v>7</v>
      </c>
      <c r="I389" s="111"/>
      <c r="J389" s="111">
        <v>150</v>
      </c>
      <c r="K389" s="111"/>
      <c r="L389" s="111">
        <v>1</v>
      </c>
      <c r="M389" s="42" t="s">
        <v>56</v>
      </c>
      <c r="N389" s="41" t="s">
        <v>81</v>
      </c>
      <c r="O389" s="21">
        <v>0.29166666666666669</v>
      </c>
      <c r="P389" s="22">
        <v>0.40277777777777779</v>
      </c>
      <c r="Q389" s="22">
        <v>0.625</v>
      </c>
      <c r="R389" s="22">
        <v>0.45833333333333331</v>
      </c>
      <c r="S389" s="22">
        <v>0.47916666666666669</v>
      </c>
      <c r="T389" s="22">
        <v>0.59027777777777779</v>
      </c>
      <c r="U389" s="22">
        <v>0.59027777777777779</v>
      </c>
      <c r="V389" s="105">
        <v>1</v>
      </c>
    </row>
    <row r="390" spans="1:22" x14ac:dyDescent="0.3">
      <c r="A390" s="18" t="s">
        <v>1939</v>
      </c>
      <c r="B390" s="18">
        <v>46142</v>
      </c>
      <c r="C390" s="5" t="s">
        <v>1710</v>
      </c>
      <c r="D390" s="42" t="s">
        <v>56</v>
      </c>
      <c r="E390" s="41" t="s">
        <v>81</v>
      </c>
      <c r="F390" s="18" t="s">
        <v>1939</v>
      </c>
      <c r="G390" s="20" t="s">
        <v>25</v>
      </c>
      <c r="H390" s="42" t="s">
        <v>56</v>
      </c>
      <c r="I390" s="111"/>
      <c r="J390" s="111"/>
      <c r="K390" s="111"/>
      <c r="L390" s="111">
        <v>1</v>
      </c>
      <c r="M390" s="42" t="s">
        <v>56</v>
      </c>
      <c r="N390" s="41" t="s">
        <v>81</v>
      </c>
      <c r="O390" s="21">
        <v>0.58333333333333337</v>
      </c>
      <c r="P390" s="22">
        <v>0.66666666666666663</v>
      </c>
      <c r="Q390" s="22">
        <v>0.83333333333333337</v>
      </c>
      <c r="R390" s="22">
        <v>0.75</v>
      </c>
      <c r="S390" s="5"/>
      <c r="T390" s="22">
        <v>0.91666666666666663</v>
      </c>
      <c r="U390" s="22">
        <v>0.91666666666666663</v>
      </c>
      <c r="V390" s="105">
        <v>1</v>
      </c>
    </row>
    <row r="391" spans="1:22" x14ac:dyDescent="0.3">
      <c r="A391" s="18" t="s">
        <v>1939</v>
      </c>
      <c r="B391" s="18">
        <v>46142</v>
      </c>
      <c r="C391" s="5" t="s">
        <v>1710</v>
      </c>
      <c r="D391" s="42" t="s">
        <v>56</v>
      </c>
      <c r="E391" s="41" t="s">
        <v>81</v>
      </c>
      <c r="F391" s="18" t="s">
        <v>1939</v>
      </c>
      <c r="G391" s="5" t="s">
        <v>13</v>
      </c>
      <c r="H391" s="42" t="s">
        <v>56</v>
      </c>
      <c r="I391" s="111"/>
      <c r="J391" s="111"/>
      <c r="K391" s="111"/>
      <c r="L391" s="111">
        <v>3</v>
      </c>
      <c r="M391" s="42" t="s">
        <v>56</v>
      </c>
      <c r="N391" s="41" t="s">
        <v>81</v>
      </c>
      <c r="O391" s="21">
        <v>0.58333333333333337</v>
      </c>
      <c r="P391" s="22">
        <v>0.66666666666666663</v>
      </c>
      <c r="Q391" s="22">
        <v>0.83333333333333337</v>
      </c>
      <c r="R391" s="22">
        <v>0.75347222222222221</v>
      </c>
      <c r="S391" s="5"/>
      <c r="T391" s="22">
        <v>0.91666666666666663</v>
      </c>
      <c r="U391" s="22">
        <v>0.91666666666666663</v>
      </c>
      <c r="V391" s="105">
        <v>1</v>
      </c>
    </row>
    <row r="392" spans="1:22" x14ac:dyDescent="0.3">
      <c r="A392" s="18" t="s">
        <v>1939</v>
      </c>
      <c r="B392" s="18">
        <v>46142</v>
      </c>
      <c r="C392" s="5" t="s">
        <v>1710</v>
      </c>
      <c r="D392" s="42" t="s">
        <v>56</v>
      </c>
      <c r="E392" s="41" t="s">
        <v>81</v>
      </c>
      <c r="F392" s="18" t="s">
        <v>1939</v>
      </c>
      <c r="G392" s="20" t="s">
        <v>17</v>
      </c>
      <c r="H392" s="42" t="s">
        <v>56</v>
      </c>
      <c r="I392" s="111"/>
      <c r="J392" s="111"/>
      <c r="K392" s="111"/>
      <c r="L392" s="111">
        <v>1</v>
      </c>
      <c r="M392" s="42" t="s">
        <v>56</v>
      </c>
      <c r="N392" s="41" t="s">
        <v>81</v>
      </c>
      <c r="O392" s="21">
        <v>0.58333333333333337</v>
      </c>
      <c r="P392" s="22">
        <v>0.66666666666666663</v>
      </c>
      <c r="Q392" s="22">
        <v>0.83333333333333337</v>
      </c>
      <c r="R392" s="22">
        <v>0.77083333333333337</v>
      </c>
      <c r="S392" s="5"/>
      <c r="T392" s="22">
        <v>0.91666666666666663</v>
      </c>
      <c r="U392" s="22">
        <v>0.91666666666666663</v>
      </c>
      <c r="V392" s="105">
        <v>1</v>
      </c>
    </row>
    <row r="393" spans="1:22" x14ac:dyDescent="0.3">
      <c r="A393" s="18" t="s">
        <v>1939</v>
      </c>
      <c r="B393" s="18">
        <v>46142</v>
      </c>
      <c r="C393" s="5" t="s">
        <v>1710</v>
      </c>
      <c r="D393" s="42" t="s">
        <v>56</v>
      </c>
      <c r="E393" s="41" t="s">
        <v>81</v>
      </c>
      <c r="F393" s="18" t="s">
        <v>1939</v>
      </c>
      <c r="G393" s="20" t="s">
        <v>161</v>
      </c>
      <c r="H393" s="42" t="s">
        <v>56</v>
      </c>
      <c r="I393" s="111"/>
      <c r="J393" s="111"/>
      <c r="K393" s="111"/>
      <c r="L393" s="111">
        <v>1</v>
      </c>
      <c r="M393" s="42" t="s">
        <v>56</v>
      </c>
      <c r="N393" s="41" t="s">
        <v>81</v>
      </c>
      <c r="O393" s="21">
        <v>0.58333333333333337</v>
      </c>
      <c r="P393" s="22">
        <v>0.66666666666666663</v>
      </c>
      <c r="Q393" s="22">
        <v>0.83333333333333337</v>
      </c>
      <c r="R393" s="22">
        <v>0.79166666666666663</v>
      </c>
      <c r="S393" s="5"/>
      <c r="T393" s="22">
        <v>0.91666666666666663</v>
      </c>
      <c r="U393" s="22">
        <v>0.91666666666666663</v>
      </c>
      <c r="V393" s="105">
        <v>1</v>
      </c>
    </row>
    <row r="394" spans="1:22" x14ac:dyDescent="0.3">
      <c r="A394" s="18" t="s">
        <v>1940</v>
      </c>
      <c r="B394" s="18">
        <v>46142</v>
      </c>
      <c r="C394" s="5" t="s">
        <v>1710</v>
      </c>
      <c r="D394" s="21" t="s">
        <v>7</v>
      </c>
      <c r="E394" s="41" t="s">
        <v>21</v>
      </c>
      <c r="F394" s="18" t="s">
        <v>1940</v>
      </c>
      <c r="G394" s="20" t="s">
        <v>75</v>
      </c>
      <c r="H394" s="21" t="s">
        <v>7</v>
      </c>
      <c r="I394" s="111"/>
      <c r="J394" s="111"/>
      <c r="K394" s="111"/>
      <c r="L394" s="111">
        <v>6</v>
      </c>
      <c r="M394" s="21" t="s">
        <v>7</v>
      </c>
      <c r="N394" s="41" t="s">
        <v>21</v>
      </c>
      <c r="O394" s="21">
        <v>0.29166666666666669</v>
      </c>
      <c r="P394" s="22">
        <v>0.79166666666666663</v>
      </c>
      <c r="Q394" s="22">
        <v>0.875</v>
      </c>
      <c r="R394" s="22">
        <v>0.85416666666666663</v>
      </c>
      <c r="S394" s="22">
        <v>0.87847222222222221</v>
      </c>
      <c r="T394" s="22">
        <v>0.90625</v>
      </c>
      <c r="U394" s="22">
        <v>0.90625</v>
      </c>
      <c r="V394" s="105">
        <v>1</v>
      </c>
    </row>
  </sheetData>
  <autoFilter ref="A1:V394" xr:uid="{BF60EFB8-50FE-4936-A65B-C27D2B323CF8}"/>
  <conditionalFormatting sqref="A1">
    <cfRule type="duplicateValues" dxfId="61" priority="30"/>
  </conditionalFormatting>
  <conditionalFormatting sqref="A2:A9">
    <cfRule type="duplicateValues" dxfId="60" priority="27"/>
  </conditionalFormatting>
  <conditionalFormatting sqref="A10:A18">
    <cfRule type="duplicateValues" dxfId="59" priority="26"/>
  </conditionalFormatting>
  <conditionalFormatting sqref="A19:A39">
    <cfRule type="duplicateValues" dxfId="58" priority="25"/>
  </conditionalFormatting>
  <conditionalFormatting sqref="A40:A43">
    <cfRule type="duplicateValues" dxfId="57" priority="24"/>
  </conditionalFormatting>
  <conditionalFormatting sqref="A44:A59">
    <cfRule type="duplicateValues" dxfId="56" priority="23"/>
  </conditionalFormatting>
  <conditionalFormatting sqref="A60:A96">
    <cfRule type="duplicateValues" dxfId="55" priority="22"/>
  </conditionalFormatting>
  <conditionalFormatting sqref="A97:A102">
    <cfRule type="duplicateValues" dxfId="54" priority="21"/>
  </conditionalFormatting>
  <conditionalFormatting sqref="A103:A106">
    <cfRule type="duplicateValues" dxfId="53" priority="20"/>
  </conditionalFormatting>
  <conditionalFormatting sqref="A107:A132">
    <cfRule type="duplicateValues" dxfId="52" priority="19"/>
  </conditionalFormatting>
  <conditionalFormatting sqref="A133:A141">
    <cfRule type="duplicateValues" dxfId="51" priority="18"/>
  </conditionalFormatting>
  <conditionalFormatting sqref="A142:A161">
    <cfRule type="duplicateValues" dxfId="50" priority="17"/>
  </conditionalFormatting>
  <conditionalFormatting sqref="A162:A169">
    <cfRule type="duplicateValues" dxfId="49" priority="16"/>
  </conditionalFormatting>
  <conditionalFormatting sqref="A170:A193">
    <cfRule type="duplicateValues" dxfId="48" priority="15"/>
  </conditionalFormatting>
  <conditionalFormatting sqref="A194:A196">
    <cfRule type="duplicateValues" dxfId="47" priority="13"/>
  </conditionalFormatting>
  <conditionalFormatting sqref="A197:A223">
    <cfRule type="duplicateValues" dxfId="46" priority="12"/>
  </conditionalFormatting>
  <conditionalFormatting sqref="A224:A226">
    <cfRule type="duplicateValues" dxfId="45" priority="10"/>
  </conditionalFormatting>
  <conditionalFormatting sqref="A227:A235">
    <cfRule type="duplicateValues" dxfId="44" priority="11"/>
  </conditionalFormatting>
  <conditionalFormatting sqref="A236:A258">
    <cfRule type="duplicateValues" dxfId="43" priority="9"/>
  </conditionalFormatting>
  <conditionalFormatting sqref="A259:A272">
    <cfRule type="duplicateValues" dxfId="42" priority="8"/>
  </conditionalFormatting>
  <conditionalFormatting sqref="A273:A290">
    <cfRule type="duplicateValues" dxfId="41" priority="7"/>
  </conditionalFormatting>
  <conditionalFormatting sqref="A291:A293">
    <cfRule type="duplicateValues" dxfId="40" priority="6"/>
  </conditionalFormatting>
  <conditionalFormatting sqref="A294:A309">
    <cfRule type="duplicateValues" dxfId="39" priority="5"/>
  </conditionalFormatting>
  <conditionalFormatting sqref="A310:A324">
    <cfRule type="duplicateValues" dxfId="38" priority="4"/>
  </conditionalFormatting>
  <conditionalFormatting sqref="A325:A340">
    <cfRule type="duplicateValues" dxfId="37" priority="3"/>
  </conditionalFormatting>
  <conditionalFormatting sqref="A341:A362">
    <cfRule type="duplicateValues" dxfId="36" priority="2"/>
  </conditionalFormatting>
  <conditionalFormatting sqref="A363:A394">
    <cfRule type="duplicateValues" dxfId="35" priority="1"/>
  </conditionalFormatting>
  <conditionalFormatting sqref="F1">
    <cfRule type="duplicateValues" dxfId="34" priority="29"/>
  </conditionalFormatting>
  <conditionalFormatting sqref="F2:F226">
    <cfRule type="duplicateValues" dxfId="33" priority="28"/>
  </conditionalFormatting>
  <conditionalFormatting sqref="F227:F394">
    <cfRule type="duplicateValues" dxfId="32" priority="1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9B35-F9DC-4E0B-BBA6-71744F6F7826}">
  <dimension ref="A3:C10"/>
  <sheetViews>
    <sheetView workbookViewId="0">
      <selection activeCell="A3" sqref="A3"/>
    </sheetView>
  </sheetViews>
  <sheetFormatPr baseColWidth="10" defaultRowHeight="14.4" x14ac:dyDescent="0.3"/>
  <cols>
    <col min="1" max="1" width="19.5546875" bestFit="1" customWidth="1"/>
    <col min="2" max="2" width="19.6640625" bestFit="1" customWidth="1"/>
    <col min="3" max="3" width="26.44140625" bestFit="1" customWidth="1"/>
  </cols>
  <sheetData>
    <row r="3" spans="1:3" x14ac:dyDescent="0.3">
      <c r="A3" s="196" t="s">
        <v>255</v>
      </c>
      <c r="B3" t="s">
        <v>257</v>
      </c>
      <c r="C3" t="s">
        <v>1676</v>
      </c>
    </row>
    <row r="4" spans="1:3" x14ac:dyDescent="0.3">
      <c r="A4" s="444" t="s">
        <v>81</v>
      </c>
      <c r="B4">
        <v>67</v>
      </c>
      <c r="C4">
        <v>310</v>
      </c>
    </row>
    <row r="5" spans="1:3" x14ac:dyDescent="0.3">
      <c r="A5" s="444" t="s">
        <v>115</v>
      </c>
      <c r="B5">
        <v>65</v>
      </c>
      <c r="C5">
        <v>405</v>
      </c>
    </row>
    <row r="6" spans="1:3" x14ac:dyDescent="0.3">
      <c r="A6" s="444" t="s">
        <v>165</v>
      </c>
      <c r="B6">
        <v>54</v>
      </c>
      <c r="C6">
        <v>300</v>
      </c>
    </row>
    <row r="7" spans="1:3" x14ac:dyDescent="0.3">
      <c r="A7" s="444" t="s">
        <v>179</v>
      </c>
      <c r="B7">
        <v>52</v>
      </c>
      <c r="C7">
        <v>260</v>
      </c>
    </row>
    <row r="8" spans="1:3" x14ac:dyDescent="0.3">
      <c r="A8" s="444" t="s">
        <v>42</v>
      </c>
      <c r="B8">
        <v>50</v>
      </c>
      <c r="C8">
        <v>315</v>
      </c>
    </row>
    <row r="9" spans="1:3" x14ac:dyDescent="0.3">
      <c r="A9" s="444" t="s">
        <v>37</v>
      </c>
      <c r="B9">
        <v>61</v>
      </c>
      <c r="C9">
        <v>360</v>
      </c>
    </row>
    <row r="10" spans="1:3" x14ac:dyDescent="0.3">
      <c r="A10" s="444" t="s">
        <v>256</v>
      </c>
      <c r="B10">
        <v>349</v>
      </c>
      <c r="C10">
        <v>1950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8728-85F9-4E4D-B8FB-DDD71E3A66A3}">
  <sheetPr filterMode="1"/>
  <dimension ref="A1:K386"/>
  <sheetViews>
    <sheetView workbookViewId="0">
      <selection activeCell="F16" sqref="F16"/>
    </sheetView>
  </sheetViews>
  <sheetFormatPr baseColWidth="10" defaultRowHeight="14.4" x14ac:dyDescent="0.3"/>
  <cols>
    <col min="5" max="5" width="17.33203125" bestFit="1" customWidth="1"/>
    <col min="6" max="6" width="34.6640625" bestFit="1" customWidth="1"/>
  </cols>
  <sheetData>
    <row r="1" spans="1:11" ht="18" x14ac:dyDescent="0.3">
      <c r="A1" s="113" t="s">
        <v>1</v>
      </c>
      <c r="B1" s="114" t="s">
        <v>143</v>
      </c>
      <c r="C1" s="86" t="s">
        <v>3</v>
      </c>
      <c r="D1" s="86" t="s">
        <v>4</v>
      </c>
      <c r="E1" s="113" t="s">
        <v>119</v>
      </c>
      <c r="F1" s="86" t="s">
        <v>2</v>
      </c>
      <c r="G1" s="86" t="s">
        <v>3</v>
      </c>
      <c r="H1" s="86" t="s">
        <v>145</v>
      </c>
      <c r="I1" s="86" t="s">
        <v>144</v>
      </c>
      <c r="J1" s="86" t="s">
        <v>146</v>
      </c>
      <c r="K1" s="86" t="s">
        <v>147</v>
      </c>
    </row>
    <row r="2" spans="1:11" x14ac:dyDescent="0.3">
      <c r="A2" s="18">
        <v>46082</v>
      </c>
      <c r="B2" s="5" t="s">
        <v>1245</v>
      </c>
      <c r="C2" s="5" t="s">
        <v>20</v>
      </c>
      <c r="D2" s="5" t="s">
        <v>179</v>
      </c>
      <c r="E2" s="18" t="s">
        <v>1244</v>
      </c>
      <c r="F2" s="5" t="s">
        <v>601</v>
      </c>
      <c r="G2" s="5" t="s">
        <v>20</v>
      </c>
      <c r="H2" s="522">
        <v>24950</v>
      </c>
      <c r="I2" s="111">
        <v>10080</v>
      </c>
      <c r="J2" s="111">
        <v>27</v>
      </c>
      <c r="K2" s="111">
        <v>10</v>
      </c>
    </row>
    <row r="3" spans="1:11" x14ac:dyDescent="0.3">
      <c r="A3" s="18">
        <v>46082</v>
      </c>
      <c r="B3" s="225" t="s">
        <v>1245</v>
      </c>
      <c r="C3" s="225" t="s">
        <v>28</v>
      </c>
      <c r="D3" s="225" t="s">
        <v>42</v>
      </c>
      <c r="E3" s="503" t="s">
        <v>1246</v>
      </c>
      <c r="F3" s="225" t="s">
        <v>1023</v>
      </c>
      <c r="G3" s="225" t="s">
        <v>28</v>
      </c>
      <c r="H3" s="111">
        <v>9200</v>
      </c>
      <c r="I3" s="111">
        <v>5000</v>
      </c>
      <c r="J3" s="111">
        <v>14</v>
      </c>
      <c r="K3" s="111">
        <v>10</v>
      </c>
    </row>
    <row r="4" spans="1:11" x14ac:dyDescent="0.3">
      <c r="A4" s="18">
        <v>46083</v>
      </c>
      <c r="B4" s="5" t="s">
        <v>1245</v>
      </c>
      <c r="C4" s="433" t="s">
        <v>20</v>
      </c>
      <c r="D4" s="434" t="s">
        <v>179</v>
      </c>
      <c r="E4" s="18" t="s">
        <v>1248</v>
      </c>
      <c r="F4" s="433" t="s">
        <v>16</v>
      </c>
      <c r="G4" s="433" t="s">
        <v>20</v>
      </c>
      <c r="H4" s="522">
        <v>24950</v>
      </c>
      <c r="I4" s="111">
        <v>23120</v>
      </c>
      <c r="J4" s="111">
        <v>27</v>
      </c>
      <c r="K4" s="111">
        <v>24</v>
      </c>
    </row>
    <row r="5" spans="1:11" ht="15" thickBot="1" x14ac:dyDescent="0.35">
      <c r="A5" s="18">
        <v>46083</v>
      </c>
      <c r="B5" s="386" t="s">
        <v>1245</v>
      </c>
      <c r="C5" s="435" t="s">
        <v>7</v>
      </c>
      <c r="D5" s="436" t="s">
        <v>165</v>
      </c>
      <c r="E5" s="92" t="s">
        <v>1249</v>
      </c>
      <c r="F5" s="492" t="s">
        <v>35</v>
      </c>
      <c r="G5" s="435" t="s">
        <v>7</v>
      </c>
      <c r="H5" s="111">
        <v>10200</v>
      </c>
      <c r="I5" s="111">
        <v>5200</v>
      </c>
      <c r="J5" s="111">
        <v>14</v>
      </c>
      <c r="K5" s="111">
        <v>4</v>
      </c>
    </row>
    <row r="6" spans="1:11" x14ac:dyDescent="0.3">
      <c r="A6" s="125">
        <v>46083</v>
      </c>
      <c r="B6" s="126" t="s">
        <v>1245</v>
      </c>
      <c r="C6" s="479" t="s">
        <v>104</v>
      </c>
      <c r="D6" s="480" t="s">
        <v>24</v>
      </c>
      <c r="E6" s="125" t="s">
        <v>1250</v>
      </c>
      <c r="F6" s="479" t="s">
        <v>9</v>
      </c>
      <c r="G6" s="479" t="s">
        <v>104</v>
      </c>
      <c r="H6" s="242">
        <v>10230</v>
      </c>
      <c r="I6" s="242">
        <v>4500</v>
      </c>
      <c r="J6" s="242">
        <v>14</v>
      </c>
      <c r="K6" s="242">
        <v>5</v>
      </c>
    </row>
    <row r="7" spans="1:11" x14ac:dyDescent="0.3">
      <c r="A7" s="18">
        <v>46083</v>
      </c>
      <c r="B7" s="5" t="s">
        <v>1245</v>
      </c>
      <c r="C7" s="433" t="s">
        <v>56</v>
      </c>
      <c r="D7" s="434" t="s">
        <v>81</v>
      </c>
      <c r="E7" s="18" t="s">
        <v>1251</v>
      </c>
      <c r="F7" s="433" t="s">
        <v>17</v>
      </c>
      <c r="G7" s="433" t="s">
        <v>56</v>
      </c>
      <c r="H7" s="111">
        <v>8500</v>
      </c>
      <c r="I7" s="111">
        <v>6500</v>
      </c>
      <c r="J7" s="111">
        <v>14</v>
      </c>
      <c r="K7" s="111">
        <v>11</v>
      </c>
    </row>
    <row r="8" spans="1:11" ht="15" hidden="1" thickBot="1" x14ac:dyDescent="0.35">
      <c r="A8" s="92">
        <v>46083</v>
      </c>
      <c r="B8" s="386" t="s">
        <v>1245</v>
      </c>
      <c r="C8" s="435" t="s">
        <v>446</v>
      </c>
      <c r="D8" s="436" t="s">
        <v>446</v>
      </c>
      <c r="E8" s="92" t="s">
        <v>1252</v>
      </c>
      <c r="F8" s="5" t="s">
        <v>601</v>
      </c>
      <c r="G8" s="435" t="s">
        <v>446</v>
      </c>
      <c r="H8" s="484"/>
      <c r="I8" s="484"/>
      <c r="J8" s="484"/>
      <c r="K8" s="484"/>
    </row>
    <row r="9" spans="1:11" hidden="1" x14ac:dyDescent="0.3">
      <c r="A9" s="125">
        <v>46083</v>
      </c>
      <c r="B9" s="126" t="s">
        <v>1245</v>
      </c>
      <c r="C9" s="479" t="s">
        <v>446</v>
      </c>
      <c r="D9" s="480" t="s">
        <v>446</v>
      </c>
      <c r="E9" s="125" t="s">
        <v>1252</v>
      </c>
      <c r="F9" s="479" t="s">
        <v>18</v>
      </c>
      <c r="G9" s="479" t="s">
        <v>446</v>
      </c>
      <c r="H9" s="242"/>
      <c r="I9" s="242"/>
      <c r="J9" s="242"/>
      <c r="K9" s="242">
        <v>27</v>
      </c>
    </row>
    <row r="10" spans="1:11" x14ac:dyDescent="0.3">
      <c r="A10" s="18">
        <v>46083</v>
      </c>
      <c r="B10" s="5" t="s">
        <v>1245</v>
      </c>
      <c r="C10" s="433" t="s">
        <v>56</v>
      </c>
      <c r="D10" s="434" t="s">
        <v>81</v>
      </c>
      <c r="E10" s="18" t="s">
        <v>1253</v>
      </c>
      <c r="F10" s="433" t="s">
        <v>25</v>
      </c>
      <c r="G10" s="433" t="s">
        <v>56</v>
      </c>
      <c r="H10" s="111">
        <v>8500</v>
      </c>
      <c r="I10" s="111">
        <v>1200</v>
      </c>
      <c r="J10" s="111">
        <v>14</v>
      </c>
      <c r="K10" s="111">
        <v>6</v>
      </c>
    </row>
    <row r="11" spans="1:11" ht="15" thickBot="1" x14ac:dyDescent="0.35">
      <c r="A11" s="92">
        <v>46083</v>
      </c>
      <c r="B11" s="386" t="s">
        <v>1245</v>
      </c>
      <c r="C11" s="435" t="s">
        <v>28</v>
      </c>
      <c r="D11" s="436" t="s">
        <v>165</v>
      </c>
      <c r="E11" s="92" t="s">
        <v>1253</v>
      </c>
      <c r="F11" s="27" t="s">
        <v>13</v>
      </c>
      <c r="G11" s="435" t="s">
        <v>28</v>
      </c>
      <c r="H11" s="484">
        <v>9200</v>
      </c>
      <c r="I11" s="484">
        <v>6069</v>
      </c>
      <c r="J11" s="484">
        <v>14</v>
      </c>
      <c r="K11" s="484">
        <v>9</v>
      </c>
    </row>
    <row r="12" spans="1:11" ht="15" thickBot="1" x14ac:dyDescent="0.35">
      <c r="A12" s="18">
        <v>46083</v>
      </c>
      <c r="B12" s="5" t="s">
        <v>1245</v>
      </c>
      <c r="C12" s="435" t="s">
        <v>14</v>
      </c>
      <c r="D12" s="435" t="s">
        <v>115</v>
      </c>
      <c r="E12" s="18" t="s">
        <v>1254</v>
      </c>
      <c r="F12" s="5" t="s">
        <v>67</v>
      </c>
      <c r="G12" s="435" t="s">
        <v>14</v>
      </c>
      <c r="H12" s="111">
        <v>8500</v>
      </c>
      <c r="I12" s="111">
        <v>1200</v>
      </c>
      <c r="J12" s="111">
        <v>14</v>
      </c>
      <c r="K12" s="111">
        <v>3</v>
      </c>
    </row>
    <row r="13" spans="1:11" x14ac:dyDescent="0.3">
      <c r="A13" s="18">
        <v>46083</v>
      </c>
      <c r="B13" s="126" t="s">
        <v>1245</v>
      </c>
      <c r="C13" s="479" t="s">
        <v>28</v>
      </c>
      <c r="D13" s="480" t="s">
        <v>165</v>
      </c>
      <c r="E13" s="125" t="s">
        <v>1255</v>
      </c>
      <c r="F13" s="492" t="s">
        <v>22</v>
      </c>
      <c r="G13" s="479" t="s">
        <v>28</v>
      </c>
      <c r="H13" s="242">
        <v>9200</v>
      </c>
      <c r="I13" s="242">
        <v>11750</v>
      </c>
      <c r="J13" s="242">
        <v>14</v>
      </c>
      <c r="K13" s="242">
        <v>14</v>
      </c>
    </row>
    <row r="14" spans="1:11" x14ac:dyDescent="0.3">
      <c r="A14" s="125">
        <v>46083</v>
      </c>
      <c r="B14" s="5" t="s">
        <v>1245</v>
      </c>
      <c r="C14" s="433" t="s">
        <v>46</v>
      </c>
      <c r="D14" s="434" t="s">
        <v>165</v>
      </c>
      <c r="E14" s="18" t="s">
        <v>1256</v>
      </c>
      <c r="F14" s="27" t="s">
        <v>6</v>
      </c>
      <c r="G14" s="433" t="s">
        <v>46</v>
      </c>
      <c r="H14" s="111">
        <v>927</v>
      </c>
      <c r="I14" s="111">
        <v>123</v>
      </c>
      <c r="J14" s="111">
        <v>3</v>
      </c>
      <c r="K14" s="111">
        <v>1</v>
      </c>
    </row>
    <row r="15" spans="1:11" x14ac:dyDescent="0.3">
      <c r="A15" s="18">
        <v>46083</v>
      </c>
      <c r="B15" s="5" t="s">
        <v>1245</v>
      </c>
      <c r="C15" s="433" t="s">
        <v>46</v>
      </c>
      <c r="D15" s="434" t="s">
        <v>165</v>
      </c>
      <c r="E15" s="18" t="s">
        <v>1256</v>
      </c>
      <c r="F15" s="27" t="s">
        <v>30</v>
      </c>
      <c r="G15" s="433" t="s">
        <v>46</v>
      </c>
      <c r="H15" s="111">
        <v>927</v>
      </c>
      <c r="I15" s="111">
        <v>230</v>
      </c>
      <c r="J15" s="111">
        <v>3</v>
      </c>
      <c r="K15" s="111">
        <v>2</v>
      </c>
    </row>
    <row r="16" spans="1:11" x14ac:dyDescent="0.3">
      <c r="A16" s="18">
        <v>46083</v>
      </c>
      <c r="B16" s="126" t="s">
        <v>1245</v>
      </c>
      <c r="C16" s="525" t="s">
        <v>46</v>
      </c>
      <c r="D16" s="526" t="s">
        <v>165</v>
      </c>
      <c r="E16" s="125" t="s">
        <v>1256</v>
      </c>
      <c r="F16" s="525" t="s">
        <v>9</v>
      </c>
      <c r="G16" s="525" t="s">
        <v>46</v>
      </c>
      <c r="H16" s="111">
        <v>927</v>
      </c>
      <c r="I16" s="111">
        <v>230</v>
      </c>
      <c r="J16" s="111">
        <v>3</v>
      </c>
      <c r="K16" s="111">
        <v>2</v>
      </c>
    </row>
    <row r="17" spans="1:11" x14ac:dyDescent="0.3">
      <c r="A17" s="92">
        <v>46084</v>
      </c>
      <c r="B17" s="5" t="s">
        <v>1245</v>
      </c>
      <c r="C17" s="433" t="s">
        <v>20</v>
      </c>
      <c r="D17" s="434" t="s">
        <v>179</v>
      </c>
      <c r="E17" s="18" t="s">
        <v>1259</v>
      </c>
      <c r="F17" s="27" t="s">
        <v>6</v>
      </c>
      <c r="G17" s="433" t="s">
        <v>20</v>
      </c>
      <c r="H17" s="523">
        <v>24950</v>
      </c>
      <c r="I17" s="484">
        <v>8500</v>
      </c>
      <c r="J17" s="484">
        <v>27</v>
      </c>
      <c r="K17" s="484">
        <v>9</v>
      </c>
    </row>
    <row r="18" spans="1:11" x14ac:dyDescent="0.3">
      <c r="A18" s="125">
        <v>46084</v>
      </c>
      <c r="B18" s="5" t="s">
        <v>1245</v>
      </c>
      <c r="C18" s="433" t="s">
        <v>20</v>
      </c>
      <c r="D18" s="434" t="s">
        <v>179</v>
      </c>
      <c r="E18" s="18" t="s">
        <v>1259</v>
      </c>
      <c r="F18" s="8" t="s">
        <v>9</v>
      </c>
      <c r="G18" s="433" t="s">
        <v>20</v>
      </c>
      <c r="H18" s="524">
        <v>24950</v>
      </c>
      <c r="I18" s="242">
        <v>13200</v>
      </c>
      <c r="J18" s="242">
        <v>27</v>
      </c>
      <c r="K18" s="242">
        <v>15</v>
      </c>
    </row>
    <row r="19" spans="1:11" x14ac:dyDescent="0.3">
      <c r="A19" s="18">
        <v>46084</v>
      </c>
      <c r="B19" s="386" t="s">
        <v>1245</v>
      </c>
      <c r="C19" s="485" t="s">
        <v>56</v>
      </c>
      <c r="D19" s="517" t="s">
        <v>81</v>
      </c>
      <c r="E19" s="92" t="s">
        <v>1260</v>
      </c>
      <c r="F19" s="492" t="s">
        <v>169</v>
      </c>
      <c r="G19" s="485" t="s">
        <v>56</v>
      </c>
      <c r="H19" s="111">
        <v>8500</v>
      </c>
      <c r="I19" s="111">
        <v>1580</v>
      </c>
      <c r="J19" s="111">
        <v>14</v>
      </c>
      <c r="K19" s="111">
        <v>5</v>
      </c>
    </row>
    <row r="20" spans="1:11" ht="15" thickBot="1" x14ac:dyDescent="0.35">
      <c r="A20" s="92">
        <v>46084</v>
      </c>
      <c r="B20" s="386" t="s">
        <v>1245</v>
      </c>
      <c r="C20" s="200" t="s">
        <v>14</v>
      </c>
      <c r="D20" s="435" t="s">
        <v>15</v>
      </c>
      <c r="E20" s="92" t="s">
        <v>1261</v>
      </c>
      <c r="F20" s="5" t="s">
        <v>67</v>
      </c>
      <c r="G20" s="200" t="s">
        <v>14</v>
      </c>
      <c r="H20" s="484">
        <v>8500</v>
      </c>
      <c r="I20" s="484">
        <v>11900</v>
      </c>
      <c r="J20" s="484">
        <v>14</v>
      </c>
      <c r="K20" s="484">
        <v>10</v>
      </c>
    </row>
    <row r="21" spans="1:11" ht="15" hidden="1" thickBot="1" x14ac:dyDescent="0.35">
      <c r="A21" s="18">
        <v>46084</v>
      </c>
      <c r="B21" s="5" t="s">
        <v>1245</v>
      </c>
      <c r="C21" s="435" t="s">
        <v>451</v>
      </c>
      <c r="D21" s="435" t="s">
        <v>451</v>
      </c>
      <c r="E21" s="18" t="s">
        <v>1262</v>
      </c>
      <c r="F21" s="5" t="s">
        <v>107</v>
      </c>
      <c r="G21" s="435" t="s">
        <v>451</v>
      </c>
      <c r="H21" s="111"/>
      <c r="I21" s="111"/>
      <c r="J21" s="111"/>
      <c r="K21" s="111">
        <v>11</v>
      </c>
    </row>
    <row r="22" spans="1:11" ht="15" hidden="1" thickBot="1" x14ac:dyDescent="0.35">
      <c r="A22" s="18">
        <v>46084</v>
      </c>
      <c r="B22" s="5" t="s">
        <v>1245</v>
      </c>
      <c r="C22" s="435" t="s">
        <v>451</v>
      </c>
      <c r="D22" s="435" t="s">
        <v>451</v>
      </c>
      <c r="E22" s="18" t="s">
        <v>1262</v>
      </c>
      <c r="F22" s="5" t="s">
        <v>80</v>
      </c>
      <c r="G22" s="435" t="s">
        <v>451</v>
      </c>
      <c r="H22" s="111"/>
      <c r="I22" s="111"/>
      <c r="J22" s="111"/>
      <c r="K22" s="111">
        <v>14</v>
      </c>
    </row>
    <row r="23" spans="1:11" ht="15" thickBot="1" x14ac:dyDescent="0.35">
      <c r="A23" s="18">
        <v>46084</v>
      </c>
      <c r="B23" s="5" t="s">
        <v>1245</v>
      </c>
      <c r="C23" s="200" t="s">
        <v>14</v>
      </c>
      <c r="D23" s="435" t="s">
        <v>15</v>
      </c>
      <c r="E23" s="18" t="s">
        <v>1263</v>
      </c>
      <c r="F23" s="27" t="s">
        <v>22</v>
      </c>
      <c r="G23" s="200" t="s">
        <v>14</v>
      </c>
      <c r="H23" s="111">
        <v>8500</v>
      </c>
      <c r="I23" s="111">
        <v>8522</v>
      </c>
      <c r="J23" s="111">
        <v>14</v>
      </c>
      <c r="K23" s="111">
        <v>11</v>
      </c>
    </row>
    <row r="24" spans="1:11" ht="15" thickBot="1" x14ac:dyDescent="0.35">
      <c r="A24" s="18">
        <v>46084</v>
      </c>
      <c r="B24" s="5" t="s">
        <v>1245</v>
      </c>
      <c r="C24" s="435" t="s">
        <v>28</v>
      </c>
      <c r="D24" s="200" t="s">
        <v>8</v>
      </c>
      <c r="E24" s="18" t="s">
        <v>1264</v>
      </c>
      <c r="F24" s="27" t="s">
        <v>35</v>
      </c>
      <c r="G24" s="435" t="s">
        <v>28</v>
      </c>
      <c r="H24" s="111">
        <v>9200</v>
      </c>
      <c r="I24" s="111">
        <v>8792</v>
      </c>
      <c r="J24" s="111">
        <v>14</v>
      </c>
      <c r="K24" s="111">
        <v>13</v>
      </c>
    </row>
    <row r="25" spans="1:11" ht="15" thickBot="1" x14ac:dyDescent="0.35">
      <c r="A25" s="18">
        <v>46084</v>
      </c>
      <c r="B25" s="5" t="s">
        <v>1245</v>
      </c>
      <c r="C25" s="435" t="s">
        <v>28</v>
      </c>
      <c r="D25" s="436" t="s">
        <v>8</v>
      </c>
      <c r="E25" s="18" t="s">
        <v>1265</v>
      </c>
      <c r="F25" s="200" t="s">
        <v>36</v>
      </c>
      <c r="G25" s="435" t="s">
        <v>28</v>
      </c>
      <c r="H25" s="111">
        <v>9200</v>
      </c>
      <c r="I25" s="111">
        <v>10743</v>
      </c>
      <c r="J25" s="111">
        <v>14</v>
      </c>
      <c r="K25" s="111">
        <v>18</v>
      </c>
    </row>
    <row r="26" spans="1:11" x14ac:dyDescent="0.3">
      <c r="A26" s="125">
        <v>46084</v>
      </c>
      <c r="B26" s="126" t="s">
        <v>1245</v>
      </c>
      <c r="C26" s="479" t="s">
        <v>7</v>
      </c>
      <c r="D26" s="480" t="s">
        <v>1257</v>
      </c>
      <c r="E26" s="125" t="s">
        <v>1266</v>
      </c>
      <c r="F26" s="208" t="s">
        <v>16</v>
      </c>
      <c r="G26" s="479" t="s">
        <v>7</v>
      </c>
      <c r="H26" s="242">
        <v>10200</v>
      </c>
      <c r="I26" s="242">
        <v>4500</v>
      </c>
      <c r="J26" s="242">
        <v>14</v>
      </c>
      <c r="K26" s="242">
        <v>14</v>
      </c>
    </row>
    <row r="27" spans="1:11" x14ac:dyDescent="0.3">
      <c r="A27" s="18">
        <v>46084</v>
      </c>
      <c r="B27" s="5" t="s">
        <v>1245</v>
      </c>
      <c r="C27" s="2" t="s">
        <v>56</v>
      </c>
      <c r="D27" s="434" t="s">
        <v>81</v>
      </c>
      <c r="E27" s="18" t="s">
        <v>1267</v>
      </c>
      <c r="F27" s="109" t="s">
        <v>43</v>
      </c>
      <c r="G27" s="2" t="s">
        <v>56</v>
      </c>
      <c r="H27" s="111">
        <v>8500</v>
      </c>
      <c r="I27" s="111">
        <v>4600</v>
      </c>
      <c r="J27" s="111">
        <v>14</v>
      </c>
      <c r="K27" s="111">
        <v>8</v>
      </c>
    </row>
    <row r="28" spans="1:11" x14ac:dyDescent="0.3">
      <c r="A28" s="18">
        <v>46084</v>
      </c>
      <c r="B28" s="5" t="s">
        <v>1245</v>
      </c>
      <c r="C28" s="2" t="s">
        <v>56</v>
      </c>
      <c r="D28" s="434" t="s">
        <v>81</v>
      </c>
      <c r="E28" s="18" t="s">
        <v>1267</v>
      </c>
      <c r="F28" s="2" t="s">
        <v>76</v>
      </c>
      <c r="G28" s="2" t="s">
        <v>56</v>
      </c>
      <c r="H28" s="111">
        <v>8500</v>
      </c>
      <c r="I28" s="111">
        <v>2630</v>
      </c>
      <c r="J28" s="111">
        <v>14</v>
      </c>
      <c r="K28" s="111">
        <v>6</v>
      </c>
    </row>
    <row r="29" spans="1:11" ht="15" hidden="1" thickBot="1" x14ac:dyDescent="0.35">
      <c r="A29" s="92">
        <v>46084</v>
      </c>
      <c r="B29" s="386" t="s">
        <v>1245</v>
      </c>
      <c r="C29" s="200" t="s">
        <v>451</v>
      </c>
      <c r="D29" s="435" t="s">
        <v>451</v>
      </c>
      <c r="E29" s="92" t="s">
        <v>1268</v>
      </c>
      <c r="F29" s="5" t="s">
        <v>601</v>
      </c>
      <c r="G29" s="200" t="s">
        <v>451</v>
      </c>
      <c r="H29" s="484"/>
      <c r="I29" s="484"/>
      <c r="J29" s="484"/>
      <c r="K29" s="484">
        <v>18</v>
      </c>
    </row>
    <row r="30" spans="1:11" ht="15" hidden="1" thickBot="1" x14ac:dyDescent="0.35">
      <c r="A30" s="18">
        <v>46084</v>
      </c>
      <c r="B30" s="5" t="s">
        <v>1245</v>
      </c>
      <c r="C30" s="435" t="s">
        <v>451</v>
      </c>
      <c r="D30" s="200" t="s">
        <v>451</v>
      </c>
      <c r="E30" s="18" t="s">
        <v>1268</v>
      </c>
      <c r="F30" s="200" t="s">
        <v>11</v>
      </c>
      <c r="G30" s="435" t="s">
        <v>451</v>
      </c>
      <c r="H30" s="111"/>
      <c r="I30" s="111"/>
      <c r="J30" s="111"/>
      <c r="K30" s="111">
        <v>14</v>
      </c>
    </row>
    <row r="31" spans="1:11" ht="15" hidden="1" thickBot="1" x14ac:dyDescent="0.35">
      <c r="A31" s="18">
        <v>46084</v>
      </c>
      <c r="B31" s="5" t="s">
        <v>1245</v>
      </c>
      <c r="C31" s="435" t="s">
        <v>451</v>
      </c>
      <c r="D31" s="200" t="s">
        <v>451</v>
      </c>
      <c r="E31" s="18" t="s">
        <v>1268</v>
      </c>
      <c r="F31" s="200" t="s">
        <v>164</v>
      </c>
      <c r="G31" s="435" t="s">
        <v>451</v>
      </c>
      <c r="H31" s="111"/>
      <c r="I31" s="111"/>
      <c r="J31" s="111"/>
      <c r="K31" s="111">
        <v>1</v>
      </c>
    </row>
    <row r="32" spans="1:11" x14ac:dyDescent="0.3">
      <c r="A32" s="18">
        <v>46084</v>
      </c>
      <c r="B32" s="5" t="s">
        <v>1245</v>
      </c>
      <c r="C32" s="5" t="s">
        <v>28</v>
      </c>
      <c r="D32" s="5" t="s">
        <v>42</v>
      </c>
      <c r="E32" s="18" t="s">
        <v>1269</v>
      </c>
      <c r="F32" s="5" t="s">
        <v>9</v>
      </c>
      <c r="G32" s="5" t="s">
        <v>28</v>
      </c>
      <c r="H32" s="111">
        <v>9200</v>
      </c>
      <c r="I32" s="111">
        <v>200</v>
      </c>
      <c r="J32" s="111">
        <v>14</v>
      </c>
      <c r="K32" s="111">
        <v>1</v>
      </c>
    </row>
    <row r="33" spans="1:11" x14ac:dyDescent="0.3">
      <c r="A33" s="18">
        <v>46084</v>
      </c>
      <c r="B33" s="5" t="s">
        <v>1245</v>
      </c>
      <c r="C33" s="5" t="s">
        <v>28</v>
      </c>
      <c r="D33" s="5" t="s">
        <v>42</v>
      </c>
      <c r="E33" s="18" t="s">
        <v>1269</v>
      </c>
      <c r="F33" s="27" t="s">
        <v>30</v>
      </c>
      <c r="G33" s="5" t="s">
        <v>28</v>
      </c>
      <c r="H33" s="111">
        <v>9200</v>
      </c>
      <c r="I33" s="111">
        <v>200</v>
      </c>
      <c r="J33" s="111">
        <v>14</v>
      </c>
      <c r="K33" s="111">
        <v>1</v>
      </c>
    </row>
    <row r="34" spans="1:11" x14ac:dyDescent="0.3">
      <c r="A34" s="125">
        <v>46084</v>
      </c>
      <c r="B34" s="126" t="s">
        <v>1245</v>
      </c>
      <c r="C34" s="126" t="s">
        <v>28</v>
      </c>
      <c r="D34" s="126" t="s">
        <v>42</v>
      </c>
      <c r="E34" s="125" t="s">
        <v>1269</v>
      </c>
      <c r="F34" s="27" t="s">
        <v>6</v>
      </c>
      <c r="G34" s="126" t="s">
        <v>28</v>
      </c>
      <c r="H34" s="242">
        <v>9200</v>
      </c>
      <c r="I34" s="242">
        <v>200</v>
      </c>
      <c r="J34" s="242">
        <v>14</v>
      </c>
      <c r="K34" s="242">
        <v>1</v>
      </c>
    </row>
    <row r="35" spans="1:11" x14ac:dyDescent="0.3">
      <c r="A35" s="18">
        <v>46084</v>
      </c>
      <c r="B35" s="5" t="s">
        <v>1245</v>
      </c>
      <c r="C35" s="5" t="s">
        <v>46</v>
      </c>
      <c r="D35" s="5" t="s">
        <v>37</v>
      </c>
      <c r="E35" s="18" t="s">
        <v>1270</v>
      </c>
      <c r="F35" s="27" t="s">
        <v>30</v>
      </c>
      <c r="G35" s="5" t="s">
        <v>46</v>
      </c>
      <c r="H35" s="111">
        <v>927</v>
      </c>
      <c r="I35" s="111">
        <v>200</v>
      </c>
      <c r="J35" s="111">
        <v>3</v>
      </c>
      <c r="K35" s="111">
        <v>1</v>
      </c>
    </row>
    <row r="36" spans="1:11" x14ac:dyDescent="0.3">
      <c r="A36" s="18">
        <v>46084</v>
      </c>
      <c r="B36" s="5" t="s">
        <v>1245</v>
      </c>
      <c r="C36" s="5" t="s">
        <v>46</v>
      </c>
      <c r="D36" s="5" t="s">
        <v>37</v>
      </c>
      <c r="E36" s="18" t="s">
        <v>1270</v>
      </c>
      <c r="F36" s="27" t="s">
        <v>30</v>
      </c>
      <c r="G36" s="5" t="s">
        <v>46</v>
      </c>
      <c r="H36" s="111">
        <v>927</v>
      </c>
      <c r="I36" s="111">
        <v>200</v>
      </c>
      <c r="J36" s="111">
        <v>3</v>
      </c>
      <c r="K36" s="111">
        <v>1</v>
      </c>
    </row>
    <row r="37" spans="1:11" x14ac:dyDescent="0.3">
      <c r="A37" s="92">
        <v>46084</v>
      </c>
      <c r="B37" s="386" t="s">
        <v>1245</v>
      </c>
      <c r="C37" s="386" t="s">
        <v>28</v>
      </c>
      <c r="D37" s="386" t="s">
        <v>42</v>
      </c>
      <c r="E37" s="92" t="s">
        <v>1271</v>
      </c>
      <c r="F37" s="386" t="s">
        <v>1023</v>
      </c>
      <c r="G37" s="386" t="s">
        <v>28</v>
      </c>
      <c r="H37" s="484">
        <v>9200</v>
      </c>
      <c r="I37" s="484">
        <v>5000</v>
      </c>
      <c r="J37" s="484">
        <v>14</v>
      </c>
      <c r="K37" s="484">
        <v>5</v>
      </c>
    </row>
    <row r="38" spans="1:11" hidden="1" x14ac:dyDescent="0.3">
      <c r="A38" s="18">
        <v>46085</v>
      </c>
      <c r="B38" s="5" t="s">
        <v>1245</v>
      </c>
      <c r="C38" s="2" t="s">
        <v>451</v>
      </c>
      <c r="D38" s="2" t="s">
        <v>451</v>
      </c>
      <c r="E38" s="18" t="s">
        <v>1272</v>
      </c>
      <c r="F38" s="27" t="s">
        <v>6</v>
      </c>
      <c r="G38" s="2" t="s">
        <v>451</v>
      </c>
      <c r="H38" s="111"/>
      <c r="I38" s="111"/>
      <c r="J38" s="111"/>
      <c r="K38" s="111">
        <v>14</v>
      </c>
    </row>
    <row r="39" spans="1:11" hidden="1" x14ac:dyDescent="0.3">
      <c r="A39" s="125">
        <v>46085</v>
      </c>
      <c r="B39" s="126" t="s">
        <v>1245</v>
      </c>
      <c r="C39" s="248" t="s">
        <v>451</v>
      </c>
      <c r="D39" s="248" t="s">
        <v>451</v>
      </c>
      <c r="E39" s="125" t="s">
        <v>1272</v>
      </c>
      <c r="F39" s="248" t="s">
        <v>9</v>
      </c>
      <c r="G39" s="248" t="s">
        <v>451</v>
      </c>
      <c r="H39" s="242"/>
      <c r="I39" s="242"/>
      <c r="J39" s="242"/>
      <c r="K39" s="242">
        <v>9</v>
      </c>
    </row>
    <row r="40" spans="1:11" x14ac:dyDescent="0.3">
      <c r="A40" s="18">
        <v>46085</v>
      </c>
      <c r="B40" s="5" t="s">
        <v>1245</v>
      </c>
      <c r="C40" s="2" t="s">
        <v>56</v>
      </c>
      <c r="D40" s="2" t="s">
        <v>81</v>
      </c>
      <c r="E40" s="18" t="s">
        <v>1273</v>
      </c>
      <c r="F40" s="2" t="s">
        <v>602</v>
      </c>
      <c r="G40" s="2" t="s">
        <v>20</v>
      </c>
      <c r="H40" s="111">
        <v>8500</v>
      </c>
      <c r="I40" s="111">
        <v>404</v>
      </c>
      <c r="J40" s="111">
        <v>14</v>
      </c>
      <c r="K40" s="111">
        <v>1</v>
      </c>
    </row>
    <row r="41" spans="1:11" x14ac:dyDescent="0.3">
      <c r="A41" s="18">
        <v>46085</v>
      </c>
      <c r="B41" s="5" t="s">
        <v>1245</v>
      </c>
      <c r="C41" s="2" t="s">
        <v>56</v>
      </c>
      <c r="D41" s="2" t="s">
        <v>81</v>
      </c>
      <c r="E41" s="18" t="s">
        <v>1273</v>
      </c>
      <c r="F41" s="2" t="s">
        <v>18</v>
      </c>
      <c r="G41" s="2" t="s">
        <v>56</v>
      </c>
      <c r="H41" s="111">
        <v>8500</v>
      </c>
      <c r="I41" s="111">
        <v>13555</v>
      </c>
      <c r="J41" s="111">
        <v>14</v>
      </c>
      <c r="K41" s="111">
        <v>12</v>
      </c>
    </row>
    <row r="42" spans="1:11" x14ac:dyDescent="0.3">
      <c r="A42" s="92">
        <v>46085</v>
      </c>
      <c r="B42" s="386" t="s">
        <v>1245</v>
      </c>
      <c r="C42" s="485" t="s">
        <v>14</v>
      </c>
      <c r="D42" s="485" t="s">
        <v>74</v>
      </c>
      <c r="E42" s="92" t="s">
        <v>1274</v>
      </c>
      <c r="F42" s="27" t="s">
        <v>35</v>
      </c>
      <c r="G42" s="485" t="s">
        <v>14</v>
      </c>
      <c r="H42" s="484">
        <v>8500</v>
      </c>
      <c r="I42" s="484">
        <v>5000</v>
      </c>
      <c r="J42" s="484">
        <v>14</v>
      </c>
      <c r="K42" s="484">
        <v>10</v>
      </c>
    </row>
    <row r="43" spans="1:11" x14ac:dyDescent="0.3">
      <c r="A43" s="18">
        <v>46085</v>
      </c>
      <c r="B43" s="5" t="s">
        <v>1245</v>
      </c>
      <c r="C43" s="2" t="s">
        <v>14</v>
      </c>
      <c r="D43" s="2" t="s">
        <v>115</v>
      </c>
      <c r="E43" s="18" t="s">
        <v>1275</v>
      </c>
      <c r="F43" s="27" t="s">
        <v>22</v>
      </c>
      <c r="G43" s="2" t="s">
        <v>14</v>
      </c>
      <c r="H43" s="111">
        <v>8500</v>
      </c>
      <c r="I43" s="111">
        <v>9062</v>
      </c>
      <c r="J43" s="111">
        <v>14</v>
      </c>
      <c r="K43" s="111">
        <v>10</v>
      </c>
    </row>
    <row r="44" spans="1:11" x14ac:dyDescent="0.3">
      <c r="A44" s="18">
        <v>46085</v>
      </c>
      <c r="B44" s="126" t="s">
        <v>1245</v>
      </c>
      <c r="C44" s="248" t="s">
        <v>14</v>
      </c>
      <c r="D44" s="248" t="s">
        <v>74</v>
      </c>
      <c r="E44" s="125" t="s">
        <v>1275</v>
      </c>
      <c r="F44" s="248" t="s">
        <v>36</v>
      </c>
      <c r="G44" s="248" t="s">
        <v>14</v>
      </c>
      <c r="H44" s="111">
        <v>8500</v>
      </c>
      <c r="I44" s="111">
        <v>10712</v>
      </c>
      <c r="J44" s="111">
        <v>14</v>
      </c>
      <c r="K44" s="111">
        <v>18</v>
      </c>
    </row>
    <row r="45" spans="1:11" x14ac:dyDescent="0.3">
      <c r="A45" s="18">
        <v>46085</v>
      </c>
      <c r="B45" s="5" t="s">
        <v>1245</v>
      </c>
      <c r="C45" s="2" t="s">
        <v>20</v>
      </c>
      <c r="D45" s="2" t="s">
        <v>21</v>
      </c>
      <c r="E45" s="18" t="s">
        <v>1276</v>
      </c>
      <c r="F45" s="2" t="s">
        <v>164</v>
      </c>
      <c r="G45" s="2" t="s">
        <v>20</v>
      </c>
      <c r="H45" s="522">
        <v>24950</v>
      </c>
      <c r="I45" s="111">
        <v>646.70000000000005</v>
      </c>
      <c r="J45" s="111">
        <v>27</v>
      </c>
      <c r="K45" s="111">
        <v>2</v>
      </c>
    </row>
    <row r="46" spans="1:11" x14ac:dyDescent="0.3">
      <c r="A46" s="18">
        <v>46085</v>
      </c>
      <c r="B46" s="5" t="s">
        <v>1245</v>
      </c>
      <c r="C46" s="2" t="s">
        <v>20</v>
      </c>
      <c r="D46" s="2" t="s">
        <v>21</v>
      </c>
      <c r="E46" s="18" t="s">
        <v>1276</v>
      </c>
      <c r="F46" s="5" t="s">
        <v>601</v>
      </c>
      <c r="G46" s="2" t="s">
        <v>20</v>
      </c>
      <c r="H46" s="522">
        <v>24950</v>
      </c>
      <c r="I46" s="111">
        <v>2727</v>
      </c>
      <c r="J46" s="111">
        <v>27</v>
      </c>
      <c r="K46" s="111">
        <v>10</v>
      </c>
    </row>
    <row r="47" spans="1:11" x14ac:dyDescent="0.3">
      <c r="A47" s="18">
        <v>46085</v>
      </c>
      <c r="B47" s="5" t="s">
        <v>1245</v>
      </c>
      <c r="C47" s="2" t="s">
        <v>20</v>
      </c>
      <c r="D47" s="2" t="s">
        <v>21</v>
      </c>
      <c r="E47" s="18" t="s">
        <v>1276</v>
      </c>
      <c r="F47" s="2" t="s">
        <v>19</v>
      </c>
      <c r="G47" s="2" t="s">
        <v>20</v>
      </c>
      <c r="H47" s="522">
        <v>24950</v>
      </c>
      <c r="I47" s="111">
        <v>3174</v>
      </c>
      <c r="J47" s="111">
        <v>27</v>
      </c>
      <c r="K47" s="111">
        <v>14</v>
      </c>
    </row>
    <row r="48" spans="1:11" x14ac:dyDescent="0.3">
      <c r="A48" s="18">
        <v>46085</v>
      </c>
      <c r="B48" s="386" t="s">
        <v>1245</v>
      </c>
      <c r="C48" s="485" t="s">
        <v>104</v>
      </c>
      <c r="D48" s="485" t="s">
        <v>64</v>
      </c>
      <c r="E48" s="92" t="s">
        <v>1277</v>
      </c>
      <c r="F48" s="485" t="s">
        <v>16</v>
      </c>
      <c r="G48" s="485" t="s">
        <v>104</v>
      </c>
      <c r="H48" s="111">
        <v>10230</v>
      </c>
      <c r="I48" s="111">
        <v>9455</v>
      </c>
      <c r="J48" s="111">
        <v>14</v>
      </c>
      <c r="K48" s="111">
        <v>12</v>
      </c>
    </row>
    <row r="49" spans="1:11" x14ac:dyDescent="0.3">
      <c r="A49" s="18">
        <v>46085</v>
      </c>
      <c r="B49" s="5" t="s">
        <v>1245</v>
      </c>
      <c r="C49" s="2" t="s">
        <v>28</v>
      </c>
      <c r="D49" s="2" t="s">
        <v>42</v>
      </c>
      <c r="E49" s="18" t="s">
        <v>1278</v>
      </c>
      <c r="F49" s="2" t="s">
        <v>1023</v>
      </c>
      <c r="G49" s="2" t="s">
        <v>28</v>
      </c>
      <c r="H49" s="111">
        <v>9200</v>
      </c>
      <c r="I49" s="111">
        <v>3200</v>
      </c>
      <c r="J49" s="111">
        <v>14</v>
      </c>
      <c r="K49" s="111">
        <v>5</v>
      </c>
    </row>
    <row r="50" spans="1:11" hidden="1" x14ac:dyDescent="0.3">
      <c r="A50" s="125">
        <v>46085</v>
      </c>
      <c r="B50" s="126" t="s">
        <v>1245</v>
      </c>
      <c r="C50" s="248" t="s">
        <v>111</v>
      </c>
      <c r="D50" s="248" t="s">
        <v>111</v>
      </c>
      <c r="E50" s="125" t="s">
        <v>1279</v>
      </c>
      <c r="F50" s="5" t="s">
        <v>107</v>
      </c>
      <c r="G50" s="248" t="s">
        <v>111</v>
      </c>
      <c r="H50" s="242"/>
      <c r="I50" s="242"/>
      <c r="J50" s="242"/>
      <c r="K50" s="242">
        <v>2</v>
      </c>
    </row>
    <row r="51" spans="1:11" x14ac:dyDescent="0.3">
      <c r="A51" s="18">
        <v>46086</v>
      </c>
      <c r="B51" s="5" t="s">
        <v>1245</v>
      </c>
      <c r="C51" s="21" t="s">
        <v>56</v>
      </c>
      <c r="D51" s="48" t="s">
        <v>81</v>
      </c>
      <c r="E51" s="18" t="s">
        <v>1280</v>
      </c>
      <c r="F51" s="5" t="s">
        <v>159</v>
      </c>
      <c r="G51" s="21" t="s">
        <v>56</v>
      </c>
      <c r="H51" s="111">
        <v>8500</v>
      </c>
      <c r="I51" s="111">
        <v>5000</v>
      </c>
      <c r="J51" s="111">
        <v>14</v>
      </c>
      <c r="K51" s="111">
        <v>8</v>
      </c>
    </row>
    <row r="52" spans="1:11" x14ac:dyDescent="0.3">
      <c r="A52" s="18">
        <v>46086</v>
      </c>
      <c r="B52" s="5" t="s">
        <v>1245</v>
      </c>
      <c r="C52" s="5" t="s">
        <v>56</v>
      </c>
      <c r="D52" s="5" t="s">
        <v>81</v>
      </c>
      <c r="E52" s="18" t="s">
        <v>1281</v>
      </c>
      <c r="F52" s="5" t="s">
        <v>1188</v>
      </c>
      <c r="G52" s="5" t="s">
        <v>56</v>
      </c>
      <c r="H52" s="111">
        <v>8500</v>
      </c>
      <c r="I52" s="111">
        <v>4200</v>
      </c>
      <c r="J52" s="111">
        <v>14</v>
      </c>
      <c r="K52" s="111">
        <v>5</v>
      </c>
    </row>
    <row r="53" spans="1:11" x14ac:dyDescent="0.3">
      <c r="A53" s="125">
        <v>46086</v>
      </c>
      <c r="B53" s="126" t="s">
        <v>1245</v>
      </c>
      <c r="C53" s="193" t="s">
        <v>56</v>
      </c>
      <c r="D53" s="143" t="s">
        <v>81</v>
      </c>
      <c r="E53" s="125" t="s">
        <v>1282</v>
      </c>
      <c r="F53" s="126" t="s">
        <v>49</v>
      </c>
      <c r="G53" s="193" t="s">
        <v>56</v>
      </c>
      <c r="H53" s="242">
        <v>8500</v>
      </c>
      <c r="I53" s="242">
        <v>4500</v>
      </c>
      <c r="J53" s="242">
        <v>14</v>
      </c>
      <c r="K53" s="242">
        <v>14</v>
      </c>
    </row>
    <row r="54" spans="1:11" x14ac:dyDescent="0.3">
      <c r="A54" s="18">
        <v>46086</v>
      </c>
      <c r="B54" s="5" t="s">
        <v>1245</v>
      </c>
      <c r="C54" s="21" t="s">
        <v>46</v>
      </c>
      <c r="D54" s="41" t="s">
        <v>165</v>
      </c>
      <c r="E54" s="18" t="s">
        <v>1283</v>
      </c>
      <c r="F54" s="20" t="s">
        <v>161</v>
      </c>
      <c r="G54" s="21" t="s">
        <v>46</v>
      </c>
      <c r="H54" s="111">
        <v>927</v>
      </c>
      <c r="I54" s="111">
        <v>120</v>
      </c>
      <c r="J54" s="111">
        <v>3</v>
      </c>
      <c r="K54" s="111">
        <v>4</v>
      </c>
    </row>
    <row r="55" spans="1:11" hidden="1" x14ac:dyDescent="0.3">
      <c r="A55" s="92">
        <v>46086</v>
      </c>
      <c r="B55" s="386" t="s">
        <v>1245</v>
      </c>
      <c r="C55" s="501" t="s">
        <v>446</v>
      </c>
      <c r="D55" s="489" t="s">
        <v>446</v>
      </c>
      <c r="E55" s="92" t="s">
        <v>1284</v>
      </c>
      <c r="F55" s="502" t="s">
        <v>12</v>
      </c>
      <c r="G55" s="501" t="s">
        <v>446</v>
      </c>
      <c r="H55" s="484"/>
      <c r="I55" s="484"/>
      <c r="J55" s="484"/>
      <c r="K55" s="484">
        <v>23</v>
      </c>
    </row>
    <row r="56" spans="1:11" hidden="1" x14ac:dyDescent="0.3">
      <c r="A56" s="18">
        <v>46086</v>
      </c>
      <c r="B56" s="5" t="s">
        <v>1245</v>
      </c>
      <c r="C56" s="19" t="s">
        <v>446</v>
      </c>
      <c r="D56" s="48" t="s">
        <v>446</v>
      </c>
      <c r="E56" s="18" t="s">
        <v>1284</v>
      </c>
      <c r="F56" s="5" t="s">
        <v>51</v>
      </c>
      <c r="G56" s="19" t="s">
        <v>446</v>
      </c>
      <c r="H56" s="111"/>
      <c r="I56" s="111">
        <v>6000</v>
      </c>
      <c r="J56" s="111"/>
      <c r="K56" s="111">
        <v>3</v>
      </c>
    </row>
    <row r="57" spans="1:11" x14ac:dyDescent="0.3">
      <c r="A57" s="18">
        <v>46086</v>
      </c>
      <c r="B57" s="5" t="s">
        <v>1245</v>
      </c>
      <c r="C57" s="19" t="s">
        <v>14</v>
      </c>
      <c r="D57" s="48" t="s">
        <v>115</v>
      </c>
      <c r="E57" s="18" t="s">
        <v>1285</v>
      </c>
      <c r="F57" s="27" t="s">
        <v>35</v>
      </c>
      <c r="G57" s="19" t="s">
        <v>14</v>
      </c>
      <c r="H57" s="111">
        <v>8500</v>
      </c>
      <c r="I57" s="111">
        <v>4284</v>
      </c>
      <c r="J57" s="111">
        <v>14</v>
      </c>
      <c r="K57" s="111">
        <v>7</v>
      </c>
    </row>
    <row r="58" spans="1:11" x14ac:dyDescent="0.3">
      <c r="A58" s="18">
        <v>46086</v>
      </c>
      <c r="B58" s="5" t="s">
        <v>1245</v>
      </c>
      <c r="C58" s="21" t="s">
        <v>14</v>
      </c>
      <c r="D58" s="20" t="s">
        <v>115</v>
      </c>
      <c r="E58" s="18" t="s">
        <v>1286</v>
      </c>
      <c r="F58" s="5" t="s">
        <v>601</v>
      </c>
      <c r="G58" s="21" t="s">
        <v>14</v>
      </c>
      <c r="H58" s="111">
        <v>8500</v>
      </c>
      <c r="I58" s="111">
        <v>7000</v>
      </c>
      <c r="J58" s="111">
        <v>14</v>
      </c>
      <c r="K58" s="111">
        <v>9</v>
      </c>
    </row>
    <row r="59" spans="1:11" x14ac:dyDescent="0.3">
      <c r="A59" s="18">
        <v>46086</v>
      </c>
      <c r="B59" s="126" t="s">
        <v>1245</v>
      </c>
      <c r="C59" s="193" t="s">
        <v>28</v>
      </c>
      <c r="D59" s="143" t="s">
        <v>165</v>
      </c>
      <c r="E59" s="125" t="s">
        <v>1287</v>
      </c>
      <c r="F59" s="169" t="s">
        <v>22</v>
      </c>
      <c r="G59" s="193" t="s">
        <v>28</v>
      </c>
      <c r="H59" s="242">
        <v>9200</v>
      </c>
      <c r="I59" s="242">
        <v>10000</v>
      </c>
      <c r="J59" s="242">
        <v>14</v>
      </c>
      <c r="K59" s="242">
        <v>12</v>
      </c>
    </row>
    <row r="60" spans="1:11" x14ac:dyDescent="0.3">
      <c r="A60" s="18">
        <v>46086</v>
      </c>
      <c r="B60" s="5" t="s">
        <v>1245</v>
      </c>
      <c r="C60" s="19" t="s">
        <v>20</v>
      </c>
      <c r="D60" s="48" t="s">
        <v>179</v>
      </c>
      <c r="E60" s="18" t="s">
        <v>1288</v>
      </c>
      <c r="F60" s="5" t="s">
        <v>9</v>
      </c>
      <c r="G60" s="19" t="s">
        <v>20</v>
      </c>
      <c r="H60" s="111">
        <v>24950</v>
      </c>
      <c r="I60" s="111">
        <v>5000</v>
      </c>
      <c r="J60" s="111">
        <v>27</v>
      </c>
      <c r="K60" s="111">
        <v>9</v>
      </c>
    </row>
    <row r="61" spans="1:11" x14ac:dyDescent="0.3">
      <c r="A61" s="18">
        <v>46086</v>
      </c>
      <c r="B61" s="5" t="s">
        <v>1245</v>
      </c>
      <c r="C61" s="19" t="s">
        <v>20</v>
      </c>
      <c r="D61" s="48" t="s">
        <v>179</v>
      </c>
      <c r="E61" s="18" t="s">
        <v>1288</v>
      </c>
      <c r="F61" s="27" t="s">
        <v>6</v>
      </c>
      <c r="G61" s="19" t="s">
        <v>20</v>
      </c>
      <c r="H61" s="111">
        <v>24950</v>
      </c>
      <c r="I61" s="111">
        <v>177</v>
      </c>
      <c r="J61" s="111">
        <v>27</v>
      </c>
      <c r="K61" s="111">
        <v>13</v>
      </c>
    </row>
    <row r="62" spans="1:11" x14ac:dyDescent="0.3">
      <c r="A62" s="18">
        <v>46086</v>
      </c>
      <c r="B62" s="386" t="s">
        <v>1245</v>
      </c>
      <c r="C62" s="386" t="s">
        <v>104</v>
      </c>
      <c r="D62" s="386" t="s">
        <v>24</v>
      </c>
      <c r="E62" s="92" t="s">
        <v>1289</v>
      </c>
      <c r="F62" s="386" t="s">
        <v>67</v>
      </c>
      <c r="G62" s="386" t="s">
        <v>104</v>
      </c>
      <c r="H62" s="484">
        <v>10230</v>
      </c>
      <c r="I62" s="484">
        <v>4200</v>
      </c>
      <c r="J62" s="484">
        <v>14</v>
      </c>
      <c r="K62" s="484">
        <v>1</v>
      </c>
    </row>
    <row r="63" spans="1:11" x14ac:dyDescent="0.3">
      <c r="A63" s="18">
        <v>46086</v>
      </c>
      <c r="B63" s="5" t="s">
        <v>1245</v>
      </c>
      <c r="C63" s="19" t="s">
        <v>104</v>
      </c>
      <c r="D63" s="5" t="s">
        <v>24</v>
      </c>
      <c r="E63" s="18" t="s">
        <v>1290</v>
      </c>
      <c r="F63" s="386" t="s">
        <v>33</v>
      </c>
      <c r="G63" s="19" t="s">
        <v>104</v>
      </c>
      <c r="H63" s="111">
        <v>10230</v>
      </c>
      <c r="I63" s="111">
        <v>4600</v>
      </c>
      <c r="J63" s="111">
        <v>14</v>
      </c>
      <c r="K63" s="111">
        <v>14</v>
      </c>
    </row>
    <row r="64" spans="1:11" x14ac:dyDescent="0.3">
      <c r="A64" s="18">
        <v>46086</v>
      </c>
      <c r="B64" s="5" t="s">
        <v>1245</v>
      </c>
      <c r="C64" s="19" t="s">
        <v>104</v>
      </c>
      <c r="D64" s="48" t="s">
        <v>24</v>
      </c>
      <c r="E64" s="18" t="s">
        <v>1290</v>
      </c>
      <c r="F64" s="5" t="s">
        <v>398</v>
      </c>
      <c r="G64" s="19" t="s">
        <v>104</v>
      </c>
      <c r="H64" s="111">
        <v>10230</v>
      </c>
      <c r="I64" s="111">
        <v>1873</v>
      </c>
      <c r="J64" s="111">
        <v>14</v>
      </c>
      <c r="K64" s="111">
        <v>2</v>
      </c>
    </row>
    <row r="65" spans="1:11" hidden="1" x14ac:dyDescent="0.3">
      <c r="A65" s="18">
        <v>46086</v>
      </c>
      <c r="B65" s="5" t="s">
        <v>1245</v>
      </c>
      <c r="C65" s="19" t="s">
        <v>446</v>
      </c>
      <c r="D65" s="48" t="s">
        <v>446</v>
      </c>
      <c r="E65" s="18" t="s">
        <v>1291</v>
      </c>
      <c r="F65" s="27" t="s">
        <v>13</v>
      </c>
      <c r="G65" s="19" t="s">
        <v>446</v>
      </c>
      <c r="H65" s="111"/>
      <c r="I65" s="111"/>
      <c r="J65" s="111"/>
      <c r="K65" s="111">
        <v>2</v>
      </c>
    </row>
    <row r="66" spans="1:11" hidden="1" x14ac:dyDescent="0.3">
      <c r="A66" s="18">
        <v>46086</v>
      </c>
      <c r="B66" s="5" t="s">
        <v>1245</v>
      </c>
      <c r="C66" s="19" t="s">
        <v>446</v>
      </c>
      <c r="D66" s="48" t="s">
        <v>446</v>
      </c>
      <c r="E66" s="18" t="s">
        <v>1291</v>
      </c>
      <c r="F66" s="5" t="s">
        <v>25</v>
      </c>
      <c r="G66" s="19" t="s">
        <v>446</v>
      </c>
      <c r="H66" s="111"/>
      <c r="I66" s="111">
        <v>1000</v>
      </c>
      <c r="J66" s="111"/>
      <c r="K66" s="111">
        <v>2</v>
      </c>
    </row>
    <row r="67" spans="1:11" hidden="1" x14ac:dyDescent="0.3">
      <c r="A67" s="18">
        <v>46086</v>
      </c>
      <c r="B67" s="5" t="s">
        <v>1245</v>
      </c>
      <c r="C67" s="19" t="s">
        <v>446</v>
      </c>
      <c r="D67" s="48" t="s">
        <v>446</v>
      </c>
      <c r="E67" s="18" t="s">
        <v>1291</v>
      </c>
      <c r="F67" s="5" t="s">
        <v>17</v>
      </c>
      <c r="G67" s="19" t="s">
        <v>446</v>
      </c>
      <c r="H67" s="111"/>
      <c r="I67" s="111">
        <v>350</v>
      </c>
      <c r="J67" s="111"/>
      <c r="K67" s="111">
        <v>2</v>
      </c>
    </row>
    <row r="68" spans="1:11" x14ac:dyDescent="0.3">
      <c r="A68" s="18">
        <v>46086</v>
      </c>
      <c r="B68" s="5" t="s">
        <v>1245</v>
      </c>
      <c r="C68" s="21" t="s">
        <v>28</v>
      </c>
      <c r="D68" s="41" t="s">
        <v>165</v>
      </c>
      <c r="E68" s="18" t="s">
        <v>1292</v>
      </c>
      <c r="F68" s="20" t="s">
        <v>36</v>
      </c>
      <c r="G68" s="21" t="s">
        <v>28</v>
      </c>
      <c r="H68" s="111">
        <v>9200</v>
      </c>
      <c r="I68" s="111">
        <v>11000</v>
      </c>
      <c r="J68" s="111">
        <v>14</v>
      </c>
      <c r="K68" s="111">
        <v>19</v>
      </c>
    </row>
    <row r="69" spans="1:11" x14ac:dyDescent="0.3">
      <c r="A69" s="18">
        <v>46086</v>
      </c>
      <c r="B69" s="5" t="s">
        <v>1245</v>
      </c>
      <c r="C69" s="19" t="s">
        <v>28</v>
      </c>
      <c r="D69" s="48" t="s">
        <v>42</v>
      </c>
      <c r="E69" s="18" t="s">
        <v>1293</v>
      </c>
      <c r="F69" s="5" t="s">
        <v>80</v>
      </c>
      <c r="G69" s="19" t="s">
        <v>28</v>
      </c>
      <c r="H69" s="111">
        <v>9200</v>
      </c>
      <c r="I69" s="111">
        <v>8500</v>
      </c>
      <c r="J69" s="111">
        <v>14</v>
      </c>
      <c r="K69" s="111">
        <v>10</v>
      </c>
    </row>
    <row r="70" spans="1:11" hidden="1" x14ac:dyDescent="0.3">
      <c r="A70" s="18">
        <v>46086</v>
      </c>
      <c r="B70" s="5" t="s">
        <v>1245</v>
      </c>
      <c r="C70" s="19" t="s">
        <v>446</v>
      </c>
      <c r="D70" s="48" t="s">
        <v>446</v>
      </c>
      <c r="E70" s="18" t="s">
        <v>1294</v>
      </c>
      <c r="F70" s="5" t="s">
        <v>9</v>
      </c>
      <c r="G70" s="19" t="s">
        <v>446</v>
      </c>
      <c r="H70" s="111"/>
      <c r="I70" s="111"/>
      <c r="J70" s="111"/>
      <c r="K70" s="111"/>
    </row>
    <row r="71" spans="1:11" hidden="1" x14ac:dyDescent="0.3">
      <c r="A71" s="18">
        <v>46086</v>
      </c>
      <c r="B71" s="5" t="s">
        <v>1245</v>
      </c>
      <c r="C71" s="19" t="s">
        <v>446</v>
      </c>
      <c r="D71" s="48" t="s">
        <v>446</v>
      </c>
      <c r="E71" s="18" t="s">
        <v>1294</v>
      </c>
      <c r="F71" s="27" t="s">
        <v>6</v>
      </c>
      <c r="G71" s="19" t="s">
        <v>446</v>
      </c>
      <c r="H71" s="111"/>
      <c r="I71" s="111"/>
      <c r="J71" s="111"/>
      <c r="K71" s="111"/>
    </row>
    <row r="72" spans="1:11" hidden="1" x14ac:dyDescent="0.3">
      <c r="A72" s="18">
        <v>46086</v>
      </c>
      <c r="B72" s="5" t="s">
        <v>1245</v>
      </c>
      <c r="C72" s="19" t="s">
        <v>446</v>
      </c>
      <c r="D72" s="48" t="s">
        <v>446</v>
      </c>
      <c r="E72" s="18" t="s">
        <v>1294</v>
      </c>
      <c r="F72" s="27" t="s">
        <v>30</v>
      </c>
      <c r="G72" s="19" t="s">
        <v>446</v>
      </c>
      <c r="H72" s="111"/>
      <c r="I72" s="111"/>
      <c r="J72" s="111"/>
      <c r="K72" s="111"/>
    </row>
    <row r="73" spans="1:11" x14ac:dyDescent="0.3">
      <c r="A73" s="18">
        <v>46086</v>
      </c>
      <c r="B73" s="5" t="s">
        <v>1245</v>
      </c>
      <c r="C73" s="19" t="s">
        <v>28</v>
      </c>
      <c r="D73" s="48" t="s">
        <v>42</v>
      </c>
      <c r="E73" s="18" t="s">
        <v>1295</v>
      </c>
      <c r="F73" s="5" t="s">
        <v>9</v>
      </c>
      <c r="G73" s="19" t="s">
        <v>28</v>
      </c>
      <c r="H73" s="111">
        <v>9200</v>
      </c>
      <c r="I73" s="111">
        <v>200</v>
      </c>
      <c r="J73" s="111">
        <v>14</v>
      </c>
      <c r="K73" s="111">
        <v>2</v>
      </c>
    </row>
    <row r="74" spans="1:11" x14ac:dyDescent="0.3">
      <c r="A74" s="18">
        <v>46086</v>
      </c>
      <c r="B74" s="5" t="s">
        <v>1245</v>
      </c>
      <c r="C74" s="19" t="s">
        <v>28</v>
      </c>
      <c r="D74" s="48" t="s">
        <v>42</v>
      </c>
      <c r="E74" s="18" t="s">
        <v>1295</v>
      </c>
      <c r="F74" s="27" t="s">
        <v>6</v>
      </c>
      <c r="G74" s="19" t="s">
        <v>28</v>
      </c>
      <c r="H74" s="111">
        <v>9200</v>
      </c>
      <c r="I74" s="111">
        <v>220</v>
      </c>
      <c r="J74" s="111">
        <v>14</v>
      </c>
      <c r="K74" s="111">
        <v>2</v>
      </c>
    </row>
    <row r="75" spans="1:11" x14ac:dyDescent="0.3">
      <c r="A75" s="125">
        <v>46086</v>
      </c>
      <c r="B75" s="126" t="s">
        <v>1245</v>
      </c>
      <c r="C75" s="193" t="s">
        <v>28</v>
      </c>
      <c r="D75" s="143" t="s">
        <v>42</v>
      </c>
      <c r="E75" s="125" t="s">
        <v>1295</v>
      </c>
      <c r="F75" s="27" t="s">
        <v>30</v>
      </c>
      <c r="G75" s="193" t="s">
        <v>28</v>
      </c>
      <c r="H75" s="242">
        <v>9200</v>
      </c>
      <c r="I75" s="242">
        <v>220</v>
      </c>
      <c r="J75" s="242">
        <v>14</v>
      </c>
      <c r="K75" s="242">
        <v>2</v>
      </c>
    </row>
    <row r="76" spans="1:11" x14ac:dyDescent="0.3">
      <c r="A76" s="18">
        <v>46087</v>
      </c>
      <c r="B76" s="5" t="s">
        <v>1245</v>
      </c>
      <c r="C76" s="19" t="s">
        <v>56</v>
      </c>
      <c r="D76" s="48" t="s">
        <v>81</v>
      </c>
      <c r="E76" s="18" t="s">
        <v>1296</v>
      </c>
      <c r="F76" s="27" t="s">
        <v>6</v>
      </c>
      <c r="G76" s="19" t="s">
        <v>56</v>
      </c>
      <c r="H76" s="111">
        <v>8500</v>
      </c>
      <c r="I76" s="111">
        <v>4500</v>
      </c>
      <c r="J76" s="111">
        <v>14</v>
      </c>
      <c r="K76" s="111">
        <v>10</v>
      </c>
    </row>
    <row r="77" spans="1:11" x14ac:dyDescent="0.3">
      <c r="A77" s="18">
        <v>46087</v>
      </c>
      <c r="B77" s="5" t="s">
        <v>1245</v>
      </c>
      <c r="C77" s="19" t="s">
        <v>56</v>
      </c>
      <c r="D77" s="48" t="s">
        <v>81</v>
      </c>
      <c r="E77" s="18" t="s">
        <v>1296</v>
      </c>
      <c r="F77" s="5" t="s">
        <v>9</v>
      </c>
      <c r="G77" s="19" t="s">
        <v>56</v>
      </c>
      <c r="H77" s="111">
        <v>8500</v>
      </c>
      <c r="I77" s="111">
        <v>121</v>
      </c>
      <c r="J77" s="111">
        <v>14</v>
      </c>
      <c r="K77" s="111">
        <v>2</v>
      </c>
    </row>
    <row r="78" spans="1:11" hidden="1" x14ac:dyDescent="0.3">
      <c r="A78" s="92">
        <v>46087</v>
      </c>
      <c r="B78" s="386" t="s">
        <v>1245</v>
      </c>
      <c r="C78" s="388" t="s">
        <v>101</v>
      </c>
      <c r="D78" s="387" t="s">
        <v>446</v>
      </c>
      <c r="E78" s="92" t="s">
        <v>1297</v>
      </c>
      <c r="F78" s="5" t="s">
        <v>601</v>
      </c>
      <c r="G78" s="388" t="s">
        <v>101</v>
      </c>
      <c r="H78" s="484"/>
      <c r="I78" s="484"/>
      <c r="J78" s="484"/>
      <c r="K78" s="484"/>
    </row>
    <row r="79" spans="1:11" hidden="1" x14ac:dyDescent="0.3">
      <c r="A79" s="18">
        <v>46087</v>
      </c>
      <c r="B79" s="5" t="s">
        <v>1245</v>
      </c>
      <c r="C79" s="19" t="s">
        <v>101</v>
      </c>
      <c r="D79" s="5" t="s">
        <v>446</v>
      </c>
      <c r="E79" s="18" t="s">
        <v>1297</v>
      </c>
      <c r="F79" s="5" t="s">
        <v>18</v>
      </c>
      <c r="G79" s="19" t="s">
        <v>101</v>
      </c>
      <c r="H79" s="111"/>
      <c r="I79" s="111"/>
      <c r="J79" s="111"/>
      <c r="K79" s="111"/>
    </row>
    <row r="80" spans="1:11" hidden="1" x14ac:dyDescent="0.3">
      <c r="A80" s="125">
        <v>46087</v>
      </c>
      <c r="B80" s="126" t="s">
        <v>1245</v>
      </c>
      <c r="C80" s="193" t="s">
        <v>101</v>
      </c>
      <c r="D80" s="143" t="s">
        <v>446</v>
      </c>
      <c r="E80" s="125" t="s">
        <v>1297</v>
      </c>
      <c r="F80" s="126" t="s">
        <v>11</v>
      </c>
      <c r="G80" s="193" t="s">
        <v>101</v>
      </c>
      <c r="H80" s="242"/>
      <c r="I80" s="242"/>
      <c r="J80" s="242"/>
      <c r="K80" s="242"/>
    </row>
    <row r="81" spans="1:11" x14ac:dyDescent="0.3">
      <c r="A81" s="18">
        <v>46087</v>
      </c>
      <c r="B81" s="5" t="s">
        <v>1245</v>
      </c>
      <c r="C81" s="19" t="s">
        <v>46</v>
      </c>
      <c r="D81" s="48" t="s">
        <v>116</v>
      </c>
      <c r="E81" s="18" t="s">
        <v>1298</v>
      </c>
      <c r="F81" s="5" t="s">
        <v>43</v>
      </c>
      <c r="G81" s="19" t="s">
        <v>46</v>
      </c>
      <c r="H81" s="111">
        <v>927</v>
      </c>
      <c r="I81" s="111">
        <v>520</v>
      </c>
      <c r="J81" s="111">
        <v>3</v>
      </c>
      <c r="K81" s="111">
        <v>1</v>
      </c>
    </row>
    <row r="82" spans="1:11" x14ac:dyDescent="0.3">
      <c r="A82" s="92">
        <v>46087</v>
      </c>
      <c r="B82" s="386" t="s">
        <v>1245</v>
      </c>
      <c r="C82" s="486" t="s">
        <v>7</v>
      </c>
      <c r="D82" s="385" t="s">
        <v>165</v>
      </c>
      <c r="E82" s="92" t="s">
        <v>1299</v>
      </c>
      <c r="F82" s="27" t="s">
        <v>35</v>
      </c>
      <c r="G82" s="486" t="s">
        <v>7</v>
      </c>
      <c r="H82" s="484">
        <v>10200</v>
      </c>
      <c r="I82" s="484">
        <v>5500</v>
      </c>
      <c r="J82" s="484">
        <v>14</v>
      </c>
      <c r="K82" s="484">
        <v>2</v>
      </c>
    </row>
    <row r="83" spans="1:11" x14ac:dyDescent="0.3">
      <c r="A83" s="125">
        <v>46087</v>
      </c>
      <c r="B83" s="126" t="s">
        <v>1245</v>
      </c>
      <c r="C83" s="193" t="s">
        <v>28</v>
      </c>
      <c r="D83" s="143" t="s">
        <v>165</v>
      </c>
      <c r="E83" s="125" t="s">
        <v>1300</v>
      </c>
      <c r="F83" s="126" t="s">
        <v>36</v>
      </c>
      <c r="G83" s="193" t="s">
        <v>28</v>
      </c>
      <c r="H83" s="242">
        <v>9200</v>
      </c>
      <c r="I83" s="242">
        <v>9527.7000000000007</v>
      </c>
      <c r="J83" s="242">
        <v>14</v>
      </c>
      <c r="K83" s="242">
        <v>14</v>
      </c>
    </row>
    <row r="84" spans="1:11" x14ac:dyDescent="0.3">
      <c r="A84" s="18">
        <v>46087</v>
      </c>
      <c r="B84" s="5" t="s">
        <v>1245</v>
      </c>
      <c r="C84" s="19" t="s">
        <v>56</v>
      </c>
      <c r="D84" s="48" t="s">
        <v>81</v>
      </c>
      <c r="E84" s="18" t="s">
        <v>1301</v>
      </c>
      <c r="F84" s="27" t="s">
        <v>22</v>
      </c>
      <c r="G84" s="19" t="s">
        <v>56</v>
      </c>
      <c r="H84" s="111">
        <v>8500</v>
      </c>
      <c r="I84" s="111">
        <v>8000</v>
      </c>
      <c r="J84" s="111">
        <v>14</v>
      </c>
      <c r="K84" s="111">
        <v>10</v>
      </c>
    </row>
    <row r="85" spans="1:11" x14ac:dyDescent="0.3">
      <c r="A85" s="92">
        <v>46087</v>
      </c>
      <c r="B85" s="386" t="s">
        <v>1245</v>
      </c>
      <c r="C85" s="388" t="s">
        <v>104</v>
      </c>
      <c r="D85" s="387" t="s">
        <v>24</v>
      </c>
      <c r="E85" s="92" t="s">
        <v>1302</v>
      </c>
      <c r="F85" s="386" t="s">
        <v>76</v>
      </c>
      <c r="G85" s="388" t="s">
        <v>104</v>
      </c>
      <c r="H85" s="484">
        <v>10230</v>
      </c>
      <c r="I85" s="484">
        <v>200</v>
      </c>
      <c r="J85" s="484">
        <v>14</v>
      </c>
      <c r="K85" s="484">
        <v>2</v>
      </c>
    </row>
    <row r="86" spans="1:11" x14ac:dyDescent="0.3">
      <c r="A86" s="125">
        <v>46087</v>
      </c>
      <c r="B86" s="126" t="s">
        <v>1245</v>
      </c>
      <c r="C86" s="193" t="s">
        <v>104</v>
      </c>
      <c r="D86" s="244" t="s">
        <v>24</v>
      </c>
      <c r="E86" s="125" t="s">
        <v>1302</v>
      </c>
      <c r="F86" s="126" t="s">
        <v>12</v>
      </c>
      <c r="G86" s="193" t="s">
        <v>104</v>
      </c>
      <c r="H86" s="242">
        <v>10230</v>
      </c>
      <c r="I86" s="242">
        <v>10000</v>
      </c>
      <c r="J86" s="242">
        <v>14</v>
      </c>
      <c r="K86" s="242">
        <v>10</v>
      </c>
    </row>
    <row r="87" spans="1:11" x14ac:dyDescent="0.3">
      <c r="A87" s="18">
        <v>46087</v>
      </c>
      <c r="B87" s="126" t="s">
        <v>1245</v>
      </c>
      <c r="C87" s="193" t="s">
        <v>46</v>
      </c>
      <c r="D87" s="143" t="s">
        <v>165</v>
      </c>
      <c r="E87" s="125" t="s">
        <v>1303</v>
      </c>
      <c r="F87" s="126" t="s">
        <v>19</v>
      </c>
      <c r="G87" s="193" t="s">
        <v>46</v>
      </c>
      <c r="H87" s="242">
        <v>927</v>
      </c>
      <c r="I87" s="242">
        <v>1099</v>
      </c>
      <c r="J87" s="242">
        <v>3</v>
      </c>
      <c r="K87" s="242">
        <v>1</v>
      </c>
    </row>
    <row r="88" spans="1:11" x14ac:dyDescent="0.3">
      <c r="A88" s="92">
        <v>46087</v>
      </c>
      <c r="B88" s="5" t="s">
        <v>1245</v>
      </c>
      <c r="C88" s="5" t="s">
        <v>20</v>
      </c>
      <c r="D88" s="5" t="s">
        <v>179</v>
      </c>
      <c r="E88" s="18" t="s">
        <v>1304</v>
      </c>
      <c r="F88" s="5" t="s">
        <v>593</v>
      </c>
      <c r="G88" s="5" t="s">
        <v>20</v>
      </c>
      <c r="H88" s="111">
        <v>24950</v>
      </c>
      <c r="I88" s="111">
        <v>24000</v>
      </c>
      <c r="J88" s="111">
        <v>27</v>
      </c>
      <c r="K88" s="111">
        <v>22</v>
      </c>
    </row>
    <row r="89" spans="1:11" x14ac:dyDescent="0.3">
      <c r="A89" s="18">
        <v>46087</v>
      </c>
      <c r="B89" s="386" t="s">
        <v>1245</v>
      </c>
      <c r="C89" s="386" t="s">
        <v>14</v>
      </c>
      <c r="D89" s="386" t="s">
        <v>115</v>
      </c>
      <c r="E89" s="92" t="s">
        <v>1305</v>
      </c>
      <c r="F89" s="386" t="s">
        <v>67</v>
      </c>
      <c r="G89" s="386" t="s">
        <v>14</v>
      </c>
      <c r="H89" s="484">
        <v>8500</v>
      </c>
      <c r="I89" s="484">
        <v>10599</v>
      </c>
      <c r="J89" s="484">
        <v>14</v>
      </c>
      <c r="K89" s="484">
        <v>10</v>
      </c>
    </row>
    <row r="90" spans="1:11" x14ac:dyDescent="0.3">
      <c r="A90" s="18">
        <v>46087</v>
      </c>
      <c r="B90" s="5" t="s">
        <v>1245</v>
      </c>
      <c r="C90" s="5" t="s">
        <v>14</v>
      </c>
      <c r="D90" s="5" t="s">
        <v>115</v>
      </c>
      <c r="E90" s="18" t="s">
        <v>1306</v>
      </c>
      <c r="F90" s="386" t="s">
        <v>9</v>
      </c>
      <c r="G90" s="5" t="s">
        <v>14</v>
      </c>
      <c r="H90" s="111">
        <v>8500</v>
      </c>
      <c r="I90" s="111">
        <v>6866</v>
      </c>
      <c r="J90" s="111">
        <v>14</v>
      </c>
      <c r="K90" s="111">
        <v>2</v>
      </c>
    </row>
    <row r="91" spans="1:11" x14ac:dyDescent="0.3">
      <c r="A91" s="18">
        <v>46087</v>
      </c>
      <c r="B91" s="5" t="s">
        <v>1245</v>
      </c>
      <c r="C91" s="5" t="s">
        <v>14</v>
      </c>
      <c r="D91" s="5" t="s">
        <v>115</v>
      </c>
      <c r="E91" s="18" t="s">
        <v>1306</v>
      </c>
      <c r="F91" s="27" t="s">
        <v>22</v>
      </c>
      <c r="G91" s="5" t="s">
        <v>14</v>
      </c>
      <c r="H91" s="111">
        <v>8500</v>
      </c>
      <c r="I91" s="111">
        <v>1074</v>
      </c>
      <c r="J91" s="111">
        <v>14</v>
      </c>
      <c r="K91" s="111">
        <v>2</v>
      </c>
    </row>
    <row r="92" spans="1:11" x14ac:dyDescent="0.3">
      <c r="A92" s="18">
        <v>46087</v>
      </c>
      <c r="B92" s="5" t="s">
        <v>1245</v>
      </c>
      <c r="C92" s="5" t="s">
        <v>14</v>
      </c>
      <c r="D92" s="5" t="s">
        <v>115</v>
      </c>
      <c r="E92" s="18" t="s">
        <v>1306</v>
      </c>
      <c r="F92" s="27" t="s">
        <v>6</v>
      </c>
      <c r="G92" s="5" t="s">
        <v>14</v>
      </c>
      <c r="H92" s="111">
        <v>8500</v>
      </c>
      <c r="I92" s="111">
        <v>2273.5</v>
      </c>
      <c r="J92" s="111">
        <v>14</v>
      </c>
      <c r="K92" s="111">
        <v>2</v>
      </c>
    </row>
    <row r="93" spans="1:11" x14ac:dyDescent="0.3">
      <c r="A93" s="18">
        <v>46087</v>
      </c>
      <c r="B93" s="5" t="s">
        <v>1245</v>
      </c>
      <c r="C93" s="5" t="s">
        <v>14</v>
      </c>
      <c r="D93" s="5" t="s">
        <v>115</v>
      </c>
      <c r="E93" s="18" t="s">
        <v>1306</v>
      </c>
      <c r="F93" s="27" t="s">
        <v>30</v>
      </c>
      <c r="G93" s="5" t="s">
        <v>14</v>
      </c>
      <c r="H93" s="111">
        <v>8500</v>
      </c>
      <c r="I93" s="111">
        <v>243.5</v>
      </c>
      <c r="J93" s="111">
        <v>14</v>
      </c>
      <c r="K93" s="111">
        <v>2</v>
      </c>
    </row>
    <row r="94" spans="1:11" x14ac:dyDescent="0.3">
      <c r="A94" s="18">
        <v>46088</v>
      </c>
      <c r="B94" s="126" t="s">
        <v>1245</v>
      </c>
      <c r="C94" s="209" t="s">
        <v>7</v>
      </c>
      <c r="D94" s="209" t="s">
        <v>165</v>
      </c>
      <c r="E94" s="125" t="s">
        <v>1307</v>
      </c>
      <c r="F94" s="169" t="s">
        <v>35</v>
      </c>
      <c r="G94" s="243" t="s">
        <v>7</v>
      </c>
      <c r="H94" s="242">
        <v>10200</v>
      </c>
      <c r="I94" s="242">
        <v>232</v>
      </c>
      <c r="J94" s="242">
        <v>14</v>
      </c>
      <c r="K94" s="242">
        <v>2</v>
      </c>
    </row>
    <row r="95" spans="1:11" x14ac:dyDescent="0.3">
      <c r="A95" s="18">
        <v>46088</v>
      </c>
      <c r="B95" s="5" t="s">
        <v>1245</v>
      </c>
      <c r="C95" s="2" t="s">
        <v>20</v>
      </c>
      <c r="D95" s="4" t="s">
        <v>97</v>
      </c>
      <c r="E95" s="18" t="s">
        <v>1308</v>
      </c>
      <c r="F95" s="27" t="s">
        <v>6</v>
      </c>
      <c r="G95" s="5" t="s">
        <v>20</v>
      </c>
      <c r="H95" s="111">
        <v>24950</v>
      </c>
      <c r="I95" s="111">
        <v>8800</v>
      </c>
      <c r="J95" s="111">
        <v>27</v>
      </c>
      <c r="K95" s="111">
        <v>10</v>
      </c>
    </row>
    <row r="96" spans="1:11" x14ac:dyDescent="0.3">
      <c r="A96" s="18">
        <v>46088</v>
      </c>
      <c r="B96" s="5" t="s">
        <v>1245</v>
      </c>
      <c r="C96" s="2" t="s">
        <v>20</v>
      </c>
      <c r="D96" s="4" t="s">
        <v>97</v>
      </c>
      <c r="E96" s="18" t="s">
        <v>1308</v>
      </c>
      <c r="F96" s="4" t="s">
        <v>9</v>
      </c>
      <c r="G96" s="5" t="s">
        <v>20</v>
      </c>
      <c r="H96" s="111">
        <v>24950</v>
      </c>
      <c r="I96" s="111">
        <v>4000</v>
      </c>
      <c r="J96" s="111">
        <v>27</v>
      </c>
      <c r="K96" s="111">
        <v>10</v>
      </c>
    </row>
    <row r="97" spans="1:11" x14ac:dyDescent="0.3">
      <c r="A97" s="125">
        <v>46088</v>
      </c>
      <c r="B97" s="5" t="s">
        <v>1245</v>
      </c>
      <c r="C97" s="4" t="s">
        <v>20</v>
      </c>
      <c r="D97" s="4" t="s">
        <v>97</v>
      </c>
      <c r="E97" s="18" t="s">
        <v>1308</v>
      </c>
      <c r="F97" s="4" t="s">
        <v>25</v>
      </c>
      <c r="G97" s="5" t="s">
        <v>20</v>
      </c>
      <c r="H97" s="111">
        <v>24950</v>
      </c>
      <c r="I97" s="111">
        <v>5222</v>
      </c>
      <c r="J97" s="111">
        <v>27</v>
      </c>
      <c r="K97" s="111">
        <v>10</v>
      </c>
    </row>
    <row r="98" spans="1:11" x14ac:dyDescent="0.3">
      <c r="A98" s="18">
        <v>46088</v>
      </c>
      <c r="B98" s="386" t="s">
        <v>1245</v>
      </c>
      <c r="C98" s="493" t="s">
        <v>46</v>
      </c>
      <c r="D98" s="493" t="s">
        <v>165</v>
      </c>
      <c r="E98" s="92" t="s">
        <v>1309</v>
      </c>
      <c r="F98" s="493" t="s">
        <v>12</v>
      </c>
      <c r="G98" s="386" t="s">
        <v>46</v>
      </c>
      <c r="H98" s="484">
        <v>927</v>
      </c>
      <c r="I98" s="484">
        <v>626</v>
      </c>
      <c r="J98" s="484">
        <v>3</v>
      </c>
      <c r="K98" s="484">
        <v>2</v>
      </c>
    </row>
    <row r="99" spans="1:11" ht="15" thickBot="1" x14ac:dyDescent="0.35">
      <c r="A99" s="92">
        <v>46088</v>
      </c>
      <c r="B99" s="5" t="s">
        <v>1245</v>
      </c>
      <c r="C99" s="200" t="s">
        <v>14</v>
      </c>
      <c r="D99" s="201" t="s">
        <v>115</v>
      </c>
      <c r="E99" s="92" t="s">
        <v>1310</v>
      </c>
      <c r="F99" s="5" t="s">
        <v>601</v>
      </c>
      <c r="G99" s="386" t="s">
        <v>14</v>
      </c>
      <c r="H99" s="484">
        <v>8500</v>
      </c>
      <c r="I99" s="484">
        <v>6000</v>
      </c>
      <c r="J99" s="484">
        <v>14</v>
      </c>
      <c r="K99" s="484">
        <v>9</v>
      </c>
    </row>
    <row r="100" spans="1:11" x14ac:dyDescent="0.3">
      <c r="A100" s="18">
        <v>46088</v>
      </c>
      <c r="B100" s="126" t="s">
        <v>1245</v>
      </c>
      <c r="C100" s="126" t="s">
        <v>28</v>
      </c>
      <c r="D100" s="126" t="s">
        <v>42</v>
      </c>
      <c r="E100" s="125" t="s">
        <v>1311</v>
      </c>
      <c r="F100" s="126" t="s">
        <v>1023</v>
      </c>
      <c r="G100" s="126" t="s">
        <v>28</v>
      </c>
      <c r="H100" s="242">
        <v>9200</v>
      </c>
      <c r="I100" s="242">
        <v>23000</v>
      </c>
      <c r="J100" s="242">
        <v>14</v>
      </c>
      <c r="K100" s="242">
        <v>24</v>
      </c>
    </row>
    <row r="101" spans="1:11" x14ac:dyDescent="0.3">
      <c r="A101" s="18">
        <v>46090</v>
      </c>
      <c r="B101" s="5" t="s">
        <v>1245</v>
      </c>
      <c r="C101" s="2" t="s">
        <v>20</v>
      </c>
      <c r="D101" s="4" t="s">
        <v>179</v>
      </c>
      <c r="E101" s="18" t="s">
        <v>1337</v>
      </c>
      <c r="F101" s="2" t="s">
        <v>16</v>
      </c>
      <c r="G101" s="5" t="s">
        <v>20</v>
      </c>
      <c r="H101" s="111">
        <v>24950</v>
      </c>
      <c r="I101" s="111">
        <v>14369</v>
      </c>
      <c r="J101" s="111">
        <v>27</v>
      </c>
      <c r="K101" s="111">
        <v>4</v>
      </c>
    </row>
    <row r="102" spans="1:11" x14ac:dyDescent="0.3">
      <c r="A102" s="18">
        <v>46090</v>
      </c>
      <c r="B102" s="386" t="s">
        <v>1245</v>
      </c>
      <c r="C102" s="515" t="s">
        <v>20</v>
      </c>
      <c r="D102" s="515" t="s">
        <v>179</v>
      </c>
      <c r="E102" s="92" t="s">
        <v>1337</v>
      </c>
      <c r="F102" s="5" t="s">
        <v>159</v>
      </c>
      <c r="G102" s="5" t="s">
        <v>20</v>
      </c>
      <c r="H102" s="111">
        <v>24950</v>
      </c>
      <c r="I102" s="111">
        <v>3587.5</v>
      </c>
      <c r="J102" s="111">
        <v>27</v>
      </c>
      <c r="K102" s="111">
        <v>4</v>
      </c>
    </row>
    <row r="103" spans="1:11" ht="15" thickBot="1" x14ac:dyDescent="0.35">
      <c r="A103" s="18">
        <v>46090</v>
      </c>
      <c r="B103" s="386" t="s">
        <v>1245</v>
      </c>
      <c r="C103" s="200" t="s">
        <v>7</v>
      </c>
      <c r="D103" s="201" t="s">
        <v>165</v>
      </c>
      <c r="E103" s="92" t="s">
        <v>1338</v>
      </c>
      <c r="F103" s="318" t="s">
        <v>35</v>
      </c>
      <c r="G103" s="486" t="s">
        <v>7</v>
      </c>
      <c r="H103" s="484">
        <v>10200</v>
      </c>
      <c r="I103" s="484">
        <v>7100</v>
      </c>
      <c r="J103" s="484">
        <v>14</v>
      </c>
      <c r="K103" s="484">
        <v>10</v>
      </c>
    </row>
    <row r="104" spans="1:11" ht="15" thickBot="1" x14ac:dyDescent="0.35">
      <c r="A104" s="18">
        <v>46090</v>
      </c>
      <c r="B104" s="5" t="s">
        <v>1245</v>
      </c>
      <c r="C104" s="200" t="s">
        <v>14</v>
      </c>
      <c r="D104" s="201" t="s">
        <v>115</v>
      </c>
      <c r="E104" s="18" t="s">
        <v>1339</v>
      </c>
      <c r="F104" s="5" t="s">
        <v>67</v>
      </c>
      <c r="G104" s="5" t="s">
        <v>14</v>
      </c>
      <c r="H104" s="111">
        <v>8500</v>
      </c>
      <c r="I104" s="111">
        <v>6200</v>
      </c>
      <c r="J104" s="111">
        <v>14</v>
      </c>
      <c r="K104" s="111">
        <v>4</v>
      </c>
    </row>
    <row r="105" spans="1:11" ht="15" thickBot="1" x14ac:dyDescent="0.35">
      <c r="A105" s="18">
        <v>46090</v>
      </c>
      <c r="B105" s="5" t="s">
        <v>1245</v>
      </c>
      <c r="C105" s="200" t="s">
        <v>14</v>
      </c>
      <c r="D105" s="201" t="s">
        <v>115</v>
      </c>
      <c r="E105" s="18" t="s">
        <v>1340</v>
      </c>
      <c r="F105" s="492" t="s">
        <v>6</v>
      </c>
      <c r="G105" s="5" t="s">
        <v>14</v>
      </c>
      <c r="H105" s="111">
        <v>8500</v>
      </c>
      <c r="I105" s="111">
        <v>6200</v>
      </c>
      <c r="J105" s="111">
        <v>14</v>
      </c>
      <c r="K105" s="111">
        <v>4</v>
      </c>
    </row>
    <row r="106" spans="1:11" ht="15" thickBot="1" x14ac:dyDescent="0.35">
      <c r="A106" s="18">
        <v>46090</v>
      </c>
      <c r="B106" s="5" t="s">
        <v>1245</v>
      </c>
      <c r="C106" s="200" t="s">
        <v>14</v>
      </c>
      <c r="D106" s="201" t="s">
        <v>115</v>
      </c>
      <c r="E106" s="18" t="s">
        <v>1340</v>
      </c>
      <c r="F106" s="27" t="s">
        <v>30</v>
      </c>
      <c r="G106" s="5" t="s">
        <v>14</v>
      </c>
      <c r="H106" s="111">
        <v>8500</v>
      </c>
      <c r="I106" s="111">
        <v>2100</v>
      </c>
      <c r="J106" s="111">
        <v>14</v>
      </c>
      <c r="K106" s="111">
        <v>4</v>
      </c>
    </row>
    <row r="107" spans="1:11" x14ac:dyDescent="0.3">
      <c r="A107" s="18">
        <v>46090</v>
      </c>
      <c r="B107" s="5" t="s">
        <v>1245</v>
      </c>
      <c r="C107" s="208" t="s">
        <v>14</v>
      </c>
      <c r="D107" s="209" t="s">
        <v>115</v>
      </c>
      <c r="E107" s="125" t="s">
        <v>1340</v>
      </c>
      <c r="F107" s="208" t="s">
        <v>9</v>
      </c>
      <c r="G107" s="126" t="s">
        <v>14</v>
      </c>
      <c r="H107" s="111">
        <v>8500</v>
      </c>
      <c r="I107" s="111">
        <v>3625</v>
      </c>
      <c r="J107" s="111">
        <v>14</v>
      </c>
      <c r="K107" s="111">
        <v>7</v>
      </c>
    </row>
    <row r="108" spans="1:11" x14ac:dyDescent="0.3">
      <c r="A108" s="18">
        <v>46090</v>
      </c>
      <c r="B108" s="126" t="s">
        <v>1245</v>
      </c>
      <c r="C108" s="2" t="s">
        <v>104</v>
      </c>
      <c r="D108" s="4" t="s">
        <v>165</v>
      </c>
      <c r="E108" s="18" t="s">
        <v>1341</v>
      </c>
      <c r="F108" s="2" t="s">
        <v>17</v>
      </c>
      <c r="G108" s="19" t="s">
        <v>104</v>
      </c>
      <c r="H108" s="111">
        <v>10230</v>
      </c>
      <c r="I108" s="111">
        <v>936</v>
      </c>
      <c r="J108" s="111">
        <v>14</v>
      </c>
      <c r="K108" s="111">
        <v>4</v>
      </c>
    </row>
    <row r="109" spans="1:11" x14ac:dyDescent="0.3">
      <c r="A109" s="18">
        <v>46090</v>
      </c>
      <c r="B109" s="126" t="s">
        <v>1245</v>
      </c>
      <c r="C109" s="2" t="s">
        <v>104</v>
      </c>
      <c r="D109" s="4" t="s">
        <v>165</v>
      </c>
      <c r="E109" s="18" t="s">
        <v>1341</v>
      </c>
      <c r="F109" s="2" t="s">
        <v>25</v>
      </c>
      <c r="G109" s="19" t="s">
        <v>104</v>
      </c>
      <c r="H109" s="111">
        <v>10230</v>
      </c>
      <c r="I109" s="111">
        <v>2000</v>
      </c>
      <c r="J109" s="111">
        <v>14</v>
      </c>
      <c r="K109" s="111">
        <v>5</v>
      </c>
    </row>
    <row r="110" spans="1:11" ht="15" hidden="1" thickBot="1" x14ac:dyDescent="0.35">
      <c r="A110" s="18">
        <v>46090</v>
      </c>
      <c r="B110" s="5"/>
      <c r="C110" s="200" t="s">
        <v>451</v>
      </c>
      <c r="D110" s="201" t="s">
        <v>451</v>
      </c>
      <c r="E110" s="92" t="s">
        <v>1342</v>
      </c>
      <c r="F110" s="5" t="s">
        <v>601</v>
      </c>
      <c r="G110" s="386"/>
      <c r="H110" s="111"/>
      <c r="I110" s="111">
        <v>22303</v>
      </c>
      <c r="J110" s="111"/>
      <c r="K110" s="111">
        <v>27</v>
      </c>
    </row>
    <row r="111" spans="1:11" ht="15" hidden="1" thickBot="1" x14ac:dyDescent="0.35">
      <c r="A111" s="18">
        <v>46090</v>
      </c>
      <c r="B111" s="5"/>
      <c r="C111" s="200" t="s">
        <v>1336</v>
      </c>
      <c r="D111" s="441" t="s">
        <v>451</v>
      </c>
      <c r="E111" s="18" t="s">
        <v>1342</v>
      </c>
      <c r="F111" s="438" t="s">
        <v>18</v>
      </c>
      <c r="G111" s="5"/>
      <c r="H111" s="111"/>
      <c r="I111" s="111">
        <v>4200</v>
      </c>
      <c r="J111" s="111"/>
      <c r="K111" s="111">
        <v>16</v>
      </c>
    </row>
    <row r="112" spans="1:11" ht="15" thickBot="1" x14ac:dyDescent="0.35">
      <c r="A112" s="18">
        <v>46090</v>
      </c>
      <c r="B112" s="5" t="s">
        <v>1245</v>
      </c>
      <c r="C112" s="200" t="s">
        <v>28</v>
      </c>
      <c r="D112" s="201" t="s">
        <v>42</v>
      </c>
      <c r="E112" s="18" t="s">
        <v>1343</v>
      </c>
      <c r="F112" s="27" t="s">
        <v>13</v>
      </c>
      <c r="G112" s="5" t="s">
        <v>28</v>
      </c>
      <c r="H112" s="111">
        <v>9200</v>
      </c>
      <c r="I112" s="111">
        <v>6194</v>
      </c>
      <c r="J112" s="111">
        <v>14</v>
      </c>
      <c r="K112" s="111">
        <v>10</v>
      </c>
    </row>
    <row r="113" spans="1:11" x14ac:dyDescent="0.3">
      <c r="A113" s="125">
        <v>46090</v>
      </c>
      <c r="B113" s="126" t="s">
        <v>1245</v>
      </c>
      <c r="C113" s="208" t="s">
        <v>28</v>
      </c>
      <c r="D113" s="209" t="s">
        <v>42</v>
      </c>
      <c r="E113" s="125" t="s">
        <v>1343</v>
      </c>
      <c r="F113" s="208" t="s">
        <v>9</v>
      </c>
      <c r="G113" s="126" t="s">
        <v>28</v>
      </c>
      <c r="H113" s="242">
        <v>9200</v>
      </c>
      <c r="I113" s="242">
        <v>200</v>
      </c>
      <c r="J113" s="242">
        <v>14</v>
      </c>
      <c r="K113" s="242">
        <v>1</v>
      </c>
    </row>
    <row r="114" spans="1:11" x14ac:dyDescent="0.3">
      <c r="A114" s="18">
        <v>46090</v>
      </c>
      <c r="B114" s="5" t="s">
        <v>1245</v>
      </c>
      <c r="C114" s="2" t="s">
        <v>56</v>
      </c>
      <c r="D114" s="4" t="s">
        <v>81</v>
      </c>
      <c r="E114" s="18" t="s">
        <v>1344</v>
      </c>
      <c r="F114" s="433" t="s">
        <v>1237</v>
      </c>
      <c r="G114" s="19" t="s">
        <v>56</v>
      </c>
      <c r="H114" s="111">
        <v>8500</v>
      </c>
      <c r="I114" s="111">
        <v>6500</v>
      </c>
      <c r="J114" s="111">
        <v>14</v>
      </c>
      <c r="K114" s="111">
        <v>14</v>
      </c>
    </row>
    <row r="115" spans="1:11" x14ac:dyDescent="0.3">
      <c r="A115" s="18">
        <v>46090</v>
      </c>
      <c r="B115" s="5" t="s">
        <v>1245</v>
      </c>
      <c r="C115" s="2" t="s">
        <v>56</v>
      </c>
      <c r="D115" s="4" t="s">
        <v>81</v>
      </c>
      <c r="E115" s="18" t="s">
        <v>1345</v>
      </c>
      <c r="F115" s="27" t="s">
        <v>22</v>
      </c>
      <c r="G115" s="19" t="s">
        <v>56</v>
      </c>
      <c r="H115" s="111">
        <v>8500</v>
      </c>
      <c r="I115" s="111">
        <v>8263</v>
      </c>
      <c r="J115" s="111">
        <v>14</v>
      </c>
      <c r="K115" s="111">
        <v>10</v>
      </c>
    </row>
    <row r="116" spans="1:11" ht="15" hidden="1" thickBot="1" x14ac:dyDescent="0.35">
      <c r="A116" s="92">
        <v>46091</v>
      </c>
      <c r="B116" s="386"/>
      <c r="C116" s="326" t="s">
        <v>101</v>
      </c>
      <c r="D116" s="326" t="s">
        <v>101</v>
      </c>
      <c r="E116" s="92" t="s">
        <v>1346</v>
      </c>
      <c r="F116" s="27" t="s">
        <v>6</v>
      </c>
      <c r="G116" s="386"/>
      <c r="H116" s="484"/>
      <c r="I116" s="484">
        <v>12657.77</v>
      </c>
      <c r="J116" s="484"/>
      <c r="K116" s="484">
        <v>10</v>
      </c>
    </row>
    <row r="117" spans="1:11" ht="15" hidden="1" thickBot="1" x14ac:dyDescent="0.35">
      <c r="A117" s="18">
        <v>46091</v>
      </c>
      <c r="B117" s="5"/>
      <c r="C117" s="326" t="s">
        <v>101</v>
      </c>
      <c r="D117" s="326" t="s">
        <v>101</v>
      </c>
      <c r="E117" s="18" t="s">
        <v>1346</v>
      </c>
      <c r="F117" s="448" t="s">
        <v>9</v>
      </c>
      <c r="G117" s="5"/>
      <c r="H117" s="111"/>
      <c r="I117" s="111">
        <v>10000</v>
      </c>
      <c r="J117" s="111"/>
      <c r="K117" s="111">
        <v>15</v>
      </c>
    </row>
    <row r="118" spans="1:11" ht="15" thickBot="1" x14ac:dyDescent="0.35">
      <c r="A118" s="18">
        <v>46091</v>
      </c>
      <c r="B118" s="5" t="s">
        <v>1245</v>
      </c>
      <c r="C118" s="448" t="s">
        <v>28</v>
      </c>
      <c r="D118" s="326" t="s">
        <v>42</v>
      </c>
      <c r="E118" s="18" t="s">
        <v>1347</v>
      </c>
      <c r="F118" s="27" t="s">
        <v>35</v>
      </c>
      <c r="G118" s="5" t="s">
        <v>28</v>
      </c>
      <c r="H118" s="111">
        <v>9200</v>
      </c>
      <c r="I118" s="111">
        <v>6899</v>
      </c>
      <c r="J118" s="111">
        <v>14</v>
      </c>
      <c r="K118" s="111">
        <v>13</v>
      </c>
    </row>
    <row r="119" spans="1:11" ht="15" thickBot="1" x14ac:dyDescent="0.35">
      <c r="A119" s="18">
        <v>46091</v>
      </c>
      <c r="B119" s="5" t="s">
        <v>1245</v>
      </c>
      <c r="C119" s="448" t="s">
        <v>28</v>
      </c>
      <c r="D119" s="326" t="s">
        <v>42</v>
      </c>
      <c r="E119" s="18" t="s">
        <v>1348</v>
      </c>
      <c r="F119" s="5" t="s">
        <v>107</v>
      </c>
      <c r="G119" s="5" t="s">
        <v>28</v>
      </c>
      <c r="H119" s="111">
        <v>9200</v>
      </c>
      <c r="I119" s="111">
        <v>10000</v>
      </c>
      <c r="J119" s="111">
        <v>14</v>
      </c>
      <c r="K119" s="111">
        <v>13</v>
      </c>
    </row>
    <row r="120" spans="1:11" ht="15" hidden="1" thickBot="1" x14ac:dyDescent="0.35">
      <c r="A120" s="18">
        <v>46091</v>
      </c>
      <c r="B120" s="5"/>
      <c r="C120" s="448" t="s">
        <v>367</v>
      </c>
      <c r="D120" s="448" t="s">
        <v>367</v>
      </c>
      <c r="E120" s="18" t="s">
        <v>1349</v>
      </c>
      <c r="F120" s="326" t="s">
        <v>12</v>
      </c>
      <c r="G120" s="5"/>
      <c r="H120" s="111"/>
      <c r="I120" s="111">
        <v>12600</v>
      </c>
      <c r="J120" s="111"/>
      <c r="K120" s="111">
        <v>24</v>
      </c>
    </row>
    <row r="121" spans="1:11" hidden="1" x14ac:dyDescent="0.3">
      <c r="A121" s="18">
        <v>46091</v>
      </c>
      <c r="B121" s="126"/>
      <c r="C121" s="481" t="s">
        <v>367</v>
      </c>
      <c r="D121" s="482" t="s">
        <v>1336</v>
      </c>
      <c r="E121" s="125" t="s">
        <v>1349</v>
      </c>
      <c r="F121" s="481" t="s">
        <v>76</v>
      </c>
      <c r="G121" s="126"/>
      <c r="H121" s="242"/>
      <c r="I121" s="242">
        <v>3000</v>
      </c>
      <c r="J121" s="242"/>
      <c r="K121" s="242">
        <v>6</v>
      </c>
    </row>
    <row r="122" spans="1:11" x14ac:dyDescent="0.3">
      <c r="A122" s="18">
        <v>46091</v>
      </c>
      <c r="B122" s="5" t="s">
        <v>1245</v>
      </c>
      <c r="C122" s="71" t="s">
        <v>20</v>
      </c>
      <c r="D122" s="75" t="s">
        <v>21</v>
      </c>
      <c r="E122" s="18" t="s">
        <v>1350</v>
      </c>
      <c r="F122" s="5" t="s">
        <v>80</v>
      </c>
      <c r="G122" s="5" t="s">
        <v>20</v>
      </c>
      <c r="H122" s="111">
        <v>24950</v>
      </c>
      <c r="I122" s="111">
        <v>13.222</v>
      </c>
      <c r="J122" s="111">
        <v>27</v>
      </c>
      <c r="K122" s="111">
        <v>22</v>
      </c>
    </row>
    <row r="123" spans="1:11" ht="15" thickBot="1" x14ac:dyDescent="0.35">
      <c r="A123" s="18">
        <v>46091</v>
      </c>
      <c r="B123" s="5" t="s">
        <v>1245</v>
      </c>
      <c r="C123" s="448" t="s">
        <v>14</v>
      </c>
      <c r="D123" s="326" t="s">
        <v>115</v>
      </c>
      <c r="E123" s="92" t="s">
        <v>1351</v>
      </c>
      <c r="F123" s="448" t="s">
        <v>105</v>
      </c>
      <c r="G123" s="386" t="s">
        <v>14</v>
      </c>
      <c r="H123" s="484">
        <v>8500</v>
      </c>
      <c r="I123" s="484">
        <v>8315</v>
      </c>
      <c r="J123" s="484">
        <v>14</v>
      </c>
      <c r="K123" s="484">
        <v>18</v>
      </c>
    </row>
    <row r="124" spans="1:11" x14ac:dyDescent="0.3">
      <c r="A124" s="18">
        <v>46091</v>
      </c>
      <c r="B124" s="5" t="s">
        <v>1245</v>
      </c>
      <c r="C124" s="481" t="s">
        <v>14</v>
      </c>
      <c r="D124" s="482" t="s">
        <v>115</v>
      </c>
      <c r="E124" s="125" t="s">
        <v>1352</v>
      </c>
      <c r="F124" s="27" t="s">
        <v>22</v>
      </c>
      <c r="G124" s="126" t="s">
        <v>14</v>
      </c>
      <c r="H124" s="111">
        <v>8500</v>
      </c>
      <c r="I124" s="111">
        <v>9000</v>
      </c>
      <c r="J124" s="111">
        <v>14</v>
      </c>
      <c r="K124" s="111">
        <v>11</v>
      </c>
    </row>
    <row r="125" spans="1:11" x14ac:dyDescent="0.3">
      <c r="A125" s="18">
        <v>46091</v>
      </c>
      <c r="B125" s="126" t="s">
        <v>1245</v>
      </c>
      <c r="C125" s="75" t="s">
        <v>104</v>
      </c>
      <c r="D125" s="75" t="s">
        <v>8</v>
      </c>
      <c r="E125" s="18" t="s">
        <v>1353</v>
      </c>
      <c r="F125" s="71" t="s">
        <v>169</v>
      </c>
      <c r="G125" s="19" t="s">
        <v>104</v>
      </c>
      <c r="H125" s="111">
        <v>10230</v>
      </c>
      <c r="I125" s="111">
        <v>4200</v>
      </c>
      <c r="J125" s="111">
        <v>14</v>
      </c>
      <c r="K125" s="111">
        <v>4</v>
      </c>
    </row>
    <row r="126" spans="1:11" x14ac:dyDescent="0.3">
      <c r="A126" s="125">
        <v>46091</v>
      </c>
      <c r="B126" s="126" t="s">
        <v>1245</v>
      </c>
      <c r="C126" s="71" t="s">
        <v>104</v>
      </c>
      <c r="D126" s="75" t="s">
        <v>8</v>
      </c>
      <c r="E126" s="18" t="s">
        <v>1354</v>
      </c>
      <c r="F126" s="5" t="s">
        <v>601</v>
      </c>
      <c r="G126" s="19" t="s">
        <v>104</v>
      </c>
      <c r="H126" s="242">
        <v>10230</v>
      </c>
      <c r="I126" s="242">
        <v>6486</v>
      </c>
      <c r="J126" s="242">
        <v>14</v>
      </c>
      <c r="K126" s="242">
        <v>10</v>
      </c>
    </row>
    <row r="127" spans="1:11" x14ac:dyDescent="0.3">
      <c r="A127" s="18">
        <v>46091</v>
      </c>
      <c r="B127" s="5" t="s">
        <v>1245</v>
      </c>
      <c r="C127" s="510" t="s">
        <v>56</v>
      </c>
      <c r="D127" s="511" t="s">
        <v>81</v>
      </c>
      <c r="E127" s="92" t="s">
        <v>1355</v>
      </c>
      <c r="F127" s="510" t="s">
        <v>36</v>
      </c>
      <c r="G127" s="388" t="s">
        <v>56</v>
      </c>
      <c r="H127" s="111">
        <v>8500</v>
      </c>
      <c r="I127" s="111">
        <v>11000</v>
      </c>
      <c r="J127" s="111">
        <v>14</v>
      </c>
      <c r="K127" s="111">
        <v>18</v>
      </c>
    </row>
    <row r="128" spans="1:11" x14ac:dyDescent="0.3">
      <c r="A128" s="18">
        <v>46091</v>
      </c>
      <c r="B128" s="5" t="s">
        <v>1245</v>
      </c>
      <c r="C128" s="71" t="s">
        <v>56</v>
      </c>
      <c r="D128" s="75" t="s">
        <v>81</v>
      </c>
      <c r="E128" s="18" t="s">
        <v>1356</v>
      </c>
      <c r="F128" s="71" t="s">
        <v>11</v>
      </c>
      <c r="G128" s="19" t="s">
        <v>56</v>
      </c>
      <c r="H128" s="111">
        <v>8500</v>
      </c>
      <c r="I128" s="111">
        <v>6000</v>
      </c>
      <c r="J128" s="111">
        <v>14</v>
      </c>
      <c r="K128" s="111">
        <v>11</v>
      </c>
    </row>
    <row r="129" spans="1:11" x14ac:dyDescent="0.3">
      <c r="A129" s="18">
        <v>46091</v>
      </c>
      <c r="B129" s="5" t="s">
        <v>1245</v>
      </c>
      <c r="C129" s="71" t="s">
        <v>56</v>
      </c>
      <c r="D129" s="75" t="s">
        <v>81</v>
      </c>
      <c r="E129" s="18" t="s">
        <v>1356</v>
      </c>
      <c r="F129" s="71" t="s">
        <v>164</v>
      </c>
      <c r="G129" s="19" t="s">
        <v>56</v>
      </c>
      <c r="H129" s="111">
        <v>8500</v>
      </c>
      <c r="I129" s="111">
        <v>750</v>
      </c>
      <c r="J129" s="111">
        <v>14</v>
      </c>
      <c r="K129" s="111">
        <v>1</v>
      </c>
    </row>
    <row r="130" spans="1:11" x14ac:dyDescent="0.3">
      <c r="A130" s="125">
        <v>46091</v>
      </c>
      <c r="B130" s="126" t="s">
        <v>1245</v>
      </c>
      <c r="C130" s="496" t="s">
        <v>56</v>
      </c>
      <c r="D130" s="497" t="s">
        <v>81</v>
      </c>
      <c r="E130" s="125" t="s">
        <v>1357</v>
      </c>
      <c r="F130" s="496" t="s">
        <v>16</v>
      </c>
      <c r="G130" s="193" t="s">
        <v>56</v>
      </c>
      <c r="H130" s="242">
        <v>8500</v>
      </c>
      <c r="I130" s="242">
        <v>11000</v>
      </c>
      <c r="J130" s="242">
        <v>14</v>
      </c>
      <c r="K130" s="242">
        <v>14</v>
      </c>
    </row>
    <row r="131" spans="1:11" x14ac:dyDescent="0.3">
      <c r="A131" s="18">
        <v>46091</v>
      </c>
      <c r="B131" s="5" t="s">
        <v>1245</v>
      </c>
      <c r="C131" s="5" t="s">
        <v>46</v>
      </c>
      <c r="D131" s="5" t="s">
        <v>37</v>
      </c>
      <c r="E131" s="18" t="s">
        <v>1358</v>
      </c>
      <c r="F131" s="27" t="s">
        <v>22</v>
      </c>
      <c r="G131" s="5" t="s">
        <v>46</v>
      </c>
      <c r="H131" s="111">
        <v>927</v>
      </c>
      <c r="I131" s="111">
        <v>230</v>
      </c>
      <c r="J131" s="111">
        <v>3</v>
      </c>
      <c r="K131" s="111">
        <v>1</v>
      </c>
    </row>
    <row r="132" spans="1:11" x14ac:dyDescent="0.3">
      <c r="A132" s="18">
        <v>46091</v>
      </c>
      <c r="B132" s="5" t="s">
        <v>1245</v>
      </c>
      <c r="C132" s="5" t="s">
        <v>46</v>
      </c>
      <c r="D132" s="5" t="s">
        <v>37</v>
      </c>
      <c r="E132" s="18" t="s">
        <v>1358</v>
      </c>
      <c r="F132" s="27" t="s">
        <v>30</v>
      </c>
      <c r="G132" s="5" t="s">
        <v>46</v>
      </c>
      <c r="H132" s="111">
        <v>927</v>
      </c>
      <c r="I132" s="111">
        <v>570</v>
      </c>
      <c r="J132" s="111">
        <v>3</v>
      </c>
      <c r="K132" s="111">
        <v>1</v>
      </c>
    </row>
    <row r="133" spans="1:11" x14ac:dyDescent="0.3">
      <c r="A133" s="18">
        <v>46091</v>
      </c>
      <c r="B133" s="5" t="s">
        <v>1245</v>
      </c>
      <c r="C133" s="5" t="s">
        <v>46</v>
      </c>
      <c r="D133" s="5" t="s">
        <v>37</v>
      </c>
      <c r="E133" s="18" t="s">
        <v>1358</v>
      </c>
      <c r="F133" s="27" t="s">
        <v>6</v>
      </c>
      <c r="G133" s="5" t="s">
        <v>46</v>
      </c>
      <c r="H133" s="111">
        <v>927</v>
      </c>
      <c r="I133" s="111">
        <v>100</v>
      </c>
      <c r="J133" s="111">
        <v>3</v>
      </c>
      <c r="K133" s="111">
        <v>1</v>
      </c>
    </row>
    <row r="134" spans="1:11" x14ac:dyDescent="0.3">
      <c r="A134" s="18">
        <v>46091</v>
      </c>
      <c r="B134" s="5" t="s">
        <v>1245</v>
      </c>
      <c r="C134" s="5" t="s">
        <v>46</v>
      </c>
      <c r="D134" s="5" t="s">
        <v>37</v>
      </c>
      <c r="E134" s="18" t="s">
        <v>1358</v>
      </c>
      <c r="F134" s="5" t="s">
        <v>9</v>
      </c>
      <c r="G134" s="5" t="s">
        <v>46</v>
      </c>
      <c r="H134" s="111">
        <v>927</v>
      </c>
      <c r="I134" s="111">
        <v>100</v>
      </c>
      <c r="J134" s="111">
        <v>3</v>
      </c>
      <c r="K134" s="111">
        <v>1</v>
      </c>
    </row>
    <row r="135" spans="1:11" hidden="1" x14ac:dyDescent="0.3">
      <c r="A135" s="92">
        <v>46092</v>
      </c>
      <c r="B135" s="386"/>
      <c r="C135" s="388" t="s">
        <v>111</v>
      </c>
      <c r="D135" s="387" t="s">
        <v>111</v>
      </c>
      <c r="E135" s="92" t="s">
        <v>1359</v>
      </c>
      <c r="F135" s="5" t="s">
        <v>107</v>
      </c>
      <c r="G135" s="386"/>
      <c r="H135" s="484"/>
      <c r="I135" s="484"/>
      <c r="J135" s="484"/>
      <c r="K135" s="484">
        <v>2</v>
      </c>
    </row>
    <row r="136" spans="1:11" hidden="1" x14ac:dyDescent="0.3">
      <c r="A136" s="125">
        <v>46092</v>
      </c>
      <c r="B136" s="126"/>
      <c r="C136" s="193" t="s">
        <v>111</v>
      </c>
      <c r="D136" s="143" t="s">
        <v>111</v>
      </c>
      <c r="E136" s="125" t="s">
        <v>1359</v>
      </c>
      <c r="F136" s="27" t="s">
        <v>22</v>
      </c>
      <c r="G136" s="126"/>
      <c r="H136" s="242"/>
      <c r="I136" s="242"/>
      <c r="J136" s="242"/>
      <c r="K136" s="242">
        <v>2</v>
      </c>
    </row>
    <row r="137" spans="1:11" x14ac:dyDescent="0.3">
      <c r="A137" s="18">
        <v>46092</v>
      </c>
      <c r="B137" s="5" t="s">
        <v>1245</v>
      </c>
      <c r="C137" s="19" t="s">
        <v>56</v>
      </c>
      <c r="D137" s="48" t="s">
        <v>165</v>
      </c>
      <c r="E137" s="18" t="s">
        <v>1360</v>
      </c>
      <c r="F137" s="27" t="s">
        <v>13</v>
      </c>
      <c r="G137" s="19" t="s">
        <v>56</v>
      </c>
      <c r="H137" s="111">
        <v>8500</v>
      </c>
      <c r="I137" s="111">
        <v>200</v>
      </c>
      <c r="J137" s="111">
        <v>14</v>
      </c>
      <c r="K137" s="111">
        <v>2</v>
      </c>
    </row>
    <row r="138" spans="1:11" x14ac:dyDescent="0.3">
      <c r="A138" s="18">
        <v>46092</v>
      </c>
      <c r="B138" s="5" t="s">
        <v>1245</v>
      </c>
      <c r="C138" s="19" t="s">
        <v>56</v>
      </c>
      <c r="D138" s="48" t="s">
        <v>165</v>
      </c>
      <c r="E138" s="18" t="s">
        <v>1360</v>
      </c>
      <c r="F138" s="5" t="s">
        <v>9</v>
      </c>
      <c r="G138" s="19" t="s">
        <v>56</v>
      </c>
      <c r="H138" s="111">
        <v>8500</v>
      </c>
      <c r="I138" s="111">
        <v>200</v>
      </c>
      <c r="J138" s="111">
        <v>14</v>
      </c>
      <c r="K138" s="111">
        <v>1</v>
      </c>
    </row>
    <row r="139" spans="1:11" x14ac:dyDescent="0.3">
      <c r="A139" s="92">
        <v>46092</v>
      </c>
      <c r="B139" s="5" t="s">
        <v>1245</v>
      </c>
      <c r="C139" s="388" t="s">
        <v>14</v>
      </c>
      <c r="D139" s="387" t="s">
        <v>115</v>
      </c>
      <c r="E139" s="92" t="s">
        <v>1361</v>
      </c>
      <c r="F139" s="386" t="s">
        <v>19</v>
      </c>
      <c r="G139" s="386" t="s">
        <v>14</v>
      </c>
      <c r="H139" s="484">
        <v>8500</v>
      </c>
      <c r="I139" s="484">
        <v>3503</v>
      </c>
      <c r="J139" s="484">
        <v>14</v>
      </c>
      <c r="K139" s="484">
        <v>5</v>
      </c>
    </row>
    <row r="140" spans="1:11" x14ac:dyDescent="0.3">
      <c r="A140" s="125">
        <v>46092</v>
      </c>
      <c r="B140" s="5" t="s">
        <v>1245</v>
      </c>
      <c r="C140" s="126" t="s">
        <v>14</v>
      </c>
      <c r="D140" s="126" t="s">
        <v>74</v>
      </c>
      <c r="E140" s="125" t="s">
        <v>1362</v>
      </c>
      <c r="F140" s="169" t="s">
        <v>35</v>
      </c>
      <c r="G140" s="126" t="s">
        <v>14</v>
      </c>
      <c r="H140" s="242">
        <v>8500</v>
      </c>
      <c r="I140" s="242">
        <v>6884</v>
      </c>
      <c r="J140" s="242">
        <v>14</v>
      </c>
      <c r="K140" s="242">
        <v>10</v>
      </c>
    </row>
    <row r="141" spans="1:11" x14ac:dyDescent="0.3">
      <c r="A141" s="18">
        <v>46092</v>
      </c>
      <c r="B141" s="5" t="s">
        <v>1245</v>
      </c>
      <c r="C141" s="5" t="s">
        <v>56</v>
      </c>
      <c r="D141" s="5" t="s">
        <v>81</v>
      </c>
      <c r="E141" s="18" t="s">
        <v>1363</v>
      </c>
      <c r="F141" s="5" t="s">
        <v>67</v>
      </c>
      <c r="G141" s="19" t="s">
        <v>56</v>
      </c>
      <c r="H141" s="111">
        <v>8500</v>
      </c>
      <c r="I141" s="111">
        <v>5900</v>
      </c>
      <c r="J141" s="111">
        <v>14</v>
      </c>
      <c r="K141" s="111">
        <v>10</v>
      </c>
    </row>
    <row r="142" spans="1:11" x14ac:dyDescent="0.3">
      <c r="A142" s="18">
        <v>46092</v>
      </c>
      <c r="B142" s="5" t="s">
        <v>1245</v>
      </c>
      <c r="C142" s="5" t="s">
        <v>56</v>
      </c>
      <c r="D142" s="5" t="s">
        <v>81</v>
      </c>
      <c r="E142" s="18" t="s">
        <v>1364</v>
      </c>
      <c r="F142" s="386" t="s">
        <v>9</v>
      </c>
      <c r="G142" s="19" t="s">
        <v>56</v>
      </c>
      <c r="H142" s="111">
        <v>8500</v>
      </c>
      <c r="I142" s="111">
        <v>228</v>
      </c>
      <c r="J142" s="111">
        <v>14</v>
      </c>
      <c r="K142" s="111">
        <v>1</v>
      </c>
    </row>
    <row r="143" spans="1:11" x14ac:dyDescent="0.3">
      <c r="A143" s="18">
        <v>46092</v>
      </c>
      <c r="B143" s="5" t="s">
        <v>1245</v>
      </c>
      <c r="C143" s="5" t="s">
        <v>56</v>
      </c>
      <c r="D143" s="5" t="s">
        <v>81</v>
      </c>
      <c r="E143" s="18" t="s">
        <v>1364</v>
      </c>
      <c r="F143" s="27" t="s">
        <v>6</v>
      </c>
      <c r="G143" s="19" t="s">
        <v>56</v>
      </c>
      <c r="H143" s="111">
        <v>8500</v>
      </c>
      <c r="I143" s="111">
        <v>228</v>
      </c>
      <c r="J143" s="111">
        <v>14</v>
      </c>
      <c r="K143" s="111">
        <v>2</v>
      </c>
    </row>
    <row r="144" spans="1:11" x14ac:dyDescent="0.3">
      <c r="A144" s="18">
        <v>46092</v>
      </c>
      <c r="B144" s="5" t="s">
        <v>1245</v>
      </c>
      <c r="C144" s="5" t="s">
        <v>56</v>
      </c>
      <c r="D144" s="5" t="s">
        <v>81</v>
      </c>
      <c r="E144" s="18" t="s">
        <v>1364</v>
      </c>
      <c r="F144" s="27" t="s">
        <v>30</v>
      </c>
      <c r="G144" s="19" t="s">
        <v>56</v>
      </c>
      <c r="H144" s="111">
        <v>8500</v>
      </c>
      <c r="I144" s="111">
        <v>228</v>
      </c>
      <c r="J144" s="111">
        <v>14</v>
      </c>
      <c r="K144" s="111">
        <v>2</v>
      </c>
    </row>
    <row r="145" spans="1:11" x14ac:dyDescent="0.3">
      <c r="A145" s="92">
        <v>46092</v>
      </c>
      <c r="B145" s="386" t="s">
        <v>1245</v>
      </c>
      <c r="C145" s="386" t="s">
        <v>28</v>
      </c>
      <c r="D145" s="386" t="s">
        <v>165</v>
      </c>
      <c r="E145" s="92" t="s">
        <v>1365</v>
      </c>
      <c r="F145" s="386" t="s">
        <v>16</v>
      </c>
      <c r="G145" s="386" t="s">
        <v>28</v>
      </c>
      <c r="H145" s="484">
        <v>9200</v>
      </c>
      <c r="I145" s="484">
        <v>2397</v>
      </c>
      <c r="J145" s="484">
        <v>14</v>
      </c>
      <c r="K145" s="484">
        <v>6</v>
      </c>
    </row>
    <row r="146" spans="1:11" x14ac:dyDescent="0.3">
      <c r="A146" s="18">
        <v>46092</v>
      </c>
      <c r="B146" s="126" t="s">
        <v>1245</v>
      </c>
      <c r="C146" s="126" t="s">
        <v>28</v>
      </c>
      <c r="D146" s="126" t="s">
        <v>165</v>
      </c>
      <c r="E146" s="125" t="s">
        <v>1365</v>
      </c>
      <c r="F146" s="126" t="s">
        <v>438</v>
      </c>
      <c r="G146" s="126" t="s">
        <v>28</v>
      </c>
      <c r="H146" s="242">
        <v>9200</v>
      </c>
      <c r="I146" s="242">
        <v>300</v>
      </c>
      <c r="J146" s="242">
        <v>14</v>
      </c>
      <c r="K146" s="242">
        <v>2</v>
      </c>
    </row>
    <row r="147" spans="1:11" x14ac:dyDescent="0.3">
      <c r="A147" s="125">
        <v>46092</v>
      </c>
      <c r="B147" s="5" t="s">
        <v>1245</v>
      </c>
      <c r="C147" s="5" t="s">
        <v>20</v>
      </c>
      <c r="D147" s="5" t="s">
        <v>21</v>
      </c>
      <c r="E147" s="18" t="s">
        <v>1366</v>
      </c>
      <c r="F147" s="71" t="s">
        <v>36</v>
      </c>
      <c r="G147" s="5" t="s">
        <v>20</v>
      </c>
      <c r="H147" s="111">
        <v>24950</v>
      </c>
      <c r="I147" s="111">
        <v>10539</v>
      </c>
      <c r="J147" s="111">
        <v>27</v>
      </c>
      <c r="K147" s="111">
        <v>15</v>
      </c>
    </row>
    <row r="148" spans="1:11" x14ac:dyDescent="0.3">
      <c r="A148" s="18">
        <v>46092</v>
      </c>
      <c r="B148" s="386" t="s">
        <v>1245</v>
      </c>
      <c r="C148" s="386" t="s">
        <v>46</v>
      </c>
      <c r="D148" s="386" t="s">
        <v>64</v>
      </c>
      <c r="E148" s="92" t="s">
        <v>1367</v>
      </c>
      <c r="F148" s="386" t="s">
        <v>9</v>
      </c>
      <c r="G148" s="386" t="s">
        <v>46</v>
      </c>
      <c r="H148" s="484">
        <v>927</v>
      </c>
      <c r="I148" s="484">
        <v>500</v>
      </c>
      <c r="J148" s="484">
        <v>3</v>
      </c>
      <c r="K148" s="484">
        <v>2</v>
      </c>
    </row>
    <row r="149" spans="1:11" x14ac:dyDescent="0.3">
      <c r="A149" s="503">
        <v>46092</v>
      </c>
      <c r="B149" s="225" t="s">
        <v>1245</v>
      </c>
      <c r="C149" s="225" t="s">
        <v>28</v>
      </c>
      <c r="D149" s="225" t="s">
        <v>42</v>
      </c>
      <c r="E149" s="503" t="s">
        <v>1368</v>
      </c>
      <c r="F149" s="225" t="s">
        <v>95</v>
      </c>
      <c r="G149" s="225" t="s">
        <v>28</v>
      </c>
      <c r="H149" s="504">
        <v>9200</v>
      </c>
      <c r="I149" s="504">
        <v>3200</v>
      </c>
      <c r="J149" s="504">
        <v>14</v>
      </c>
      <c r="K149" s="504">
        <v>5</v>
      </c>
    </row>
    <row r="150" spans="1:11" x14ac:dyDescent="0.3">
      <c r="A150" s="18">
        <v>46093</v>
      </c>
      <c r="B150" s="5" t="s">
        <v>1245</v>
      </c>
      <c r="C150" s="19" t="s">
        <v>56</v>
      </c>
      <c r="D150" s="48" t="s">
        <v>81</v>
      </c>
      <c r="E150" s="18" t="s">
        <v>1369</v>
      </c>
      <c r="F150" s="27" t="s">
        <v>22</v>
      </c>
      <c r="G150" s="19" t="s">
        <v>56</v>
      </c>
      <c r="H150" s="111">
        <v>8500</v>
      </c>
      <c r="I150" s="111">
        <v>725</v>
      </c>
      <c r="J150" s="111">
        <v>14</v>
      </c>
      <c r="K150" s="111">
        <v>12</v>
      </c>
    </row>
    <row r="151" spans="1:11" x14ac:dyDescent="0.3">
      <c r="A151" s="18">
        <v>46093</v>
      </c>
      <c r="B151" s="5" t="s">
        <v>1245</v>
      </c>
      <c r="C151" s="21" t="s">
        <v>56</v>
      </c>
      <c r="D151" s="48" t="s">
        <v>81</v>
      </c>
      <c r="E151" s="18" t="s">
        <v>1370</v>
      </c>
      <c r="F151" s="5" t="s">
        <v>159</v>
      </c>
      <c r="G151" s="19" t="s">
        <v>56</v>
      </c>
      <c r="H151" s="111">
        <v>8500</v>
      </c>
      <c r="I151" s="111">
        <v>231</v>
      </c>
      <c r="J151" s="111">
        <v>14</v>
      </c>
      <c r="K151" s="111">
        <v>2</v>
      </c>
    </row>
    <row r="152" spans="1:11" x14ac:dyDescent="0.3">
      <c r="A152" s="18">
        <v>46093</v>
      </c>
      <c r="B152" s="5" t="s">
        <v>1245</v>
      </c>
      <c r="C152" s="19" t="s">
        <v>56</v>
      </c>
      <c r="D152" s="48" t="s">
        <v>81</v>
      </c>
      <c r="E152" s="18" t="s">
        <v>1370</v>
      </c>
      <c r="F152" s="5" t="s">
        <v>49</v>
      </c>
      <c r="G152" s="19" t="s">
        <v>56</v>
      </c>
      <c r="H152" s="111">
        <v>8500</v>
      </c>
      <c r="I152" s="111">
        <v>2500</v>
      </c>
      <c r="J152" s="111">
        <v>14</v>
      </c>
      <c r="K152" s="111">
        <v>4</v>
      </c>
    </row>
    <row r="153" spans="1:11" hidden="1" x14ac:dyDescent="0.3">
      <c r="A153" s="92">
        <v>46093</v>
      </c>
      <c r="B153" s="386"/>
      <c r="C153" s="488" t="s">
        <v>101</v>
      </c>
      <c r="D153" s="489" t="s">
        <v>101</v>
      </c>
      <c r="E153" s="92" t="s">
        <v>1371</v>
      </c>
      <c r="F153" s="489" t="s">
        <v>34</v>
      </c>
      <c r="G153" s="386"/>
      <c r="H153" s="484"/>
      <c r="I153" s="484">
        <v>200</v>
      </c>
      <c r="J153" s="484"/>
      <c r="K153" s="484">
        <v>1</v>
      </c>
    </row>
    <row r="154" spans="1:11" hidden="1" x14ac:dyDescent="0.3">
      <c r="A154" s="18">
        <v>46093</v>
      </c>
      <c r="B154" s="5"/>
      <c r="C154" s="19" t="s">
        <v>101</v>
      </c>
      <c r="D154" s="5" t="s">
        <v>101</v>
      </c>
      <c r="E154" s="18" t="s">
        <v>1371</v>
      </c>
      <c r="F154" s="5" t="s">
        <v>33</v>
      </c>
      <c r="G154" s="5"/>
      <c r="H154" s="111"/>
      <c r="I154" s="111">
        <v>13200</v>
      </c>
      <c r="J154" s="111"/>
      <c r="K154" s="111">
        <v>27</v>
      </c>
    </row>
    <row r="155" spans="1:11" x14ac:dyDescent="0.3">
      <c r="A155" s="18">
        <v>46093</v>
      </c>
      <c r="B155" s="5" t="s">
        <v>1245</v>
      </c>
      <c r="C155" s="19" t="s">
        <v>14</v>
      </c>
      <c r="D155" s="48" t="s">
        <v>15</v>
      </c>
      <c r="E155" s="18" t="s">
        <v>1372</v>
      </c>
      <c r="F155" s="27" t="s">
        <v>35</v>
      </c>
      <c r="G155" s="5" t="s">
        <v>14</v>
      </c>
      <c r="H155" s="111">
        <v>8500</v>
      </c>
      <c r="I155" s="111">
        <v>4728</v>
      </c>
      <c r="J155" s="111">
        <v>14</v>
      </c>
      <c r="K155" s="111">
        <v>7</v>
      </c>
    </row>
    <row r="156" spans="1:11" x14ac:dyDescent="0.3">
      <c r="A156" s="18">
        <v>46093</v>
      </c>
      <c r="B156" s="5" t="s">
        <v>1245</v>
      </c>
      <c r="C156" s="509" t="s">
        <v>14</v>
      </c>
      <c r="D156" s="311" t="s">
        <v>15</v>
      </c>
      <c r="E156" s="125" t="s">
        <v>1373</v>
      </c>
      <c r="F156" s="424" t="s">
        <v>12</v>
      </c>
      <c r="G156" s="126" t="s">
        <v>14</v>
      </c>
      <c r="H156" s="111">
        <v>8500</v>
      </c>
      <c r="I156" s="111">
        <v>8009</v>
      </c>
      <c r="J156" s="111">
        <v>14</v>
      </c>
      <c r="K156" s="111">
        <v>14</v>
      </c>
    </row>
    <row r="157" spans="1:11" x14ac:dyDescent="0.3">
      <c r="A157" s="18">
        <v>46093</v>
      </c>
      <c r="B157" s="126" t="s">
        <v>1245</v>
      </c>
      <c r="C157" s="21" t="s">
        <v>104</v>
      </c>
      <c r="D157" s="20" t="s">
        <v>24</v>
      </c>
      <c r="E157" s="18" t="s">
        <v>1374</v>
      </c>
      <c r="F157" s="5" t="s">
        <v>67</v>
      </c>
      <c r="G157" s="19" t="s">
        <v>104</v>
      </c>
      <c r="H157" s="111">
        <v>10230</v>
      </c>
      <c r="I157" s="111">
        <v>5000</v>
      </c>
      <c r="J157" s="111">
        <v>14</v>
      </c>
      <c r="K157" s="111">
        <v>5</v>
      </c>
    </row>
    <row r="158" spans="1:11" x14ac:dyDescent="0.3">
      <c r="A158" s="18">
        <v>46093</v>
      </c>
      <c r="B158" s="5" t="s">
        <v>1245</v>
      </c>
      <c r="C158" s="388" t="s">
        <v>7</v>
      </c>
      <c r="D158" s="387" t="s">
        <v>179</v>
      </c>
      <c r="E158" s="92" t="s">
        <v>1375</v>
      </c>
      <c r="F158" s="386" t="s">
        <v>9</v>
      </c>
      <c r="G158" s="486" t="s">
        <v>7</v>
      </c>
      <c r="H158" s="111">
        <v>10200</v>
      </c>
      <c r="I158" s="111">
        <v>2613</v>
      </c>
      <c r="J158" s="111">
        <v>14</v>
      </c>
      <c r="K158" s="111">
        <v>9</v>
      </c>
    </row>
    <row r="159" spans="1:11" x14ac:dyDescent="0.3">
      <c r="A159" s="18">
        <v>46093</v>
      </c>
      <c r="B159" s="5" t="s">
        <v>1245</v>
      </c>
      <c r="C159" s="19" t="s">
        <v>7</v>
      </c>
      <c r="D159" s="48" t="s">
        <v>179</v>
      </c>
      <c r="E159" s="18" t="s">
        <v>1375</v>
      </c>
      <c r="F159" s="5" t="s">
        <v>25</v>
      </c>
      <c r="G159" s="21" t="s">
        <v>7</v>
      </c>
      <c r="H159" s="111">
        <v>10200</v>
      </c>
      <c r="I159" s="111">
        <v>1252</v>
      </c>
      <c r="J159" s="111">
        <v>14</v>
      </c>
      <c r="K159" s="111">
        <v>2</v>
      </c>
    </row>
    <row r="160" spans="1:11" x14ac:dyDescent="0.3">
      <c r="A160" s="18">
        <v>46093</v>
      </c>
      <c r="B160" s="5" t="s">
        <v>1245</v>
      </c>
      <c r="C160" s="19" t="s">
        <v>7</v>
      </c>
      <c r="D160" s="48" t="s">
        <v>179</v>
      </c>
      <c r="E160" s="18" t="s">
        <v>1375</v>
      </c>
      <c r="F160" s="27" t="s">
        <v>6</v>
      </c>
      <c r="G160" s="21" t="s">
        <v>7</v>
      </c>
      <c r="H160" s="111">
        <v>10200</v>
      </c>
      <c r="I160" s="111">
        <v>6124</v>
      </c>
      <c r="J160" s="111">
        <v>14</v>
      </c>
      <c r="K160" s="111">
        <v>11</v>
      </c>
    </row>
    <row r="161" spans="1:11" x14ac:dyDescent="0.3">
      <c r="A161" s="18">
        <v>46093</v>
      </c>
      <c r="B161" s="5" t="s">
        <v>1245</v>
      </c>
      <c r="C161" s="19" t="s">
        <v>28</v>
      </c>
      <c r="D161" s="48" t="s">
        <v>42</v>
      </c>
      <c r="E161" s="18" t="s">
        <v>1376</v>
      </c>
      <c r="F161" s="5" t="s">
        <v>19</v>
      </c>
      <c r="G161" s="5" t="s">
        <v>28</v>
      </c>
      <c r="H161" s="111">
        <v>9200</v>
      </c>
      <c r="I161" s="111">
        <v>220</v>
      </c>
      <c r="J161" s="111">
        <v>14</v>
      </c>
      <c r="K161" s="111">
        <v>4</v>
      </c>
    </row>
    <row r="162" spans="1:11" x14ac:dyDescent="0.3">
      <c r="A162" s="125">
        <v>46093</v>
      </c>
      <c r="B162" s="126" t="s">
        <v>1245</v>
      </c>
      <c r="C162" s="483" t="s">
        <v>28</v>
      </c>
      <c r="D162" s="244" t="s">
        <v>42</v>
      </c>
      <c r="E162" s="125" t="s">
        <v>1376</v>
      </c>
      <c r="F162" s="5" t="s">
        <v>601</v>
      </c>
      <c r="G162" s="126" t="s">
        <v>28</v>
      </c>
      <c r="H162" s="242">
        <v>9200</v>
      </c>
      <c r="I162" s="242">
        <v>8500</v>
      </c>
      <c r="J162" s="242">
        <v>14</v>
      </c>
      <c r="K162" s="242">
        <v>10</v>
      </c>
    </row>
    <row r="163" spans="1:11" x14ac:dyDescent="0.3">
      <c r="A163" s="18">
        <v>46093</v>
      </c>
      <c r="B163" s="5" t="s">
        <v>1245</v>
      </c>
      <c r="C163" s="21" t="s">
        <v>56</v>
      </c>
      <c r="D163" s="41" t="s">
        <v>81</v>
      </c>
      <c r="E163" s="18" t="s">
        <v>1377</v>
      </c>
      <c r="F163" s="20" t="s">
        <v>36</v>
      </c>
      <c r="G163" s="19" t="s">
        <v>56</v>
      </c>
      <c r="H163" s="111">
        <v>8500</v>
      </c>
      <c r="I163" s="111">
        <v>8241.7999999999993</v>
      </c>
      <c r="J163" s="111">
        <v>14</v>
      </c>
      <c r="K163" s="111">
        <v>14</v>
      </c>
    </row>
    <row r="164" spans="1:11" hidden="1" x14ac:dyDescent="0.3">
      <c r="A164" s="92">
        <v>46093</v>
      </c>
      <c r="B164" s="386"/>
      <c r="C164" s="386" t="s">
        <v>451</v>
      </c>
      <c r="D164" s="386" t="s">
        <v>451</v>
      </c>
      <c r="E164" s="92" t="s">
        <v>1378</v>
      </c>
      <c r="F164" s="5" t="s">
        <v>80</v>
      </c>
      <c r="G164" s="386"/>
      <c r="H164" s="484"/>
      <c r="I164" s="484">
        <v>4500</v>
      </c>
      <c r="J164" s="484"/>
      <c r="K164" s="484">
        <v>5</v>
      </c>
    </row>
    <row r="165" spans="1:11" hidden="1" x14ac:dyDescent="0.3">
      <c r="A165" s="18">
        <v>46093</v>
      </c>
      <c r="B165" s="5"/>
      <c r="C165" s="126" t="s">
        <v>451</v>
      </c>
      <c r="D165" s="126" t="s">
        <v>451</v>
      </c>
      <c r="E165" s="125" t="s">
        <v>1378</v>
      </c>
      <c r="F165" s="27" t="s">
        <v>22</v>
      </c>
      <c r="G165" s="126"/>
      <c r="H165" s="111"/>
      <c r="I165" s="111">
        <v>4500</v>
      </c>
      <c r="J165" s="111"/>
      <c r="K165" s="111">
        <v>3</v>
      </c>
    </row>
    <row r="166" spans="1:11" x14ac:dyDescent="0.3">
      <c r="A166" s="18">
        <v>46093</v>
      </c>
      <c r="B166" s="126" t="s">
        <v>1245</v>
      </c>
      <c r="C166" s="5" t="s">
        <v>104</v>
      </c>
      <c r="D166" s="5" t="s">
        <v>24</v>
      </c>
      <c r="E166" s="18" t="s">
        <v>1379</v>
      </c>
      <c r="F166" s="5" t="s">
        <v>606</v>
      </c>
      <c r="G166" s="19" t="s">
        <v>104</v>
      </c>
      <c r="H166" s="111">
        <v>10230</v>
      </c>
      <c r="I166" s="111">
        <v>700</v>
      </c>
      <c r="J166" s="111">
        <v>14</v>
      </c>
      <c r="K166" s="111">
        <v>4</v>
      </c>
    </row>
    <row r="167" spans="1:11" hidden="1" x14ac:dyDescent="0.3">
      <c r="A167" s="18">
        <v>46093</v>
      </c>
      <c r="B167" s="5"/>
      <c r="C167" s="386" t="s">
        <v>451</v>
      </c>
      <c r="D167" s="386" t="s">
        <v>451</v>
      </c>
      <c r="E167" s="92" t="s">
        <v>1380</v>
      </c>
      <c r="F167" s="20" t="s">
        <v>204</v>
      </c>
      <c r="G167" s="386"/>
      <c r="H167" s="111"/>
      <c r="I167" s="111">
        <v>202</v>
      </c>
      <c r="J167" s="111"/>
      <c r="K167" s="111">
        <v>1</v>
      </c>
    </row>
    <row r="168" spans="1:11" x14ac:dyDescent="0.3">
      <c r="A168" s="125">
        <v>46093</v>
      </c>
      <c r="B168" s="126" t="s">
        <v>1245</v>
      </c>
      <c r="C168" s="126" t="s">
        <v>28</v>
      </c>
      <c r="D168" s="126" t="s">
        <v>8</v>
      </c>
      <c r="E168" s="125" t="s">
        <v>1381</v>
      </c>
      <c r="F168" s="126" t="s">
        <v>1323</v>
      </c>
      <c r="G168" s="126" t="s">
        <v>28</v>
      </c>
      <c r="H168" s="242">
        <v>9200</v>
      </c>
      <c r="I168" s="242">
        <v>1200</v>
      </c>
      <c r="J168" s="242">
        <v>14</v>
      </c>
      <c r="K168" s="242">
        <v>2</v>
      </c>
    </row>
    <row r="169" spans="1:11" x14ac:dyDescent="0.3">
      <c r="A169" s="18">
        <v>46093</v>
      </c>
      <c r="B169" s="5" t="s">
        <v>1245</v>
      </c>
      <c r="C169" s="5" t="s">
        <v>46</v>
      </c>
      <c r="D169" s="5" t="s">
        <v>86</v>
      </c>
      <c r="E169" s="18" t="s">
        <v>1382</v>
      </c>
      <c r="F169" s="27" t="s">
        <v>13</v>
      </c>
      <c r="G169" s="5" t="s">
        <v>46</v>
      </c>
      <c r="H169" s="111">
        <v>927</v>
      </c>
      <c r="I169" s="111">
        <v>20</v>
      </c>
      <c r="J169" s="111">
        <v>3</v>
      </c>
      <c r="K169" s="111">
        <v>1</v>
      </c>
    </row>
    <row r="170" spans="1:11" x14ac:dyDescent="0.3">
      <c r="A170" s="92">
        <v>46094</v>
      </c>
      <c r="B170" s="386" t="s">
        <v>1245</v>
      </c>
      <c r="C170" s="505" t="s">
        <v>28</v>
      </c>
      <c r="D170" s="506" t="s">
        <v>42</v>
      </c>
      <c r="E170" s="92" t="s">
        <v>1383</v>
      </c>
      <c r="F170" s="27" t="s">
        <v>35</v>
      </c>
      <c r="G170" s="386" t="s">
        <v>28</v>
      </c>
      <c r="H170" s="484">
        <v>9200</v>
      </c>
      <c r="I170" s="484">
        <v>2179</v>
      </c>
      <c r="J170" s="484">
        <v>14</v>
      </c>
      <c r="K170" s="484">
        <v>8</v>
      </c>
    </row>
    <row r="171" spans="1:11" hidden="1" x14ac:dyDescent="0.3">
      <c r="A171" s="18">
        <v>46094</v>
      </c>
      <c r="B171" s="5"/>
      <c r="C171" s="49" t="s">
        <v>101</v>
      </c>
      <c r="D171" s="50" t="s">
        <v>101</v>
      </c>
      <c r="E171" s="18" t="s">
        <v>1384</v>
      </c>
      <c r="F171" s="27" t="s">
        <v>6</v>
      </c>
      <c r="G171" s="5"/>
      <c r="H171" s="111"/>
      <c r="I171" s="111"/>
      <c r="J171" s="111"/>
      <c r="K171" s="111">
        <v>6</v>
      </c>
    </row>
    <row r="172" spans="1:11" hidden="1" x14ac:dyDescent="0.3">
      <c r="A172" s="18">
        <v>46094</v>
      </c>
      <c r="B172" s="5"/>
      <c r="C172" s="49" t="s">
        <v>101</v>
      </c>
      <c r="D172" s="50" t="s">
        <v>101</v>
      </c>
      <c r="E172" s="18" t="s">
        <v>1384</v>
      </c>
      <c r="F172" s="27" t="s">
        <v>9</v>
      </c>
      <c r="G172" s="5"/>
      <c r="H172" s="111"/>
      <c r="I172" s="111"/>
      <c r="J172" s="111"/>
      <c r="K172" s="111">
        <v>9</v>
      </c>
    </row>
    <row r="173" spans="1:11" x14ac:dyDescent="0.3">
      <c r="A173" s="18">
        <v>46094</v>
      </c>
      <c r="B173" s="5" t="s">
        <v>1245</v>
      </c>
      <c r="C173" s="49" t="s">
        <v>28</v>
      </c>
      <c r="D173" s="52" t="s">
        <v>42</v>
      </c>
      <c r="E173" s="18" t="s">
        <v>1385</v>
      </c>
      <c r="F173" s="27" t="s">
        <v>12</v>
      </c>
      <c r="G173" s="5" t="s">
        <v>28</v>
      </c>
      <c r="H173" s="111">
        <v>9200</v>
      </c>
      <c r="I173" s="111">
        <v>6500</v>
      </c>
      <c r="J173" s="111">
        <v>14</v>
      </c>
      <c r="K173" s="111">
        <v>18</v>
      </c>
    </row>
    <row r="174" spans="1:11" x14ac:dyDescent="0.3">
      <c r="A174" s="18">
        <v>46094</v>
      </c>
      <c r="B174" s="5" t="s">
        <v>1245</v>
      </c>
      <c r="C174" s="49" t="s">
        <v>28</v>
      </c>
      <c r="D174" s="50" t="s">
        <v>42</v>
      </c>
      <c r="E174" s="18" t="s">
        <v>1385</v>
      </c>
      <c r="F174" s="27" t="s">
        <v>76</v>
      </c>
      <c r="G174" s="5" t="s">
        <v>28</v>
      </c>
      <c r="H174" s="111">
        <v>9200</v>
      </c>
      <c r="I174" s="111">
        <v>50</v>
      </c>
      <c r="J174" s="111">
        <v>14</v>
      </c>
      <c r="K174" s="111">
        <v>1</v>
      </c>
    </row>
    <row r="175" spans="1:11" hidden="1" x14ac:dyDescent="0.3">
      <c r="A175" s="18">
        <v>46094</v>
      </c>
      <c r="B175" s="5"/>
      <c r="C175" s="49" t="s">
        <v>101</v>
      </c>
      <c r="D175" s="49" t="s">
        <v>101</v>
      </c>
      <c r="E175" s="18" t="s">
        <v>1386</v>
      </c>
      <c r="F175" s="27" t="s">
        <v>19</v>
      </c>
      <c r="G175" s="5"/>
      <c r="H175" s="111"/>
      <c r="I175" s="111"/>
      <c r="J175" s="111"/>
      <c r="K175" s="111">
        <v>2</v>
      </c>
    </row>
    <row r="176" spans="1:11" hidden="1" x14ac:dyDescent="0.3">
      <c r="A176" s="18">
        <v>46094</v>
      </c>
      <c r="B176" s="5"/>
      <c r="C176" s="49" t="s">
        <v>101</v>
      </c>
      <c r="D176" s="49" t="s">
        <v>101</v>
      </c>
      <c r="E176" s="18" t="s">
        <v>1386</v>
      </c>
      <c r="F176" s="27" t="s">
        <v>18</v>
      </c>
      <c r="G176" s="5"/>
      <c r="H176" s="111"/>
      <c r="I176" s="111"/>
      <c r="J176" s="111"/>
      <c r="K176" s="111">
        <v>12</v>
      </c>
    </row>
    <row r="177" spans="1:11" hidden="1" x14ac:dyDescent="0.3">
      <c r="A177" s="125">
        <v>46094</v>
      </c>
      <c r="B177" s="126"/>
      <c r="C177" s="170" t="s">
        <v>101</v>
      </c>
      <c r="D177" s="170" t="s">
        <v>101</v>
      </c>
      <c r="E177" s="125" t="s">
        <v>1386</v>
      </c>
      <c r="F177" s="5" t="s">
        <v>601</v>
      </c>
      <c r="G177" s="126"/>
      <c r="H177" s="242"/>
      <c r="I177" s="242"/>
      <c r="J177" s="242"/>
      <c r="K177" s="242">
        <v>10</v>
      </c>
    </row>
    <row r="178" spans="1:11" x14ac:dyDescent="0.3">
      <c r="A178" s="18">
        <v>46094</v>
      </c>
      <c r="B178" s="5" t="s">
        <v>1245</v>
      </c>
      <c r="C178" s="49" t="s">
        <v>46</v>
      </c>
      <c r="D178" s="50" t="s">
        <v>21</v>
      </c>
      <c r="E178" s="18" t="s">
        <v>1387</v>
      </c>
      <c r="F178" s="169" t="s">
        <v>43</v>
      </c>
      <c r="G178" s="5" t="s">
        <v>46</v>
      </c>
      <c r="H178" s="111">
        <v>927</v>
      </c>
      <c r="I178" s="111">
        <v>1452.7</v>
      </c>
      <c r="J178" s="111">
        <v>3</v>
      </c>
      <c r="K178" s="111">
        <v>2</v>
      </c>
    </row>
    <row r="179" spans="1:11" x14ac:dyDescent="0.3">
      <c r="A179" s="503">
        <v>46094</v>
      </c>
      <c r="B179" s="5" t="s">
        <v>1245</v>
      </c>
      <c r="C179" s="225" t="s">
        <v>14</v>
      </c>
      <c r="D179" s="225" t="s">
        <v>74</v>
      </c>
      <c r="E179" s="503" t="s">
        <v>1388</v>
      </c>
      <c r="F179" s="5" t="s">
        <v>67</v>
      </c>
      <c r="G179" s="225" t="s">
        <v>14</v>
      </c>
      <c r="H179" s="504">
        <v>8500</v>
      </c>
      <c r="I179" s="504">
        <v>12000</v>
      </c>
      <c r="J179" s="504">
        <v>14</v>
      </c>
      <c r="K179" s="504">
        <v>10</v>
      </c>
    </row>
    <row r="180" spans="1:11" x14ac:dyDescent="0.3">
      <c r="A180" s="18">
        <v>46094</v>
      </c>
      <c r="B180" s="5" t="s">
        <v>1245</v>
      </c>
      <c r="C180" s="49" t="s">
        <v>56</v>
      </c>
      <c r="D180" s="50" t="s">
        <v>81</v>
      </c>
      <c r="E180" s="18" t="s">
        <v>1389</v>
      </c>
      <c r="F180" s="492" t="s">
        <v>16</v>
      </c>
      <c r="G180" s="19" t="s">
        <v>56</v>
      </c>
      <c r="H180" s="111">
        <v>8500</v>
      </c>
      <c r="I180" s="111">
        <v>8800</v>
      </c>
      <c r="J180" s="111">
        <v>14</v>
      </c>
      <c r="K180" s="111">
        <v>11</v>
      </c>
    </row>
    <row r="181" spans="1:11" x14ac:dyDescent="0.3">
      <c r="A181" s="92">
        <v>46094</v>
      </c>
      <c r="B181" s="5" t="s">
        <v>1245</v>
      </c>
      <c r="C181" s="490" t="s">
        <v>14</v>
      </c>
      <c r="D181" s="491" t="s">
        <v>115</v>
      </c>
      <c r="E181" s="92" t="s">
        <v>1390</v>
      </c>
      <c r="F181" s="492" t="s">
        <v>36</v>
      </c>
      <c r="G181" s="386" t="s">
        <v>14</v>
      </c>
      <c r="H181" s="484">
        <v>8500</v>
      </c>
      <c r="I181" s="484">
        <v>7123</v>
      </c>
      <c r="J181" s="484">
        <v>14</v>
      </c>
      <c r="K181" s="484">
        <v>14</v>
      </c>
    </row>
    <row r="182" spans="1:11" hidden="1" x14ac:dyDescent="0.3">
      <c r="A182" s="18">
        <v>46094</v>
      </c>
      <c r="B182" s="5"/>
      <c r="C182" s="5" t="s">
        <v>111</v>
      </c>
      <c r="D182" s="5" t="s">
        <v>111</v>
      </c>
      <c r="E182" s="18" t="s">
        <v>1391</v>
      </c>
      <c r="F182" s="27" t="s">
        <v>9</v>
      </c>
      <c r="G182" s="5"/>
      <c r="H182" s="111"/>
      <c r="I182" s="111">
        <v>700</v>
      </c>
      <c r="J182" s="111"/>
      <c r="K182" s="111">
        <v>2</v>
      </c>
    </row>
    <row r="183" spans="1:11" hidden="1" x14ac:dyDescent="0.3">
      <c r="A183" s="125">
        <v>46094</v>
      </c>
      <c r="B183" s="126"/>
      <c r="C183" s="126" t="s">
        <v>111</v>
      </c>
      <c r="D183" s="126" t="s">
        <v>111</v>
      </c>
      <c r="E183" s="125" t="s">
        <v>1391</v>
      </c>
      <c r="F183" s="169" t="s">
        <v>234</v>
      </c>
      <c r="G183" s="126"/>
      <c r="H183" s="242"/>
      <c r="I183" s="242">
        <v>700</v>
      </c>
      <c r="J183" s="242"/>
      <c r="K183" s="242">
        <v>1</v>
      </c>
    </row>
    <row r="184" spans="1:11" x14ac:dyDescent="0.3">
      <c r="A184" s="18">
        <v>46094</v>
      </c>
      <c r="B184" s="5" t="s">
        <v>1245</v>
      </c>
      <c r="C184" s="5" t="s">
        <v>56</v>
      </c>
      <c r="D184" s="5" t="s">
        <v>81</v>
      </c>
      <c r="E184" s="18" t="s">
        <v>1392</v>
      </c>
      <c r="F184" s="5" t="s">
        <v>80</v>
      </c>
      <c r="G184" s="19" t="s">
        <v>56</v>
      </c>
      <c r="H184" s="111">
        <v>8500</v>
      </c>
      <c r="I184" s="111">
        <v>4000</v>
      </c>
      <c r="J184" s="111">
        <v>14</v>
      </c>
      <c r="K184" s="111">
        <v>5</v>
      </c>
    </row>
    <row r="185" spans="1:11" x14ac:dyDescent="0.3">
      <c r="A185" s="18">
        <v>46094</v>
      </c>
      <c r="B185" s="5" t="s">
        <v>1245</v>
      </c>
      <c r="C185" s="5" t="s">
        <v>56</v>
      </c>
      <c r="D185" s="5" t="s">
        <v>81</v>
      </c>
      <c r="E185" s="18" t="s">
        <v>1392</v>
      </c>
      <c r="F185" s="5" t="s">
        <v>80</v>
      </c>
      <c r="G185" s="19" t="s">
        <v>56</v>
      </c>
      <c r="H185" s="111">
        <v>8500</v>
      </c>
      <c r="I185" s="111">
        <v>4000</v>
      </c>
      <c r="J185" s="111">
        <v>14</v>
      </c>
      <c r="K185" s="111">
        <v>5</v>
      </c>
    </row>
    <row r="186" spans="1:11" x14ac:dyDescent="0.3">
      <c r="A186" s="18">
        <v>46094</v>
      </c>
      <c r="B186" s="5" t="s">
        <v>1245</v>
      </c>
      <c r="C186" s="5" t="s">
        <v>56</v>
      </c>
      <c r="D186" s="5" t="s">
        <v>81</v>
      </c>
      <c r="E186" s="18" t="s">
        <v>1392</v>
      </c>
      <c r="F186" s="27" t="s">
        <v>22</v>
      </c>
      <c r="G186" s="19" t="s">
        <v>56</v>
      </c>
      <c r="H186" s="111">
        <v>8500</v>
      </c>
      <c r="I186" s="111">
        <v>1100</v>
      </c>
      <c r="J186" s="111">
        <v>14</v>
      </c>
      <c r="K186" s="111">
        <v>3</v>
      </c>
    </row>
    <row r="187" spans="1:11" hidden="1" x14ac:dyDescent="0.3">
      <c r="A187" s="92">
        <v>46094</v>
      </c>
      <c r="B187" s="386"/>
      <c r="C187" s="386" t="s">
        <v>47</v>
      </c>
      <c r="D187" s="386" t="s">
        <v>86</v>
      </c>
      <c r="E187" s="92" t="s">
        <v>1393</v>
      </c>
      <c r="F187" s="5" t="s">
        <v>159</v>
      </c>
      <c r="G187" s="386"/>
      <c r="H187" s="484"/>
      <c r="I187" s="484">
        <v>23</v>
      </c>
      <c r="J187" s="484"/>
      <c r="K187" s="484">
        <v>1</v>
      </c>
    </row>
    <row r="188" spans="1:11" x14ac:dyDescent="0.3">
      <c r="A188" s="18">
        <v>46094</v>
      </c>
      <c r="B188" s="5" t="s">
        <v>1245</v>
      </c>
      <c r="C188" s="5" t="s">
        <v>28</v>
      </c>
      <c r="D188" s="5" t="s">
        <v>42</v>
      </c>
      <c r="E188" s="18" t="s">
        <v>1394</v>
      </c>
      <c r="F188" s="5" t="s">
        <v>9</v>
      </c>
      <c r="G188" s="5" t="s">
        <v>28</v>
      </c>
      <c r="H188" s="111">
        <v>9200</v>
      </c>
      <c r="I188" s="111">
        <v>4500</v>
      </c>
      <c r="J188" s="111">
        <v>14</v>
      </c>
      <c r="K188" s="111">
        <v>5</v>
      </c>
    </row>
    <row r="189" spans="1:11" x14ac:dyDescent="0.3">
      <c r="A189" s="125">
        <v>46094</v>
      </c>
      <c r="B189" s="126" t="s">
        <v>1245</v>
      </c>
      <c r="C189" s="126" t="s">
        <v>28</v>
      </c>
      <c r="D189" s="126" t="s">
        <v>42</v>
      </c>
      <c r="E189" s="125" t="s">
        <v>1395</v>
      </c>
      <c r="F189" s="27" t="s">
        <v>6</v>
      </c>
      <c r="G189" s="126" t="s">
        <v>28</v>
      </c>
      <c r="H189" s="242">
        <v>9200</v>
      </c>
      <c r="I189" s="242">
        <v>4500</v>
      </c>
      <c r="J189" s="242">
        <v>14</v>
      </c>
      <c r="K189" s="242">
        <v>5</v>
      </c>
    </row>
    <row r="190" spans="1:11" x14ac:dyDescent="0.3">
      <c r="A190" s="18">
        <v>46094</v>
      </c>
      <c r="B190" s="5" t="s">
        <v>1245</v>
      </c>
      <c r="C190" s="5" t="s">
        <v>46</v>
      </c>
      <c r="D190" s="5" t="s">
        <v>37</v>
      </c>
      <c r="E190" s="18" t="s">
        <v>1396</v>
      </c>
      <c r="F190" s="5" t="s">
        <v>80</v>
      </c>
      <c r="G190" s="5" t="s">
        <v>46</v>
      </c>
      <c r="H190" s="111">
        <v>927</v>
      </c>
      <c r="I190" s="111">
        <v>200</v>
      </c>
      <c r="J190" s="111">
        <v>3</v>
      </c>
      <c r="K190" s="111">
        <v>1</v>
      </c>
    </row>
    <row r="191" spans="1:11" x14ac:dyDescent="0.3">
      <c r="A191" s="18">
        <v>46094</v>
      </c>
      <c r="B191" s="5" t="s">
        <v>1245</v>
      </c>
      <c r="C191" s="5" t="s">
        <v>46</v>
      </c>
      <c r="D191" s="5" t="s">
        <v>37</v>
      </c>
      <c r="E191" s="18" t="s">
        <v>1396</v>
      </c>
      <c r="F191" s="5" t="s">
        <v>80</v>
      </c>
      <c r="G191" s="5" t="s">
        <v>46</v>
      </c>
      <c r="H191" s="111">
        <v>927</v>
      </c>
      <c r="I191" s="111">
        <v>200</v>
      </c>
      <c r="J191" s="111">
        <v>3</v>
      </c>
      <c r="K191" s="111">
        <v>1</v>
      </c>
    </row>
    <row r="192" spans="1:11" x14ac:dyDescent="0.3">
      <c r="A192" s="18">
        <v>46094</v>
      </c>
      <c r="B192" s="5" t="s">
        <v>1245</v>
      </c>
      <c r="C192" s="5" t="s">
        <v>46</v>
      </c>
      <c r="D192" s="5" t="s">
        <v>37</v>
      </c>
      <c r="E192" s="18" t="s">
        <v>1396</v>
      </c>
      <c r="F192" s="169" t="s">
        <v>22</v>
      </c>
      <c r="G192" s="5" t="s">
        <v>46</v>
      </c>
      <c r="H192" s="111">
        <v>927</v>
      </c>
      <c r="I192" s="111">
        <v>200</v>
      </c>
      <c r="J192" s="111">
        <v>3</v>
      </c>
      <c r="K192" s="111">
        <v>1</v>
      </c>
    </row>
    <row r="193" spans="1:11" x14ac:dyDescent="0.3">
      <c r="A193" s="92">
        <v>46094</v>
      </c>
      <c r="B193" s="225" t="s">
        <v>1245</v>
      </c>
      <c r="C193" s="225" t="s">
        <v>56</v>
      </c>
      <c r="D193" s="225" t="s">
        <v>97</v>
      </c>
      <c r="E193" s="503" t="s">
        <v>1397</v>
      </c>
      <c r="F193" s="126" t="s">
        <v>67</v>
      </c>
      <c r="G193" s="226" t="s">
        <v>56</v>
      </c>
      <c r="H193" s="504">
        <v>8500</v>
      </c>
      <c r="I193" s="504">
        <v>2270</v>
      </c>
      <c r="J193" s="504">
        <v>14</v>
      </c>
      <c r="K193" s="504">
        <v>5</v>
      </c>
    </row>
    <row r="194" spans="1:11" x14ac:dyDescent="0.3">
      <c r="A194" s="92">
        <v>46095</v>
      </c>
      <c r="B194" s="5" t="s">
        <v>1245</v>
      </c>
      <c r="C194" s="2" t="s">
        <v>20</v>
      </c>
      <c r="D194" s="4" t="s">
        <v>21</v>
      </c>
      <c r="E194" s="18" t="s">
        <v>1399</v>
      </c>
      <c r="F194" s="27" t="s">
        <v>6</v>
      </c>
      <c r="G194" s="5" t="s">
        <v>20</v>
      </c>
      <c r="H194" s="111">
        <v>24950</v>
      </c>
      <c r="I194" s="111">
        <v>9681.1</v>
      </c>
      <c r="J194" s="111">
        <v>27</v>
      </c>
      <c r="K194" s="111">
        <v>10</v>
      </c>
    </row>
    <row r="195" spans="1:11" x14ac:dyDescent="0.3">
      <c r="A195" s="18">
        <v>46095</v>
      </c>
      <c r="B195" s="5" t="s">
        <v>1245</v>
      </c>
      <c r="C195" s="2" t="s">
        <v>20</v>
      </c>
      <c r="D195" s="4" t="s">
        <v>21</v>
      </c>
      <c r="E195" s="18" t="s">
        <v>1399</v>
      </c>
      <c r="F195" s="189" t="s">
        <v>9</v>
      </c>
      <c r="G195" s="5" t="s">
        <v>20</v>
      </c>
      <c r="H195" s="111">
        <v>24950</v>
      </c>
      <c r="I195" s="111">
        <v>4472.2</v>
      </c>
      <c r="J195" s="111">
        <v>27</v>
      </c>
      <c r="K195" s="111">
        <v>10</v>
      </c>
    </row>
    <row r="196" spans="1:11" x14ac:dyDescent="0.3">
      <c r="A196" s="18">
        <v>46095</v>
      </c>
      <c r="B196" s="386" t="s">
        <v>1245</v>
      </c>
      <c r="C196" s="515" t="s">
        <v>28</v>
      </c>
      <c r="D196" s="515" t="s">
        <v>42</v>
      </c>
      <c r="E196" s="92" t="s">
        <v>1400</v>
      </c>
      <c r="F196" s="492" t="s">
        <v>35</v>
      </c>
      <c r="G196" s="386" t="s">
        <v>28</v>
      </c>
      <c r="H196" s="484">
        <v>9200</v>
      </c>
      <c r="I196" s="484">
        <v>8000</v>
      </c>
      <c r="J196" s="484">
        <v>14</v>
      </c>
      <c r="K196" s="484">
        <v>14</v>
      </c>
    </row>
    <row r="197" spans="1:11" x14ac:dyDescent="0.3">
      <c r="A197" s="125">
        <v>46095</v>
      </c>
      <c r="B197" s="126" t="s">
        <v>1245</v>
      </c>
      <c r="C197" s="248" t="s">
        <v>28</v>
      </c>
      <c r="D197" s="248" t="s">
        <v>42</v>
      </c>
      <c r="E197" s="125" t="s">
        <v>1401</v>
      </c>
      <c r="F197" s="5" t="s">
        <v>601</v>
      </c>
      <c r="G197" s="126" t="s">
        <v>28</v>
      </c>
      <c r="H197" s="242">
        <v>9200</v>
      </c>
      <c r="I197" s="242">
        <v>8000</v>
      </c>
      <c r="J197" s="242">
        <v>14</v>
      </c>
      <c r="K197" s="242">
        <v>10</v>
      </c>
    </row>
    <row r="198" spans="1:11" x14ac:dyDescent="0.3">
      <c r="A198" s="18">
        <v>46095</v>
      </c>
      <c r="B198" s="5" t="s">
        <v>1245</v>
      </c>
      <c r="C198" s="5" t="s">
        <v>46</v>
      </c>
      <c r="D198" s="5" t="s">
        <v>165</v>
      </c>
      <c r="E198" s="18" t="s">
        <v>1402</v>
      </c>
      <c r="F198" s="5" t="s">
        <v>19</v>
      </c>
      <c r="G198" s="5" t="s">
        <v>46</v>
      </c>
      <c r="H198" s="111">
        <v>927</v>
      </c>
      <c r="I198" s="111">
        <v>520</v>
      </c>
      <c r="J198" s="111">
        <v>3</v>
      </c>
      <c r="K198" s="111">
        <v>2</v>
      </c>
    </row>
    <row r="199" spans="1:11" x14ac:dyDescent="0.3">
      <c r="A199" s="92">
        <v>46096</v>
      </c>
      <c r="B199" s="5" t="s">
        <v>1245</v>
      </c>
      <c r="C199" s="225" t="s">
        <v>14</v>
      </c>
      <c r="D199" s="225" t="s">
        <v>115</v>
      </c>
      <c r="E199" s="503" t="s">
        <v>1403</v>
      </c>
      <c r="F199" s="126" t="s">
        <v>601</v>
      </c>
      <c r="G199" s="225" t="s">
        <v>14</v>
      </c>
      <c r="H199" s="504">
        <v>8500</v>
      </c>
      <c r="I199" s="504">
        <v>2878</v>
      </c>
      <c r="J199" s="504">
        <v>14</v>
      </c>
      <c r="K199" s="504">
        <v>10</v>
      </c>
    </row>
    <row r="200" spans="1:11" x14ac:dyDescent="0.3">
      <c r="A200" s="18">
        <v>46097</v>
      </c>
      <c r="B200" s="5" t="s">
        <v>1245</v>
      </c>
      <c r="C200" s="17" t="s">
        <v>20</v>
      </c>
      <c r="D200" s="52" t="s">
        <v>81</v>
      </c>
      <c r="E200" s="18" t="s">
        <v>1404</v>
      </c>
      <c r="F200" s="16" t="s">
        <v>16</v>
      </c>
      <c r="G200" s="5" t="s">
        <v>20</v>
      </c>
      <c r="H200" s="111">
        <v>24950</v>
      </c>
      <c r="I200" s="111">
        <v>17100</v>
      </c>
      <c r="J200" s="111">
        <v>27</v>
      </c>
      <c r="K200" s="111">
        <v>24</v>
      </c>
    </row>
    <row r="201" spans="1:11" x14ac:dyDescent="0.3">
      <c r="A201" s="125">
        <v>46097</v>
      </c>
      <c r="B201" s="5" t="s">
        <v>1245</v>
      </c>
      <c r="C201" s="110" t="s">
        <v>20</v>
      </c>
      <c r="D201" s="52" t="s">
        <v>81</v>
      </c>
      <c r="E201" s="18" t="s">
        <v>1404</v>
      </c>
      <c r="F201" s="5" t="s">
        <v>159</v>
      </c>
      <c r="G201" s="5" t="s">
        <v>20</v>
      </c>
      <c r="H201" s="111">
        <v>24950</v>
      </c>
      <c r="I201" s="111">
        <v>3200</v>
      </c>
      <c r="J201" s="111">
        <v>27</v>
      </c>
      <c r="K201" s="111">
        <v>4</v>
      </c>
    </row>
    <row r="202" spans="1:11" x14ac:dyDescent="0.3">
      <c r="A202" s="18">
        <v>46097</v>
      </c>
      <c r="B202" s="386" t="s">
        <v>1245</v>
      </c>
      <c r="C202" s="505" t="s">
        <v>46</v>
      </c>
      <c r="D202" s="506" t="s">
        <v>165</v>
      </c>
      <c r="E202" s="92" t="s">
        <v>1405</v>
      </c>
      <c r="F202" s="507" t="s">
        <v>33</v>
      </c>
      <c r="G202" s="386" t="s">
        <v>46</v>
      </c>
      <c r="H202" s="484">
        <v>927</v>
      </c>
      <c r="I202" s="484">
        <v>230</v>
      </c>
      <c r="J202" s="484">
        <v>3</v>
      </c>
      <c r="K202" s="484">
        <v>2</v>
      </c>
    </row>
    <row r="203" spans="1:11" x14ac:dyDescent="0.3">
      <c r="A203" s="92">
        <v>46097</v>
      </c>
      <c r="B203" s="386" t="s">
        <v>1245</v>
      </c>
      <c r="C203" s="505" t="s">
        <v>56</v>
      </c>
      <c r="D203" s="506" t="s">
        <v>165</v>
      </c>
      <c r="E203" s="92" t="s">
        <v>1406</v>
      </c>
      <c r="F203" s="507" t="s">
        <v>17</v>
      </c>
      <c r="G203" s="388" t="s">
        <v>56</v>
      </c>
      <c r="H203" s="484">
        <v>8500</v>
      </c>
      <c r="I203" s="484">
        <v>4200</v>
      </c>
      <c r="J203" s="484">
        <v>14</v>
      </c>
      <c r="K203" s="484">
        <v>7</v>
      </c>
    </row>
    <row r="204" spans="1:11" x14ac:dyDescent="0.3">
      <c r="A204" s="18">
        <v>46097</v>
      </c>
      <c r="B204" s="5" t="s">
        <v>1245</v>
      </c>
      <c r="C204" s="499" t="s">
        <v>56</v>
      </c>
      <c r="D204" s="203" t="s">
        <v>165</v>
      </c>
      <c r="E204" s="125" t="s">
        <v>1406</v>
      </c>
      <c r="F204" s="500" t="s">
        <v>25</v>
      </c>
      <c r="G204" s="193" t="s">
        <v>56</v>
      </c>
      <c r="H204" s="111">
        <v>8500</v>
      </c>
      <c r="I204" s="111">
        <v>2811</v>
      </c>
      <c r="J204" s="111">
        <v>14</v>
      </c>
      <c r="K204" s="111">
        <v>4</v>
      </c>
    </row>
    <row r="205" spans="1:11" x14ac:dyDescent="0.3">
      <c r="A205" s="18">
        <v>46097</v>
      </c>
      <c r="B205" s="126" t="s">
        <v>1245</v>
      </c>
      <c r="C205" s="17" t="s">
        <v>104</v>
      </c>
      <c r="D205" s="52" t="s">
        <v>24</v>
      </c>
      <c r="E205" s="18" t="s">
        <v>1407</v>
      </c>
      <c r="F205" s="27" t="s">
        <v>35</v>
      </c>
      <c r="G205" s="19" t="s">
        <v>104</v>
      </c>
      <c r="H205" s="111">
        <v>10230</v>
      </c>
      <c r="I205" s="111">
        <v>4500</v>
      </c>
      <c r="J205" s="111">
        <v>14</v>
      </c>
      <c r="K205" s="111">
        <v>4</v>
      </c>
    </row>
    <row r="206" spans="1:11" x14ac:dyDescent="0.3">
      <c r="A206" s="18">
        <v>46097</v>
      </c>
      <c r="B206" s="126" t="s">
        <v>1245</v>
      </c>
      <c r="C206" s="17" t="s">
        <v>104</v>
      </c>
      <c r="D206" s="52" t="s">
        <v>24</v>
      </c>
      <c r="E206" s="18" t="s">
        <v>1408</v>
      </c>
      <c r="F206" s="27" t="s">
        <v>30</v>
      </c>
      <c r="G206" s="19" t="s">
        <v>104</v>
      </c>
      <c r="H206" s="111">
        <v>10230</v>
      </c>
      <c r="I206" s="111">
        <v>4220</v>
      </c>
      <c r="J206" s="111">
        <v>14</v>
      </c>
      <c r="K206" s="111">
        <v>3</v>
      </c>
    </row>
    <row r="207" spans="1:11" x14ac:dyDescent="0.3">
      <c r="A207" s="18">
        <v>46097</v>
      </c>
      <c r="B207" s="126" t="s">
        <v>1245</v>
      </c>
      <c r="C207" s="17" t="s">
        <v>104</v>
      </c>
      <c r="D207" s="52" t="s">
        <v>24</v>
      </c>
      <c r="E207" s="18" t="s">
        <v>1408</v>
      </c>
      <c r="F207" s="16" t="s">
        <v>9</v>
      </c>
      <c r="G207" s="19" t="s">
        <v>104</v>
      </c>
      <c r="H207" s="111">
        <v>10230</v>
      </c>
      <c r="I207" s="111">
        <v>4200</v>
      </c>
      <c r="J207" s="111">
        <v>14</v>
      </c>
      <c r="K207" s="111">
        <v>5</v>
      </c>
    </row>
    <row r="208" spans="1:11" hidden="1" x14ac:dyDescent="0.3">
      <c r="A208" s="18">
        <v>46097</v>
      </c>
      <c r="B208" s="5"/>
      <c r="C208" s="505" t="s">
        <v>101</v>
      </c>
      <c r="D208" s="506" t="s">
        <v>101</v>
      </c>
      <c r="E208" s="92" t="s">
        <v>1409</v>
      </c>
      <c r="F208" s="507" t="s">
        <v>18</v>
      </c>
      <c r="G208" s="386"/>
      <c r="H208" s="111"/>
      <c r="I208" s="111">
        <v>24200</v>
      </c>
      <c r="J208" s="111"/>
      <c r="K208" s="111">
        <v>27</v>
      </c>
    </row>
    <row r="209" spans="1:11" x14ac:dyDescent="0.3">
      <c r="A209" s="18">
        <v>46097</v>
      </c>
      <c r="B209" s="5" t="s">
        <v>1245</v>
      </c>
      <c r="C209" s="17" t="s">
        <v>28</v>
      </c>
      <c r="D209" s="52" t="s">
        <v>42</v>
      </c>
      <c r="E209" s="18" t="s">
        <v>1410</v>
      </c>
      <c r="F209" s="27" t="s">
        <v>6</v>
      </c>
      <c r="G209" s="5" t="s">
        <v>28</v>
      </c>
      <c r="H209" s="111">
        <v>9200</v>
      </c>
      <c r="I209" s="111">
        <v>8000</v>
      </c>
      <c r="J209" s="111">
        <v>14</v>
      </c>
      <c r="K209" s="111">
        <v>12</v>
      </c>
    </row>
    <row r="210" spans="1:11" x14ac:dyDescent="0.3">
      <c r="A210" s="18">
        <v>46097</v>
      </c>
      <c r="B210" s="5" t="s">
        <v>1245</v>
      </c>
      <c r="C210" s="17" t="s">
        <v>14</v>
      </c>
      <c r="D210" s="52" t="s">
        <v>115</v>
      </c>
      <c r="E210" s="18" t="s">
        <v>1411</v>
      </c>
      <c r="F210" s="27" t="s">
        <v>22</v>
      </c>
      <c r="G210" s="5" t="s">
        <v>14</v>
      </c>
      <c r="H210" s="111">
        <v>8500</v>
      </c>
      <c r="I210" s="111">
        <v>7797.2</v>
      </c>
      <c r="J210" s="111">
        <v>14</v>
      </c>
      <c r="K210" s="111">
        <v>14</v>
      </c>
    </row>
    <row r="211" spans="1:11" x14ac:dyDescent="0.3">
      <c r="A211" s="18">
        <v>46097</v>
      </c>
      <c r="B211" s="5" t="s">
        <v>1245</v>
      </c>
      <c r="C211" s="17" t="s">
        <v>14</v>
      </c>
      <c r="D211" s="52" t="s">
        <v>115</v>
      </c>
      <c r="E211" s="18" t="s">
        <v>1412</v>
      </c>
      <c r="F211" s="27" t="s">
        <v>13</v>
      </c>
      <c r="G211" s="5" t="s">
        <v>14</v>
      </c>
      <c r="H211" s="111">
        <v>8500</v>
      </c>
      <c r="I211" s="111">
        <v>5843.8</v>
      </c>
      <c r="J211" s="111">
        <v>14</v>
      </c>
      <c r="K211" s="111">
        <v>13</v>
      </c>
    </row>
    <row r="212" spans="1:11" hidden="1" x14ac:dyDescent="0.3">
      <c r="A212" s="18">
        <v>46097</v>
      </c>
      <c r="B212" s="5"/>
      <c r="C212" s="17" t="s">
        <v>451</v>
      </c>
      <c r="D212" s="52" t="s">
        <v>101</v>
      </c>
      <c r="E212" s="18" t="s">
        <v>1413</v>
      </c>
      <c r="F212" s="16" t="s">
        <v>51</v>
      </c>
      <c r="G212" s="5" t="s">
        <v>101</v>
      </c>
      <c r="H212" s="111"/>
      <c r="I212" s="111">
        <v>1200</v>
      </c>
      <c r="J212" s="111"/>
      <c r="K212" s="111">
        <v>3</v>
      </c>
    </row>
    <row r="213" spans="1:11" hidden="1" x14ac:dyDescent="0.3">
      <c r="A213" s="18">
        <v>46097</v>
      </c>
      <c r="B213" s="5"/>
      <c r="C213" s="17" t="s">
        <v>101</v>
      </c>
      <c r="D213" s="52" t="s">
        <v>101</v>
      </c>
      <c r="E213" s="18" t="s">
        <v>1413</v>
      </c>
      <c r="F213" s="16" t="s">
        <v>12</v>
      </c>
      <c r="G213" s="5"/>
      <c r="H213" s="111"/>
      <c r="I213" s="111">
        <v>12300</v>
      </c>
      <c r="J213" s="111"/>
      <c r="K213" s="111">
        <v>27</v>
      </c>
    </row>
    <row r="214" spans="1:11" x14ac:dyDescent="0.3">
      <c r="A214" s="18">
        <v>46098</v>
      </c>
      <c r="B214" s="5" t="s">
        <v>1245</v>
      </c>
      <c r="C214" s="17" t="s">
        <v>14</v>
      </c>
      <c r="D214" s="52" t="s">
        <v>15</v>
      </c>
      <c r="E214" s="18" t="s">
        <v>1414</v>
      </c>
      <c r="F214" s="27" t="s">
        <v>6</v>
      </c>
      <c r="G214" s="5" t="s">
        <v>14</v>
      </c>
      <c r="H214" s="111">
        <v>8500</v>
      </c>
      <c r="I214" s="111">
        <v>2720.4</v>
      </c>
      <c r="J214" s="111">
        <v>14</v>
      </c>
      <c r="K214" s="111">
        <v>6</v>
      </c>
    </row>
    <row r="215" spans="1:11" x14ac:dyDescent="0.3">
      <c r="A215" s="18">
        <v>46098</v>
      </c>
      <c r="B215" s="5" t="s">
        <v>1245</v>
      </c>
      <c r="C215" s="17" t="s">
        <v>14</v>
      </c>
      <c r="D215" s="52" t="s">
        <v>15</v>
      </c>
      <c r="E215" s="18" t="s">
        <v>1414</v>
      </c>
      <c r="F215" s="16" t="s">
        <v>9</v>
      </c>
      <c r="G215" s="5" t="s">
        <v>14</v>
      </c>
      <c r="H215" s="111">
        <v>8500</v>
      </c>
      <c r="I215" s="111">
        <v>778.5</v>
      </c>
      <c r="J215" s="111">
        <v>14</v>
      </c>
      <c r="K215" s="111">
        <v>6</v>
      </c>
    </row>
    <row r="216" spans="1:11" x14ac:dyDescent="0.3">
      <c r="A216" s="18">
        <v>46098</v>
      </c>
      <c r="B216" s="5" t="s">
        <v>1245</v>
      </c>
      <c r="C216" s="499" t="s">
        <v>56</v>
      </c>
      <c r="D216" s="203" t="s">
        <v>165</v>
      </c>
      <c r="E216" s="125" t="s">
        <v>1415</v>
      </c>
      <c r="F216" s="27" t="s">
        <v>35</v>
      </c>
      <c r="G216" s="193" t="s">
        <v>56</v>
      </c>
      <c r="H216" s="111">
        <v>8500</v>
      </c>
      <c r="I216" s="111">
        <v>8800</v>
      </c>
      <c r="J216" s="111">
        <v>14</v>
      </c>
      <c r="K216" s="111">
        <v>13</v>
      </c>
    </row>
    <row r="217" spans="1:11" x14ac:dyDescent="0.3">
      <c r="A217" s="18">
        <v>46098</v>
      </c>
      <c r="B217" s="126" t="s">
        <v>1245</v>
      </c>
      <c r="C217" s="52" t="s">
        <v>104</v>
      </c>
      <c r="D217" s="52" t="s">
        <v>24</v>
      </c>
      <c r="E217" s="18" t="s">
        <v>1416</v>
      </c>
      <c r="F217" s="16" t="s">
        <v>169</v>
      </c>
      <c r="G217" s="19" t="s">
        <v>104</v>
      </c>
      <c r="H217" s="111">
        <v>10230</v>
      </c>
      <c r="I217" s="111">
        <v>4514</v>
      </c>
      <c r="J217" s="111">
        <v>14</v>
      </c>
      <c r="K217" s="111">
        <v>8</v>
      </c>
    </row>
    <row r="218" spans="1:11" x14ac:dyDescent="0.3">
      <c r="A218" s="125">
        <v>46098</v>
      </c>
      <c r="B218" s="126" t="s">
        <v>1245</v>
      </c>
      <c r="C218" s="512" t="s">
        <v>104</v>
      </c>
      <c r="D218" s="513" t="s">
        <v>24</v>
      </c>
      <c r="E218" s="503" t="s">
        <v>1416</v>
      </c>
      <c r="F218" s="27" t="s">
        <v>22</v>
      </c>
      <c r="G218" s="226" t="s">
        <v>104</v>
      </c>
      <c r="H218" s="242">
        <v>10230</v>
      </c>
      <c r="I218" s="242">
        <v>8500</v>
      </c>
      <c r="J218" s="242">
        <v>14</v>
      </c>
      <c r="K218" s="242">
        <v>11</v>
      </c>
    </row>
    <row r="219" spans="1:11" x14ac:dyDescent="0.3">
      <c r="A219" s="18">
        <v>46098</v>
      </c>
      <c r="B219" s="5" t="s">
        <v>1245</v>
      </c>
      <c r="C219" s="17" t="s">
        <v>46</v>
      </c>
      <c r="D219" s="52" t="s">
        <v>165</v>
      </c>
      <c r="E219" s="18" t="s">
        <v>1417</v>
      </c>
      <c r="F219" s="16" t="s">
        <v>161</v>
      </c>
      <c r="G219" s="5" t="s">
        <v>46</v>
      </c>
      <c r="H219" s="111">
        <v>927</v>
      </c>
      <c r="I219" s="111">
        <v>185</v>
      </c>
      <c r="J219" s="111">
        <v>3</v>
      </c>
      <c r="K219" s="111">
        <v>1</v>
      </c>
    </row>
    <row r="220" spans="1:11" hidden="1" x14ac:dyDescent="0.3">
      <c r="A220" s="92">
        <v>46098</v>
      </c>
      <c r="B220" s="386"/>
      <c r="C220" s="505" t="s">
        <v>101</v>
      </c>
      <c r="D220" s="506" t="s">
        <v>101</v>
      </c>
      <c r="E220" s="92" t="s">
        <v>1418</v>
      </c>
      <c r="F220" s="507" t="s">
        <v>18</v>
      </c>
      <c r="G220" s="386"/>
      <c r="H220" s="484"/>
      <c r="I220" s="484"/>
      <c r="J220" s="484"/>
      <c r="K220" s="484">
        <v>12</v>
      </c>
    </row>
    <row r="221" spans="1:11" hidden="1" x14ac:dyDescent="0.3">
      <c r="A221" s="18">
        <v>46098</v>
      </c>
      <c r="B221" s="5"/>
      <c r="C221" s="17" t="s">
        <v>101</v>
      </c>
      <c r="D221" s="52" t="s">
        <v>101</v>
      </c>
      <c r="E221" s="18" t="s">
        <v>1419</v>
      </c>
      <c r="F221" s="126" t="s">
        <v>80</v>
      </c>
      <c r="G221" s="5"/>
      <c r="H221" s="111"/>
      <c r="I221" s="111"/>
      <c r="J221" s="111"/>
      <c r="K221" s="111">
        <v>23</v>
      </c>
    </row>
    <row r="222" spans="1:11" x14ac:dyDescent="0.3">
      <c r="A222" s="125">
        <v>46098</v>
      </c>
      <c r="B222" s="126" t="s">
        <v>1245</v>
      </c>
      <c r="C222" s="499" t="s">
        <v>7</v>
      </c>
      <c r="D222" s="203" t="s">
        <v>165</v>
      </c>
      <c r="E222" s="125" t="s">
        <v>1420</v>
      </c>
      <c r="F222" s="5" t="s">
        <v>67</v>
      </c>
      <c r="G222" s="243" t="s">
        <v>7</v>
      </c>
      <c r="H222" s="242">
        <v>10200</v>
      </c>
      <c r="I222" s="242">
        <v>5600</v>
      </c>
      <c r="J222" s="242">
        <v>14</v>
      </c>
      <c r="K222" s="242">
        <v>10</v>
      </c>
    </row>
    <row r="223" spans="1:11" x14ac:dyDescent="0.3">
      <c r="A223" s="18">
        <v>46098</v>
      </c>
      <c r="B223" s="5" t="s">
        <v>1245</v>
      </c>
      <c r="C223" s="17" t="s">
        <v>46</v>
      </c>
      <c r="D223" s="52" t="s">
        <v>165</v>
      </c>
      <c r="E223" s="18" t="s">
        <v>1421</v>
      </c>
      <c r="F223" s="386" t="s">
        <v>159</v>
      </c>
      <c r="G223" s="5" t="s">
        <v>46</v>
      </c>
      <c r="H223" s="111">
        <v>927</v>
      </c>
      <c r="I223" s="111">
        <v>220</v>
      </c>
      <c r="J223" s="111">
        <v>3</v>
      </c>
      <c r="K223" s="111">
        <v>2</v>
      </c>
    </row>
    <row r="224" spans="1:11" x14ac:dyDescent="0.3">
      <c r="A224" s="18">
        <v>46098</v>
      </c>
      <c r="B224" s="126" t="s">
        <v>1245</v>
      </c>
      <c r="C224" s="499" t="s">
        <v>46</v>
      </c>
      <c r="D224" s="203" t="s">
        <v>165</v>
      </c>
      <c r="E224" s="125" t="s">
        <v>1421</v>
      </c>
      <c r="F224" s="500" t="s">
        <v>49</v>
      </c>
      <c r="G224" s="126" t="s">
        <v>46</v>
      </c>
      <c r="H224" s="242">
        <v>927</v>
      </c>
      <c r="I224" s="242">
        <v>320</v>
      </c>
      <c r="J224" s="242">
        <v>3</v>
      </c>
      <c r="K224" s="242">
        <v>1</v>
      </c>
    </row>
    <row r="225" spans="1:11" x14ac:dyDescent="0.3">
      <c r="A225" s="92">
        <v>46098</v>
      </c>
      <c r="B225" s="5" t="s">
        <v>1245</v>
      </c>
      <c r="C225" s="17" t="s">
        <v>20</v>
      </c>
      <c r="D225" s="52" t="s">
        <v>81</v>
      </c>
      <c r="E225" s="18" t="s">
        <v>1422</v>
      </c>
      <c r="F225" s="16" t="s">
        <v>76</v>
      </c>
      <c r="G225" s="5" t="s">
        <v>20</v>
      </c>
      <c r="H225" s="111">
        <v>24950</v>
      </c>
      <c r="I225" s="111">
        <v>4240</v>
      </c>
      <c r="J225" s="111">
        <v>27</v>
      </c>
      <c r="K225" s="111">
        <v>10</v>
      </c>
    </row>
    <row r="226" spans="1:11" x14ac:dyDescent="0.3">
      <c r="A226" s="18">
        <v>46098</v>
      </c>
      <c r="B226" s="5" t="s">
        <v>1245</v>
      </c>
      <c r="C226" s="17" t="s">
        <v>20</v>
      </c>
      <c r="D226" s="52" t="s">
        <v>81</v>
      </c>
      <c r="E226" s="18" t="s">
        <v>1422</v>
      </c>
      <c r="F226" s="16" t="s">
        <v>12</v>
      </c>
      <c r="G226" s="5" t="s">
        <v>20</v>
      </c>
      <c r="H226" s="111">
        <v>24950</v>
      </c>
      <c r="I226" s="111">
        <v>9000</v>
      </c>
      <c r="J226" s="111">
        <v>27</v>
      </c>
      <c r="K226" s="111">
        <v>19</v>
      </c>
    </row>
    <row r="227" spans="1:11" x14ac:dyDescent="0.3">
      <c r="A227" s="18">
        <v>46098</v>
      </c>
      <c r="B227" s="386" t="s">
        <v>1245</v>
      </c>
      <c r="C227" s="516" t="s">
        <v>28</v>
      </c>
      <c r="D227" s="506" t="s">
        <v>42</v>
      </c>
      <c r="E227" s="92" t="s">
        <v>1423</v>
      </c>
      <c r="F227" s="517" t="s">
        <v>1237</v>
      </c>
      <c r="G227" s="386" t="s">
        <v>28</v>
      </c>
      <c r="H227" s="484">
        <v>9200</v>
      </c>
      <c r="I227" s="484">
        <v>8500</v>
      </c>
      <c r="J227" s="484">
        <v>14</v>
      </c>
      <c r="K227" s="484">
        <v>12</v>
      </c>
    </row>
    <row r="228" spans="1:11" x14ac:dyDescent="0.3">
      <c r="A228" s="18">
        <v>46098</v>
      </c>
      <c r="B228" s="5" t="s">
        <v>1245</v>
      </c>
      <c r="C228" s="110" t="s">
        <v>28</v>
      </c>
      <c r="D228" s="52" t="s">
        <v>42</v>
      </c>
      <c r="E228" s="18" t="s">
        <v>1424</v>
      </c>
      <c r="F228" s="52" t="s">
        <v>43</v>
      </c>
      <c r="G228" s="5" t="s">
        <v>28</v>
      </c>
      <c r="H228" s="111">
        <v>9200</v>
      </c>
      <c r="I228" s="111">
        <v>1071</v>
      </c>
      <c r="J228" s="111">
        <v>14</v>
      </c>
      <c r="K228" s="111">
        <v>5</v>
      </c>
    </row>
    <row r="229" spans="1:11" x14ac:dyDescent="0.3">
      <c r="A229" s="18">
        <v>46098</v>
      </c>
      <c r="B229" s="5" t="s">
        <v>1245</v>
      </c>
      <c r="C229" s="110" t="s">
        <v>28</v>
      </c>
      <c r="D229" s="52" t="s">
        <v>42</v>
      </c>
      <c r="E229" s="18" t="s">
        <v>1424</v>
      </c>
      <c r="F229" s="16" t="s">
        <v>36</v>
      </c>
      <c r="G229" s="5" t="s">
        <v>28</v>
      </c>
      <c r="H229" s="111">
        <v>9200</v>
      </c>
      <c r="I229" s="111">
        <v>4027</v>
      </c>
      <c r="J229" s="111">
        <v>14</v>
      </c>
      <c r="K229" s="111">
        <v>2</v>
      </c>
    </row>
    <row r="230" spans="1:11" x14ac:dyDescent="0.3">
      <c r="A230" s="18">
        <v>46098</v>
      </c>
      <c r="B230" s="5" t="s">
        <v>1245</v>
      </c>
      <c r="C230" s="499" t="s">
        <v>14</v>
      </c>
      <c r="D230" s="203" t="s">
        <v>15</v>
      </c>
      <c r="E230" s="125" t="s">
        <v>1425</v>
      </c>
      <c r="F230" s="500" t="s">
        <v>16</v>
      </c>
      <c r="G230" s="126" t="s">
        <v>14</v>
      </c>
      <c r="H230" s="242">
        <v>8500</v>
      </c>
      <c r="I230" s="242">
        <v>12600</v>
      </c>
      <c r="J230" s="242">
        <v>14</v>
      </c>
      <c r="K230" s="242">
        <v>14</v>
      </c>
    </row>
    <row r="231" spans="1:11" x14ac:dyDescent="0.3">
      <c r="A231" s="18">
        <v>46098</v>
      </c>
      <c r="B231" s="5" t="s">
        <v>1245</v>
      </c>
      <c r="C231" s="17" t="s">
        <v>20</v>
      </c>
      <c r="D231" s="52" t="s">
        <v>21</v>
      </c>
      <c r="E231" s="18" t="s">
        <v>1426</v>
      </c>
      <c r="F231" s="27" t="s">
        <v>22</v>
      </c>
      <c r="G231" s="5" t="s">
        <v>20</v>
      </c>
      <c r="H231" s="111">
        <v>24950</v>
      </c>
      <c r="I231" s="111">
        <v>1200</v>
      </c>
      <c r="J231" s="111">
        <v>27</v>
      </c>
      <c r="K231" s="111">
        <v>4</v>
      </c>
    </row>
    <row r="232" spans="1:11" x14ac:dyDescent="0.3">
      <c r="A232" s="18">
        <v>46098</v>
      </c>
      <c r="B232" s="5" t="s">
        <v>1245</v>
      </c>
      <c r="C232" s="17" t="s">
        <v>20</v>
      </c>
      <c r="D232" s="52" t="s">
        <v>21</v>
      </c>
      <c r="E232" s="18" t="s">
        <v>1426</v>
      </c>
      <c r="F232" s="5" t="s">
        <v>80</v>
      </c>
      <c r="G232" s="5" t="s">
        <v>20</v>
      </c>
      <c r="H232" s="111">
        <v>24950</v>
      </c>
      <c r="I232" s="111">
        <v>635.6</v>
      </c>
      <c r="J232" s="111">
        <v>27</v>
      </c>
      <c r="K232" s="111">
        <v>2</v>
      </c>
    </row>
    <row r="233" spans="1:11" x14ac:dyDescent="0.3">
      <c r="A233" s="18">
        <v>46098</v>
      </c>
      <c r="B233" s="5" t="s">
        <v>1245</v>
      </c>
      <c r="C233" s="17" t="s">
        <v>20</v>
      </c>
      <c r="D233" s="52" t="s">
        <v>21</v>
      </c>
      <c r="E233" s="18" t="s">
        <v>1426</v>
      </c>
      <c r="F233" s="5" t="s">
        <v>80</v>
      </c>
      <c r="G233" s="5" t="s">
        <v>20</v>
      </c>
      <c r="H233" s="111">
        <v>24950</v>
      </c>
      <c r="I233" s="111">
        <v>772.1</v>
      </c>
      <c r="J233" s="111">
        <v>27</v>
      </c>
      <c r="K233" s="111">
        <v>2</v>
      </c>
    </row>
    <row r="234" spans="1:11" x14ac:dyDescent="0.3">
      <c r="A234" s="125">
        <v>46098</v>
      </c>
      <c r="B234" s="5" t="s">
        <v>1245</v>
      </c>
      <c r="C234" s="17" t="s">
        <v>20</v>
      </c>
      <c r="D234" s="52" t="s">
        <v>21</v>
      </c>
      <c r="E234" s="18" t="s">
        <v>1426</v>
      </c>
      <c r="F234" s="5" t="s">
        <v>107</v>
      </c>
      <c r="G234" s="5" t="s">
        <v>20</v>
      </c>
      <c r="H234" s="111">
        <v>24950</v>
      </c>
      <c r="I234" s="111">
        <v>5539.26</v>
      </c>
      <c r="J234" s="111">
        <v>27</v>
      </c>
      <c r="K234" s="111">
        <v>13</v>
      </c>
    </row>
    <row r="235" spans="1:11" x14ac:dyDescent="0.3">
      <c r="A235" s="18">
        <v>46098</v>
      </c>
      <c r="B235" s="386" t="s">
        <v>1245</v>
      </c>
      <c r="C235" s="386" t="s">
        <v>46</v>
      </c>
      <c r="D235" s="386" t="s">
        <v>21</v>
      </c>
      <c r="E235" s="92" t="s">
        <v>1427</v>
      </c>
      <c r="F235" s="507" t="s">
        <v>9</v>
      </c>
      <c r="G235" s="386" t="s">
        <v>46</v>
      </c>
      <c r="H235" s="484">
        <v>927</v>
      </c>
      <c r="I235" s="484">
        <v>200</v>
      </c>
      <c r="J235" s="484">
        <v>3</v>
      </c>
      <c r="K235" s="484">
        <v>3</v>
      </c>
    </row>
    <row r="236" spans="1:11" x14ac:dyDescent="0.3">
      <c r="A236" s="92">
        <v>46099</v>
      </c>
      <c r="B236" s="386" t="s">
        <v>1245</v>
      </c>
      <c r="C236" s="485" t="s">
        <v>28</v>
      </c>
      <c r="D236" s="493" t="s">
        <v>42</v>
      </c>
      <c r="E236" s="92" t="s">
        <v>1428</v>
      </c>
      <c r="F236" s="27" t="s">
        <v>6</v>
      </c>
      <c r="G236" s="386" t="s">
        <v>28</v>
      </c>
      <c r="H236" s="484">
        <v>9200</v>
      </c>
      <c r="I236" s="484">
        <v>3200</v>
      </c>
      <c r="J236" s="484">
        <v>14</v>
      </c>
      <c r="K236" s="484">
        <v>5</v>
      </c>
    </row>
    <row r="237" spans="1:11" x14ac:dyDescent="0.3">
      <c r="A237" s="18">
        <v>46099</v>
      </c>
      <c r="B237" s="5" t="s">
        <v>1245</v>
      </c>
      <c r="C237" s="2" t="s">
        <v>28</v>
      </c>
      <c r="D237" s="2" t="s">
        <v>42</v>
      </c>
      <c r="E237" s="18" t="s">
        <v>1428</v>
      </c>
      <c r="F237" s="2" t="s">
        <v>9</v>
      </c>
      <c r="G237" s="5" t="s">
        <v>28</v>
      </c>
      <c r="H237" s="111">
        <v>9200</v>
      </c>
      <c r="I237" s="111">
        <v>5170</v>
      </c>
      <c r="J237" s="111">
        <v>14</v>
      </c>
      <c r="K237" s="111">
        <v>8</v>
      </c>
    </row>
    <row r="238" spans="1:11" x14ac:dyDescent="0.3">
      <c r="A238" s="18">
        <v>46099</v>
      </c>
      <c r="B238" s="5" t="s">
        <v>1245</v>
      </c>
      <c r="C238" s="189" t="s">
        <v>7</v>
      </c>
      <c r="D238" s="189" t="s">
        <v>8</v>
      </c>
      <c r="E238" s="18" t="s">
        <v>1429</v>
      </c>
      <c r="F238" s="2" t="s">
        <v>36</v>
      </c>
      <c r="G238" s="21" t="s">
        <v>7</v>
      </c>
      <c r="H238" s="111">
        <v>10200</v>
      </c>
      <c r="I238" s="111">
        <v>9942.2000000000007</v>
      </c>
      <c r="J238" s="111">
        <v>14</v>
      </c>
      <c r="K238" s="111">
        <v>10</v>
      </c>
    </row>
    <row r="239" spans="1:11" x14ac:dyDescent="0.3">
      <c r="A239" s="18">
        <v>46099</v>
      </c>
      <c r="B239" s="5" t="s">
        <v>1245</v>
      </c>
      <c r="C239" s="189" t="s">
        <v>14</v>
      </c>
      <c r="D239" s="189" t="s">
        <v>15</v>
      </c>
      <c r="E239" s="18" t="s">
        <v>1430</v>
      </c>
      <c r="F239" s="2" t="s">
        <v>36</v>
      </c>
      <c r="G239" s="5" t="s">
        <v>14</v>
      </c>
      <c r="H239" s="111">
        <v>8500</v>
      </c>
      <c r="I239" s="111">
        <v>9942.2000000000007</v>
      </c>
      <c r="J239" s="111">
        <v>14</v>
      </c>
      <c r="K239" s="111">
        <v>10</v>
      </c>
    </row>
    <row r="240" spans="1:11" hidden="1" x14ac:dyDescent="0.3">
      <c r="A240" s="18">
        <v>46099</v>
      </c>
      <c r="B240" s="5"/>
      <c r="C240" s="2" t="s">
        <v>111</v>
      </c>
      <c r="D240" s="4" t="s">
        <v>111</v>
      </c>
      <c r="E240" s="18" t="s">
        <v>1431</v>
      </c>
      <c r="F240" s="20" t="s">
        <v>204</v>
      </c>
      <c r="G240" s="430"/>
      <c r="H240" s="111"/>
      <c r="I240" s="111"/>
      <c r="J240" s="111"/>
      <c r="K240" s="111">
        <v>5</v>
      </c>
    </row>
    <row r="241" spans="1:11" x14ac:dyDescent="0.3">
      <c r="A241" s="18">
        <v>46099</v>
      </c>
      <c r="B241" s="126" t="s">
        <v>1245</v>
      </c>
      <c r="C241" s="2" t="s">
        <v>104</v>
      </c>
      <c r="D241" s="4" t="s">
        <v>24</v>
      </c>
      <c r="E241" s="18" t="s">
        <v>1432</v>
      </c>
      <c r="F241" s="27" t="s">
        <v>35</v>
      </c>
      <c r="G241" s="193" t="s">
        <v>104</v>
      </c>
      <c r="H241" s="111">
        <v>10230</v>
      </c>
      <c r="I241" s="111">
        <v>5200</v>
      </c>
      <c r="J241" s="111">
        <v>14</v>
      </c>
      <c r="K241" s="111">
        <v>3</v>
      </c>
    </row>
    <row r="242" spans="1:11" x14ac:dyDescent="0.3">
      <c r="A242" s="18">
        <v>46099</v>
      </c>
      <c r="B242" s="126" t="s">
        <v>1245</v>
      </c>
      <c r="C242" s="8" t="s">
        <v>104</v>
      </c>
      <c r="D242" s="10" t="s">
        <v>24</v>
      </c>
      <c r="E242" s="18" t="s">
        <v>1433</v>
      </c>
      <c r="F242" s="8" t="s">
        <v>12</v>
      </c>
      <c r="G242" s="193" t="s">
        <v>104</v>
      </c>
      <c r="H242" s="111">
        <v>10230</v>
      </c>
      <c r="I242" s="111">
        <v>8500</v>
      </c>
      <c r="J242" s="111">
        <v>14</v>
      </c>
      <c r="K242" s="111">
        <v>8</v>
      </c>
    </row>
    <row r="243" spans="1:11" hidden="1" x14ac:dyDescent="0.3">
      <c r="A243" s="18">
        <v>46099</v>
      </c>
      <c r="B243" s="5"/>
      <c r="C243" s="8" t="s">
        <v>101</v>
      </c>
      <c r="D243" s="10" t="s">
        <v>101</v>
      </c>
      <c r="E243" s="18" t="s">
        <v>1434</v>
      </c>
      <c r="F243" s="5" t="s">
        <v>601</v>
      </c>
      <c r="G243" s="430"/>
      <c r="H243" s="111"/>
      <c r="I243" s="111"/>
      <c r="J243" s="111"/>
      <c r="K243" s="111">
        <v>10</v>
      </c>
    </row>
    <row r="244" spans="1:11" hidden="1" x14ac:dyDescent="0.3">
      <c r="A244" s="18">
        <v>46099</v>
      </c>
      <c r="B244" s="126"/>
      <c r="C244" s="313" t="s">
        <v>101</v>
      </c>
      <c r="D244" s="356" t="s">
        <v>101</v>
      </c>
      <c r="E244" s="125" t="s">
        <v>1434</v>
      </c>
      <c r="F244" s="313" t="s">
        <v>19</v>
      </c>
      <c r="G244" s="514"/>
      <c r="H244" s="242"/>
      <c r="I244" s="242"/>
      <c r="J244" s="242"/>
      <c r="K244" s="242">
        <v>25</v>
      </c>
    </row>
    <row r="245" spans="1:11" x14ac:dyDescent="0.3">
      <c r="A245" s="18">
        <v>46099</v>
      </c>
      <c r="B245" s="5" t="s">
        <v>1245</v>
      </c>
      <c r="C245" s="8" t="s">
        <v>20</v>
      </c>
      <c r="D245" s="10" t="s">
        <v>81</v>
      </c>
      <c r="E245" s="18" t="s">
        <v>1435</v>
      </c>
      <c r="F245" s="5" t="s">
        <v>33</v>
      </c>
      <c r="G245" s="5" t="s">
        <v>20</v>
      </c>
      <c r="H245" s="111">
        <v>24950</v>
      </c>
      <c r="I245" s="111">
        <v>5443</v>
      </c>
      <c r="J245" s="111">
        <v>27</v>
      </c>
      <c r="K245" s="111">
        <v>17</v>
      </c>
    </row>
    <row r="246" spans="1:11" x14ac:dyDescent="0.3">
      <c r="A246" s="18">
        <v>46099</v>
      </c>
      <c r="B246" s="5" t="s">
        <v>1245</v>
      </c>
      <c r="C246" s="518" t="s">
        <v>14</v>
      </c>
      <c r="D246" s="519" t="s">
        <v>15</v>
      </c>
      <c r="E246" s="92" t="s">
        <v>1436</v>
      </c>
      <c r="F246" s="386" t="s">
        <v>16</v>
      </c>
      <c r="G246" s="386" t="s">
        <v>14</v>
      </c>
      <c r="H246" s="484">
        <v>8500</v>
      </c>
      <c r="I246" s="484">
        <v>4500</v>
      </c>
      <c r="J246" s="484">
        <v>14</v>
      </c>
      <c r="K246" s="484">
        <v>14</v>
      </c>
    </row>
    <row r="247" spans="1:11" x14ac:dyDescent="0.3">
      <c r="A247" s="18">
        <v>46099</v>
      </c>
      <c r="B247" s="5" t="s">
        <v>1245</v>
      </c>
      <c r="C247" s="2" t="s">
        <v>14</v>
      </c>
      <c r="D247" s="2" t="s">
        <v>15</v>
      </c>
      <c r="E247" s="18" t="s">
        <v>1436</v>
      </c>
      <c r="F247" s="5" t="s">
        <v>479</v>
      </c>
      <c r="G247" s="5" t="s">
        <v>14</v>
      </c>
      <c r="H247" s="111">
        <v>8500</v>
      </c>
      <c r="I247" s="111">
        <v>1500</v>
      </c>
      <c r="J247" s="111">
        <v>14</v>
      </c>
      <c r="K247" s="111">
        <v>2</v>
      </c>
    </row>
    <row r="248" spans="1:11" x14ac:dyDescent="0.3">
      <c r="A248" s="18">
        <v>46099</v>
      </c>
      <c r="B248" s="5" t="s">
        <v>1245</v>
      </c>
      <c r="C248" s="2" t="s">
        <v>56</v>
      </c>
      <c r="D248" s="2" t="s">
        <v>15</v>
      </c>
      <c r="E248" s="18" t="s">
        <v>1437</v>
      </c>
      <c r="F248" s="5" t="s">
        <v>1188</v>
      </c>
      <c r="G248" s="19" t="s">
        <v>56</v>
      </c>
      <c r="H248" s="111">
        <v>8500</v>
      </c>
      <c r="I248" s="111">
        <v>8212</v>
      </c>
      <c r="J248" s="111">
        <v>14</v>
      </c>
      <c r="K248" s="111">
        <v>10</v>
      </c>
    </row>
    <row r="249" spans="1:11" hidden="1" x14ac:dyDescent="0.3">
      <c r="A249" s="18">
        <v>46099</v>
      </c>
      <c r="B249" s="5"/>
      <c r="C249" s="2" t="s">
        <v>111</v>
      </c>
      <c r="D249" s="2" t="s">
        <v>111</v>
      </c>
      <c r="E249" s="18" t="s">
        <v>1438</v>
      </c>
      <c r="F249" s="27" t="s">
        <v>13</v>
      </c>
      <c r="G249" s="430"/>
      <c r="H249" s="111"/>
      <c r="I249" s="111"/>
      <c r="J249" s="111"/>
      <c r="K249" s="111"/>
    </row>
    <row r="250" spans="1:11" hidden="1" x14ac:dyDescent="0.3">
      <c r="A250" s="18">
        <v>46099</v>
      </c>
      <c r="B250" s="5"/>
      <c r="C250" s="8" t="s">
        <v>111</v>
      </c>
      <c r="D250" s="10" t="s">
        <v>111</v>
      </c>
      <c r="E250" s="18" t="s">
        <v>1438</v>
      </c>
      <c r="F250" s="5" t="s">
        <v>17</v>
      </c>
      <c r="G250" s="430"/>
      <c r="H250" s="111"/>
      <c r="I250" s="111"/>
      <c r="J250" s="111"/>
      <c r="K250" s="111">
        <v>2</v>
      </c>
    </row>
    <row r="251" spans="1:11" hidden="1" x14ac:dyDescent="0.3">
      <c r="A251" s="125">
        <v>46099</v>
      </c>
      <c r="B251" s="126"/>
      <c r="C251" s="248" t="s">
        <v>111</v>
      </c>
      <c r="D251" s="246" t="s">
        <v>111</v>
      </c>
      <c r="E251" s="125" t="s">
        <v>1438</v>
      </c>
      <c r="F251" s="126" t="s">
        <v>25</v>
      </c>
      <c r="G251" s="126"/>
      <c r="H251" s="242"/>
      <c r="I251" s="242"/>
      <c r="J251" s="242"/>
      <c r="K251" s="242">
        <v>3</v>
      </c>
    </row>
    <row r="252" spans="1:11" x14ac:dyDescent="0.3">
      <c r="A252" s="18">
        <v>46099</v>
      </c>
      <c r="B252" s="5" t="s">
        <v>1245</v>
      </c>
      <c r="C252" s="5" t="s">
        <v>46</v>
      </c>
      <c r="D252" s="5" t="s">
        <v>8</v>
      </c>
      <c r="E252" s="18" t="s">
        <v>1439</v>
      </c>
      <c r="F252" s="5" t="s">
        <v>9</v>
      </c>
      <c r="G252" s="5" t="s">
        <v>46</v>
      </c>
      <c r="H252" s="111">
        <v>927</v>
      </c>
      <c r="I252" s="111">
        <v>100</v>
      </c>
      <c r="J252" s="111">
        <v>3</v>
      </c>
      <c r="K252" s="111">
        <v>1</v>
      </c>
    </row>
    <row r="253" spans="1:11" x14ac:dyDescent="0.3">
      <c r="A253" s="92">
        <v>46099</v>
      </c>
      <c r="B253" s="126" t="s">
        <v>1245</v>
      </c>
      <c r="C253" s="386" t="s">
        <v>104</v>
      </c>
      <c r="D253" s="386" t="s">
        <v>24</v>
      </c>
      <c r="E253" s="92" t="s">
        <v>1440</v>
      </c>
      <c r="F253" s="386" t="s">
        <v>9</v>
      </c>
      <c r="G253" s="193" t="s">
        <v>104</v>
      </c>
      <c r="H253" s="484">
        <v>10230</v>
      </c>
      <c r="I253" s="484">
        <v>4500</v>
      </c>
      <c r="J253" s="484">
        <v>14</v>
      </c>
      <c r="K253" s="484">
        <v>6</v>
      </c>
    </row>
    <row r="254" spans="1:11" x14ac:dyDescent="0.3">
      <c r="A254" s="18">
        <v>46099</v>
      </c>
      <c r="B254" s="126" t="s">
        <v>1245</v>
      </c>
      <c r="C254" s="126" t="s">
        <v>104</v>
      </c>
      <c r="D254" s="126" t="s">
        <v>24</v>
      </c>
      <c r="E254" s="125" t="s">
        <v>1440</v>
      </c>
      <c r="F254" s="169" t="s">
        <v>6</v>
      </c>
      <c r="G254" s="193" t="s">
        <v>104</v>
      </c>
      <c r="H254" s="242">
        <v>10230</v>
      </c>
      <c r="I254" s="242">
        <v>2300</v>
      </c>
      <c r="J254" s="242">
        <v>14</v>
      </c>
      <c r="K254" s="242">
        <v>6</v>
      </c>
    </row>
    <row r="255" spans="1:11" x14ac:dyDescent="0.3">
      <c r="A255" s="18">
        <v>46104</v>
      </c>
      <c r="B255" s="5" t="s">
        <v>1245</v>
      </c>
      <c r="C255" s="19" t="s">
        <v>20</v>
      </c>
      <c r="D255" s="48" t="s">
        <v>21</v>
      </c>
      <c r="E255" s="18" t="s">
        <v>1445</v>
      </c>
      <c r="F255" s="5" t="s">
        <v>16</v>
      </c>
      <c r="G255" s="5" t="s">
        <v>20</v>
      </c>
      <c r="H255" s="111">
        <v>24950</v>
      </c>
      <c r="I255" s="111">
        <v>15949</v>
      </c>
      <c r="J255" s="111">
        <v>27</v>
      </c>
      <c r="K255" s="111">
        <v>24</v>
      </c>
    </row>
    <row r="256" spans="1:11" x14ac:dyDescent="0.3">
      <c r="A256" s="18">
        <v>46104</v>
      </c>
      <c r="B256" s="5" t="s">
        <v>1245</v>
      </c>
      <c r="C256" s="19" t="s">
        <v>20</v>
      </c>
      <c r="D256" s="48" t="s">
        <v>21</v>
      </c>
      <c r="E256" s="18" t="s">
        <v>1446</v>
      </c>
      <c r="F256" s="5" t="s">
        <v>17</v>
      </c>
      <c r="G256" s="5" t="s">
        <v>20</v>
      </c>
      <c r="H256" s="111">
        <v>24950</v>
      </c>
      <c r="I256" s="111">
        <v>4993.3</v>
      </c>
      <c r="J256" s="111">
        <v>27</v>
      </c>
      <c r="K256" s="111">
        <v>7</v>
      </c>
    </row>
    <row r="257" spans="1:11" x14ac:dyDescent="0.3">
      <c r="A257" s="18">
        <v>46104</v>
      </c>
      <c r="B257" s="5" t="s">
        <v>1245</v>
      </c>
      <c r="C257" s="19" t="s">
        <v>20</v>
      </c>
      <c r="D257" s="48" t="s">
        <v>21</v>
      </c>
      <c r="E257" s="18" t="s">
        <v>1446</v>
      </c>
      <c r="F257" s="27" t="s">
        <v>13</v>
      </c>
      <c r="G257" s="5" t="s">
        <v>20</v>
      </c>
      <c r="H257" s="111">
        <v>24950</v>
      </c>
      <c r="I257" s="111">
        <v>6558.7</v>
      </c>
      <c r="J257" s="111">
        <v>27</v>
      </c>
      <c r="K257" s="111">
        <v>15</v>
      </c>
    </row>
    <row r="258" spans="1:11" x14ac:dyDescent="0.3">
      <c r="A258" s="18">
        <v>46104</v>
      </c>
      <c r="B258" s="5" t="s">
        <v>1245</v>
      </c>
      <c r="C258" s="21" t="s">
        <v>20</v>
      </c>
      <c r="D258" s="48" t="s">
        <v>21</v>
      </c>
      <c r="E258" s="18" t="s">
        <v>1446</v>
      </c>
      <c r="F258" s="20" t="s">
        <v>441</v>
      </c>
      <c r="G258" s="5" t="s">
        <v>20</v>
      </c>
      <c r="H258" s="111">
        <v>24950</v>
      </c>
      <c r="I258" s="111">
        <v>108.6</v>
      </c>
      <c r="J258" s="111">
        <v>27</v>
      </c>
      <c r="K258" s="111">
        <v>1</v>
      </c>
    </row>
    <row r="259" spans="1:11" x14ac:dyDescent="0.3">
      <c r="A259" s="18">
        <v>46104</v>
      </c>
      <c r="B259" s="5" t="s">
        <v>1245</v>
      </c>
      <c r="C259" s="19" t="s">
        <v>20</v>
      </c>
      <c r="D259" s="48" t="s">
        <v>21</v>
      </c>
      <c r="E259" s="18" t="s">
        <v>1446</v>
      </c>
      <c r="F259" s="5" t="s">
        <v>25</v>
      </c>
      <c r="G259" s="5" t="s">
        <v>20</v>
      </c>
      <c r="H259" s="111">
        <v>24950</v>
      </c>
      <c r="I259" s="111">
        <v>1266.9000000000001</v>
      </c>
      <c r="J259" s="111">
        <v>27</v>
      </c>
      <c r="K259" s="111">
        <v>6</v>
      </c>
    </row>
    <row r="260" spans="1:11" x14ac:dyDescent="0.3">
      <c r="A260" s="18">
        <v>46104</v>
      </c>
      <c r="B260" s="386" t="s">
        <v>1245</v>
      </c>
      <c r="C260" s="388" t="s">
        <v>28</v>
      </c>
      <c r="D260" s="387" t="s">
        <v>42</v>
      </c>
      <c r="E260" s="92" t="s">
        <v>1447</v>
      </c>
      <c r="F260" s="492" t="s">
        <v>35</v>
      </c>
      <c r="G260" s="386" t="s">
        <v>28</v>
      </c>
      <c r="H260" s="484">
        <v>9200</v>
      </c>
      <c r="I260" s="484">
        <v>3336</v>
      </c>
      <c r="J260" s="484">
        <v>14</v>
      </c>
      <c r="K260" s="484">
        <v>5</v>
      </c>
    </row>
    <row r="261" spans="1:11" x14ac:dyDescent="0.3">
      <c r="A261" s="18">
        <v>46104</v>
      </c>
      <c r="B261" s="5" t="s">
        <v>1245</v>
      </c>
      <c r="C261" s="19" t="s">
        <v>28</v>
      </c>
      <c r="D261" s="48" t="s">
        <v>42</v>
      </c>
      <c r="E261" s="18" t="s">
        <v>1448</v>
      </c>
      <c r="F261" s="27" t="s">
        <v>30</v>
      </c>
      <c r="G261" s="5" t="s">
        <v>28</v>
      </c>
      <c r="H261" s="111">
        <v>9200</v>
      </c>
      <c r="I261" s="111">
        <v>631</v>
      </c>
      <c r="J261" s="111">
        <v>14</v>
      </c>
      <c r="K261" s="111">
        <v>4</v>
      </c>
    </row>
    <row r="262" spans="1:11" x14ac:dyDescent="0.3">
      <c r="A262" s="18">
        <v>46104</v>
      </c>
      <c r="B262" s="5" t="s">
        <v>1245</v>
      </c>
      <c r="C262" s="19" t="s">
        <v>28</v>
      </c>
      <c r="D262" s="48" t="s">
        <v>42</v>
      </c>
      <c r="E262" s="18" t="s">
        <v>1448</v>
      </c>
      <c r="F262" s="27" t="s">
        <v>6</v>
      </c>
      <c r="G262" s="5" t="s">
        <v>28</v>
      </c>
      <c r="H262" s="111">
        <v>9200</v>
      </c>
      <c r="I262" s="111">
        <v>4500</v>
      </c>
      <c r="J262" s="111">
        <v>14</v>
      </c>
      <c r="K262" s="111">
        <v>10</v>
      </c>
    </row>
    <row r="263" spans="1:11" x14ac:dyDescent="0.3">
      <c r="A263" s="18">
        <v>46104</v>
      </c>
      <c r="B263" s="5" t="s">
        <v>1245</v>
      </c>
      <c r="C263" s="19" t="s">
        <v>14</v>
      </c>
      <c r="D263" s="48" t="s">
        <v>74</v>
      </c>
      <c r="E263" s="18" t="s">
        <v>1449</v>
      </c>
      <c r="F263" s="433" t="s">
        <v>1237</v>
      </c>
      <c r="G263" s="5" t="s">
        <v>14</v>
      </c>
      <c r="H263" s="111">
        <v>8500</v>
      </c>
      <c r="I263" s="111">
        <v>2385</v>
      </c>
      <c r="J263" s="111">
        <v>14</v>
      </c>
      <c r="K263" s="111">
        <v>7</v>
      </c>
    </row>
    <row r="264" spans="1:11" x14ac:dyDescent="0.3">
      <c r="A264" s="18">
        <v>46104</v>
      </c>
      <c r="B264" s="126" t="s">
        <v>1245</v>
      </c>
      <c r="C264" s="19" t="s">
        <v>104</v>
      </c>
      <c r="D264" s="48" t="s">
        <v>24</v>
      </c>
      <c r="E264" s="18" t="s">
        <v>1450</v>
      </c>
      <c r="F264" s="5" t="s">
        <v>9</v>
      </c>
      <c r="G264" s="193" t="s">
        <v>104</v>
      </c>
      <c r="H264" s="111">
        <v>10230</v>
      </c>
      <c r="I264" s="111">
        <v>2300</v>
      </c>
      <c r="J264" s="111">
        <v>14</v>
      </c>
      <c r="K264" s="111">
        <v>8</v>
      </c>
    </row>
    <row r="265" spans="1:11" x14ac:dyDescent="0.3">
      <c r="A265" s="18">
        <v>46104</v>
      </c>
      <c r="B265" s="126" t="s">
        <v>1245</v>
      </c>
      <c r="C265" s="19" t="s">
        <v>104</v>
      </c>
      <c r="D265" s="48" t="s">
        <v>24</v>
      </c>
      <c r="E265" s="18" t="s">
        <v>1450</v>
      </c>
      <c r="F265" s="27" t="s">
        <v>30</v>
      </c>
      <c r="G265" s="193" t="s">
        <v>104</v>
      </c>
      <c r="H265" s="111">
        <v>10230</v>
      </c>
      <c r="I265" s="111">
        <v>2300</v>
      </c>
      <c r="J265" s="111">
        <v>14</v>
      </c>
      <c r="K265" s="111">
        <v>4</v>
      </c>
    </row>
    <row r="266" spans="1:11" hidden="1" x14ac:dyDescent="0.3">
      <c r="A266" s="18">
        <v>46104</v>
      </c>
      <c r="B266" s="5"/>
      <c r="C266" s="19" t="s">
        <v>101</v>
      </c>
      <c r="D266" s="48" t="s">
        <v>101</v>
      </c>
      <c r="E266" s="18" t="s">
        <v>1451</v>
      </c>
      <c r="F266" s="5" t="s">
        <v>11</v>
      </c>
      <c r="G266" s="5"/>
      <c r="H266" s="111"/>
      <c r="I266" s="111"/>
      <c r="J266" s="111"/>
      <c r="K266" s="111">
        <v>8</v>
      </c>
    </row>
    <row r="267" spans="1:11" hidden="1" x14ac:dyDescent="0.3">
      <c r="A267" s="18">
        <v>46104</v>
      </c>
      <c r="B267" s="5"/>
      <c r="C267" s="19" t="s">
        <v>101</v>
      </c>
      <c r="D267" s="41" t="s">
        <v>101</v>
      </c>
      <c r="E267" s="18" t="s">
        <v>1451</v>
      </c>
      <c r="F267" s="20" t="s">
        <v>18</v>
      </c>
      <c r="G267" s="5"/>
      <c r="H267" s="111"/>
      <c r="I267" s="111"/>
      <c r="J267" s="111"/>
      <c r="K267" s="111">
        <v>25</v>
      </c>
    </row>
    <row r="268" spans="1:11" x14ac:dyDescent="0.3">
      <c r="A268" s="18">
        <v>46104</v>
      </c>
      <c r="B268" s="5" t="s">
        <v>1245</v>
      </c>
      <c r="C268" s="19" t="s">
        <v>56</v>
      </c>
      <c r="D268" s="41" t="s">
        <v>81</v>
      </c>
      <c r="E268" s="18" t="s">
        <v>1452</v>
      </c>
      <c r="F268" s="5" t="s">
        <v>601</v>
      </c>
      <c r="G268" s="19" t="s">
        <v>56</v>
      </c>
      <c r="H268" s="111">
        <v>8500</v>
      </c>
      <c r="I268" s="111">
        <v>3800</v>
      </c>
      <c r="J268" s="111">
        <v>14</v>
      </c>
      <c r="K268" s="111">
        <v>8</v>
      </c>
    </row>
    <row r="269" spans="1:11" x14ac:dyDescent="0.3">
      <c r="A269" s="18">
        <v>46104</v>
      </c>
      <c r="B269" s="5" t="s">
        <v>1245</v>
      </c>
      <c r="C269" s="19" t="s">
        <v>14</v>
      </c>
      <c r="D269" s="48" t="s">
        <v>115</v>
      </c>
      <c r="E269" s="18" t="s">
        <v>1453</v>
      </c>
      <c r="F269" s="27" t="s">
        <v>22</v>
      </c>
      <c r="G269" s="5" t="s">
        <v>14</v>
      </c>
      <c r="H269" s="111">
        <v>8500</v>
      </c>
      <c r="I269" s="111">
        <v>8007</v>
      </c>
      <c r="J269" s="111">
        <v>14</v>
      </c>
      <c r="K269" s="111">
        <v>14</v>
      </c>
    </row>
    <row r="270" spans="1:11" x14ac:dyDescent="0.3">
      <c r="A270" s="18">
        <v>46104</v>
      </c>
      <c r="B270" s="5" t="s">
        <v>1245</v>
      </c>
      <c r="C270" s="19" t="s">
        <v>14</v>
      </c>
      <c r="D270" s="48" t="s">
        <v>115</v>
      </c>
      <c r="E270" s="18" t="s">
        <v>1453</v>
      </c>
      <c r="F270" s="5" t="s">
        <v>80</v>
      </c>
      <c r="G270" s="5" t="s">
        <v>14</v>
      </c>
      <c r="H270" s="111">
        <v>8500</v>
      </c>
      <c r="I270" s="111">
        <v>1000</v>
      </c>
      <c r="J270" s="111">
        <v>14</v>
      </c>
      <c r="K270" s="111">
        <v>1</v>
      </c>
    </row>
    <row r="271" spans="1:11" hidden="1" x14ac:dyDescent="0.3">
      <c r="A271" s="18">
        <v>46104</v>
      </c>
      <c r="B271" s="5"/>
      <c r="C271" s="191" t="s">
        <v>101</v>
      </c>
      <c r="D271" s="54" t="s">
        <v>101</v>
      </c>
      <c r="E271" s="18" t="s">
        <v>1454</v>
      </c>
      <c r="F271" s="54" t="s">
        <v>12</v>
      </c>
      <c r="G271" s="5"/>
      <c r="H271" s="111"/>
      <c r="I271" s="111"/>
      <c r="J271" s="111"/>
      <c r="K271" s="111">
        <v>24</v>
      </c>
    </row>
    <row r="272" spans="1:11" hidden="1" x14ac:dyDescent="0.3">
      <c r="A272" s="18">
        <v>46104</v>
      </c>
      <c r="B272" s="5"/>
      <c r="C272" s="5" t="s">
        <v>111</v>
      </c>
      <c r="D272" s="5" t="s">
        <v>111</v>
      </c>
      <c r="E272" s="18" t="s">
        <v>1464</v>
      </c>
      <c r="F272" s="474" t="s">
        <v>1463</v>
      </c>
      <c r="G272" s="5"/>
      <c r="H272" s="111"/>
      <c r="I272" s="111"/>
      <c r="J272" s="111"/>
      <c r="K272" s="111"/>
    </row>
    <row r="273" spans="1:11" x14ac:dyDescent="0.3">
      <c r="A273" s="125">
        <v>46104</v>
      </c>
      <c r="B273" s="126" t="s">
        <v>1245</v>
      </c>
      <c r="C273" s="126" t="s">
        <v>56</v>
      </c>
      <c r="D273" s="126" t="s">
        <v>81</v>
      </c>
      <c r="E273" s="125" t="s">
        <v>1465</v>
      </c>
      <c r="F273" s="5" t="s">
        <v>67</v>
      </c>
      <c r="G273" s="193" t="s">
        <v>56</v>
      </c>
      <c r="H273" s="242">
        <v>8500</v>
      </c>
      <c r="I273" s="242">
        <v>5000</v>
      </c>
      <c r="J273" s="242">
        <v>14</v>
      </c>
      <c r="K273" s="242">
        <v>10</v>
      </c>
    </row>
    <row r="274" spans="1:11" x14ac:dyDescent="0.3">
      <c r="A274" s="18">
        <v>46104</v>
      </c>
      <c r="B274" s="126" t="s">
        <v>1245</v>
      </c>
      <c r="C274" s="126" t="s">
        <v>46</v>
      </c>
      <c r="D274" s="126" t="s">
        <v>165</v>
      </c>
      <c r="E274" s="125" t="s">
        <v>1466</v>
      </c>
      <c r="F274" s="225" t="s">
        <v>19</v>
      </c>
      <c r="G274" s="126" t="s">
        <v>46</v>
      </c>
      <c r="H274" s="242">
        <v>927</v>
      </c>
      <c r="I274" s="242">
        <v>900</v>
      </c>
      <c r="J274" s="242">
        <v>3</v>
      </c>
      <c r="K274" s="242">
        <v>1</v>
      </c>
    </row>
    <row r="275" spans="1:11" x14ac:dyDescent="0.3">
      <c r="A275" s="92">
        <v>46105</v>
      </c>
      <c r="B275" s="5" t="s">
        <v>1245</v>
      </c>
      <c r="C275" s="19" t="s">
        <v>20</v>
      </c>
      <c r="D275" s="48" t="s">
        <v>21</v>
      </c>
      <c r="E275" s="18" t="s">
        <v>1467</v>
      </c>
      <c r="F275" s="27" t="s">
        <v>6</v>
      </c>
      <c r="G275" s="5" t="s">
        <v>20</v>
      </c>
      <c r="H275" s="111">
        <v>24950</v>
      </c>
      <c r="I275" s="111">
        <v>8783</v>
      </c>
      <c r="J275" s="111">
        <v>27</v>
      </c>
      <c r="K275" s="111">
        <v>12</v>
      </c>
    </row>
    <row r="276" spans="1:11" x14ac:dyDescent="0.3">
      <c r="A276" s="18">
        <v>46105</v>
      </c>
      <c r="B276" s="5" t="s">
        <v>1245</v>
      </c>
      <c r="C276" s="21" t="s">
        <v>20</v>
      </c>
      <c r="D276" s="41" t="s">
        <v>21</v>
      </c>
      <c r="E276" s="18" t="s">
        <v>1467</v>
      </c>
      <c r="F276" s="20" t="s">
        <v>9</v>
      </c>
      <c r="G276" s="5" t="s">
        <v>20</v>
      </c>
      <c r="H276" s="111">
        <v>24950</v>
      </c>
      <c r="I276" s="111">
        <v>12657.77</v>
      </c>
      <c r="J276" s="111">
        <v>27</v>
      </c>
      <c r="K276" s="111">
        <v>15</v>
      </c>
    </row>
    <row r="277" spans="1:11" hidden="1" x14ac:dyDescent="0.3">
      <c r="A277" s="18">
        <v>46105</v>
      </c>
      <c r="B277" s="386"/>
      <c r="C277" s="388" t="s">
        <v>367</v>
      </c>
      <c r="D277" s="388" t="s">
        <v>367</v>
      </c>
      <c r="E277" s="92" t="s">
        <v>1468</v>
      </c>
      <c r="F277" s="386" t="s">
        <v>107</v>
      </c>
      <c r="G277" s="386"/>
      <c r="H277" s="484"/>
      <c r="I277" s="484">
        <v>10000</v>
      </c>
      <c r="J277" s="484"/>
      <c r="K277" s="484">
        <v>7</v>
      </c>
    </row>
    <row r="278" spans="1:11" hidden="1" x14ac:dyDescent="0.3">
      <c r="A278" s="18">
        <v>46105</v>
      </c>
      <c r="B278" s="5"/>
      <c r="C278" s="19" t="s">
        <v>367</v>
      </c>
      <c r="D278" s="19" t="s">
        <v>367</v>
      </c>
      <c r="E278" s="18" t="s">
        <v>1468</v>
      </c>
      <c r="F278" s="5" t="s">
        <v>80</v>
      </c>
      <c r="G278" s="5"/>
      <c r="H278" s="111"/>
      <c r="I278" s="111">
        <v>4500</v>
      </c>
      <c r="J278" s="111"/>
      <c r="K278" s="111">
        <v>14</v>
      </c>
    </row>
    <row r="279" spans="1:11" hidden="1" x14ac:dyDescent="0.3">
      <c r="A279" s="18">
        <v>46105</v>
      </c>
      <c r="B279" s="5"/>
      <c r="C279" s="19" t="s">
        <v>367</v>
      </c>
      <c r="D279" s="19" t="s">
        <v>367</v>
      </c>
      <c r="E279" s="18" t="s">
        <v>1468</v>
      </c>
      <c r="F279" s="27" t="s">
        <v>22</v>
      </c>
      <c r="G279" s="5"/>
      <c r="H279" s="111"/>
      <c r="I279" s="111">
        <v>13.222</v>
      </c>
      <c r="J279" s="111"/>
      <c r="K279" s="111">
        <v>11</v>
      </c>
    </row>
    <row r="280" spans="1:11" x14ac:dyDescent="0.3">
      <c r="A280" s="18">
        <v>46105</v>
      </c>
      <c r="B280" s="5" t="s">
        <v>1245</v>
      </c>
      <c r="C280" s="191" t="s">
        <v>56</v>
      </c>
      <c r="D280" s="54" t="s">
        <v>81</v>
      </c>
      <c r="E280" s="18" t="s">
        <v>1469</v>
      </c>
      <c r="F280" s="5" t="s">
        <v>159</v>
      </c>
      <c r="G280" s="19" t="s">
        <v>56</v>
      </c>
      <c r="H280" s="111">
        <v>8500</v>
      </c>
      <c r="I280" s="111">
        <v>6279</v>
      </c>
      <c r="J280" s="111">
        <v>14</v>
      </c>
      <c r="K280" s="111">
        <v>8</v>
      </c>
    </row>
    <row r="281" spans="1:11" x14ac:dyDescent="0.3">
      <c r="A281" s="18">
        <v>46105</v>
      </c>
      <c r="B281" s="5" t="s">
        <v>1245</v>
      </c>
      <c r="C281" s="51" t="s">
        <v>56</v>
      </c>
      <c r="D281" s="48" t="s">
        <v>81</v>
      </c>
      <c r="E281" s="18" t="s">
        <v>1470</v>
      </c>
      <c r="F281" s="5" t="s">
        <v>169</v>
      </c>
      <c r="G281" s="19" t="s">
        <v>56</v>
      </c>
      <c r="H281" s="111">
        <v>8500</v>
      </c>
      <c r="I281" s="111">
        <v>2273</v>
      </c>
      <c r="J281" s="111">
        <v>14</v>
      </c>
      <c r="K281" s="111">
        <v>8</v>
      </c>
    </row>
    <row r="282" spans="1:11" x14ac:dyDescent="0.3">
      <c r="A282" s="18">
        <v>46105</v>
      </c>
      <c r="B282" s="5" t="s">
        <v>1245</v>
      </c>
      <c r="C282" s="19" t="s">
        <v>56</v>
      </c>
      <c r="D282" s="48" t="s">
        <v>81</v>
      </c>
      <c r="E282" s="18" t="s">
        <v>1470</v>
      </c>
      <c r="F282" s="5" t="s">
        <v>36</v>
      </c>
      <c r="G282" s="19" t="s">
        <v>56</v>
      </c>
      <c r="H282" s="111">
        <v>8500</v>
      </c>
      <c r="I282" s="111">
        <v>6215</v>
      </c>
      <c r="J282" s="111">
        <v>14</v>
      </c>
      <c r="K282" s="111">
        <v>5</v>
      </c>
    </row>
    <row r="283" spans="1:11" x14ac:dyDescent="0.3">
      <c r="A283" s="18">
        <v>46105</v>
      </c>
      <c r="B283" s="126" t="s">
        <v>1245</v>
      </c>
      <c r="C283" s="19" t="s">
        <v>104</v>
      </c>
      <c r="D283" s="41" t="s">
        <v>24</v>
      </c>
      <c r="E283" s="18" t="s">
        <v>1471</v>
      </c>
      <c r="F283" s="27" t="s">
        <v>35</v>
      </c>
      <c r="G283" s="193" t="s">
        <v>104</v>
      </c>
      <c r="H283" s="111">
        <v>10230</v>
      </c>
      <c r="I283" s="111">
        <v>11000</v>
      </c>
      <c r="J283" s="111">
        <v>14</v>
      </c>
      <c r="K283" s="111">
        <v>13</v>
      </c>
    </row>
    <row r="284" spans="1:11" x14ac:dyDescent="0.3">
      <c r="A284" s="18">
        <v>46105</v>
      </c>
      <c r="B284" s="126" t="s">
        <v>1245</v>
      </c>
      <c r="C284" s="21" t="s">
        <v>104</v>
      </c>
      <c r="D284" s="41" t="s">
        <v>24</v>
      </c>
      <c r="E284" s="18" t="s">
        <v>1472</v>
      </c>
      <c r="F284" s="20" t="s">
        <v>51</v>
      </c>
      <c r="G284" s="193" t="s">
        <v>104</v>
      </c>
      <c r="H284" s="111">
        <v>10230</v>
      </c>
      <c r="I284" s="111">
        <v>200</v>
      </c>
      <c r="J284" s="111">
        <v>14</v>
      </c>
      <c r="K284" s="111">
        <v>2</v>
      </c>
    </row>
    <row r="285" spans="1:11" x14ac:dyDescent="0.3">
      <c r="A285" s="18">
        <v>46105</v>
      </c>
      <c r="B285" s="126" t="s">
        <v>1245</v>
      </c>
      <c r="C285" s="19" t="s">
        <v>104</v>
      </c>
      <c r="D285" s="48" t="s">
        <v>24</v>
      </c>
      <c r="E285" s="18" t="s">
        <v>1472</v>
      </c>
      <c r="F285" s="5" t="s">
        <v>76</v>
      </c>
      <c r="G285" s="193" t="s">
        <v>104</v>
      </c>
      <c r="H285" s="111">
        <v>10230</v>
      </c>
      <c r="I285" s="111">
        <v>3000</v>
      </c>
      <c r="J285" s="111">
        <v>14</v>
      </c>
      <c r="K285" s="111">
        <v>4</v>
      </c>
    </row>
    <row r="286" spans="1:11" x14ac:dyDescent="0.3">
      <c r="A286" s="18">
        <v>46105</v>
      </c>
      <c r="B286" s="5" t="s">
        <v>1245</v>
      </c>
      <c r="C286" s="19" t="s">
        <v>14</v>
      </c>
      <c r="D286" s="48" t="s">
        <v>115</v>
      </c>
      <c r="E286" s="18" t="s">
        <v>1473</v>
      </c>
      <c r="F286" s="126" t="s">
        <v>36</v>
      </c>
      <c r="G286" s="5" t="s">
        <v>14</v>
      </c>
      <c r="H286" s="111">
        <v>8500</v>
      </c>
      <c r="I286" s="111">
        <v>6215</v>
      </c>
      <c r="J286" s="111">
        <v>14</v>
      </c>
      <c r="K286" s="111">
        <v>14</v>
      </c>
    </row>
    <row r="287" spans="1:11" x14ac:dyDescent="0.3">
      <c r="A287" s="125">
        <v>46105</v>
      </c>
      <c r="B287" s="5" t="s">
        <v>1245</v>
      </c>
      <c r="C287" s="193" t="s">
        <v>14</v>
      </c>
      <c r="D287" s="143" t="s">
        <v>115</v>
      </c>
      <c r="E287" s="125" t="s">
        <v>1474</v>
      </c>
      <c r="F287" s="5" t="s">
        <v>67</v>
      </c>
      <c r="G287" s="126" t="s">
        <v>14</v>
      </c>
      <c r="H287" s="242">
        <v>8500</v>
      </c>
      <c r="I287" s="242">
        <v>11000</v>
      </c>
      <c r="J287" s="242">
        <v>14</v>
      </c>
      <c r="K287" s="242">
        <v>14</v>
      </c>
    </row>
    <row r="288" spans="1:11" x14ac:dyDescent="0.3">
      <c r="A288" s="18">
        <v>46105</v>
      </c>
      <c r="B288" s="5" t="s">
        <v>1245</v>
      </c>
      <c r="C288" s="19" t="s">
        <v>46</v>
      </c>
      <c r="D288" s="48" t="s">
        <v>165</v>
      </c>
      <c r="E288" s="18" t="s">
        <v>1475</v>
      </c>
      <c r="F288" s="386" t="s">
        <v>19</v>
      </c>
      <c r="G288" s="5" t="s">
        <v>46</v>
      </c>
      <c r="H288" s="111">
        <v>927</v>
      </c>
      <c r="I288" s="111">
        <v>775</v>
      </c>
      <c r="J288" s="111">
        <v>3</v>
      </c>
      <c r="K288" s="111">
        <v>2</v>
      </c>
    </row>
    <row r="289" spans="1:11" x14ac:dyDescent="0.3">
      <c r="A289" s="92">
        <v>46105</v>
      </c>
      <c r="B289" s="386" t="s">
        <v>1245</v>
      </c>
      <c r="C289" s="388" t="s">
        <v>46</v>
      </c>
      <c r="D289" s="387" t="s">
        <v>165</v>
      </c>
      <c r="E289" s="92" t="s">
        <v>1476</v>
      </c>
      <c r="F289" s="386" t="s">
        <v>161</v>
      </c>
      <c r="G289" s="386" t="s">
        <v>46</v>
      </c>
      <c r="H289" s="484">
        <v>927</v>
      </c>
      <c r="I289" s="484">
        <v>200</v>
      </c>
      <c r="J289" s="484">
        <v>3</v>
      </c>
      <c r="K289" s="484">
        <v>2</v>
      </c>
    </row>
    <row r="290" spans="1:11" x14ac:dyDescent="0.3">
      <c r="A290" s="18">
        <v>46105</v>
      </c>
      <c r="B290" s="5" t="s">
        <v>1245</v>
      </c>
      <c r="C290" s="19" t="s">
        <v>28</v>
      </c>
      <c r="D290" s="48" t="s">
        <v>42</v>
      </c>
      <c r="E290" s="18" t="s">
        <v>1477</v>
      </c>
      <c r="F290" s="5" t="s">
        <v>601</v>
      </c>
      <c r="G290" s="5" t="s">
        <v>28</v>
      </c>
      <c r="H290" s="111">
        <v>9200</v>
      </c>
      <c r="I290" s="111">
        <v>8315</v>
      </c>
      <c r="J290" s="111">
        <v>14</v>
      </c>
      <c r="K290" s="111">
        <v>10</v>
      </c>
    </row>
    <row r="291" spans="1:11" x14ac:dyDescent="0.3">
      <c r="A291" s="18">
        <v>46105</v>
      </c>
      <c r="B291" s="5" t="s">
        <v>1245</v>
      </c>
      <c r="C291" s="5" t="s">
        <v>14</v>
      </c>
      <c r="D291" s="5" t="s">
        <v>115</v>
      </c>
      <c r="E291" s="18" t="s">
        <v>1478</v>
      </c>
      <c r="F291" s="5" t="s">
        <v>67</v>
      </c>
      <c r="G291" s="5" t="s">
        <v>14</v>
      </c>
      <c r="H291" s="111">
        <v>8500</v>
      </c>
      <c r="I291" s="111">
        <v>12000</v>
      </c>
      <c r="J291" s="111">
        <v>14</v>
      </c>
      <c r="K291" s="111">
        <v>10</v>
      </c>
    </row>
    <row r="292" spans="1:11" x14ac:dyDescent="0.3">
      <c r="A292" s="18">
        <v>46105</v>
      </c>
      <c r="B292" s="5" t="s">
        <v>1245</v>
      </c>
      <c r="C292" s="5" t="s">
        <v>46</v>
      </c>
      <c r="D292" s="5" t="s">
        <v>165</v>
      </c>
      <c r="E292" s="18" t="s">
        <v>1479</v>
      </c>
      <c r="F292" s="492" t="s">
        <v>30</v>
      </c>
      <c r="G292" s="5" t="s">
        <v>46</v>
      </c>
      <c r="H292" s="111">
        <v>927</v>
      </c>
      <c r="I292" s="111">
        <v>4500</v>
      </c>
      <c r="J292" s="111">
        <v>3</v>
      </c>
      <c r="K292" s="111">
        <v>2</v>
      </c>
    </row>
    <row r="293" spans="1:11" ht="15" hidden="1" thickBot="1" x14ac:dyDescent="0.35">
      <c r="A293" s="18">
        <v>46105</v>
      </c>
      <c r="B293" s="5"/>
      <c r="C293" s="5" t="s">
        <v>111</v>
      </c>
      <c r="D293" s="5" t="s">
        <v>111</v>
      </c>
      <c r="E293" s="18" t="s">
        <v>1481</v>
      </c>
      <c r="F293" s="200" t="s">
        <v>1480</v>
      </c>
      <c r="G293" s="5"/>
      <c r="H293" s="111"/>
      <c r="I293" s="111"/>
      <c r="J293" s="111"/>
      <c r="K293" s="111"/>
    </row>
    <row r="294" spans="1:11" hidden="1" x14ac:dyDescent="0.3">
      <c r="A294" s="18">
        <v>46105</v>
      </c>
      <c r="B294" s="126"/>
      <c r="C294" s="126" t="s">
        <v>111</v>
      </c>
      <c r="D294" s="126" t="s">
        <v>111</v>
      </c>
      <c r="E294" s="125" t="s">
        <v>1482</v>
      </c>
      <c r="F294" s="169" t="s">
        <v>22</v>
      </c>
      <c r="G294" s="126"/>
      <c r="H294" s="242"/>
      <c r="I294" s="242"/>
      <c r="J294" s="242"/>
      <c r="K294" s="242"/>
    </row>
    <row r="295" spans="1:11" x14ac:dyDescent="0.3">
      <c r="A295" s="18">
        <v>46106</v>
      </c>
      <c r="B295" s="5" t="s">
        <v>1245</v>
      </c>
      <c r="C295" s="19" t="s">
        <v>20</v>
      </c>
      <c r="D295" s="48" t="s">
        <v>21</v>
      </c>
      <c r="E295" s="18" t="s">
        <v>1483</v>
      </c>
      <c r="F295" s="27" t="s">
        <v>6</v>
      </c>
      <c r="G295" s="5" t="s">
        <v>20</v>
      </c>
      <c r="H295" s="111">
        <v>24950</v>
      </c>
      <c r="I295" s="111">
        <v>7187</v>
      </c>
      <c r="J295" s="111">
        <v>27</v>
      </c>
      <c r="K295" s="111">
        <v>14</v>
      </c>
    </row>
    <row r="296" spans="1:11" x14ac:dyDescent="0.3">
      <c r="A296" s="18">
        <v>46106</v>
      </c>
      <c r="B296" s="5" t="s">
        <v>1245</v>
      </c>
      <c r="C296" s="19" t="s">
        <v>20</v>
      </c>
      <c r="D296" s="5" t="s">
        <v>21</v>
      </c>
      <c r="E296" s="18" t="s">
        <v>1484</v>
      </c>
      <c r="F296" s="5" t="s">
        <v>9</v>
      </c>
      <c r="G296" s="5" t="s">
        <v>20</v>
      </c>
      <c r="H296" s="111">
        <v>24950</v>
      </c>
      <c r="I296" s="111">
        <v>10000</v>
      </c>
      <c r="J296" s="111">
        <v>27</v>
      </c>
      <c r="K296" s="111">
        <v>10</v>
      </c>
    </row>
    <row r="297" spans="1:11" hidden="1" x14ac:dyDescent="0.3">
      <c r="A297" s="18">
        <v>46106</v>
      </c>
      <c r="B297" s="386"/>
      <c r="C297" s="388" t="s">
        <v>101</v>
      </c>
      <c r="D297" s="386" t="s">
        <v>101</v>
      </c>
      <c r="E297" s="92" t="s">
        <v>1484</v>
      </c>
      <c r="F297" s="386" t="s">
        <v>18</v>
      </c>
      <c r="G297" s="386"/>
      <c r="H297" s="484"/>
      <c r="I297" s="484">
        <v>10000</v>
      </c>
      <c r="J297" s="484"/>
      <c r="K297" s="484">
        <v>16</v>
      </c>
    </row>
    <row r="298" spans="1:11" hidden="1" x14ac:dyDescent="0.3">
      <c r="A298" s="18">
        <v>46106</v>
      </c>
      <c r="B298" s="5"/>
      <c r="C298" s="21" t="s">
        <v>101</v>
      </c>
      <c r="D298" s="41" t="s">
        <v>101</v>
      </c>
      <c r="E298" s="18" t="s">
        <v>1485</v>
      </c>
      <c r="F298" s="5" t="s">
        <v>601</v>
      </c>
      <c r="G298" s="5"/>
      <c r="H298" s="111"/>
      <c r="I298" s="111">
        <v>10000</v>
      </c>
      <c r="J298" s="111"/>
      <c r="K298" s="111">
        <v>14</v>
      </c>
    </row>
    <row r="299" spans="1:11" x14ac:dyDescent="0.3">
      <c r="A299" s="18">
        <v>46106</v>
      </c>
      <c r="B299" s="126" t="s">
        <v>1245</v>
      </c>
      <c r="C299" s="21" t="s">
        <v>104</v>
      </c>
      <c r="D299" s="41" t="s">
        <v>24</v>
      </c>
      <c r="E299" s="18" t="s">
        <v>1486</v>
      </c>
      <c r="F299" s="27" t="s">
        <v>35</v>
      </c>
      <c r="G299" s="193" t="s">
        <v>104</v>
      </c>
      <c r="H299" s="111">
        <v>10230</v>
      </c>
      <c r="I299" s="111">
        <v>6500</v>
      </c>
      <c r="J299" s="111">
        <v>14</v>
      </c>
      <c r="K299" s="111">
        <v>7</v>
      </c>
    </row>
    <row r="300" spans="1:11" x14ac:dyDescent="0.3">
      <c r="A300" s="18">
        <v>46106</v>
      </c>
      <c r="B300" s="126" t="s">
        <v>1245</v>
      </c>
      <c r="C300" s="21" t="s">
        <v>104</v>
      </c>
      <c r="D300" s="20" t="s">
        <v>24</v>
      </c>
      <c r="E300" s="18" t="s">
        <v>1487</v>
      </c>
      <c r="F300" s="5" t="s">
        <v>107</v>
      </c>
      <c r="G300" s="193" t="s">
        <v>104</v>
      </c>
      <c r="H300" s="111">
        <v>10230</v>
      </c>
      <c r="I300" s="111">
        <v>4500</v>
      </c>
      <c r="J300" s="111">
        <v>14</v>
      </c>
      <c r="K300" s="111">
        <v>2</v>
      </c>
    </row>
    <row r="301" spans="1:11" x14ac:dyDescent="0.3">
      <c r="A301" s="18">
        <v>46106</v>
      </c>
      <c r="B301" s="126" t="s">
        <v>1245</v>
      </c>
      <c r="C301" s="21" t="s">
        <v>104</v>
      </c>
      <c r="D301" s="41" t="s">
        <v>24</v>
      </c>
      <c r="E301" s="18" t="s">
        <v>1487</v>
      </c>
      <c r="F301" s="5" t="s">
        <v>80</v>
      </c>
      <c r="G301" s="193" t="s">
        <v>104</v>
      </c>
      <c r="H301" s="111">
        <v>10230</v>
      </c>
      <c r="I301" s="111">
        <v>4500</v>
      </c>
      <c r="J301" s="111">
        <v>14</v>
      </c>
      <c r="K301" s="111">
        <v>9</v>
      </c>
    </row>
    <row r="302" spans="1:11" x14ac:dyDescent="0.3">
      <c r="A302" s="18">
        <v>46106</v>
      </c>
      <c r="B302" s="5" t="s">
        <v>1245</v>
      </c>
      <c r="C302" s="21" t="s">
        <v>28</v>
      </c>
      <c r="D302" s="41" t="s">
        <v>42</v>
      </c>
      <c r="E302" s="18" t="s">
        <v>1488</v>
      </c>
      <c r="F302" s="5" t="s">
        <v>43</v>
      </c>
      <c r="G302" s="5" t="s">
        <v>28</v>
      </c>
      <c r="H302" s="111">
        <v>9200</v>
      </c>
      <c r="I302" s="111">
        <v>8500</v>
      </c>
      <c r="J302" s="111">
        <v>14</v>
      </c>
      <c r="K302" s="111">
        <v>4</v>
      </c>
    </row>
    <row r="303" spans="1:11" x14ac:dyDescent="0.3">
      <c r="A303" s="18">
        <v>46106</v>
      </c>
      <c r="B303" s="5" t="s">
        <v>1245</v>
      </c>
      <c r="C303" s="21" t="s">
        <v>14</v>
      </c>
      <c r="D303" s="41" t="s">
        <v>15</v>
      </c>
      <c r="E303" s="18" t="s">
        <v>1489</v>
      </c>
      <c r="F303" s="51" t="s">
        <v>16</v>
      </c>
      <c r="G303" s="5" t="s">
        <v>14</v>
      </c>
      <c r="H303" s="111">
        <v>8500</v>
      </c>
      <c r="I303" s="111">
        <v>11000</v>
      </c>
      <c r="J303" s="111">
        <v>14</v>
      </c>
      <c r="K303" s="111">
        <v>12</v>
      </c>
    </row>
    <row r="304" spans="1:11" x14ac:dyDescent="0.3">
      <c r="A304" s="18">
        <v>46106</v>
      </c>
      <c r="B304" s="5" t="s">
        <v>1245</v>
      </c>
      <c r="C304" s="42" t="s">
        <v>14</v>
      </c>
      <c r="D304" s="41" t="s">
        <v>15</v>
      </c>
      <c r="E304" s="18" t="s">
        <v>1490</v>
      </c>
      <c r="F304" s="5" t="s">
        <v>36</v>
      </c>
      <c r="G304" s="5" t="s">
        <v>14</v>
      </c>
      <c r="H304" s="111">
        <v>8500</v>
      </c>
      <c r="I304" s="111">
        <v>9696</v>
      </c>
      <c r="J304" s="111">
        <v>14</v>
      </c>
      <c r="K304" s="111">
        <v>14</v>
      </c>
    </row>
    <row r="305" spans="1:11" x14ac:dyDescent="0.3">
      <c r="A305" s="18">
        <v>46106</v>
      </c>
      <c r="B305" s="5" t="s">
        <v>1245</v>
      </c>
      <c r="C305" s="21" t="s">
        <v>46</v>
      </c>
      <c r="D305" s="41" t="s">
        <v>165</v>
      </c>
      <c r="E305" s="18" t="s">
        <v>1491</v>
      </c>
      <c r="F305" s="5" t="s">
        <v>34</v>
      </c>
      <c r="G305" s="5" t="s">
        <v>46</v>
      </c>
      <c r="H305" s="111">
        <v>927</v>
      </c>
      <c r="I305" s="111">
        <v>230</v>
      </c>
      <c r="J305" s="111">
        <v>3</v>
      </c>
      <c r="K305" s="111">
        <v>1</v>
      </c>
    </row>
    <row r="306" spans="1:11" x14ac:dyDescent="0.3">
      <c r="A306" s="18">
        <v>46106</v>
      </c>
      <c r="B306" s="5" t="s">
        <v>1245</v>
      </c>
      <c r="C306" s="21" t="s">
        <v>46</v>
      </c>
      <c r="D306" s="41" t="s">
        <v>165</v>
      </c>
      <c r="E306" s="18" t="s">
        <v>1492</v>
      </c>
      <c r="F306" s="5" t="s">
        <v>105</v>
      </c>
      <c r="G306" s="5" t="s">
        <v>46</v>
      </c>
      <c r="H306" s="111">
        <v>927</v>
      </c>
      <c r="I306" s="111">
        <v>1200</v>
      </c>
      <c r="J306" s="111">
        <v>3</v>
      </c>
      <c r="K306" s="111">
        <v>3</v>
      </c>
    </row>
    <row r="307" spans="1:11" hidden="1" x14ac:dyDescent="0.3">
      <c r="A307" s="18">
        <v>46106</v>
      </c>
      <c r="B307" s="5"/>
      <c r="C307" s="22" t="s">
        <v>111</v>
      </c>
      <c r="D307" s="48" t="s">
        <v>111</v>
      </c>
      <c r="E307" s="18" t="s">
        <v>1493</v>
      </c>
      <c r="F307" s="20" t="s">
        <v>204</v>
      </c>
      <c r="G307" s="5"/>
      <c r="H307" s="111"/>
      <c r="I307" s="111"/>
      <c r="J307" s="111"/>
      <c r="K307" s="111">
        <v>2</v>
      </c>
    </row>
    <row r="308" spans="1:11" x14ac:dyDescent="0.3">
      <c r="A308" s="18">
        <v>46106</v>
      </c>
      <c r="B308" s="5" t="s">
        <v>1245</v>
      </c>
      <c r="C308" s="21" t="s">
        <v>46</v>
      </c>
      <c r="D308" s="41" t="s">
        <v>81</v>
      </c>
      <c r="E308" s="18" t="s">
        <v>1494</v>
      </c>
      <c r="F308" s="27" t="s">
        <v>22</v>
      </c>
      <c r="G308" s="5" t="s">
        <v>46</v>
      </c>
      <c r="H308" s="111">
        <v>927</v>
      </c>
      <c r="I308" s="111">
        <v>200</v>
      </c>
      <c r="J308" s="111">
        <v>3</v>
      </c>
      <c r="K308" s="111">
        <v>3</v>
      </c>
    </row>
    <row r="309" spans="1:11" hidden="1" x14ac:dyDescent="0.3">
      <c r="A309" s="18">
        <v>46106</v>
      </c>
      <c r="B309" s="5"/>
      <c r="C309" s="21" t="s">
        <v>111</v>
      </c>
      <c r="D309" s="41" t="s">
        <v>111</v>
      </c>
      <c r="E309" s="18" t="s">
        <v>1495</v>
      </c>
      <c r="F309" s="126" t="s">
        <v>1331</v>
      </c>
      <c r="G309" s="5"/>
      <c r="H309" s="111"/>
      <c r="I309" s="111"/>
      <c r="J309" s="111"/>
      <c r="K309" s="111">
        <v>9</v>
      </c>
    </row>
    <row r="310" spans="1:11" x14ac:dyDescent="0.3">
      <c r="A310" s="18">
        <v>46106</v>
      </c>
      <c r="B310" s="126" t="s">
        <v>1245</v>
      </c>
      <c r="C310" s="126" t="s">
        <v>46</v>
      </c>
      <c r="D310" s="126" t="s">
        <v>165</v>
      </c>
      <c r="E310" s="125" t="s">
        <v>1496</v>
      </c>
      <c r="F310" s="126" t="s">
        <v>67</v>
      </c>
      <c r="G310" s="126" t="s">
        <v>46</v>
      </c>
      <c r="H310" s="242">
        <v>927</v>
      </c>
      <c r="I310" s="242">
        <v>900</v>
      </c>
      <c r="J310" s="242">
        <v>3</v>
      </c>
      <c r="K310" s="242">
        <v>1</v>
      </c>
    </row>
    <row r="311" spans="1:11" x14ac:dyDescent="0.3">
      <c r="A311" s="18">
        <v>46107</v>
      </c>
      <c r="B311" s="5" t="s">
        <v>1245</v>
      </c>
      <c r="C311" s="42" t="s">
        <v>20</v>
      </c>
      <c r="D311" s="41" t="s">
        <v>21</v>
      </c>
      <c r="E311" s="18" t="s">
        <v>1497</v>
      </c>
      <c r="F311" s="5" t="s">
        <v>67</v>
      </c>
      <c r="G311" s="5" t="s">
        <v>20</v>
      </c>
      <c r="H311" s="111">
        <v>24950</v>
      </c>
      <c r="I311" s="111">
        <v>14026</v>
      </c>
      <c r="J311" s="111">
        <v>27</v>
      </c>
      <c r="K311" s="111">
        <v>20</v>
      </c>
    </row>
    <row r="312" spans="1:11" x14ac:dyDescent="0.3">
      <c r="A312" s="18">
        <v>46107</v>
      </c>
      <c r="B312" s="5" t="s">
        <v>1245</v>
      </c>
      <c r="C312" s="42" t="s">
        <v>20</v>
      </c>
      <c r="D312" s="41" t="s">
        <v>21</v>
      </c>
      <c r="E312" s="18" t="s">
        <v>1498</v>
      </c>
      <c r="F312" s="27" t="s">
        <v>22</v>
      </c>
      <c r="G312" s="5" t="s">
        <v>20</v>
      </c>
      <c r="H312" s="111">
        <v>24950</v>
      </c>
      <c r="I312" s="111">
        <v>10000</v>
      </c>
      <c r="J312" s="111">
        <v>27</v>
      </c>
      <c r="K312" s="111">
        <v>12</v>
      </c>
    </row>
    <row r="313" spans="1:11" x14ac:dyDescent="0.3">
      <c r="A313" s="18">
        <v>46107</v>
      </c>
      <c r="B313" s="386" t="s">
        <v>1245</v>
      </c>
      <c r="C313" s="520" t="s">
        <v>56</v>
      </c>
      <c r="D313" s="385" t="s">
        <v>81</v>
      </c>
      <c r="E313" s="92" t="s">
        <v>1499</v>
      </c>
      <c r="F313" s="489" t="s">
        <v>1188</v>
      </c>
      <c r="G313" s="388" t="s">
        <v>56</v>
      </c>
      <c r="H313" s="484">
        <v>8500</v>
      </c>
      <c r="I313" s="484">
        <v>934</v>
      </c>
      <c r="J313" s="484">
        <v>14</v>
      </c>
      <c r="K313" s="484">
        <v>5</v>
      </c>
    </row>
    <row r="314" spans="1:11" x14ac:dyDescent="0.3">
      <c r="A314" s="18">
        <v>46107</v>
      </c>
      <c r="B314" s="5" t="s">
        <v>1245</v>
      </c>
      <c r="C314" s="42" t="s">
        <v>56</v>
      </c>
      <c r="D314" s="41" t="s">
        <v>81</v>
      </c>
      <c r="E314" s="18" t="s">
        <v>1500</v>
      </c>
      <c r="F314" s="27" t="s">
        <v>13</v>
      </c>
      <c r="G314" s="19" t="s">
        <v>56</v>
      </c>
      <c r="H314" s="111">
        <v>8500</v>
      </c>
      <c r="I314" s="111">
        <v>2771</v>
      </c>
      <c r="J314" s="111">
        <v>14</v>
      </c>
      <c r="K314" s="111">
        <v>7</v>
      </c>
    </row>
    <row r="315" spans="1:11" x14ac:dyDescent="0.3">
      <c r="A315" s="18">
        <v>46107</v>
      </c>
      <c r="B315" s="5" t="s">
        <v>1245</v>
      </c>
      <c r="C315" s="42" t="s">
        <v>56</v>
      </c>
      <c r="D315" s="41" t="s">
        <v>81</v>
      </c>
      <c r="E315" s="18" t="s">
        <v>1500</v>
      </c>
      <c r="F315" s="5" t="s">
        <v>25</v>
      </c>
      <c r="G315" s="19" t="s">
        <v>56</v>
      </c>
      <c r="H315" s="111">
        <v>8500</v>
      </c>
      <c r="I315" s="111">
        <v>1000</v>
      </c>
      <c r="J315" s="111">
        <v>14</v>
      </c>
      <c r="K315" s="111">
        <v>2</v>
      </c>
    </row>
    <row r="316" spans="1:11" x14ac:dyDescent="0.3">
      <c r="A316" s="18">
        <v>46107</v>
      </c>
      <c r="B316" s="5" t="s">
        <v>1245</v>
      </c>
      <c r="C316" s="42" t="s">
        <v>56</v>
      </c>
      <c r="D316" s="41" t="s">
        <v>81</v>
      </c>
      <c r="E316" s="18" t="s">
        <v>1500</v>
      </c>
      <c r="F316" s="5" t="s">
        <v>17</v>
      </c>
      <c r="G316" s="19" t="s">
        <v>56</v>
      </c>
      <c r="H316" s="111">
        <v>8500</v>
      </c>
      <c r="I316" s="111">
        <v>350</v>
      </c>
      <c r="J316" s="111">
        <v>14</v>
      </c>
      <c r="K316" s="111">
        <v>3</v>
      </c>
    </row>
    <row r="317" spans="1:11" hidden="1" x14ac:dyDescent="0.3">
      <c r="A317" s="18">
        <v>46107</v>
      </c>
      <c r="B317" s="5"/>
      <c r="C317" s="21" t="s">
        <v>101</v>
      </c>
      <c r="D317" s="41" t="s">
        <v>101</v>
      </c>
      <c r="E317" s="18" t="s">
        <v>1501</v>
      </c>
      <c r="F317" s="5" t="s">
        <v>9</v>
      </c>
      <c r="G317" s="5"/>
      <c r="H317" s="111"/>
      <c r="I317" s="111">
        <v>5000</v>
      </c>
      <c r="J317" s="111"/>
      <c r="K317" s="111">
        <v>9</v>
      </c>
    </row>
    <row r="318" spans="1:11" hidden="1" x14ac:dyDescent="0.3">
      <c r="A318" s="18">
        <v>46107</v>
      </c>
      <c r="B318" s="5"/>
      <c r="C318" s="21" t="s">
        <v>101</v>
      </c>
      <c r="D318" s="41" t="s">
        <v>101</v>
      </c>
      <c r="E318" s="18" t="s">
        <v>1501</v>
      </c>
      <c r="F318" s="27" t="s">
        <v>6</v>
      </c>
      <c r="G318" s="5"/>
      <c r="H318" s="111"/>
      <c r="I318" s="111">
        <v>177</v>
      </c>
      <c r="J318" s="111"/>
      <c r="K318" s="111">
        <v>13</v>
      </c>
    </row>
    <row r="319" spans="1:11" x14ac:dyDescent="0.3">
      <c r="A319" s="18">
        <v>46107</v>
      </c>
      <c r="B319" s="126" t="s">
        <v>1245</v>
      </c>
      <c r="C319" s="21" t="s">
        <v>104</v>
      </c>
      <c r="D319" s="41" t="s">
        <v>24</v>
      </c>
      <c r="E319" s="18" t="s">
        <v>1502</v>
      </c>
      <c r="F319" s="51" t="s">
        <v>12</v>
      </c>
      <c r="G319" s="193" t="s">
        <v>104</v>
      </c>
      <c r="H319" s="111">
        <v>10230</v>
      </c>
      <c r="I319" s="111">
        <v>1200</v>
      </c>
      <c r="J319" s="111">
        <v>14</v>
      </c>
      <c r="K319" s="111">
        <v>4</v>
      </c>
    </row>
    <row r="320" spans="1:11" x14ac:dyDescent="0.3">
      <c r="A320" s="18">
        <v>46107</v>
      </c>
      <c r="B320" s="126" t="s">
        <v>1245</v>
      </c>
      <c r="C320" s="42" t="s">
        <v>104</v>
      </c>
      <c r="D320" s="41" t="s">
        <v>24</v>
      </c>
      <c r="E320" s="18" t="s">
        <v>1502</v>
      </c>
      <c r="F320" s="41" t="s">
        <v>16</v>
      </c>
      <c r="G320" s="193" t="s">
        <v>104</v>
      </c>
      <c r="H320" s="111">
        <v>10230</v>
      </c>
      <c r="I320" s="111">
        <v>8500</v>
      </c>
      <c r="J320" s="111">
        <v>14</v>
      </c>
      <c r="K320" s="111">
        <v>12</v>
      </c>
    </row>
    <row r="321" spans="1:11" x14ac:dyDescent="0.3">
      <c r="A321" s="18">
        <v>46107</v>
      </c>
      <c r="B321" s="5" t="s">
        <v>1245</v>
      </c>
      <c r="C321" s="21" t="s">
        <v>28</v>
      </c>
      <c r="D321" s="20" t="s">
        <v>42</v>
      </c>
      <c r="E321" s="18" t="s">
        <v>1503</v>
      </c>
      <c r="F321" s="5" t="s">
        <v>601</v>
      </c>
      <c r="G321" s="5" t="s">
        <v>28</v>
      </c>
      <c r="H321" s="111">
        <v>9200</v>
      </c>
      <c r="I321" s="111">
        <v>7000</v>
      </c>
      <c r="J321" s="111">
        <v>14</v>
      </c>
      <c r="K321" s="111">
        <v>10</v>
      </c>
    </row>
    <row r="322" spans="1:11" x14ac:dyDescent="0.3">
      <c r="A322" s="18">
        <v>46107</v>
      </c>
      <c r="B322" s="5" t="s">
        <v>1245</v>
      </c>
      <c r="C322" s="21" t="s">
        <v>28</v>
      </c>
      <c r="D322" s="41" t="s">
        <v>42</v>
      </c>
      <c r="E322" s="18" t="s">
        <v>1504</v>
      </c>
      <c r="F322" s="5" t="s">
        <v>33</v>
      </c>
      <c r="G322" s="5" t="s">
        <v>28</v>
      </c>
      <c r="H322" s="111">
        <v>9200</v>
      </c>
      <c r="I322" s="111">
        <v>4600</v>
      </c>
      <c r="J322" s="111">
        <v>14</v>
      </c>
      <c r="K322" s="111">
        <v>17</v>
      </c>
    </row>
    <row r="323" spans="1:11" x14ac:dyDescent="0.3">
      <c r="A323" s="18">
        <v>46107</v>
      </c>
      <c r="B323" s="5" t="s">
        <v>1245</v>
      </c>
      <c r="C323" s="21" t="s">
        <v>14</v>
      </c>
      <c r="D323" s="41" t="s">
        <v>15</v>
      </c>
      <c r="E323" s="18" t="s">
        <v>1505</v>
      </c>
      <c r="F323" s="27" t="s">
        <v>35</v>
      </c>
      <c r="G323" s="5" t="s">
        <v>14</v>
      </c>
      <c r="H323" s="111">
        <v>8500</v>
      </c>
      <c r="I323" s="111">
        <v>2400</v>
      </c>
      <c r="J323" s="111">
        <v>14</v>
      </c>
      <c r="K323" s="111">
        <v>7</v>
      </c>
    </row>
    <row r="324" spans="1:11" x14ac:dyDescent="0.3">
      <c r="A324" s="18">
        <v>46107</v>
      </c>
      <c r="B324" s="5" t="s">
        <v>1245</v>
      </c>
      <c r="C324" s="21" t="s">
        <v>14</v>
      </c>
      <c r="D324" s="41" t="s">
        <v>15</v>
      </c>
      <c r="E324" s="18" t="s">
        <v>1506</v>
      </c>
      <c r="F324" s="5" t="s">
        <v>19</v>
      </c>
      <c r="G324" s="5" t="s">
        <v>14</v>
      </c>
      <c r="H324" s="111">
        <v>8500</v>
      </c>
      <c r="I324" s="111">
        <v>9442</v>
      </c>
      <c r="J324" s="111">
        <v>14</v>
      </c>
      <c r="K324" s="111">
        <v>14</v>
      </c>
    </row>
    <row r="325" spans="1:11" x14ac:dyDescent="0.3">
      <c r="A325" s="18">
        <v>46107</v>
      </c>
      <c r="B325" s="5" t="s">
        <v>1245</v>
      </c>
      <c r="C325" s="21" t="s">
        <v>46</v>
      </c>
      <c r="D325" s="41" t="s">
        <v>165</v>
      </c>
      <c r="E325" s="18" t="s">
        <v>1507</v>
      </c>
      <c r="F325" s="5" t="s">
        <v>159</v>
      </c>
      <c r="G325" s="5" t="s">
        <v>46</v>
      </c>
      <c r="H325" s="111">
        <v>927</v>
      </c>
      <c r="I325" s="111">
        <v>1200</v>
      </c>
      <c r="J325" s="111">
        <v>3</v>
      </c>
      <c r="K325" s="111">
        <v>2</v>
      </c>
    </row>
    <row r="326" spans="1:11" x14ac:dyDescent="0.3">
      <c r="A326" s="18">
        <v>46107</v>
      </c>
      <c r="B326" s="5" t="s">
        <v>1245</v>
      </c>
      <c r="C326" s="21" t="s">
        <v>46</v>
      </c>
      <c r="D326" s="41" t="s">
        <v>165</v>
      </c>
      <c r="E326" s="18" t="s">
        <v>1508</v>
      </c>
      <c r="F326" s="5" t="s">
        <v>107</v>
      </c>
      <c r="G326" s="5" t="s">
        <v>46</v>
      </c>
      <c r="H326" s="111">
        <v>927</v>
      </c>
      <c r="I326" s="111">
        <v>800</v>
      </c>
      <c r="J326" s="111">
        <v>3</v>
      </c>
      <c r="K326" s="111">
        <v>1</v>
      </c>
    </row>
    <row r="327" spans="1:11" hidden="1" x14ac:dyDescent="0.3">
      <c r="A327" s="18">
        <v>46107</v>
      </c>
      <c r="B327" s="5"/>
      <c r="C327" s="5" t="s">
        <v>111</v>
      </c>
      <c r="D327" s="5" t="s">
        <v>111</v>
      </c>
      <c r="E327" s="18" t="s">
        <v>1509</v>
      </c>
      <c r="F327" s="5" t="s">
        <v>80</v>
      </c>
      <c r="G327" s="5"/>
      <c r="H327" s="111"/>
      <c r="I327" s="111"/>
      <c r="J327" s="111"/>
      <c r="K327" s="111"/>
    </row>
    <row r="328" spans="1:11" hidden="1" x14ac:dyDescent="0.3">
      <c r="A328" s="18">
        <v>46107</v>
      </c>
      <c r="B328" s="5"/>
      <c r="C328" s="5" t="s">
        <v>111</v>
      </c>
      <c r="D328" s="5" t="s">
        <v>111</v>
      </c>
      <c r="E328" s="18" t="s">
        <v>1510</v>
      </c>
      <c r="F328" s="5" t="s">
        <v>1331</v>
      </c>
      <c r="G328" s="5"/>
      <c r="H328" s="111"/>
      <c r="I328" s="111"/>
      <c r="J328" s="111"/>
      <c r="K328" s="111"/>
    </row>
    <row r="329" spans="1:11" hidden="1" x14ac:dyDescent="0.3">
      <c r="A329" s="18">
        <v>46107</v>
      </c>
      <c r="B329" s="126"/>
      <c r="C329" s="126" t="s">
        <v>111</v>
      </c>
      <c r="D329" s="126" t="s">
        <v>111</v>
      </c>
      <c r="E329" s="125" t="s">
        <v>1511</v>
      </c>
      <c r="F329" s="126" t="s">
        <v>9</v>
      </c>
      <c r="G329" s="126"/>
      <c r="H329" s="242"/>
      <c r="I329" s="242"/>
      <c r="J329" s="242"/>
      <c r="K329" s="242"/>
    </row>
    <row r="330" spans="1:11" x14ac:dyDescent="0.3">
      <c r="A330" s="18">
        <v>46108</v>
      </c>
      <c r="B330" s="5" t="s">
        <v>1245</v>
      </c>
      <c r="C330" s="17" t="s">
        <v>20</v>
      </c>
      <c r="D330" s="16" t="s">
        <v>21</v>
      </c>
      <c r="E330" s="18" t="s">
        <v>1512</v>
      </c>
      <c r="F330" s="16" t="s">
        <v>18</v>
      </c>
      <c r="G330" s="5" t="s">
        <v>20</v>
      </c>
      <c r="H330" s="111">
        <v>24950</v>
      </c>
      <c r="I330" s="111">
        <v>156.80000000000001</v>
      </c>
      <c r="J330" s="111">
        <v>27</v>
      </c>
      <c r="K330" s="111">
        <v>1</v>
      </c>
    </row>
    <row r="331" spans="1:11" x14ac:dyDescent="0.3">
      <c r="A331" s="18">
        <v>46108</v>
      </c>
      <c r="B331" s="5" t="s">
        <v>1245</v>
      </c>
      <c r="C331" s="17" t="s">
        <v>20</v>
      </c>
      <c r="D331" s="52" t="s">
        <v>21</v>
      </c>
      <c r="E331" s="18" t="s">
        <v>1512</v>
      </c>
      <c r="F331" s="5" t="s">
        <v>601</v>
      </c>
      <c r="G331" s="5" t="s">
        <v>20</v>
      </c>
      <c r="H331" s="111">
        <v>24950</v>
      </c>
      <c r="I331" s="111">
        <v>6424</v>
      </c>
      <c r="J331" s="111">
        <v>27</v>
      </c>
      <c r="K331" s="111">
        <v>10</v>
      </c>
    </row>
    <row r="332" spans="1:11" x14ac:dyDescent="0.3">
      <c r="A332" s="18">
        <v>46108</v>
      </c>
      <c r="B332" s="5" t="s">
        <v>1245</v>
      </c>
      <c r="C332" s="17" t="s">
        <v>20</v>
      </c>
      <c r="D332" s="52" t="s">
        <v>21</v>
      </c>
      <c r="E332" s="18" t="s">
        <v>1512</v>
      </c>
      <c r="F332" s="16" t="s">
        <v>19</v>
      </c>
      <c r="G332" s="5" t="s">
        <v>20</v>
      </c>
      <c r="H332" s="111">
        <v>24950</v>
      </c>
      <c r="I332" s="111">
        <v>173.4</v>
      </c>
      <c r="J332" s="111">
        <v>27</v>
      </c>
      <c r="K332" s="111">
        <v>2</v>
      </c>
    </row>
    <row r="333" spans="1:11" x14ac:dyDescent="0.3">
      <c r="A333" s="18">
        <v>46108</v>
      </c>
      <c r="B333" s="386" t="s">
        <v>1245</v>
      </c>
      <c r="C333" s="505" t="s">
        <v>46</v>
      </c>
      <c r="D333" s="506" t="s">
        <v>165</v>
      </c>
      <c r="E333" s="92" t="s">
        <v>1513</v>
      </c>
      <c r="F333" s="386" t="s">
        <v>159</v>
      </c>
      <c r="G333" s="386" t="s">
        <v>46</v>
      </c>
      <c r="H333" s="484">
        <v>927</v>
      </c>
      <c r="I333" s="484">
        <v>122</v>
      </c>
      <c r="J333" s="484">
        <v>3</v>
      </c>
      <c r="K333" s="484">
        <v>2</v>
      </c>
    </row>
    <row r="334" spans="1:11" x14ac:dyDescent="0.3">
      <c r="A334" s="18">
        <v>46108</v>
      </c>
      <c r="B334" s="5" t="s">
        <v>1245</v>
      </c>
      <c r="C334" s="17" t="s">
        <v>46</v>
      </c>
      <c r="D334" s="52" t="s">
        <v>165</v>
      </c>
      <c r="E334" s="18" t="s">
        <v>1514</v>
      </c>
      <c r="F334" s="16" t="s">
        <v>43</v>
      </c>
      <c r="G334" s="5" t="s">
        <v>46</v>
      </c>
      <c r="H334" s="111">
        <v>927</v>
      </c>
      <c r="I334" s="111">
        <v>900</v>
      </c>
      <c r="J334" s="111">
        <v>3</v>
      </c>
      <c r="K334" s="111">
        <v>2</v>
      </c>
    </row>
    <row r="335" spans="1:11" hidden="1" x14ac:dyDescent="0.3">
      <c r="A335" s="18">
        <v>46108</v>
      </c>
      <c r="B335" s="5"/>
      <c r="C335" s="17" t="s">
        <v>101</v>
      </c>
      <c r="D335" s="52" t="s">
        <v>101</v>
      </c>
      <c r="E335" s="18" t="s">
        <v>1515</v>
      </c>
      <c r="F335" s="16" t="s">
        <v>9</v>
      </c>
      <c r="G335" s="5"/>
      <c r="H335" s="111"/>
      <c r="I335" s="111">
        <v>5205.2</v>
      </c>
      <c r="J335" s="111"/>
      <c r="K335" s="111">
        <v>14</v>
      </c>
    </row>
    <row r="336" spans="1:11" hidden="1" x14ac:dyDescent="0.3">
      <c r="A336" s="18">
        <v>46108</v>
      </c>
      <c r="B336" s="5"/>
      <c r="C336" s="19" t="s">
        <v>101</v>
      </c>
      <c r="D336" s="48" t="s">
        <v>101</v>
      </c>
      <c r="E336" s="18" t="s">
        <v>1515</v>
      </c>
      <c r="F336" s="27" t="s">
        <v>6</v>
      </c>
      <c r="G336" s="5"/>
      <c r="H336" s="111"/>
      <c r="I336" s="111"/>
      <c r="J336" s="111"/>
      <c r="K336" s="111">
        <v>9</v>
      </c>
    </row>
    <row r="337" spans="1:11" x14ac:dyDescent="0.3">
      <c r="A337" s="18">
        <v>46108</v>
      </c>
      <c r="B337" s="5" t="s">
        <v>1245</v>
      </c>
      <c r="C337" s="110" t="s">
        <v>28</v>
      </c>
      <c r="D337" s="52" t="s">
        <v>42</v>
      </c>
      <c r="E337" s="18" t="s">
        <v>1516</v>
      </c>
      <c r="F337" s="52" t="s">
        <v>16</v>
      </c>
      <c r="G337" s="5" t="s">
        <v>28</v>
      </c>
      <c r="H337" s="111">
        <v>9200</v>
      </c>
      <c r="I337" s="111">
        <v>8000</v>
      </c>
      <c r="J337" s="111">
        <v>14</v>
      </c>
      <c r="K337" s="111">
        <v>14</v>
      </c>
    </row>
    <row r="338" spans="1:11" x14ac:dyDescent="0.3">
      <c r="A338" s="18">
        <v>46108</v>
      </c>
      <c r="B338" s="126" t="s">
        <v>1245</v>
      </c>
      <c r="C338" s="17" t="s">
        <v>104</v>
      </c>
      <c r="D338" s="52" t="s">
        <v>64</v>
      </c>
      <c r="E338" s="18" t="s">
        <v>1517</v>
      </c>
      <c r="F338" s="16" t="s">
        <v>36</v>
      </c>
      <c r="G338" s="193" t="s">
        <v>104</v>
      </c>
      <c r="H338" s="111">
        <v>10230</v>
      </c>
      <c r="I338" s="111">
        <v>7400</v>
      </c>
      <c r="J338" s="111">
        <v>14</v>
      </c>
      <c r="K338" s="111">
        <v>14</v>
      </c>
    </row>
    <row r="339" spans="1:11" x14ac:dyDescent="0.3">
      <c r="A339" s="18">
        <v>46108</v>
      </c>
      <c r="B339" s="126" t="s">
        <v>1245</v>
      </c>
      <c r="C339" s="17" t="s">
        <v>104</v>
      </c>
      <c r="D339" s="52" t="s">
        <v>64</v>
      </c>
      <c r="E339" s="18" t="s">
        <v>1517</v>
      </c>
      <c r="F339" s="126" t="s">
        <v>80</v>
      </c>
      <c r="G339" s="193" t="s">
        <v>104</v>
      </c>
      <c r="H339" s="111">
        <v>10230</v>
      </c>
      <c r="I339" s="111">
        <v>4500</v>
      </c>
      <c r="J339" s="111">
        <v>14</v>
      </c>
      <c r="K339" s="111">
        <v>6</v>
      </c>
    </row>
    <row r="340" spans="1:11" x14ac:dyDescent="0.3">
      <c r="A340" s="18">
        <v>46108</v>
      </c>
      <c r="B340" s="5" t="s">
        <v>1245</v>
      </c>
      <c r="C340" s="19" t="s">
        <v>14</v>
      </c>
      <c r="D340" s="48" t="s">
        <v>115</v>
      </c>
      <c r="E340" s="18" t="s">
        <v>1518</v>
      </c>
      <c r="F340" s="5" t="s">
        <v>67</v>
      </c>
      <c r="G340" s="5" t="s">
        <v>14</v>
      </c>
      <c r="H340" s="111">
        <v>8500</v>
      </c>
      <c r="I340" s="111">
        <v>8000</v>
      </c>
      <c r="J340" s="111">
        <v>14</v>
      </c>
      <c r="K340" s="111">
        <v>10</v>
      </c>
    </row>
    <row r="341" spans="1:11" x14ac:dyDescent="0.3">
      <c r="A341" s="18">
        <v>46108</v>
      </c>
      <c r="B341" s="5" t="s">
        <v>1245</v>
      </c>
      <c r="C341" s="17" t="s">
        <v>14</v>
      </c>
      <c r="D341" s="52" t="s">
        <v>15</v>
      </c>
      <c r="E341" s="18" t="s">
        <v>1519</v>
      </c>
      <c r="F341" s="507" t="s">
        <v>36</v>
      </c>
      <c r="G341" s="5" t="s">
        <v>14</v>
      </c>
      <c r="H341" s="111">
        <v>8500</v>
      </c>
      <c r="I341" s="111">
        <v>4705</v>
      </c>
      <c r="J341" s="111">
        <v>14</v>
      </c>
      <c r="K341" s="111">
        <v>8</v>
      </c>
    </row>
    <row r="342" spans="1:11" x14ac:dyDescent="0.3">
      <c r="A342" s="18">
        <v>46108</v>
      </c>
      <c r="B342" s="5" t="s">
        <v>1245</v>
      </c>
      <c r="C342" s="21" t="s">
        <v>56</v>
      </c>
      <c r="D342" s="41" t="s">
        <v>81</v>
      </c>
      <c r="E342" s="18" t="s">
        <v>1520</v>
      </c>
      <c r="F342" s="27" t="s">
        <v>35</v>
      </c>
      <c r="G342" s="19" t="s">
        <v>56</v>
      </c>
      <c r="H342" s="111">
        <v>8500</v>
      </c>
      <c r="I342" s="111">
        <v>4650</v>
      </c>
      <c r="J342" s="111">
        <v>14</v>
      </c>
      <c r="K342" s="111">
        <v>4</v>
      </c>
    </row>
    <row r="343" spans="1:11" x14ac:dyDescent="0.3">
      <c r="A343" s="18">
        <v>46108</v>
      </c>
      <c r="B343" s="5" t="s">
        <v>1245</v>
      </c>
      <c r="C343" s="17" t="s">
        <v>56</v>
      </c>
      <c r="D343" s="52" t="s">
        <v>81</v>
      </c>
      <c r="E343" s="18" t="s">
        <v>1521</v>
      </c>
      <c r="F343" s="16" t="s">
        <v>76</v>
      </c>
      <c r="G343" s="19" t="s">
        <v>56</v>
      </c>
      <c r="H343" s="111">
        <v>8500</v>
      </c>
      <c r="I343" s="111">
        <v>460</v>
      </c>
      <c r="J343" s="111">
        <v>14</v>
      </c>
      <c r="K343" s="111">
        <v>1</v>
      </c>
    </row>
    <row r="344" spans="1:11" x14ac:dyDescent="0.3">
      <c r="A344" s="18">
        <v>46108</v>
      </c>
      <c r="B344" s="126" t="s">
        <v>1245</v>
      </c>
      <c r="C344" s="499" t="s">
        <v>56</v>
      </c>
      <c r="D344" s="203" t="s">
        <v>81</v>
      </c>
      <c r="E344" s="125" t="s">
        <v>1521</v>
      </c>
      <c r="F344" s="500" t="s">
        <v>12</v>
      </c>
      <c r="G344" s="193" t="s">
        <v>56</v>
      </c>
      <c r="H344" s="242">
        <v>8500</v>
      </c>
      <c r="I344" s="242">
        <v>1200</v>
      </c>
      <c r="J344" s="242">
        <v>14</v>
      </c>
      <c r="K344" s="242">
        <v>4</v>
      </c>
    </row>
    <row r="345" spans="1:11" x14ac:dyDescent="0.3">
      <c r="A345" s="18">
        <v>46109</v>
      </c>
      <c r="B345" s="5" t="s">
        <v>1245</v>
      </c>
      <c r="C345" s="19" t="s">
        <v>20</v>
      </c>
      <c r="D345" s="48" t="s">
        <v>21</v>
      </c>
      <c r="E345" s="18" t="s">
        <v>1522</v>
      </c>
      <c r="F345" s="27" t="s">
        <v>6</v>
      </c>
      <c r="G345" s="5" t="s">
        <v>20</v>
      </c>
      <c r="H345" s="111">
        <v>24950</v>
      </c>
      <c r="I345" s="111">
        <v>12818</v>
      </c>
      <c r="J345" s="111">
        <v>27</v>
      </c>
      <c r="K345" s="111">
        <v>14</v>
      </c>
    </row>
    <row r="346" spans="1:11" x14ac:dyDescent="0.3">
      <c r="A346" s="18">
        <v>46109</v>
      </c>
      <c r="B346" s="5" t="s">
        <v>1245</v>
      </c>
      <c r="C346" s="19" t="s">
        <v>20</v>
      </c>
      <c r="D346" s="48" t="s">
        <v>21</v>
      </c>
      <c r="E346" s="18" t="s">
        <v>1522</v>
      </c>
      <c r="F346" s="48" t="s">
        <v>9</v>
      </c>
      <c r="G346" s="5" t="s">
        <v>20</v>
      </c>
      <c r="H346" s="111">
        <v>24950</v>
      </c>
      <c r="I346" s="111">
        <v>12000</v>
      </c>
      <c r="J346" s="111">
        <v>27</v>
      </c>
      <c r="K346" s="111">
        <v>10</v>
      </c>
    </row>
    <row r="347" spans="1:11" x14ac:dyDescent="0.3">
      <c r="A347" s="18">
        <v>46109</v>
      </c>
      <c r="B347" s="5" t="s">
        <v>1245</v>
      </c>
      <c r="C347" s="521" t="s">
        <v>14</v>
      </c>
      <c r="D347" s="387" t="s">
        <v>115</v>
      </c>
      <c r="E347" s="92" t="s">
        <v>1523</v>
      </c>
      <c r="F347" s="492" t="s">
        <v>35</v>
      </c>
      <c r="G347" s="386" t="s">
        <v>14</v>
      </c>
      <c r="H347" s="484">
        <v>8500</v>
      </c>
      <c r="I347" s="484">
        <v>6500</v>
      </c>
      <c r="J347" s="484">
        <v>14</v>
      </c>
      <c r="K347" s="484">
        <v>14</v>
      </c>
    </row>
    <row r="348" spans="1:11" x14ac:dyDescent="0.3">
      <c r="A348" s="18">
        <v>46109</v>
      </c>
      <c r="B348" s="5" t="s">
        <v>1245</v>
      </c>
      <c r="C348" s="17" t="s">
        <v>14</v>
      </c>
      <c r="D348" s="52" t="s">
        <v>115</v>
      </c>
      <c r="E348" s="18" t="s">
        <v>1524</v>
      </c>
      <c r="F348" s="16" t="s">
        <v>36</v>
      </c>
      <c r="G348" s="5" t="s">
        <v>14</v>
      </c>
      <c r="H348" s="111">
        <v>8500</v>
      </c>
      <c r="I348" s="111">
        <v>2532</v>
      </c>
      <c r="J348" s="111">
        <v>14</v>
      </c>
      <c r="K348" s="111">
        <v>14</v>
      </c>
    </row>
    <row r="349" spans="1:11" x14ac:dyDescent="0.3">
      <c r="A349" s="18">
        <v>46109</v>
      </c>
      <c r="B349" s="5" t="s">
        <v>1245</v>
      </c>
      <c r="C349" s="192" t="s">
        <v>56</v>
      </c>
      <c r="D349" s="48" t="s">
        <v>81</v>
      </c>
      <c r="E349" s="18" t="s">
        <v>1525</v>
      </c>
      <c r="F349" s="5" t="s">
        <v>80</v>
      </c>
      <c r="G349" s="19" t="s">
        <v>56</v>
      </c>
      <c r="H349" s="111">
        <v>8500</v>
      </c>
      <c r="I349" s="111">
        <v>5500</v>
      </c>
      <c r="J349" s="111">
        <v>14</v>
      </c>
      <c r="K349" s="111">
        <v>7</v>
      </c>
    </row>
    <row r="350" spans="1:11" x14ac:dyDescent="0.3">
      <c r="A350" s="18">
        <v>46109</v>
      </c>
      <c r="B350" s="5" t="s">
        <v>1245</v>
      </c>
      <c r="C350" s="192" t="s">
        <v>56</v>
      </c>
      <c r="D350" s="48" t="s">
        <v>81</v>
      </c>
      <c r="E350" s="18" t="s">
        <v>1525</v>
      </c>
      <c r="F350" s="5" t="s">
        <v>80</v>
      </c>
      <c r="G350" s="19" t="s">
        <v>56</v>
      </c>
      <c r="H350" s="111">
        <v>8500</v>
      </c>
      <c r="I350" s="111">
        <v>4500</v>
      </c>
      <c r="J350" s="111">
        <v>14</v>
      </c>
      <c r="K350" s="111">
        <v>7</v>
      </c>
    </row>
    <row r="351" spans="1:11" x14ac:dyDescent="0.3">
      <c r="A351" s="18">
        <v>46109</v>
      </c>
      <c r="B351" s="126" t="s">
        <v>1245</v>
      </c>
      <c r="C351" s="126" t="s">
        <v>104</v>
      </c>
      <c r="D351" s="126" t="s">
        <v>24</v>
      </c>
      <c r="E351" s="125" t="s">
        <v>1526</v>
      </c>
      <c r="F351" s="126" t="s">
        <v>601</v>
      </c>
      <c r="G351" s="193" t="s">
        <v>104</v>
      </c>
      <c r="H351" s="242">
        <v>10230</v>
      </c>
      <c r="I351" s="242">
        <v>8000</v>
      </c>
      <c r="J351" s="242">
        <v>14</v>
      </c>
      <c r="K351" s="242">
        <v>10</v>
      </c>
    </row>
    <row r="352" spans="1:11" x14ac:dyDescent="0.3">
      <c r="A352" s="18">
        <v>46111</v>
      </c>
      <c r="B352" s="5" t="s">
        <v>1245</v>
      </c>
      <c r="C352" s="19" t="s">
        <v>20</v>
      </c>
      <c r="D352" s="48" t="s">
        <v>21</v>
      </c>
      <c r="E352" s="18" t="s">
        <v>1527</v>
      </c>
      <c r="F352" s="5" t="s">
        <v>16</v>
      </c>
      <c r="G352" s="5" t="s">
        <v>20</v>
      </c>
      <c r="H352" s="111">
        <v>24950</v>
      </c>
      <c r="I352" s="111">
        <v>23700</v>
      </c>
      <c r="J352" s="111">
        <v>27</v>
      </c>
      <c r="K352" s="111">
        <v>24</v>
      </c>
    </row>
    <row r="353" spans="1:11" x14ac:dyDescent="0.3">
      <c r="A353" s="18">
        <v>46111</v>
      </c>
      <c r="B353" s="225" t="s">
        <v>1245</v>
      </c>
      <c r="C353" s="388" t="s">
        <v>104</v>
      </c>
      <c r="D353" s="387" t="s">
        <v>24</v>
      </c>
      <c r="E353" s="92" t="s">
        <v>1528</v>
      </c>
      <c r="F353" s="386" t="s">
        <v>17</v>
      </c>
      <c r="G353" s="226" t="s">
        <v>104</v>
      </c>
      <c r="H353" s="484">
        <v>10230</v>
      </c>
      <c r="I353" s="484">
        <v>4500</v>
      </c>
      <c r="J353" s="484">
        <v>14</v>
      </c>
      <c r="K353" s="484">
        <v>9</v>
      </c>
    </row>
    <row r="354" spans="1:11" x14ac:dyDescent="0.3">
      <c r="A354" s="18">
        <v>46111</v>
      </c>
      <c r="B354" s="126" t="s">
        <v>1245</v>
      </c>
      <c r="C354" s="19" t="s">
        <v>104</v>
      </c>
      <c r="D354" s="48" t="s">
        <v>24</v>
      </c>
      <c r="E354" s="18" t="s">
        <v>1528</v>
      </c>
      <c r="F354" s="5" t="s">
        <v>25</v>
      </c>
      <c r="G354" s="193" t="s">
        <v>104</v>
      </c>
      <c r="H354" s="111">
        <v>10230</v>
      </c>
      <c r="I354" s="111">
        <v>3200</v>
      </c>
      <c r="J354" s="111">
        <v>14</v>
      </c>
      <c r="K354" s="111">
        <v>6</v>
      </c>
    </row>
    <row r="355" spans="1:11" x14ac:dyDescent="0.3">
      <c r="A355" s="18">
        <v>46111</v>
      </c>
      <c r="B355" s="5" t="s">
        <v>1245</v>
      </c>
      <c r="C355" s="19" t="s">
        <v>56</v>
      </c>
      <c r="D355" s="48" t="s">
        <v>81</v>
      </c>
      <c r="E355" s="18" t="s">
        <v>1529</v>
      </c>
      <c r="F355" s="27" t="s">
        <v>13</v>
      </c>
      <c r="G355" s="19" t="s">
        <v>56</v>
      </c>
      <c r="H355" s="111">
        <v>8500</v>
      </c>
      <c r="I355" s="111">
        <v>4000</v>
      </c>
      <c r="J355" s="111">
        <v>14</v>
      </c>
      <c r="K355" s="111">
        <v>13</v>
      </c>
    </row>
    <row r="356" spans="1:11" x14ac:dyDescent="0.3">
      <c r="A356" s="18">
        <v>46111</v>
      </c>
      <c r="B356" s="5" t="s">
        <v>1245</v>
      </c>
      <c r="C356" s="19" t="s">
        <v>14</v>
      </c>
      <c r="D356" s="48" t="s">
        <v>115</v>
      </c>
      <c r="E356" s="18" t="s">
        <v>1530</v>
      </c>
      <c r="F356" s="27" t="s">
        <v>35</v>
      </c>
      <c r="G356" s="5" t="s">
        <v>14</v>
      </c>
      <c r="H356" s="111">
        <v>8500</v>
      </c>
      <c r="I356" s="111">
        <v>3986</v>
      </c>
      <c r="J356" s="111">
        <v>14</v>
      </c>
      <c r="K356" s="111">
        <v>2</v>
      </c>
    </row>
    <row r="357" spans="1:11" x14ac:dyDescent="0.3">
      <c r="A357" s="18">
        <v>46111</v>
      </c>
      <c r="B357" s="5" t="s">
        <v>1245</v>
      </c>
      <c r="C357" s="191" t="s">
        <v>14</v>
      </c>
      <c r="D357" s="54" t="s">
        <v>115</v>
      </c>
      <c r="E357" s="18" t="s">
        <v>1531</v>
      </c>
      <c r="F357" s="5" t="s">
        <v>159</v>
      </c>
      <c r="G357" s="5" t="s">
        <v>14</v>
      </c>
      <c r="H357" s="111">
        <v>8500</v>
      </c>
      <c r="I357" s="111">
        <v>2000</v>
      </c>
      <c r="J357" s="111">
        <v>14</v>
      </c>
      <c r="K357" s="111">
        <v>4</v>
      </c>
    </row>
    <row r="358" spans="1:11" x14ac:dyDescent="0.3">
      <c r="A358" s="18">
        <v>46111</v>
      </c>
      <c r="B358" s="5" t="s">
        <v>1245</v>
      </c>
      <c r="C358" s="241" t="s">
        <v>14</v>
      </c>
      <c r="D358" s="54" t="s">
        <v>115</v>
      </c>
      <c r="E358" s="18" t="s">
        <v>1531</v>
      </c>
      <c r="F358" s="51" t="s">
        <v>19</v>
      </c>
      <c r="G358" s="5" t="s">
        <v>14</v>
      </c>
      <c r="H358" s="111">
        <v>8500</v>
      </c>
      <c r="I358" s="111">
        <v>5173</v>
      </c>
      <c r="J358" s="111">
        <v>14</v>
      </c>
      <c r="K358" s="111">
        <v>14</v>
      </c>
    </row>
    <row r="359" spans="1:11" x14ac:dyDescent="0.3">
      <c r="A359" s="18">
        <v>46111</v>
      </c>
      <c r="B359" s="126" t="s">
        <v>1245</v>
      </c>
      <c r="C359" s="19" t="s">
        <v>104</v>
      </c>
      <c r="D359" s="48" t="s">
        <v>24</v>
      </c>
      <c r="E359" s="18" t="s">
        <v>1532</v>
      </c>
      <c r="F359" s="27" t="s">
        <v>30</v>
      </c>
      <c r="G359" s="193" t="s">
        <v>104</v>
      </c>
      <c r="H359" s="111">
        <v>10230</v>
      </c>
      <c r="I359" s="111">
        <v>4000</v>
      </c>
      <c r="J359" s="111">
        <v>14</v>
      </c>
      <c r="K359" s="111">
        <v>8</v>
      </c>
    </row>
    <row r="360" spans="1:11" x14ac:dyDescent="0.3">
      <c r="A360" s="18">
        <v>46111</v>
      </c>
      <c r="B360" s="126" t="s">
        <v>1245</v>
      </c>
      <c r="C360" s="19" t="s">
        <v>104</v>
      </c>
      <c r="D360" s="48" t="s">
        <v>24</v>
      </c>
      <c r="E360" s="18" t="s">
        <v>1532</v>
      </c>
      <c r="F360" s="27" t="s">
        <v>6</v>
      </c>
      <c r="G360" s="193" t="s">
        <v>104</v>
      </c>
      <c r="H360" s="111">
        <v>10230</v>
      </c>
      <c r="I360" s="111">
        <v>2000</v>
      </c>
      <c r="J360" s="111">
        <v>14</v>
      </c>
      <c r="K360" s="111">
        <v>5</v>
      </c>
    </row>
    <row r="361" spans="1:11" hidden="1" x14ac:dyDescent="0.3">
      <c r="A361" s="18">
        <v>46111</v>
      </c>
      <c r="B361" s="5"/>
      <c r="C361" s="19" t="s">
        <v>101</v>
      </c>
      <c r="D361" s="48" t="s">
        <v>101</v>
      </c>
      <c r="E361" s="18" t="s">
        <v>1533</v>
      </c>
      <c r="F361" s="5" t="s">
        <v>11</v>
      </c>
      <c r="G361" s="5"/>
      <c r="H361" s="111"/>
      <c r="I361" s="111"/>
      <c r="J361" s="111"/>
      <c r="K361" s="111">
        <v>8</v>
      </c>
    </row>
    <row r="362" spans="1:11" hidden="1" x14ac:dyDescent="0.3">
      <c r="A362" s="18">
        <v>46111</v>
      </c>
      <c r="B362" s="5"/>
      <c r="C362" s="19" t="s">
        <v>101</v>
      </c>
      <c r="D362" s="41" t="s">
        <v>101</v>
      </c>
      <c r="E362" s="18" t="s">
        <v>1533</v>
      </c>
      <c r="F362" s="20" t="s">
        <v>18</v>
      </c>
      <c r="G362" s="5"/>
      <c r="H362" s="111"/>
      <c r="I362" s="111"/>
      <c r="J362" s="111"/>
      <c r="K362" s="111">
        <v>27</v>
      </c>
    </row>
    <row r="363" spans="1:11" x14ac:dyDescent="0.3">
      <c r="A363" s="18">
        <v>46111</v>
      </c>
      <c r="B363" s="5" t="s">
        <v>1245</v>
      </c>
      <c r="C363" s="19" t="s">
        <v>28</v>
      </c>
      <c r="D363" s="48" t="s">
        <v>42</v>
      </c>
      <c r="E363" s="18" t="s">
        <v>1534</v>
      </c>
      <c r="F363" s="27" t="s">
        <v>22</v>
      </c>
      <c r="G363" s="5" t="s">
        <v>28</v>
      </c>
      <c r="H363" s="111">
        <v>9200</v>
      </c>
      <c r="I363" s="111">
        <v>8500</v>
      </c>
      <c r="J363" s="111">
        <v>14</v>
      </c>
      <c r="K363" s="111">
        <v>14</v>
      </c>
    </row>
    <row r="364" spans="1:11" x14ac:dyDescent="0.3">
      <c r="A364" s="18">
        <v>46111</v>
      </c>
      <c r="B364" s="5" t="s">
        <v>1245</v>
      </c>
      <c r="C364" s="19" t="s">
        <v>28</v>
      </c>
      <c r="D364" s="48" t="s">
        <v>42</v>
      </c>
      <c r="E364" s="18" t="s">
        <v>1535</v>
      </c>
      <c r="F364" s="5" t="s">
        <v>9</v>
      </c>
      <c r="G364" s="5" t="s">
        <v>28</v>
      </c>
      <c r="H364" s="111">
        <v>9200</v>
      </c>
      <c r="I364" s="111">
        <v>3500</v>
      </c>
      <c r="J364" s="111">
        <v>14</v>
      </c>
      <c r="K364" s="111">
        <v>8</v>
      </c>
    </row>
    <row r="365" spans="1:11" x14ac:dyDescent="0.3">
      <c r="A365" s="18">
        <v>46111</v>
      </c>
      <c r="B365" s="5" t="s">
        <v>1245</v>
      </c>
      <c r="C365" s="191" t="s">
        <v>46</v>
      </c>
      <c r="D365" s="54" t="s">
        <v>165</v>
      </c>
      <c r="E365" s="18" t="s">
        <v>1536</v>
      </c>
      <c r="F365" s="54" t="s">
        <v>33</v>
      </c>
      <c r="G365" s="5" t="s">
        <v>46</v>
      </c>
      <c r="H365" s="111">
        <v>927</v>
      </c>
      <c r="I365" s="111">
        <v>900</v>
      </c>
      <c r="J365" s="111">
        <v>3</v>
      </c>
      <c r="K365" s="111">
        <v>3</v>
      </c>
    </row>
    <row r="366" spans="1:11" x14ac:dyDescent="0.3">
      <c r="A366" s="18">
        <v>46111</v>
      </c>
      <c r="B366" s="5" t="s">
        <v>1245</v>
      </c>
      <c r="C366" s="19" t="s">
        <v>56</v>
      </c>
      <c r="D366" s="48" t="s">
        <v>81</v>
      </c>
      <c r="E366" s="18" t="s">
        <v>1537</v>
      </c>
      <c r="F366" s="5" t="s">
        <v>1188</v>
      </c>
      <c r="G366" s="19" t="s">
        <v>56</v>
      </c>
      <c r="H366" s="111">
        <v>8500</v>
      </c>
      <c r="I366" s="111">
        <v>5000</v>
      </c>
      <c r="J366" s="111">
        <v>14</v>
      </c>
      <c r="K366" s="111">
        <v>10</v>
      </c>
    </row>
    <row r="367" spans="1:11" x14ac:dyDescent="0.3">
      <c r="A367" s="18">
        <v>46111</v>
      </c>
      <c r="B367" s="5" t="s">
        <v>1245</v>
      </c>
      <c r="C367" s="5" t="s">
        <v>46</v>
      </c>
      <c r="D367" s="5" t="s">
        <v>165</v>
      </c>
      <c r="E367" s="18" t="s">
        <v>1538</v>
      </c>
      <c r="F367" s="27" t="s">
        <v>6</v>
      </c>
      <c r="G367" s="5" t="s">
        <v>46</v>
      </c>
      <c r="H367" s="111">
        <v>927</v>
      </c>
      <c r="I367" s="111">
        <v>120</v>
      </c>
      <c r="J367" s="111">
        <v>3</v>
      </c>
      <c r="K367" s="111">
        <v>1</v>
      </c>
    </row>
    <row r="368" spans="1:11" x14ac:dyDescent="0.3">
      <c r="A368" s="18">
        <v>46111</v>
      </c>
      <c r="B368" s="5" t="s">
        <v>1245</v>
      </c>
      <c r="C368" s="5" t="s">
        <v>46</v>
      </c>
      <c r="D368" s="5" t="s">
        <v>165</v>
      </c>
      <c r="E368" s="18" t="s">
        <v>1538</v>
      </c>
      <c r="F368" s="5" t="s">
        <v>9</v>
      </c>
      <c r="G368" s="5" t="s">
        <v>46</v>
      </c>
      <c r="H368" s="111">
        <v>927</v>
      </c>
      <c r="I368" s="111">
        <v>120</v>
      </c>
      <c r="J368" s="111">
        <v>3</v>
      </c>
      <c r="K368" s="111">
        <v>1</v>
      </c>
    </row>
    <row r="369" spans="1:11" x14ac:dyDescent="0.3">
      <c r="A369" s="18">
        <v>46111</v>
      </c>
      <c r="B369" s="5" t="s">
        <v>1245</v>
      </c>
      <c r="C369" s="5" t="s">
        <v>46</v>
      </c>
      <c r="D369" s="5" t="s">
        <v>165</v>
      </c>
      <c r="E369" s="18" t="s">
        <v>1538</v>
      </c>
      <c r="F369" s="27" t="s">
        <v>30</v>
      </c>
      <c r="G369" s="5" t="s">
        <v>46</v>
      </c>
      <c r="H369" s="111">
        <v>927</v>
      </c>
      <c r="I369" s="111">
        <v>120</v>
      </c>
      <c r="J369" s="111">
        <v>3</v>
      </c>
      <c r="K369" s="111">
        <v>1</v>
      </c>
    </row>
    <row r="370" spans="1:11" hidden="1" x14ac:dyDescent="0.3">
      <c r="A370" s="18">
        <v>46112</v>
      </c>
      <c r="B370" s="5"/>
      <c r="C370" s="19" t="s">
        <v>101</v>
      </c>
      <c r="D370" s="48" t="s">
        <v>101</v>
      </c>
      <c r="E370" s="18" t="s">
        <v>1539</v>
      </c>
      <c r="F370" s="27" t="s">
        <v>6</v>
      </c>
      <c r="G370" s="5"/>
      <c r="H370" s="111"/>
      <c r="I370" s="111"/>
      <c r="J370" s="111"/>
      <c r="K370" s="111">
        <v>8</v>
      </c>
    </row>
    <row r="371" spans="1:11" hidden="1" x14ac:dyDescent="0.3">
      <c r="A371" s="18">
        <v>46112</v>
      </c>
      <c r="B371" s="5"/>
      <c r="C371" s="19" t="s">
        <v>101</v>
      </c>
      <c r="D371" s="48" t="s">
        <v>101</v>
      </c>
      <c r="E371" s="18" t="s">
        <v>1539</v>
      </c>
      <c r="F371" s="27" t="s">
        <v>30</v>
      </c>
      <c r="G371" s="5"/>
      <c r="H371" s="111"/>
      <c r="I371" s="111"/>
      <c r="J371" s="111"/>
      <c r="K371" s="111">
        <v>12</v>
      </c>
    </row>
    <row r="372" spans="1:11" hidden="1" x14ac:dyDescent="0.3">
      <c r="A372" s="18">
        <v>46112</v>
      </c>
      <c r="B372" s="126"/>
      <c r="C372" s="243" t="s">
        <v>101</v>
      </c>
      <c r="D372" s="244" t="s">
        <v>101</v>
      </c>
      <c r="E372" s="125" t="s">
        <v>1540</v>
      </c>
      <c r="F372" s="173" t="s">
        <v>9</v>
      </c>
      <c r="G372" s="126"/>
      <c r="H372" s="242"/>
      <c r="I372" s="242"/>
      <c r="J372" s="242"/>
      <c r="K372" s="242">
        <v>15</v>
      </c>
    </row>
    <row r="373" spans="1:11" x14ac:dyDescent="0.3">
      <c r="A373" s="18">
        <v>46112</v>
      </c>
      <c r="B373" s="5" t="s">
        <v>1245</v>
      </c>
      <c r="C373" s="19" t="s">
        <v>20</v>
      </c>
      <c r="D373" s="48" t="s">
        <v>21</v>
      </c>
      <c r="E373" s="18" t="s">
        <v>1541</v>
      </c>
      <c r="F373" s="27" t="s">
        <v>22</v>
      </c>
      <c r="G373" s="5" t="s">
        <v>20</v>
      </c>
      <c r="H373" s="111">
        <v>24950</v>
      </c>
      <c r="I373" s="111">
        <v>11200</v>
      </c>
      <c r="J373" s="111">
        <v>27</v>
      </c>
      <c r="K373" s="111">
        <v>11</v>
      </c>
    </row>
    <row r="374" spans="1:11" x14ac:dyDescent="0.3">
      <c r="A374" s="18">
        <v>46112</v>
      </c>
      <c r="B374" s="5" t="s">
        <v>1245</v>
      </c>
      <c r="C374" s="19" t="s">
        <v>20</v>
      </c>
      <c r="D374" s="48" t="s">
        <v>21</v>
      </c>
      <c r="E374" s="18" t="s">
        <v>1541</v>
      </c>
      <c r="F374" s="5" t="s">
        <v>80</v>
      </c>
      <c r="G374" s="5" t="s">
        <v>20</v>
      </c>
      <c r="H374" s="111">
        <v>24950</v>
      </c>
      <c r="I374" s="111">
        <v>12300</v>
      </c>
      <c r="J374" s="111">
        <v>27</v>
      </c>
      <c r="K374" s="111">
        <v>14</v>
      </c>
    </row>
    <row r="375" spans="1:11" x14ac:dyDescent="0.3">
      <c r="A375" s="18">
        <v>46112</v>
      </c>
      <c r="B375" s="386" t="s">
        <v>1245</v>
      </c>
      <c r="C375" s="388" t="s">
        <v>28</v>
      </c>
      <c r="D375" s="385" t="s">
        <v>42</v>
      </c>
      <c r="E375" s="92" t="s">
        <v>1543</v>
      </c>
      <c r="F375" s="492" t="s">
        <v>35</v>
      </c>
      <c r="G375" s="386" t="s">
        <v>28</v>
      </c>
      <c r="H375" s="484">
        <v>9200</v>
      </c>
      <c r="I375" s="484">
        <v>7566</v>
      </c>
      <c r="J375" s="484">
        <v>14</v>
      </c>
      <c r="K375" s="484">
        <v>13</v>
      </c>
    </row>
    <row r="376" spans="1:11" x14ac:dyDescent="0.3">
      <c r="A376" s="18">
        <v>46112</v>
      </c>
      <c r="B376" s="5" t="s">
        <v>1245</v>
      </c>
      <c r="C376" s="21" t="s">
        <v>28</v>
      </c>
      <c r="D376" s="41" t="s">
        <v>42</v>
      </c>
      <c r="E376" s="18" t="s">
        <v>1544</v>
      </c>
      <c r="F376" s="20" t="s">
        <v>51</v>
      </c>
      <c r="G376" s="5" t="s">
        <v>28</v>
      </c>
      <c r="H376" s="111">
        <v>9200</v>
      </c>
      <c r="I376" s="111">
        <v>150</v>
      </c>
      <c r="J376" s="111">
        <v>14</v>
      </c>
      <c r="K376" s="111">
        <v>3</v>
      </c>
    </row>
    <row r="377" spans="1:11" x14ac:dyDescent="0.3">
      <c r="A377" s="18">
        <v>46112</v>
      </c>
      <c r="B377" s="5" t="s">
        <v>1245</v>
      </c>
      <c r="C377" s="19" t="s">
        <v>28</v>
      </c>
      <c r="D377" s="48" t="s">
        <v>42</v>
      </c>
      <c r="E377" s="18" t="s">
        <v>1544</v>
      </c>
      <c r="F377" s="5" t="s">
        <v>76</v>
      </c>
      <c r="G377" s="5" t="s">
        <v>28</v>
      </c>
      <c r="H377" s="111">
        <v>9200</v>
      </c>
      <c r="I377" s="111">
        <v>3622</v>
      </c>
      <c r="J377" s="111">
        <v>14</v>
      </c>
      <c r="K377" s="111">
        <v>5</v>
      </c>
    </row>
    <row r="378" spans="1:11" x14ac:dyDescent="0.3">
      <c r="A378" s="18">
        <v>46112</v>
      </c>
      <c r="B378" s="126" t="s">
        <v>1245</v>
      </c>
      <c r="C378" s="19" t="s">
        <v>104</v>
      </c>
      <c r="D378" s="48" t="s">
        <v>24</v>
      </c>
      <c r="E378" s="18" t="s">
        <v>1545</v>
      </c>
      <c r="F378" s="5" t="s">
        <v>36</v>
      </c>
      <c r="G378" s="193" t="s">
        <v>104</v>
      </c>
      <c r="H378" s="111">
        <v>10230</v>
      </c>
      <c r="I378" s="111">
        <v>8200</v>
      </c>
      <c r="J378" s="111">
        <v>14</v>
      </c>
      <c r="K378" s="111">
        <v>14</v>
      </c>
    </row>
    <row r="379" spans="1:11" x14ac:dyDescent="0.3">
      <c r="A379" s="18">
        <v>46112</v>
      </c>
      <c r="B379" s="126" t="s">
        <v>1245</v>
      </c>
      <c r="C379" s="19" t="s">
        <v>104</v>
      </c>
      <c r="D379" s="48" t="s">
        <v>24</v>
      </c>
      <c r="E379" s="18" t="s">
        <v>1546</v>
      </c>
      <c r="F379" s="126" t="s">
        <v>16</v>
      </c>
      <c r="G379" s="193" t="s">
        <v>104</v>
      </c>
      <c r="H379" s="111">
        <v>10230</v>
      </c>
      <c r="I379" s="111">
        <v>6500</v>
      </c>
      <c r="J379" s="111">
        <v>14</v>
      </c>
      <c r="K379" s="111">
        <v>12</v>
      </c>
    </row>
    <row r="380" spans="1:11" x14ac:dyDescent="0.3">
      <c r="A380" s="18">
        <v>46112</v>
      </c>
      <c r="B380" s="5" t="s">
        <v>1245</v>
      </c>
      <c r="C380" s="21" t="s">
        <v>56</v>
      </c>
      <c r="D380" s="41" t="s">
        <v>81</v>
      </c>
      <c r="E380" s="18" t="s">
        <v>1547</v>
      </c>
      <c r="F380" s="5" t="s">
        <v>67</v>
      </c>
      <c r="G380" s="19" t="s">
        <v>56</v>
      </c>
      <c r="H380" s="111">
        <v>8500</v>
      </c>
      <c r="I380" s="111">
        <v>1200</v>
      </c>
      <c r="J380" s="111">
        <v>14</v>
      </c>
      <c r="K380" s="111">
        <v>10</v>
      </c>
    </row>
    <row r="381" spans="1:11" x14ac:dyDescent="0.3">
      <c r="A381" s="18">
        <v>46112</v>
      </c>
      <c r="B381" s="5" t="s">
        <v>1245</v>
      </c>
      <c r="C381" s="19" t="s">
        <v>56</v>
      </c>
      <c r="D381" s="48" t="s">
        <v>165</v>
      </c>
      <c r="E381" s="18" t="s">
        <v>1548</v>
      </c>
      <c r="F381" s="386" t="s">
        <v>16</v>
      </c>
      <c r="G381" s="19" t="s">
        <v>56</v>
      </c>
      <c r="H381" s="111">
        <v>8500</v>
      </c>
      <c r="I381" s="111">
        <v>6000</v>
      </c>
      <c r="J381" s="111">
        <v>14</v>
      </c>
      <c r="K381" s="111">
        <v>12</v>
      </c>
    </row>
    <row r="382" spans="1:11" x14ac:dyDescent="0.3">
      <c r="A382" s="18">
        <v>46112</v>
      </c>
      <c r="B382" s="5" t="s">
        <v>1245</v>
      </c>
      <c r="C382" s="19" t="s">
        <v>46</v>
      </c>
      <c r="D382" s="48" t="s">
        <v>165</v>
      </c>
      <c r="E382" s="18" t="s">
        <v>1549</v>
      </c>
      <c r="F382" s="5" t="s">
        <v>161</v>
      </c>
      <c r="G382" s="5" t="s">
        <v>46</v>
      </c>
      <c r="H382" s="111">
        <v>927</v>
      </c>
      <c r="I382" s="111">
        <v>260</v>
      </c>
      <c r="J382" s="111">
        <v>3</v>
      </c>
      <c r="K382" s="111">
        <v>1</v>
      </c>
    </row>
    <row r="383" spans="1:11" x14ac:dyDescent="0.3">
      <c r="A383" s="18">
        <v>46112</v>
      </c>
      <c r="B383" s="5" t="s">
        <v>1245</v>
      </c>
      <c r="C383" s="5" t="s">
        <v>14</v>
      </c>
      <c r="D383" s="5" t="s">
        <v>15</v>
      </c>
      <c r="E383" s="18" t="s">
        <v>1550</v>
      </c>
      <c r="F383" s="433" t="s">
        <v>1237</v>
      </c>
      <c r="G383" s="5" t="s">
        <v>14</v>
      </c>
      <c r="H383" s="111">
        <v>8500</v>
      </c>
      <c r="I383" s="111">
        <v>8000</v>
      </c>
      <c r="J383" s="111">
        <v>14</v>
      </c>
      <c r="K383" s="111">
        <v>10</v>
      </c>
    </row>
    <row r="384" spans="1:11" x14ac:dyDescent="0.3">
      <c r="A384" s="18">
        <v>46112</v>
      </c>
      <c r="B384" s="5" t="s">
        <v>1245</v>
      </c>
      <c r="C384" s="5" t="s">
        <v>14</v>
      </c>
      <c r="D384" s="48" t="s">
        <v>15</v>
      </c>
      <c r="E384" s="18" t="s">
        <v>1551</v>
      </c>
      <c r="F384" s="5" t="s">
        <v>601</v>
      </c>
      <c r="G384" s="5" t="s">
        <v>14</v>
      </c>
      <c r="H384" s="111">
        <v>8500</v>
      </c>
      <c r="I384" s="111">
        <v>7500</v>
      </c>
      <c r="J384" s="111">
        <v>14</v>
      </c>
      <c r="K384" s="111">
        <v>10</v>
      </c>
    </row>
    <row r="385" spans="1:11" ht="15" hidden="1" thickBot="1" x14ac:dyDescent="0.35">
      <c r="A385" s="18">
        <v>46112</v>
      </c>
      <c r="B385" s="5"/>
      <c r="C385" s="5" t="s">
        <v>111</v>
      </c>
      <c r="D385" s="5" t="s">
        <v>111</v>
      </c>
      <c r="E385" s="18" t="s">
        <v>1554</v>
      </c>
      <c r="F385" s="200" t="s">
        <v>1552</v>
      </c>
      <c r="G385" s="5"/>
      <c r="H385" s="111"/>
      <c r="I385" s="111"/>
      <c r="J385" s="111"/>
      <c r="K385" s="111">
        <v>13</v>
      </c>
    </row>
    <row r="386" spans="1:11" hidden="1" x14ac:dyDescent="0.3">
      <c r="A386" s="18">
        <v>46112</v>
      </c>
      <c r="B386" s="5"/>
      <c r="C386" s="5" t="s">
        <v>111</v>
      </c>
      <c r="D386" s="5" t="s">
        <v>111</v>
      </c>
      <c r="E386" s="18" t="s">
        <v>1555</v>
      </c>
      <c r="F386" s="20" t="s">
        <v>204</v>
      </c>
      <c r="G386" s="5"/>
      <c r="H386" s="111"/>
      <c r="I386" s="111"/>
      <c r="J386" s="111"/>
      <c r="K386" s="111">
        <v>7</v>
      </c>
    </row>
  </sheetData>
  <autoFilter ref="A1:K386" xr:uid="{D0458728-85F9-4E4D-B8FB-DDD71E3A66A3}">
    <filterColumn colId="2">
      <filters>
        <filter val="2282tu131"/>
        <filter val="4331tu175"/>
        <filter val="626tu203"/>
        <filter val="6502TU247"/>
        <filter val="7797tu218"/>
        <filter val="9524TU238"/>
        <filter val="REM107627"/>
      </filters>
    </filterColumn>
  </autoFilter>
  <conditionalFormatting sqref="E1">
    <cfRule type="duplicateValues" dxfId="31" priority="2"/>
  </conditionalFormatting>
  <conditionalFormatting sqref="E2:E386">
    <cfRule type="duplicateValues" dxfId="3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6566-7F89-4418-BB3C-6DD448534DC9}">
  <dimension ref="A1:F23"/>
  <sheetViews>
    <sheetView workbookViewId="0">
      <selection activeCell="C12" sqref="C12"/>
    </sheetView>
  </sheetViews>
  <sheetFormatPr baseColWidth="10" defaultRowHeight="14.4" x14ac:dyDescent="0.3"/>
  <cols>
    <col min="3" max="3" width="47.33203125" customWidth="1"/>
    <col min="4" max="4" width="26.44140625" customWidth="1"/>
    <col min="6" max="6" width="39.33203125" customWidth="1"/>
  </cols>
  <sheetData>
    <row r="1" spans="1:6" ht="15" thickBot="1" x14ac:dyDescent="0.35">
      <c r="A1" s="547" t="s">
        <v>1792</v>
      </c>
      <c r="B1" s="547" t="s">
        <v>1793</v>
      </c>
      <c r="C1" s="624" t="s">
        <v>1828</v>
      </c>
      <c r="D1" s="625"/>
      <c r="E1" s="625"/>
      <c r="F1" s="626"/>
    </row>
    <row r="2" spans="1:6" x14ac:dyDescent="0.3">
      <c r="A2" s="616" t="s">
        <v>1829</v>
      </c>
      <c r="B2" s="619">
        <v>46117</v>
      </c>
      <c r="C2" s="548" t="s">
        <v>1794</v>
      </c>
      <c r="D2" s="549" t="s">
        <v>1795</v>
      </c>
      <c r="E2" s="550" t="s">
        <v>1796</v>
      </c>
      <c r="F2" s="549" t="s">
        <v>1797</v>
      </c>
    </row>
    <row r="3" spans="1:6" x14ac:dyDescent="0.3">
      <c r="A3" s="617"/>
      <c r="B3" s="620"/>
      <c r="C3" s="551" t="s">
        <v>1831</v>
      </c>
      <c r="D3" s="551" t="s">
        <v>1832</v>
      </c>
      <c r="E3" s="552" t="s">
        <v>1830</v>
      </c>
      <c r="F3" s="551"/>
    </row>
    <row r="4" spans="1:6" x14ac:dyDescent="0.3">
      <c r="A4" s="617"/>
      <c r="B4" s="620"/>
      <c r="C4" s="551" t="s">
        <v>1833</v>
      </c>
      <c r="D4" s="551" t="s">
        <v>1834</v>
      </c>
      <c r="E4" s="556" t="s">
        <v>1798</v>
      </c>
      <c r="F4" s="551" t="s">
        <v>1845</v>
      </c>
    </row>
    <row r="5" spans="1:6" ht="15" thickBot="1" x14ac:dyDescent="0.35">
      <c r="A5" s="622"/>
      <c r="B5" s="623"/>
      <c r="C5" s="553"/>
      <c r="D5" s="553"/>
      <c r="E5" s="554" t="s">
        <v>1830</v>
      </c>
      <c r="F5" s="553"/>
    </row>
    <row r="6" spans="1:6" x14ac:dyDescent="0.3">
      <c r="A6" s="616" t="s">
        <v>1799</v>
      </c>
      <c r="B6" s="619">
        <v>46147</v>
      </c>
      <c r="C6" s="549" t="s">
        <v>1835</v>
      </c>
      <c r="D6" s="549" t="s">
        <v>1834</v>
      </c>
      <c r="E6" s="556" t="s">
        <v>1798</v>
      </c>
      <c r="F6" s="549" t="s">
        <v>1846</v>
      </c>
    </row>
    <row r="7" spans="1:6" x14ac:dyDescent="0.3">
      <c r="A7" s="617"/>
      <c r="B7" s="620"/>
      <c r="C7" s="551" t="s">
        <v>1836</v>
      </c>
      <c r="D7" s="551" t="s">
        <v>1834</v>
      </c>
      <c r="E7" s="556" t="s">
        <v>1798</v>
      </c>
      <c r="F7" s="551" t="s">
        <v>1847</v>
      </c>
    </row>
    <row r="8" spans="1:6" ht="15" thickBot="1" x14ac:dyDescent="0.35">
      <c r="A8" s="622"/>
      <c r="B8" s="623"/>
      <c r="C8" s="553" t="s">
        <v>1837</v>
      </c>
      <c r="D8" s="553" t="s">
        <v>1832</v>
      </c>
      <c r="E8" s="554" t="s">
        <v>1830</v>
      </c>
      <c r="F8" s="553"/>
    </row>
    <row r="9" spans="1:6" x14ac:dyDescent="0.3">
      <c r="A9" s="616" t="s">
        <v>1800</v>
      </c>
      <c r="B9" s="619">
        <v>46178</v>
      </c>
      <c r="C9" s="549" t="s">
        <v>1837</v>
      </c>
      <c r="D9" s="549" t="s">
        <v>1832</v>
      </c>
      <c r="E9" s="555" t="s">
        <v>1830</v>
      </c>
      <c r="F9" s="549"/>
    </row>
    <row r="10" spans="1:6" x14ac:dyDescent="0.3">
      <c r="A10" s="617"/>
      <c r="B10" s="620"/>
      <c r="C10" s="551" t="s">
        <v>1838</v>
      </c>
      <c r="D10" s="551" t="s">
        <v>1834</v>
      </c>
      <c r="E10" s="585" t="s">
        <v>1830</v>
      </c>
      <c r="F10" s="551" t="s">
        <v>2071</v>
      </c>
    </row>
    <row r="11" spans="1:6" ht="15" thickBot="1" x14ac:dyDescent="0.35">
      <c r="A11" s="622"/>
      <c r="B11" s="623"/>
      <c r="C11" s="553" t="s">
        <v>1836</v>
      </c>
      <c r="D11" s="553" t="s">
        <v>1834</v>
      </c>
      <c r="E11" s="554" t="s">
        <v>1830</v>
      </c>
      <c r="F11" s="551" t="s">
        <v>2070</v>
      </c>
    </row>
    <row r="12" spans="1:6" x14ac:dyDescent="0.3">
      <c r="A12" s="616" t="s">
        <v>1801</v>
      </c>
      <c r="B12" s="619">
        <v>46208</v>
      </c>
      <c r="C12" s="549" t="s">
        <v>1839</v>
      </c>
      <c r="D12" s="549" t="s">
        <v>1832</v>
      </c>
      <c r="E12" s="555" t="s">
        <v>1830</v>
      </c>
      <c r="F12" s="549"/>
    </row>
    <row r="13" spans="1:6" x14ac:dyDescent="0.3">
      <c r="A13" s="617"/>
      <c r="B13" s="620"/>
      <c r="C13" s="551" t="s">
        <v>1840</v>
      </c>
      <c r="D13" s="551" t="s">
        <v>1834</v>
      </c>
      <c r="E13" s="552" t="s">
        <v>1830</v>
      </c>
      <c r="F13" s="551" t="s">
        <v>2070</v>
      </c>
    </row>
    <row r="14" spans="1:6" x14ac:dyDescent="0.3">
      <c r="A14" s="617"/>
      <c r="B14" s="620"/>
      <c r="C14" s="551" t="s">
        <v>1836</v>
      </c>
      <c r="D14" s="551" t="s">
        <v>1834</v>
      </c>
      <c r="E14" s="552" t="s">
        <v>1830</v>
      </c>
      <c r="F14" s="551" t="s">
        <v>2076</v>
      </c>
    </row>
    <row r="15" spans="1:6" ht="15" thickBot="1" x14ac:dyDescent="0.35">
      <c r="A15" s="622"/>
      <c r="B15" s="623"/>
      <c r="C15" s="553" t="s">
        <v>1841</v>
      </c>
      <c r="D15" s="553" t="s">
        <v>1832</v>
      </c>
      <c r="E15" s="554" t="s">
        <v>1830</v>
      </c>
      <c r="F15" s="553"/>
    </row>
    <row r="16" spans="1:6" x14ac:dyDescent="0.3">
      <c r="A16" s="616" t="s">
        <v>1802</v>
      </c>
      <c r="B16" s="619">
        <v>46239</v>
      </c>
      <c r="C16" s="549" t="s">
        <v>1842</v>
      </c>
      <c r="D16" s="549" t="s">
        <v>1834</v>
      </c>
      <c r="E16" s="585" t="s">
        <v>1830</v>
      </c>
      <c r="F16" s="549" t="s">
        <v>2075</v>
      </c>
    </row>
    <row r="17" spans="1:6" x14ac:dyDescent="0.3">
      <c r="A17" s="617"/>
      <c r="B17" s="620"/>
      <c r="C17" s="551" t="s">
        <v>1833</v>
      </c>
      <c r="D17" s="551" t="s">
        <v>1834</v>
      </c>
      <c r="E17" s="552" t="s">
        <v>1830</v>
      </c>
      <c r="F17" s="551" t="s">
        <v>2070</v>
      </c>
    </row>
    <row r="18" spans="1:6" x14ac:dyDescent="0.3">
      <c r="A18" s="617"/>
      <c r="B18" s="620"/>
      <c r="C18" s="551" t="s">
        <v>1843</v>
      </c>
      <c r="D18" s="551" t="s">
        <v>1832</v>
      </c>
      <c r="E18" s="552" t="s">
        <v>1830</v>
      </c>
      <c r="F18" s="551"/>
    </row>
    <row r="19" spans="1:6" ht="15" thickBot="1" x14ac:dyDescent="0.35">
      <c r="A19" s="622"/>
      <c r="B19" s="623"/>
      <c r="C19" s="553" t="s">
        <v>1844</v>
      </c>
      <c r="D19" s="553" t="s">
        <v>1832</v>
      </c>
      <c r="E19" s="554" t="s">
        <v>1830</v>
      </c>
      <c r="F19" s="553"/>
    </row>
    <row r="20" spans="1:6" x14ac:dyDescent="0.3">
      <c r="A20" s="616" t="s">
        <v>1803</v>
      </c>
      <c r="B20" s="619">
        <v>46270</v>
      </c>
      <c r="C20" s="551" t="s">
        <v>1833</v>
      </c>
      <c r="D20" s="549" t="s">
        <v>1834</v>
      </c>
      <c r="E20" s="555" t="s">
        <v>1830</v>
      </c>
      <c r="F20" s="549" t="s">
        <v>2083</v>
      </c>
    </row>
    <row r="21" spans="1:6" x14ac:dyDescent="0.3">
      <c r="A21" s="617"/>
      <c r="B21" s="620"/>
      <c r="C21" s="551"/>
      <c r="D21" s="551"/>
      <c r="E21" s="552" t="s">
        <v>1830</v>
      </c>
      <c r="F21" s="551"/>
    </row>
    <row r="22" spans="1:6" x14ac:dyDescent="0.3">
      <c r="A22" s="617"/>
      <c r="B22" s="620"/>
      <c r="C22" s="551"/>
      <c r="D22" s="551"/>
      <c r="E22" s="552" t="s">
        <v>1830</v>
      </c>
      <c r="F22" s="551"/>
    </row>
    <row r="23" spans="1:6" ht="15" thickBot="1" x14ac:dyDescent="0.35">
      <c r="A23" s="618"/>
      <c r="B23" s="621"/>
      <c r="C23" s="553"/>
      <c r="D23" s="553"/>
      <c r="E23" s="554" t="s">
        <v>1830</v>
      </c>
      <c r="F23" s="553"/>
    </row>
  </sheetData>
  <mergeCells count="13">
    <mergeCell ref="C1:F1"/>
    <mergeCell ref="A2:A5"/>
    <mergeCell ref="B2:B5"/>
    <mergeCell ref="A6:A8"/>
    <mergeCell ref="B6:B8"/>
    <mergeCell ref="A20:A23"/>
    <mergeCell ref="B20:B23"/>
    <mergeCell ref="A9:A11"/>
    <mergeCell ref="B9:B11"/>
    <mergeCell ref="A12:A15"/>
    <mergeCell ref="B12:B15"/>
    <mergeCell ref="A16:A19"/>
    <mergeCell ref="B16:B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58BF-FA9F-4312-A8B8-398ACCA26783}">
  <dimension ref="A24:N28"/>
  <sheetViews>
    <sheetView workbookViewId="0">
      <selection sqref="A1:N23"/>
    </sheetView>
  </sheetViews>
  <sheetFormatPr baseColWidth="10" defaultRowHeight="14.4" x14ac:dyDescent="0.3"/>
  <cols>
    <col min="3" max="3" width="61.109375" customWidth="1"/>
    <col min="5" max="5" width="28" bestFit="1" customWidth="1"/>
    <col min="7" max="7" width="32" customWidth="1"/>
    <col min="8" max="8" width="15.6640625" customWidth="1"/>
    <col min="13" max="13" width="19.44140625" customWidth="1"/>
    <col min="14" max="14" width="25" customWidth="1"/>
  </cols>
  <sheetData>
    <row r="24" spans="1:14" x14ac:dyDescent="0.3">
      <c r="A24" s="560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</row>
    <row r="25" spans="1:14" x14ac:dyDescent="0.3">
      <c r="A25" s="560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</row>
    <row r="26" spans="1:14" ht="15.6" x14ac:dyDescent="0.3">
      <c r="A26" s="561" t="s">
        <v>1851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</row>
    <row r="27" spans="1:14" ht="15.6" x14ac:dyDescent="0.3">
      <c r="A27" s="561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</row>
    <row r="28" spans="1:14" x14ac:dyDescent="0.3">
      <c r="A28" s="562" t="s">
        <v>1852</v>
      </c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</row>
  </sheetData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7A8D-9A47-48FA-9E6D-D08D8F894A15}">
  <dimension ref="A1:M39"/>
  <sheetViews>
    <sheetView workbookViewId="0">
      <selection sqref="A1:M39"/>
    </sheetView>
  </sheetViews>
  <sheetFormatPr baseColWidth="10" defaultRowHeight="14.4" x14ac:dyDescent="0.3"/>
  <cols>
    <col min="3" max="3" width="59.33203125" customWidth="1"/>
    <col min="4" max="4" width="30.88671875" customWidth="1"/>
    <col min="5" max="5" width="15.33203125" customWidth="1"/>
    <col min="6" max="6" width="33.44140625" hidden="1" customWidth="1"/>
    <col min="7" max="7" width="16.5546875" customWidth="1"/>
    <col min="8" max="8" width="20.21875" customWidth="1"/>
    <col min="9" max="9" width="17.21875" customWidth="1"/>
    <col min="10" max="10" width="18.109375" customWidth="1"/>
    <col min="12" max="12" width="24" style="165" customWidth="1"/>
    <col min="13" max="13" width="27.44140625" customWidth="1"/>
  </cols>
  <sheetData>
    <row r="1" spans="1:13" ht="47.4" x14ac:dyDescent="0.3">
      <c r="A1" s="630" t="s">
        <v>2174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  <c r="L1" s="630"/>
      <c r="M1" s="630"/>
    </row>
    <row r="2" spans="1:13" ht="21" x14ac:dyDescent="0.3">
      <c r="A2" s="557" t="s">
        <v>1792</v>
      </c>
      <c r="B2" s="557" t="s">
        <v>1793</v>
      </c>
      <c r="C2" s="557" t="s">
        <v>1794</v>
      </c>
      <c r="D2" s="557" t="s">
        <v>1815</v>
      </c>
      <c r="E2" s="557" t="s">
        <v>1812</v>
      </c>
      <c r="F2" s="557" t="s">
        <v>1795</v>
      </c>
      <c r="G2" s="557" t="s">
        <v>1848</v>
      </c>
      <c r="H2" s="557" t="s">
        <v>1805</v>
      </c>
      <c r="I2" s="557" t="s">
        <v>1806</v>
      </c>
      <c r="J2" s="557" t="s">
        <v>1807</v>
      </c>
      <c r="K2" s="558" t="s">
        <v>1796</v>
      </c>
      <c r="L2" s="558" t="s">
        <v>1819</v>
      </c>
      <c r="M2" s="711" t="s">
        <v>1797</v>
      </c>
    </row>
    <row r="3" spans="1:13" x14ac:dyDescent="0.3">
      <c r="A3" s="627" t="s">
        <v>1809</v>
      </c>
      <c r="B3" s="628">
        <v>46146</v>
      </c>
      <c r="C3" s="2" t="s">
        <v>1849</v>
      </c>
      <c r="D3" s="2" t="s">
        <v>1816</v>
      </c>
      <c r="E3" s="2" t="s">
        <v>20</v>
      </c>
      <c r="F3" s="541" t="s">
        <v>1810</v>
      </c>
      <c r="G3" s="546">
        <v>0.34722222222222221</v>
      </c>
      <c r="H3" s="546">
        <v>0.35416666666666669</v>
      </c>
      <c r="I3" s="546">
        <v>0.42708333333333331</v>
      </c>
      <c r="J3" s="546">
        <v>0.43055555555555558</v>
      </c>
      <c r="K3" s="543" t="s">
        <v>1798</v>
      </c>
      <c r="L3" s="559">
        <v>7.2916666666666671E-2</v>
      </c>
      <c r="M3" s="117"/>
    </row>
    <row r="4" spans="1:13" x14ac:dyDescent="0.3">
      <c r="A4" s="627"/>
      <c r="B4" s="628"/>
      <c r="C4" s="2" t="s">
        <v>2290</v>
      </c>
      <c r="D4" s="2" t="s">
        <v>1816</v>
      </c>
      <c r="E4" s="2" t="s">
        <v>20</v>
      </c>
      <c r="F4" s="541" t="s">
        <v>1810</v>
      </c>
      <c r="G4" s="546">
        <v>0.46527777777777779</v>
      </c>
      <c r="H4" s="546">
        <v>0.47013888888888888</v>
      </c>
      <c r="I4" s="546">
        <v>0.51388888888888884</v>
      </c>
      <c r="J4" s="546">
        <v>0.52083333333333337</v>
      </c>
      <c r="K4" s="543" t="s">
        <v>1798</v>
      </c>
      <c r="L4" s="559">
        <v>4.3749999999999997E-2</v>
      </c>
      <c r="M4" s="117"/>
    </row>
    <row r="5" spans="1:13" x14ac:dyDescent="0.3">
      <c r="A5" s="627"/>
      <c r="B5" s="628"/>
      <c r="C5" s="2" t="s">
        <v>1850</v>
      </c>
      <c r="D5" s="2" t="s">
        <v>1817</v>
      </c>
      <c r="E5" s="2" t="s">
        <v>20</v>
      </c>
      <c r="F5" s="541" t="s">
        <v>1811</v>
      </c>
      <c r="G5" s="546">
        <v>0.64861111111111114</v>
      </c>
      <c r="H5" s="546">
        <v>0.65277777777777779</v>
      </c>
      <c r="I5" s="546">
        <v>0.69097222222222221</v>
      </c>
      <c r="J5" s="546">
        <v>0.6958333333333333</v>
      </c>
      <c r="K5" s="543" t="s">
        <v>1798</v>
      </c>
      <c r="L5" s="631">
        <v>3.8194444444444448E-2</v>
      </c>
      <c r="M5" s="117"/>
    </row>
    <row r="6" spans="1:13" x14ac:dyDescent="0.3">
      <c r="A6" s="627"/>
      <c r="B6" s="628"/>
      <c r="C6" s="2" t="s">
        <v>2291</v>
      </c>
      <c r="D6" s="2" t="s">
        <v>1818</v>
      </c>
      <c r="E6" s="2" t="s">
        <v>20</v>
      </c>
      <c r="F6" s="541" t="s">
        <v>1811</v>
      </c>
      <c r="G6" s="546">
        <v>0.64861111111111114</v>
      </c>
      <c r="H6" s="546">
        <v>0.65277777777777779</v>
      </c>
      <c r="I6" s="546">
        <v>0.69097222222222221</v>
      </c>
      <c r="J6" s="546">
        <v>0.6958333333333333</v>
      </c>
      <c r="K6" s="543" t="s">
        <v>1798</v>
      </c>
      <c r="L6" s="631"/>
      <c r="M6" s="117"/>
    </row>
    <row r="7" spans="1:13" x14ac:dyDescent="0.3">
      <c r="A7" s="627" t="s">
        <v>1799</v>
      </c>
      <c r="B7" s="628">
        <v>46147</v>
      </c>
      <c r="C7" s="541" t="s">
        <v>1853</v>
      </c>
      <c r="D7" s="2" t="s">
        <v>1817</v>
      </c>
      <c r="E7" s="542" t="s">
        <v>20</v>
      </c>
      <c r="F7" s="541" t="s">
        <v>1811</v>
      </c>
      <c r="G7" s="631">
        <v>0.4201388888888889</v>
      </c>
      <c r="H7" s="631">
        <v>0.42708333333333331</v>
      </c>
      <c r="I7" s="631">
        <v>0.63541666666666663</v>
      </c>
      <c r="J7" s="631">
        <v>0.51527777777777772</v>
      </c>
      <c r="K7" s="629" t="s">
        <v>1798</v>
      </c>
      <c r="L7" s="631">
        <v>7.9861111111111105E-2</v>
      </c>
      <c r="M7" s="117"/>
    </row>
    <row r="8" spans="1:13" x14ac:dyDescent="0.3">
      <c r="A8" s="627"/>
      <c r="B8" s="628"/>
      <c r="C8" s="541" t="s">
        <v>2292</v>
      </c>
      <c r="D8" s="2" t="s">
        <v>1818</v>
      </c>
      <c r="E8" s="542" t="s">
        <v>20</v>
      </c>
      <c r="F8" s="541" t="s">
        <v>1811</v>
      </c>
      <c r="G8" s="631"/>
      <c r="H8" s="631"/>
      <c r="I8" s="631"/>
      <c r="J8" s="631"/>
      <c r="K8" s="629"/>
      <c r="L8" s="631"/>
      <c r="M8" s="117"/>
    </row>
    <row r="9" spans="1:13" x14ac:dyDescent="0.3">
      <c r="A9" s="627"/>
      <c r="B9" s="628"/>
      <c r="C9" s="541" t="s">
        <v>2293</v>
      </c>
      <c r="D9" s="2" t="s">
        <v>1816</v>
      </c>
      <c r="E9" s="542" t="s">
        <v>20</v>
      </c>
      <c r="F9" s="541" t="s">
        <v>1811</v>
      </c>
      <c r="G9" s="559">
        <v>0.58333333333333337</v>
      </c>
      <c r="H9" s="559">
        <v>0.59027777777777779</v>
      </c>
      <c r="I9" s="559">
        <v>0.61111111111111116</v>
      </c>
      <c r="J9" s="559">
        <v>0.625</v>
      </c>
      <c r="K9" s="543" t="s">
        <v>1798</v>
      </c>
      <c r="L9" s="559">
        <v>3.4722222222222224E-2</v>
      </c>
      <c r="M9" s="117"/>
    </row>
    <row r="10" spans="1:13" x14ac:dyDescent="0.3">
      <c r="A10" s="627" t="s">
        <v>1800</v>
      </c>
      <c r="B10" s="628">
        <v>46148</v>
      </c>
      <c r="C10" s="541" t="s">
        <v>1944</v>
      </c>
      <c r="D10" s="2" t="s">
        <v>1817</v>
      </c>
      <c r="E10" s="542" t="s">
        <v>202</v>
      </c>
      <c r="F10" s="541" t="s">
        <v>1811</v>
      </c>
      <c r="G10" s="631">
        <v>0.64583333333333337</v>
      </c>
      <c r="H10" s="631">
        <v>0.64930555555555558</v>
      </c>
      <c r="I10" s="631">
        <v>0.70833333333333337</v>
      </c>
      <c r="J10" s="631">
        <v>0.71527777777777779</v>
      </c>
      <c r="K10" s="629" t="s">
        <v>1798</v>
      </c>
      <c r="L10" s="631">
        <v>5.9027777777777776E-2</v>
      </c>
      <c r="M10" s="117"/>
    </row>
    <row r="11" spans="1:13" x14ac:dyDescent="0.3">
      <c r="A11" s="627"/>
      <c r="B11" s="628"/>
      <c r="C11" s="541" t="s">
        <v>1945</v>
      </c>
      <c r="D11" s="2" t="s">
        <v>1818</v>
      </c>
      <c r="E11" s="542" t="s">
        <v>202</v>
      </c>
      <c r="F11" s="541" t="s">
        <v>1810</v>
      </c>
      <c r="G11" s="631"/>
      <c r="H11" s="631"/>
      <c r="I11" s="631"/>
      <c r="J11" s="631"/>
      <c r="K11" s="629"/>
      <c r="L11" s="631"/>
      <c r="M11" s="117"/>
    </row>
    <row r="12" spans="1:13" x14ac:dyDescent="0.3">
      <c r="A12" s="627"/>
      <c r="B12" s="628"/>
      <c r="C12" s="542" t="s">
        <v>2072</v>
      </c>
      <c r="D12" s="2" t="s">
        <v>1817</v>
      </c>
      <c r="E12" s="542" t="s">
        <v>20</v>
      </c>
      <c r="F12" s="541" t="s">
        <v>2074</v>
      </c>
      <c r="G12" s="631">
        <v>0.74305555555555558</v>
      </c>
      <c r="H12" s="631">
        <v>0.75</v>
      </c>
      <c r="I12" s="631">
        <v>0.80833333333333335</v>
      </c>
      <c r="J12" s="631">
        <v>0.81944444444444442</v>
      </c>
      <c r="K12" s="629" t="s">
        <v>1798</v>
      </c>
      <c r="L12" s="631">
        <v>5.8333333333333334E-2</v>
      </c>
      <c r="M12" s="117"/>
    </row>
    <row r="13" spans="1:13" x14ac:dyDescent="0.3">
      <c r="A13" s="627"/>
      <c r="B13" s="628"/>
      <c r="C13" s="542" t="s">
        <v>2294</v>
      </c>
      <c r="D13" s="2" t="s">
        <v>1818</v>
      </c>
      <c r="E13" s="542" t="s">
        <v>20</v>
      </c>
      <c r="F13" s="541" t="s">
        <v>1811</v>
      </c>
      <c r="G13" s="631"/>
      <c r="H13" s="631"/>
      <c r="I13" s="631"/>
      <c r="J13" s="631"/>
      <c r="K13" s="629"/>
      <c r="L13" s="631"/>
      <c r="M13" s="117"/>
    </row>
    <row r="14" spans="1:13" x14ac:dyDescent="0.3">
      <c r="A14" s="627" t="s">
        <v>1801</v>
      </c>
      <c r="B14" s="628">
        <v>46149</v>
      </c>
      <c r="C14" s="542" t="s">
        <v>2077</v>
      </c>
      <c r="D14" s="2" t="s">
        <v>1817</v>
      </c>
      <c r="E14" s="542" t="s">
        <v>20</v>
      </c>
      <c r="F14" s="541" t="s">
        <v>1811</v>
      </c>
      <c r="G14" s="631">
        <v>0.83333333333333337</v>
      </c>
      <c r="H14" s="631">
        <v>0.84027777777777779</v>
      </c>
      <c r="I14" s="631">
        <v>0.88194444444444442</v>
      </c>
      <c r="J14" s="631">
        <v>0.88541666666666663</v>
      </c>
      <c r="K14" s="629" t="s">
        <v>1798</v>
      </c>
      <c r="L14" s="712">
        <v>4.1666666666666664E-2</v>
      </c>
      <c r="M14" s="117"/>
    </row>
    <row r="15" spans="1:13" x14ac:dyDescent="0.3">
      <c r="A15" s="627"/>
      <c r="B15" s="628"/>
      <c r="C15" s="542" t="s">
        <v>2078</v>
      </c>
      <c r="D15" s="2" t="s">
        <v>1818</v>
      </c>
      <c r="E15" s="542" t="s">
        <v>20</v>
      </c>
      <c r="F15" s="541" t="s">
        <v>1811</v>
      </c>
      <c r="G15" s="631"/>
      <c r="H15" s="631"/>
      <c r="I15" s="631"/>
      <c r="J15" s="631"/>
      <c r="K15" s="629"/>
      <c r="L15" s="712"/>
      <c r="M15" s="117"/>
    </row>
    <row r="16" spans="1:13" x14ac:dyDescent="0.3">
      <c r="A16" s="627" t="s">
        <v>1802</v>
      </c>
      <c r="B16" s="628">
        <v>46150</v>
      </c>
      <c r="C16" s="541" t="s">
        <v>2081</v>
      </c>
      <c r="D16" s="2" t="s">
        <v>1817</v>
      </c>
      <c r="E16" s="542" t="s">
        <v>20</v>
      </c>
      <c r="F16" s="541" t="s">
        <v>1811</v>
      </c>
      <c r="G16" s="663">
        <v>0.33333333333333331</v>
      </c>
      <c r="H16" s="663">
        <v>0.33680555555555558</v>
      </c>
      <c r="I16" s="663">
        <v>0.37847222222222221</v>
      </c>
      <c r="J16" s="663">
        <v>0.38194444444444442</v>
      </c>
      <c r="K16" s="629" t="s">
        <v>1798</v>
      </c>
      <c r="L16" s="631">
        <f>I16-H16</f>
        <v>4.166666666666663E-2</v>
      </c>
      <c r="M16" s="117"/>
    </row>
    <row r="17" spans="1:13" x14ac:dyDescent="0.3">
      <c r="A17" s="627"/>
      <c r="B17" s="628"/>
      <c r="C17" s="541" t="s">
        <v>2080</v>
      </c>
      <c r="D17" s="2" t="s">
        <v>1818</v>
      </c>
      <c r="E17" s="541" t="s">
        <v>20</v>
      </c>
      <c r="F17" s="541" t="s">
        <v>1810</v>
      </c>
      <c r="G17" s="627"/>
      <c r="H17" s="627"/>
      <c r="I17" s="627"/>
      <c r="J17" s="627"/>
      <c r="K17" s="629"/>
      <c r="L17" s="631"/>
      <c r="M17" s="117"/>
    </row>
    <row r="18" spans="1:13" x14ac:dyDescent="0.3">
      <c r="A18" s="627" t="s">
        <v>1809</v>
      </c>
      <c r="B18" s="628">
        <v>46153</v>
      </c>
      <c r="C18" s="2" t="s">
        <v>2182</v>
      </c>
      <c r="D18" s="2" t="s">
        <v>1818</v>
      </c>
      <c r="E18" s="2" t="s">
        <v>20</v>
      </c>
      <c r="F18" s="541"/>
      <c r="G18" s="546">
        <v>0.36805555555555558</v>
      </c>
      <c r="H18" s="546">
        <v>0.375</v>
      </c>
      <c r="I18" s="546">
        <v>0.42708333333333331</v>
      </c>
      <c r="J18" s="546">
        <v>0.43194444444444446</v>
      </c>
      <c r="K18" s="543" t="s">
        <v>1798</v>
      </c>
      <c r="L18" s="559">
        <v>7.2916666666666671E-2</v>
      </c>
      <c r="M18" s="541"/>
    </row>
    <row r="19" spans="1:13" x14ac:dyDescent="0.3">
      <c r="A19" s="627"/>
      <c r="B19" s="628"/>
      <c r="C19" s="2" t="s">
        <v>2189</v>
      </c>
      <c r="D19" s="2" t="s">
        <v>1818</v>
      </c>
      <c r="E19" s="2" t="s">
        <v>20</v>
      </c>
      <c r="F19" s="541"/>
      <c r="G19" s="546">
        <v>0.50902777777777775</v>
      </c>
      <c r="H19" s="546">
        <v>0.51597222222222228</v>
      </c>
      <c r="I19" s="546">
        <v>0.57638888888888884</v>
      </c>
      <c r="J19" s="546">
        <v>0.58333333333333337</v>
      </c>
      <c r="K19" s="543" t="s">
        <v>1798</v>
      </c>
      <c r="L19" s="559">
        <v>4.3749999999999997E-2</v>
      </c>
      <c r="M19" s="541"/>
    </row>
    <row r="20" spans="1:13" x14ac:dyDescent="0.3">
      <c r="A20" s="627"/>
      <c r="B20" s="628"/>
      <c r="C20" s="2" t="s">
        <v>2183</v>
      </c>
      <c r="D20" s="2" t="s">
        <v>1818</v>
      </c>
      <c r="E20" s="2" t="s">
        <v>20</v>
      </c>
      <c r="F20" s="541"/>
      <c r="G20" s="546"/>
      <c r="H20" s="546"/>
      <c r="I20" s="546"/>
      <c r="J20" s="546"/>
      <c r="K20" s="543" t="s">
        <v>1798</v>
      </c>
      <c r="L20" s="559">
        <v>3.8194444444444448E-2</v>
      </c>
      <c r="M20" s="541"/>
    </row>
    <row r="21" spans="1:13" x14ac:dyDescent="0.3">
      <c r="A21" s="627" t="s">
        <v>1799</v>
      </c>
      <c r="B21" s="628">
        <v>46154</v>
      </c>
      <c r="C21" s="541" t="s">
        <v>2184</v>
      </c>
      <c r="D21" s="2" t="s">
        <v>1817</v>
      </c>
      <c r="E21" s="542" t="s">
        <v>20</v>
      </c>
      <c r="F21" s="541"/>
      <c r="G21" s="631">
        <v>0.42430555555555555</v>
      </c>
      <c r="H21" s="631">
        <v>0.46666666666666667</v>
      </c>
      <c r="I21" s="631">
        <v>0.4826388888888889</v>
      </c>
      <c r="J21" s="631">
        <v>0.53125</v>
      </c>
      <c r="K21" s="629" t="s">
        <v>1798</v>
      </c>
      <c r="L21" s="631">
        <v>7.9861111111111105E-2</v>
      </c>
      <c r="M21" s="542"/>
    </row>
    <row r="22" spans="1:13" x14ac:dyDescent="0.3">
      <c r="A22" s="627"/>
      <c r="B22" s="628"/>
      <c r="C22" s="541" t="s">
        <v>2185</v>
      </c>
      <c r="D22" s="2" t="s">
        <v>1818</v>
      </c>
      <c r="E22" s="542" t="s">
        <v>20</v>
      </c>
      <c r="F22" s="541"/>
      <c r="G22" s="631"/>
      <c r="H22" s="631"/>
      <c r="I22" s="631"/>
      <c r="J22" s="631"/>
      <c r="K22" s="629"/>
      <c r="L22" s="631"/>
      <c r="M22" s="542"/>
    </row>
    <row r="23" spans="1:13" x14ac:dyDescent="0.3">
      <c r="A23" s="627" t="s">
        <v>1800</v>
      </c>
      <c r="B23" s="628">
        <v>46155</v>
      </c>
      <c r="C23" s="660" t="s">
        <v>2176</v>
      </c>
      <c r="D23" s="2" t="s">
        <v>1817</v>
      </c>
      <c r="E23" s="542" t="s">
        <v>20</v>
      </c>
      <c r="F23" s="541" t="s">
        <v>1811</v>
      </c>
      <c r="G23" s="631">
        <v>0.39930555555555558</v>
      </c>
      <c r="H23" s="631">
        <v>0.40972222222222221</v>
      </c>
      <c r="I23" s="631">
        <v>0.48958333333333331</v>
      </c>
      <c r="J23" s="631">
        <v>0.49305555555555558</v>
      </c>
      <c r="K23" s="629" t="s">
        <v>1798</v>
      </c>
      <c r="L23" s="631">
        <f>I23-H23</f>
        <v>7.9861111111111105E-2</v>
      </c>
      <c r="M23" s="542"/>
    </row>
    <row r="24" spans="1:13" x14ac:dyDescent="0.3">
      <c r="A24" s="627"/>
      <c r="B24" s="628"/>
      <c r="C24" s="660" t="s">
        <v>2175</v>
      </c>
      <c r="D24" s="2" t="s">
        <v>1818</v>
      </c>
      <c r="E24" s="542" t="s">
        <v>20</v>
      </c>
      <c r="F24" s="541" t="s">
        <v>1811</v>
      </c>
      <c r="G24" s="631"/>
      <c r="H24" s="631"/>
      <c r="I24" s="661"/>
      <c r="J24" s="661"/>
      <c r="K24" s="629"/>
      <c r="L24" s="631"/>
      <c r="M24" s="542"/>
    </row>
    <row r="25" spans="1:13" x14ac:dyDescent="0.3">
      <c r="A25" s="627"/>
      <c r="B25" s="628"/>
      <c r="C25" s="542" t="s">
        <v>2179</v>
      </c>
      <c r="D25" s="2" t="s">
        <v>2177</v>
      </c>
      <c r="E25" s="542" t="s">
        <v>70</v>
      </c>
      <c r="F25" s="541" t="s">
        <v>1811</v>
      </c>
      <c r="G25" s="559">
        <v>0.54166666666666663</v>
      </c>
      <c r="H25" s="559">
        <v>0.54861111111111116</v>
      </c>
      <c r="I25" s="559">
        <v>0.59375</v>
      </c>
      <c r="J25" s="559">
        <v>0.60069444444444442</v>
      </c>
      <c r="K25" s="543" t="s">
        <v>1798</v>
      </c>
      <c r="L25" s="559">
        <f>J25-H25</f>
        <v>5.2083333333333259E-2</v>
      </c>
      <c r="M25" s="542"/>
    </row>
    <row r="26" spans="1:13" x14ac:dyDescent="0.3">
      <c r="A26" s="627"/>
      <c r="B26" s="628"/>
      <c r="C26" s="542" t="s">
        <v>2178</v>
      </c>
      <c r="D26" s="2" t="s">
        <v>2177</v>
      </c>
      <c r="E26" s="542" t="s">
        <v>70</v>
      </c>
      <c r="F26" s="541" t="s">
        <v>1811</v>
      </c>
      <c r="G26" s="559">
        <v>0.72222222222222221</v>
      </c>
      <c r="H26" s="559">
        <v>0.72569444444444442</v>
      </c>
      <c r="I26" s="559">
        <v>0.75</v>
      </c>
      <c r="J26" s="559">
        <v>0.75347222222222221</v>
      </c>
      <c r="K26" s="543"/>
      <c r="L26" s="559">
        <f>I26-H26</f>
        <v>2.430555555555558E-2</v>
      </c>
      <c r="M26" s="542"/>
    </row>
    <row r="27" spans="1:13" x14ac:dyDescent="0.3">
      <c r="A27" s="627"/>
      <c r="B27" s="628"/>
      <c r="C27" s="542" t="s">
        <v>2178</v>
      </c>
      <c r="D27" s="2" t="s">
        <v>2177</v>
      </c>
      <c r="E27" s="542" t="s">
        <v>70</v>
      </c>
      <c r="F27" s="541" t="s">
        <v>1811</v>
      </c>
      <c r="G27" s="559">
        <v>0.77777777777777779</v>
      </c>
      <c r="H27" s="559">
        <v>0.78125</v>
      </c>
      <c r="I27" s="559">
        <v>0.79166666666666663</v>
      </c>
      <c r="J27" s="559">
        <v>0.79513888888888884</v>
      </c>
      <c r="K27" s="543"/>
      <c r="L27" s="559">
        <f>I27-H27</f>
        <v>1.041666666666663E-2</v>
      </c>
      <c r="M27" s="542"/>
    </row>
    <row r="28" spans="1:13" x14ac:dyDescent="0.3">
      <c r="A28" s="627" t="s">
        <v>1801</v>
      </c>
      <c r="B28" s="628">
        <v>46156</v>
      </c>
      <c r="C28" s="542" t="s">
        <v>2180</v>
      </c>
      <c r="D28" s="2" t="s">
        <v>1817</v>
      </c>
      <c r="E28" s="542" t="s">
        <v>20</v>
      </c>
      <c r="F28" s="627" t="s">
        <v>1811</v>
      </c>
      <c r="G28" s="631">
        <v>0.45833333333333331</v>
      </c>
      <c r="H28" s="631">
        <v>0.46527777777777779</v>
      </c>
      <c r="I28" s="631">
        <v>0.51388888888888884</v>
      </c>
      <c r="J28" s="631">
        <v>0.52083333333333337</v>
      </c>
      <c r="K28" s="629" t="s">
        <v>1798</v>
      </c>
      <c r="L28" s="662">
        <f>I28-H28</f>
        <v>4.8611111111111049E-2</v>
      </c>
      <c r="M28" s="542"/>
    </row>
    <row r="29" spans="1:13" x14ac:dyDescent="0.3">
      <c r="A29" s="627"/>
      <c r="B29" s="628"/>
      <c r="C29" s="542" t="s">
        <v>2181</v>
      </c>
      <c r="D29" s="2" t="s">
        <v>1818</v>
      </c>
      <c r="E29" s="542" t="s">
        <v>20</v>
      </c>
      <c r="F29" s="627"/>
      <c r="G29" s="631"/>
      <c r="H29" s="631"/>
      <c r="I29" s="631"/>
      <c r="J29" s="631"/>
      <c r="K29" s="629"/>
      <c r="L29" s="634"/>
      <c r="M29" s="542"/>
    </row>
    <row r="30" spans="1:13" x14ac:dyDescent="0.3">
      <c r="A30" s="627" t="s">
        <v>1802</v>
      </c>
      <c r="B30" s="628">
        <v>46157</v>
      </c>
      <c r="C30" s="541" t="s">
        <v>2188</v>
      </c>
      <c r="D30" s="2" t="s">
        <v>1817</v>
      </c>
      <c r="E30" s="542" t="s">
        <v>70</v>
      </c>
      <c r="F30" s="541"/>
      <c r="G30" s="546">
        <v>0.5</v>
      </c>
      <c r="H30" s="546">
        <v>0.50347222222222221</v>
      </c>
      <c r="I30" s="546">
        <v>0.54166666666666663</v>
      </c>
      <c r="J30" s="546">
        <v>0.54305555555555551</v>
      </c>
      <c r="K30" s="629" t="s">
        <v>1798</v>
      </c>
      <c r="L30" s="559">
        <f>I30-H30</f>
        <v>3.819444444444442E-2</v>
      </c>
      <c r="M30" s="541"/>
    </row>
    <row r="31" spans="1:13" x14ac:dyDescent="0.3">
      <c r="A31" s="627"/>
      <c r="B31" s="628"/>
      <c r="C31" s="541" t="s">
        <v>2188</v>
      </c>
      <c r="D31" s="2" t="s">
        <v>1817</v>
      </c>
      <c r="E31" s="541" t="s">
        <v>70</v>
      </c>
      <c r="F31" s="541"/>
      <c r="G31" s="546">
        <v>0.58333333333333337</v>
      </c>
      <c r="H31" s="546">
        <v>0.58680555555555558</v>
      </c>
      <c r="I31" s="546">
        <v>0.62847222222222221</v>
      </c>
      <c r="J31" s="546">
        <v>0.62847222222222221</v>
      </c>
      <c r="K31" s="629"/>
      <c r="L31" s="559">
        <f>I31-H31</f>
        <v>4.166666666666663E-2</v>
      </c>
      <c r="M31" s="541"/>
    </row>
    <row r="32" spans="1:13" x14ac:dyDescent="0.3">
      <c r="A32" s="627" t="s">
        <v>1803</v>
      </c>
      <c r="B32" s="628">
        <v>46158</v>
      </c>
      <c r="C32" s="541" t="s">
        <v>2188</v>
      </c>
      <c r="D32" s="2"/>
      <c r="E32" s="541" t="s">
        <v>20</v>
      </c>
      <c r="F32" s="541"/>
      <c r="G32" s="541"/>
      <c r="H32" s="541"/>
      <c r="I32" s="541"/>
      <c r="J32" s="541"/>
      <c r="K32" s="629" t="s">
        <v>1798</v>
      </c>
      <c r="L32" s="542"/>
      <c r="M32" s="541"/>
    </row>
    <row r="33" spans="1:13" x14ac:dyDescent="0.3">
      <c r="A33" s="627"/>
      <c r="B33" s="628"/>
      <c r="C33" s="541" t="s">
        <v>2186</v>
      </c>
      <c r="D33" s="2" t="s">
        <v>2187</v>
      </c>
      <c r="E33" s="541" t="s">
        <v>20</v>
      </c>
      <c r="F33" s="541" t="s">
        <v>1811</v>
      </c>
      <c r="G33" s="546">
        <v>0.33333333333333331</v>
      </c>
      <c r="H33" s="546">
        <v>0.34027777777777779</v>
      </c>
      <c r="I33" s="546">
        <v>0.38541666666666669</v>
      </c>
      <c r="J33" s="546">
        <v>0.39166666666666666</v>
      </c>
      <c r="K33" s="629"/>
      <c r="L33" s="559">
        <f>J33-H33</f>
        <v>5.1388888888888873E-2</v>
      </c>
      <c r="M33" s="541"/>
    </row>
    <row r="34" spans="1:13" x14ac:dyDescent="0.3">
      <c r="A34" s="627" t="s">
        <v>1809</v>
      </c>
      <c r="B34" s="628">
        <v>46160</v>
      </c>
      <c r="C34" s="2" t="s">
        <v>2275</v>
      </c>
      <c r="D34" s="2" t="s">
        <v>1818</v>
      </c>
      <c r="E34" s="2" t="s">
        <v>20</v>
      </c>
      <c r="F34" s="541"/>
      <c r="G34" s="546">
        <v>0.35416666666666669</v>
      </c>
      <c r="H34" s="546">
        <v>0.3576388888888889</v>
      </c>
      <c r="I34" s="546">
        <v>0.42986111111111114</v>
      </c>
      <c r="J34" s="546">
        <v>0.43402777777777779</v>
      </c>
      <c r="K34" s="543" t="s">
        <v>1798</v>
      </c>
      <c r="L34" s="559">
        <v>7.2916666666666671E-2</v>
      </c>
      <c r="M34" s="541"/>
    </row>
    <row r="35" spans="1:13" x14ac:dyDescent="0.3">
      <c r="A35" s="627"/>
      <c r="B35" s="628"/>
      <c r="C35" s="2" t="s">
        <v>2277</v>
      </c>
      <c r="D35" s="2" t="s">
        <v>1818</v>
      </c>
      <c r="E35" s="2" t="s">
        <v>20</v>
      </c>
      <c r="F35" s="541"/>
      <c r="G35" s="663">
        <v>0.49305555555555558</v>
      </c>
      <c r="H35" s="663">
        <v>0.5</v>
      </c>
      <c r="I35" s="663">
        <v>0.5625</v>
      </c>
      <c r="J35" s="663">
        <v>0.56666666666666665</v>
      </c>
      <c r="K35" s="543" t="s">
        <v>1798</v>
      </c>
      <c r="L35" s="559">
        <v>4.3749999999999997E-2</v>
      </c>
      <c r="M35" s="541"/>
    </row>
    <row r="36" spans="1:13" x14ac:dyDescent="0.3">
      <c r="A36" s="627"/>
      <c r="B36" s="628"/>
      <c r="C36" s="2" t="s">
        <v>2276</v>
      </c>
      <c r="D36" s="2" t="s">
        <v>1818</v>
      </c>
      <c r="E36" s="2" t="s">
        <v>20</v>
      </c>
      <c r="F36" s="541"/>
      <c r="G36" s="663"/>
      <c r="H36" s="663"/>
      <c r="I36" s="663"/>
      <c r="J36" s="663"/>
      <c r="K36" s="543" t="s">
        <v>1798</v>
      </c>
      <c r="L36" s="559">
        <v>3.8194444444444448E-2</v>
      </c>
      <c r="M36" s="541"/>
    </row>
    <row r="37" spans="1:13" x14ac:dyDescent="0.3">
      <c r="A37" s="627"/>
      <c r="B37" s="628"/>
      <c r="C37" s="2" t="s">
        <v>2278</v>
      </c>
      <c r="D37" s="2" t="s">
        <v>2279</v>
      </c>
      <c r="E37" s="2" t="s">
        <v>20</v>
      </c>
      <c r="F37" s="541"/>
      <c r="G37" s="546">
        <v>0.64375000000000004</v>
      </c>
      <c r="H37" s="546">
        <v>0.65138888888888891</v>
      </c>
      <c r="I37" s="546">
        <v>0.70486111111111116</v>
      </c>
      <c r="J37" s="546">
        <v>0.70833333333333337</v>
      </c>
      <c r="K37" s="543" t="s">
        <v>1798</v>
      </c>
      <c r="L37" s="559">
        <f>I37-H37</f>
        <v>5.3472222222222254E-2</v>
      </c>
      <c r="M37" s="541"/>
    </row>
    <row r="38" spans="1:13" x14ac:dyDescent="0.3">
      <c r="A38" s="627" t="s">
        <v>1799</v>
      </c>
      <c r="B38" s="628">
        <v>46161</v>
      </c>
      <c r="C38" s="541" t="s">
        <v>2280</v>
      </c>
      <c r="D38" s="2" t="s">
        <v>1817</v>
      </c>
      <c r="E38" s="542" t="s">
        <v>20</v>
      </c>
      <c r="F38" s="541"/>
      <c r="G38" s="631"/>
      <c r="H38" s="631"/>
      <c r="I38" s="631"/>
      <c r="J38" s="631"/>
      <c r="K38" s="629" t="s">
        <v>1798</v>
      </c>
      <c r="L38" s="631"/>
      <c r="M38" s="542"/>
    </row>
    <row r="39" spans="1:13" x14ac:dyDescent="0.3">
      <c r="A39" s="627"/>
      <c r="B39" s="628"/>
      <c r="C39" s="541" t="s">
        <v>2281</v>
      </c>
      <c r="D39" s="2" t="s">
        <v>1818</v>
      </c>
      <c r="E39" s="542" t="s">
        <v>20</v>
      </c>
      <c r="F39" s="541"/>
      <c r="G39" s="631"/>
      <c r="H39" s="631"/>
      <c r="I39" s="631"/>
      <c r="J39" s="631"/>
      <c r="K39" s="629"/>
      <c r="L39" s="631"/>
      <c r="M39" s="542"/>
    </row>
  </sheetData>
  <mergeCells count="89">
    <mergeCell ref="J16:J17"/>
    <mergeCell ref="K16:K17"/>
    <mergeCell ref="L16:L17"/>
    <mergeCell ref="H14:H15"/>
    <mergeCell ref="I14:I15"/>
    <mergeCell ref="J14:J15"/>
    <mergeCell ref="K14:K15"/>
    <mergeCell ref="A16:A17"/>
    <mergeCell ref="B16:B17"/>
    <mergeCell ref="G16:G17"/>
    <mergeCell ref="H16:H17"/>
    <mergeCell ref="I16:I17"/>
    <mergeCell ref="K10:K11"/>
    <mergeCell ref="L10:L11"/>
    <mergeCell ref="G12:G13"/>
    <mergeCell ref="H12:H13"/>
    <mergeCell ref="I12:I13"/>
    <mergeCell ref="J12:J13"/>
    <mergeCell ref="K12:K13"/>
    <mergeCell ref="L12:L13"/>
    <mergeCell ref="J7:J8"/>
    <mergeCell ref="K7:K8"/>
    <mergeCell ref="L7:L8"/>
    <mergeCell ref="A10:A13"/>
    <mergeCell ref="B10:B13"/>
    <mergeCell ref="G10:G11"/>
    <mergeCell ref="H10:H11"/>
    <mergeCell ref="I10:I11"/>
    <mergeCell ref="J10:J11"/>
    <mergeCell ref="K32:K33"/>
    <mergeCell ref="A3:A6"/>
    <mergeCell ref="B3:B6"/>
    <mergeCell ref="L5:L6"/>
    <mergeCell ref="A7:A9"/>
    <mergeCell ref="B7:B9"/>
    <mergeCell ref="G7:G8"/>
    <mergeCell ref="H7:H8"/>
    <mergeCell ref="I38:I39"/>
    <mergeCell ref="J38:J39"/>
    <mergeCell ref="K38:K39"/>
    <mergeCell ref="L38:L39"/>
    <mergeCell ref="G35:G36"/>
    <mergeCell ref="H35:H36"/>
    <mergeCell ref="I35:I36"/>
    <mergeCell ref="J35:J36"/>
    <mergeCell ref="A38:A39"/>
    <mergeCell ref="B38:B39"/>
    <mergeCell ref="G38:G39"/>
    <mergeCell ref="H38:H39"/>
    <mergeCell ref="G21:G22"/>
    <mergeCell ref="H21:H22"/>
    <mergeCell ref="A32:A33"/>
    <mergeCell ref="B32:B33"/>
    <mergeCell ref="A14:A15"/>
    <mergeCell ref="B14:B15"/>
    <mergeCell ref="G14:G15"/>
    <mergeCell ref="G23:G24"/>
    <mergeCell ref="H23:H24"/>
    <mergeCell ref="I23:I24"/>
    <mergeCell ref="J23:J24"/>
    <mergeCell ref="K23:K24"/>
    <mergeCell ref="L23:L24"/>
    <mergeCell ref="I7:I8"/>
    <mergeCell ref="A34:A37"/>
    <mergeCell ref="B34:B37"/>
    <mergeCell ref="A28:A29"/>
    <mergeCell ref="B28:B29"/>
    <mergeCell ref="A30:A31"/>
    <mergeCell ref="B30:B31"/>
    <mergeCell ref="F28:F29"/>
    <mergeCell ref="A23:A27"/>
    <mergeCell ref="B23:B27"/>
    <mergeCell ref="A21:A22"/>
    <mergeCell ref="B21:B22"/>
    <mergeCell ref="L28:L29"/>
    <mergeCell ref="A1:M1"/>
    <mergeCell ref="A18:A20"/>
    <mergeCell ref="B18:B20"/>
    <mergeCell ref="I21:I22"/>
    <mergeCell ref="J28:J29"/>
    <mergeCell ref="K30:K31"/>
    <mergeCell ref="L14:L15"/>
    <mergeCell ref="J21:J22"/>
    <mergeCell ref="K21:K22"/>
    <mergeCell ref="L21:L22"/>
    <mergeCell ref="K28:K29"/>
    <mergeCell ref="G28:G29"/>
    <mergeCell ref="H28:H29"/>
    <mergeCell ref="I28:I29"/>
  </mergeCells>
  <phoneticPr fontId="2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3AF1-30DF-4700-A628-9334E3FAC2B7}">
  <dimension ref="A1:M35"/>
  <sheetViews>
    <sheetView topLeftCell="A11" workbookViewId="0">
      <selection activeCell="C20" sqref="A20:XFD35"/>
    </sheetView>
  </sheetViews>
  <sheetFormatPr baseColWidth="10" defaultRowHeight="14.4" x14ac:dyDescent="0.3"/>
  <cols>
    <col min="3" max="3" width="46.5546875" bestFit="1" customWidth="1"/>
  </cols>
  <sheetData>
    <row r="1" spans="1:13" ht="21.6" thickBot="1" x14ac:dyDescent="0.35">
      <c r="A1" s="676" t="s">
        <v>1792</v>
      </c>
      <c r="B1" s="677" t="s">
        <v>1793</v>
      </c>
      <c r="C1" s="677" t="s">
        <v>1794</v>
      </c>
      <c r="D1" s="677" t="s">
        <v>1821</v>
      </c>
      <c r="E1" s="677" t="s">
        <v>1815</v>
      </c>
      <c r="F1" s="677" t="s">
        <v>1812</v>
      </c>
      <c r="G1" s="677" t="s">
        <v>1848</v>
      </c>
      <c r="H1" s="677" t="s">
        <v>1805</v>
      </c>
      <c r="I1" s="677" t="s">
        <v>1806</v>
      </c>
      <c r="J1" s="677" t="s">
        <v>1807</v>
      </c>
      <c r="K1" s="678" t="s">
        <v>1796</v>
      </c>
      <c r="L1" s="678" t="s">
        <v>1819</v>
      </c>
      <c r="M1" s="677" t="s">
        <v>1797</v>
      </c>
    </row>
    <row r="2" spans="1:13" ht="15" thickBot="1" x14ac:dyDescent="0.35">
      <c r="A2" s="686" t="s">
        <v>1809</v>
      </c>
      <c r="B2" s="688">
        <v>46153</v>
      </c>
      <c r="C2" s="200" t="s">
        <v>2282</v>
      </c>
      <c r="D2" s="448"/>
      <c r="E2" s="200" t="s">
        <v>1818</v>
      </c>
      <c r="F2" s="200" t="s">
        <v>20</v>
      </c>
      <c r="G2" s="679">
        <v>0.36805555555555558</v>
      </c>
      <c r="H2" s="679">
        <v>0.375</v>
      </c>
      <c r="I2" s="679">
        <v>0.42708333333333331</v>
      </c>
      <c r="J2" s="679">
        <v>0.43194444444444446</v>
      </c>
      <c r="K2" s="680" t="s">
        <v>1798</v>
      </c>
      <c r="L2" s="681">
        <v>7.2916666666666671E-2</v>
      </c>
      <c r="M2" s="664"/>
    </row>
    <row r="3" spans="1:13" ht="15" thickBot="1" x14ac:dyDescent="0.35">
      <c r="A3" s="685"/>
      <c r="B3" s="689"/>
      <c r="C3" s="200" t="s">
        <v>2283</v>
      </c>
      <c r="D3" s="448"/>
      <c r="E3" s="200" t="s">
        <v>1818</v>
      </c>
      <c r="F3" s="200" t="s">
        <v>20</v>
      </c>
      <c r="G3" s="679">
        <v>0.50902777777777775</v>
      </c>
      <c r="H3" s="679">
        <v>0.51597222222222228</v>
      </c>
      <c r="I3" s="679">
        <v>0.57638888888888884</v>
      </c>
      <c r="J3" s="679">
        <v>0.58333333333333337</v>
      </c>
      <c r="K3" s="680" t="s">
        <v>1798</v>
      </c>
      <c r="L3" s="681">
        <v>4.3749999999999997E-2</v>
      </c>
      <c r="M3" s="664"/>
    </row>
    <row r="4" spans="1:13" ht="15" thickBot="1" x14ac:dyDescent="0.35">
      <c r="A4" s="687"/>
      <c r="B4" s="690"/>
      <c r="C4" s="200" t="s">
        <v>2284</v>
      </c>
      <c r="D4" s="448"/>
      <c r="E4" s="200" t="s">
        <v>1818</v>
      </c>
      <c r="F4" s="200" t="s">
        <v>20</v>
      </c>
      <c r="G4" s="664"/>
      <c r="H4" s="664"/>
      <c r="I4" s="664"/>
      <c r="J4" s="664"/>
      <c r="K4" s="680" t="s">
        <v>1798</v>
      </c>
      <c r="L4" s="681">
        <v>3.8194444444444448E-2</v>
      </c>
      <c r="M4" s="664"/>
    </row>
    <row r="5" spans="1:13" ht="15" thickBot="1" x14ac:dyDescent="0.35">
      <c r="A5" s="686" t="s">
        <v>1799</v>
      </c>
      <c r="B5" s="688">
        <v>46154</v>
      </c>
      <c r="C5" s="664" t="s">
        <v>2285</v>
      </c>
      <c r="D5" s="682"/>
      <c r="E5" s="200" t="s">
        <v>1817</v>
      </c>
      <c r="F5" s="682" t="s">
        <v>20</v>
      </c>
      <c r="G5" s="691">
        <v>0.42430555555555555</v>
      </c>
      <c r="H5" s="691">
        <v>0.46666666666666667</v>
      </c>
      <c r="I5" s="691">
        <v>0.4826388888888889</v>
      </c>
      <c r="J5" s="691">
        <v>0.53125</v>
      </c>
      <c r="K5" s="693" t="s">
        <v>1798</v>
      </c>
      <c r="L5" s="691">
        <v>7.9861111111111105E-2</v>
      </c>
      <c r="M5" s="682"/>
    </row>
    <row r="6" spans="1:13" ht="15" thickBot="1" x14ac:dyDescent="0.35">
      <c r="A6" s="687"/>
      <c r="B6" s="690"/>
      <c r="C6" s="200" t="s">
        <v>2286</v>
      </c>
      <c r="D6" s="682"/>
      <c r="E6" s="200" t="s">
        <v>1818</v>
      </c>
      <c r="F6" s="682" t="s">
        <v>20</v>
      </c>
      <c r="G6" s="692"/>
      <c r="H6" s="692"/>
      <c r="I6" s="692"/>
      <c r="J6" s="692"/>
      <c r="K6" s="694"/>
      <c r="L6" s="692"/>
      <c r="M6" s="682"/>
    </row>
    <row r="7" spans="1:13" ht="15" thickBot="1" x14ac:dyDescent="0.35">
      <c r="A7" s="686" t="s">
        <v>1800</v>
      </c>
      <c r="B7" s="688">
        <v>46155</v>
      </c>
      <c r="C7" s="664" t="s">
        <v>2176</v>
      </c>
      <c r="D7" s="695"/>
      <c r="E7" s="200" t="s">
        <v>1817</v>
      </c>
      <c r="F7" s="682" t="s">
        <v>20</v>
      </c>
      <c r="G7" s="697">
        <v>0.39930555555555558</v>
      </c>
      <c r="H7" s="697">
        <v>0.40972222222222221</v>
      </c>
      <c r="I7" s="697">
        <v>0.48958333333333331</v>
      </c>
      <c r="J7" s="697">
        <v>0.49305555555555558</v>
      </c>
      <c r="K7" s="699" t="s">
        <v>1798</v>
      </c>
      <c r="L7" s="697">
        <v>7.9861111111111105E-2</v>
      </c>
      <c r="M7" s="682"/>
    </row>
    <row r="8" spans="1:13" ht="15" thickBot="1" x14ac:dyDescent="0.35">
      <c r="A8" s="685"/>
      <c r="B8" s="689"/>
      <c r="C8" s="200" t="s">
        <v>2287</v>
      </c>
      <c r="D8" s="696"/>
      <c r="E8" s="200" t="s">
        <v>1818</v>
      </c>
      <c r="F8" s="682" t="s">
        <v>20</v>
      </c>
      <c r="G8" s="698"/>
      <c r="H8" s="698"/>
      <c r="I8" s="698"/>
      <c r="J8" s="698"/>
      <c r="K8" s="700"/>
      <c r="L8" s="698"/>
      <c r="M8" s="682"/>
    </row>
    <row r="9" spans="1:13" ht="15" thickBot="1" x14ac:dyDescent="0.35">
      <c r="A9" s="685"/>
      <c r="B9" s="689"/>
      <c r="C9" s="682" t="s">
        <v>2179</v>
      </c>
      <c r="D9" s="682"/>
      <c r="E9" s="200" t="s">
        <v>2177</v>
      </c>
      <c r="F9" s="682" t="s">
        <v>70</v>
      </c>
      <c r="G9" s="681">
        <v>0.54166666666666663</v>
      </c>
      <c r="H9" s="681">
        <v>0.54861111111111116</v>
      </c>
      <c r="I9" s="681">
        <v>0.59375</v>
      </c>
      <c r="J9" s="681">
        <v>0.60069444444444442</v>
      </c>
      <c r="K9" s="680" t="s">
        <v>1798</v>
      </c>
      <c r="L9" s="681">
        <v>5.2083333333333336E-2</v>
      </c>
      <c r="M9" s="682"/>
    </row>
    <row r="10" spans="1:13" ht="15" thickBot="1" x14ac:dyDescent="0.35">
      <c r="A10" s="685"/>
      <c r="B10" s="689"/>
      <c r="C10" s="682" t="s">
        <v>2178</v>
      </c>
      <c r="D10" s="682"/>
      <c r="E10" s="200" t="s">
        <v>2177</v>
      </c>
      <c r="F10" s="682" t="s">
        <v>70</v>
      </c>
      <c r="G10" s="681">
        <v>0.72222222222222221</v>
      </c>
      <c r="H10" s="681">
        <v>0.72569444444444442</v>
      </c>
      <c r="I10" s="681">
        <v>0.75</v>
      </c>
      <c r="J10" s="681">
        <v>0.75347222222222221</v>
      </c>
      <c r="K10" s="680"/>
      <c r="L10" s="682"/>
      <c r="M10" s="682"/>
    </row>
    <row r="11" spans="1:13" ht="15" thickBot="1" x14ac:dyDescent="0.35">
      <c r="A11" s="687"/>
      <c r="B11" s="690"/>
      <c r="C11" s="682" t="s">
        <v>2178</v>
      </c>
      <c r="D11" s="682"/>
      <c r="E11" s="200" t="s">
        <v>2177</v>
      </c>
      <c r="F11" s="682" t="s">
        <v>70</v>
      </c>
      <c r="G11" s="681">
        <v>0.77777777777777779</v>
      </c>
      <c r="H11" s="681">
        <v>0.78125</v>
      </c>
      <c r="I11" s="681">
        <v>0.79166666666666663</v>
      </c>
      <c r="J11" s="681">
        <v>0.79513888888888884</v>
      </c>
      <c r="K11" s="680"/>
      <c r="L11" s="682"/>
      <c r="M11" s="682"/>
    </row>
    <row r="12" spans="1:13" ht="15" thickBot="1" x14ac:dyDescent="0.35">
      <c r="A12" s="686" t="s">
        <v>1801</v>
      </c>
      <c r="B12" s="688">
        <v>46156</v>
      </c>
      <c r="C12" s="682" t="s">
        <v>2180</v>
      </c>
      <c r="D12" s="695"/>
      <c r="E12" s="200" t="s">
        <v>1817</v>
      </c>
      <c r="F12" s="682" t="s">
        <v>20</v>
      </c>
      <c r="G12" s="691">
        <v>0.45833333333333331</v>
      </c>
      <c r="H12" s="691">
        <v>0.46527777777777779</v>
      </c>
      <c r="I12" s="691">
        <v>0.51388888888888884</v>
      </c>
      <c r="J12" s="691">
        <v>0.52083333333333337</v>
      </c>
      <c r="K12" s="693" t="s">
        <v>1798</v>
      </c>
      <c r="L12" s="701">
        <v>4.8611111111111112E-2</v>
      </c>
      <c r="M12" s="682"/>
    </row>
    <row r="13" spans="1:13" ht="15" thickBot="1" x14ac:dyDescent="0.35">
      <c r="A13" s="687"/>
      <c r="B13" s="690"/>
      <c r="C13" s="448" t="s">
        <v>2288</v>
      </c>
      <c r="D13" s="696"/>
      <c r="E13" s="200" t="s">
        <v>1818</v>
      </c>
      <c r="F13" s="682" t="s">
        <v>20</v>
      </c>
      <c r="G13" s="698"/>
      <c r="H13" s="698"/>
      <c r="I13" s="698"/>
      <c r="J13" s="698"/>
      <c r="K13" s="700"/>
      <c r="L13" s="702"/>
      <c r="M13" s="682"/>
    </row>
    <row r="14" spans="1:13" ht="15" thickBot="1" x14ac:dyDescent="0.35">
      <c r="A14" s="686" t="s">
        <v>1802</v>
      </c>
      <c r="B14" s="688">
        <v>46157</v>
      </c>
      <c r="C14" s="664" t="s">
        <v>2188</v>
      </c>
      <c r="D14" s="682"/>
      <c r="E14" s="200" t="s">
        <v>1817</v>
      </c>
      <c r="F14" s="683" t="s">
        <v>70</v>
      </c>
      <c r="G14" s="679">
        <v>0.5</v>
      </c>
      <c r="H14" s="679">
        <v>0.50347222222222221</v>
      </c>
      <c r="I14" s="679">
        <v>0.54166666666666663</v>
      </c>
      <c r="J14" s="679">
        <v>0.54305555555555551</v>
      </c>
      <c r="K14" s="693" t="s">
        <v>1798</v>
      </c>
      <c r="L14" s="681">
        <v>3.8194444444444448E-2</v>
      </c>
      <c r="M14" s="664"/>
    </row>
    <row r="15" spans="1:13" ht="15" thickBot="1" x14ac:dyDescent="0.35">
      <c r="A15" s="687"/>
      <c r="B15" s="690"/>
      <c r="C15" s="664" t="s">
        <v>2188</v>
      </c>
      <c r="D15" s="682"/>
      <c r="E15" s="200" t="s">
        <v>1817</v>
      </c>
      <c r="F15" s="684" t="s">
        <v>70</v>
      </c>
      <c r="G15" s="679">
        <v>0.58333333333333337</v>
      </c>
      <c r="H15" s="679">
        <v>0.58680555555555558</v>
      </c>
      <c r="I15" s="679">
        <v>0.62847222222222221</v>
      </c>
      <c r="J15" s="679">
        <v>0.62847222222222221</v>
      </c>
      <c r="K15" s="700"/>
      <c r="L15" s="681">
        <v>4.1666666666666664E-2</v>
      </c>
      <c r="M15" s="664"/>
    </row>
    <row r="16" spans="1:13" ht="15" thickBot="1" x14ac:dyDescent="0.35">
      <c r="A16" s="686" t="s">
        <v>1803</v>
      </c>
      <c r="B16" s="688">
        <v>46158</v>
      </c>
      <c r="C16" s="664" t="s">
        <v>2188</v>
      </c>
      <c r="D16" s="682"/>
      <c r="E16" s="200"/>
      <c r="F16" s="664" t="s">
        <v>20</v>
      </c>
      <c r="G16" s="664"/>
      <c r="H16" s="664"/>
      <c r="I16" s="664"/>
      <c r="J16" s="664"/>
      <c r="K16" s="680"/>
      <c r="L16" s="682"/>
      <c r="M16" s="664"/>
    </row>
    <row r="17" spans="1:13" ht="15" thickBot="1" x14ac:dyDescent="0.35">
      <c r="A17" s="703"/>
      <c r="B17" s="704"/>
      <c r="C17" s="200" t="s">
        <v>2289</v>
      </c>
      <c r="D17" s="664"/>
      <c r="E17" s="200" t="s">
        <v>2187</v>
      </c>
      <c r="F17" s="664" t="s">
        <v>20</v>
      </c>
      <c r="G17" s="679">
        <v>0.33333333333333331</v>
      </c>
      <c r="H17" s="679">
        <v>0.34027777777777779</v>
      </c>
      <c r="I17" s="679">
        <v>0.38541666666666669</v>
      </c>
      <c r="J17" s="679">
        <v>0.39166666666666666</v>
      </c>
      <c r="K17" s="682"/>
      <c r="L17" s="681">
        <v>5.1388888888888887E-2</v>
      </c>
      <c r="M17" s="664"/>
    </row>
    <row r="18" spans="1:13" x14ac:dyDescent="0.3">
      <c r="A18" s="421"/>
    </row>
    <row r="19" spans="1:13" ht="21.6" thickBot="1" x14ac:dyDescent="0.35">
      <c r="A19" s="676" t="s">
        <v>1792</v>
      </c>
      <c r="B19" s="677" t="s">
        <v>1793</v>
      </c>
      <c r="C19" s="677" t="s">
        <v>1794</v>
      </c>
      <c r="D19" s="677" t="s">
        <v>1821</v>
      </c>
      <c r="E19" s="677" t="s">
        <v>1815</v>
      </c>
      <c r="F19" s="677" t="s">
        <v>1812</v>
      </c>
      <c r="G19" s="677" t="s">
        <v>1795</v>
      </c>
      <c r="H19" s="677" t="s">
        <v>1848</v>
      </c>
      <c r="I19" s="677" t="s">
        <v>1805</v>
      </c>
      <c r="J19" s="677" t="s">
        <v>1806</v>
      </c>
      <c r="K19" s="677" t="s">
        <v>1807</v>
      </c>
      <c r="L19" s="678" t="s">
        <v>1796</v>
      </c>
      <c r="M19" s="678" t="s">
        <v>1819</v>
      </c>
    </row>
    <row r="20" spans="1:13" ht="15" thickBot="1" x14ac:dyDescent="0.35">
      <c r="A20" s="686" t="s">
        <v>1809</v>
      </c>
      <c r="B20" s="688">
        <v>46146</v>
      </c>
      <c r="C20" s="200" t="s">
        <v>1849</v>
      </c>
      <c r="D20" s="705" t="s">
        <v>1822</v>
      </c>
      <c r="E20" s="200" t="s">
        <v>1816</v>
      </c>
      <c r="F20" s="200" t="s">
        <v>20</v>
      </c>
      <c r="G20" s="664" t="s">
        <v>1810</v>
      </c>
      <c r="H20" s="679">
        <v>0.34722222222222221</v>
      </c>
      <c r="I20" s="679">
        <v>0.35416666666666669</v>
      </c>
      <c r="J20" s="679">
        <v>0.42708333333333331</v>
      </c>
      <c r="K20" s="679">
        <v>0.43055555555555558</v>
      </c>
      <c r="L20" s="680" t="s">
        <v>1798</v>
      </c>
      <c r="M20" s="681">
        <v>7.2916666666666671E-2</v>
      </c>
    </row>
    <row r="21" spans="1:13" ht="15" thickBot="1" x14ac:dyDescent="0.35">
      <c r="A21" s="685"/>
      <c r="B21" s="689"/>
      <c r="C21" s="200" t="s">
        <v>2290</v>
      </c>
      <c r="D21" s="705" t="s">
        <v>1823</v>
      </c>
      <c r="E21" s="200" t="s">
        <v>1816</v>
      </c>
      <c r="F21" s="200" t="s">
        <v>20</v>
      </c>
      <c r="G21" s="664" t="s">
        <v>1810</v>
      </c>
      <c r="H21" s="679">
        <v>0.46527777777777779</v>
      </c>
      <c r="I21" s="679">
        <v>0.47013888888888888</v>
      </c>
      <c r="J21" s="679">
        <v>0.51388888888888884</v>
      </c>
      <c r="K21" s="679">
        <v>0.52083333333333337</v>
      </c>
      <c r="L21" s="680" t="s">
        <v>1798</v>
      </c>
      <c r="M21" s="681">
        <v>4.3749999999999997E-2</v>
      </c>
    </row>
    <row r="22" spans="1:13" ht="15" thickBot="1" x14ac:dyDescent="0.35">
      <c r="A22" s="685"/>
      <c r="B22" s="689"/>
      <c r="C22" s="200" t="s">
        <v>1850</v>
      </c>
      <c r="D22" s="706" t="s">
        <v>1824</v>
      </c>
      <c r="E22" s="200" t="s">
        <v>1817</v>
      </c>
      <c r="F22" s="200" t="s">
        <v>20</v>
      </c>
      <c r="G22" s="664" t="s">
        <v>1811</v>
      </c>
      <c r="H22" s="679">
        <v>0.64861111111111114</v>
      </c>
      <c r="I22" s="679">
        <v>0.65277777777777779</v>
      </c>
      <c r="J22" s="679">
        <v>0.69097222222222221</v>
      </c>
      <c r="K22" s="679">
        <v>0.6958333333333333</v>
      </c>
      <c r="L22" s="680" t="s">
        <v>1798</v>
      </c>
      <c r="M22" s="691">
        <v>3.8194444444444448E-2</v>
      </c>
    </row>
    <row r="23" spans="1:13" ht="15" thickBot="1" x14ac:dyDescent="0.35">
      <c r="A23" s="687"/>
      <c r="B23" s="690"/>
      <c r="C23" s="200" t="s">
        <v>2291</v>
      </c>
      <c r="D23" s="707"/>
      <c r="E23" s="200" t="s">
        <v>1818</v>
      </c>
      <c r="F23" s="200" t="s">
        <v>20</v>
      </c>
      <c r="G23" s="664" t="s">
        <v>1811</v>
      </c>
      <c r="H23" s="679">
        <v>0.64861111111111114</v>
      </c>
      <c r="I23" s="679">
        <v>0.65277777777777779</v>
      </c>
      <c r="J23" s="679">
        <v>0.69097222222222221</v>
      </c>
      <c r="K23" s="679">
        <v>0.6958333333333333</v>
      </c>
      <c r="L23" s="680" t="s">
        <v>1798</v>
      </c>
      <c r="M23" s="698"/>
    </row>
    <row r="24" spans="1:13" ht="15" thickBot="1" x14ac:dyDescent="0.35">
      <c r="A24" s="686" t="s">
        <v>1799</v>
      </c>
      <c r="B24" s="688">
        <v>46147</v>
      </c>
      <c r="C24" s="664" t="s">
        <v>1853</v>
      </c>
      <c r="D24" s="693" t="s">
        <v>1854</v>
      </c>
      <c r="E24" s="200" t="s">
        <v>1817</v>
      </c>
      <c r="F24" s="682" t="s">
        <v>20</v>
      </c>
      <c r="G24" s="664" t="s">
        <v>1811</v>
      </c>
      <c r="H24" s="691">
        <v>0.4201388888888889</v>
      </c>
      <c r="I24" s="691">
        <v>0.42708333333333331</v>
      </c>
      <c r="J24" s="691">
        <v>0.63541666666666663</v>
      </c>
      <c r="K24" s="691">
        <v>0.51527777777777772</v>
      </c>
      <c r="L24" s="693" t="s">
        <v>1798</v>
      </c>
      <c r="M24" s="691">
        <v>7.9861111111111105E-2</v>
      </c>
    </row>
    <row r="25" spans="1:13" ht="15" thickBot="1" x14ac:dyDescent="0.35">
      <c r="A25" s="685"/>
      <c r="B25" s="689"/>
      <c r="C25" s="664" t="s">
        <v>2292</v>
      </c>
      <c r="D25" s="700"/>
      <c r="E25" s="200" t="s">
        <v>1818</v>
      </c>
      <c r="F25" s="682" t="s">
        <v>20</v>
      </c>
      <c r="G25" s="664" t="s">
        <v>1811</v>
      </c>
      <c r="H25" s="692"/>
      <c r="I25" s="692"/>
      <c r="J25" s="692"/>
      <c r="K25" s="692"/>
      <c r="L25" s="694"/>
      <c r="M25" s="698"/>
    </row>
    <row r="26" spans="1:13" ht="15" thickBot="1" x14ac:dyDescent="0.35">
      <c r="A26" s="687"/>
      <c r="B26" s="690"/>
      <c r="C26" s="664" t="s">
        <v>2293</v>
      </c>
      <c r="D26" s="680" t="s">
        <v>1941</v>
      </c>
      <c r="E26" s="200" t="s">
        <v>1816</v>
      </c>
      <c r="F26" s="682" t="s">
        <v>20</v>
      </c>
      <c r="G26" s="664" t="s">
        <v>1811</v>
      </c>
      <c r="H26" s="681">
        <v>0.58333333333333337</v>
      </c>
      <c r="I26" s="681">
        <v>0.59027777777777779</v>
      </c>
      <c r="J26" s="681">
        <v>0.61111111111111116</v>
      </c>
      <c r="K26" s="681">
        <v>0.625</v>
      </c>
      <c r="L26" s="680" t="s">
        <v>1798</v>
      </c>
      <c r="M26" s="681">
        <v>3.4722222222222224E-2</v>
      </c>
    </row>
    <row r="27" spans="1:13" ht="15" thickBot="1" x14ac:dyDescent="0.35">
      <c r="A27" s="686" t="s">
        <v>1800</v>
      </c>
      <c r="B27" s="688">
        <v>46148</v>
      </c>
      <c r="C27" s="664" t="s">
        <v>1944</v>
      </c>
      <c r="D27" s="693" t="s">
        <v>1943</v>
      </c>
      <c r="E27" s="200" t="s">
        <v>1817</v>
      </c>
      <c r="F27" s="682" t="s">
        <v>202</v>
      </c>
      <c r="G27" s="664" t="s">
        <v>1811</v>
      </c>
      <c r="H27" s="691">
        <v>0.64583333333333337</v>
      </c>
      <c r="I27" s="691">
        <v>0.64930555555555558</v>
      </c>
      <c r="J27" s="691">
        <v>0.70833333333333337</v>
      </c>
      <c r="K27" s="691">
        <v>0.71527777777777779</v>
      </c>
      <c r="L27" s="693" t="s">
        <v>1798</v>
      </c>
      <c r="M27" s="691">
        <v>5.9027777777777776E-2</v>
      </c>
    </row>
    <row r="28" spans="1:13" ht="15" thickBot="1" x14ac:dyDescent="0.35">
      <c r="A28" s="685"/>
      <c r="B28" s="689"/>
      <c r="C28" s="664" t="s">
        <v>1945</v>
      </c>
      <c r="D28" s="694"/>
      <c r="E28" s="200" t="s">
        <v>1818</v>
      </c>
      <c r="F28" s="682" t="s">
        <v>202</v>
      </c>
      <c r="G28" s="664" t="s">
        <v>1810</v>
      </c>
      <c r="H28" s="692"/>
      <c r="I28" s="692"/>
      <c r="J28" s="692"/>
      <c r="K28" s="692"/>
      <c r="L28" s="694"/>
      <c r="M28" s="692"/>
    </row>
    <row r="29" spans="1:13" ht="15" thickBot="1" x14ac:dyDescent="0.35">
      <c r="A29" s="685"/>
      <c r="B29" s="689"/>
      <c r="C29" s="682" t="s">
        <v>2072</v>
      </c>
      <c r="D29" s="699" t="s">
        <v>2073</v>
      </c>
      <c r="E29" s="200" t="s">
        <v>1817</v>
      </c>
      <c r="F29" s="682" t="s">
        <v>20</v>
      </c>
      <c r="G29" s="664" t="s">
        <v>2074</v>
      </c>
      <c r="H29" s="697">
        <v>0.74305555555555558</v>
      </c>
      <c r="I29" s="697">
        <v>0.75</v>
      </c>
      <c r="J29" s="697">
        <v>0.80833333333333335</v>
      </c>
      <c r="K29" s="697">
        <v>0.81944444444444442</v>
      </c>
      <c r="L29" s="699" t="s">
        <v>1798</v>
      </c>
      <c r="M29" s="697">
        <v>5.8333333333333334E-2</v>
      </c>
    </row>
    <row r="30" spans="1:13" ht="15" thickBot="1" x14ac:dyDescent="0.35">
      <c r="A30" s="687"/>
      <c r="B30" s="690"/>
      <c r="C30" s="682" t="s">
        <v>2294</v>
      </c>
      <c r="D30" s="694"/>
      <c r="E30" s="200" t="s">
        <v>1818</v>
      </c>
      <c r="F30" s="682" t="s">
        <v>20</v>
      </c>
      <c r="G30" s="664" t="s">
        <v>1811</v>
      </c>
      <c r="H30" s="692"/>
      <c r="I30" s="692"/>
      <c r="J30" s="692"/>
      <c r="K30" s="692"/>
      <c r="L30" s="694"/>
      <c r="M30" s="692"/>
    </row>
    <row r="31" spans="1:13" ht="15" thickBot="1" x14ac:dyDescent="0.35">
      <c r="A31" s="686" t="s">
        <v>1801</v>
      </c>
      <c r="B31" s="688">
        <v>46149</v>
      </c>
      <c r="C31" s="682" t="s">
        <v>2077</v>
      </c>
      <c r="D31" s="699" t="s">
        <v>2079</v>
      </c>
      <c r="E31" s="200" t="s">
        <v>1817</v>
      </c>
      <c r="F31" s="682" t="s">
        <v>20</v>
      </c>
      <c r="G31" s="664" t="s">
        <v>1811</v>
      </c>
      <c r="H31" s="697">
        <v>0.83333333333333337</v>
      </c>
      <c r="I31" s="697">
        <v>0.84027777777777779</v>
      </c>
      <c r="J31" s="697">
        <v>0.88194444444444442</v>
      </c>
      <c r="K31" s="697">
        <v>0.88541666666666663</v>
      </c>
      <c r="L31" s="699" t="s">
        <v>1798</v>
      </c>
      <c r="M31" s="708">
        <v>4.1666666666666664E-2</v>
      </c>
    </row>
    <row r="32" spans="1:13" ht="15" thickBot="1" x14ac:dyDescent="0.35">
      <c r="A32" s="687"/>
      <c r="B32" s="690"/>
      <c r="C32" s="682" t="s">
        <v>2078</v>
      </c>
      <c r="D32" s="694"/>
      <c r="E32" s="200" t="s">
        <v>1818</v>
      </c>
      <c r="F32" s="682" t="s">
        <v>20</v>
      </c>
      <c r="G32" s="664" t="s">
        <v>1811</v>
      </c>
      <c r="H32" s="692"/>
      <c r="I32" s="692"/>
      <c r="J32" s="692"/>
      <c r="K32" s="692"/>
      <c r="L32" s="694"/>
      <c r="M32" s="709"/>
    </row>
    <row r="33" spans="1:13" ht="15" thickBot="1" x14ac:dyDescent="0.35">
      <c r="A33" s="686" t="s">
        <v>1802</v>
      </c>
      <c r="B33" s="688">
        <v>46150</v>
      </c>
      <c r="C33" s="664" t="s">
        <v>2081</v>
      </c>
      <c r="D33" s="699" t="s">
        <v>2082</v>
      </c>
      <c r="E33" s="200" t="s">
        <v>1817</v>
      </c>
      <c r="F33" s="683" t="s">
        <v>20</v>
      </c>
      <c r="G33" s="664" t="s">
        <v>1811</v>
      </c>
      <c r="H33" s="710"/>
      <c r="I33" s="710"/>
      <c r="J33" s="710"/>
      <c r="K33" s="710"/>
      <c r="L33" s="699" t="s">
        <v>1798</v>
      </c>
      <c r="M33" s="697">
        <v>0</v>
      </c>
    </row>
    <row r="34" spans="1:13" ht="15" thickBot="1" x14ac:dyDescent="0.35">
      <c r="A34" s="685"/>
      <c r="B34" s="689"/>
      <c r="C34" s="664" t="s">
        <v>2080</v>
      </c>
      <c r="D34" s="694"/>
      <c r="E34" s="200" t="s">
        <v>1818</v>
      </c>
      <c r="F34" s="684" t="s">
        <v>20</v>
      </c>
      <c r="G34" s="664" t="s">
        <v>1810</v>
      </c>
      <c r="H34" s="703"/>
      <c r="I34" s="703"/>
      <c r="J34" s="703"/>
      <c r="K34" s="703"/>
      <c r="L34" s="694"/>
      <c r="M34" s="692"/>
    </row>
    <row r="35" spans="1:13" ht="15" thickBot="1" x14ac:dyDescent="0.35">
      <c r="A35" s="687"/>
      <c r="B35" s="690"/>
      <c r="C35" s="664"/>
      <c r="D35" s="664"/>
      <c r="E35" s="664"/>
      <c r="F35" s="664"/>
      <c r="G35" s="664"/>
      <c r="H35" s="664"/>
      <c r="I35" s="664"/>
      <c r="J35" s="664"/>
      <c r="K35" s="664"/>
      <c r="L35" s="682"/>
      <c r="M35" s="682"/>
    </row>
  </sheetData>
  <mergeCells count="80">
    <mergeCell ref="L33:L34"/>
    <mergeCell ref="M33:M34"/>
    <mergeCell ref="K31:K32"/>
    <mergeCell ref="L31:L32"/>
    <mergeCell ref="M31:M32"/>
    <mergeCell ref="A33:A35"/>
    <mergeCell ref="B33:B35"/>
    <mergeCell ref="D33:D34"/>
    <mergeCell ref="H33:H34"/>
    <mergeCell ref="I33:I34"/>
    <mergeCell ref="J33:J34"/>
    <mergeCell ref="K33:K34"/>
    <mergeCell ref="A31:A32"/>
    <mergeCell ref="B31:B32"/>
    <mergeCell ref="D31:D32"/>
    <mergeCell ref="H31:H32"/>
    <mergeCell ref="I31:I32"/>
    <mergeCell ref="J31:J32"/>
    <mergeCell ref="L27:L28"/>
    <mergeCell ref="M27:M28"/>
    <mergeCell ref="D29:D30"/>
    <mergeCell ref="H29:H30"/>
    <mergeCell ref="I29:I30"/>
    <mergeCell ref="J29:J30"/>
    <mergeCell ref="K29:K30"/>
    <mergeCell ref="L29:L30"/>
    <mergeCell ref="M29:M30"/>
    <mergeCell ref="K24:K25"/>
    <mergeCell ref="L24:L25"/>
    <mergeCell ref="M24:M25"/>
    <mergeCell ref="A27:A30"/>
    <mergeCell ref="B27:B30"/>
    <mergeCell ref="D27:D28"/>
    <mergeCell ref="H27:H28"/>
    <mergeCell ref="I27:I28"/>
    <mergeCell ref="J27:J28"/>
    <mergeCell ref="K27:K28"/>
    <mergeCell ref="A20:A23"/>
    <mergeCell ref="B20:B23"/>
    <mergeCell ref="D22:D23"/>
    <mergeCell ref="M22:M23"/>
    <mergeCell ref="A24:A26"/>
    <mergeCell ref="B24:B26"/>
    <mergeCell ref="D24:D25"/>
    <mergeCell ref="H24:H25"/>
    <mergeCell ref="I24:I25"/>
    <mergeCell ref="J24:J25"/>
    <mergeCell ref="K12:K13"/>
    <mergeCell ref="L12:L13"/>
    <mergeCell ref="A14:A15"/>
    <mergeCell ref="B14:B15"/>
    <mergeCell ref="K14:K15"/>
    <mergeCell ref="A16:A17"/>
    <mergeCell ref="B16:B17"/>
    <mergeCell ref="J7:J8"/>
    <mergeCell ref="K7:K8"/>
    <mergeCell ref="L7:L8"/>
    <mergeCell ref="A12:A13"/>
    <mergeCell ref="B12:B13"/>
    <mergeCell ref="D12:D13"/>
    <mergeCell ref="G12:G13"/>
    <mergeCell ref="H12:H13"/>
    <mergeCell ref="I12:I13"/>
    <mergeCell ref="J12:J13"/>
    <mergeCell ref="I5:I6"/>
    <mergeCell ref="J5:J6"/>
    <mergeCell ref="K5:K6"/>
    <mergeCell ref="L5:L6"/>
    <mergeCell ref="A7:A11"/>
    <mergeCell ref="B7:B11"/>
    <mergeCell ref="D7:D8"/>
    <mergeCell ref="G7:G8"/>
    <mergeCell ref="H7:H8"/>
    <mergeCell ref="I7:I8"/>
    <mergeCell ref="A2:A4"/>
    <mergeCell ref="B2:B4"/>
    <mergeCell ref="A5:A6"/>
    <mergeCell ref="B5:B6"/>
    <mergeCell ref="G5:G6"/>
    <mergeCell ref="H5:H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A9BD-DB83-4885-9C9A-1BBC172BDD2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BAE90-59F5-4D7E-8D5A-AE7EEFB541CF}">
  <dimension ref="A1:J30"/>
  <sheetViews>
    <sheetView workbookViewId="0">
      <selection activeCell="F18" sqref="F18"/>
    </sheetView>
  </sheetViews>
  <sheetFormatPr baseColWidth="10" defaultRowHeight="14.4" x14ac:dyDescent="0.3"/>
  <cols>
    <col min="4" max="4" width="18.6640625" customWidth="1"/>
  </cols>
  <sheetData>
    <row r="1" spans="1:10" x14ac:dyDescent="0.3">
      <c r="A1" s="563"/>
    </row>
    <row r="2" spans="1:10" ht="18" x14ac:dyDescent="0.3">
      <c r="A2" s="564" t="s">
        <v>1946</v>
      </c>
      <c r="B2" s="564" t="s">
        <v>1947</v>
      </c>
      <c r="C2" s="564" t="s">
        <v>1948</v>
      </c>
      <c r="D2" s="564" t="s">
        <v>1949</v>
      </c>
      <c r="E2" s="564" t="s">
        <v>1950</v>
      </c>
      <c r="F2" s="564" t="s">
        <v>1951</v>
      </c>
      <c r="G2" s="564" t="s">
        <v>1952</v>
      </c>
      <c r="H2" s="564" t="s">
        <v>1953</v>
      </c>
      <c r="I2" s="564" t="s">
        <v>1954</v>
      </c>
      <c r="J2" s="564" t="s">
        <v>1955</v>
      </c>
    </row>
    <row r="3" spans="1:10" x14ac:dyDescent="0.3">
      <c r="A3" s="535" t="s">
        <v>1956</v>
      </c>
      <c r="B3" s="2" t="s">
        <v>1957</v>
      </c>
      <c r="C3" s="2" t="s">
        <v>1958</v>
      </c>
      <c r="D3" s="2" t="s">
        <v>1621</v>
      </c>
      <c r="E3" s="2" t="s">
        <v>1959</v>
      </c>
      <c r="F3" s="4" t="s">
        <v>1960</v>
      </c>
      <c r="G3" s="565" t="s">
        <v>1619</v>
      </c>
      <c r="H3" s="4" t="s">
        <v>1957</v>
      </c>
      <c r="I3" s="4" t="s">
        <v>1961</v>
      </c>
      <c r="J3" s="2" t="s">
        <v>1962</v>
      </c>
    </row>
    <row r="4" spans="1:10" x14ac:dyDescent="0.3">
      <c r="A4" s="535" t="s">
        <v>1956</v>
      </c>
      <c r="B4" s="2" t="s">
        <v>1957</v>
      </c>
      <c r="C4" s="2" t="s">
        <v>1963</v>
      </c>
      <c r="D4" s="2" t="s">
        <v>1964</v>
      </c>
      <c r="E4" s="2" t="s">
        <v>1959</v>
      </c>
      <c r="F4" s="4" t="s">
        <v>1960</v>
      </c>
      <c r="G4" s="565" t="s">
        <v>1619</v>
      </c>
      <c r="H4" s="4" t="s">
        <v>1957</v>
      </c>
      <c r="I4" s="4" t="s">
        <v>1961</v>
      </c>
      <c r="J4" s="2" t="s">
        <v>1962</v>
      </c>
    </row>
    <row r="5" spans="1:10" x14ac:dyDescent="0.3">
      <c r="A5" s="535" t="s">
        <v>1965</v>
      </c>
      <c r="B5" s="2" t="s">
        <v>1957</v>
      </c>
      <c r="C5" s="2" t="s">
        <v>1966</v>
      </c>
      <c r="D5" s="2" t="s">
        <v>211</v>
      </c>
      <c r="E5" s="2" t="s">
        <v>1967</v>
      </c>
      <c r="F5" s="4" t="s">
        <v>1960</v>
      </c>
      <c r="G5" s="565" t="s">
        <v>1968</v>
      </c>
      <c r="H5" s="4" t="s">
        <v>1957</v>
      </c>
      <c r="I5" s="4" t="s">
        <v>1961</v>
      </c>
      <c r="J5" s="2" t="s">
        <v>1969</v>
      </c>
    </row>
    <row r="6" spans="1:10" x14ac:dyDescent="0.3">
      <c r="A6" s="535" t="s">
        <v>1965</v>
      </c>
      <c r="B6" s="2" t="s">
        <v>1957</v>
      </c>
      <c r="C6" s="2" t="s">
        <v>1970</v>
      </c>
      <c r="D6" s="2" t="s">
        <v>1971</v>
      </c>
      <c r="E6" s="2" t="s">
        <v>1972</v>
      </c>
      <c r="F6" s="4" t="s">
        <v>1960</v>
      </c>
      <c r="G6" s="565" t="s">
        <v>1622</v>
      </c>
      <c r="H6" s="4" t="s">
        <v>1957</v>
      </c>
      <c r="I6" s="4" t="s">
        <v>1973</v>
      </c>
      <c r="J6" s="2" t="s">
        <v>1974</v>
      </c>
    </row>
    <row r="7" spans="1:10" x14ac:dyDescent="0.3">
      <c r="A7" s="535" t="s">
        <v>1975</v>
      </c>
      <c r="B7" s="2" t="s">
        <v>1957</v>
      </c>
      <c r="C7" s="2" t="s">
        <v>1976</v>
      </c>
      <c r="D7" s="2" t="s">
        <v>1553</v>
      </c>
      <c r="E7" s="2" t="s">
        <v>1977</v>
      </c>
      <c r="F7" s="4" t="s">
        <v>1960</v>
      </c>
      <c r="G7" s="565" t="s">
        <v>1614</v>
      </c>
      <c r="H7" s="4" t="s">
        <v>1957</v>
      </c>
      <c r="I7" s="4" t="s">
        <v>1961</v>
      </c>
      <c r="J7" s="2" t="s">
        <v>1978</v>
      </c>
    </row>
    <row r="8" spans="1:10" x14ac:dyDescent="0.3">
      <c r="A8" s="535" t="s">
        <v>1975</v>
      </c>
      <c r="B8" s="2" t="s">
        <v>1957</v>
      </c>
      <c r="C8" s="2" t="s">
        <v>1979</v>
      </c>
      <c r="D8" s="2" t="s">
        <v>1624</v>
      </c>
      <c r="E8" s="2" t="s">
        <v>1959</v>
      </c>
      <c r="F8" s="4" t="s">
        <v>1960</v>
      </c>
      <c r="G8" s="565" t="s">
        <v>1619</v>
      </c>
      <c r="H8" s="4" t="s">
        <v>1957</v>
      </c>
      <c r="I8" s="4" t="s">
        <v>1961</v>
      </c>
      <c r="J8" s="2" t="s">
        <v>1980</v>
      </c>
    </row>
    <row r="9" spans="1:10" x14ac:dyDescent="0.3">
      <c r="A9" s="535" t="s">
        <v>1975</v>
      </c>
      <c r="B9" s="2" t="s">
        <v>1957</v>
      </c>
      <c r="C9" s="2" t="s">
        <v>1981</v>
      </c>
      <c r="D9" s="2" t="s">
        <v>1480</v>
      </c>
      <c r="E9" s="2" t="s">
        <v>1982</v>
      </c>
      <c r="F9" s="4" t="s">
        <v>1960</v>
      </c>
      <c r="G9" s="565" t="s">
        <v>1619</v>
      </c>
      <c r="H9" s="4" t="s">
        <v>1957</v>
      </c>
      <c r="I9" s="4" t="s">
        <v>1961</v>
      </c>
      <c r="J9" s="2" t="s">
        <v>1983</v>
      </c>
    </row>
    <row r="10" spans="1:10" x14ac:dyDescent="0.3">
      <c r="A10" s="535" t="s">
        <v>1984</v>
      </c>
      <c r="B10" s="2" t="s">
        <v>1957</v>
      </c>
      <c r="C10" s="2" t="s">
        <v>1985</v>
      </c>
      <c r="D10" s="2" t="s">
        <v>1986</v>
      </c>
      <c r="E10" s="2" t="s">
        <v>1972</v>
      </c>
      <c r="F10" s="4" t="s">
        <v>1960</v>
      </c>
      <c r="G10" s="565" t="s">
        <v>1618</v>
      </c>
      <c r="H10" s="4" t="s">
        <v>1957</v>
      </c>
      <c r="I10" s="4" t="s">
        <v>1987</v>
      </c>
      <c r="J10" s="2" t="s">
        <v>1988</v>
      </c>
    </row>
    <row r="11" spans="1:10" x14ac:dyDescent="0.3">
      <c r="A11" s="535" t="s">
        <v>1989</v>
      </c>
      <c r="B11" s="2" t="s">
        <v>1957</v>
      </c>
      <c r="C11" s="2" t="s">
        <v>1990</v>
      </c>
      <c r="D11" s="2" t="s">
        <v>1991</v>
      </c>
      <c r="E11" s="2" t="s">
        <v>1959</v>
      </c>
      <c r="F11" s="4" t="s">
        <v>1960</v>
      </c>
      <c r="G11" s="565" t="s">
        <v>1614</v>
      </c>
      <c r="H11" s="4" t="s">
        <v>1957</v>
      </c>
      <c r="I11" s="4" t="s">
        <v>1961</v>
      </c>
      <c r="J11" s="2" t="s">
        <v>1962</v>
      </c>
    </row>
    <row r="12" spans="1:10" x14ac:dyDescent="0.3">
      <c r="A12" s="535" t="s">
        <v>1989</v>
      </c>
      <c r="B12" s="2" t="s">
        <v>1957</v>
      </c>
      <c r="C12" s="2" t="s">
        <v>1992</v>
      </c>
      <c r="D12" s="2" t="s">
        <v>1993</v>
      </c>
      <c r="E12" s="2" t="s">
        <v>1994</v>
      </c>
      <c r="F12" s="4" t="s">
        <v>1960</v>
      </c>
      <c r="G12" s="565" t="s">
        <v>1619</v>
      </c>
      <c r="H12" s="4" t="s">
        <v>1957</v>
      </c>
      <c r="I12" s="4" t="s">
        <v>1961</v>
      </c>
      <c r="J12" s="2" t="s">
        <v>1983</v>
      </c>
    </row>
    <row r="13" spans="1:10" x14ac:dyDescent="0.3">
      <c r="A13" s="535" t="s">
        <v>1995</v>
      </c>
      <c r="B13" s="2" t="s">
        <v>1957</v>
      </c>
      <c r="C13" s="2"/>
      <c r="D13" s="2" t="s">
        <v>1996</v>
      </c>
      <c r="E13" s="2" t="s">
        <v>1997</v>
      </c>
      <c r="F13" s="4" t="s">
        <v>1960</v>
      </c>
      <c r="G13" s="565" t="s">
        <v>1998</v>
      </c>
      <c r="H13" s="4" t="s">
        <v>1957</v>
      </c>
      <c r="I13" s="4" t="s">
        <v>1961</v>
      </c>
      <c r="J13" s="2" t="s">
        <v>1980</v>
      </c>
    </row>
    <row r="14" spans="1:10" x14ac:dyDescent="0.3">
      <c r="A14" s="535" t="s">
        <v>1995</v>
      </c>
      <c r="B14" s="2" t="s">
        <v>1957</v>
      </c>
      <c r="C14" s="2" t="s">
        <v>1999</v>
      </c>
      <c r="D14" s="2" t="s">
        <v>62</v>
      </c>
      <c r="E14" s="2" t="s">
        <v>1959</v>
      </c>
      <c r="F14" s="4" t="s">
        <v>1960</v>
      </c>
      <c r="G14" s="565" t="s">
        <v>1616</v>
      </c>
      <c r="H14" s="4" t="s">
        <v>1957</v>
      </c>
      <c r="I14" s="4" t="s">
        <v>1961</v>
      </c>
      <c r="J14" s="2" t="s">
        <v>1969</v>
      </c>
    </row>
    <row r="15" spans="1:10" x14ac:dyDescent="0.3">
      <c r="A15" s="535" t="s">
        <v>1995</v>
      </c>
      <c r="B15" s="2" t="s">
        <v>1957</v>
      </c>
      <c r="C15" s="2" t="s">
        <v>2000</v>
      </c>
      <c r="D15" s="2" t="s">
        <v>1480</v>
      </c>
      <c r="E15" s="2" t="s">
        <v>1994</v>
      </c>
      <c r="F15" s="4" t="s">
        <v>1960</v>
      </c>
      <c r="G15" s="565" t="s">
        <v>1619</v>
      </c>
      <c r="H15" s="4" t="s">
        <v>1957</v>
      </c>
      <c r="I15" s="4" t="s">
        <v>1961</v>
      </c>
      <c r="J15" s="2" t="s">
        <v>2001</v>
      </c>
    </row>
    <row r="16" spans="1:10" x14ac:dyDescent="0.3">
      <c r="A16" s="535" t="s">
        <v>2002</v>
      </c>
      <c r="B16" s="2" t="s">
        <v>2003</v>
      </c>
      <c r="C16" s="2" t="s">
        <v>2004</v>
      </c>
      <c r="D16" s="2" t="s">
        <v>1991</v>
      </c>
      <c r="E16" s="2" t="s">
        <v>1959</v>
      </c>
      <c r="F16" s="4" t="s">
        <v>2005</v>
      </c>
      <c r="G16" s="565" t="s">
        <v>1614</v>
      </c>
      <c r="H16" s="4" t="s">
        <v>1957</v>
      </c>
      <c r="I16" s="4" t="s">
        <v>1987</v>
      </c>
      <c r="J16" s="2" t="s">
        <v>1969</v>
      </c>
    </row>
    <row r="17" spans="1:10" x14ac:dyDescent="0.3">
      <c r="A17" s="535" t="s">
        <v>2002</v>
      </c>
      <c r="B17" s="2" t="s">
        <v>2003</v>
      </c>
      <c r="C17" s="2" t="s">
        <v>1985</v>
      </c>
      <c r="D17" s="2" t="s">
        <v>2006</v>
      </c>
      <c r="E17" s="2" t="s">
        <v>2007</v>
      </c>
      <c r="F17" s="4" t="s">
        <v>1960</v>
      </c>
      <c r="G17" s="565" t="s">
        <v>1618</v>
      </c>
      <c r="H17" s="4" t="s">
        <v>1957</v>
      </c>
      <c r="I17" s="4" t="s">
        <v>1961</v>
      </c>
      <c r="J17" s="2" t="s">
        <v>1980</v>
      </c>
    </row>
    <row r="18" spans="1:10" x14ac:dyDescent="0.3">
      <c r="A18" s="535" t="s">
        <v>2002</v>
      </c>
      <c r="B18" s="2" t="s">
        <v>2003</v>
      </c>
      <c r="C18" s="2" t="s">
        <v>2008</v>
      </c>
      <c r="D18" s="2" t="s">
        <v>62</v>
      </c>
      <c r="E18" s="2" t="s">
        <v>2009</v>
      </c>
      <c r="F18" s="4" t="s">
        <v>2005</v>
      </c>
      <c r="G18" s="565" t="s">
        <v>1616</v>
      </c>
      <c r="H18" s="4" t="s">
        <v>1957</v>
      </c>
      <c r="I18" s="4" t="s">
        <v>1987</v>
      </c>
      <c r="J18" s="2" t="s">
        <v>1969</v>
      </c>
    </row>
    <row r="19" spans="1:10" x14ac:dyDescent="0.3">
      <c r="A19" s="535" t="s">
        <v>2010</v>
      </c>
      <c r="B19" s="2" t="s">
        <v>2003</v>
      </c>
      <c r="C19" s="2" t="s">
        <v>2011</v>
      </c>
      <c r="D19" s="2" t="s">
        <v>2012</v>
      </c>
      <c r="E19" s="2" t="s">
        <v>2013</v>
      </c>
      <c r="F19" s="4" t="s">
        <v>2005</v>
      </c>
      <c r="G19" s="565" t="s">
        <v>2014</v>
      </c>
      <c r="H19" s="4" t="s">
        <v>2003</v>
      </c>
      <c r="I19" s="4" t="s">
        <v>2015</v>
      </c>
      <c r="J19" s="2" t="s">
        <v>2016</v>
      </c>
    </row>
    <row r="20" spans="1:10" x14ac:dyDescent="0.3">
      <c r="A20" s="535" t="s">
        <v>2010</v>
      </c>
      <c r="B20" s="2" t="s">
        <v>2003</v>
      </c>
      <c r="C20" s="2" t="s">
        <v>2017</v>
      </c>
      <c r="D20" s="2" t="s">
        <v>2006</v>
      </c>
      <c r="E20" s="2" t="s">
        <v>2018</v>
      </c>
      <c r="F20" s="4" t="s">
        <v>2005</v>
      </c>
      <c r="G20" s="565" t="s">
        <v>1618</v>
      </c>
      <c r="H20" s="4" t="s">
        <v>2003</v>
      </c>
      <c r="I20" s="4" t="s">
        <v>1987</v>
      </c>
      <c r="J20" s="2" t="s">
        <v>1978</v>
      </c>
    </row>
    <row r="21" spans="1:10" x14ac:dyDescent="0.3">
      <c r="A21" s="535" t="s">
        <v>2019</v>
      </c>
      <c r="B21" s="2" t="s">
        <v>1957</v>
      </c>
      <c r="C21" s="2" t="s">
        <v>2020</v>
      </c>
      <c r="D21" s="2" t="s">
        <v>1996</v>
      </c>
      <c r="E21" s="2" t="s">
        <v>1977</v>
      </c>
      <c r="F21" s="4" t="s">
        <v>1960</v>
      </c>
      <c r="G21" s="565" t="s">
        <v>1618</v>
      </c>
      <c r="H21" s="4" t="s">
        <v>2021</v>
      </c>
      <c r="I21" s="4" t="s">
        <v>1961</v>
      </c>
      <c r="J21" s="2" t="s">
        <v>1980</v>
      </c>
    </row>
    <row r="22" spans="1:10" x14ac:dyDescent="0.3">
      <c r="A22" s="535" t="s">
        <v>2022</v>
      </c>
      <c r="B22" s="2" t="s">
        <v>1957</v>
      </c>
      <c r="C22" s="2" t="s">
        <v>2023</v>
      </c>
      <c r="D22" s="2" t="s">
        <v>1553</v>
      </c>
      <c r="E22" s="2" t="s">
        <v>1959</v>
      </c>
      <c r="F22" s="4" t="s">
        <v>1960</v>
      </c>
      <c r="G22" s="565" t="s">
        <v>1614</v>
      </c>
      <c r="H22" s="4" t="s">
        <v>2003</v>
      </c>
      <c r="I22" s="4" t="s">
        <v>1961</v>
      </c>
      <c r="J22" s="2" t="s">
        <v>2024</v>
      </c>
    </row>
    <row r="23" spans="1:10" x14ac:dyDescent="0.3">
      <c r="A23" s="535" t="s">
        <v>2022</v>
      </c>
      <c r="B23" s="2" t="s">
        <v>1957</v>
      </c>
      <c r="C23" s="2" t="s">
        <v>2025</v>
      </c>
      <c r="D23" s="2" t="s">
        <v>1480</v>
      </c>
      <c r="E23" s="2" t="s">
        <v>2007</v>
      </c>
      <c r="F23" s="4" t="s">
        <v>1960</v>
      </c>
      <c r="G23" s="565" t="s">
        <v>1619</v>
      </c>
      <c r="H23" s="4" t="s">
        <v>2021</v>
      </c>
      <c r="I23" s="4" t="s">
        <v>1961</v>
      </c>
      <c r="J23" s="2" t="s">
        <v>2026</v>
      </c>
    </row>
    <row r="24" spans="1:10" x14ac:dyDescent="0.3">
      <c r="A24" s="535" t="s">
        <v>2027</v>
      </c>
      <c r="B24" s="2" t="s">
        <v>1957</v>
      </c>
      <c r="C24" s="2" t="s">
        <v>2028</v>
      </c>
      <c r="D24" s="2" t="s">
        <v>2006</v>
      </c>
      <c r="E24" s="2" t="s">
        <v>1967</v>
      </c>
      <c r="F24" s="4" t="s">
        <v>2005</v>
      </c>
      <c r="G24" s="565" t="s">
        <v>1620</v>
      </c>
      <c r="H24" s="4" t="s">
        <v>2021</v>
      </c>
      <c r="I24" s="4" t="s">
        <v>1961</v>
      </c>
      <c r="J24" s="2" t="s">
        <v>2026</v>
      </c>
    </row>
    <row r="25" spans="1:10" x14ac:dyDescent="0.3">
      <c r="A25" s="535" t="s">
        <v>2029</v>
      </c>
      <c r="B25" s="2" t="s">
        <v>1957</v>
      </c>
      <c r="C25" s="2" t="s">
        <v>2030</v>
      </c>
      <c r="D25" s="2" t="s">
        <v>1617</v>
      </c>
      <c r="E25" s="2" t="s">
        <v>1959</v>
      </c>
      <c r="F25" s="4" t="s">
        <v>1960</v>
      </c>
      <c r="G25" s="565" t="s">
        <v>1618</v>
      </c>
      <c r="H25" s="4" t="s">
        <v>1957</v>
      </c>
      <c r="I25" s="4" t="s">
        <v>1961</v>
      </c>
      <c r="J25" s="2" t="s">
        <v>1962</v>
      </c>
    </row>
    <row r="26" spans="1:10" x14ac:dyDescent="0.3">
      <c r="A26" s="535" t="s">
        <v>2031</v>
      </c>
      <c r="B26" s="2" t="s">
        <v>1957</v>
      </c>
      <c r="C26" s="2" t="s">
        <v>2032</v>
      </c>
      <c r="D26" s="2" t="s">
        <v>62</v>
      </c>
      <c r="E26" s="2" t="s">
        <v>1959</v>
      </c>
      <c r="F26" s="4" t="s">
        <v>1960</v>
      </c>
      <c r="G26" s="565" t="s">
        <v>1623</v>
      </c>
      <c r="H26" s="4" t="s">
        <v>1957</v>
      </c>
      <c r="I26" s="4" t="s">
        <v>1961</v>
      </c>
      <c r="J26" s="2" t="s">
        <v>2026</v>
      </c>
    </row>
    <row r="27" spans="1:10" x14ac:dyDescent="0.3">
      <c r="A27" s="535" t="s">
        <v>2031</v>
      </c>
      <c r="B27" s="2" t="s">
        <v>1957</v>
      </c>
      <c r="C27" s="2" t="s">
        <v>2033</v>
      </c>
      <c r="D27" s="2" t="s">
        <v>1615</v>
      </c>
      <c r="E27" s="2" t="s">
        <v>1994</v>
      </c>
      <c r="F27" s="4" t="s">
        <v>1960</v>
      </c>
      <c r="G27" s="565" t="s">
        <v>1616</v>
      </c>
      <c r="H27" s="4" t="s">
        <v>1957</v>
      </c>
      <c r="I27" s="4" t="s">
        <v>1961</v>
      </c>
      <c r="J27" s="2" t="s">
        <v>1980</v>
      </c>
    </row>
    <row r="28" spans="1:10" x14ac:dyDescent="0.3">
      <c r="A28" s="535" t="s">
        <v>2034</v>
      </c>
      <c r="B28" s="2" t="s">
        <v>1957</v>
      </c>
      <c r="C28" s="2"/>
      <c r="D28" s="2" t="s">
        <v>1553</v>
      </c>
      <c r="E28" s="2" t="s">
        <v>2013</v>
      </c>
      <c r="F28" s="4" t="s">
        <v>1960</v>
      </c>
      <c r="G28" s="565" t="s">
        <v>2035</v>
      </c>
      <c r="H28" s="4" t="s">
        <v>1957</v>
      </c>
      <c r="I28" s="4" t="s">
        <v>1973</v>
      </c>
      <c r="J28" s="2" t="s">
        <v>1969</v>
      </c>
    </row>
    <row r="29" spans="1:10" x14ac:dyDescent="0.3">
      <c r="A29" s="535" t="s">
        <v>2036</v>
      </c>
      <c r="B29" s="2" t="s">
        <v>1957</v>
      </c>
      <c r="C29" s="2"/>
      <c r="D29" s="2" t="s">
        <v>2037</v>
      </c>
      <c r="E29" s="2" t="s">
        <v>1982</v>
      </c>
      <c r="F29" s="4" t="s">
        <v>1960</v>
      </c>
      <c r="G29" s="565" t="s">
        <v>1619</v>
      </c>
      <c r="H29" s="4" t="s">
        <v>1957</v>
      </c>
      <c r="I29" s="4" t="s">
        <v>1961</v>
      </c>
      <c r="J29" s="2" t="s">
        <v>2026</v>
      </c>
    </row>
    <row r="30" spans="1:10" x14ac:dyDescent="0.3">
      <c r="G30" s="566" t="s">
        <v>2038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EF04-B826-4667-A4C8-E455F002D4FA}">
  <dimension ref="A1:N24"/>
  <sheetViews>
    <sheetView workbookViewId="0">
      <selection activeCell="C2" sqref="C2"/>
    </sheetView>
  </sheetViews>
  <sheetFormatPr baseColWidth="10" defaultRowHeight="14.4" x14ac:dyDescent="0.3"/>
  <cols>
    <col min="2" max="2" width="13.6640625" customWidth="1"/>
    <col min="3" max="3" width="63.33203125" customWidth="1"/>
    <col min="4" max="4" width="14" bestFit="1" customWidth="1"/>
    <col min="5" max="5" width="30" customWidth="1"/>
    <col min="6" max="6" width="20.109375" customWidth="1"/>
    <col min="7" max="7" width="30.109375" customWidth="1"/>
    <col min="8" max="8" width="17.33203125" customWidth="1"/>
    <col min="9" max="9" width="19" customWidth="1"/>
    <col min="10" max="10" width="23.5546875" customWidth="1"/>
    <col min="11" max="11" width="16.33203125" customWidth="1"/>
    <col min="12" max="12" width="29.88671875" customWidth="1"/>
    <col min="13" max="13" width="25.88671875" customWidth="1"/>
    <col min="14" max="14" width="61.6640625" bestFit="1" customWidth="1"/>
  </cols>
  <sheetData>
    <row r="1" spans="1:14" ht="75.75" customHeight="1" x14ac:dyDescent="0.3">
      <c r="A1" s="632" t="s">
        <v>1808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</row>
    <row r="2" spans="1:14" ht="21" x14ac:dyDescent="0.3">
      <c r="A2" s="544" t="s">
        <v>1792</v>
      </c>
      <c r="B2" s="544" t="s">
        <v>1793</v>
      </c>
      <c r="C2" s="544" t="s">
        <v>1794</v>
      </c>
      <c r="D2" s="544" t="s">
        <v>1821</v>
      </c>
      <c r="E2" s="544" t="s">
        <v>1815</v>
      </c>
      <c r="F2" s="544" t="s">
        <v>1812</v>
      </c>
      <c r="G2" s="544" t="s">
        <v>1795</v>
      </c>
      <c r="H2" s="544" t="s">
        <v>1804</v>
      </c>
      <c r="I2" s="544" t="s">
        <v>1805</v>
      </c>
      <c r="J2" s="544" t="s">
        <v>1806</v>
      </c>
      <c r="K2" s="544" t="s">
        <v>1807</v>
      </c>
      <c r="L2" s="545" t="s">
        <v>1796</v>
      </c>
      <c r="M2" s="545" t="s">
        <v>1819</v>
      </c>
      <c r="N2" s="544" t="s">
        <v>1797</v>
      </c>
    </row>
    <row r="3" spans="1:14" x14ac:dyDescent="0.3">
      <c r="A3" s="627" t="s">
        <v>1809</v>
      </c>
      <c r="B3" s="628">
        <v>46146</v>
      </c>
      <c r="C3" s="5" t="s">
        <v>1791</v>
      </c>
      <c r="D3" s="5" t="s">
        <v>1822</v>
      </c>
      <c r="E3" s="5" t="s">
        <v>1816</v>
      </c>
      <c r="F3" s="5" t="s">
        <v>20</v>
      </c>
      <c r="G3" s="541" t="s">
        <v>1810</v>
      </c>
      <c r="H3" s="546">
        <v>0.34722222222222221</v>
      </c>
      <c r="I3" s="546">
        <v>0.35416666666666669</v>
      </c>
      <c r="J3" s="546">
        <v>0.42708333333333331</v>
      </c>
      <c r="K3" s="546">
        <v>0.43055555555555558</v>
      </c>
      <c r="L3" s="543" t="s">
        <v>1798</v>
      </c>
      <c r="M3" s="131">
        <f>J3-I3</f>
        <v>7.291666666666663E-2</v>
      </c>
      <c r="N3" s="541"/>
    </row>
    <row r="4" spans="1:14" x14ac:dyDescent="0.3">
      <c r="A4" s="627"/>
      <c r="B4" s="628"/>
      <c r="C4" s="5" t="s">
        <v>1813</v>
      </c>
      <c r="D4" s="5" t="s">
        <v>1823</v>
      </c>
      <c r="E4" s="5" t="s">
        <v>1816</v>
      </c>
      <c r="F4" s="5" t="s">
        <v>20</v>
      </c>
      <c r="G4" s="541" t="s">
        <v>1810</v>
      </c>
      <c r="H4" s="546">
        <v>0.46527777777777779</v>
      </c>
      <c r="I4" s="546">
        <v>0.47013888888888888</v>
      </c>
      <c r="J4" s="546">
        <v>0.51388888888888884</v>
      </c>
      <c r="K4" s="546">
        <v>0.52083333333333337</v>
      </c>
      <c r="L4" s="543" t="s">
        <v>1798</v>
      </c>
      <c r="M4" s="131">
        <f t="shared" ref="M4:M5" si="0">J4-I4</f>
        <v>4.3749999999999956E-2</v>
      </c>
      <c r="N4" s="541"/>
    </row>
    <row r="5" spans="1:14" x14ac:dyDescent="0.3">
      <c r="A5" s="627"/>
      <c r="B5" s="628"/>
      <c r="C5" s="5" t="s">
        <v>1814</v>
      </c>
      <c r="D5" s="634" t="s">
        <v>1824</v>
      </c>
      <c r="E5" s="5" t="s">
        <v>1817</v>
      </c>
      <c r="F5" s="5" t="s">
        <v>20</v>
      </c>
      <c r="G5" s="541" t="s">
        <v>1811</v>
      </c>
      <c r="H5" s="546">
        <v>0.64861111111111114</v>
      </c>
      <c r="I5" s="546">
        <v>0.65277777777777779</v>
      </c>
      <c r="J5" s="546">
        <v>0.69097222222222221</v>
      </c>
      <c r="K5" s="546">
        <v>0.6958333333333333</v>
      </c>
      <c r="L5" s="543" t="s">
        <v>1798</v>
      </c>
      <c r="M5" s="633">
        <f t="shared" si="0"/>
        <v>3.819444444444442E-2</v>
      </c>
      <c r="N5" s="541"/>
    </row>
    <row r="6" spans="1:14" x14ac:dyDescent="0.3">
      <c r="A6" s="627"/>
      <c r="B6" s="628"/>
      <c r="C6" s="5" t="s">
        <v>1820</v>
      </c>
      <c r="D6" s="634"/>
      <c r="E6" s="5" t="s">
        <v>1818</v>
      </c>
      <c r="F6" s="5" t="s">
        <v>20</v>
      </c>
      <c r="G6" s="541" t="s">
        <v>1811</v>
      </c>
      <c r="H6" s="546">
        <v>0.64861111111111114</v>
      </c>
      <c r="I6" s="546">
        <v>0.65277777777777779</v>
      </c>
      <c r="J6" s="546">
        <v>0.69097222222222221</v>
      </c>
      <c r="K6" s="546">
        <v>0.6958333333333333</v>
      </c>
      <c r="L6" s="543" t="s">
        <v>1798</v>
      </c>
      <c r="M6" s="633"/>
      <c r="N6" s="541"/>
    </row>
    <row r="7" spans="1:14" x14ac:dyDescent="0.3">
      <c r="A7" s="627" t="s">
        <v>1799</v>
      </c>
      <c r="B7" s="628">
        <v>46147</v>
      </c>
      <c r="C7" s="542"/>
      <c r="D7" s="542"/>
      <c r="E7" s="542"/>
      <c r="F7" s="542"/>
      <c r="G7" s="542"/>
      <c r="H7" s="542"/>
      <c r="I7" s="542"/>
      <c r="J7" s="542"/>
      <c r="K7" s="542"/>
      <c r="L7" s="542"/>
      <c r="M7" s="542"/>
      <c r="N7" s="542"/>
    </row>
    <row r="8" spans="1:14" x14ac:dyDescent="0.3">
      <c r="A8" s="627"/>
      <c r="B8" s="628"/>
      <c r="C8" s="542"/>
      <c r="D8" s="542"/>
      <c r="E8" s="542"/>
      <c r="F8" s="542"/>
      <c r="G8" s="542"/>
      <c r="H8" s="542"/>
      <c r="I8" s="542"/>
      <c r="J8" s="542"/>
      <c r="K8" s="542"/>
      <c r="L8" s="542"/>
      <c r="M8" s="542"/>
      <c r="N8" s="542"/>
    </row>
    <row r="9" spans="1:14" x14ac:dyDescent="0.3">
      <c r="A9" s="627"/>
      <c r="B9" s="628"/>
      <c r="C9" s="542"/>
      <c r="D9" s="542"/>
      <c r="E9" s="542"/>
      <c r="F9" s="542"/>
      <c r="G9" s="542"/>
      <c r="H9" s="542"/>
      <c r="I9" s="542"/>
      <c r="J9" s="542"/>
      <c r="K9" s="542"/>
      <c r="L9" s="542"/>
      <c r="M9" s="542"/>
      <c r="N9" s="542"/>
    </row>
    <row r="10" spans="1:14" x14ac:dyDescent="0.3">
      <c r="A10" s="627" t="s">
        <v>1800</v>
      </c>
      <c r="B10" s="628">
        <v>46148</v>
      </c>
      <c r="C10" s="542"/>
      <c r="D10" s="542"/>
      <c r="E10" s="542"/>
      <c r="F10" s="542"/>
      <c r="G10" s="542"/>
      <c r="H10" s="542"/>
      <c r="I10" s="542"/>
      <c r="J10" s="542"/>
      <c r="K10" s="542"/>
      <c r="L10" s="542"/>
      <c r="M10" s="542"/>
      <c r="N10" s="542"/>
    </row>
    <row r="11" spans="1:14" x14ac:dyDescent="0.3">
      <c r="A11" s="627"/>
      <c r="B11" s="628"/>
      <c r="C11" s="542"/>
      <c r="D11" s="542"/>
      <c r="E11" s="542"/>
      <c r="F11" s="542"/>
      <c r="G11" s="542"/>
      <c r="H11" s="542"/>
      <c r="I11" s="542"/>
      <c r="J11" s="542"/>
      <c r="K11" s="542"/>
      <c r="L11" s="542"/>
      <c r="M11" s="542"/>
      <c r="N11" s="542"/>
    </row>
    <row r="12" spans="1:14" x14ac:dyDescent="0.3">
      <c r="A12" s="627"/>
      <c r="B12" s="628"/>
      <c r="C12" s="542"/>
      <c r="D12" s="542"/>
      <c r="E12" s="542"/>
      <c r="F12" s="542"/>
      <c r="G12" s="542"/>
      <c r="H12" s="542"/>
      <c r="I12" s="542"/>
      <c r="J12" s="542"/>
      <c r="K12" s="542"/>
      <c r="L12" s="542"/>
      <c r="M12" s="542"/>
      <c r="N12" s="542"/>
    </row>
    <row r="13" spans="1:14" x14ac:dyDescent="0.3">
      <c r="A13" s="627" t="s">
        <v>1801</v>
      </c>
      <c r="B13" s="628">
        <v>46149</v>
      </c>
      <c r="C13" s="542"/>
      <c r="D13" s="542"/>
      <c r="E13" s="542"/>
      <c r="F13" s="542"/>
      <c r="G13" s="542"/>
      <c r="H13" s="542"/>
      <c r="I13" s="542"/>
      <c r="J13" s="542"/>
      <c r="K13" s="542"/>
      <c r="L13" s="542"/>
      <c r="M13" s="542"/>
      <c r="N13" s="542"/>
    </row>
    <row r="14" spans="1:14" x14ac:dyDescent="0.3">
      <c r="A14" s="627"/>
      <c r="B14" s="628"/>
      <c r="C14" s="542"/>
      <c r="D14" s="542"/>
      <c r="E14" s="542"/>
      <c r="F14" s="542"/>
      <c r="G14" s="542"/>
      <c r="H14" s="542"/>
      <c r="I14" s="542"/>
      <c r="J14" s="542"/>
      <c r="K14" s="542"/>
      <c r="L14" s="542"/>
      <c r="M14" s="542"/>
      <c r="N14" s="542"/>
    </row>
    <row r="15" spans="1:14" x14ac:dyDescent="0.3">
      <c r="A15" s="627"/>
      <c r="B15" s="628"/>
      <c r="C15" s="541"/>
      <c r="D15" s="541"/>
      <c r="E15" s="541"/>
      <c r="F15" s="541"/>
      <c r="G15" s="541"/>
      <c r="H15" s="541"/>
      <c r="I15" s="541"/>
      <c r="J15" s="541"/>
      <c r="K15" s="541"/>
      <c r="L15" s="542"/>
      <c r="M15" s="542"/>
      <c r="N15" s="541"/>
    </row>
    <row r="16" spans="1:14" x14ac:dyDescent="0.3">
      <c r="A16" s="627"/>
      <c r="B16" s="628"/>
      <c r="C16" s="541"/>
      <c r="D16" s="541"/>
      <c r="E16" s="541"/>
      <c r="F16" s="541"/>
      <c r="G16" s="541"/>
      <c r="H16" s="541"/>
      <c r="I16" s="541"/>
      <c r="J16" s="541"/>
      <c r="K16" s="541"/>
      <c r="L16" s="542"/>
      <c r="M16" s="542"/>
      <c r="N16" s="541"/>
    </row>
    <row r="17" spans="1:14" x14ac:dyDescent="0.3">
      <c r="A17" s="627" t="s">
        <v>1802</v>
      </c>
      <c r="B17" s="628">
        <v>46150</v>
      </c>
      <c r="C17" s="541"/>
      <c r="D17" s="541"/>
      <c r="E17" s="541"/>
      <c r="F17" s="541"/>
      <c r="G17" s="541"/>
      <c r="H17" s="541"/>
      <c r="I17" s="541"/>
      <c r="J17" s="541"/>
      <c r="K17" s="541"/>
      <c r="L17" s="542"/>
      <c r="M17" s="542"/>
      <c r="N17" s="541"/>
    </row>
    <row r="18" spans="1:14" x14ac:dyDescent="0.3">
      <c r="A18" s="627"/>
      <c r="B18" s="628"/>
      <c r="C18" s="541"/>
      <c r="D18" s="541"/>
      <c r="E18" s="541"/>
      <c r="F18" s="541"/>
      <c r="G18" s="541"/>
      <c r="H18" s="541"/>
      <c r="I18" s="541"/>
      <c r="J18" s="541"/>
      <c r="K18" s="541"/>
      <c r="L18" s="542"/>
      <c r="M18" s="542"/>
      <c r="N18" s="541"/>
    </row>
    <row r="19" spans="1:14" x14ac:dyDescent="0.3">
      <c r="A19" s="627"/>
      <c r="B19" s="628"/>
      <c r="C19" s="541"/>
      <c r="D19" s="541"/>
      <c r="E19" s="541"/>
      <c r="F19" s="541"/>
      <c r="G19" s="541"/>
      <c r="H19" s="541"/>
      <c r="I19" s="541"/>
      <c r="J19" s="541"/>
      <c r="K19" s="541"/>
      <c r="L19" s="542"/>
      <c r="M19" s="542"/>
      <c r="N19" s="541"/>
    </row>
    <row r="20" spans="1:14" x14ac:dyDescent="0.3">
      <c r="A20" s="627"/>
      <c r="B20" s="628"/>
      <c r="C20" s="541"/>
      <c r="D20" s="541"/>
      <c r="E20" s="541"/>
      <c r="F20" s="541"/>
      <c r="G20" s="541"/>
      <c r="H20" s="541"/>
      <c r="I20" s="541"/>
      <c r="J20" s="541"/>
      <c r="K20" s="541"/>
      <c r="L20" s="542"/>
      <c r="M20" s="542"/>
      <c r="N20" s="541"/>
    </row>
    <row r="21" spans="1:14" x14ac:dyDescent="0.3">
      <c r="A21" s="627" t="s">
        <v>1803</v>
      </c>
      <c r="B21" s="628">
        <v>46151</v>
      </c>
      <c r="C21" s="541"/>
      <c r="D21" s="541"/>
      <c r="E21" s="541"/>
      <c r="F21" s="541"/>
      <c r="G21" s="541"/>
      <c r="H21" s="541"/>
      <c r="I21" s="541"/>
      <c r="J21" s="541"/>
      <c r="K21" s="541"/>
      <c r="L21" s="542"/>
      <c r="M21" s="542"/>
      <c r="N21" s="541"/>
    </row>
    <row r="22" spans="1:14" x14ac:dyDescent="0.3">
      <c r="A22" s="627"/>
      <c r="B22" s="628"/>
      <c r="C22" s="541"/>
      <c r="D22" s="541"/>
      <c r="E22" s="541"/>
      <c r="F22" s="541"/>
      <c r="G22" s="541"/>
      <c r="H22" s="541"/>
      <c r="I22" s="541"/>
      <c r="J22" s="541"/>
      <c r="K22" s="541"/>
      <c r="L22" s="542"/>
      <c r="M22" s="542"/>
      <c r="N22" s="541"/>
    </row>
    <row r="23" spans="1:14" x14ac:dyDescent="0.3">
      <c r="A23" s="627"/>
      <c r="B23" s="628"/>
      <c r="C23" s="541"/>
      <c r="D23" s="541"/>
      <c r="E23" s="541"/>
      <c r="F23" s="541"/>
      <c r="G23" s="541"/>
      <c r="H23" s="541"/>
      <c r="I23" s="541"/>
      <c r="J23" s="541"/>
      <c r="K23" s="541"/>
      <c r="L23" s="542"/>
      <c r="M23" s="542"/>
      <c r="N23" s="541"/>
    </row>
    <row r="24" spans="1:14" x14ac:dyDescent="0.3">
      <c r="A24" s="627"/>
      <c r="B24" s="628"/>
      <c r="C24" s="541"/>
      <c r="D24" s="541"/>
      <c r="E24" s="541"/>
      <c r="F24" s="541"/>
      <c r="G24" s="541"/>
      <c r="H24" s="541"/>
      <c r="I24" s="541"/>
      <c r="J24" s="541"/>
      <c r="K24" s="541"/>
      <c r="L24" s="542"/>
      <c r="M24" s="542"/>
      <c r="N24" s="541"/>
    </row>
  </sheetData>
  <mergeCells count="15">
    <mergeCell ref="A1:N1"/>
    <mergeCell ref="A3:A6"/>
    <mergeCell ref="B3:B6"/>
    <mergeCell ref="A21:A24"/>
    <mergeCell ref="B21:B24"/>
    <mergeCell ref="A7:A9"/>
    <mergeCell ref="B7:B9"/>
    <mergeCell ref="A10:A12"/>
    <mergeCell ref="B10:B12"/>
    <mergeCell ref="M5:M6"/>
    <mergeCell ref="D5:D6"/>
    <mergeCell ref="A13:A16"/>
    <mergeCell ref="B13:B16"/>
    <mergeCell ref="A17:A20"/>
    <mergeCell ref="B17:B20"/>
  </mergeCells>
  <phoneticPr fontId="2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FAD2-7D7E-46A4-9433-11BE33AD56E7}">
  <dimension ref="A3:D11"/>
  <sheetViews>
    <sheetView workbookViewId="0">
      <selection activeCell="A3" sqref="A3:D11"/>
    </sheetView>
  </sheetViews>
  <sheetFormatPr baseColWidth="10" defaultRowHeight="14.4" x14ac:dyDescent="0.3"/>
  <cols>
    <col min="1" max="1" width="19.5546875" bestFit="1" customWidth="1"/>
    <col min="2" max="2" width="19.6640625" bestFit="1" customWidth="1"/>
    <col min="3" max="3" width="25.109375" bestFit="1" customWidth="1"/>
    <col min="4" max="4" width="25.88671875" bestFit="1" customWidth="1"/>
  </cols>
  <sheetData>
    <row r="3" spans="1:4" x14ac:dyDescent="0.3">
      <c r="A3" s="196" t="s">
        <v>255</v>
      </c>
      <c r="B3" t="s">
        <v>257</v>
      </c>
      <c r="C3" t="s">
        <v>1455</v>
      </c>
      <c r="D3" t="s">
        <v>1456</v>
      </c>
    </row>
    <row r="4" spans="1:4" x14ac:dyDescent="0.3">
      <c r="A4" s="444" t="s">
        <v>7</v>
      </c>
      <c r="B4">
        <v>8</v>
      </c>
      <c r="C4" s="463">
        <v>0.6607142857142857</v>
      </c>
      <c r="D4" s="463">
        <v>0.58900980392156865</v>
      </c>
    </row>
    <row r="5" spans="1:4" x14ac:dyDescent="0.3">
      <c r="A5" s="444" t="s">
        <v>28</v>
      </c>
      <c r="B5">
        <v>41</v>
      </c>
      <c r="C5" s="463">
        <v>0.7682926829268294</v>
      </c>
      <c r="D5" s="463">
        <v>0.73907661717921525</v>
      </c>
    </row>
    <row r="6" spans="1:4" x14ac:dyDescent="0.3">
      <c r="A6" s="444" t="s">
        <v>14</v>
      </c>
      <c r="B6">
        <v>44</v>
      </c>
      <c r="C6" s="463">
        <v>0.80357142857142883</v>
      </c>
      <c r="D6" s="463">
        <v>0.88910187165775401</v>
      </c>
    </row>
    <row r="7" spans="1:4" x14ac:dyDescent="0.3">
      <c r="A7" s="444" t="s">
        <v>56</v>
      </c>
      <c r="B7">
        <v>40</v>
      </c>
      <c r="C7" s="463">
        <v>0.74464285714285716</v>
      </c>
      <c r="D7" s="463">
        <v>0.67758470588235298</v>
      </c>
    </row>
    <row r="8" spans="1:4" x14ac:dyDescent="0.3">
      <c r="A8" s="444" t="s">
        <v>46</v>
      </c>
      <c r="B8">
        <v>32</v>
      </c>
      <c r="C8" s="463">
        <v>0.70833333333333326</v>
      </c>
      <c r="D8" s="463">
        <v>0.74645024271844673</v>
      </c>
    </row>
    <row r="9" spans="1:4" x14ac:dyDescent="0.3">
      <c r="A9" s="444" t="s">
        <v>104</v>
      </c>
      <c r="B9">
        <v>28</v>
      </c>
      <c r="C9" s="463">
        <v>0.71683673469387765</v>
      </c>
      <c r="D9" s="463">
        <v>0.6733836056416701</v>
      </c>
    </row>
    <row r="10" spans="1:4" x14ac:dyDescent="0.3">
      <c r="A10" s="444" t="s">
        <v>20</v>
      </c>
      <c r="B10">
        <v>26</v>
      </c>
      <c r="C10" s="463">
        <v>0.79202279202279202</v>
      </c>
      <c r="D10" s="463">
        <v>0.55222349622321576</v>
      </c>
    </row>
    <row r="11" spans="1:4" x14ac:dyDescent="0.3">
      <c r="A11" s="444" t="s">
        <v>256</v>
      </c>
      <c r="B11">
        <v>219</v>
      </c>
      <c r="C11" s="463">
        <v>0.75460848976830708</v>
      </c>
      <c r="D11" s="463">
        <v>0.72300022808546194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C118-0E73-4AF5-8D58-0689354A707C}">
  <sheetPr codeName="Feuil1"/>
  <dimension ref="A1:M46"/>
  <sheetViews>
    <sheetView zoomScaleNormal="100" workbookViewId="0">
      <selection sqref="A1:M1048576"/>
    </sheetView>
  </sheetViews>
  <sheetFormatPr baseColWidth="10" defaultRowHeight="14.4" x14ac:dyDescent="0.3"/>
  <cols>
    <col min="1" max="1" width="13.44140625" customWidth="1"/>
    <col min="5" max="5" width="19.88671875" customWidth="1"/>
    <col min="6" max="6" width="31.109375" bestFit="1" customWidth="1"/>
    <col min="7" max="7" width="12.5546875" style="582" customWidth="1"/>
  </cols>
  <sheetData>
    <row r="1" spans="1:13" ht="18.600000000000001" thickBot="1" x14ac:dyDescent="0.35">
      <c r="A1" s="113" t="s">
        <v>1</v>
      </c>
      <c r="B1" s="114" t="s">
        <v>143</v>
      </c>
      <c r="C1" s="86" t="s">
        <v>3</v>
      </c>
      <c r="D1" s="86" t="s">
        <v>4</v>
      </c>
      <c r="E1" s="113" t="s">
        <v>119</v>
      </c>
      <c r="F1" s="86" t="s">
        <v>2</v>
      </c>
      <c r="G1" s="576" t="s">
        <v>2040</v>
      </c>
      <c r="H1" s="576" t="s">
        <v>1010</v>
      </c>
    </row>
    <row r="2" spans="1:13" ht="15" thickBot="1" x14ac:dyDescent="0.35">
      <c r="A2" s="18">
        <v>46113</v>
      </c>
      <c r="B2" s="5" t="s">
        <v>1710</v>
      </c>
      <c r="C2" s="19" t="s">
        <v>101</v>
      </c>
      <c r="D2" s="48" t="s">
        <v>101</v>
      </c>
      <c r="E2" s="18" t="s">
        <v>1562</v>
      </c>
      <c r="F2" s="5" t="s">
        <v>80</v>
      </c>
      <c r="G2" s="577">
        <v>730</v>
      </c>
      <c r="H2" s="117"/>
      <c r="J2" s="413" t="s">
        <v>1007</v>
      </c>
      <c r="K2" s="413" t="s">
        <v>1008</v>
      </c>
      <c r="L2" s="414" t="s">
        <v>1009</v>
      </c>
      <c r="M2" s="413" t="s">
        <v>1010</v>
      </c>
    </row>
    <row r="3" spans="1:13" ht="15" thickBot="1" x14ac:dyDescent="0.35">
      <c r="A3" s="18">
        <v>46113</v>
      </c>
      <c r="B3" s="5" t="s">
        <v>1710</v>
      </c>
      <c r="C3" s="19" t="s">
        <v>101</v>
      </c>
      <c r="D3" s="48" t="s">
        <v>101</v>
      </c>
      <c r="E3" s="18" t="s">
        <v>1562</v>
      </c>
      <c r="F3" s="5" t="s">
        <v>107</v>
      </c>
      <c r="G3" s="577">
        <v>80</v>
      </c>
      <c r="H3" s="117"/>
      <c r="J3" s="536"/>
      <c r="K3" s="536"/>
      <c r="L3" s="536"/>
      <c r="M3" s="536"/>
    </row>
    <row r="4" spans="1:13" ht="15" thickBot="1" x14ac:dyDescent="0.35">
      <c r="A4" s="18">
        <v>46113</v>
      </c>
      <c r="B4" s="5" t="s">
        <v>1710</v>
      </c>
      <c r="C4" s="19" t="s">
        <v>101</v>
      </c>
      <c r="D4" s="5" t="s">
        <v>101</v>
      </c>
      <c r="E4" s="18" t="s">
        <v>1567</v>
      </c>
      <c r="F4" s="5" t="s">
        <v>18</v>
      </c>
      <c r="G4" s="577">
        <v>750</v>
      </c>
      <c r="H4" s="117"/>
      <c r="J4" s="415" t="s">
        <v>1011</v>
      </c>
      <c r="K4" s="415" t="s">
        <v>1012</v>
      </c>
      <c r="L4" s="416">
        <v>730</v>
      </c>
      <c r="M4" s="417">
        <f t="shared" ref="M4:M14" si="0">(L4/2)+L4</f>
        <v>1095</v>
      </c>
    </row>
    <row r="5" spans="1:13" ht="15" thickBot="1" x14ac:dyDescent="0.35">
      <c r="A5" s="18">
        <v>46113</v>
      </c>
      <c r="B5" s="5" t="s">
        <v>1710</v>
      </c>
      <c r="C5" s="19" t="s">
        <v>101</v>
      </c>
      <c r="D5" s="48" t="s">
        <v>101</v>
      </c>
      <c r="E5" s="18" t="s">
        <v>1567</v>
      </c>
      <c r="F5" s="5" t="s">
        <v>164</v>
      </c>
      <c r="G5" s="577">
        <v>80</v>
      </c>
      <c r="H5" s="117"/>
      <c r="J5" s="415" t="s">
        <v>1013</v>
      </c>
      <c r="K5" s="415" t="s">
        <v>1012</v>
      </c>
      <c r="L5" s="416">
        <v>590</v>
      </c>
      <c r="M5" s="417">
        <f t="shared" si="0"/>
        <v>885</v>
      </c>
    </row>
    <row r="6" spans="1:13" ht="15" thickBot="1" x14ac:dyDescent="0.35">
      <c r="A6" s="18">
        <v>46113</v>
      </c>
      <c r="B6" s="5" t="s">
        <v>1710</v>
      </c>
      <c r="C6" s="19" t="s">
        <v>101</v>
      </c>
      <c r="D6" s="48" t="s">
        <v>101</v>
      </c>
      <c r="E6" s="18" t="s">
        <v>1567</v>
      </c>
      <c r="F6" s="20" t="s">
        <v>11</v>
      </c>
      <c r="G6" s="577">
        <v>80</v>
      </c>
      <c r="H6" s="117"/>
      <c r="J6" s="415" t="s">
        <v>1014</v>
      </c>
      <c r="K6" s="415" t="s">
        <v>1012</v>
      </c>
      <c r="L6" s="416">
        <v>730</v>
      </c>
      <c r="M6" s="417">
        <f t="shared" si="0"/>
        <v>1095</v>
      </c>
    </row>
    <row r="7" spans="1:13" ht="15" thickBot="1" x14ac:dyDescent="0.35">
      <c r="A7" s="18">
        <v>46114</v>
      </c>
      <c r="B7" s="5" t="s">
        <v>1710</v>
      </c>
      <c r="C7" s="21" t="s">
        <v>101</v>
      </c>
      <c r="D7" s="41" t="s">
        <v>101</v>
      </c>
      <c r="E7" s="18" t="s">
        <v>1578</v>
      </c>
      <c r="F7" s="20" t="s">
        <v>36</v>
      </c>
      <c r="G7" s="578">
        <v>750</v>
      </c>
      <c r="H7" s="117"/>
      <c r="J7" s="415" t="s">
        <v>1015</v>
      </c>
      <c r="K7" s="415" t="s">
        <v>1012</v>
      </c>
      <c r="L7" s="416">
        <v>560</v>
      </c>
      <c r="M7" s="417">
        <f t="shared" si="0"/>
        <v>840</v>
      </c>
    </row>
    <row r="8" spans="1:13" ht="15" thickBot="1" x14ac:dyDescent="0.35">
      <c r="A8" s="18">
        <v>46114</v>
      </c>
      <c r="B8" s="5" t="s">
        <v>1710</v>
      </c>
      <c r="C8" s="19" t="s">
        <v>101</v>
      </c>
      <c r="D8" s="48" t="s">
        <v>101</v>
      </c>
      <c r="E8" s="18" t="s">
        <v>1581</v>
      </c>
      <c r="F8" s="5" t="s">
        <v>9</v>
      </c>
      <c r="G8" s="577">
        <v>560</v>
      </c>
      <c r="H8" s="117"/>
      <c r="J8" s="415" t="s">
        <v>1016</v>
      </c>
      <c r="K8" s="415" t="s">
        <v>1012</v>
      </c>
      <c r="L8" s="416">
        <v>560</v>
      </c>
      <c r="M8" s="417">
        <f t="shared" si="0"/>
        <v>840</v>
      </c>
    </row>
    <row r="9" spans="1:13" ht="15" thickBot="1" x14ac:dyDescent="0.35">
      <c r="A9" s="18">
        <v>46114</v>
      </c>
      <c r="B9" s="5" t="s">
        <v>1710</v>
      </c>
      <c r="C9" s="21" t="s">
        <v>101</v>
      </c>
      <c r="D9" s="20" t="s">
        <v>101</v>
      </c>
      <c r="E9" s="18" t="s">
        <v>1581</v>
      </c>
      <c r="F9" s="20" t="s">
        <v>30</v>
      </c>
      <c r="G9" s="578">
        <v>80</v>
      </c>
      <c r="H9" s="117"/>
      <c r="J9" s="415" t="s">
        <v>1017</v>
      </c>
      <c r="K9" s="415" t="s">
        <v>1012</v>
      </c>
      <c r="L9" s="416">
        <v>680</v>
      </c>
      <c r="M9" s="417">
        <f t="shared" si="0"/>
        <v>1020</v>
      </c>
    </row>
    <row r="10" spans="1:13" ht="15" thickBot="1" x14ac:dyDescent="0.35">
      <c r="A10" s="18">
        <v>46114</v>
      </c>
      <c r="B10" s="5" t="s">
        <v>1710</v>
      </c>
      <c r="C10" s="19" t="s">
        <v>101</v>
      </c>
      <c r="D10" s="48" t="s">
        <v>101</v>
      </c>
      <c r="E10" s="18" t="s">
        <v>1581</v>
      </c>
      <c r="F10" s="5" t="s">
        <v>6</v>
      </c>
      <c r="G10" s="577">
        <v>80</v>
      </c>
      <c r="H10" s="117"/>
      <c r="J10" s="418" t="s">
        <v>1018</v>
      </c>
      <c r="K10" s="415" t="s">
        <v>1012</v>
      </c>
      <c r="L10" s="416">
        <v>750</v>
      </c>
      <c r="M10" s="417">
        <f t="shared" si="0"/>
        <v>1125</v>
      </c>
    </row>
    <row r="11" spans="1:13" ht="15" thickBot="1" x14ac:dyDescent="0.35">
      <c r="A11" s="18">
        <v>46118</v>
      </c>
      <c r="B11" s="5" t="s">
        <v>1710</v>
      </c>
      <c r="C11" s="19" t="s">
        <v>101</v>
      </c>
      <c r="D11" s="41" t="s">
        <v>101</v>
      </c>
      <c r="E11" s="18" t="s">
        <v>1608</v>
      </c>
      <c r="F11" s="20" t="s">
        <v>18</v>
      </c>
      <c r="G11" s="577">
        <v>680</v>
      </c>
      <c r="H11" s="117"/>
      <c r="J11" s="418" t="s">
        <v>1019</v>
      </c>
      <c r="K11" s="418" t="s">
        <v>1012</v>
      </c>
      <c r="L11" s="416">
        <v>1680</v>
      </c>
      <c r="M11" s="417">
        <f t="shared" si="0"/>
        <v>2520</v>
      </c>
    </row>
    <row r="12" spans="1:13" ht="15" thickBot="1" x14ac:dyDescent="0.35">
      <c r="A12" s="18">
        <v>46118</v>
      </c>
      <c r="B12" s="5" t="s">
        <v>1710</v>
      </c>
      <c r="C12" s="19" t="s">
        <v>101</v>
      </c>
      <c r="D12" s="41" t="s">
        <v>101</v>
      </c>
      <c r="E12" s="18" t="s">
        <v>1608</v>
      </c>
      <c r="F12" s="20" t="s">
        <v>220</v>
      </c>
      <c r="G12" s="577">
        <v>80</v>
      </c>
      <c r="H12" s="117"/>
      <c r="J12" s="418" t="s">
        <v>1020</v>
      </c>
      <c r="K12" s="418" t="s">
        <v>1012</v>
      </c>
      <c r="L12" s="416">
        <v>750</v>
      </c>
      <c r="M12" s="417">
        <f t="shared" si="0"/>
        <v>1125</v>
      </c>
    </row>
    <row r="13" spans="1:13" ht="15" thickBot="1" x14ac:dyDescent="0.35">
      <c r="A13" s="18">
        <v>46119</v>
      </c>
      <c r="B13" s="5" t="s">
        <v>1710</v>
      </c>
      <c r="C13" s="19" t="s">
        <v>101</v>
      </c>
      <c r="D13" s="48" t="s">
        <v>101</v>
      </c>
      <c r="E13" s="18" t="s">
        <v>1632</v>
      </c>
      <c r="F13" s="5" t="s">
        <v>80</v>
      </c>
      <c r="G13" s="577">
        <v>590</v>
      </c>
      <c r="H13" s="117"/>
      <c r="J13" s="418" t="s">
        <v>1021</v>
      </c>
      <c r="K13" s="418" t="s">
        <v>1012</v>
      </c>
      <c r="L13" s="416">
        <v>650</v>
      </c>
      <c r="M13" s="417">
        <f t="shared" si="0"/>
        <v>975</v>
      </c>
    </row>
    <row r="14" spans="1:13" x14ac:dyDescent="0.3">
      <c r="A14" s="18">
        <v>46119</v>
      </c>
      <c r="B14" s="5" t="s">
        <v>1710</v>
      </c>
      <c r="C14" s="19" t="s">
        <v>101</v>
      </c>
      <c r="D14" s="48" t="s">
        <v>101</v>
      </c>
      <c r="E14" s="18" t="s">
        <v>1632</v>
      </c>
      <c r="F14" s="5" t="s">
        <v>169</v>
      </c>
      <c r="G14" s="577">
        <v>80</v>
      </c>
      <c r="H14" s="117"/>
      <c r="J14" s="537" t="s">
        <v>1022</v>
      </c>
      <c r="K14" s="537" t="s">
        <v>1012</v>
      </c>
      <c r="L14" s="538">
        <v>590</v>
      </c>
      <c r="M14" s="539">
        <f t="shared" si="0"/>
        <v>885</v>
      </c>
    </row>
    <row r="15" spans="1:13" x14ac:dyDescent="0.3">
      <c r="A15" s="18">
        <v>46120</v>
      </c>
      <c r="B15" s="5" t="s">
        <v>1710</v>
      </c>
      <c r="C15" s="21" t="s">
        <v>101</v>
      </c>
      <c r="D15" s="20" t="s">
        <v>101</v>
      </c>
      <c r="E15" s="18" t="s">
        <v>1645</v>
      </c>
      <c r="F15" s="20" t="s">
        <v>18</v>
      </c>
      <c r="G15" s="578">
        <v>750</v>
      </c>
      <c r="H15" s="117"/>
    </row>
    <row r="16" spans="1:13" x14ac:dyDescent="0.3">
      <c r="A16" s="18">
        <v>46120</v>
      </c>
      <c r="B16" s="5" t="s">
        <v>1710</v>
      </c>
      <c r="C16" s="21" t="s">
        <v>101</v>
      </c>
      <c r="D16" s="41" t="s">
        <v>101</v>
      </c>
      <c r="E16" s="18" t="s">
        <v>1645</v>
      </c>
      <c r="F16" s="20" t="s">
        <v>11</v>
      </c>
      <c r="G16" s="578">
        <v>80</v>
      </c>
      <c r="H16" s="117"/>
    </row>
    <row r="17" spans="1:8" x14ac:dyDescent="0.3">
      <c r="A17" s="18">
        <v>46121</v>
      </c>
      <c r="B17" s="5" t="s">
        <v>1710</v>
      </c>
      <c r="C17" s="19" t="s">
        <v>101</v>
      </c>
      <c r="D17" s="48" t="s">
        <v>101</v>
      </c>
      <c r="E17" s="18" t="s">
        <v>1655</v>
      </c>
      <c r="F17" s="5" t="s">
        <v>6</v>
      </c>
      <c r="G17" s="577">
        <v>590</v>
      </c>
      <c r="H17" s="117"/>
    </row>
    <row r="18" spans="1:8" x14ac:dyDescent="0.3">
      <c r="A18" s="18">
        <v>46121</v>
      </c>
      <c r="B18" s="5" t="s">
        <v>1710</v>
      </c>
      <c r="C18" s="19" t="s">
        <v>101</v>
      </c>
      <c r="D18" s="48" t="s">
        <v>101</v>
      </c>
      <c r="E18" s="18" t="s">
        <v>1655</v>
      </c>
      <c r="F18" s="5" t="s">
        <v>9</v>
      </c>
      <c r="G18" s="577">
        <v>80</v>
      </c>
      <c r="H18" s="117"/>
    </row>
    <row r="19" spans="1:8" x14ac:dyDescent="0.3">
      <c r="A19" s="18">
        <v>46126</v>
      </c>
      <c r="B19" s="5" t="s">
        <v>1710</v>
      </c>
      <c r="C19" s="19" t="s">
        <v>101</v>
      </c>
      <c r="D19" s="48" t="s">
        <v>101</v>
      </c>
      <c r="E19" s="18" t="s">
        <v>1693</v>
      </c>
      <c r="F19" s="5" t="s">
        <v>6</v>
      </c>
      <c r="G19" s="577">
        <v>80</v>
      </c>
      <c r="H19" s="117"/>
    </row>
    <row r="20" spans="1:8" x14ac:dyDescent="0.3">
      <c r="A20" s="18">
        <v>46126</v>
      </c>
      <c r="B20" s="5" t="s">
        <v>1710</v>
      </c>
      <c r="C20" s="241" t="s">
        <v>101</v>
      </c>
      <c r="D20" s="54" t="s">
        <v>101</v>
      </c>
      <c r="E20" s="18" t="s">
        <v>1694</v>
      </c>
      <c r="F20" s="51" t="s">
        <v>12</v>
      </c>
      <c r="G20" s="579">
        <v>730</v>
      </c>
      <c r="H20" s="117"/>
    </row>
    <row r="21" spans="1:8" x14ac:dyDescent="0.3">
      <c r="A21" s="18">
        <v>46126</v>
      </c>
      <c r="B21" s="5" t="s">
        <v>1710</v>
      </c>
      <c r="C21" s="19" t="s">
        <v>101</v>
      </c>
      <c r="D21" s="48" t="s">
        <v>101</v>
      </c>
      <c r="E21" s="18" t="s">
        <v>1694</v>
      </c>
      <c r="F21" s="5" t="s">
        <v>76</v>
      </c>
      <c r="G21" s="577">
        <v>80</v>
      </c>
      <c r="H21" s="117"/>
    </row>
    <row r="22" spans="1:8" x14ac:dyDescent="0.3">
      <c r="A22" s="18">
        <v>46127</v>
      </c>
      <c r="B22" s="5" t="s">
        <v>1710</v>
      </c>
      <c r="C22" s="19" t="s">
        <v>101</v>
      </c>
      <c r="D22" s="5" t="s">
        <v>101</v>
      </c>
      <c r="E22" s="18" t="s">
        <v>1713</v>
      </c>
      <c r="F22" s="5" t="s">
        <v>18</v>
      </c>
      <c r="G22" s="577">
        <v>750</v>
      </c>
      <c r="H22" s="117"/>
    </row>
    <row r="23" spans="1:8" x14ac:dyDescent="0.3">
      <c r="A23" s="18">
        <v>46128</v>
      </c>
      <c r="B23" s="5" t="s">
        <v>1710</v>
      </c>
      <c r="C23" s="5" t="s">
        <v>101</v>
      </c>
      <c r="D23" s="5" t="s">
        <v>101</v>
      </c>
      <c r="E23" s="18" t="s">
        <v>1740</v>
      </c>
      <c r="F23" s="5" t="s">
        <v>175</v>
      </c>
      <c r="G23" s="577">
        <v>750</v>
      </c>
      <c r="H23" s="117"/>
    </row>
    <row r="24" spans="1:8" x14ac:dyDescent="0.3">
      <c r="A24" s="18">
        <v>46129</v>
      </c>
      <c r="B24" s="5" t="s">
        <v>1710</v>
      </c>
      <c r="C24" s="19" t="s">
        <v>101</v>
      </c>
      <c r="D24" s="48" t="s">
        <v>101</v>
      </c>
      <c r="E24" s="18" t="s">
        <v>1741</v>
      </c>
      <c r="F24" s="5" t="s">
        <v>6</v>
      </c>
      <c r="G24" s="577">
        <v>560</v>
      </c>
      <c r="H24" s="117"/>
    </row>
    <row r="25" spans="1:8" x14ac:dyDescent="0.3">
      <c r="A25" s="18">
        <v>46129</v>
      </c>
      <c r="B25" s="5" t="s">
        <v>1710</v>
      </c>
      <c r="C25" s="19" t="s">
        <v>101</v>
      </c>
      <c r="D25" s="48" t="s">
        <v>101</v>
      </c>
      <c r="E25" s="18" t="s">
        <v>1741</v>
      </c>
      <c r="F25" s="5" t="s">
        <v>9</v>
      </c>
      <c r="G25" s="577">
        <v>80</v>
      </c>
      <c r="H25" s="117"/>
    </row>
    <row r="26" spans="1:8" x14ac:dyDescent="0.3">
      <c r="A26" s="18">
        <v>46129</v>
      </c>
      <c r="B26" s="5" t="s">
        <v>1710</v>
      </c>
      <c r="C26" s="19" t="s">
        <v>101</v>
      </c>
      <c r="D26" s="48" t="s">
        <v>101</v>
      </c>
      <c r="E26" s="18" t="s">
        <v>1744</v>
      </c>
      <c r="F26" s="5" t="s">
        <v>18</v>
      </c>
      <c r="G26" s="577">
        <v>750</v>
      </c>
      <c r="H26" s="117"/>
    </row>
    <row r="27" spans="1:8" x14ac:dyDescent="0.3">
      <c r="A27" s="18">
        <v>46129</v>
      </c>
      <c r="B27" s="5" t="s">
        <v>1710</v>
      </c>
      <c r="C27" s="19" t="s">
        <v>101</v>
      </c>
      <c r="D27" s="48" t="s">
        <v>101</v>
      </c>
      <c r="E27" s="18" t="s">
        <v>1744</v>
      </c>
      <c r="F27" s="5" t="s">
        <v>11</v>
      </c>
      <c r="G27" s="577">
        <v>80</v>
      </c>
      <c r="H27" s="117"/>
    </row>
    <row r="28" spans="1:8" x14ac:dyDescent="0.3">
      <c r="A28" s="18">
        <v>46132</v>
      </c>
      <c r="B28" s="5" t="s">
        <v>1710</v>
      </c>
      <c r="C28" s="19" t="s">
        <v>101</v>
      </c>
      <c r="D28" s="48" t="s">
        <v>101</v>
      </c>
      <c r="E28" s="18" t="s">
        <v>1768</v>
      </c>
      <c r="F28" s="5" t="s">
        <v>80</v>
      </c>
      <c r="G28" s="577">
        <v>590</v>
      </c>
      <c r="H28" s="117"/>
    </row>
    <row r="29" spans="1:8" x14ac:dyDescent="0.3">
      <c r="A29" s="18">
        <v>46132</v>
      </c>
      <c r="B29" s="5" t="s">
        <v>1710</v>
      </c>
      <c r="C29" s="19" t="s">
        <v>101</v>
      </c>
      <c r="D29" s="48" t="s">
        <v>101</v>
      </c>
      <c r="E29" s="18" t="s">
        <v>1768</v>
      </c>
      <c r="F29" s="5" t="s">
        <v>22</v>
      </c>
      <c r="G29" s="577">
        <v>80</v>
      </c>
      <c r="H29" s="117"/>
    </row>
    <row r="30" spans="1:8" x14ac:dyDescent="0.3">
      <c r="A30" s="18">
        <v>46132</v>
      </c>
      <c r="B30" s="5" t="s">
        <v>1710</v>
      </c>
      <c r="C30" s="241" t="s">
        <v>101</v>
      </c>
      <c r="D30" s="54" t="s">
        <v>101</v>
      </c>
      <c r="E30" s="18" t="s">
        <v>1768</v>
      </c>
      <c r="F30" s="51" t="s">
        <v>169</v>
      </c>
      <c r="G30" s="577">
        <v>80</v>
      </c>
      <c r="H30" s="117"/>
    </row>
    <row r="31" spans="1:8" x14ac:dyDescent="0.3">
      <c r="A31" s="18">
        <v>46133</v>
      </c>
      <c r="B31" s="5" t="s">
        <v>1710</v>
      </c>
      <c r="C31" s="19" t="s">
        <v>101</v>
      </c>
      <c r="D31" s="48" t="s">
        <v>101</v>
      </c>
      <c r="E31" s="18" t="s">
        <v>1774</v>
      </c>
      <c r="F31" s="5" t="s">
        <v>107</v>
      </c>
      <c r="G31" s="577">
        <v>730</v>
      </c>
      <c r="H31" s="117"/>
    </row>
    <row r="32" spans="1:8" x14ac:dyDescent="0.3">
      <c r="A32" s="18">
        <v>46133</v>
      </c>
      <c r="B32" s="5" t="s">
        <v>1710</v>
      </c>
      <c r="C32" s="19" t="s">
        <v>101</v>
      </c>
      <c r="D32" s="48" t="s">
        <v>101</v>
      </c>
      <c r="E32" s="18" t="s">
        <v>1774</v>
      </c>
      <c r="F32" s="5" t="s">
        <v>80</v>
      </c>
      <c r="G32" s="577">
        <v>80</v>
      </c>
      <c r="H32" s="117"/>
    </row>
    <row r="33" spans="1:8" x14ac:dyDescent="0.3">
      <c r="A33" s="18">
        <v>46133</v>
      </c>
      <c r="B33" s="5" t="s">
        <v>1710</v>
      </c>
      <c r="C33" s="5" t="s">
        <v>101</v>
      </c>
      <c r="D33" s="48" t="s">
        <v>101</v>
      </c>
      <c r="E33" s="18" t="s">
        <v>1776</v>
      </c>
      <c r="F33" s="5" t="s">
        <v>238</v>
      </c>
      <c r="G33" s="577">
        <v>80</v>
      </c>
      <c r="H33" s="117"/>
    </row>
    <row r="34" spans="1:8" x14ac:dyDescent="0.3">
      <c r="A34" s="18">
        <v>46133</v>
      </c>
      <c r="B34" s="5" t="s">
        <v>1710</v>
      </c>
      <c r="C34" s="5" t="s">
        <v>101</v>
      </c>
      <c r="D34" s="48" t="s">
        <v>101</v>
      </c>
      <c r="E34" s="18" t="s">
        <v>1776</v>
      </c>
      <c r="F34" s="5" t="s">
        <v>18</v>
      </c>
      <c r="G34" s="577">
        <v>750</v>
      </c>
      <c r="H34" s="117"/>
    </row>
    <row r="35" spans="1:8" x14ac:dyDescent="0.3">
      <c r="A35" s="18">
        <v>46135</v>
      </c>
      <c r="B35" s="5" t="s">
        <v>1710</v>
      </c>
      <c r="C35" s="19" t="s">
        <v>101</v>
      </c>
      <c r="D35" s="48" t="s">
        <v>101</v>
      </c>
      <c r="E35" s="18" t="s">
        <v>1871</v>
      </c>
      <c r="F35" s="5" t="s">
        <v>80</v>
      </c>
      <c r="G35" s="577">
        <v>590</v>
      </c>
      <c r="H35" s="117"/>
    </row>
    <row r="36" spans="1:8" x14ac:dyDescent="0.3">
      <c r="A36" s="18">
        <v>46139</v>
      </c>
      <c r="B36" s="5" t="s">
        <v>1710</v>
      </c>
      <c r="C36" s="21" t="s">
        <v>101</v>
      </c>
      <c r="D36" s="20" t="s">
        <v>101</v>
      </c>
      <c r="E36" s="18" t="s">
        <v>1899</v>
      </c>
      <c r="F36" s="20" t="s">
        <v>11</v>
      </c>
      <c r="G36" s="577">
        <v>80</v>
      </c>
      <c r="H36" s="117"/>
    </row>
    <row r="37" spans="1:8" x14ac:dyDescent="0.3">
      <c r="A37" s="18">
        <v>46139</v>
      </c>
      <c r="B37" s="5" t="s">
        <v>1710</v>
      </c>
      <c r="C37" s="19" t="s">
        <v>101</v>
      </c>
      <c r="D37" s="41" t="s">
        <v>101</v>
      </c>
      <c r="E37" s="18" t="s">
        <v>1899</v>
      </c>
      <c r="F37" s="20" t="s">
        <v>18</v>
      </c>
      <c r="G37" s="577">
        <v>750</v>
      </c>
      <c r="H37" s="117"/>
    </row>
    <row r="38" spans="1:8" x14ac:dyDescent="0.3">
      <c r="A38" s="18">
        <v>46140</v>
      </c>
      <c r="B38" s="5" t="s">
        <v>1710</v>
      </c>
      <c r="C38" s="19" t="s">
        <v>101</v>
      </c>
      <c r="D38" s="48" t="s">
        <v>101</v>
      </c>
      <c r="E38" s="18" t="s">
        <v>1911</v>
      </c>
      <c r="F38" s="5" t="s">
        <v>80</v>
      </c>
      <c r="G38" s="577">
        <v>590</v>
      </c>
      <c r="H38" s="117"/>
    </row>
    <row r="39" spans="1:8" x14ac:dyDescent="0.3">
      <c r="A39" s="18">
        <v>46140</v>
      </c>
      <c r="B39" s="5" t="s">
        <v>1710</v>
      </c>
      <c r="C39" s="241" t="s">
        <v>101</v>
      </c>
      <c r="D39" s="54" t="s">
        <v>101</v>
      </c>
      <c r="E39" s="18" t="s">
        <v>1916</v>
      </c>
      <c r="F39" s="51" t="s">
        <v>107</v>
      </c>
      <c r="G39" s="580">
        <v>80</v>
      </c>
      <c r="H39" s="117"/>
    </row>
    <row r="40" spans="1:8" x14ac:dyDescent="0.3">
      <c r="A40" s="18">
        <v>46141</v>
      </c>
      <c r="B40" s="5" t="s">
        <v>1710</v>
      </c>
      <c r="C40" s="110" t="s">
        <v>101</v>
      </c>
      <c r="D40" s="52" t="s">
        <v>101</v>
      </c>
      <c r="E40" s="18" t="s">
        <v>1923</v>
      </c>
      <c r="F40" s="16" t="s">
        <v>36</v>
      </c>
      <c r="G40" s="580">
        <v>750</v>
      </c>
      <c r="H40" s="117"/>
    </row>
    <row r="41" spans="1:8" x14ac:dyDescent="0.3">
      <c r="A41" s="18">
        <v>46141</v>
      </c>
      <c r="B41" s="5" t="s">
        <v>1710</v>
      </c>
      <c r="C41" s="17" t="s">
        <v>101</v>
      </c>
      <c r="D41" s="52" t="s">
        <v>101</v>
      </c>
      <c r="E41" s="18" t="s">
        <v>1927</v>
      </c>
      <c r="F41" s="16" t="s">
        <v>12</v>
      </c>
      <c r="G41" s="578">
        <v>730</v>
      </c>
      <c r="H41" s="117"/>
    </row>
    <row r="42" spans="1:8" x14ac:dyDescent="0.3">
      <c r="A42" s="18">
        <v>46141</v>
      </c>
      <c r="B42" s="5" t="s">
        <v>1710</v>
      </c>
      <c r="C42" s="17" t="s">
        <v>101</v>
      </c>
      <c r="D42" s="52" t="s">
        <v>101</v>
      </c>
      <c r="E42" s="18" t="s">
        <v>1927</v>
      </c>
      <c r="F42" s="16" t="s">
        <v>51</v>
      </c>
      <c r="G42" s="578">
        <v>80</v>
      </c>
      <c r="H42" s="117"/>
    </row>
    <row r="43" spans="1:8" x14ac:dyDescent="0.3">
      <c r="A43" s="18">
        <v>46142</v>
      </c>
      <c r="B43" s="5" t="s">
        <v>1710</v>
      </c>
      <c r="C43" s="21" t="s">
        <v>101</v>
      </c>
      <c r="D43" s="41" t="s">
        <v>101</v>
      </c>
      <c r="E43" s="18" t="s">
        <v>1931</v>
      </c>
      <c r="F43" s="20" t="s">
        <v>36</v>
      </c>
      <c r="G43" s="578">
        <v>730</v>
      </c>
      <c r="H43" s="117"/>
    </row>
    <row r="44" spans="1:8" x14ac:dyDescent="0.3">
      <c r="A44" s="18">
        <v>46142</v>
      </c>
      <c r="B44" s="5" t="s">
        <v>1710</v>
      </c>
      <c r="C44" s="21" t="s">
        <v>101</v>
      </c>
      <c r="D44" s="41" t="s">
        <v>101</v>
      </c>
      <c r="E44" s="18" t="s">
        <v>1931</v>
      </c>
      <c r="F44" s="20" t="s">
        <v>33</v>
      </c>
      <c r="G44" s="578">
        <v>80</v>
      </c>
      <c r="H44" s="117"/>
    </row>
    <row r="45" spans="1:8" x14ac:dyDescent="0.3">
      <c r="A45" s="18">
        <v>46142</v>
      </c>
      <c r="B45" s="5" t="s">
        <v>1710</v>
      </c>
      <c r="C45" s="21" t="s">
        <v>101</v>
      </c>
      <c r="D45" s="41" t="s">
        <v>101</v>
      </c>
      <c r="E45" s="18" t="s">
        <v>1936</v>
      </c>
      <c r="F45" s="20" t="s">
        <v>9</v>
      </c>
      <c r="G45" s="581">
        <v>590</v>
      </c>
      <c r="H45" s="117"/>
    </row>
    <row r="46" spans="1:8" x14ac:dyDescent="0.3">
      <c r="A46" s="18">
        <v>46142</v>
      </c>
      <c r="B46" s="5" t="s">
        <v>1710</v>
      </c>
      <c r="C46" s="21" t="s">
        <v>101</v>
      </c>
      <c r="D46" s="41" t="s">
        <v>101</v>
      </c>
      <c r="E46" s="18" t="s">
        <v>1936</v>
      </c>
      <c r="F46" s="20" t="s">
        <v>6</v>
      </c>
      <c r="G46" s="581">
        <v>80</v>
      </c>
      <c r="H46" s="117"/>
    </row>
  </sheetData>
  <conditionalFormatting sqref="E1">
    <cfRule type="duplicateValues" dxfId="29" priority="3"/>
  </conditionalFormatting>
  <conditionalFormatting sqref="E2:E27">
    <cfRule type="duplicateValues" dxfId="28" priority="1107"/>
  </conditionalFormatting>
  <conditionalFormatting sqref="E28:E46">
    <cfRule type="duplicateValues" dxfId="27" priority="1108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8535-4FFD-4BC9-A303-A0497C64356A}">
  <dimension ref="A3:G64"/>
  <sheetViews>
    <sheetView workbookViewId="0">
      <selection activeCell="B17" sqref="B17"/>
    </sheetView>
  </sheetViews>
  <sheetFormatPr baseColWidth="10" defaultRowHeight="14.4" x14ac:dyDescent="0.3"/>
  <cols>
    <col min="1" max="1" width="34.88671875" bestFit="1" customWidth="1"/>
    <col min="2" max="2" width="42.6640625" bestFit="1" customWidth="1"/>
    <col min="3" max="3" width="27.88671875" bestFit="1" customWidth="1"/>
    <col min="4" max="4" width="16.88671875" bestFit="1" customWidth="1"/>
    <col min="6" max="6" width="13.109375" customWidth="1"/>
    <col min="10" max="10" width="20.33203125" bestFit="1" customWidth="1"/>
  </cols>
  <sheetData>
    <row r="3" spans="1:7" ht="43.2" x14ac:dyDescent="0.3">
      <c r="A3" s="399" t="s">
        <v>121</v>
      </c>
      <c r="B3" s="400" t="s">
        <v>1001</v>
      </c>
      <c r="C3" s="400" t="s">
        <v>1005</v>
      </c>
      <c r="D3" s="400" t="s">
        <v>999</v>
      </c>
      <c r="E3" s="400" t="s">
        <v>1002</v>
      </c>
      <c r="F3" s="400" t="s">
        <v>1003</v>
      </c>
    </row>
    <row r="4" spans="1:7" ht="15.6" x14ac:dyDescent="0.3">
      <c r="A4" s="399">
        <v>46023</v>
      </c>
      <c r="B4" s="401"/>
      <c r="C4" s="402"/>
      <c r="D4" s="403"/>
      <c r="E4" s="404"/>
      <c r="F4" s="403"/>
      <c r="G4" s="405"/>
    </row>
    <row r="5" spans="1:7" x14ac:dyDescent="0.3">
      <c r="A5" s="399">
        <v>46054</v>
      </c>
      <c r="B5" s="401"/>
      <c r="C5" s="402"/>
      <c r="D5" s="403"/>
      <c r="E5" s="404"/>
      <c r="F5" s="403"/>
    </row>
    <row r="6" spans="1:7" x14ac:dyDescent="0.3">
      <c r="A6" s="399">
        <v>46082</v>
      </c>
      <c r="B6" s="401"/>
      <c r="C6" s="402"/>
      <c r="D6" s="403"/>
      <c r="E6" s="404"/>
      <c r="F6" s="403"/>
    </row>
    <row r="7" spans="1:7" x14ac:dyDescent="0.3">
      <c r="A7" s="399">
        <v>46113</v>
      </c>
      <c r="B7" s="401"/>
      <c r="C7" s="402"/>
      <c r="D7" s="403"/>
      <c r="E7" s="404"/>
      <c r="F7" s="403"/>
    </row>
    <row r="8" spans="1:7" x14ac:dyDescent="0.3">
      <c r="A8" s="399">
        <v>46143</v>
      </c>
      <c r="B8" s="401"/>
      <c r="C8" s="402"/>
      <c r="D8" s="403"/>
      <c r="E8" s="404"/>
      <c r="F8" s="403"/>
    </row>
    <row r="9" spans="1:7" x14ac:dyDescent="0.3">
      <c r="A9" s="399">
        <v>46174</v>
      </c>
      <c r="B9" s="401"/>
      <c r="C9" s="402"/>
      <c r="D9" s="403"/>
      <c r="E9" s="404"/>
      <c r="F9" s="403"/>
    </row>
    <row r="10" spans="1:7" x14ac:dyDescent="0.3">
      <c r="A10" s="399">
        <v>46204</v>
      </c>
      <c r="B10" s="401"/>
      <c r="C10" s="402"/>
      <c r="D10" s="403"/>
      <c r="E10" s="404"/>
      <c r="F10" s="403"/>
    </row>
    <row r="11" spans="1:7" x14ac:dyDescent="0.3">
      <c r="A11" s="399">
        <v>46235</v>
      </c>
      <c r="B11" s="401"/>
      <c r="C11" s="402"/>
      <c r="D11" s="403"/>
      <c r="E11" s="404"/>
      <c r="F11" s="403"/>
    </row>
    <row r="12" spans="1:7" x14ac:dyDescent="0.3">
      <c r="A12" s="399">
        <v>46266</v>
      </c>
      <c r="B12" s="401"/>
      <c r="C12" s="402"/>
      <c r="D12" s="403"/>
      <c r="E12" s="404"/>
      <c r="F12" s="403"/>
    </row>
    <row r="13" spans="1:7" x14ac:dyDescent="0.3">
      <c r="A13" s="399">
        <v>46296</v>
      </c>
      <c r="B13" s="401"/>
      <c r="C13" s="402"/>
      <c r="D13" s="403"/>
      <c r="E13" s="404"/>
      <c r="F13" s="403"/>
    </row>
    <row r="14" spans="1:7" x14ac:dyDescent="0.3">
      <c r="A14" s="399">
        <v>46327</v>
      </c>
      <c r="B14" s="401"/>
      <c r="C14" s="402"/>
      <c r="D14" s="403"/>
      <c r="E14" s="404"/>
      <c r="F14" s="404"/>
    </row>
    <row r="15" spans="1:7" x14ac:dyDescent="0.3">
      <c r="A15" s="399">
        <v>46357</v>
      </c>
      <c r="B15" s="401"/>
      <c r="C15" s="402"/>
      <c r="D15" s="403"/>
      <c r="E15" s="404"/>
      <c r="F15" s="403"/>
    </row>
    <row r="16" spans="1:7" x14ac:dyDescent="0.3">
      <c r="A16" s="112" t="s">
        <v>1000</v>
      </c>
      <c r="B16" s="401">
        <f>SUM(B4:B15)</f>
        <v>0</v>
      </c>
      <c r="C16" s="402">
        <f>SUM(C4:C15)</f>
        <v>0</v>
      </c>
      <c r="D16" s="403">
        <f>SUM(D4:D15)</f>
        <v>0</v>
      </c>
      <c r="E16" s="403">
        <f>SUM(E4:E15)</f>
        <v>0</v>
      </c>
      <c r="F16" s="403">
        <f>SUM(F4:F15)</f>
        <v>0</v>
      </c>
    </row>
    <row r="21" spans="1:4" x14ac:dyDescent="0.3">
      <c r="C21" s="406"/>
      <c r="D21" s="407"/>
    </row>
    <row r="22" spans="1:4" x14ac:dyDescent="0.3">
      <c r="D22" s="407"/>
    </row>
    <row r="23" spans="1:4" x14ac:dyDescent="0.3">
      <c r="A23" s="408" t="s">
        <v>121</v>
      </c>
      <c r="B23" s="408" t="s">
        <v>132</v>
      </c>
      <c r="C23" s="408" t="s">
        <v>133</v>
      </c>
      <c r="D23" s="408" t="s">
        <v>1004</v>
      </c>
    </row>
    <row r="24" spans="1:4" x14ac:dyDescent="0.3">
      <c r="A24" s="409">
        <v>46023</v>
      </c>
      <c r="B24" s="410"/>
      <c r="C24" s="410"/>
      <c r="D24" s="410"/>
    </row>
    <row r="25" spans="1:4" x14ac:dyDescent="0.3">
      <c r="A25" s="409">
        <v>46054</v>
      </c>
      <c r="B25" s="410"/>
      <c r="C25" s="410"/>
      <c r="D25" s="410"/>
    </row>
    <row r="26" spans="1:4" x14ac:dyDescent="0.3">
      <c r="A26" s="409">
        <v>46082</v>
      </c>
      <c r="B26" s="410"/>
      <c r="C26" s="410"/>
      <c r="D26" s="410"/>
    </row>
    <row r="27" spans="1:4" x14ac:dyDescent="0.3">
      <c r="A27" s="409">
        <v>46113</v>
      </c>
      <c r="B27" s="410"/>
      <c r="C27" s="410"/>
      <c r="D27" s="410"/>
    </row>
    <row r="28" spans="1:4" x14ac:dyDescent="0.3">
      <c r="A28" s="409">
        <v>46143</v>
      </c>
      <c r="B28" s="410"/>
      <c r="C28" s="410"/>
      <c r="D28" s="410"/>
    </row>
    <row r="29" spans="1:4" x14ac:dyDescent="0.3">
      <c r="A29" s="409">
        <v>46174</v>
      </c>
      <c r="B29" s="410"/>
      <c r="C29" s="410"/>
      <c r="D29" s="410"/>
    </row>
    <row r="30" spans="1:4" x14ac:dyDescent="0.3">
      <c r="A30" s="409">
        <v>46204</v>
      </c>
      <c r="B30" s="410"/>
      <c r="C30" s="410"/>
      <c r="D30" s="410"/>
    </row>
    <row r="31" spans="1:4" x14ac:dyDescent="0.3">
      <c r="A31" s="409">
        <v>46235</v>
      </c>
      <c r="B31" s="410"/>
      <c r="C31" s="410"/>
      <c r="D31" s="410"/>
    </row>
    <row r="32" spans="1:4" x14ac:dyDescent="0.3">
      <c r="A32" s="409">
        <v>46266</v>
      </c>
      <c r="B32" s="410"/>
      <c r="C32" s="410"/>
      <c r="D32" s="410"/>
    </row>
    <row r="33" spans="1:4" x14ac:dyDescent="0.3">
      <c r="A33" s="409">
        <v>46296</v>
      </c>
      <c r="B33" s="410"/>
      <c r="C33" s="410"/>
      <c r="D33" s="410"/>
    </row>
    <row r="34" spans="1:4" x14ac:dyDescent="0.3">
      <c r="A34" s="409">
        <v>46327</v>
      </c>
      <c r="B34" s="235"/>
      <c r="C34" s="235"/>
      <c r="D34" s="235"/>
    </row>
    <row r="35" spans="1:4" x14ac:dyDescent="0.3">
      <c r="A35" s="409">
        <v>46357</v>
      </c>
      <c r="B35" s="235"/>
      <c r="C35" s="235"/>
      <c r="D35" s="235"/>
    </row>
    <row r="36" spans="1:4" x14ac:dyDescent="0.3">
      <c r="A36" s="235" t="s">
        <v>256</v>
      </c>
      <c r="B36" s="410"/>
      <c r="C36" s="410"/>
      <c r="D36" s="410"/>
    </row>
    <row r="39" spans="1:4" x14ac:dyDescent="0.3">
      <c r="A39" s="408" t="s">
        <v>121</v>
      </c>
      <c r="B39" s="408" t="s">
        <v>1006</v>
      </c>
    </row>
    <row r="40" spans="1:4" x14ac:dyDescent="0.3">
      <c r="A40" s="409">
        <v>46023</v>
      </c>
      <c r="B40" s="411"/>
      <c r="C40" s="406"/>
      <c r="D40" s="406"/>
    </row>
    <row r="41" spans="1:4" x14ac:dyDescent="0.3">
      <c r="A41" s="409">
        <v>46054</v>
      </c>
      <c r="B41" s="411"/>
      <c r="C41" s="406"/>
      <c r="D41" s="406"/>
    </row>
    <row r="42" spans="1:4" x14ac:dyDescent="0.3">
      <c r="A42" s="409">
        <v>46082</v>
      </c>
      <c r="B42" s="411"/>
      <c r="C42" s="406"/>
      <c r="D42" s="406"/>
    </row>
    <row r="43" spans="1:4" x14ac:dyDescent="0.3">
      <c r="A43" s="409">
        <v>46113</v>
      </c>
      <c r="B43" s="411"/>
      <c r="C43" s="406"/>
      <c r="D43" s="406"/>
    </row>
    <row r="44" spans="1:4" x14ac:dyDescent="0.3">
      <c r="A44" s="409">
        <v>46143</v>
      </c>
      <c r="B44" s="411"/>
      <c r="C44" s="406"/>
      <c r="D44" s="406"/>
    </row>
    <row r="45" spans="1:4" x14ac:dyDescent="0.3">
      <c r="A45" s="409">
        <v>46174</v>
      </c>
      <c r="B45" s="411"/>
      <c r="C45" s="406"/>
      <c r="D45" s="406"/>
    </row>
    <row r="46" spans="1:4" x14ac:dyDescent="0.3">
      <c r="A46" s="409">
        <v>46204</v>
      </c>
      <c r="B46" s="411"/>
      <c r="C46" s="406"/>
      <c r="D46" s="406"/>
    </row>
    <row r="47" spans="1:4" x14ac:dyDescent="0.3">
      <c r="A47" s="409">
        <v>46235</v>
      </c>
      <c r="B47" s="411"/>
      <c r="C47" s="406"/>
      <c r="D47" s="406"/>
    </row>
    <row r="48" spans="1:4" x14ac:dyDescent="0.3">
      <c r="A48" s="409">
        <v>46266</v>
      </c>
      <c r="B48" s="411"/>
      <c r="C48" s="406"/>
      <c r="D48" s="406"/>
    </row>
    <row r="49" spans="1:4" x14ac:dyDescent="0.3">
      <c r="A49" s="409">
        <v>46296</v>
      </c>
      <c r="B49" s="411"/>
      <c r="C49" s="406"/>
      <c r="D49" s="406"/>
    </row>
    <row r="50" spans="1:4" x14ac:dyDescent="0.3">
      <c r="A50" s="409">
        <v>46327</v>
      </c>
      <c r="B50" s="411"/>
      <c r="C50" s="406"/>
      <c r="D50" s="406"/>
    </row>
    <row r="51" spans="1:4" x14ac:dyDescent="0.3">
      <c r="A51" s="409">
        <v>46357</v>
      </c>
      <c r="B51" s="411"/>
      <c r="C51" s="406"/>
      <c r="D51" s="406"/>
    </row>
    <row r="52" spans="1:4" x14ac:dyDescent="0.3">
      <c r="A52" s="235" t="s">
        <v>256</v>
      </c>
      <c r="B52" s="411">
        <f>SUM(B40:B51)</f>
        <v>0</v>
      </c>
      <c r="C52" s="406"/>
      <c r="D52" s="406"/>
    </row>
    <row r="64" spans="1:4" x14ac:dyDescent="0.3">
      <c r="A64" s="41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4DF25-01FE-4657-8134-703CA22A6083}">
  <dimension ref="A2:H146"/>
  <sheetViews>
    <sheetView topLeftCell="A123" workbookViewId="0">
      <selection activeCell="E142" sqref="E142"/>
    </sheetView>
  </sheetViews>
  <sheetFormatPr baseColWidth="10" defaultRowHeight="14.4" x14ac:dyDescent="0.3"/>
  <cols>
    <col min="1" max="1" width="19.88671875" customWidth="1"/>
    <col min="2" max="2" width="19.44140625" customWidth="1"/>
    <col min="4" max="4" width="12" bestFit="1" customWidth="1"/>
    <col min="6" max="6" width="17.33203125" customWidth="1"/>
  </cols>
  <sheetData>
    <row r="2" spans="1:7" ht="15" thickBot="1" x14ac:dyDescent="0.35"/>
    <row r="3" spans="1:7" x14ac:dyDescent="0.3">
      <c r="A3" s="636" t="s">
        <v>558</v>
      </c>
      <c r="B3" s="637"/>
      <c r="C3" s="637"/>
      <c r="D3" s="637"/>
      <c r="E3" s="637"/>
      <c r="F3" s="638"/>
      <c r="G3" s="320"/>
    </row>
    <row r="4" spans="1:7" ht="15" thickBot="1" x14ac:dyDescent="0.35">
      <c r="A4" s="639"/>
      <c r="B4" s="640"/>
      <c r="C4" s="640"/>
      <c r="D4" s="640"/>
      <c r="E4" s="640"/>
      <c r="F4" s="641"/>
      <c r="G4" s="320"/>
    </row>
    <row r="5" spans="1:7" ht="15" thickBot="1" x14ac:dyDescent="0.35">
      <c r="A5" s="321" t="s">
        <v>559</v>
      </c>
      <c r="B5" s="322" t="s">
        <v>560</v>
      </c>
      <c r="C5" s="322" t="s">
        <v>561</v>
      </c>
      <c r="D5" s="322" t="s">
        <v>562</v>
      </c>
      <c r="E5" s="322" t="s">
        <v>563</v>
      </c>
      <c r="F5" s="322" t="s">
        <v>564</v>
      </c>
      <c r="G5" s="320"/>
    </row>
    <row r="6" spans="1:7" ht="15" thickBot="1" x14ac:dyDescent="0.35">
      <c r="A6" s="323" t="s">
        <v>202</v>
      </c>
      <c r="B6" s="324">
        <v>1056783</v>
      </c>
      <c r="C6" s="325">
        <v>1063361</v>
      </c>
      <c r="D6" s="326">
        <v>6578</v>
      </c>
      <c r="E6" s="326">
        <v>1501.259</v>
      </c>
      <c r="F6" s="327">
        <v>0.23</v>
      </c>
      <c r="G6" s="320"/>
    </row>
    <row r="7" spans="1:7" ht="15" thickBot="1" x14ac:dyDescent="0.35">
      <c r="A7" s="323" t="s">
        <v>518</v>
      </c>
      <c r="B7" s="325">
        <v>602444</v>
      </c>
      <c r="C7" s="325">
        <v>613378</v>
      </c>
      <c r="D7" s="326">
        <v>10934</v>
      </c>
      <c r="E7" s="326">
        <v>4016.97</v>
      </c>
      <c r="F7" s="327">
        <v>0.37</v>
      </c>
      <c r="G7" s="320"/>
    </row>
    <row r="8" spans="1:7" ht="15" thickBot="1" x14ac:dyDescent="0.35">
      <c r="A8" s="323" t="s">
        <v>14</v>
      </c>
      <c r="B8" s="328">
        <v>675200</v>
      </c>
      <c r="C8" s="328">
        <v>680085</v>
      </c>
      <c r="D8" s="326">
        <v>4885</v>
      </c>
      <c r="E8" s="326">
        <v>1367.7</v>
      </c>
      <c r="F8" s="327">
        <v>0.28000000000000003</v>
      </c>
      <c r="G8" s="320"/>
    </row>
    <row r="9" spans="1:7" ht="15" thickBot="1" x14ac:dyDescent="0.35">
      <c r="A9" s="323" t="s">
        <v>26</v>
      </c>
      <c r="B9" s="326">
        <v>443532</v>
      </c>
      <c r="C9" s="326">
        <v>445800</v>
      </c>
      <c r="D9" s="326">
        <v>2268</v>
      </c>
      <c r="E9" s="326">
        <v>743.07299999999998</v>
      </c>
      <c r="F9" s="327">
        <v>0.33</v>
      </c>
      <c r="G9" s="320"/>
    </row>
    <row r="10" spans="1:7" ht="15" thickBot="1" x14ac:dyDescent="0.35">
      <c r="A10" s="323" t="s">
        <v>46</v>
      </c>
      <c r="B10" s="325">
        <v>351000</v>
      </c>
      <c r="C10" s="325">
        <v>357387</v>
      </c>
      <c r="D10" s="326">
        <v>6387</v>
      </c>
      <c r="E10" s="326">
        <v>665.89400000000001</v>
      </c>
      <c r="F10" s="327">
        <v>0.1</v>
      </c>
      <c r="G10" s="320"/>
    </row>
    <row r="11" spans="1:7" ht="15" thickBot="1" x14ac:dyDescent="0.35">
      <c r="A11" s="323" t="s">
        <v>23</v>
      </c>
      <c r="B11" s="326">
        <v>156000</v>
      </c>
      <c r="C11" s="326">
        <v>162000</v>
      </c>
      <c r="D11" s="326">
        <v>6000</v>
      </c>
      <c r="E11" s="326">
        <v>1225.691</v>
      </c>
      <c r="F11" s="327">
        <v>0.2</v>
      </c>
      <c r="G11" s="320"/>
    </row>
    <row r="12" spans="1:7" ht="15" thickBot="1" x14ac:dyDescent="0.35">
      <c r="A12" s="323" t="s">
        <v>56</v>
      </c>
      <c r="B12" s="326">
        <v>52000</v>
      </c>
      <c r="C12" s="326">
        <v>60070</v>
      </c>
      <c r="D12" s="326">
        <v>8070</v>
      </c>
      <c r="E12" s="326">
        <v>1811.587</v>
      </c>
      <c r="F12" s="327">
        <v>0.22</v>
      </c>
      <c r="G12" s="320"/>
    </row>
    <row r="13" spans="1:7" ht="15" thickBot="1" x14ac:dyDescent="0.35">
      <c r="A13" s="329"/>
      <c r="B13" s="330"/>
      <c r="C13" s="322" t="s">
        <v>521</v>
      </c>
      <c r="D13" s="322">
        <v>45122</v>
      </c>
      <c r="E13" s="322">
        <v>11332.174000000001</v>
      </c>
      <c r="F13" s="331">
        <v>0.25</v>
      </c>
      <c r="G13" s="320"/>
    </row>
    <row r="16" spans="1:7" x14ac:dyDescent="0.3">
      <c r="A16" s="642" t="s">
        <v>565</v>
      </c>
      <c r="B16" s="642"/>
      <c r="C16" s="642"/>
      <c r="D16" s="642"/>
      <c r="E16" s="642"/>
      <c r="F16" s="642"/>
    </row>
    <row r="17" spans="1:6" x14ac:dyDescent="0.3">
      <c r="A17" s="642"/>
      <c r="B17" s="642"/>
      <c r="C17" s="642"/>
      <c r="D17" s="642"/>
      <c r="E17" s="642"/>
      <c r="F17" s="642"/>
    </row>
    <row r="18" spans="1:6" x14ac:dyDescent="0.3">
      <c r="A18" s="333" t="s">
        <v>559</v>
      </c>
      <c r="B18" s="333" t="s">
        <v>560</v>
      </c>
      <c r="C18" s="333" t="s">
        <v>561</v>
      </c>
      <c r="D18" s="333" t="s">
        <v>562</v>
      </c>
      <c r="E18" s="333" t="s">
        <v>563</v>
      </c>
      <c r="F18" s="333" t="s">
        <v>564</v>
      </c>
    </row>
    <row r="19" spans="1:6" x14ac:dyDescent="0.3">
      <c r="A19" s="75" t="s">
        <v>202</v>
      </c>
      <c r="B19" s="334">
        <v>1063361</v>
      </c>
      <c r="C19" s="334">
        <v>1071092</v>
      </c>
      <c r="D19" s="75">
        <f>C19-B19</f>
        <v>7731</v>
      </c>
      <c r="E19" s="75">
        <v>2120.9070000000002</v>
      </c>
      <c r="F19" s="335"/>
    </row>
    <row r="20" spans="1:6" x14ac:dyDescent="0.3">
      <c r="A20" s="75" t="s">
        <v>518</v>
      </c>
      <c r="B20" s="334">
        <v>613378</v>
      </c>
      <c r="C20" s="334">
        <v>620840</v>
      </c>
      <c r="D20" s="75">
        <f t="shared" ref="D20:D25" si="0">C20-B20</f>
        <v>7462</v>
      </c>
      <c r="E20" s="75">
        <v>2876.5740000000001</v>
      </c>
      <c r="F20" s="335"/>
    </row>
    <row r="21" spans="1:6" x14ac:dyDescent="0.3">
      <c r="A21" s="75" t="s">
        <v>14</v>
      </c>
      <c r="B21" s="336">
        <v>680085</v>
      </c>
      <c r="C21" s="336">
        <v>688450</v>
      </c>
      <c r="D21" s="75">
        <f t="shared" si="0"/>
        <v>8365</v>
      </c>
      <c r="E21" s="75">
        <v>2028.21</v>
      </c>
      <c r="F21" s="335"/>
    </row>
    <row r="22" spans="1:6" x14ac:dyDescent="0.3">
      <c r="A22" s="75" t="s">
        <v>26</v>
      </c>
      <c r="B22" s="75">
        <v>445800</v>
      </c>
      <c r="C22" s="75">
        <v>449021</v>
      </c>
      <c r="D22" s="75">
        <f t="shared" si="0"/>
        <v>3221</v>
      </c>
      <c r="E22" s="75">
        <v>718.38799999999992</v>
      </c>
      <c r="F22" s="335"/>
    </row>
    <row r="23" spans="1:6" x14ac:dyDescent="0.3">
      <c r="A23" s="75" t="s">
        <v>46</v>
      </c>
      <c r="B23" s="334">
        <v>357387</v>
      </c>
      <c r="C23" s="334">
        <v>362000</v>
      </c>
      <c r="D23" s="75">
        <f t="shared" si="0"/>
        <v>4613</v>
      </c>
      <c r="E23" s="75">
        <v>547.20000000000005</v>
      </c>
      <c r="F23" s="335"/>
    </row>
    <row r="24" spans="1:6" x14ac:dyDescent="0.3">
      <c r="A24" s="75" t="s">
        <v>23</v>
      </c>
      <c r="B24" s="75">
        <v>162000</v>
      </c>
      <c r="C24" s="75">
        <v>169896</v>
      </c>
      <c r="D24" s="75">
        <f t="shared" si="0"/>
        <v>7896</v>
      </c>
      <c r="E24" s="75">
        <v>1572.7950000000001</v>
      </c>
      <c r="F24" s="335"/>
    </row>
    <row r="25" spans="1:6" x14ac:dyDescent="0.3">
      <c r="A25" s="75" t="s">
        <v>56</v>
      </c>
      <c r="B25" s="75">
        <v>60070</v>
      </c>
      <c r="C25" s="75">
        <v>66754</v>
      </c>
      <c r="D25" s="75">
        <f t="shared" si="0"/>
        <v>6684</v>
      </c>
      <c r="E25" s="75">
        <v>1513.6030000000001</v>
      </c>
      <c r="F25" s="335"/>
    </row>
    <row r="26" spans="1:6" x14ac:dyDescent="0.3">
      <c r="A26" s="337"/>
      <c r="B26" s="337"/>
      <c r="C26" s="333" t="s">
        <v>521</v>
      </c>
      <c r="D26" s="333">
        <f>SUM(D19:D25)</f>
        <v>45972</v>
      </c>
      <c r="E26" s="333">
        <f>SUM(E19:E25)</f>
        <v>11377.677</v>
      </c>
      <c r="F26" s="338"/>
    </row>
    <row r="27" spans="1:6" x14ac:dyDescent="0.3">
      <c r="A27" s="117"/>
      <c r="B27" s="117"/>
      <c r="C27" s="117"/>
      <c r="D27" s="117"/>
      <c r="E27" s="117"/>
      <c r="F27" s="117"/>
    </row>
    <row r="30" spans="1:6" ht="28.8" x14ac:dyDescent="0.3">
      <c r="A30" s="339" t="s">
        <v>568</v>
      </c>
      <c r="B30" s="339" t="s">
        <v>569</v>
      </c>
      <c r="C30" s="339" t="s">
        <v>570</v>
      </c>
      <c r="D30" s="339" t="s">
        <v>571</v>
      </c>
      <c r="E30" s="339" t="s">
        <v>572</v>
      </c>
      <c r="F30" s="339" t="s">
        <v>573</v>
      </c>
    </row>
    <row r="31" spans="1:6" x14ac:dyDescent="0.3">
      <c r="A31" s="340" t="s">
        <v>202</v>
      </c>
      <c r="B31" s="341">
        <v>1063361</v>
      </c>
      <c r="C31" s="341">
        <v>1071092</v>
      </c>
      <c r="D31" s="341">
        <v>7731</v>
      </c>
      <c r="E31" s="342">
        <v>2120.9070000000002</v>
      </c>
      <c r="F31" s="339">
        <v>27.43</v>
      </c>
    </row>
    <row r="32" spans="1:6" x14ac:dyDescent="0.3">
      <c r="A32" s="340" t="s">
        <v>518</v>
      </c>
      <c r="B32" s="341">
        <v>613378</v>
      </c>
      <c r="C32" s="341">
        <v>620840</v>
      </c>
      <c r="D32" s="341">
        <v>7462</v>
      </c>
      <c r="E32" s="342">
        <v>3652.393</v>
      </c>
      <c r="F32" s="339">
        <v>38.54</v>
      </c>
    </row>
    <row r="33" spans="1:6" x14ac:dyDescent="0.3">
      <c r="A33" s="340" t="s">
        <v>73</v>
      </c>
      <c r="B33" s="341">
        <v>680085</v>
      </c>
      <c r="C33" s="341">
        <v>688450</v>
      </c>
      <c r="D33" s="341">
        <v>8365</v>
      </c>
      <c r="E33" s="342">
        <v>2028.21</v>
      </c>
      <c r="F33" s="339">
        <v>24.23</v>
      </c>
    </row>
    <row r="34" spans="1:6" x14ac:dyDescent="0.3">
      <c r="A34" s="340" t="s">
        <v>53</v>
      </c>
      <c r="B34" s="341">
        <v>445800</v>
      </c>
      <c r="C34" s="341">
        <v>449021</v>
      </c>
      <c r="D34" s="341">
        <v>3221</v>
      </c>
      <c r="E34" s="340">
        <v>718.38800000000003</v>
      </c>
      <c r="F34" s="339">
        <v>22.31</v>
      </c>
    </row>
    <row r="35" spans="1:6" x14ac:dyDescent="0.3">
      <c r="A35" s="340" t="s">
        <v>60</v>
      </c>
      <c r="B35" s="341">
        <v>357387</v>
      </c>
      <c r="C35" s="341">
        <v>362000</v>
      </c>
      <c r="D35" s="341">
        <v>4613</v>
      </c>
      <c r="E35" s="340">
        <v>547.20000000000005</v>
      </c>
      <c r="F35" s="339">
        <v>11.86</v>
      </c>
    </row>
    <row r="36" spans="1:6" x14ac:dyDescent="0.3">
      <c r="A36" s="340" t="s">
        <v>104</v>
      </c>
      <c r="B36" s="341">
        <v>162000</v>
      </c>
      <c r="C36" s="341">
        <v>169896</v>
      </c>
      <c r="D36" s="341">
        <v>7896</v>
      </c>
      <c r="E36" s="342">
        <v>1572.7950000000001</v>
      </c>
      <c r="F36" s="339">
        <v>19.920000000000002</v>
      </c>
    </row>
    <row r="37" spans="1:6" x14ac:dyDescent="0.3">
      <c r="A37" s="340" t="s">
        <v>56</v>
      </c>
      <c r="B37" s="341">
        <v>60070</v>
      </c>
      <c r="C37" s="341">
        <v>66754</v>
      </c>
      <c r="D37" s="341">
        <v>6684</v>
      </c>
      <c r="E37" s="342">
        <v>1513.6030000000001</v>
      </c>
      <c r="F37" s="339">
        <v>22.64</v>
      </c>
    </row>
    <row r="38" spans="1:6" x14ac:dyDescent="0.3">
      <c r="A38" s="339" t="s">
        <v>521</v>
      </c>
      <c r="B38" s="340"/>
      <c r="C38" s="340"/>
      <c r="D38" s="339" t="s">
        <v>574</v>
      </c>
      <c r="E38" s="339" t="s">
        <v>575</v>
      </c>
      <c r="F38" s="339" t="s">
        <v>576</v>
      </c>
    </row>
    <row r="41" spans="1:6" x14ac:dyDescent="0.3">
      <c r="A41" s="642" t="s">
        <v>608</v>
      </c>
      <c r="B41" s="642"/>
      <c r="C41" s="642"/>
      <c r="D41" s="642"/>
      <c r="E41" s="642"/>
      <c r="F41" s="642"/>
    </row>
    <row r="42" spans="1:6" x14ac:dyDescent="0.3">
      <c r="A42" s="642"/>
      <c r="B42" s="642"/>
      <c r="C42" s="642"/>
      <c r="D42" s="642"/>
      <c r="E42" s="642"/>
      <c r="F42" s="642"/>
    </row>
    <row r="43" spans="1:6" x14ac:dyDescent="0.3">
      <c r="A43" s="333" t="s">
        <v>559</v>
      </c>
      <c r="B43" s="333" t="s">
        <v>560</v>
      </c>
      <c r="C43" s="333" t="s">
        <v>561</v>
      </c>
      <c r="D43" s="333" t="s">
        <v>562</v>
      </c>
      <c r="E43" s="333" t="s">
        <v>563</v>
      </c>
      <c r="F43" s="333" t="s">
        <v>564</v>
      </c>
    </row>
    <row r="44" spans="1:6" x14ac:dyDescent="0.3">
      <c r="A44" s="75" t="s">
        <v>202</v>
      </c>
      <c r="B44" s="334">
        <v>1071092</v>
      </c>
      <c r="C44" s="334">
        <v>1077000</v>
      </c>
      <c r="D44" s="75">
        <f>C44-B44</f>
        <v>5908</v>
      </c>
      <c r="E44" s="75">
        <v>1430.73</v>
      </c>
      <c r="F44" s="335"/>
    </row>
    <row r="45" spans="1:6" x14ac:dyDescent="0.3">
      <c r="A45" s="75" t="s">
        <v>518</v>
      </c>
      <c r="B45" s="334">
        <v>620840</v>
      </c>
      <c r="C45" s="334">
        <v>629363</v>
      </c>
      <c r="D45" s="75">
        <f t="shared" ref="D45:D50" si="1">C45-B45</f>
        <v>8523</v>
      </c>
      <c r="E45" s="75">
        <v>3578.84</v>
      </c>
      <c r="F45" s="335"/>
    </row>
    <row r="46" spans="1:6" x14ac:dyDescent="0.3">
      <c r="A46" s="75" t="s">
        <v>14</v>
      </c>
      <c r="B46" s="336">
        <v>688450</v>
      </c>
      <c r="C46" s="336">
        <v>695330</v>
      </c>
      <c r="D46" s="75">
        <f t="shared" si="1"/>
        <v>6880</v>
      </c>
      <c r="E46" s="75">
        <v>2133.5</v>
      </c>
      <c r="F46" s="335"/>
    </row>
    <row r="47" spans="1:6" x14ac:dyDescent="0.3">
      <c r="A47" s="75" t="s">
        <v>26</v>
      </c>
      <c r="B47" s="75">
        <v>449021</v>
      </c>
      <c r="C47" s="75">
        <v>455450</v>
      </c>
      <c r="D47" s="75">
        <f t="shared" si="1"/>
        <v>6429</v>
      </c>
      <c r="E47" s="75">
        <v>1546.6</v>
      </c>
      <c r="F47" s="335"/>
    </row>
    <row r="48" spans="1:6" x14ac:dyDescent="0.3">
      <c r="A48" s="75" t="s">
        <v>46</v>
      </c>
      <c r="B48" s="334">
        <v>362000</v>
      </c>
      <c r="C48" s="334">
        <v>366896</v>
      </c>
      <c r="D48" s="75">
        <f t="shared" si="1"/>
        <v>4896</v>
      </c>
      <c r="E48" s="75">
        <v>759.89</v>
      </c>
      <c r="F48" s="335"/>
    </row>
    <row r="49" spans="1:6" x14ac:dyDescent="0.3">
      <c r="A49" s="75" t="s">
        <v>23</v>
      </c>
      <c r="B49" s="75">
        <v>169896</v>
      </c>
      <c r="C49" s="75">
        <v>176000</v>
      </c>
      <c r="D49" s="75">
        <f t="shared" si="1"/>
        <v>6104</v>
      </c>
      <c r="E49" s="75">
        <v>1080.32</v>
      </c>
      <c r="F49" s="335"/>
    </row>
    <row r="50" spans="1:6" x14ac:dyDescent="0.3">
      <c r="A50" s="75" t="s">
        <v>56</v>
      </c>
      <c r="B50" s="75">
        <v>66754</v>
      </c>
      <c r="C50" s="75">
        <v>72214</v>
      </c>
      <c r="D50" s="75">
        <f t="shared" si="1"/>
        <v>5460</v>
      </c>
      <c r="E50" s="75">
        <v>1213.75</v>
      </c>
      <c r="F50" s="335"/>
    </row>
    <row r="51" spans="1:6" x14ac:dyDescent="0.3">
      <c r="A51" s="337"/>
      <c r="B51" s="337"/>
      <c r="C51" s="333" t="s">
        <v>521</v>
      </c>
      <c r="D51" s="333">
        <f>SUM(D44:D50)</f>
        <v>44200</v>
      </c>
      <c r="E51" s="333">
        <f>SUM(E44:E50)</f>
        <v>11743.63</v>
      </c>
      <c r="F51" s="338"/>
    </row>
    <row r="54" spans="1:6" ht="43.2" x14ac:dyDescent="0.3">
      <c r="A54" s="339" t="s">
        <v>568</v>
      </c>
      <c r="B54" s="339" t="s">
        <v>609</v>
      </c>
      <c r="C54" s="339" t="s">
        <v>610</v>
      </c>
      <c r="D54" s="339" t="s">
        <v>611</v>
      </c>
    </row>
    <row r="55" spans="1:6" x14ac:dyDescent="0.3">
      <c r="A55" s="339" t="s">
        <v>202</v>
      </c>
      <c r="B55" s="339">
        <v>5908</v>
      </c>
      <c r="C55" s="339">
        <v>1430.73</v>
      </c>
      <c r="D55" s="339">
        <v>24.21</v>
      </c>
    </row>
    <row r="56" spans="1:6" x14ac:dyDescent="0.3">
      <c r="A56" s="339" t="s">
        <v>518</v>
      </c>
      <c r="B56" s="339">
        <v>8523</v>
      </c>
      <c r="C56" s="339">
        <v>3578.84</v>
      </c>
      <c r="D56" s="339">
        <v>41.99</v>
      </c>
    </row>
    <row r="57" spans="1:6" x14ac:dyDescent="0.3">
      <c r="A57" s="339" t="s">
        <v>73</v>
      </c>
      <c r="B57" s="339">
        <v>6880</v>
      </c>
      <c r="C57" s="339">
        <v>2133.5</v>
      </c>
      <c r="D57" s="339">
        <v>31</v>
      </c>
    </row>
    <row r="58" spans="1:6" x14ac:dyDescent="0.3">
      <c r="A58" s="339" t="s">
        <v>53</v>
      </c>
      <c r="B58" s="339">
        <v>6429</v>
      </c>
      <c r="C58" s="339">
        <v>1546.6</v>
      </c>
      <c r="D58" s="339">
        <v>24.05</v>
      </c>
    </row>
    <row r="59" spans="1:6" x14ac:dyDescent="0.3">
      <c r="A59" s="339" t="s">
        <v>60</v>
      </c>
      <c r="B59" s="339">
        <v>4896</v>
      </c>
      <c r="C59" s="339">
        <v>759.89</v>
      </c>
      <c r="D59" s="339">
        <v>15.52</v>
      </c>
    </row>
    <row r="60" spans="1:6" x14ac:dyDescent="0.3">
      <c r="A60" s="339" t="s">
        <v>104</v>
      </c>
      <c r="B60" s="339">
        <v>5616</v>
      </c>
      <c r="C60" s="339">
        <v>1080.32</v>
      </c>
      <c r="D60" s="339">
        <v>19.239999999999998</v>
      </c>
    </row>
    <row r="61" spans="1:6" x14ac:dyDescent="0.3">
      <c r="A61" s="339" t="s">
        <v>56</v>
      </c>
      <c r="B61" s="339">
        <v>5460</v>
      </c>
      <c r="C61" s="339">
        <v>1213.75</v>
      </c>
      <c r="D61" s="339">
        <v>22.24</v>
      </c>
    </row>
    <row r="62" spans="1:6" x14ac:dyDescent="0.3">
      <c r="A62" s="364"/>
      <c r="B62" s="364"/>
      <c r="C62" s="48" t="s">
        <v>612</v>
      </c>
      <c r="D62" s="48">
        <v>25.46</v>
      </c>
    </row>
    <row r="65" spans="1:6" x14ac:dyDescent="0.3">
      <c r="A65" s="642" t="s">
        <v>608</v>
      </c>
      <c r="B65" s="642"/>
      <c r="C65" s="642"/>
      <c r="D65" s="642"/>
      <c r="E65" s="642"/>
      <c r="F65" s="642"/>
    </row>
    <row r="66" spans="1:6" x14ac:dyDescent="0.3">
      <c r="A66" s="642"/>
      <c r="B66" s="642"/>
      <c r="C66" s="642"/>
      <c r="D66" s="642"/>
      <c r="E66" s="642"/>
      <c r="F66" s="642"/>
    </row>
    <row r="67" spans="1:6" x14ac:dyDescent="0.3">
      <c r="A67" s="333" t="s">
        <v>559</v>
      </c>
      <c r="B67" s="333" t="s">
        <v>560</v>
      </c>
      <c r="C67" s="333" t="s">
        <v>561</v>
      </c>
      <c r="D67" s="333" t="s">
        <v>562</v>
      </c>
      <c r="E67" s="333" t="s">
        <v>563</v>
      </c>
      <c r="F67" s="333" t="s">
        <v>564</v>
      </c>
    </row>
    <row r="68" spans="1:6" x14ac:dyDescent="0.3">
      <c r="A68" s="75" t="s">
        <v>202</v>
      </c>
      <c r="B68" s="334">
        <v>1077000</v>
      </c>
      <c r="C68" s="334">
        <v>1082361</v>
      </c>
      <c r="D68" s="75">
        <f t="shared" ref="D68:D74" si="2">C68-B68</f>
        <v>5361</v>
      </c>
      <c r="E68" s="75">
        <v>1413.098</v>
      </c>
      <c r="F68" s="335"/>
    </row>
    <row r="69" spans="1:6" x14ac:dyDescent="0.3">
      <c r="A69" s="75" t="s">
        <v>518</v>
      </c>
      <c r="B69" s="334">
        <v>629363</v>
      </c>
      <c r="C69" s="334">
        <v>636892</v>
      </c>
      <c r="D69" s="75">
        <f t="shared" si="2"/>
        <v>7529</v>
      </c>
      <c r="E69" s="75">
        <v>2879.0929999999998</v>
      </c>
      <c r="F69" s="335"/>
    </row>
    <row r="70" spans="1:6" x14ac:dyDescent="0.3">
      <c r="A70" s="75" t="s">
        <v>14</v>
      </c>
      <c r="B70" s="336">
        <v>695330</v>
      </c>
      <c r="C70" s="336">
        <v>700000</v>
      </c>
      <c r="D70" s="75">
        <f t="shared" si="2"/>
        <v>4670</v>
      </c>
      <c r="E70" s="75">
        <v>1397.9849999999999</v>
      </c>
      <c r="F70" s="335"/>
    </row>
    <row r="71" spans="1:6" x14ac:dyDescent="0.3">
      <c r="A71" s="75" t="s">
        <v>26</v>
      </c>
      <c r="B71" s="75">
        <v>455450</v>
      </c>
      <c r="C71" s="75">
        <v>460000</v>
      </c>
      <c r="D71" s="75">
        <f t="shared" si="2"/>
        <v>4550</v>
      </c>
      <c r="E71" s="75">
        <v>1263.981</v>
      </c>
      <c r="F71" s="335"/>
    </row>
    <row r="72" spans="1:6" x14ac:dyDescent="0.3">
      <c r="A72" s="75" t="s">
        <v>46</v>
      </c>
      <c r="B72" s="334">
        <v>366896</v>
      </c>
      <c r="C72" s="334">
        <v>374000</v>
      </c>
      <c r="D72" s="75">
        <f t="shared" si="2"/>
        <v>7104</v>
      </c>
      <c r="E72" s="75">
        <v>995</v>
      </c>
      <c r="F72" s="335"/>
    </row>
    <row r="73" spans="1:6" x14ac:dyDescent="0.3">
      <c r="A73" s="75" t="s">
        <v>23</v>
      </c>
      <c r="B73" s="75">
        <v>176000</v>
      </c>
      <c r="C73" s="75">
        <v>179000</v>
      </c>
      <c r="D73" s="75">
        <f t="shared" si="2"/>
        <v>3000</v>
      </c>
      <c r="E73" s="75">
        <v>1070.528</v>
      </c>
      <c r="F73" s="335"/>
    </row>
    <row r="74" spans="1:6" x14ac:dyDescent="0.3">
      <c r="A74" s="75" t="s">
        <v>56</v>
      </c>
      <c r="B74" s="75">
        <v>72214</v>
      </c>
      <c r="C74" s="75">
        <v>77500</v>
      </c>
      <c r="D74" s="75">
        <f t="shared" si="2"/>
        <v>5286</v>
      </c>
      <c r="E74" s="75">
        <v>1397.481</v>
      </c>
      <c r="F74" s="335"/>
    </row>
    <row r="75" spans="1:6" x14ac:dyDescent="0.3">
      <c r="A75" s="337"/>
      <c r="B75" s="337"/>
      <c r="C75" s="333" t="s">
        <v>521</v>
      </c>
      <c r="D75" s="333">
        <f>SUM(D68:D74)</f>
        <v>37500</v>
      </c>
      <c r="E75" s="333">
        <f>SUM(E68:E74)</f>
        <v>10417.165999999999</v>
      </c>
      <c r="F75" s="338"/>
    </row>
    <row r="80" spans="1:6" ht="28.8" x14ac:dyDescent="0.3">
      <c r="A80" s="339" t="s">
        <v>568</v>
      </c>
      <c r="B80" s="339" t="s">
        <v>652</v>
      </c>
      <c r="C80" s="339" t="s">
        <v>570</v>
      </c>
      <c r="D80" s="339" t="s">
        <v>609</v>
      </c>
      <c r="E80" s="339" t="s">
        <v>653</v>
      </c>
      <c r="F80" s="339" t="s">
        <v>654</v>
      </c>
    </row>
    <row r="81" spans="1:8" x14ac:dyDescent="0.3">
      <c r="A81" s="376" t="s">
        <v>202</v>
      </c>
      <c r="B81" s="377">
        <v>1077000</v>
      </c>
      <c r="C81" s="377">
        <v>1082361</v>
      </c>
      <c r="D81" s="377">
        <v>5361</v>
      </c>
      <c r="E81" s="378">
        <v>1413.098</v>
      </c>
      <c r="F81" s="379">
        <v>0.2636</v>
      </c>
    </row>
    <row r="82" spans="1:8" x14ac:dyDescent="0.3">
      <c r="A82" s="376" t="s">
        <v>518</v>
      </c>
      <c r="B82" s="377">
        <v>629363</v>
      </c>
      <c r="C82" s="377">
        <v>636892</v>
      </c>
      <c r="D82" s="377">
        <v>7529</v>
      </c>
      <c r="E82" s="378">
        <v>2879.0929999999998</v>
      </c>
      <c r="F82" s="379">
        <v>0.38240000000000002</v>
      </c>
    </row>
    <row r="83" spans="1:8" x14ac:dyDescent="0.3">
      <c r="A83" s="376" t="s">
        <v>73</v>
      </c>
      <c r="B83" s="377">
        <v>695330</v>
      </c>
      <c r="C83" s="377">
        <v>700000</v>
      </c>
      <c r="D83" s="377">
        <v>4670</v>
      </c>
      <c r="E83" s="378">
        <v>1397.9849999999999</v>
      </c>
      <c r="F83" s="379">
        <v>0.2994</v>
      </c>
    </row>
    <row r="84" spans="1:8" x14ac:dyDescent="0.3">
      <c r="A84" s="376" t="s">
        <v>53</v>
      </c>
      <c r="B84" s="377">
        <v>455450</v>
      </c>
      <c r="C84" s="377">
        <v>460000</v>
      </c>
      <c r="D84" s="377">
        <v>4550</v>
      </c>
      <c r="E84" s="378">
        <v>1263.981</v>
      </c>
      <c r="F84" s="379">
        <v>0.27779999999999999</v>
      </c>
    </row>
    <row r="85" spans="1:8" x14ac:dyDescent="0.3">
      <c r="A85" s="376" t="s">
        <v>60</v>
      </c>
      <c r="B85" s="377">
        <v>366896</v>
      </c>
      <c r="C85" s="377">
        <v>374000</v>
      </c>
      <c r="D85" s="377">
        <v>7104</v>
      </c>
      <c r="E85" s="376">
        <v>995</v>
      </c>
      <c r="F85" s="379">
        <v>0.1401</v>
      </c>
    </row>
    <row r="86" spans="1:8" x14ac:dyDescent="0.3">
      <c r="A86" s="376" t="s">
        <v>104</v>
      </c>
      <c r="B86" s="377">
        <v>176000</v>
      </c>
      <c r="C86" s="377">
        <v>179000</v>
      </c>
      <c r="D86" s="377">
        <v>3000</v>
      </c>
      <c r="E86" s="378">
        <v>1070.528</v>
      </c>
      <c r="F86" s="379">
        <v>0.35680000000000001</v>
      </c>
    </row>
    <row r="87" spans="1:8" x14ac:dyDescent="0.3">
      <c r="A87" s="376" t="s">
        <v>56</v>
      </c>
      <c r="B87" s="377">
        <v>72214</v>
      </c>
      <c r="C87" s="377">
        <v>77500</v>
      </c>
      <c r="D87" s="377">
        <v>5286</v>
      </c>
      <c r="E87" s="378">
        <v>1397.481</v>
      </c>
      <c r="F87" s="379">
        <v>0.26440000000000002</v>
      </c>
    </row>
    <row r="88" spans="1:8" x14ac:dyDescent="0.3">
      <c r="A88" s="380" t="s">
        <v>521</v>
      </c>
      <c r="B88" s="376"/>
      <c r="C88" s="376"/>
      <c r="D88" s="381">
        <v>37500</v>
      </c>
      <c r="E88" s="382">
        <v>10417.165999999999</v>
      </c>
      <c r="F88" s="383">
        <v>0.27</v>
      </c>
      <c r="H88">
        <f>E88*1.985</f>
        <v>20678.074509999999</v>
      </c>
    </row>
    <row r="90" spans="1:8" ht="28.8" x14ac:dyDescent="0.3">
      <c r="A90" s="339" t="s">
        <v>568</v>
      </c>
      <c r="B90" s="339" t="s">
        <v>652</v>
      </c>
      <c r="C90" s="339" t="s">
        <v>570</v>
      </c>
      <c r="D90" s="339" t="s">
        <v>609</v>
      </c>
      <c r="E90" s="339" t="s">
        <v>653</v>
      </c>
      <c r="F90" s="339" t="s">
        <v>654</v>
      </c>
    </row>
    <row r="91" spans="1:8" x14ac:dyDescent="0.3">
      <c r="A91" s="376" t="s">
        <v>7</v>
      </c>
      <c r="B91" s="377"/>
      <c r="C91" s="377"/>
      <c r="D91" s="377"/>
      <c r="E91" s="378">
        <v>289.673</v>
      </c>
      <c r="F91" s="379"/>
    </row>
    <row r="92" spans="1:8" x14ac:dyDescent="0.3">
      <c r="A92" s="376" t="s">
        <v>202</v>
      </c>
      <c r="B92" s="377">
        <v>1082361</v>
      </c>
      <c r="C92" s="377">
        <v>1088144</v>
      </c>
      <c r="D92" s="377">
        <f>C92-B92</f>
        <v>5783</v>
      </c>
      <c r="E92" s="378">
        <v>1685.6419999999998</v>
      </c>
      <c r="F92" s="379"/>
    </row>
    <row r="93" spans="1:8" x14ac:dyDescent="0.3">
      <c r="A93" s="376" t="s">
        <v>518</v>
      </c>
      <c r="B93" s="377">
        <v>636892</v>
      </c>
      <c r="C93" s="377">
        <v>642141</v>
      </c>
      <c r="D93" s="377">
        <f t="shared" ref="D93:D98" si="3">C93-B93</f>
        <v>5249</v>
      </c>
      <c r="E93" s="378">
        <v>1959.194</v>
      </c>
      <c r="F93" s="379"/>
    </row>
    <row r="94" spans="1:8" x14ac:dyDescent="0.3">
      <c r="A94" s="376" t="s">
        <v>73</v>
      </c>
      <c r="B94" s="377">
        <v>700000</v>
      </c>
      <c r="C94" s="377">
        <v>705860</v>
      </c>
      <c r="D94" s="377">
        <f t="shared" si="3"/>
        <v>5860</v>
      </c>
      <c r="E94" s="378">
        <v>1808.5650000000001</v>
      </c>
      <c r="F94" s="379"/>
    </row>
    <row r="95" spans="1:8" x14ac:dyDescent="0.3">
      <c r="A95" s="376" t="s">
        <v>53</v>
      </c>
      <c r="B95" s="377">
        <v>460000</v>
      </c>
      <c r="C95" s="377">
        <v>463000</v>
      </c>
      <c r="D95" s="377">
        <f t="shared" si="3"/>
        <v>3000</v>
      </c>
      <c r="E95" s="378">
        <v>742.06500000000005</v>
      </c>
      <c r="F95" s="379"/>
    </row>
    <row r="96" spans="1:8" x14ac:dyDescent="0.3">
      <c r="A96" s="376" t="s">
        <v>60</v>
      </c>
      <c r="B96" s="377">
        <v>374000</v>
      </c>
      <c r="C96" s="377">
        <v>376234</v>
      </c>
      <c r="D96" s="377">
        <f t="shared" si="3"/>
        <v>2234</v>
      </c>
      <c r="E96" s="376">
        <v>728.31099999999992</v>
      </c>
      <c r="F96" s="379"/>
    </row>
    <row r="97" spans="1:6" x14ac:dyDescent="0.3">
      <c r="A97" s="376" t="s">
        <v>104</v>
      </c>
      <c r="B97" s="377">
        <v>179000</v>
      </c>
      <c r="C97" s="377">
        <v>185000</v>
      </c>
      <c r="D97" s="377">
        <f t="shared" si="3"/>
        <v>6000</v>
      </c>
      <c r="E97" s="378">
        <v>1088.1610000000001</v>
      </c>
      <c r="F97" s="379"/>
    </row>
    <row r="98" spans="1:6" x14ac:dyDescent="0.3">
      <c r="A98" s="376" t="s">
        <v>56</v>
      </c>
      <c r="B98" s="377">
        <v>77500</v>
      </c>
      <c r="C98" s="377">
        <v>80050</v>
      </c>
      <c r="D98" s="377">
        <f t="shared" si="3"/>
        <v>2550</v>
      </c>
      <c r="E98" s="378">
        <v>458.43799999999999</v>
      </c>
      <c r="F98" s="379"/>
    </row>
    <row r="99" spans="1:6" x14ac:dyDescent="0.3">
      <c r="A99" s="380" t="s">
        <v>521</v>
      </c>
      <c r="B99" s="376"/>
      <c r="C99" s="376"/>
      <c r="D99" s="381">
        <f>SUM(D92:D98)</f>
        <v>30676</v>
      </c>
      <c r="E99" s="382"/>
      <c r="F99" s="383"/>
    </row>
    <row r="100" spans="1:6" ht="15" thickBot="1" x14ac:dyDescent="0.35">
      <c r="A100" s="643" t="s">
        <v>1441</v>
      </c>
      <c r="B100" s="643"/>
      <c r="C100" s="643"/>
      <c r="D100" s="643"/>
      <c r="E100" s="643"/>
      <c r="F100" s="643"/>
    </row>
    <row r="101" spans="1:6" ht="29.4" thickBot="1" x14ac:dyDescent="0.35">
      <c r="A101" s="452" t="s">
        <v>568</v>
      </c>
      <c r="B101" s="453" t="s">
        <v>652</v>
      </c>
      <c r="C101" s="453" t="s">
        <v>570</v>
      </c>
      <c r="D101" s="453" t="s">
        <v>609</v>
      </c>
      <c r="E101" s="453" t="s">
        <v>653</v>
      </c>
      <c r="F101" s="453" t="s">
        <v>654</v>
      </c>
    </row>
    <row r="102" spans="1:6" ht="15" thickBot="1" x14ac:dyDescent="0.35">
      <c r="A102" s="454" t="s">
        <v>7</v>
      </c>
      <c r="B102" s="455"/>
      <c r="C102" s="455"/>
      <c r="D102" s="456">
        <v>2500</v>
      </c>
      <c r="E102" s="457">
        <v>579.35</v>
      </c>
      <c r="F102" s="458">
        <v>0.23169999999999999</v>
      </c>
    </row>
    <row r="103" spans="1:6" ht="15" thickBot="1" x14ac:dyDescent="0.35">
      <c r="A103" s="454" t="s">
        <v>202</v>
      </c>
      <c r="B103" s="456">
        <v>1082361</v>
      </c>
      <c r="C103" s="456">
        <v>1088144</v>
      </c>
      <c r="D103" s="456">
        <v>5783</v>
      </c>
      <c r="E103" s="459">
        <v>1685.64</v>
      </c>
      <c r="F103" s="458">
        <v>0.29149999999999998</v>
      </c>
    </row>
    <row r="104" spans="1:6" ht="15" thickBot="1" x14ac:dyDescent="0.35">
      <c r="A104" s="454" t="s">
        <v>518</v>
      </c>
      <c r="B104" s="456">
        <v>636892</v>
      </c>
      <c r="C104" s="456">
        <v>642141</v>
      </c>
      <c r="D104" s="456">
        <v>5249</v>
      </c>
      <c r="E104" s="459">
        <v>1959.19</v>
      </c>
      <c r="F104" s="458">
        <v>0.37330000000000002</v>
      </c>
    </row>
    <row r="105" spans="1:6" ht="15" thickBot="1" x14ac:dyDescent="0.35">
      <c r="A105" s="454" t="s">
        <v>73</v>
      </c>
      <c r="B105" s="456">
        <v>700000</v>
      </c>
      <c r="C105" s="456">
        <v>705860</v>
      </c>
      <c r="D105" s="456">
        <v>5860</v>
      </c>
      <c r="E105" s="459">
        <v>1808.57</v>
      </c>
      <c r="F105" s="458">
        <v>0.30859999999999999</v>
      </c>
    </row>
    <row r="106" spans="1:6" ht="15" thickBot="1" x14ac:dyDescent="0.35">
      <c r="A106" s="454" t="s">
        <v>53</v>
      </c>
      <c r="B106" s="456">
        <v>460000</v>
      </c>
      <c r="C106" s="456">
        <v>463000</v>
      </c>
      <c r="D106" s="456">
        <v>3000</v>
      </c>
      <c r="E106" s="457">
        <v>742.07</v>
      </c>
      <c r="F106" s="458">
        <v>0.24740000000000001</v>
      </c>
    </row>
    <row r="107" spans="1:6" ht="15" thickBot="1" x14ac:dyDescent="0.35">
      <c r="A107" s="454" t="s">
        <v>60</v>
      </c>
      <c r="B107" s="456">
        <v>374000</v>
      </c>
      <c r="C107" s="456">
        <v>380000</v>
      </c>
      <c r="D107" s="456">
        <v>6000</v>
      </c>
      <c r="E107" s="457">
        <v>728.31100000000004</v>
      </c>
      <c r="F107" s="458">
        <v>0.12139999999999999</v>
      </c>
    </row>
    <row r="108" spans="1:6" ht="15" thickBot="1" x14ac:dyDescent="0.35">
      <c r="A108" s="454" t="s">
        <v>104</v>
      </c>
      <c r="B108" s="456">
        <v>179000</v>
      </c>
      <c r="C108" s="456">
        <v>183000</v>
      </c>
      <c r="D108" s="456">
        <v>4000</v>
      </c>
      <c r="E108" s="459">
        <v>1088.1600000000001</v>
      </c>
      <c r="F108" s="458">
        <v>0.27200000000000002</v>
      </c>
    </row>
    <row r="109" spans="1:6" ht="15" thickBot="1" x14ac:dyDescent="0.35">
      <c r="A109" s="454" t="s">
        <v>56</v>
      </c>
      <c r="B109" s="456">
        <v>77500</v>
      </c>
      <c r="C109" s="456">
        <v>80050</v>
      </c>
      <c r="D109" s="456">
        <v>2550</v>
      </c>
      <c r="E109" s="457">
        <v>458.44</v>
      </c>
      <c r="F109" s="458">
        <v>0.17979999999999999</v>
      </c>
    </row>
    <row r="110" spans="1:6" ht="15" thickBot="1" x14ac:dyDescent="0.35">
      <c r="A110" s="460" t="s">
        <v>521</v>
      </c>
      <c r="B110" s="455"/>
      <c r="C110" s="455"/>
      <c r="D110" s="461">
        <v>32442</v>
      </c>
      <c r="E110" s="462">
        <v>9049.7199999999993</v>
      </c>
      <c r="F110" s="464">
        <v>0.25</v>
      </c>
    </row>
    <row r="111" spans="1:6" x14ac:dyDescent="0.3">
      <c r="A111" s="421"/>
    </row>
    <row r="112" spans="1:6" x14ac:dyDescent="0.3">
      <c r="A112" s="635" t="s">
        <v>1442</v>
      </c>
      <c r="B112" s="635"/>
      <c r="C112" s="635"/>
      <c r="D112" s="635"/>
      <c r="E112" s="635"/>
      <c r="F112" s="635"/>
    </row>
    <row r="113" spans="1:8" ht="28.8" x14ac:dyDescent="0.3">
      <c r="A113" s="434" t="s">
        <v>568</v>
      </c>
      <c r="B113" s="434" t="s">
        <v>652</v>
      </c>
      <c r="C113" s="434" t="s">
        <v>570</v>
      </c>
      <c r="D113" s="434" t="s">
        <v>609</v>
      </c>
      <c r="E113" s="434" t="s">
        <v>653</v>
      </c>
      <c r="F113" s="434" t="s">
        <v>654</v>
      </c>
    </row>
    <row r="114" spans="1:8" x14ac:dyDescent="0.3">
      <c r="A114" s="465" t="s">
        <v>7</v>
      </c>
      <c r="B114" s="465">
        <v>1234000</v>
      </c>
      <c r="C114" s="465">
        <v>1235500</v>
      </c>
      <c r="D114" s="466">
        <f>C114-B114</f>
        <v>1500</v>
      </c>
      <c r="E114" s="467">
        <v>367.75799999999998</v>
      </c>
      <c r="F114" s="468">
        <f t="shared" ref="F114:F122" si="4">E114/D114</f>
        <v>0.245172</v>
      </c>
    </row>
    <row r="115" spans="1:8" x14ac:dyDescent="0.3">
      <c r="A115" s="465" t="s">
        <v>202</v>
      </c>
      <c r="B115" s="466">
        <v>1088144</v>
      </c>
      <c r="C115" s="466">
        <v>1093200</v>
      </c>
      <c r="D115" s="466">
        <f t="shared" ref="D115:D121" si="5">C115-B115</f>
        <v>5056</v>
      </c>
      <c r="E115" s="469">
        <v>1460.9570000000001</v>
      </c>
      <c r="F115" s="468">
        <f t="shared" si="4"/>
        <v>0.28895510284810128</v>
      </c>
    </row>
    <row r="116" spans="1:8" x14ac:dyDescent="0.3">
      <c r="A116" s="465" t="s">
        <v>518</v>
      </c>
      <c r="B116" s="466">
        <v>642141</v>
      </c>
      <c r="C116" s="466">
        <v>648000</v>
      </c>
      <c r="D116" s="466">
        <f t="shared" si="5"/>
        <v>5859</v>
      </c>
      <c r="E116" s="469">
        <v>2156.6</v>
      </c>
      <c r="F116" s="468">
        <f t="shared" si="4"/>
        <v>0.3680832906639358</v>
      </c>
    </row>
    <row r="117" spans="1:8" x14ac:dyDescent="0.3">
      <c r="A117" s="465" t="s">
        <v>73</v>
      </c>
      <c r="B117" s="466">
        <v>705860</v>
      </c>
      <c r="C117" s="466">
        <v>713000</v>
      </c>
      <c r="D117" s="466">
        <f t="shared" si="5"/>
        <v>7140</v>
      </c>
      <c r="E117" s="469">
        <v>1790.932</v>
      </c>
      <c r="F117" s="468">
        <f t="shared" si="4"/>
        <v>0.25083081232492999</v>
      </c>
    </row>
    <row r="118" spans="1:8" x14ac:dyDescent="0.3">
      <c r="A118" s="465" t="s">
        <v>53</v>
      </c>
      <c r="B118" s="466">
        <v>463000</v>
      </c>
      <c r="C118" s="466" t="s">
        <v>1443</v>
      </c>
      <c r="D118" s="466">
        <v>0</v>
      </c>
      <c r="E118" s="467"/>
      <c r="F118" s="468"/>
    </row>
    <row r="119" spans="1:8" x14ac:dyDescent="0.3">
      <c r="A119" s="465" t="s">
        <v>60</v>
      </c>
      <c r="B119" s="466">
        <v>375000</v>
      </c>
      <c r="C119" s="466">
        <v>380000</v>
      </c>
      <c r="D119" s="466">
        <f t="shared" si="5"/>
        <v>5000</v>
      </c>
      <c r="E119" s="467">
        <v>541.30999999999995</v>
      </c>
      <c r="F119" s="468">
        <f t="shared" si="4"/>
        <v>0.10826199999999998</v>
      </c>
    </row>
    <row r="120" spans="1:8" x14ac:dyDescent="0.3">
      <c r="A120" s="465" t="s">
        <v>104</v>
      </c>
      <c r="B120" s="466">
        <v>183000</v>
      </c>
      <c r="C120" s="466">
        <v>190000</v>
      </c>
      <c r="D120" s="466">
        <f t="shared" si="5"/>
        <v>7000</v>
      </c>
      <c r="E120" s="469">
        <v>1455.9189999999999</v>
      </c>
      <c r="F120" s="468">
        <f t="shared" si="4"/>
        <v>0.20798842857142855</v>
      </c>
    </row>
    <row r="121" spans="1:8" x14ac:dyDescent="0.3">
      <c r="A121" s="465" t="s">
        <v>56</v>
      </c>
      <c r="B121" s="466">
        <v>80050</v>
      </c>
      <c r="C121" s="466">
        <v>86000</v>
      </c>
      <c r="D121" s="466">
        <f t="shared" si="5"/>
        <v>5950</v>
      </c>
      <c r="E121" s="467">
        <v>1692.443</v>
      </c>
      <c r="F121" s="468">
        <f t="shared" si="4"/>
        <v>0.28444420168067225</v>
      </c>
      <c r="H121">
        <f>E134*1.985</f>
        <v>19361.981795000003</v>
      </c>
    </row>
    <row r="122" spans="1:8" x14ac:dyDescent="0.3">
      <c r="A122" s="470" t="s">
        <v>521</v>
      </c>
      <c r="B122" s="465"/>
      <c r="C122" s="465"/>
      <c r="D122" s="471">
        <f>SUM(D114:D121)</f>
        <v>37505</v>
      </c>
      <c r="E122" s="472">
        <f>SUM(E114:E121)</f>
        <v>9465.9189999999999</v>
      </c>
      <c r="F122" s="468">
        <f t="shared" si="4"/>
        <v>0.25239085455272631</v>
      </c>
    </row>
    <row r="123" spans="1:8" x14ac:dyDescent="0.3">
      <c r="A123" s="421"/>
    </row>
    <row r="124" spans="1:8" x14ac:dyDescent="0.3">
      <c r="A124" s="635" t="s">
        <v>1245</v>
      </c>
      <c r="B124" s="635"/>
      <c r="C124" s="635"/>
      <c r="D124" s="635"/>
      <c r="E124" s="635"/>
      <c r="F124" s="635"/>
    </row>
    <row r="125" spans="1:8" ht="28.8" x14ac:dyDescent="0.3">
      <c r="A125" s="434" t="s">
        <v>568</v>
      </c>
      <c r="B125" s="434" t="s">
        <v>652</v>
      </c>
      <c r="C125" s="434" t="s">
        <v>570</v>
      </c>
      <c r="D125" s="434" t="s">
        <v>609</v>
      </c>
      <c r="E125" s="434" t="s">
        <v>653</v>
      </c>
      <c r="F125" s="434" t="s">
        <v>654</v>
      </c>
    </row>
    <row r="126" spans="1:8" x14ac:dyDescent="0.3">
      <c r="A126" s="465" t="s">
        <v>7</v>
      </c>
      <c r="B126" s="465">
        <v>1237218</v>
      </c>
      <c r="C126" s="465">
        <v>1238755</v>
      </c>
      <c r="D126" s="466">
        <f>C126-B126</f>
        <v>1537</v>
      </c>
      <c r="E126" s="467">
        <v>327.39999999999998</v>
      </c>
      <c r="F126" s="468">
        <f t="shared" ref="F126:F129" si="6">E126/D126</f>
        <v>0.21301236174365645</v>
      </c>
    </row>
    <row r="127" spans="1:8" x14ac:dyDescent="0.3">
      <c r="A127" s="465" t="s">
        <v>202</v>
      </c>
      <c r="B127" s="466">
        <v>1093200</v>
      </c>
      <c r="C127" s="466">
        <v>1099400</v>
      </c>
      <c r="D127" s="466">
        <f t="shared" ref="D127:D129" si="7">C127-B127</f>
        <v>6200</v>
      </c>
      <c r="E127" s="469">
        <v>1619.6469999999999</v>
      </c>
      <c r="F127" s="468">
        <f t="shared" si="6"/>
        <v>0.26123338709677418</v>
      </c>
    </row>
    <row r="128" spans="1:8" x14ac:dyDescent="0.3">
      <c r="A128" s="465" t="s">
        <v>518</v>
      </c>
      <c r="B128" s="466">
        <v>648000</v>
      </c>
      <c r="C128" s="466">
        <v>654000</v>
      </c>
      <c r="D128" s="466">
        <f t="shared" si="7"/>
        <v>6000</v>
      </c>
      <c r="E128" s="469">
        <v>2373.3000000000002</v>
      </c>
      <c r="F128" s="468">
        <f t="shared" si="6"/>
        <v>0.39555000000000001</v>
      </c>
    </row>
    <row r="129" spans="1:6" x14ac:dyDescent="0.3">
      <c r="A129" s="465" t="s">
        <v>73</v>
      </c>
      <c r="B129" s="466">
        <v>713000</v>
      </c>
      <c r="C129" s="466">
        <v>719000</v>
      </c>
      <c r="D129" s="466">
        <f t="shared" si="7"/>
        <v>6000</v>
      </c>
      <c r="E129" s="469">
        <v>1768.261</v>
      </c>
      <c r="F129" s="468">
        <f t="shared" si="6"/>
        <v>0.29471016666666666</v>
      </c>
    </row>
    <row r="130" spans="1:6" x14ac:dyDescent="0.3">
      <c r="A130" s="465" t="s">
        <v>53</v>
      </c>
      <c r="B130" s="466" t="s">
        <v>1443</v>
      </c>
      <c r="C130" s="466" t="s">
        <v>1443</v>
      </c>
      <c r="D130" s="466">
        <v>0</v>
      </c>
      <c r="E130" s="467">
        <v>0</v>
      </c>
      <c r="F130" s="468"/>
    </row>
    <row r="131" spans="1:6" x14ac:dyDescent="0.3">
      <c r="A131" s="465" t="s">
        <v>60</v>
      </c>
      <c r="B131" s="466">
        <v>380000</v>
      </c>
      <c r="C131" s="466">
        <v>386000</v>
      </c>
      <c r="D131" s="466">
        <f t="shared" ref="D131:D133" si="8">C131-B131</f>
        <v>6000</v>
      </c>
      <c r="E131" s="467">
        <v>888.96699999999998</v>
      </c>
      <c r="F131" s="468">
        <f t="shared" ref="F131:F133" si="9">E131/D131</f>
        <v>0.14816116666666668</v>
      </c>
    </row>
    <row r="132" spans="1:6" x14ac:dyDescent="0.3">
      <c r="A132" s="465" t="s">
        <v>104</v>
      </c>
      <c r="B132" s="466">
        <v>190000</v>
      </c>
      <c r="C132" s="466">
        <v>196200</v>
      </c>
      <c r="D132" s="466">
        <f t="shared" si="8"/>
        <v>6200</v>
      </c>
      <c r="E132" s="469">
        <v>1280.6030000000001</v>
      </c>
      <c r="F132" s="468">
        <f t="shared" si="9"/>
        <v>0.20654887096774194</v>
      </c>
    </row>
    <row r="133" spans="1:6" x14ac:dyDescent="0.3">
      <c r="A133" s="465" t="s">
        <v>56</v>
      </c>
      <c r="B133" s="466">
        <v>86000</v>
      </c>
      <c r="C133" s="466">
        <v>92700</v>
      </c>
      <c r="D133" s="466">
        <f t="shared" si="8"/>
        <v>6700</v>
      </c>
      <c r="E133" s="467">
        <v>1495.9690000000001</v>
      </c>
      <c r="F133" s="468">
        <f t="shared" si="9"/>
        <v>0.22327895522388061</v>
      </c>
    </row>
    <row r="134" spans="1:6" x14ac:dyDescent="0.3">
      <c r="A134" s="470" t="s">
        <v>521</v>
      </c>
      <c r="B134" s="465"/>
      <c r="C134" s="465"/>
      <c r="D134" s="471">
        <f>SUM(D126:D133)</f>
        <v>38637</v>
      </c>
      <c r="E134" s="472">
        <f>SUM(E126:E133)</f>
        <v>9754.1470000000008</v>
      </c>
      <c r="F134" s="468">
        <f>AVERAGE(F126:F133)</f>
        <v>0.24892784405219806</v>
      </c>
    </row>
    <row r="136" spans="1:6" x14ac:dyDescent="0.3">
      <c r="A136" s="635" t="s">
        <v>1710</v>
      </c>
      <c r="B136" s="635"/>
      <c r="C136" s="635"/>
      <c r="D136" s="635"/>
      <c r="E136" s="635"/>
      <c r="F136" s="635"/>
    </row>
    <row r="137" spans="1:6" ht="28.8" x14ac:dyDescent="0.3">
      <c r="A137" s="434" t="s">
        <v>568</v>
      </c>
      <c r="B137" s="434" t="s">
        <v>652</v>
      </c>
      <c r="C137" s="434" t="s">
        <v>570</v>
      </c>
      <c r="D137" s="434" t="s">
        <v>609</v>
      </c>
      <c r="E137" s="434" t="s">
        <v>653</v>
      </c>
      <c r="F137" s="434" t="s">
        <v>654</v>
      </c>
    </row>
    <row r="138" spans="1:6" x14ac:dyDescent="0.3">
      <c r="A138" s="465" t="s">
        <v>7</v>
      </c>
      <c r="B138" s="465">
        <v>1238755</v>
      </c>
      <c r="C138" s="465">
        <v>1240000</v>
      </c>
      <c r="D138" s="466">
        <f>C138-B138</f>
        <v>1245</v>
      </c>
      <c r="E138" s="467">
        <v>251.88900000000001</v>
      </c>
      <c r="F138" s="468">
        <f t="shared" ref="F138:F141" si="10">E138/D138</f>
        <v>0.20232048192771085</v>
      </c>
    </row>
    <row r="139" spans="1:6" x14ac:dyDescent="0.3">
      <c r="A139" s="465" t="s">
        <v>202</v>
      </c>
      <c r="B139" s="466">
        <v>1099400</v>
      </c>
      <c r="C139" s="466">
        <v>1106313</v>
      </c>
      <c r="D139" s="466">
        <f t="shared" ref="D139:D141" si="11">C139-B139</f>
        <v>6913</v>
      </c>
      <c r="E139" s="469">
        <v>1445.8440000000001</v>
      </c>
      <c r="F139" s="468">
        <f t="shared" si="10"/>
        <v>0.2091485606827716</v>
      </c>
    </row>
    <row r="140" spans="1:6" x14ac:dyDescent="0.3">
      <c r="A140" s="465" t="s">
        <v>518</v>
      </c>
      <c r="B140" s="466">
        <v>654000</v>
      </c>
      <c r="C140" s="466">
        <v>660000</v>
      </c>
      <c r="D140" s="466">
        <f t="shared" si="11"/>
        <v>6000</v>
      </c>
      <c r="E140" s="469">
        <v>1861.9650000000001</v>
      </c>
      <c r="F140" s="468">
        <f t="shared" si="10"/>
        <v>0.31032750000000003</v>
      </c>
    </row>
    <row r="141" spans="1:6" x14ac:dyDescent="0.3">
      <c r="A141" s="465" t="s">
        <v>73</v>
      </c>
      <c r="B141" s="466">
        <v>719000</v>
      </c>
      <c r="C141" s="466">
        <v>725000</v>
      </c>
      <c r="D141" s="466">
        <f t="shared" si="11"/>
        <v>6000</v>
      </c>
      <c r="E141" s="469">
        <v>1793.4</v>
      </c>
      <c r="F141" s="468">
        <f t="shared" si="10"/>
        <v>0.2989</v>
      </c>
    </row>
    <row r="142" spans="1:6" x14ac:dyDescent="0.3">
      <c r="A142" s="465" t="s">
        <v>53</v>
      </c>
      <c r="B142" s="466" t="s">
        <v>1443</v>
      </c>
      <c r="C142" s="466"/>
      <c r="D142" s="466">
        <v>0</v>
      </c>
      <c r="E142" s="467"/>
      <c r="F142" s="468"/>
    </row>
    <row r="143" spans="1:6" x14ac:dyDescent="0.3">
      <c r="A143" s="465" t="s">
        <v>60</v>
      </c>
      <c r="B143" s="466">
        <v>386000</v>
      </c>
      <c r="C143" s="466">
        <v>390000</v>
      </c>
      <c r="D143" s="466">
        <f t="shared" ref="D143:D145" si="12">C143-B143</f>
        <v>4000</v>
      </c>
      <c r="E143" s="467">
        <v>663.07100000000003</v>
      </c>
      <c r="F143" s="468">
        <f t="shared" ref="F143:F145" si="13">E143/D143</f>
        <v>0.16576775000000002</v>
      </c>
    </row>
    <row r="144" spans="1:6" x14ac:dyDescent="0.3">
      <c r="A144" s="465" t="s">
        <v>104</v>
      </c>
      <c r="B144" s="466">
        <v>196200</v>
      </c>
      <c r="C144" s="466">
        <v>203000</v>
      </c>
      <c r="D144" s="466">
        <f t="shared" si="12"/>
        <v>6800</v>
      </c>
      <c r="E144" s="469">
        <v>1453.4</v>
      </c>
      <c r="F144" s="468">
        <f t="shared" si="13"/>
        <v>0.21373529411764708</v>
      </c>
    </row>
    <row r="145" spans="1:6" x14ac:dyDescent="0.3">
      <c r="A145" s="465" t="s">
        <v>56</v>
      </c>
      <c r="B145" s="466">
        <v>92700</v>
      </c>
      <c r="C145" s="466">
        <v>98000</v>
      </c>
      <c r="D145" s="466">
        <f t="shared" si="12"/>
        <v>5300</v>
      </c>
      <c r="E145" s="467">
        <v>1326.3970000000002</v>
      </c>
      <c r="F145" s="468">
        <f t="shared" si="13"/>
        <v>0.25026358490566042</v>
      </c>
    </row>
    <row r="146" spans="1:6" x14ac:dyDescent="0.3">
      <c r="A146" s="470" t="s">
        <v>521</v>
      </c>
      <c r="B146" s="465"/>
      <c r="C146" s="465"/>
      <c r="D146" s="471">
        <f>SUM(D138:D145)</f>
        <v>36258</v>
      </c>
      <c r="E146" s="472">
        <f>SUM(E138:E145)</f>
        <v>8795.9660000000003</v>
      </c>
      <c r="F146" s="468">
        <f>AVERAGE(F138:F145)</f>
        <v>0.23578045309054144</v>
      </c>
    </row>
  </sheetData>
  <mergeCells count="8">
    <mergeCell ref="A136:F136"/>
    <mergeCell ref="A124:F124"/>
    <mergeCell ref="A112:F112"/>
    <mergeCell ref="A3:F4"/>
    <mergeCell ref="A16:F17"/>
    <mergeCell ref="A41:F42"/>
    <mergeCell ref="A65:F66"/>
    <mergeCell ref="A100:F100"/>
  </mergeCells>
  <phoneticPr fontId="2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EE6D-33EC-4DCC-9C4F-4903877D37CC}">
  <dimension ref="B2:M15"/>
  <sheetViews>
    <sheetView topLeftCell="G1" workbookViewId="0">
      <selection activeCell="J11" sqref="J11"/>
    </sheetView>
  </sheetViews>
  <sheetFormatPr baseColWidth="10" defaultRowHeight="14.4" x14ac:dyDescent="0.3"/>
  <cols>
    <col min="1" max="1" width="5.88671875" customWidth="1"/>
    <col min="2" max="2" width="15.6640625" customWidth="1"/>
    <col min="3" max="3" width="27.88671875" customWidth="1"/>
    <col min="4" max="4" width="27.44140625" customWidth="1"/>
    <col min="5" max="5" width="27.109375" customWidth="1"/>
    <col min="6" max="7" width="27.88671875" customWidth="1"/>
    <col min="8" max="8" width="22.6640625" customWidth="1"/>
    <col min="9" max="9" width="25.6640625" customWidth="1"/>
    <col min="10" max="10" width="26.88671875" customWidth="1"/>
    <col min="11" max="11" width="22.44140625" customWidth="1"/>
    <col min="12" max="12" width="36.5546875" customWidth="1"/>
    <col min="13" max="13" width="29.44140625" customWidth="1"/>
    <col min="14" max="14" width="23.6640625" customWidth="1"/>
  </cols>
  <sheetData>
    <row r="2" spans="2:13" ht="15" thickBot="1" x14ac:dyDescent="0.35"/>
    <row r="3" spans="2:13" ht="27" thickTop="1" thickBot="1" x14ac:dyDescent="0.55000000000000004">
      <c r="B3" s="644" t="s">
        <v>505</v>
      </c>
      <c r="C3" s="645">
        <v>2023</v>
      </c>
      <c r="D3" s="645"/>
      <c r="E3" s="645"/>
      <c r="F3" s="645">
        <v>2024</v>
      </c>
      <c r="G3" s="645"/>
      <c r="H3" s="645"/>
      <c r="I3" s="646">
        <v>2025</v>
      </c>
      <c r="J3" s="646"/>
      <c r="K3" s="646"/>
      <c r="L3" s="258"/>
    </row>
    <row r="4" spans="2:13" ht="19.2" thickTop="1" thickBot="1" x14ac:dyDescent="0.4">
      <c r="B4" s="644"/>
      <c r="C4" s="647" t="s">
        <v>542</v>
      </c>
      <c r="D4" s="647"/>
      <c r="E4" s="647"/>
      <c r="F4" s="647" t="s">
        <v>506</v>
      </c>
      <c r="G4" s="647"/>
      <c r="H4" s="647"/>
      <c r="I4" s="648" t="s">
        <v>507</v>
      </c>
      <c r="J4" s="648"/>
      <c r="K4" s="648"/>
      <c r="L4" s="258"/>
    </row>
    <row r="5" spans="2:13" ht="54.75" customHeight="1" thickTop="1" x14ac:dyDescent="0.3">
      <c r="B5" s="259" t="s">
        <v>508</v>
      </c>
      <c r="C5" s="260" t="s">
        <v>509</v>
      </c>
      <c r="D5" s="261" t="s">
        <v>510</v>
      </c>
      <c r="E5" s="262" t="s">
        <v>511</v>
      </c>
      <c r="F5" s="260" t="s">
        <v>512</v>
      </c>
      <c r="G5" s="261" t="s">
        <v>513</v>
      </c>
      <c r="H5" s="262" t="s">
        <v>511</v>
      </c>
      <c r="I5" s="263" t="s">
        <v>514</v>
      </c>
      <c r="J5" s="264" t="s">
        <v>515</v>
      </c>
      <c r="K5" s="265" t="s">
        <v>511</v>
      </c>
      <c r="L5" s="266" t="s">
        <v>516</v>
      </c>
      <c r="M5" s="649" t="s">
        <v>517</v>
      </c>
    </row>
    <row r="6" spans="2:13" ht="18" x14ac:dyDescent="0.35">
      <c r="B6" s="306" t="s">
        <v>70</v>
      </c>
      <c r="C6" s="267">
        <v>854666</v>
      </c>
      <c r="D6" s="267">
        <v>910723</v>
      </c>
      <c r="E6" s="267">
        <f>D6-C6</f>
        <v>56057</v>
      </c>
      <c r="F6" s="308">
        <v>936800</v>
      </c>
      <c r="G6" s="267">
        <v>985400</v>
      </c>
      <c r="H6" s="268">
        <v>48600</v>
      </c>
      <c r="I6" s="269">
        <v>1013579</v>
      </c>
      <c r="J6" s="270">
        <v>1089958</v>
      </c>
      <c r="K6" s="271">
        <f t="shared" ref="K6:K11" si="0">J6-I6</f>
        <v>76379</v>
      </c>
      <c r="L6" s="272">
        <f>K6-H6</f>
        <v>27779</v>
      </c>
      <c r="M6" s="649"/>
    </row>
    <row r="7" spans="2:13" ht="18" x14ac:dyDescent="0.35">
      <c r="B7" s="306" t="s">
        <v>518</v>
      </c>
      <c r="C7" s="267"/>
      <c r="D7" s="267"/>
      <c r="E7" s="267"/>
      <c r="F7" s="308">
        <v>16700</v>
      </c>
      <c r="G7" s="267">
        <v>83178</v>
      </c>
      <c r="H7" s="268">
        <v>66478</v>
      </c>
      <c r="I7" s="269">
        <v>100892</v>
      </c>
      <c r="J7" s="270">
        <v>175145</v>
      </c>
      <c r="K7" s="271">
        <f t="shared" si="0"/>
        <v>74253</v>
      </c>
      <c r="L7" s="272">
        <f>K7-H7</f>
        <v>7775</v>
      </c>
      <c r="M7" s="649"/>
    </row>
    <row r="8" spans="2:13" ht="18" x14ac:dyDescent="0.35">
      <c r="B8" s="306" t="s">
        <v>202</v>
      </c>
      <c r="C8" s="267">
        <v>430707</v>
      </c>
      <c r="D8" s="267">
        <v>505700</v>
      </c>
      <c r="E8" s="267">
        <f>D8-C8</f>
        <v>74993</v>
      </c>
      <c r="F8" s="308">
        <v>535546</v>
      </c>
      <c r="G8" s="267">
        <v>591700</v>
      </c>
      <c r="H8" s="268">
        <v>56154</v>
      </c>
      <c r="I8" s="269">
        <v>615798</v>
      </c>
      <c r="J8" s="270">
        <v>690430</v>
      </c>
      <c r="K8" s="271">
        <f t="shared" si="0"/>
        <v>74632</v>
      </c>
      <c r="L8" s="272">
        <f>K8-H8</f>
        <v>18478</v>
      </c>
      <c r="M8" s="649"/>
    </row>
    <row r="9" spans="2:13" ht="18" x14ac:dyDescent="0.35">
      <c r="B9" s="306" t="s">
        <v>46</v>
      </c>
      <c r="C9" s="267">
        <v>948410</v>
      </c>
      <c r="D9" s="267">
        <v>1020331</v>
      </c>
      <c r="E9" s="267">
        <f>D9-C9</f>
        <v>71921</v>
      </c>
      <c r="F9" s="308">
        <v>1031336</v>
      </c>
      <c r="G9" s="267">
        <v>1077376</v>
      </c>
      <c r="H9" s="268">
        <v>46040</v>
      </c>
      <c r="I9" s="269">
        <v>1105660</v>
      </c>
      <c r="J9" s="270">
        <v>1172365</v>
      </c>
      <c r="K9" s="271">
        <f t="shared" si="0"/>
        <v>66705</v>
      </c>
      <c r="L9" s="272">
        <f>K9-H9</f>
        <v>20665</v>
      </c>
      <c r="M9" s="649"/>
    </row>
    <row r="10" spans="2:13" ht="18" x14ac:dyDescent="0.35">
      <c r="B10" s="299" t="s">
        <v>520</v>
      </c>
      <c r="C10" s="300" t="s">
        <v>519</v>
      </c>
      <c r="D10" s="300"/>
      <c r="E10" s="300"/>
      <c r="F10" s="650" t="s">
        <v>519</v>
      </c>
      <c r="G10" s="651"/>
      <c r="H10" s="652"/>
      <c r="I10" s="273">
        <v>0</v>
      </c>
      <c r="J10" s="274">
        <v>19265</v>
      </c>
      <c r="K10" s="275">
        <f t="shared" si="0"/>
        <v>19265</v>
      </c>
      <c r="L10" s="276"/>
      <c r="M10" s="649"/>
    </row>
    <row r="11" spans="2:13" ht="18" x14ac:dyDescent="0.35">
      <c r="B11" s="299" t="s">
        <v>73</v>
      </c>
      <c r="C11" s="300" t="s">
        <v>519</v>
      </c>
      <c r="D11" s="300"/>
      <c r="E11" s="300"/>
      <c r="F11" s="309">
        <v>132031</v>
      </c>
      <c r="G11" s="277">
        <v>166335</v>
      </c>
      <c r="H11" s="278">
        <v>34304</v>
      </c>
      <c r="I11" s="279">
        <v>192762</v>
      </c>
      <c r="J11" s="274">
        <v>252955</v>
      </c>
      <c r="K11" s="280">
        <f t="shared" si="0"/>
        <v>60193</v>
      </c>
      <c r="L11" s="276">
        <f>K11-H11</f>
        <v>25889</v>
      </c>
      <c r="M11" s="649"/>
    </row>
    <row r="12" spans="2:13" ht="18" x14ac:dyDescent="0.35">
      <c r="B12" s="307" t="s">
        <v>32</v>
      </c>
      <c r="C12" s="300"/>
      <c r="D12" s="300"/>
      <c r="E12" s="300"/>
      <c r="F12" s="301"/>
      <c r="G12" s="301"/>
      <c r="H12" s="302"/>
      <c r="I12" s="303"/>
      <c r="J12" s="303"/>
      <c r="K12" s="304"/>
      <c r="L12" s="305"/>
      <c r="M12" s="649"/>
    </row>
    <row r="13" spans="2:13" ht="18.600000000000001" thickBot="1" x14ac:dyDescent="0.4">
      <c r="B13" s="307" t="s">
        <v>23</v>
      </c>
      <c r="C13" s="300"/>
      <c r="D13" s="300"/>
      <c r="E13" s="300"/>
      <c r="F13" s="301"/>
      <c r="G13" s="301"/>
      <c r="H13" s="302"/>
      <c r="I13" s="303"/>
      <c r="J13" s="303"/>
      <c r="K13" s="304"/>
      <c r="L13" s="305"/>
      <c r="M13" s="649"/>
    </row>
    <row r="14" spans="2:13" ht="19.2" thickTop="1" thickBot="1" x14ac:dyDescent="0.35">
      <c r="B14" s="281" t="s">
        <v>521</v>
      </c>
      <c r="C14" s="653" t="s">
        <v>521</v>
      </c>
      <c r="D14" s="653"/>
      <c r="E14" s="310">
        <f>SUM(E6:E11)</f>
        <v>202971</v>
      </c>
      <c r="F14" s="654" t="s">
        <v>521</v>
      </c>
      <c r="G14" s="654"/>
      <c r="H14" s="282">
        <f>SUM(H6:H11)</f>
        <v>251576</v>
      </c>
      <c r="I14" s="654" t="s">
        <v>521</v>
      </c>
      <c r="J14" s="654"/>
      <c r="K14" s="283">
        <f>SUM(K6:K11)</f>
        <v>371427</v>
      </c>
      <c r="L14" s="284">
        <f>K14-H14</f>
        <v>119851</v>
      </c>
      <c r="M14" s="649"/>
    </row>
    <row r="15" spans="2:13" ht="15" thickTop="1" x14ac:dyDescent="0.3"/>
  </sheetData>
  <mergeCells count="12">
    <mergeCell ref="M5:M14"/>
    <mergeCell ref="F10:H10"/>
    <mergeCell ref="C14:D14"/>
    <mergeCell ref="F14:G14"/>
    <mergeCell ref="I14:J14"/>
    <mergeCell ref="B3:B4"/>
    <mergeCell ref="C3:E3"/>
    <mergeCell ref="F3:H3"/>
    <mergeCell ref="I3:K3"/>
    <mergeCell ref="C4:E4"/>
    <mergeCell ref="F4:H4"/>
    <mergeCell ref="I4:K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F5DF-9516-443F-91A9-A0CE0A7D1FEF}">
  <sheetPr codeName="Feuil9"/>
  <dimension ref="A3:N28"/>
  <sheetViews>
    <sheetView workbookViewId="0">
      <selection activeCell="N27" sqref="N27"/>
    </sheetView>
  </sheetViews>
  <sheetFormatPr baseColWidth="10" defaultRowHeight="14.4" x14ac:dyDescent="0.3"/>
  <cols>
    <col min="1" max="1" width="21" bestFit="1" customWidth="1"/>
    <col min="2" max="2" width="9.33203125" customWidth="1"/>
    <col min="3" max="3" width="7.109375" bestFit="1" customWidth="1"/>
    <col min="4" max="4" width="8" customWidth="1"/>
    <col min="5" max="5" width="9" bestFit="1" customWidth="1"/>
    <col min="6" max="6" width="6.109375" bestFit="1" customWidth="1"/>
    <col min="7" max="7" width="7.88671875" bestFit="1" customWidth="1"/>
    <col min="8" max="8" width="6" bestFit="1" customWidth="1"/>
    <col min="9" max="9" width="12.5546875" bestFit="1" customWidth="1"/>
  </cols>
  <sheetData>
    <row r="3" spans="1:9" x14ac:dyDescent="0.3">
      <c r="A3" s="196" t="s">
        <v>257</v>
      </c>
      <c r="B3" s="196" t="s">
        <v>408</v>
      </c>
    </row>
    <row r="4" spans="1:9" x14ac:dyDescent="0.3">
      <c r="A4" s="196" t="s">
        <v>255</v>
      </c>
      <c r="B4" t="s">
        <v>97</v>
      </c>
      <c r="C4" t="s">
        <v>113</v>
      </c>
      <c r="D4" t="s">
        <v>115</v>
      </c>
      <c r="E4" t="s">
        <v>8</v>
      </c>
      <c r="F4" t="s">
        <v>112</v>
      </c>
      <c r="G4" t="s">
        <v>29</v>
      </c>
      <c r="H4" t="s">
        <v>24</v>
      </c>
      <c r="I4" t="s">
        <v>256</v>
      </c>
    </row>
    <row r="5" spans="1:9" x14ac:dyDescent="0.3">
      <c r="A5" s="188">
        <v>45752</v>
      </c>
      <c r="C5">
        <v>3</v>
      </c>
      <c r="E5">
        <v>2</v>
      </c>
      <c r="F5">
        <v>3</v>
      </c>
      <c r="H5">
        <v>2</v>
      </c>
      <c r="I5">
        <v>10</v>
      </c>
    </row>
    <row r="6" spans="1:9" x14ac:dyDescent="0.3">
      <c r="A6" s="188">
        <v>45753</v>
      </c>
      <c r="F6">
        <v>1</v>
      </c>
      <c r="H6">
        <v>2</v>
      </c>
      <c r="I6">
        <v>3</v>
      </c>
    </row>
    <row r="7" spans="1:9" x14ac:dyDescent="0.3">
      <c r="A7" s="188">
        <v>45759</v>
      </c>
      <c r="B7">
        <v>3</v>
      </c>
      <c r="D7">
        <v>3</v>
      </c>
      <c r="F7">
        <v>1</v>
      </c>
      <c r="G7">
        <v>4</v>
      </c>
      <c r="I7">
        <v>11</v>
      </c>
    </row>
    <row r="8" spans="1:9" x14ac:dyDescent="0.3">
      <c r="A8" s="188">
        <v>45760</v>
      </c>
      <c r="D8">
        <v>2</v>
      </c>
      <c r="F8">
        <v>1</v>
      </c>
      <c r="I8">
        <v>3</v>
      </c>
    </row>
    <row r="9" spans="1:9" x14ac:dyDescent="0.3">
      <c r="A9" s="188">
        <v>45766</v>
      </c>
      <c r="B9">
        <v>3</v>
      </c>
      <c r="C9">
        <v>1</v>
      </c>
      <c r="D9">
        <v>3</v>
      </c>
      <c r="E9">
        <v>1</v>
      </c>
      <c r="F9">
        <v>1</v>
      </c>
      <c r="I9">
        <v>9</v>
      </c>
    </row>
    <row r="10" spans="1:9" x14ac:dyDescent="0.3">
      <c r="A10" s="188">
        <v>45767</v>
      </c>
      <c r="C10">
        <v>3</v>
      </c>
      <c r="I10">
        <v>3</v>
      </c>
    </row>
    <row r="11" spans="1:9" x14ac:dyDescent="0.3">
      <c r="A11" s="188">
        <v>45773</v>
      </c>
      <c r="B11">
        <v>6</v>
      </c>
      <c r="C11">
        <v>1</v>
      </c>
      <c r="D11">
        <v>1</v>
      </c>
      <c r="G11">
        <v>1</v>
      </c>
      <c r="H11">
        <v>1</v>
      </c>
      <c r="I11">
        <v>10</v>
      </c>
    </row>
    <row r="12" spans="1:9" x14ac:dyDescent="0.3">
      <c r="A12" s="188">
        <v>45774</v>
      </c>
      <c r="C12">
        <v>1</v>
      </c>
      <c r="I12">
        <v>1</v>
      </c>
    </row>
    <row r="13" spans="1:9" x14ac:dyDescent="0.3">
      <c r="A13" s="188" t="s">
        <v>256</v>
      </c>
      <c r="B13">
        <v>12</v>
      </c>
      <c r="C13">
        <v>9</v>
      </c>
      <c r="D13">
        <v>9</v>
      </c>
      <c r="E13">
        <v>3</v>
      </c>
      <c r="F13">
        <v>7</v>
      </c>
      <c r="G13">
        <v>5</v>
      </c>
      <c r="H13">
        <v>5</v>
      </c>
      <c r="I13">
        <v>50</v>
      </c>
    </row>
    <row r="16" spans="1:9" x14ac:dyDescent="0.3">
      <c r="A16" s="655" t="s">
        <v>409</v>
      </c>
      <c r="B16" s="655"/>
      <c r="C16" s="655"/>
      <c r="D16" s="655"/>
      <c r="E16" s="655"/>
      <c r="F16" s="655"/>
      <c r="G16" s="655"/>
      <c r="H16" s="655"/>
      <c r="I16" s="655"/>
    </row>
    <row r="17" spans="1:14" x14ac:dyDescent="0.3">
      <c r="A17" s="111" t="s">
        <v>407</v>
      </c>
      <c r="B17" s="111" t="s">
        <v>97</v>
      </c>
      <c r="C17" s="111" t="s">
        <v>113</v>
      </c>
      <c r="D17" s="111" t="s">
        <v>115</v>
      </c>
      <c r="E17" s="111" t="s">
        <v>8</v>
      </c>
      <c r="F17" s="111" t="s">
        <v>112</v>
      </c>
      <c r="G17" s="111" t="s">
        <v>29</v>
      </c>
      <c r="H17" s="111" t="s">
        <v>24</v>
      </c>
      <c r="I17" s="111" t="s">
        <v>256</v>
      </c>
    </row>
    <row r="18" spans="1:14" x14ac:dyDescent="0.3">
      <c r="A18" s="18">
        <v>45752</v>
      </c>
      <c r="B18" s="29"/>
      <c r="C18" s="5">
        <v>3</v>
      </c>
      <c r="D18" s="29"/>
      <c r="E18" s="5">
        <v>2</v>
      </c>
      <c r="F18" s="5">
        <v>3</v>
      </c>
      <c r="G18" s="29"/>
      <c r="H18" s="5">
        <v>2</v>
      </c>
      <c r="I18" s="5">
        <v>10</v>
      </c>
    </row>
    <row r="19" spans="1:14" x14ac:dyDescent="0.3">
      <c r="A19" s="18">
        <v>45753</v>
      </c>
      <c r="B19" s="29"/>
      <c r="C19" s="29"/>
      <c r="D19" s="29"/>
      <c r="E19" s="29"/>
      <c r="F19" s="5">
        <v>1</v>
      </c>
      <c r="G19" s="29"/>
      <c r="H19" s="5">
        <v>2</v>
      </c>
      <c r="I19" s="5">
        <v>3</v>
      </c>
    </row>
    <row r="20" spans="1:14" x14ac:dyDescent="0.3">
      <c r="A20" s="18">
        <v>45759</v>
      </c>
      <c r="B20" s="5">
        <v>3</v>
      </c>
      <c r="C20" s="29"/>
      <c r="D20" s="5">
        <v>3</v>
      </c>
      <c r="E20" s="29"/>
      <c r="F20" s="5">
        <v>1</v>
      </c>
      <c r="G20" s="5">
        <v>4</v>
      </c>
      <c r="H20" s="29"/>
      <c r="I20" s="5">
        <v>11</v>
      </c>
    </row>
    <row r="21" spans="1:14" x14ac:dyDescent="0.3">
      <c r="A21" s="18">
        <v>45760</v>
      </c>
      <c r="B21" s="29"/>
      <c r="C21" s="29"/>
      <c r="D21" s="5">
        <v>2</v>
      </c>
      <c r="E21" s="29"/>
      <c r="F21" s="5">
        <v>1</v>
      </c>
      <c r="G21" s="29"/>
      <c r="H21" s="29"/>
      <c r="I21" s="5">
        <v>3</v>
      </c>
    </row>
    <row r="22" spans="1:14" x14ac:dyDescent="0.3">
      <c r="A22" s="18">
        <v>45766</v>
      </c>
      <c r="B22" s="5">
        <v>3</v>
      </c>
      <c r="C22" s="5">
        <v>1</v>
      </c>
      <c r="D22" s="5">
        <v>3</v>
      </c>
      <c r="E22" s="5">
        <v>1</v>
      </c>
      <c r="F22" s="5">
        <v>1</v>
      </c>
      <c r="G22" s="29"/>
      <c r="H22" s="29"/>
      <c r="I22" s="5">
        <v>9</v>
      </c>
    </row>
    <row r="23" spans="1:14" x14ac:dyDescent="0.3">
      <c r="A23" s="18">
        <v>45767</v>
      </c>
      <c r="B23" s="29"/>
      <c r="C23" s="5">
        <v>3</v>
      </c>
      <c r="D23" s="29"/>
      <c r="E23" s="29"/>
      <c r="F23" s="29"/>
      <c r="G23" s="29"/>
      <c r="H23" s="29"/>
      <c r="I23" s="5">
        <v>3</v>
      </c>
    </row>
    <row r="24" spans="1:14" x14ac:dyDescent="0.3">
      <c r="A24" s="18">
        <v>45773</v>
      </c>
      <c r="B24" s="5">
        <v>6</v>
      </c>
      <c r="C24" s="5">
        <v>1</v>
      </c>
      <c r="D24" s="5">
        <v>1</v>
      </c>
      <c r="E24" s="29"/>
      <c r="F24" s="29"/>
      <c r="G24" s="5">
        <v>1</v>
      </c>
      <c r="H24" s="5">
        <v>1</v>
      </c>
      <c r="I24" s="5">
        <v>10</v>
      </c>
    </row>
    <row r="25" spans="1:14" x14ac:dyDescent="0.3">
      <c r="A25" s="18">
        <v>45774</v>
      </c>
      <c r="B25" s="29"/>
      <c r="C25" s="5">
        <v>1</v>
      </c>
      <c r="D25" s="29"/>
      <c r="E25" s="29"/>
      <c r="F25" s="29"/>
      <c r="G25" s="29"/>
      <c r="H25" s="29"/>
      <c r="I25" s="5">
        <v>1</v>
      </c>
    </row>
    <row r="26" spans="1:14" x14ac:dyDescent="0.3">
      <c r="A26" s="5" t="s">
        <v>256</v>
      </c>
      <c r="B26" s="5">
        <v>12</v>
      </c>
      <c r="C26" s="5">
        <v>9</v>
      </c>
      <c r="D26" s="5">
        <v>9</v>
      </c>
      <c r="E26" s="5">
        <v>3</v>
      </c>
      <c r="F26" s="5">
        <v>7</v>
      </c>
      <c r="G26" s="5">
        <v>5</v>
      </c>
      <c r="H26" s="5">
        <v>5</v>
      </c>
      <c r="I26" s="5">
        <v>50</v>
      </c>
    </row>
    <row r="27" spans="1:14" x14ac:dyDescent="0.3">
      <c r="N27">
        <v>29416170</v>
      </c>
    </row>
    <row r="28" spans="1:14" x14ac:dyDescent="0.3">
      <c r="B28" s="197"/>
      <c r="C28" t="s">
        <v>410</v>
      </c>
    </row>
  </sheetData>
  <mergeCells count="1">
    <mergeCell ref="A16:I1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DF27-8B99-45BE-8C1E-19C827C84D69}">
  <sheetPr codeName="Feuil10"/>
  <dimension ref="A1:W122"/>
  <sheetViews>
    <sheetView zoomScale="70" zoomScaleNormal="70" workbookViewId="0">
      <selection activeCell="H31" sqref="H31"/>
    </sheetView>
  </sheetViews>
  <sheetFormatPr baseColWidth="10" defaultRowHeight="14.4" x14ac:dyDescent="0.3"/>
  <cols>
    <col min="2" max="2" width="18.33203125" customWidth="1"/>
    <col min="7" max="7" width="36.6640625" customWidth="1"/>
    <col min="8" max="8" width="39" customWidth="1"/>
    <col min="17" max="17" width="18.44140625" customWidth="1"/>
    <col min="18" max="18" width="18" customWidth="1"/>
    <col min="19" max="19" width="16.88671875" bestFit="1" customWidth="1"/>
  </cols>
  <sheetData>
    <row r="1" spans="1:23" ht="31.2" x14ac:dyDescent="0.3">
      <c r="A1" s="112" t="s">
        <v>142</v>
      </c>
      <c r="B1" s="113" t="s">
        <v>119</v>
      </c>
      <c r="C1" s="113" t="s">
        <v>1</v>
      </c>
      <c r="D1" s="114" t="s">
        <v>143</v>
      </c>
      <c r="E1" s="86" t="s">
        <v>3</v>
      </c>
      <c r="F1" s="86" t="s">
        <v>4</v>
      </c>
      <c r="G1" s="113" t="s">
        <v>119</v>
      </c>
      <c r="H1" s="86" t="s">
        <v>2</v>
      </c>
      <c r="I1" s="86" t="s">
        <v>3</v>
      </c>
      <c r="J1" s="86" t="s">
        <v>145</v>
      </c>
      <c r="K1" s="86" t="s">
        <v>144</v>
      </c>
      <c r="L1" s="86" t="s">
        <v>146</v>
      </c>
      <c r="M1" s="86" t="s">
        <v>147</v>
      </c>
      <c r="N1" s="86" t="s">
        <v>3</v>
      </c>
      <c r="O1" s="86" t="s">
        <v>4</v>
      </c>
      <c r="P1" s="115" t="s">
        <v>5</v>
      </c>
      <c r="Q1" s="115" t="s">
        <v>148</v>
      </c>
      <c r="R1" s="115" t="s">
        <v>149</v>
      </c>
      <c r="S1" s="115" t="s">
        <v>150</v>
      </c>
      <c r="T1" s="115" t="s">
        <v>151</v>
      </c>
      <c r="U1" s="115" t="s">
        <v>152</v>
      </c>
      <c r="V1" s="115" t="s">
        <v>153</v>
      </c>
      <c r="W1" s="116" t="s">
        <v>154</v>
      </c>
    </row>
    <row r="2" spans="1:23" ht="15.6" x14ac:dyDescent="0.3">
      <c r="A2" s="5" t="s">
        <v>226</v>
      </c>
      <c r="B2" s="18" t="s">
        <v>230</v>
      </c>
      <c r="C2" s="18">
        <v>45719</v>
      </c>
      <c r="D2" s="88">
        <v>61</v>
      </c>
      <c r="E2" s="76" t="s">
        <v>14</v>
      </c>
      <c r="F2" s="76" t="s">
        <v>115</v>
      </c>
      <c r="G2" s="18" t="s">
        <v>230</v>
      </c>
      <c r="H2" s="76" t="s">
        <v>13</v>
      </c>
      <c r="I2" s="76" t="s">
        <v>14</v>
      </c>
      <c r="J2" s="111">
        <v>8000</v>
      </c>
      <c r="K2" s="90">
        <v>6566.2650000000003</v>
      </c>
      <c r="L2" s="111">
        <v>14</v>
      </c>
      <c r="M2" s="111">
        <v>10</v>
      </c>
      <c r="N2" s="76" t="s">
        <v>14</v>
      </c>
      <c r="O2" s="76" t="s">
        <v>115</v>
      </c>
      <c r="P2" s="7">
        <v>0.45833333333333331</v>
      </c>
      <c r="Q2" s="22">
        <v>0.95833333333333337</v>
      </c>
      <c r="R2" s="133">
        <v>45719.625</v>
      </c>
      <c r="S2" s="133">
        <v>45720.020833333336</v>
      </c>
      <c r="T2" s="22">
        <v>8.3333333333333329E-2</v>
      </c>
      <c r="U2" s="22">
        <v>0.16666666666666666</v>
      </c>
      <c r="V2" s="22">
        <v>0.16666666666666666</v>
      </c>
      <c r="W2" s="91">
        <v>0.52499999999708957</v>
      </c>
    </row>
    <row r="3" spans="1:23" x14ac:dyDescent="0.3">
      <c r="A3" s="5" t="s">
        <v>226</v>
      </c>
      <c r="B3" s="18" t="s">
        <v>231</v>
      </c>
      <c r="C3" s="18">
        <v>45719</v>
      </c>
      <c r="D3" s="88">
        <v>61</v>
      </c>
      <c r="E3" s="76" t="s">
        <v>26</v>
      </c>
      <c r="F3" s="76" t="s">
        <v>113</v>
      </c>
      <c r="G3" s="18" t="s">
        <v>231</v>
      </c>
      <c r="H3" s="76" t="s">
        <v>114</v>
      </c>
      <c r="I3" s="76" t="s">
        <v>26</v>
      </c>
      <c r="J3" s="111">
        <v>9227</v>
      </c>
      <c r="K3" s="111">
        <v>7800</v>
      </c>
      <c r="L3" s="111">
        <v>14</v>
      </c>
      <c r="M3" s="111">
        <v>10</v>
      </c>
      <c r="N3" s="76" t="s">
        <v>26</v>
      </c>
      <c r="O3" s="76" t="s">
        <v>113</v>
      </c>
      <c r="P3" s="7">
        <v>0.58333333333333337</v>
      </c>
      <c r="Q3" s="22">
        <v>0.85416666666666663</v>
      </c>
      <c r="R3" s="22">
        <v>0.625</v>
      </c>
      <c r="S3" s="22">
        <v>0.91666666666666663</v>
      </c>
      <c r="T3" s="22">
        <v>0.9375</v>
      </c>
      <c r="U3" s="22">
        <v>0.99305555555555558</v>
      </c>
      <c r="V3" s="22">
        <v>0.99305555555555558</v>
      </c>
      <c r="W3" s="91">
        <v>0.65000000000000013</v>
      </c>
    </row>
    <row r="4" spans="1:23" ht="15.6" x14ac:dyDescent="0.3">
      <c r="A4" s="5" t="s">
        <v>226</v>
      </c>
      <c r="B4" s="18" t="s">
        <v>232</v>
      </c>
      <c r="C4" s="18">
        <v>45719</v>
      </c>
      <c r="D4" s="88">
        <v>61</v>
      </c>
      <c r="E4" s="5" t="s">
        <v>32</v>
      </c>
      <c r="F4" s="76" t="s">
        <v>8</v>
      </c>
      <c r="G4" s="18" t="s">
        <v>232</v>
      </c>
      <c r="H4" s="2" t="s">
        <v>6</v>
      </c>
      <c r="I4" s="5" t="s">
        <v>32</v>
      </c>
      <c r="J4" s="111">
        <v>8500</v>
      </c>
      <c r="K4" s="90">
        <v>5400.5479100000002</v>
      </c>
      <c r="L4" s="111">
        <v>14</v>
      </c>
      <c r="M4" s="111">
        <v>2</v>
      </c>
      <c r="N4" s="5" t="s">
        <v>32</v>
      </c>
      <c r="O4" s="76" t="s">
        <v>8</v>
      </c>
      <c r="P4" s="7">
        <v>0.83333333333333337</v>
      </c>
      <c r="Q4" s="22">
        <v>0.91666666666666663</v>
      </c>
      <c r="R4" s="133">
        <v>45719.5</v>
      </c>
      <c r="S4" s="133">
        <v>45720.020833333336</v>
      </c>
      <c r="T4" s="22">
        <v>2.0833333333333332E-2</v>
      </c>
      <c r="U4" s="22">
        <v>8.3333333333333329E-2</v>
      </c>
      <c r="V4" s="22">
        <v>8.3333333333333329E-2</v>
      </c>
      <c r="W4" s="91">
        <v>0.37499999999708966</v>
      </c>
    </row>
    <row r="5" spans="1:23" ht="15.6" x14ac:dyDescent="0.3">
      <c r="A5" s="5" t="s">
        <v>226</v>
      </c>
      <c r="B5" s="18" t="s">
        <v>232</v>
      </c>
      <c r="C5" s="18">
        <v>45719</v>
      </c>
      <c r="D5" s="88">
        <v>61</v>
      </c>
      <c r="E5" s="5" t="s">
        <v>32</v>
      </c>
      <c r="F5" s="76" t="s">
        <v>8</v>
      </c>
      <c r="G5" s="18" t="s">
        <v>232</v>
      </c>
      <c r="H5" s="89" t="s">
        <v>9</v>
      </c>
      <c r="I5" s="5" t="s">
        <v>32</v>
      </c>
      <c r="J5" s="111">
        <v>8500</v>
      </c>
      <c r="K5" s="90">
        <v>5400.5479100000002</v>
      </c>
      <c r="L5" s="111">
        <v>14</v>
      </c>
      <c r="M5" s="111">
        <v>2</v>
      </c>
      <c r="N5" s="5" t="s">
        <v>32</v>
      </c>
      <c r="O5" s="76" t="s">
        <v>8</v>
      </c>
      <c r="P5" s="7">
        <v>0.83333333333333337</v>
      </c>
      <c r="Q5" s="22">
        <v>0.91666666666666663</v>
      </c>
      <c r="R5" s="133">
        <v>45719.5</v>
      </c>
      <c r="S5" s="133">
        <v>45720.03125</v>
      </c>
      <c r="T5" s="22">
        <v>2.0833333333333332E-2</v>
      </c>
      <c r="U5" s="22">
        <v>8.3333333333333329E-2</v>
      </c>
      <c r="V5" s="22">
        <v>8.3333333333333329E-2</v>
      </c>
      <c r="W5" s="91">
        <v>0.36250000000000004</v>
      </c>
    </row>
    <row r="6" spans="1:23" x14ac:dyDescent="0.3">
      <c r="A6" s="5" t="s">
        <v>226</v>
      </c>
      <c r="B6" s="18" t="s">
        <v>242</v>
      </c>
      <c r="C6" s="87">
        <v>45720</v>
      </c>
      <c r="D6" s="88">
        <v>61</v>
      </c>
      <c r="E6" s="76" t="s">
        <v>26</v>
      </c>
      <c r="F6" s="76" t="s">
        <v>113</v>
      </c>
      <c r="G6" s="18" t="s">
        <v>242</v>
      </c>
      <c r="H6" s="76" t="s">
        <v>16</v>
      </c>
      <c r="I6" s="76" t="s">
        <v>26</v>
      </c>
      <c r="J6" s="111">
        <v>9227</v>
      </c>
      <c r="K6" s="111">
        <v>7800</v>
      </c>
      <c r="L6" s="111">
        <v>14</v>
      </c>
      <c r="M6" s="111">
        <v>14</v>
      </c>
      <c r="N6" s="76" t="s">
        <v>26</v>
      </c>
      <c r="O6" s="76" t="s">
        <v>113</v>
      </c>
      <c r="P6" s="7">
        <v>0.83333333333333337</v>
      </c>
      <c r="Q6" s="6">
        <v>0.83333333333333337</v>
      </c>
      <c r="R6" s="133">
        <v>45720.625</v>
      </c>
      <c r="S6" s="133">
        <v>45720.875</v>
      </c>
      <c r="T6" s="22">
        <v>0.95833333333333337</v>
      </c>
      <c r="U6" s="22">
        <v>8.3333333333333329E-2</v>
      </c>
      <c r="V6" s="22">
        <v>8.3333333333333329E-2</v>
      </c>
      <c r="W6" s="91">
        <v>0.7</v>
      </c>
    </row>
    <row r="7" spans="1:23" ht="15.6" x14ac:dyDescent="0.3">
      <c r="A7" s="5" t="s">
        <v>226</v>
      </c>
      <c r="B7" s="18" t="s">
        <v>242</v>
      </c>
      <c r="C7" s="87">
        <v>45720</v>
      </c>
      <c r="D7" s="88">
        <v>61</v>
      </c>
      <c r="E7" s="59" t="s">
        <v>26</v>
      </c>
      <c r="F7" s="59" t="s">
        <v>113</v>
      </c>
      <c r="G7" s="18" t="s">
        <v>242</v>
      </c>
      <c r="H7" s="76" t="s">
        <v>105</v>
      </c>
      <c r="I7" s="59" t="s">
        <v>26</v>
      </c>
      <c r="J7" s="111">
        <v>9227</v>
      </c>
      <c r="K7" s="90">
        <v>230.23</v>
      </c>
      <c r="L7" s="111">
        <v>14</v>
      </c>
      <c r="M7" s="111">
        <v>1</v>
      </c>
      <c r="N7" s="59" t="s">
        <v>26</v>
      </c>
      <c r="O7" s="59" t="s">
        <v>113</v>
      </c>
      <c r="P7" s="7">
        <v>0.83333333333333337</v>
      </c>
      <c r="Q7" s="6">
        <v>0.83333333333333337</v>
      </c>
      <c r="R7" s="133">
        <v>45720.625</v>
      </c>
      <c r="S7" s="133">
        <v>45721.020833333336</v>
      </c>
      <c r="T7" s="22">
        <v>4.1666666666666664E-2</v>
      </c>
      <c r="U7" s="22">
        <v>8.3333333333333329E-2</v>
      </c>
      <c r="V7" s="22">
        <v>8.3333333333333329E-2</v>
      </c>
      <c r="W7" s="91">
        <v>0.52499999999708957</v>
      </c>
    </row>
    <row r="8" spans="1:23" ht="15.6" x14ac:dyDescent="0.3">
      <c r="A8" s="5" t="s">
        <v>226</v>
      </c>
      <c r="B8" s="18" t="s">
        <v>243</v>
      </c>
      <c r="C8" s="87">
        <v>45720</v>
      </c>
      <c r="D8" s="88">
        <v>61</v>
      </c>
      <c r="E8" s="59" t="s">
        <v>70</v>
      </c>
      <c r="F8" s="59" t="s">
        <v>97</v>
      </c>
      <c r="G8" s="18" t="s">
        <v>243</v>
      </c>
      <c r="H8" s="76" t="s">
        <v>235</v>
      </c>
      <c r="I8" s="59" t="s">
        <v>70</v>
      </c>
      <c r="J8" s="111">
        <v>10200</v>
      </c>
      <c r="K8" s="90">
        <v>420.23599999999999</v>
      </c>
      <c r="L8" s="111">
        <v>14</v>
      </c>
      <c r="M8" s="111">
        <v>1</v>
      </c>
      <c r="N8" s="59" t="s">
        <v>70</v>
      </c>
      <c r="O8" s="59" t="s">
        <v>97</v>
      </c>
      <c r="P8" s="7">
        <v>0.83333333333333337</v>
      </c>
      <c r="Q8" s="6">
        <v>0.90625</v>
      </c>
      <c r="R8" s="133">
        <v>45720.625</v>
      </c>
      <c r="S8" s="133">
        <v>45721.024305555555</v>
      </c>
      <c r="T8" s="22">
        <v>3.125E-2</v>
      </c>
      <c r="U8" s="22">
        <v>0.40972222222222221</v>
      </c>
      <c r="V8" s="22">
        <v>0.40972222222222221</v>
      </c>
      <c r="W8" s="91">
        <v>0.52083333333430348</v>
      </c>
    </row>
    <row r="9" spans="1:23" ht="15.6" x14ac:dyDescent="0.3">
      <c r="A9" s="5" t="s">
        <v>226</v>
      </c>
      <c r="B9" s="18" t="s">
        <v>243</v>
      </c>
      <c r="C9" s="87">
        <v>45720</v>
      </c>
      <c r="D9" s="88">
        <v>61</v>
      </c>
      <c r="E9" s="76" t="s">
        <v>70</v>
      </c>
      <c r="F9" s="76" t="s">
        <v>97</v>
      </c>
      <c r="G9" s="18" t="s">
        <v>243</v>
      </c>
      <c r="H9" s="76" t="s">
        <v>234</v>
      </c>
      <c r="I9" s="76" t="s">
        <v>70</v>
      </c>
      <c r="J9" s="111">
        <v>10200</v>
      </c>
      <c r="K9" s="90">
        <v>123.26</v>
      </c>
      <c r="L9" s="111">
        <v>14</v>
      </c>
      <c r="M9" s="111">
        <v>1</v>
      </c>
      <c r="N9" s="76" t="s">
        <v>70</v>
      </c>
      <c r="O9" s="76" t="s">
        <v>97</v>
      </c>
      <c r="P9" s="7">
        <v>0.83333333333333337</v>
      </c>
      <c r="Q9" s="6">
        <v>0.90625</v>
      </c>
      <c r="R9" s="133">
        <v>45720.625</v>
      </c>
      <c r="S9" s="133">
        <v>45721.041666666664</v>
      </c>
      <c r="T9" s="22">
        <v>0.34375</v>
      </c>
      <c r="U9" s="22">
        <v>0.40972222222222221</v>
      </c>
      <c r="V9" s="22">
        <v>0.40972222222222221</v>
      </c>
      <c r="W9" s="91">
        <v>0.50000000000291034</v>
      </c>
    </row>
    <row r="10" spans="1:23" ht="15.6" x14ac:dyDescent="0.3">
      <c r="A10" s="5" t="s">
        <v>226</v>
      </c>
      <c r="B10" s="18" t="s">
        <v>243</v>
      </c>
      <c r="C10" s="87">
        <v>45720</v>
      </c>
      <c r="D10" s="88">
        <v>61</v>
      </c>
      <c r="E10" s="76" t="s">
        <v>70</v>
      </c>
      <c r="F10" s="76" t="s">
        <v>97</v>
      </c>
      <c r="G10" s="18" t="s">
        <v>243</v>
      </c>
      <c r="H10" s="76" t="s">
        <v>6</v>
      </c>
      <c r="I10" s="76" t="s">
        <v>70</v>
      </c>
      <c r="J10" s="111">
        <v>10200</v>
      </c>
      <c r="K10" s="90">
        <v>325.23</v>
      </c>
      <c r="L10" s="111">
        <v>14</v>
      </c>
      <c r="M10" s="111">
        <v>2</v>
      </c>
      <c r="N10" s="76" t="s">
        <v>70</v>
      </c>
      <c r="O10" s="76" t="s">
        <v>97</v>
      </c>
      <c r="P10" s="7">
        <v>0.83333333333333337</v>
      </c>
      <c r="Q10" s="6">
        <v>0.90625</v>
      </c>
      <c r="R10" s="133">
        <v>45720.5</v>
      </c>
      <c r="S10" s="133">
        <v>45720.974305555559</v>
      </c>
      <c r="T10" s="22">
        <v>0.99305555555555558</v>
      </c>
      <c r="U10" s="22">
        <v>0.40972222222222221</v>
      </c>
      <c r="V10" s="22">
        <v>0.40972222222222221</v>
      </c>
      <c r="W10" s="91">
        <v>0.43083333332906482</v>
      </c>
    </row>
    <row r="11" spans="1:23" ht="15.6" x14ac:dyDescent="0.3">
      <c r="A11" s="5" t="s">
        <v>226</v>
      </c>
      <c r="B11" s="18" t="s">
        <v>243</v>
      </c>
      <c r="C11" s="87">
        <v>45720</v>
      </c>
      <c r="D11" s="88">
        <v>61</v>
      </c>
      <c r="E11" s="76" t="s">
        <v>70</v>
      </c>
      <c r="F11" s="76" t="s">
        <v>97</v>
      </c>
      <c r="G11" s="18" t="s">
        <v>243</v>
      </c>
      <c r="H11" s="76" t="s">
        <v>180</v>
      </c>
      <c r="I11" s="76" t="s">
        <v>70</v>
      </c>
      <c r="J11" s="111">
        <v>10200</v>
      </c>
      <c r="K11" s="90">
        <v>336.26</v>
      </c>
      <c r="L11" s="111">
        <v>14</v>
      </c>
      <c r="M11" s="111">
        <v>2</v>
      </c>
      <c r="N11" s="76" t="s">
        <v>70</v>
      </c>
      <c r="O11" s="76" t="s">
        <v>97</v>
      </c>
      <c r="P11" s="7">
        <v>0.83333333333333337</v>
      </c>
      <c r="Q11" s="6">
        <v>0.90625</v>
      </c>
      <c r="R11" s="133">
        <v>45720.5</v>
      </c>
      <c r="S11" s="133">
        <v>45720.993055555555</v>
      </c>
      <c r="T11" s="22">
        <v>0.95694444444444449</v>
      </c>
      <c r="U11" s="22">
        <v>0.40972222222222221</v>
      </c>
      <c r="V11" s="22">
        <v>0.40972222222222221</v>
      </c>
      <c r="W11" s="91">
        <v>0.40833333333430344</v>
      </c>
    </row>
    <row r="12" spans="1:23" ht="15.6" x14ac:dyDescent="0.3">
      <c r="A12" s="5" t="s">
        <v>226</v>
      </c>
      <c r="B12" s="18" t="s">
        <v>243</v>
      </c>
      <c r="C12" s="87">
        <v>45720</v>
      </c>
      <c r="D12" s="88">
        <v>61</v>
      </c>
      <c r="E12" s="76" t="s">
        <v>70</v>
      </c>
      <c r="F12" s="76" t="s">
        <v>97</v>
      </c>
      <c r="G12" s="18" t="s">
        <v>243</v>
      </c>
      <c r="H12" s="89" t="s">
        <v>9</v>
      </c>
      <c r="I12" s="76" t="s">
        <v>70</v>
      </c>
      <c r="J12" s="111">
        <v>10200</v>
      </c>
      <c r="K12" s="90">
        <v>223.26</v>
      </c>
      <c r="L12" s="111">
        <v>14</v>
      </c>
      <c r="M12" s="111">
        <v>2</v>
      </c>
      <c r="N12" s="76" t="s">
        <v>70</v>
      </c>
      <c r="O12" s="76" t="s">
        <v>97</v>
      </c>
      <c r="P12" s="7">
        <v>0.83333333333333337</v>
      </c>
      <c r="Q12" s="6">
        <v>0.90625</v>
      </c>
      <c r="R12" s="133">
        <v>45720.5</v>
      </c>
      <c r="S12" s="133">
        <v>45720.958333333336</v>
      </c>
      <c r="T12" s="22">
        <v>0.97222222222222221</v>
      </c>
      <c r="U12" s="22">
        <v>0.40972222222222221</v>
      </c>
      <c r="V12" s="22">
        <v>0.40972222222222221</v>
      </c>
      <c r="W12" s="91">
        <v>0.44999999999708962</v>
      </c>
    </row>
    <row r="13" spans="1:23" ht="15.6" x14ac:dyDescent="0.3">
      <c r="A13" s="5" t="s">
        <v>226</v>
      </c>
      <c r="B13" s="18" t="s">
        <v>244</v>
      </c>
      <c r="C13" s="87">
        <v>45720</v>
      </c>
      <c r="D13" s="88">
        <v>61</v>
      </c>
      <c r="E13" s="76" t="s">
        <v>56</v>
      </c>
      <c r="F13" s="59" t="s">
        <v>165</v>
      </c>
      <c r="G13" s="18" t="s">
        <v>244</v>
      </c>
      <c r="H13" s="76" t="s">
        <v>22</v>
      </c>
      <c r="I13" s="76" t="s">
        <v>56</v>
      </c>
      <c r="J13" s="111">
        <v>8500</v>
      </c>
      <c r="K13" s="90">
        <v>5400.5479100000002</v>
      </c>
      <c r="L13" s="111">
        <v>14</v>
      </c>
      <c r="M13" s="111">
        <v>3</v>
      </c>
      <c r="N13" s="76" t="s">
        <v>56</v>
      </c>
      <c r="O13" s="59" t="s">
        <v>165</v>
      </c>
      <c r="P13" s="7">
        <v>0.95833333333333337</v>
      </c>
      <c r="Q13" s="6">
        <v>0.95833333333333337</v>
      </c>
      <c r="R13" s="133">
        <v>45720.625</v>
      </c>
      <c r="S13" s="133">
        <v>45721.041666666664</v>
      </c>
      <c r="T13" s="22">
        <v>6.25E-2</v>
      </c>
      <c r="U13" s="22">
        <v>0.125</v>
      </c>
      <c r="V13" s="22">
        <v>0.125</v>
      </c>
      <c r="W13" s="91">
        <v>0.50000000000291034</v>
      </c>
    </row>
    <row r="14" spans="1:23" ht="15.6" x14ac:dyDescent="0.3">
      <c r="A14" s="5" t="s">
        <v>226</v>
      </c>
      <c r="B14" s="18" t="s">
        <v>245</v>
      </c>
      <c r="C14" s="87">
        <v>45720</v>
      </c>
      <c r="D14" s="88">
        <v>61</v>
      </c>
      <c r="E14" s="76" t="s">
        <v>47</v>
      </c>
      <c r="F14" s="76" t="s">
        <v>48</v>
      </c>
      <c r="G14" s="18" t="s">
        <v>245</v>
      </c>
      <c r="H14" s="76" t="s">
        <v>40</v>
      </c>
      <c r="I14" s="76" t="s">
        <v>23</v>
      </c>
      <c r="J14" s="111">
        <v>10200</v>
      </c>
      <c r="K14" s="90">
        <v>120.32</v>
      </c>
      <c r="L14" s="111">
        <v>14</v>
      </c>
      <c r="M14" s="111">
        <v>1</v>
      </c>
      <c r="N14" s="76" t="s">
        <v>23</v>
      </c>
      <c r="O14" s="76" t="s">
        <v>24</v>
      </c>
      <c r="P14" s="7">
        <v>0.83333333333333337</v>
      </c>
      <c r="Q14" s="6">
        <v>0.95833333333333337</v>
      </c>
      <c r="R14" s="133">
        <v>45720.625</v>
      </c>
      <c r="S14" s="133">
        <v>45721.083333333336</v>
      </c>
      <c r="T14" s="22">
        <v>0.10416666666666667</v>
      </c>
      <c r="U14" s="22">
        <v>0.33333333333333331</v>
      </c>
      <c r="V14" s="22">
        <v>0.33333333333333331</v>
      </c>
      <c r="W14" s="91">
        <v>0.44999999999708962</v>
      </c>
    </row>
    <row r="15" spans="1:23" ht="15.6" x14ac:dyDescent="0.3">
      <c r="A15" s="5" t="s">
        <v>226</v>
      </c>
      <c r="B15" s="18" t="s">
        <v>246</v>
      </c>
      <c r="C15" s="87">
        <v>45721</v>
      </c>
      <c r="D15" s="88">
        <v>61</v>
      </c>
      <c r="E15" s="21" t="s">
        <v>56</v>
      </c>
      <c r="F15" s="41" t="s">
        <v>29</v>
      </c>
      <c r="G15" s="18" t="s">
        <v>246</v>
      </c>
      <c r="H15" s="20" t="s">
        <v>204</v>
      </c>
      <c r="I15" s="21" t="s">
        <v>56</v>
      </c>
      <c r="J15" s="111">
        <v>8500</v>
      </c>
      <c r="K15" s="90">
        <v>5400.5479100000002</v>
      </c>
      <c r="L15" s="111">
        <v>14</v>
      </c>
      <c r="M15" s="111">
        <v>8</v>
      </c>
      <c r="N15" s="21" t="s">
        <v>56</v>
      </c>
      <c r="O15" s="41" t="s">
        <v>29</v>
      </c>
      <c r="P15" s="17">
        <v>0.125</v>
      </c>
      <c r="Q15" s="6">
        <v>0.10416666666666667</v>
      </c>
      <c r="R15" s="22">
        <v>0.41666666666666669</v>
      </c>
      <c r="S15" s="22">
        <v>0.375</v>
      </c>
      <c r="T15" s="22">
        <v>0.58333333333333337</v>
      </c>
      <c r="U15" s="22">
        <v>0.875</v>
      </c>
      <c r="V15" s="22">
        <v>0.875</v>
      </c>
      <c r="W15" s="91">
        <v>1</v>
      </c>
    </row>
    <row r="16" spans="1:23" ht="15.6" x14ac:dyDescent="0.3">
      <c r="A16" s="5" t="s">
        <v>226</v>
      </c>
      <c r="B16" s="18" t="s">
        <v>247</v>
      </c>
      <c r="C16" s="87">
        <v>45721</v>
      </c>
      <c r="D16" s="88">
        <v>61</v>
      </c>
      <c r="E16" s="2" t="s">
        <v>23</v>
      </c>
      <c r="F16" s="48" t="s">
        <v>24</v>
      </c>
      <c r="G16" s="18" t="s">
        <v>247</v>
      </c>
      <c r="H16" s="5" t="s">
        <v>16</v>
      </c>
      <c r="I16" s="19" t="s">
        <v>23</v>
      </c>
      <c r="J16" s="90">
        <v>10200</v>
      </c>
      <c r="K16" s="90">
        <v>8000</v>
      </c>
      <c r="L16" s="111">
        <v>14</v>
      </c>
      <c r="M16" s="111">
        <v>3</v>
      </c>
      <c r="N16" s="19" t="s">
        <v>23</v>
      </c>
      <c r="O16" s="48" t="s">
        <v>24</v>
      </c>
      <c r="P16" s="17">
        <v>0.83333333333333337</v>
      </c>
      <c r="Q16" s="22">
        <v>0.85416666666666663</v>
      </c>
      <c r="R16" s="133">
        <v>45721.625</v>
      </c>
      <c r="S16" s="133">
        <v>45721.895833333336</v>
      </c>
      <c r="T16" s="22">
        <v>0.91666666666666663</v>
      </c>
      <c r="U16" s="22">
        <v>0.97916666666666663</v>
      </c>
      <c r="V16" s="22">
        <v>0.97916666666666663</v>
      </c>
      <c r="W16" s="91">
        <v>0.67499999999708971</v>
      </c>
    </row>
    <row r="17" spans="1:23" ht="15.6" x14ac:dyDescent="0.3">
      <c r="A17" s="5" t="s">
        <v>226</v>
      </c>
      <c r="B17" s="18" t="s">
        <v>248</v>
      </c>
      <c r="C17" s="87">
        <v>45721</v>
      </c>
      <c r="D17" s="88">
        <v>61</v>
      </c>
      <c r="E17" s="19" t="s">
        <v>14</v>
      </c>
      <c r="F17" s="48" t="s">
        <v>112</v>
      </c>
      <c r="G17" s="18" t="s">
        <v>248</v>
      </c>
      <c r="H17" s="89" t="s">
        <v>9</v>
      </c>
      <c r="I17" s="19" t="s">
        <v>14</v>
      </c>
      <c r="J17" s="111">
        <v>8000</v>
      </c>
      <c r="K17" s="90">
        <v>4566.2650000000003</v>
      </c>
      <c r="L17" s="111">
        <v>14</v>
      </c>
      <c r="M17" s="111">
        <v>3</v>
      </c>
      <c r="N17" s="19" t="s">
        <v>14</v>
      </c>
      <c r="O17" s="48" t="s">
        <v>112</v>
      </c>
      <c r="P17" s="17">
        <v>0.83333333333333337</v>
      </c>
      <c r="Q17" s="6">
        <v>0.88888888888888884</v>
      </c>
      <c r="R17" s="133">
        <v>45721.5</v>
      </c>
      <c r="S17" s="133">
        <v>45721.965277777781</v>
      </c>
      <c r="T17" s="22">
        <v>0.98958333333333337</v>
      </c>
      <c r="U17" s="22">
        <v>6.5972222222222224E-2</v>
      </c>
      <c r="V17" s="22">
        <v>6.5972222222222224E-2</v>
      </c>
      <c r="W17" s="91">
        <v>0.4416666666627862</v>
      </c>
    </row>
    <row r="18" spans="1:23" ht="15.6" x14ac:dyDescent="0.3">
      <c r="A18" s="5" t="s">
        <v>226</v>
      </c>
      <c r="B18" s="18" t="s">
        <v>248</v>
      </c>
      <c r="C18" s="87">
        <v>45721</v>
      </c>
      <c r="D18" s="88">
        <v>61</v>
      </c>
      <c r="E18" s="19" t="s">
        <v>14</v>
      </c>
      <c r="F18" s="48" t="s">
        <v>112</v>
      </c>
      <c r="G18" s="18" t="s">
        <v>248</v>
      </c>
      <c r="H18" s="5" t="s">
        <v>6</v>
      </c>
      <c r="I18" s="19" t="s">
        <v>14</v>
      </c>
      <c r="J18" s="111">
        <v>8000</v>
      </c>
      <c r="K18" s="90">
        <v>6566.2650000000003</v>
      </c>
      <c r="L18" s="111">
        <v>14</v>
      </c>
      <c r="M18" s="111">
        <v>1</v>
      </c>
      <c r="N18" s="19" t="s">
        <v>14</v>
      </c>
      <c r="O18" s="48" t="s">
        <v>112</v>
      </c>
      <c r="P18" s="17">
        <v>0.83333333333333337</v>
      </c>
      <c r="Q18" s="22">
        <v>0.88888888888888884</v>
      </c>
      <c r="R18" s="133">
        <v>45721.5</v>
      </c>
      <c r="S18" s="133">
        <v>45721.958333333336</v>
      </c>
      <c r="T18" s="22">
        <v>6.9444444444444441E-3</v>
      </c>
      <c r="U18" s="22">
        <v>6.5972222222222224E-2</v>
      </c>
      <c r="V18" s="22">
        <v>6.5972222222222224E-2</v>
      </c>
      <c r="W18" s="91">
        <v>0.44999999999708962</v>
      </c>
    </row>
    <row r="19" spans="1:23" ht="15.6" x14ac:dyDescent="0.3">
      <c r="A19" s="5" t="s">
        <v>226</v>
      </c>
      <c r="B19" s="18" t="s">
        <v>249</v>
      </c>
      <c r="C19" s="87">
        <v>45721</v>
      </c>
      <c r="D19" s="88">
        <v>61</v>
      </c>
      <c r="E19" s="19" t="s">
        <v>46</v>
      </c>
      <c r="F19" s="48" t="s">
        <v>165</v>
      </c>
      <c r="G19" s="18" t="s">
        <v>249</v>
      </c>
      <c r="H19" s="89" t="s">
        <v>9</v>
      </c>
      <c r="I19" s="19" t="s">
        <v>46</v>
      </c>
      <c r="J19" s="90">
        <v>927</v>
      </c>
      <c r="K19" s="90">
        <v>408</v>
      </c>
      <c r="L19" s="111">
        <v>3</v>
      </c>
      <c r="M19" s="111">
        <v>1</v>
      </c>
      <c r="N19" s="19" t="s">
        <v>46</v>
      </c>
      <c r="O19" s="48" t="s">
        <v>165</v>
      </c>
      <c r="P19" s="17">
        <v>0.95833333333333337</v>
      </c>
      <c r="Q19" s="22">
        <v>0.95833333333333337</v>
      </c>
      <c r="R19" s="133">
        <v>45721.5</v>
      </c>
      <c r="S19" s="133">
        <v>45722.020833333336</v>
      </c>
      <c r="T19" s="22">
        <v>2.7777777777777776E-2</v>
      </c>
      <c r="U19" s="22">
        <v>0.125</v>
      </c>
      <c r="V19" s="22">
        <v>0.125</v>
      </c>
      <c r="W19" s="91">
        <v>0.37499999999708966</v>
      </c>
    </row>
    <row r="20" spans="1:23" ht="15.6" x14ac:dyDescent="0.3">
      <c r="A20" s="5" t="s">
        <v>226</v>
      </c>
      <c r="B20" s="18" t="s">
        <v>249</v>
      </c>
      <c r="C20" s="87">
        <v>45721</v>
      </c>
      <c r="D20" s="88">
        <v>61</v>
      </c>
      <c r="E20" s="19" t="s">
        <v>46</v>
      </c>
      <c r="F20" s="48" t="s">
        <v>165</v>
      </c>
      <c r="G20" s="18" t="s">
        <v>249</v>
      </c>
      <c r="H20" s="5" t="s">
        <v>6</v>
      </c>
      <c r="I20" s="19" t="s">
        <v>46</v>
      </c>
      <c r="J20" s="90">
        <v>927</v>
      </c>
      <c r="K20" s="90">
        <v>408</v>
      </c>
      <c r="L20" s="111">
        <v>3</v>
      </c>
      <c r="M20" s="111">
        <v>3</v>
      </c>
      <c r="N20" s="19" t="s">
        <v>46</v>
      </c>
      <c r="O20" s="48" t="s">
        <v>165</v>
      </c>
      <c r="P20" s="17">
        <v>0.95833333333333337</v>
      </c>
      <c r="Q20" s="22">
        <v>0.95833333333333337</v>
      </c>
      <c r="R20" s="133">
        <v>45721.5</v>
      </c>
      <c r="S20" s="133">
        <v>45722.052083333336</v>
      </c>
      <c r="T20" s="22">
        <v>8.3333333333333329E-2</v>
      </c>
      <c r="U20" s="22">
        <v>0.125</v>
      </c>
      <c r="V20" s="22">
        <v>0.125</v>
      </c>
      <c r="W20" s="91">
        <v>0.33749999999708968</v>
      </c>
    </row>
    <row r="21" spans="1:23" ht="15.6" x14ac:dyDescent="0.3">
      <c r="A21" s="5" t="s">
        <v>226</v>
      </c>
      <c r="B21" s="18" t="s">
        <v>249</v>
      </c>
      <c r="C21" s="87">
        <v>45721</v>
      </c>
      <c r="D21" s="88">
        <v>61</v>
      </c>
      <c r="E21" s="19" t="s">
        <v>46</v>
      </c>
      <c r="F21" s="48" t="s">
        <v>165</v>
      </c>
      <c r="G21" s="18" t="s">
        <v>249</v>
      </c>
      <c r="H21" s="5" t="s">
        <v>180</v>
      </c>
      <c r="I21" s="19" t="s">
        <v>46</v>
      </c>
      <c r="J21" s="90">
        <v>927</v>
      </c>
      <c r="K21" s="90">
        <v>408</v>
      </c>
      <c r="L21" s="111">
        <v>3</v>
      </c>
      <c r="M21" s="111">
        <v>3</v>
      </c>
      <c r="N21" s="19" t="s">
        <v>46</v>
      </c>
      <c r="O21" s="48" t="s">
        <v>165</v>
      </c>
      <c r="P21" s="17">
        <v>0.95833333333333337</v>
      </c>
      <c r="Q21" s="22">
        <v>0.95833333333333337</v>
      </c>
      <c r="R21" s="133">
        <v>45721.5</v>
      </c>
      <c r="S21" s="133">
        <v>45722.027777777781</v>
      </c>
      <c r="T21" s="22">
        <v>4.1666666666666664E-2</v>
      </c>
      <c r="U21" s="22">
        <v>0.125</v>
      </c>
      <c r="V21" s="22">
        <v>0.125</v>
      </c>
      <c r="W21" s="91">
        <v>0.36666666666278613</v>
      </c>
    </row>
    <row r="22" spans="1:23" ht="15.6" x14ac:dyDescent="0.3">
      <c r="A22" s="5" t="s">
        <v>226</v>
      </c>
      <c r="B22" s="18" t="s">
        <v>250</v>
      </c>
      <c r="C22" s="87">
        <v>45721</v>
      </c>
      <c r="D22" s="88">
        <v>61</v>
      </c>
      <c r="E22" s="19" t="s">
        <v>70</v>
      </c>
      <c r="F22" s="48" t="s">
        <v>97</v>
      </c>
      <c r="G22" s="18" t="s">
        <v>250</v>
      </c>
      <c r="H22" s="5" t="s">
        <v>22</v>
      </c>
      <c r="I22" s="19" t="s">
        <v>70</v>
      </c>
      <c r="J22" s="111">
        <v>10200</v>
      </c>
      <c r="K22" s="90"/>
      <c r="L22" s="111">
        <v>14</v>
      </c>
      <c r="M22" s="111">
        <v>3</v>
      </c>
      <c r="N22" s="19" t="s">
        <v>70</v>
      </c>
      <c r="O22" s="48" t="s">
        <v>97</v>
      </c>
      <c r="P22" s="17">
        <v>0.83333333333333337</v>
      </c>
      <c r="Q22" s="22">
        <v>0.95833333333333337</v>
      </c>
      <c r="R22" s="133">
        <v>45721.625</v>
      </c>
      <c r="S22" s="133">
        <v>45722.055555555555</v>
      </c>
      <c r="T22" s="22">
        <v>6.9444444444444448E-2</v>
      </c>
      <c r="U22" s="22">
        <v>0.4236111111111111</v>
      </c>
      <c r="V22" s="22">
        <v>0.4236111111111111</v>
      </c>
      <c r="W22" s="91">
        <v>0.48333333333430351</v>
      </c>
    </row>
    <row r="23" spans="1:23" ht="15.6" x14ac:dyDescent="0.3">
      <c r="A23" s="5" t="s">
        <v>226</v>
      </c>
      <c r="B23" s="18" t="s">
        <v>250</v>
      </c>
      <c r="C23" s="87">
        <v>45721</v>
      </c>
      <c r="D23" s="88">
        <v>61</v>
      </c>
      <c r="E23" s="19" t="s">
        <v>70</v>
      </c>
      <c r="F23" s="48" t="s">
        <v>97</v>
      </c>
      <c r="G23" s="18" t="s">
        <v>250</v>
      </c>
      <c r="H23" s="5" t="s">
        <v>237</v>
      </c>
      <c r="I23" s="19" t="s">
        <v>70</v>
      </c>
      <c r="J23" s="111">
        <v>10200</v>
      </c>
      <c r="K23" s="90"/>
      <c r="L23" s="111">
        <v>14</v>
      </c>
      <c r="M23" s="111">
        <v>2</v>
      </c>
      <c r="N23" s="19" t="s">
        <v>70</v>
      </c>
      <c r="O23" s="48" t="s">
        <v>97</v>
      </c>
      <c r="P23" s="17">
        <v>0.83333333333333337</v>
      </c>
      <c r="Q23" s="22">
        <v>0.95833333333333337</v>
      </c>
      <c r="R23" s="133">
        <v>45721.625</v>
      </c>
      <c r="S23" s="133">
        <v>45722.25</v>
      </c>
      <c r="T23" s="22">
        <v>0.33333333333333331</v>
      </c>
      <c r="U23" s="22">
        <v>0.4236111111111111</v>
      </c>
      <c r="V23" s="22">
        <v>0.4236111111111111</v>
      </c>
      <c r="W23" s="91">
        <v>0.25</v>
      </c>
    </row>
    <row r="24" spans="1:23" ht="15.6" x14ac:dyDescent="0.3">
      <c r="A24" s="5" t="s">
        <v>226</v>
      </c>
      <c r="B24" s="18" t="s">
        <v>250</v>
      </c>
      <c r="C24" s="87">
        <v>45721</v>
      </c>
      <c r="D24" s="88">
        <v>61</v>
      </c>
      <c r="E24" s="19" t="s">
        <v>70</v>
      </c>
      <c r="F24" s="48" t="s">
        <v>97</v>
      </c>
      <c r="G24" s="18" t="s">
        <v>250</v>
      </c>
      <c r="H24" s="5" t="s">
        <v>108</v>
      </c>
      <c r="I24" s="19" t="s">
        <v>70</v>
      </c>
      <c r="J24" s="111">
        <v>10200</v>
      </c>
      <c r="K24" s="90"/>
      <c r="L24" s="111">
        <v>14</v>
      </c>
      <c r="M24" s="111">
        <v>1</v>
      </c>
      <c r="N24" s="19" t="s">
        <v>70</v>
      </c>
      <c r="O24" s="48" t="s">
        <v>97</v>
      </c>
      <c r="P24" s="17">
        <v>0.83333333333333337</v>
      </c>
      <c r="Q24" s="22">
        <v>0.95833333333333337</v>
      </c>
      <c r="R24" s="133">
        <v>45721.625</v>
      </c>
      <c r="S24" s="133">
        <v>45722.111111111109</v>
      </c>
      <c r="T24" s="22">
        <v>0.2013888888888889</v>
      </c>
      <c r="U24" s="22">
        <v>0.4236111111111111</v>
      </c>
      <c r="V24" s="22">
        <v>0.4236111111111111</v>
      </c>
      <c r="W24" s="91">
        <v>0.41666666666860697</v>
      </c>
    </row>
    <row r="25" spans="1:23" ht="15.6" x14ac:dyDescent="0.3">
      <c r="A25" s="5" t="s">
        <v>226</v>
      </c>
      <c r="B25" s="18" t="s">
        <v>251</v>
      </c>
      <c r="C25" s="87">
        <v>45721</v>
      </c>
      <c r="D25" s="88">
        <v>61</v>
      </c>
      <c r="E25" s="19" t="s">
        <v>47</v>
      </c>
      <c r="F25" s="48" t="s">
        <v>48</v>
      </c>
      <c r="G25" s="18" t="s">
        <v>251</v>
      </c>
      <c r="H25" s="5" t="s">
        <v>238</v>
      </c>
      <c r="I25" s="19" t="s">
        <v>47</v>
      </c>
      <c r="J25" s="111">
        <v>500</v>
      </c>
      <c r="K25" s="90"/>
      <c r="L25" s="111">
        <v>1</v>
      </c>
      <c r="M25" s="111">
        <v>1</v>
      </c>
      <c r="N25" s="19" t="s">
        <v>47</v>
      </c>
      <c r="O25" s="48" t="s">
        <v>48</v>
      </c>
      <c r="P25" s="151">
        <v>0.83333333333333337</v>
      </c>
      <c r="Q25" s="22">
        <v>0.875</v>
      </c>
      <c r="R25" s="133">
        <v>45721.625</v>
      </c>
      <c r="S25" s="133">
        <v>45721.9375</v>
      </c>
      <c r="T25" s="22">
        <v>0.95833333333333337</v>
      </c>
      <c r="U25" s="22">
        <v>4.1666666666666664E-2</v>
      </c>
      <c r="V25" s="22">
        <v>4.1666666666666664E-2</v>
      </c>
      <c r="W25" s="91">
        <v>0.625</v>
      </c>
    </row>
    <row r="26" spans="1:23" ht="15.6" x14ac:dyDescent="0.3">
      <c r="A26" s="5" t="s">
        <v>226</v>
      </c>
      <c r="B26" s="18" t="s">
        <v>252</v>
      </c>
      <c r="C26" s="87">
        <v>45722</v>
      </c>
      <c r="D26" s="88">
        <v>61</v>
      </c>
      <c r="E26" s="5" t="s">
        <v>29</v>
      </c>
      <c r="F26" s="5" t="s">
        <v>29</v>
      </c>
      <c r="G26" s="18" t="s">
        <v>252</v>
      </c>
      <c r="H26" s="89" t="s">
        <v>9</v>
      </c>
      <c r="I26" s="5" t="s">
        <v>46</v>
      </c>
      <c r="J26" s="90">
        <v>900</v>
      </c>
      <c r="K26" s="90"/>
      <c r="L26" s="111">
        <v>3</v>
      </c>
      <c r="M26" s="111">
        <v>1</v>
      </c>
      <c r="N26" s="5" t="s">
        <v>46</v>
      </c>
      <c r="O26" s="5" t="s">
        <v>29</v>
      </c>
      <c r="P26" s="49">
        <v>0.91666666666666663</v>
      </c>
      <c r="Q26" s="22">
        <v>0.91666666666666663</v>
      </c>
      <c r="R26" s="133">
        <v>45722.5</v>
      </c>
      <c r="S26" s="133">
        <v>45723.020833333336</v>
      </c>
      <c r="T26" s="22">
        <v>8.3333333333333329E-2</v>
      </c>
      <c r="U26" s="22">
        <v>8.3333333333333329E-2</v>
      </c>
      <c r="V26" s="22">
        <v>8.3333333333333329E-2</v>
      </c>
      <c r="W26" s="91">
        <v>0.37499999999708966</v>
      </c>
    </row>
    <row r="27" spans="1:23" ht="15.6" x14ac:dyDescent="0.3">
      <c r="A27" s="5" t="s">
        <v>226</v>
      </c>
      <c r="B27" s="18" t="s">
        <v>252</v>
      </c>
      <c r="C27" s="87">
        <v>45722</v>
      </c>
      <c r="D27" s="88">
        <v>61</v>
      </c>
      <c r="E27" s="5" t="s">
        <v>29</v>
      </c>
      <c r="F27" s="5" t="s">
        <v>29</v>
      </c>
      <c r="G27" s="18" t="s">
        <v>252</v>
      </c>
      <c r="H27" s="5" t="s">
        <v>6</v>
      </c>
      <c r="I27" s="5" t="s">
        <v>46</v>
      </c>
      <c r="J27" s="90">
        <v>900</v>
      </c>
      <c r="K27" s="90"/>
      <c r="L27" s="111">
        <v>3</v>
      </c>
      <c r="M27" s="111">
        <v>1</v>
      </c>
      <c r="N27" s="5" t="s">
        <v>46</v>
      </c>
      <c r="O27" s="5" t="s">
        <v>29</v>
      </c>
      <c r="P27" s="49">
        <v>0.83333333333333337</v>
      </c>
      <c r="Q27" s="22">
        <v>0.91666666666666663</v>
      </c>
      <c r="R27" s="133">
        <v>45722.5</v>
      </c>
      <c r="S27" s="133">
        <v>45723</v>
      </c>
      <c r="T27" s="22">
        <v>2.0833333333333332E-2</v>
      </c>
      <c r="U27" s="22">
        <v>0.125</v>
      </c>
      <c r="V27" s="22">
        <v>0.125</v>
      </c>
      <c r="W27" s="91">
        <v>0.4</v>
      </c>
    </row>
    <row r="28" spans="1:23" ht="15.6" x14ac:dyDescent="0.3">
      <c r="A28" s="5" t="s">
        <v>226</v>
      </c>
      <c r="B28" s="18" t="s">
        <v>252</v>
      </c>
      <c r="C28" s="87">
        <v>45722</v>
      </c>
      <c r="D28" s="88">
        <v>61</v>
      </c>
      <c r="E28" s="5" t="s">
        <v>29</v>
      </c>
      <c r="F28" s="5" t="s">
        <v>29</v>
      </c>
      <c r="G28" s="18" t="s">
        <v>252</v>
      </c>
      <c r="H28" s="5" t="s">
        <v>30</v>
      </c>
      <c r="I28" s="5" t="s">
        <v>46</v>
      </c>
      <c r="J28" s="90">
        <v>900</v>
      </c>
      <c r="K28" s="90"/>
      <c r="L28" s="111">
        <v>3</v>
      </c>
      <c r="M28" s="111">
        <v>1</v>
      </c>
      <c r="N28" s="5" t="s">
        <v>46</v>
      </c>
      <c r="O28" s="5" t="s">
        <v>29</v>
      </c>
      <c r="P28" s="49">
        <v>0.83333333333333337</v>
      </c>
      <c r="Q28" s="22">
        <v>0.91666666666666663</v>
      </c>
      <c r="R28" s="133">
        <v>45722.5</v>
      </c>
      <c r="S28" s="133">
        <v>45723.024305555555</v>
      </c>
      <c r="T28" s="22">
        <v>3.125E-2</v>
      </c>
      <c r="U28" s="22">
        <v>0.125</v>
      </c>
      <c r="V28" s="22">
        <v>0.125</v>
      </c>
      <c r="W28" s="91">
        <v>0.37083333333430346</v>
      </c>
    </row>
    <row r="29" spans="1:23" ht="15.6" x14ac:dyDescent="0.3">
      <c r="A29" s="5" t="s">
        <v>258</v>
      </c>
      <c r="B29" s="18" t="s">
        <v>253</v>
      </c>
      <c r="C29" s="18">
        <v>45726</v>
      </c>
      <c r="D29" s="88">
        <v>61</v>
      </c>
      <c r="E29" s="2" t="s">
        <v>70</v>
      </c>
      <c r="F29" s="4" t="s">
        <v>97</v>
      </c>
      <c r="G29" s="18" t="s">
        <v>253</v>
      </c>
      <c r="H29" s="2" t="s">
        <v>22</v>
      </c>
      <c r="I29" s="2" t="s">
        <v>70</v>
      </c>
      <c r="J29" s="111">
        <v>10200</v>
      </c>
      <c r="K29" s="90"/>
      <c r="L29" s="111">
        <v>14</v>
      </c>
      <c r="M29" s="111">
        <v>15</v>
      </c>
      <c r="N29" s="2" t="s">
        <v>70</v>
      </c>
      <c r="O29" s="4" t="s">
        <v>97</v>
      </c>
      <c r="P29" s="22">
        <v>0.375</v>
      </c>
      <c r="Q29" s="22">
        <v>0.93055555555555558</v>
      </c>
      <c r="R29" s="22">
        <v>0.5</v>
      </c>
      <c r="S29" s="22">
        <v>0.96875</v>
      </c>
      <c r="T29" s="22">
        <v>0.98611111111111116</v>
      </c>
      <c r="U29" s="22">
        <v>0.33333333333333331</v>
      </c>
      <c r="V29" s="22">
        <v>0.33333333333333331</v>
      </c>
      <c r="W29" s="91">
        <v>0.4375</v>
      </c>
    </row>
    <row r="30" spans="1:23" ht="15.6" x14ac:dyDescent="0.3">
      <c r="A30" s="5" t="s">
        <v>258</v>
      </c>
      <c r="B30" s="18" t="s">
        <v>254</v>
      </c>
      <c r="C30" s="18">
        <v>45726</v>
      </c>
      <c r="D30" s="88">
        <v>61</v>
      </c>
      <c r="E30" s="2" t="s">
        <v>20</v>
      </c>
      <c r="F30" s="4" t="s">
        <v>112</v>
      </c>
      <c r="G30" s="18" t="s">
        <v>254</v>
      </c>
      <c r="H30" s="2" t="s">
        <v>18</v>
      </c>
      <c r="I30" s="2" t="s">
        <v>20</v>
      </c>
      <c r="J30" s="111">
        <v>24950</v>
      </c>
      <c r="K30" s="90">
        <v>19545.962340000002</v>
      </c>
      <c r="L30" s="111">
        <v>27</v>
      </c>
      <c r="M30" s="111">
        <v>27</v>
      </c>
      <c r="N30" s="2" t="s">
        <v>20</v>
      </c>
      <c r="O30" s="4" t="s">
        <v>112</v>
      </c>
      <c r="P30" s="22">
        <v>0.16666666666666666</v>
      </c>
      <c r="Q30" s="22">
        <v>0.16666666666666666</v>
      </c>
      <c r="R30" s="22">
        <v>0.625</v>
      </c>
      <c r="S30" s="22">
        <v>0.33333333333333331</v>
      </c>
      <c r="T30" s="22">
        <v>0.375</v>
      </c>
      <c r="U30" s="22">
        <v>0.54166666666666663</v>
      </c>
      <c r="V30" s="22">
        <v>0.54166666666666663</v>
      </c>
      <c r="W30" s="91">
        <v>1</v>
      </c>
    </row>
    <row r="31" spans="1:23" ht="15.6" x14ac:dyDescent="0.3">
      <c r="A31" s="5" t="s">
        <v>258</v>
      </c>
      <c r="B31" s="18" t="s">
        <v>261</v>
      </c>
      <c r="C31" s="18">
        <v>45726</v>
      </c>
      <c r="D31" s="88">
        <v>61</v>
      </c>
      <c r="E31" s="2" t="s">
        <v>28</v>
      </c>
      <c r="F31" s="2" t="s">
        <v>97</v>
      </c>
      <c r="G31" s="18" t="s">
        <v>261</v>
      </c>
      <c r="H31" s="10" t="s">
        <v>259</v>
      </c>
      <c r="I31" s="2" t="s">
        <v>28</v>
      </c>
      <c r="J31" s="111">
        <v>10230</v>
      </c>
      <c r="K31" s="90"/>
      <c r="L31" s="111">
        <v>14</v>
      </c>
      <c r="M31" s="111">
        <v>13</v>
      </c>
      <c r="N31" s="2" t="s">
        <v>28</v>
      </c>
      <c r="O31" s="2" t="s">
        <v>97</v>
      </c>
      <c r="P31" s="22">
        <v>0.83333333333333337</v>
      </c>
      <c r="Q31" s="22">
        <v>0.83333333333333337</v>
      </c>
      <c r="R31" s="22">
        <v>0.95833333333333337</v>
      </c>
      <c r="S31" s="22">
        <v>0.97916666666666663</v>
      </c>
      <c r="T31" s="22">
        <v>0.98958333333333337</v>
      </c>
      <c r="U31" s="22">
        <v>4.1666666666666664E-2</v>
      </c>
      <c r="V31" s="22">
        <v>4.1666666666666664E-2</v>
      </c>
      <c r="W31" s="91">
        <v>0.97500000000000009</v>
      </c>
    </row>
    <row r="32" spans="1:23" ht="15.6" x14ac:dyDescent="0.3">
      <c r="A32" s="5" t="s">
        <v>258</v>
      </c>
      <c r="B32" s="18" t="s">
        <v>261</v>
      </c>
      <c r="C32" s="18">
        <v>45726</v>
      </c>
      <c r="D32" s="88">
        <v>61</v>
      </c>
      <c r="E32" s="2" t="s">
        <v>28</v>
      </c>
      <c r="F32" s="2" t="s">
        <v>97</v>
      </c>
      <c r="G32" s="18" t="s">
        <v>261</v>
      </c>
      <c r="H32" s="10" t="s">
        <v>22</v>
      </c>
      <c r="I32" s="2" t="s">
        <v>28</v>
      </c>
      <c r="J32" s="111">
        <v>10230</v>
      </c>
      <c r="K32" s="90"/>
      <c r="L32" s="111">
        <v>14</v>
      </c>
      <c r="M32" s="111">
        <v>2</v>
      </c>
      <c r="N32" s="2" t="s">
        <v>28</v>
      </c>
      <c r="O32" s="2" t="s">
        <v>97</v>
      </c>
      <c r="P32" s="22">
        <v>0.83333333333333337</v>
      </c>
      <c r="Q32" s="22">
        <v>0.83333333333333337</v>
      </c>
      <c r="R32" s="22">
        <v>0.5</v>
      </c>
      <c r="S32" s="22">
        <v>0.89583333333333337</v>
      </c>
      <c r="T32" s="22">
        <v>0.91666666666666663</v>
      </c>
      <c r="U32" s="22">
        <v>4.1666666666666664E-2</v>
      </c>
      <c r="V32" s="22">
        <v>4.1666666666666664E-2</v>
      </c>
      <c r="W32" s="91">
        <v>0.52499999999999991</v>
      </c>
    </row>
    <row r="33" spans="1:23" ht="15.6" x14ac:dyDescent="0.3">
      <c r="A33" s="5" t="s">
        <v>258</v>
      </c>
      <c r="B33" s="18" t="s">
        <v>262</v>
      </c>
      <c r="C33" s="18">
        <v>45726</v>
      </c>
      <c r="D33" s="88">
        <v>61</v>
      </c>
      <c r="E33" s="2" t="s">
        <v>46</v>
      </c>
      <c r="F33" s="2" t="s">
        <v>165</v>
      </c>
      <c r="G33" s="18" t="s">
        <v>262</v>
      </c>
      <c r="H33" s="10" t="s">
        <v>260</v>
      </c>
      <c r="I33" s="2" t="s">
        <v>46</v>
      </c>
      <c r="J33" s="90">
        <v>927</v>
      </c>
      <c r="K33" s="90">
        <v>408</v>
      </c>
      <c r="L33" s="111">
        <v>3</v>
      </c>
      <c r="M33" s="111">
        <v>2</v>
      </c>
      <c r="N33" s="2" t="s">
        <v>46</v>
      </c>
      <c r="O33" s="2" t="s">
        <v>165</v>
      </c>
      <c r="P33" s="22">
        <v>0.83333333333333337</v>
      </c>
      <c r="Q33" s="22">
        <v>0.83333333333333337</v>
      </c>
      <c r="R33" s="22">
        <v>0.5</v>
      </c>
      <c r="S33" s="22">
        <v>0.91666666666666663</v>
      </c>
      <c r="T33" s="22">
        <v>0.92361111111111116</v>
      </c>
      <c r="U33" s="22">
        <v>4.1666666666666664E-2</v>
      </c>
      <c r="V33" s="22">
        <v>4.1666666666666664E-2</v>
      </c>
      <c r="W33" s="91">
        <v>0.5</v>
      </c>
    </row>
    <row r="34" spans="1:23" ht="15.6" x14ac:dyDescent="0.3">
      <c r="A34" s="5" t="s">
        <v>258</v>
      </c>
      <c r="B34" s="18" t="s">
        <v>262</v>
      </c>
      <c r="C34" s="18">
        <v>45726</v>
      </c>
      <c r="D34" s="88">
        <v>61</v>
      </c>
      <c r="E34" s="2" t="s">
        <v>46</v>
      </c>
      <c r="F34" s="2" t="s">
        <v>165</v>
      </c>
      <c r="G34" s="18" t="s">
        <v>262</v>
      </c>
      <c r="H34" s="89" t="s">
        <v>9</v>
      </c>
      <c r="I34" s="2" t="s">
        <v>46</v>
      </c>
      <c r="J34" s="90">
        <v>927</v>
      </c>
      <c r="K34" s="90">
        <v>408</v>
      </c>
      <c r="L34" s="111">
        <v>3</v>
      </c>
      <c r="M34" s="111">
        <v>1</v>
      </c>
      <c r="N34" s="2" t="s">
        <v>46</v>
      </c>
      <c r="O34" s="2" t="s">
        <v>165</v>
      </c>
      <c r="P34" s="22">
        <v>0.83333333333333337</v>
      </c>
      <c r="Q34" s="22">
        <v>0.83333333333333337</v>
      </c>
      <c r="R34" s="22">
        <v>0.5</v>
      </c>
      <c r="S34" s="22">
        <v>0.92708333333333337</v>
      </c>
      <c r="T34" s="22">
        <v>0.9375</v>
      </c>
      <c r="U34" s="22">
        <v>4.1666666666666664E-2</v>
      </c>
      <c r="V34" s="22">
        <v>4.1666666666666664E-2</v>
      </c>
      <c r="W34" s="91">
        <v>0.48749999999999993</v>
      </c>
    </row>
    <row r="35" spans="1:23" ht="15.6" x14ac:dyDescent="0.3">
      <c r="A35" s="5" t="s">
        <v>258</v>
      </c>
      <c r="B35" s="18" t="s">
        <v>262</v>
      </c>
      <c r="C35" s="18">
        <v>45726</v>
      </c>
      <c r="D35" s="88">
        <v>61</v>
      </c>
      <c r="E35" s="2" t="s">
        <v>46</v>
      </c>
      <c r="F35" s="2" t="s">
        <v>165</v>
      </c>
      <c r="G35" s="18" t="s">
        <v>262</v>
      </c>
      <c r="H35" s="2" t="s">
        <v>6</v>
      </c>
      <c r="I35" s="2" t="s">
        <v>46</v>
      </c>
      <c r="J35" s="90">
        <v>927</v>
      </c>
      <c r="K35" s="90">
        <v>408</v>
      </c>
      <c r="L35" s="111">
        <v>3</v>
      </c>
      <c r="M35" s="111">
        <v>1</v>
      </c>
      <c r="N35" s="2" t="s">
        <v>46</v>
      </c>
      <c r="O35" s="2" t="s">
        <v>165</v>
      </c>
      <c r="P35" s="22">
        <v>0.83333333333333337</v>
      </c>
      <c r="Q35" s="22">
        <v>0.83333333333333337</v>
      </c>
      <c r="R35" s="22">
        <v>0.5</v>
      </c>
      <c r="S35" s="22">
        <v>0.94097222222222221</v>
      </c>
      <c r="T35" s="22">
        <v>0.95833333333333337</v>
      </c>
      <c r="U35" s="22">
        <v>4.1666666666666664E-2</v>
      </c>
      <c r="V35" s="22">
        <v>4.1666666666666664E-2</v>
      </c>
      <c r="W35" s="91">
        <v>0.47083333333333333</v>
      </c>
    </row>
    <row r="36" spans="1:23" ht="15.6" x14ac:dyDescent="0.3">
      <c r="A36" s="5" t="s">
        <v>258</v>
      </c>
      <c r="B36" s="18" t="s">
        <v>263</v>
      </c>
      <c r="C36" s="18">
        <v>45727</v>
      </c>
      <c r="D36" s="88">
        <v>61</v>
      </c>
      <c r="E36" s="2" t="s">
        <v>23</v>
      </c>
      <c r="F36" s="75" t="s">
        <v>24</v>
      </c>
      <c r="G36" s="18" t="s">
        <v>263</v>
      </c>
      <c r="H36" s="71" t="s">
        <v>40</v>
      </c>
      <c r="I36" s="75" t="s">
        <v>24</v>
      </c>
      <c r="J36" s="90">
        <v>10200</v>
      </c>
      <c r="K36" s="90">
        <v>8000</v>
      </c>
      <c r="L36" s="111">
        <v>14</v>
      </c>
      <c r="M36" s="111">
        <v>14</v>
      </c>
      <c r="N36" s="71" t="s">
        <v>23</v>
      </c>
      <c r="O36" s="75" t="s">
        <v>24</v>
      </c>
      <c r="P36" s="22">
        <v>0.16666666666666666</v>
      </c>
      <c r="Q36" s="22">
        <v>0.16666666666666666</v>
      </c>
      <c r="R36" s="22">
        <v>0.625</v>
      </c>
      <c r="S36" s="22">
        <v>0.33333333333333331</v>
      </c>
      <c r="T36" s="22">
        <v>0.39583333333333331</v>
      </c>
      <c r="U36" s="22">
        <v>0.54166666666666663</v>
      </c>
      <c r="V36" s="22">
        <v>0.54166666666666663</v>
      </c>
      <c r="W36" s="91">
        <v>1</v>
      </c>
    </row>
    <row r="37" spans="1:23" ht="15.6" x14ac:dyDescent="0.3">
      <c r="A37" s="5" t="s">
        <v>258</v>
      </c>
      <c r="B37" s="18" t="s">
        <v>264</v>
      </c>
      <c r="C37" s="18">
        <v>45727</v>
      </c>
      <c r="D37" s="88">
        <v>61</v>
      </c>
      <c r="E37" s="71" t="s">
        <v>56</v>
      </c>
      <c r="F37" s="71" t="s">
        <v>165</v>
      </c>
      <c r="G37" s="18" t="s">
        <v>264</v>
      </c>
      <c r="H37" s="71" t="s">
        <v>16</v>
      </c>
      <c r="I37" s="71" t="s">
        <v>24</v>
      </c>
      <c r="J37" s="111">
        <v>8500</v>
      </c>
      <c r="K37" s="90">
        <v>5400.5479100000002</v>
      </c>
      <c r="L37" s="111">
        <v>14</v>
      </c>
      <c r="M37" s="111">
        <v>14</v>
      </c>
      <c r="N37" s="71" t="s">
        <v>23</v>
      </c>
      <c r="O37" s="71" t="s">
        <v>24</v>
      </c>
      <c r="P37" s="22">
        <v>0.83333333333333337</v>
      </c>
      <c r="Q37" s="22">
        <v>0.83333333333333337</v>
      </c>
      <c r="R37" s="22">
        <v>0.91666666666666663</v>
      </c>
      <c r="S37" s="22">
        <v>0.89583333333333337</v>
      </c>
      <c r="T37" s="22">
        <v>0.91666666666666663</v>
      </c>
      <c r="U37" s="22">
        <v>0.95833333333333337</v>
      </c>
      <c r="V37" s="22">
        <v>0.95833333333333337</v>
      </c>
      <c r="W37" s="91">
        <v>1</v>
      </c>
    </row>
    <row r="38" spans="1:23" ht="15.6" x14ac:dyDescent="0.3">
      <c r="A38" s="5" t="s">
        <v>258</v>
      </c>
      <c r="B38" s="18" t="s">
        <v>265</v>
      </c>
      <c r="C38" s="18">
        <v>45727</v>
      </c>
      <c r="D38" s="88">
        <v>61</v>
      </c>
      <c r="E38" s="71" t="s">
        <v>28</v>
      </c>
      <c r="F38" s="75" t="s">
        <v>24</v>
      </c>
      <c r="G38" s="18" t="s">
        <v>265</v>
      </c>
      <c r="H38" s="71" t="s">
        <v>259</v>
      </c>
      <c r="I38" s="75" t="s">
        <v>24</v>
      </c>
      <c r="J38" s="111">
        <v>10230</v>
      </c>
      <c r="K38" s="90"/>
      <c r="L38" s="111">
        <v>14</v>
      </c>
      <c r="M38" s="111">
        <v>18</v>
      </c>
      <c r="N38" s="71" t="s">
        <v>28</v>
      </c>
      <c r="O38" s="75" t="s">
        <v>24</v>
      </c>
      <c r="P38" s="22">
        <v>0.5</v>
      </c>
      <c r="Q38" s="22">
        <v>0.84722222222222221</v>
      </c>
      <c r="R38" s="22">
        <v>0.91666666666666663</v>
      </c>
      <c r="S38" s="22">
        <v>0.90277777777777779</v>
      </c>
      <c r="T38" s="22">
        <v>0.97222222222222221</v>
      </c>
      <c r="U38" s="22">
        <v>0</v>
      </c>
      <c r="V38" s="22">
        <v>0</v>
      </c>
      <c r="W38" s="91">
        <v>1</v>
      </c>
    </row>
    <row r="39" spans="1:23" ht="15.6" x14ac:dyDescent="0.3">
      <c r="A39" s="5" t="s">
        <v>258</v>
      </c>
      <c r="B39" s="18" t="s">
        <v>272</v>
      </c>
      <c r="C39" s="18">
        <v>45728</v>
      </c>
      <c r="D39" s="88">
        <v>61</v>
      </c>
      <c r="E39" s="2" t="s">
        <v>14</v>
      </c>
      <c r="F39" s="2" t="s">
        <v>115</v>
      </c>
      <c r="G39" s="18" t="s">
        <v>272</v>
      </c>
      <c r="H39" s="2" t="s">
        <v>204</v>
      </c>
      <c r="I39" s="2" t="s">
        <v>115</v>
      </c>
      <c r="J39" s="111">
        <v>8000</v>
      </c>
      <c r="K39" s="90">
        <v>3566.2649999999999</v>
      </c>
      <c r="L39" s="111">
        <v>14</v>
      </c>
      <c r="M39" s="111">
        <v>6</v>
      </c>
      <c r="N39" s="2" t="s">
        <v>14</v>
      </c>
      <c r="O39" s="2" t="s">
        <v>115</v>
      </c>
      <c r="P39" s="3">
        <v>0</v>
      </c>
      <c r="Q39" s="22">
        <v>0.125</v>
      </c>
      <c r="R39" s="22">
        <v>0.41666666666666669</v>
      </c>
      <c r="S39" s="22">
        <v>0.41666666666666669</v>
      </c>
      <c r="T39" s="22">
        <v>0.5</v>
      </c>
      <c r="U39" s="22">
        <v>0.9375</v>
      </c>
      <c r="V39" s="22">
        <v>0.9375</v>
      </c>
      <c r="W39" s="91">
        <v>1</v>
      </c>
    </row>
    <row r="40" spans="1:23" ht="15.6" x14ac:dyDescent="0.3">
      <c r="A40" s="5" t="s">
        <v>258</v>
      </c>
      <c r="B40" s="18" t="s">
        <v>273</v>
      </c>
      <c r="C40" s="18">
        <v>45728</v>
      </c>
      <c r="D40" s="88">
        <v>61</v>
      </c>
      <c r="E40" s="2" t="s">
        <v>28</v>
      </c>
      <c r="F40" s="2" t="s">
        <v>97</v>
      </c>
      <c r="G40" s="18" t="s">
        <v>273</v>
      </c>
      <c r="H40" s="2" t="s">
        <v>16</v>
      </c>
      <c r="I40" s="2" t="s">
        <v>97</v>
      </c>
      <c r="J40" s="111">
        <v>10230</v>
      </c>
      <c r="K40" s="90"/>
      <c r="L40" s="111"/>
      <c r="M40" s="111">
        <v>6</v>
      </c>
      <c r="N40" s="2" t="s">
        <v>28</v>
      </c>
      <c r="O40" s="2" t="s">
        <v>97</v>
      </c>
      <c r="P40" s="3">
        <v>0.83333333333333337</v>
      </c>
      <c r="Q40" s="22">
        <v>0.83333333333333337</v>
      </c>
      <c r="R40" s="22">
        <v>0.91666666666666663</v>
      </c>
      <c r="S40" s="22">
        <v>0.89583333333333337</v>
      </c>
      <c r="T40" s="22">
        <v>0.91666666666666663</v>
      </c>
      <c r="U40" s="22">
        <v>0.97916666666666663</v>
      </c>
      <c r="V40" s="22">
        <v>0.97916666666666663</v>
      </c>
      <c r="W40" s="91">
        <v>1</v>
      </c>
    </row>
    <row r="41" spans="1:23" ht="15.6" x14ac:dyDescent="0.3">
      <c r="A41" s="5" t="s">
        <v>258</v>
      </c>
      <c r="B41" s="18" t="s">
        <v>274</v>
      </c>
      <c r="C41" s="18">
        <v>45728</v>
      </c>
      <c r="D41" s="88">
        <v>61</v>
      </c>
      <c r="E41" s="5" t="s">
        <v>26</v>
      </c>
      <c r="F41" s="5" t="s">
        <v>113</v>
      </c>
      <c r="G41" s="18" t="s">
        <v>274</v>
      </c>
      <c r="H41" s="5" t="s">
        <v>62</v>
      </c>
      <c r="I41" s="5" t="s">
        <v>113</v>
      </c>
      <c r="J41" s="111">
        <v>9227</v>
      </c>
      <c r="K41" s="90">
        <v>1123.26</v>
      </c>
      <c r="L41" s="111">
        <v>14</v>
      </c>
      <c r="M41" s="111">
        <v>2</v>
      </c>
      <c r="N41" s="5" t="s">
        <v>26</v>
      </c>
      <c r="O41" s="5" t="s">
        <v>113</v>
      </c>
      <c r="P41" s="22">
        <v>0.83333333333333337</v>
      </c>
      <c r="Q41" s="22">
        <v>0.83333333333333337</v>
      </c>
      <c r="R41" s="133">
        <v>45728.625</v>
      </c>
      <c r="S41" s="133">
        <v>45729.0625</v>
      </c>
      <c r="T41" s="22">
        <v>8.3333333333333329E-2</v>
      </c>
      <c r="U41" s="22">
        <v>0.16666666666666666</v>
      </c>
      <c r="V41" s="22">
        <v>0.16666666666666666</v>
      </c>
      <c r="W41" s="91">
        <v>0.47499999999999998</v>
      </c>
    </row>
    <row r="42" spans="1:23" ht="15.6" x14ac:dyDescent="0.3">
      <c r="A42" s="5" t="s">
        <v>258</v>
      </c>
      <c r="B42" s="18" t="s">
        <v>274</v>
      </c>
      <c r="C42" s="18">
        <v>45728</v>
      </c>
      <c r="D42" s="88">
        <v>61</v>
      </c>
      <c r="E42" s="5" t="s">
        <v>26</v>
      </c>
      <c r="F42" s="5" t="s">
        <v>113</v>
      </c>
      <c r="G42" s="18" t="s">
        <v>274</v>
      </c>
      <c r="H42" s="5" t="s">
        <v>271</v>
      </c>
      <c r="I42" s="5" t="s">
        <v>113</v>
      </c>
      <c r="J42" s="111">
        <v>9227</v>
      </c>
      <c r="K42" s="90">
        <v>3265.26</v>
      </c>
      <c r="L42" s="111">
        <v>14</v>
      </c>
      <c r="M42" s="111">
        <v>2</v>
      </c>
      <c r="N42" s="5" t="s">
        <v>26</v>
      </c>
      <c r="O42" s="5" t="s">
        <v>113</v>
      </c>
      <c r="P42" s="22">
        <v>0.83333333333333337</v>
      </c>
      <c r="Q42" s="22">
        <v>0.83333333333333337</v>
      </c>
      <c r="R42" s="133">
        <v>45728.625</v>
      </c>
      <c r="S42" s="133">
        <v>45729.086805555555</v>
      </c>
      <c r="T42" s="22">
        <v>0.1076388888888889</v>
      </c>
      <c r="U42" s="22">
        <v>0.16666666666666666</v>
      </c>
      <c r="V42" s="22">
        <v>0.16666666666666666</v>
      </c>
      <c r="W42" s="91">
        <v>0.44583333333430353</v>
      </c>
    </row>
    <row r="43" spans="1:23" ht="15.6" x14ac:dyDescent="0.3">
      <c r="A43" s="5" t="s">
        <v>258</v>
      </c>
      <c r="B43" s="18" t="s">
        <v>274</v>
      </c>
      <c r="C43" s="18">
        <v>45728</v>
      </c>
      <c r="D43" s="88">
        <v>61</v>
      </c>
      <c r="E43" s="5" t="s">
        <v>26</v>
      </c>
      <c r="F43" s="5" t="s">
        <v>113</v>
      </c>
      <c r="G43" s="18" t="s">
        <v>274</v>
      </c>
      <c r="H43" s="5" t="s">
        <v>22</v>
      </c>
      <c r="I43" s="5" t="s">
        <v>113</v>
      </c>
      <c r="J43" s="111">
        <v>9227</v>
      </c>
      <c r="K43" s="90">
        <v>1123.26</v>
      </c>
      <c r="L43" s="111">
        <v>14</v>
      </c>
      <c r="M43" s="111">
        <v>2</v>
      </c>
      <c r="N43" s="5" t="s">
        <v>26</v>
      </c>
      <c r="O43" s="5" t="s">
        <v>113</v>
      </c>
      <c r="P43" s="22">
        <v>0.83333333333333337</v>
      </c>
      <c r="Q43" s="22">
        <v>0.83333333333333337</v>
      </c>
      <c r="R43" s="133">
        <v>45728.5</v>
      </c>
      <c r="S43" s="133">
        <v>45728.895833333336</v>
      </c>
      <c r="T43" s="22">
        <v>0.9375</v>
      </c>
      <c r="U43" s="22">
        <v>0.16666666666666666</v>
      </c>
      <c r="V43" s="22">
        <v>0.16666666666666666</v>
      </c>
      <c r="W43" s="91">
        <v>0.52499999999708957</v>
      </c>
    </row>
    <row r="44" spans="1:23" ht="15.6" x14ac:dyDescent="0.3">
      <c r="A44" s="5" t="s">
        <v>258</v>
      </c>
      <c r="B44" s="18" t="s">
        <v>275</v>
      </c>
      <c r="C44" s="18">
        <v>45728</v>
      </c>
      <c r="D44" s="88">
        <v>61</v>
      </c>
      <c r="E44" s="2" t="s">
        <v>23</v>
      </c>
      <c r="F44" s="2" t="s">
        <v>24</v>
      </c>
      <c r="G44" s="18" t="s">
        <v>275</v>
      </c>
      <c r="H44" s="89" t="s">
        <v>9</v>
      </c>
      <c r="I44" s="2" t="s">
        <v>24</v>
      </c>
      <c r="J44" s="90">
        <v>10200</v>
      </c>
      <c r="K44" s="90">
        <v>8000</v>
      </c>
      <c r="L44" s="111">
        <v>14</v>
      </c>
      <c r="M44" s="111">
        <v>2</v>
      </c>
      <c r="N44" s="2" t="s">
        <v>23</v>
      </c>
      <c r="O44" s="2" t="s">
        <v>24</v>
      </c>
      <c r="P44" s="3">
        <v>0.91666666666666663</v>
      </c>
      <c r="Q44" s="22">
        <v>0.97916666666666663</v>
      </c>
      <c r="R44" s="133">
        <v>45728.5</v>
      </c>
      <c r="S44" s="133">
        <v>45729.041666666664</v>
      </c>
      <c r="T44" s="22">
        <v>6.25E-2</v>
      </c>
      <c r="U44" s="22">
        <v>0.20833333333333334</v>
      </c>
      <c r="V44" s="22">
        <v>0.20833333333333334</v>
      </c>
      <c r="W44" s="91">
        <v>0.35000000000291043</v>
      </c>
    </row>
    <row r="45" spans="1:23" ht="15.6" x14ac:dyDescent="0.3">
      <c r="A45" s="5" t="s">
        <v>258</v>
      </c>
      <c r="B45" s="18" t="s">
        <v>275</v>
      </c>
      <c r="C45" s="18">
        <v>45728</v>
      </c>
      <c r="D45" s="88">
        <v>61</v>
      </c>
      <c r="E45" s="2" t="s">
        <v>23</v>
      </c>
      <c r="F45" s="2" t="s">
        <v>24</v>
      </c>
      <c r="G45" s="18" t="s">
        <v>275</v>
      </c>
      <c r="H45" s="2" t="s">
        <v>6</v>
      </c>
      <c r="I45" s="2" t="s">
        <v>24</v>
      </c>
      <c r="J45" s="90">
        <v>10200</v>
      </c>
      <c r="K45" s="90">
        <v>8000</v>
      </c>
      <c r="L45" s="111">
        <v>14</v>
      </c>
      <c r="M45" s="111">
        <v>2</v>
      </c>
      <c r="N45" s="2" t="s">
        <v>23</v>
      </c>
      <c r="O45" s="2" t="s">
        <v>24</v>
      </c>
      <c r="P45" s="3">
        <v>0.91666666666666663</v>
      </c>
      <c r="Q45" s="22">
        <v>0.97916666666666663</v>
      </c>
      <c r="R45" s="133">
        <v>45728.5</v>
      </c>
      <c r="S45" s="133">
        <v>45729.0625</v>
      </c>
      <c r="T45" s="22">
        <v>8.3333333333333329E-2</v>
      </c>
      <c r="U45" s="22">
        <v>0.20833333333333334</v>
      </c>
      <c r="V45" s="22">
        <v>0.20833333333333334</v>
      </c>
      <c r="W45" s="91">
        <v>0.32500000000000007</v>
      </c>
    </row>
    <row r="46" spans="1:23" ht="15.6" x14ac:dyDescent="0.3">
      <c r="A46" s="5" t="s">
        <v>258</v>
      </c>
      <c r="B46" s="18" t="s">
        <v>276</v>
      </c>
      <c r="C46" s="18">
        <v>45728</v>
      </c>
      <c r="D46" s="88">
        <v>61</v>
      </c>
      <c r="E46" s="5" t="s">
        <v>47</v>
      </c>
      <c r="F46" s="5" t="s">
        <v>48</v>
      </c>
      <c r="G46" s="18" t="s">
        <v>276</v>
      </c>
      <c r="H46" s="20" t="s">
        <v>40</v>
      </c>
      <c r="I46" s="5" t="s">
        <v>48</v>
      </c>
      <c r="J46" s="111"/>
      <c r="K46" s="90"/>
      <c r="L46" s="111"/>
      <c r="M46" s="111">
        <v>1</v>
      </c>
      <c r="N46" s="5" t="s">
        <v>47</v>
      </c>
      <c r="O46" s="5" t="s">
        <v>48</v>
      </c>
      <c r="P46" s="22">
        <v>0.83333333333333337</v>
      </c>
      <c r="Q46" s="22">
        <v>0.83333333333333337</v>
      </c>
      <c r="R46" s="133">
        <v>45728.625</v>
      </c>
      <c r="S46" s="133">
        <v>45728.916666666664</v>
      </c>
      <c r="T46" s="22">
        <v>0.92361111111111116</v>
      </c>
      <c r="U46" s="22">
        <v>2.0833333333333332E-2</v>
      </c>
      <c r="V46" s="22">
        <v>2.0833333333333332E-2</v>
      </c>
      <c r="W46" s="91">
        <v>0.65000000000291047</v>
      </c>
    </row>
    <row r="47" spans="1:23" ht="15.6" x14ac:dyDescent="0.3">
      <c r="A47" s="5" t="s">
        <v>258</v>
      </c>
      <c r="B47" s="18" t="s">
        <v>279</v>
      </c>
      <c r="C47" s="18">
        <v>45729</v>
      </c>
      <c r="D47" s="88">
        <v>61</v>
      </c>
      <c r="E47" s="8" t="s">
        <v>278</v>
      </c>
      <c r="F47" s="10" t="s">
        <v>81</v>
      </c>
      <c r="G47" s="18" t="s">
        <v>279</v>
      </c>
      <c r="H47" s="8" t="s">
        <v>238</v>
      </c>
      <c r="I47" s="10" t="s">
        <v>81</v>
      </c>
      <c r="J47" s="111">
        <v>500</v>
      </c>
      <c r="K47" s="90">
        <v>230</v>
      </c>
      <c r="L47" s="111">
        <v>1</v>
      </c>
      <c r="M47" s="111">
        <v>1</v>
      </c>
      <c r="N47" s="8" t="s">
        <v>278</v>
      </c>
      <c r="O47" s="10" t="s">
        <v>81</v>
      </c>
      <c r="P47" s="22">
        <v>0.83333333333333337</v>
      </c>
      <c r="Q47" s="22">
        <v>0.83333333333333337</v>
      </c>
      <c r="R47" s="22">
        <v>0.625</v>
      </c>
      <c r="S47" s="22">
        <v>0.93055555555555558</v>
      </c>
      <c r="T47" s="22">
        <v>0.95833333333333337</v>
      </c>
      <c r="U47" s="22">
        <v>6.25E-2</v>
      </c>
      <c r="V47" s="22">
        <v>6.25E-2</v>
      </c>
      <c r="W47" s="91">
        <v>0.6333333333333333</v>
      </c>
    </row>
    <row r="48" spans="1:23" ht="15.6" x14ac:dyDescent="0.3">
      <c r="A48" s="5" t="s">
        <v>258</v>
      </c>
      <c r="B48" s="18" t="s">
        <v>280</v>
      </c>
      <c r="C48" s="18">
        <v>45729</v>
      </c>
      <c r="D48" s="88">
        <v>61</v>
      </c>
      <c r="E48" s="8" t="s">
        <v>46</v>
      </c>
      <c r="F48" s="10" t="s">
        <v>165</v>
      </c>
      <c r="G48" s="18" t="s">
        <v>280</v>
      </c>
      <c r="H48" s="8" t="s">
        <v>277</v>
      </c>
      <c r="I48" s="10" t="s">
        <v>165</v>
      </c>
      <c r="J48" s="90">
        <v>927</v>
      </c>
      <c r="K48" s="90">
        <v>857</v>
      </c>
      <c r="L48" s="111">
        <v>3</v>
      </c>
      <c r="M48" s="111">
        <v>2</v>
      </c>
      <c r="N48" s="8" t="s">
        <v>46</v>
      </c>
      <c r="O48" s="10" t="s">
        <v>165</v>
      </c>
      <c r="P48" s="22">
        <v>0.83333333333333337</v>
      </c>
      <c r="Q48" s="22">
        <v>0.875</v>
      </c>
      <c r="R48" s="133">
        <v>45729.5</v>
      </c>
      <c r="S48" s="133">
        <v>45729.930555555555</v>
      </c>
      <c r="T48" s="22">
        <v>0.95833333333333337</v>
      </c>
      <c r="U48" s="22">
        <v>6.9444444444444448E-2</v>
      </c>
      <c r="V48" s="22">
        <v>6.9444444444444448E-2</v>
      </c>
      <c r="W48" s="91">
        <v>0.48333333333430351</v>
      </c>
    </row>
    <row r="49" spans="1:23" ht="15.6" x14ac:dyDescent="0.3">
      <c r="A49" s="5" t="s">
        <v>258</v>
      </c>
      <c r="B49" s="18" t="s">
        <v>281</v>
      </c>
      <c r="C49" s="18">
        <v>45729</v>
      </c>
      <c r="D49" s="88">
        <v>61</v>
      </c>
      <c r="E49" s="8" t="s">
        <v>56</v>
      </c>
      <c r="F49" s="10" t="s">
        <v>29</v>
      </c>
      <c r="G49" s="18" t="s">
        <v>281</v>
      </c>
      <c r="H49" s="8" t="s">
        <v>277</v>
      </c>
      <c r="I49" s="10" t="s">
        <v>29</v>
      </c>
      <c r="J49" s="111">
        <v>8500</v>
      </c>
      <c r="K49" s="90">
        <v>500</v>
      </c>
      <c r="L49" s="111">
        <v>14</v>
      </c>
      <c r="M49" s="111">
        <v>2</v>
      </c>
      <c r="N49" s="8" t="s">
        <v>56</v>
      </c>
      <c r="O49" s="10" t="s">
        <v>29</v>
      </c>
      <c r="P49" s="22">
        <v>0.9375</v>
      </c>
      <c r="Q49" s="22">
        <v>0.99305555555555558</v>
      </c>
      <c r="R49" s="133">
        <v>45729.5</v>
      </c>
      <c r="S49" s="133">
        <v>45730.048611111109</v>
      </c>
      <c r="T49" s="22">
        <v>7.6388888888888895E-2</v>
      </c>
      <c r="U49" s="22">
        <v>0.375</v>
      </c>
      <c r="V49" s="22">
        <v>0.375</v>
      </c>
      <c r="W49" s="91">
        <v>0.3416666666686069</v>
      </c>
    </row>
    <row r="50" spans="1:23" ht="15.6" x14ac:dyDescent="0.3">
      <c r="A50" s="5" t="s">
        <v>258</v>
      </c>
      <c r="B50" s="18" t="s">
        <v>281</v>
      </c>
      <c r="C50" s="18">
        <v>45729</v>
      </c>
      <c r="D50" s="88">
        <v>61</v>
      </c>
      <c r="E50" s="8" t="s">
        <v>56</v>
      </c>
      <c r="F50" s="10" t="s">
        <v>29</v>
      </c>
      <c r="G50" s="18" t="s">
        <v>281</v>
      </c>
      <c r="H50" s="89" t="s">
        <v>9</v>
      </c>
      <c r="I50" s="10" t="s">
        <v>29</v>
      </c>
      <c r="J50" s="111">
        <v>8500</v>
      </c>
      <c r="K50" s="90">
        <v>679</v>
      </c>
      <c r="L50" s="111">
        <v>14</v>
      </c>
      <c r="M50" s="111">
        <v>2</v>
      </c>
      <c r="N50" s="8" t="s">
        <v>56</v>
      </c>
      <c r="O50" s="10" t="s">
        <v>29</v>
      </c>
      <c r="P50" s="22">
        <v>0.9375</v>
      </c>
      <c r="Q50" s="22">
        <v>0.99305555555555558</v>
      </c>
      <c r="R50" s="133">
        <v>45729.5</v>
      </c>
      <c r="S50" s="133">
        <v>45730.065972222219</v>
      </c>
      <c r="T50" s="22">
        <v>0.29166666666666669</v>
      </c>
      <c r="U50" s="22">
        <v>0.375</v>
      </c>
      <c r="V50" s="22">
        <v>0.375</v>
      </c>
      <c r="W50" s="91">
        <v>0.32083333333721387</v>
      </c>
    </row>
    <row r="51" spans="1:23" ht="15.6" x14ac:dyDescent="0.3">
      <c r="A51" s="5" t="s">
        <v>258</v>
      </c>
      <c r="B51" s="18" t="s">
        <v>281</v>
      </c>
      <c r="C51" s="18">
        <v>45729</v>
      </c>
      <c r="D51" s="88">
        <v>61</v>
      </c>
      <c r="E51" s="8" t="s">
        <v>56</v>
      </c>
      <c r="F51" s="10" t="s">
        <v>29</v>
      </c>
      <c r="G51" s="18" t="s">
        <v>281</v>
      </c>
      <c r="H51" s="8" t="s">
        <v>6</v>
      </c>
      <c r="I51" s="10" t="s">
        <v>29</v>
      </c>
      <c r="J51" s="111">
        <v>8500</v>
      </c>
      <c r="K51" s="90">
        <v>5000</v>
      </c>
      <c r="L51" s="111">
        <v>14</v>
      </c>
      <c r="M51" s="111">
        <v>5</v>
      </c>
      <c r="N51" s="8" t="s">
        <v>56</v>
      </c>
      <c r="O51" s="10" t="s">
        <v>29</v>
      </c>
      <c r="P51" s="22">
        <v>0.9375</v>
      </c>
      <c r="Q51" s="22">
        <v>0.99305555555555558</v>
      </c>
      <c r="R51" s="133">
        <v>45729.5</v>
      </c>
      <c r="S51" s="133">
        <v>45730.027777777781</v>
      </c>
      <c r="T51" s="22">
        <v>4.1666666666666664E-2</v>
      </c>
      <c r="U51" s="22">
        <v>0.375</v>
      </c>
      <c r="V51" s="22">
        <v>0.375</v>
      </c>
      <c r="W51" s="91">
        <v>0.36666666666278613</v>
      </c>
    </row>
    <row r="52" spans="1:23" x14ac:dyDescent="0.3">
      <c r="A52" s="5" t="s">
        <v>258</v>
      </c>
      <c r="B52" s="18" t="s">
        <v>282</v>
      </c>
      <c r="C52" s="18">
        <v>45730</v>
      </c>
      <c r="D52" s="88">
        <v>61</v>
      </c>
      <c r="E52" s="2" t="s">
        <v>26</v>
      </c>
      <c r="F52" s="4" t="s">
        <v>27</v>
      </c>
      <c r="G52" s="18" t="s">
        <v>282</v>
      </c>
      <c r="H52" s="2" t="s">
        <v>9</v>
      </c>
      <c r="I52" s="4" t="s">
        <v>27</v>
      </c>
      <c r="J52" s="111">
        <v>9227</v>
      </c>
      <c r="K52" s="111">
        <v>7800</v>
      </c>
      <c r="L52" s="111">
        <v>14</v>
      </c>
      <c r="M52" s="111">
        <v>8</v>
      </c>
      <c r="N52" s="2" t="s">
        <v>26</v>
      </c>
      <c r="O52" s="4" t="s">
        <v>27</v>
      </c>
      <c r="P52" s="157">
        <v>8.3333333333333329E-2</v>
      </c>
      <c r="Q52" s="22">
        <v>8.3333333333333329E-2</v>
      </c>
      <c r="R52" s="22">
        <v>0.5</v>
      </c>
      <c r="S52" s="22">
        <v>0.14583333333333334</v>
      </c>
      <c r="T52" s="22">
        <v>0.16666666666666666</v>
      </c>
      <c r="U52" s="22">
        <v>0.41666666666666669</v>
      </c>
      <c r="V52" s="22">
        <v>0.41666666666666669</v>
      </c>
      <c r="W52" s="91">
        <v>1</v>
      </c>
    </row>
    <row r="53" spans="1:23" x14ac:dyDescent="0.3">
      <c r="A53" s="5" t="s">
        <v>258</v>
      </c>
      <c r="B53" s="18" t="s">
        <v>282</v>
      </c>
      <c r="C53" s="18">
        <v>45730</v>
      </c>
      <c r="D53" s="88">
        <v>61</v>
      </c>
      <c r="E53" s="2" t="s">
        <v>26</v>
      </c>
      <c r="F53" s="4" t="s">
        <v>27</v>
      </c>
      <c r="G53" s="18" t="s">
        <v>282</v>
      </c>
      <c r="H53" s="2" t="s">
        <v>6</v>
      </c>
      <c r="I53" s="4" t="s">
        <v>27</v>
      </c>
      <c r="J53" s="111">
        <v>9227</v>
      </c>
      <c r="K53" s="111">
        <v>450</v>
      </c>
      <c r="L53" s="111">
        <v>14</v>
      </c>
      <c r="M53" s="111">
        <v>1</v>
      </c>
      <c r="N53" s="2" t="s">
        <v>26</v>
      </c>
      <c r="O53" s="4" t="s">
        <v>27</v>
      </c>
      <c r="P53" s="157">
        <v>8.3333333333333329E-2</v>
      </c>
      <c r="Q53" s="22">
        <v>8.3333333333333329E-2</v>
      </c>
      <c r="R53" s="22">
        <v>0.5</v>
      </c>
      <c r="S53" s="22">
        <v>0.1701388888888889</v>
      </c>
      <c r="T53" s="22">
        <v>0.19791666666666666</v>
      </c>
      <c r="U53" s="22">
        <v>0.41666666666666669</v>
      </c>
      <c r="V53" s="22">
        <v>0.41666666666666669</v>
      </c>
      <c r="W53" s="91">
        <v>1</v>
      </c>
    </row>
    <row r="54" spans="1:23" x14ac:dyDescent="0.3">
      <c r="A54" s="5" t="s">
        <v>258</v>
      </c>
      <c r="B54" s="18" t="s">
        <v>282</v>
      </c>
      <c r="C54" s="18">
        <v>45730</v>
      </c>
      <c r="D54" s="88">
        <v>61</v>
      </c>
      <c r="E54" s="2" t="s">
        <v>26</v>
      </c>
      <c r="F54" s="4" t="s">
        <v>27</v>
      </c>
      <c r="G54" s="18" t="s">
        <v>282</v>
      </c>
      <c r="H54" s="2" t="s">
        <v>180</v>
      </c>
      <c r="I54" s="4" t="s">
        <v>27</v>
      </c>
      <c r="J54" s="111">
        <v>9227</v>
      </c>
      <c r="K54" s="111">
        <v>321</v>
      </c>
      <c r="L54" s="111">
        <v>14</v>
      </c>
      <c r="M54" s="111">
        <v>1</v>
      </c>
      <c r="N54" s="2" t="s">
        <v>26</v>
      </c>
      <c r="O54" s="4" t="s">
        <v>27</v>
      </c>
      <c r="P54" s="157">
        <v>8.3333333333333329E-2</v>
      </c>
      <c r="Q54" s="22">
        <v>8.3333333333333329E-2</v>
      </c>
      <c r="R54" s="22">
        <v>0.5</v>
      </c>
      <c r="S54" s="22">
        <v>0.20833333333333334</v>
      </c>
      <c r="T54" s="22">
        <v>0.25</v>
      </c>
      <c r="U54" s="22">
        <v>0.41666666666666669</v>
      </c>
      <c r="V54" s="22">
        <v>0.41666666666666669</v>
      </c>
      <c r="W54" s="91">
        <v>1</v>
      </c>
    </row>
    <row r="55" spans="1:23" ht="15.6" x14ac:dyDescent="0.3">
      <c r="A55" s="5" t="s">
        <v>258</v>
      </c>
      <c r="B55" s="18" t="s">
        <v>283</v>
      </c>
      <c r="C55" s="18">
        <v>45730</v>
      </c>
      <c r="D55" s="88">
        <v>61</v>
      </c>
      <c r="E55" s="2" t="s">
        <v>46</v>
      </c>
      <c r="F55" s="4" t="s">
        <v>112</v>
      </c>
      <c r="G55" s="18" t="s">
        <v>283</v>
      </c>
      <c r="H55" s="2" t="s">
        <v>314</v>
      </c>
      <c r="I55" s="4" t="s">
        <v>112</v>
      </c>
      <c r="J55" s="90">
        <v>927</v>
      </c>
      <c r="K55" s="111">
        <v>600</v>
      </c>
      <c r="L55" s="111">
        <v>3</v>
      </c>
      <c r="M55" s="111">
        <v>3</v>
      </c>
      <c r="N55" s="2" t="s">
        <v>46</v>
      </c>
      <c r="O55" s="4" t="s">
        <v>112</v>
      </c>
      <c r="P55" s="157">
        <v>0.83333333333333337</v>
      </c>
      <c r="Q55" s="22">
        <v>0.83333333333333337</v>
      </c>
      <c r="R55" s="22">
        <v>0.91666666666666663</v>
      </c>
      <c r="S55" s="22">
        <v>0.85416666666666663</v>
      </c>
      <c r="T55" s="22">
        <v>0.875</v>
      </c>
      <c r="U55" s="22">
        <v>0.89583333333333337</v>
      </c>
      <c r="V55" s="22">
        <v>0.89583333333333337</v>
      </c>
      <c r="W55" s="91">
        <v>1</v>
      </c>
    </row>
    <row r="56" spans="1:23" ht="15.6" x14ac:dyDescent="0.3">
      <c r="A56" s="5" t="s">
        <v>258</v>
      </c>
      <c r="B56" s="18" t="s">
        <v>284</v>
      </c>
      <c r="C56" s="18">
        <v>45730</v>
      </c>
      <c r="D56" s="88">
        <v>61</v>
      </c>
      <c r="E56" s="2" t="s">
        <v>23</v>
      </c>
      <c r="F56" s="4" t="s">
        <v>64</v>
      </c>
      <c r="G56" s="18" t="s">
        <v>284</v>
      </c>
      <c r="H56" s="2" t="s">
        <v>6</v>
      </c>
      <c r="I56" s="4" t="s">
        <v>64</v>
      </c>
      <c r="J56" s="90">
        <v>10200</v>
      </c>
      <c r="K56" s="111">
        <v>3600</v>
      </c>
      <c r="L56" s="111">
        <v>14</v>
      </c>
      <c r="M56" s="111">
        <v>5</v>
      </c>
      <c r="N56" s="2" t="s">
        <v>104</v>
      </c>
      <c r="O56" s="4" t="s">
        <v>64</v>
      </c>
      <c r="P56" s="9">
        <v>0.83333333333333337</v>
      </c>
      <c r="Q56" s="22">
        <v>0.95833333333333337</v>
      </c>
      <c r="R56" s="133">
        <v>45730.5</v>
      </c>
      <c r="S56" s="133">
        <v>45731.048611111109</v>
      </c>
      <c r="T56" s="22">
        <v>6.25E-2</v>
      </c>
      <c r="U56" s="22">
        <v>0.16666666666666666</v>
      </c>
      <c r="V56" s="22">
        <v>0.16666666666666666</v>
      </c>
      <c r="W56" s="91">
        <v>0.3416666666686069</v>
      </c>
    </row>
    <row r="57" spans="1:23" ht="15.6" x14ac:dyDescent="0.3">
      <c r="A57" s="5" t="s">
        <v>258</v>
      </c>
      <c r="B57" s="18" t="s">
        <v>284</v>
      </c>
      <c r="C57" s="18">
        <v>45730</v>
      </c>
      <c r="D57" s="88">
        <v>61</v>
      </c>
      <c r="E57" s="2" t="s">
        <v>23</v>
      </c>
      <c r="F57" s="4" t="s">
        <v>64</v>
      </c>
      <c r="G57" s="18" t="s">
        <v>284</v>
      </c>
      <c r="H57" s="2" t="s">
        <v>30</v>
      </c>
      <c r="I57" s="4" t="s">
        <v>64</v>
      </c>
      <c r="J57" s="90">
        <v>10200</v>
      </c>
      <c r="K57" s="111">
        <v>650</v>
      </c>
      <c r="L57" s="111">
        <v>14</v>
      </c>
      <c r="M57" s="111">
        <v>2</v>
      </c>
      <c r="N57" s="2" t="s">
        <v>104</v>
      </c>
      <c r="O57" s="4" t="s">
        <v>64</v>
      </c>
      <c r="P57" s="9">
        <v>0.83333333333333337</v>
      </c>
      <c r="Q57" s="22">
        <v>0.95833333333333337</v>
      </c>
      <c r="R57" s="133">
        <v>45730.5</v>
      </c>
      <c r="S57" s="133">
        <v>45731.034722222219</v>
      </c>
      <c r="T57" s="22">
        <v>4.1666666666666664E-2</v>
      </c>
      <c r="U57" s="22">
        <v>0.16666666666666666</v>
      </c>
      <c r="V57" s="22">
        <v>0.16666666666666666</v>
      </c>
      <c r="W57" s="91">
        <v>0.35833333333721384</v>
      </c>
    </row>
    <row r="58" spans="1:23" ht="15.6" x14ac:dyDescent="0.3">
      <c r="A58" s="5" t="s">
        <v>258</v>
      </c>
      <c r="B58" s="18" t="s">
        <v>284</v>
      </c>
      <c r="C58" s="18">
        <v>45730</v>
      </c>
      <c r="D58" s="88">
        <v>61</v>
      </c>
      <c r="E58" s="2" t="s">
        <v>23</v>
      </c>
      <c r="F58" s="41" t="s">
        <v>64</v>
      </c>
      <c r="G58" s="18" t="s">
        <v>284</v>
      </c>
      <c r="H58" s="20" t="s">
        <v>9</v>
      </c>
      <c r="I58" s="41" t="s">
        <v>64</v>
      </c>
      <c r="J58" s="90">
        <v>10200</v>
      </c>
      <c r="K58" s="111">
        <v>420</v>
      </c>
      <c r="L58" s="111">
        <v>14</v>
      </c>
      <c r="M58" s="111">
        <v>2</v>
      </c>
      <c r="N58" s="21" t="s">
        <v>104</v>
      </c>
      <c r="O58" s="41" t="s">
        <v>64</v>
      </c>
      <c r="P58" s="49">
        <v>0.83333333333333337</v>
      </c>
      <c r="Q58" s="22">
        <v>0.95833333333333337</v>
      </c>
      <c r="R58" s="133">
        <v>45730.5</v>
      </c>
      <c r="S58" s="133">
        <v>45731.045138888891</v>
      </c>
      <c r="T58" s="22">
        <v>6.25E-2</v>
      </c>
      <c r="U58" s="22">
        <v>0.16666666666666666</v>
      </c>
      <c r="V58" s="22">
        <v>0.16666666666666666</v>
      </c>
      <c r="W58" s="91">
        <v>0.3458333333313931</v>
      </c>
    </row>
    <row r="59" spans="1:23" ht="15.6" x14ac:dyDescent="0.3">
      <c r="A59" s="5" t="s">
        <v>258</v>
      </c>
      <c r="B59" s="18" t="s">
        <v>285</v>
      </c>
      <c r="C59" s="18">
        <v>45730</v>
      </c>
      <c r="D59" s="88">
        <v>61</v>
      </c>
      <c r="E59" s="5" t="s">
        <v>46</v>
      </c>
      <c r="F59" s="5" t="s">
        <v>165</v>
      </c>
      <c r="G59" s="18" t="s">
        <v>285</v>
      </c>
      <c r="H59" s="5" t="s">
        <v>89</v>
      </c>
      <c r="I59" s="5" t="s">
        <v>165</v>
      </c>
      <c r="J59" s="90">
        <v>927</v>
      </c>
      <c r="K59" s="111">
        <v>1200</v>
      </c>
      <c r="L59" s="111">
        <v>3</v>
      </c>
      <c r="M59" s="111">
        <v>3</v>
      </c>
      <c r="N59" s="5" t="s">
        <v>46</v>
      </c>
      <c r="O59" s="5" t="s">
        <v>165</v>
      </c>
      <c r="P59" s="22">
        <v>0</v>
      </c>
      <c r="Q59" s="22">
        <v>0</v>
      </c>
      <c r="R59" s="22">
        <v>0.41666666666666669</v>
      </c>
      <c r="S59" s="22">
        <v>0.25</v>
      </c>
      <c r="T59" s="22">
        <v>0.45833333333333331</v>
      </c>
      <c r="U59" s="22">
        <v>0.75</v>
      </c>
      <c r="V59" s="22">
        <v>0.75</v>
      </c>
      <c r="W59" s="91">
        <v>1</v>
      </c>
    </row>
    <row r="60" spans="1:23" x14ac:dyDescent="0.3">
      <c r="A60" s="5" t="s">
        <v>258</v>
      </c>
      <c r="B60" s="18" t="s">
        <v>286</v>
      </c>
      <c r="C60" s="18">
        <v>45731</v>
      </c>
      <c r="D60" s="88">
        <v>61</v>
      </c>
      <c r="E60" s="2" t="s">
        <v>56</v>
      </c>
      <c r="F60" s="4" t="s">
        <v>29</v>
      </c>
      <c r="G60" s="18" t="s">
        <v>286</v>
      </c>
      <c r="H60" s="2" t="s">
        <v>18</v>
      </c>
      <c r="I60" s="4" t="s">
        <v>29</v>
      </c>
      <c r="J60" s="111">
        <v>8500</v>
      </c>
      <c r="K60" s="111">
        <v>5600</v>
      </c>
      <c r="L60" s="111">
        <v>14</v>
      </c>
      <c r="M60" s="111">
        <v>14</v>
      </c>
      <c r="N60" s="2" t="s">
        <v>56</v>
      </c>
      <c r="O60" s="4" t="s">
        <v>29</v>
      </c>
      <c r="P60" s="22">
        <v>0.16666666666666666</v>
      </c>
      <c r="Q60" s="22">
        <v>0.16666666666666666</v>
      </c>
      <c r="R60" s="22">
        <v>0.625</v>
      </c>
      <c r="S60" s="22">
        <v>0.33333333333333331</v>
      </c>
      <c r="T60" s="22">
        <v>0.41666666666666669</v>
      </c>
      <c r="U60" s="22">
        <v>0.58333333333333337</v>
      </c>
      <c r="V60" s="22">
        <v>0.58333333333333337</v>
      </c>
      <c r="W60" s="91">
        <v>1</v>
      </c>
    </row>
    <row r="61" spans="1:23" x14ac:dyDescent="0.3">
      <c r="A61" s="5" t="s">
        <v>317</v>
      </c>
      <c r="B61" s="18" t="s">
        <v>287</v>
      </c>
      <c r="C61" s="18">
        <v>45733</v>
      </c>
      <c r="D61" s="88">
        <v>61</v>
      </c>
      <c r="E61" s="19" t="s">
        <v>26</v>
      </c>
      <c r="F61" s="48" t="s">
        <v>27</v>
      </c>
      <c r="G61" s="18" t="s">
        <v>287</v>
      </c>
      <c r="H61" s="5" t="s">
        <v>75</v>
      </c>
      <c r="I61" s="48" t="s">
        <v>27</v>
      </c>
      <c r="J61" s="111">
        <v>9227</v>
      </c>
      <c r="K61" s="111">
        <v>4500</v>
      </c>
      <c r="L61" s="111">
        <v>14</v>
      </c>
      <c r="M61" s="111">
        <v>10</v>
      </c>
      <c r="N61" s="19" t="s">
        <v>26</v>
      </c>
      <c r="O61" s="48" t="s">
        <v>27</v>
      </c>
      <c r="P61" s="19">
        <v>0.83333333333333337</v>
      </c>
      <c r="Q61" s="22">
        <v>0</v>
      </c>
      <c r="R61" s="133">
        <v>45733.5</v>
      </c>
      <c r="S61" s="133">
        <v>45734.125</v>
      </c>
      <c r="T61" s="22">
        <v>0.14583333333333334</v>
      </c>
      <c r="U61" s="22">
        <v>0.20833333333333334</v>
      </c>
      <c r="V61" s="22">
        <v>0.20833333333333334</v>
      </c>
      <c r="W61" s="91">
        <v>0.25</v>
      </c>
    </row>
    <row r="62" spans="1:23" x14ac:dyDescent="0.3">
      <c r="A62" s="5" t="s">
        <v>317</v>
      </c>
      <c r="B62" s="18" t="s">
        <v>287</v>
      </c>
      <c r="C62" s="18">
        <v>45733</v>
      </c>
      <c r="D62" s="88">
        <v>61</v>
      </c>
      <c r="E62" s="19" t="s">
        <v>26</v>
      </c>
      <c r="F62" s="48" t="s">
        <v>27</v>
      </c>
      <c r="G62" s="18" t="s">
        <v>287</v>
      </c>
      <c r="H62" s="5" t="s">
        <v>22</v>
      </c>
      <c r="I62" s="48" t="s">
        <v>27</v>
      </c>
      <c r="J62" s="111">
        <v>9227</v>
      </c>
      <c r="K62" s="111">
        <v>230</v>
      </c>
      <c r="L62" s="111">
        <v>14</v>
      </c>
      <c r="M62" s="111">
        <v>1</v>
      </c>
      <c r="N62" s="19" t="s">
        <v>26</v>
      </c>
      <c r="O62" s="48" t="s">
        <v>27</v>
      </c>
      <c r="P62" s="19">
        <v>0.83333333333333337</v>
      </c>
      <c r="Q62" s="22">
        <v>2.0833333333333332E-2</v>
      </c>
      <c r="R62" s="133">
        <v>45733.5</v>
      </c>
      <c r="S62" s="133">
        <v>45734.076388888891</v>
      </c>
      <c r="T62" s="22">
        <v>7.2916666666666671E-2</v>
      </c>
      <c r="U62" s="22">
        <v>0.20833333333333334</v>
      </c>
      <c r="V62" s="22">
        <v>0.20833333333333334</v>
      </c>
      <c r="W62" s="91">
        <v>0.30833333333139312</v>
      </c>
    </row>
    <row r="63" spans="1:23" ht="15.6" x14ac:dyDescent="0.3">
      <c r="A63" s="5" t="s">
        <v>317</v>
      </c>
      <c r="B63" s="18" t="s">
        <v>288</v>
      </c>
      <c r="C63" s="18">
        <v>45733</v>
      </c>
      <c r="D63" s="88">
        <v>61</v>
      </c>
      <c r="E63" s="19" t="s">
        <v>46</v>
      </c>
      <c r="F63" s="48" t="s">
        <v>165</v>
      </c>
      <c r="G63" s="18" t="s">
        <v>288</v>
      </c>
      <c r="H63" s="5" t="s">
        <v>9</v>
      </c>
      <c r="I63" s="48" t="s">
        <v>165</v>
      </c>
      <c r="J63" s="90">
        <v>927</v>
      </c>
      <c r="K63" s="111">
        <v>230</v>
      </c>
      <c r="L63" s="111">
        <v>3</v>
      </c>
      <c r="M63" s="111">
        <v>1</v>
      </c>
      <c r="N63" s="19" t="s">
        <v>46</v>
      </c>
      <c r="O63" s="48" t="s">
        <v>165</v>
      </c>
      <c r="P63" s="19">
        <v>0.83333333333333337</v>
      </c>
      <c r="Q63" s="22">
        <v>0.875</v>
      </c>
      <c r="R63" s="22">
        <v>0.5</v>
      </c>
      <c r="S63" s="22">
        <v>0.9375</v>
      </c>
      <c r="T63" s="22">
        <v>0.95833333333333337</v>
      </c>
      <c r="U63" s="22">
        <v>4.1666666666666664E-2</v>
      </c>
      <c r="V63" s="22">
        <v>4.1666666666666664E-2</v>
      </c>
      <c r="W63" s="91">
        <v>0.47499999999999998</v>
      </c>
    </row>
    <row r="64" spans="1:23" x14ac:dyDescent="0.3">
      <c r="A64" s="5" t="s">
        <v>317</v>
      </c>
      <c r="B64" s="18" t="s">
        <v>289</v>
      </c>
      <c r="C64" s="18">
        <v>45733</v>
      </c>
      <c r="D64" s="88">
        <v>61</v>
      </c>
      <c r="E64" s="19" t="s">
        <v>56</v>
      </c>
      <c r="F64" s="48" t="s">
        <v>29</v>
      </c>
      <c r="G64" s="18" t="s">
        <v>289</v>
      </c>
      <c r="H64" s="5" t="s">
        <v>9</v>
      </c>
      <c r="I64" s="48" t="s">
        <v>29</v>
      </c>
      <c r="J64" s="111">
        <v>8500</v>
      </c>
      <c r="K64" s="111">
        <v>1200</v>
      </c>
      <c r="L64" s="111">
        <v>14</v>
      </c>
      <c r="M64" s="111">
        <v>5</v>
      </c>
      <c r="N64" s="19" t="s">
        <v>56</v>
      </c>
      <c r="O64" s="48" t="s">
        <v>29</v>
      </c>
      <c r="P64" s="19">
        <v>0.91666666666666663</v>
      </c>
      <c r="Q64" s="22">
        <v>0.95833333333333337</v>
      </c>
      <c r="R64" s="133">
        <v>45733.5</v>
      </c>
      <c r="S64" s="133">
        <v>45734.041666666664</v>
      </c>
      <c r="T64" s="22">
        <v>8.3333333333333329E-2</v>
      </c>
      <c r="U64" s="22">
        <v>0.16666666666666666</v>
      </c>
      <c r="V64" s="22">
        <v>0.16666666666666666</v>
      </c>
      <c r="W64" s="91">
        <v>0.35000000000291043</v>
      </c>
    </row>
    <row r="65" spans="1:23" x14ac:dyDescent="0.3">
      <c r="A65" s="5" t="s">
        <v>317</v>
      </c>
      <c r="B65" s="18" t="s">
        <v>289</v>
      </c>
      <c r="C65" s="18">
        <v>45733</v>
      </c>
      <c r="D65" s="88">
        <v>61</v>
      </c>
      <c r="E65" s="19" t="s">
        <v>56</v>
      </c>
      <c r="F65" s="48" t="s">
        <v>29</v>
      </c>
      <c r="G65" s="18" t="s">
        <v>289</v>
      </c>
      <c r="H65" s="5" t="s">
        <v>6</v>
      </c>
      <c r="I65" s="48" t="s">
        <v>29</v>
      </c>
      <c r="J65" s="111">
        <v>8500</v>
      </c>
      <c r="K65" s="111">
        <v>3200</v>
      </c>
      <c r="L65" s="111">
        <v>14</v>
      </c>
      <c r="M65" s="111">
        <v>9</v>
      </c>
      <c r="N65" s="19" t="s">
        <v>56</v>
      </c>
      <c r="O65" s="48" t="s">
        <v>29</v>
      </c>
      <c r="P65" s="19">
        <v>0.91666666666666663</v>
      </c>
      <c r="Q65" s="22">
        <v>0.95833333333333337</v>
      </c>
      <c r="R65" s="133">
        <v>45733.5</v>
      </c>
      <c r="S65" s="133">
        <v>45734.090277777781</v>
      </c>
      <c r="T65" s="22">
        <v>9.375E-2</v>
      </c>
      <c r="U65" s="22">
        <v>0.16666666666666666</v>
      </c>
      <c r="V65" s="22">
        <v>0.16666666666666666</v>
      </c>
      <c r="W65" s="91">
        <v>0.29166666666278618</v>
      </c>
    </row>
    <row r="66" spans="1:23" x14ac:dyDescent="0.3">
      <c r="A66" s="5" t="s">
        <v>317</v>
      </c>
      <c r="B66" s="18" t="s">
        <v>290</v>
      </c>
      <c r="C66" s="18">
        <v>45734</v>
      </c>
      <c r="D66" s="88">
        <v>61</v>
      </c>
      <c r="E66" s="17" t="s">
        <v>20</v>
      </c>
      <c r="F66" s="16" t="s">
        <v>112</v>
      </c>
      <c r="G66" s="18" t="s">
        <v>290</v>
      </c>
      <c r="H66" s="5" t="s">
        <v>16</v>
      </c>
      <c r="I66" s="16" t="s">
        <v>112</v>
      </c>
      <c r="J66" s="111">
        <v>24950</v>
      </c>
      <c r="K66" s="111">
        <v>10230</v>
      </c>
      <c r="L66" s="111">
        <v>27</v>
      </c>
      <c r="M66" s="111">
        <v>14</v>
      </c>
      <c r="N66" s="17" t="s">
        <v>20</v>
      </c>
      <c r="O66" s="16" t="s">
        <v>112</v>
      </c>
      <c r="P66" s="17">
        <v>0.8125</v>
      </c>
      <c r="Q66" s="22">
        <v>0.8125</v>
      </c>
      <c r="R66" s="22">
        <v>0.91666666666666663</v>
      </c>
      <c r="S66" s="22">
        <v>0.86458333333333337</v>
      </c>
      <c r="T66" s="22">
        <v>0.92708333333333337</v>
      </c>
      <c r="U66" s="22">
        <v>0.98958333333333337</v>
      </c>
      <c r="V66" s="22">
        <v>0.98958333333333337</v>
      </c>
      <c r="W66" s="91">
        <v>1</v>
      </c>
    </row>
    <row r="67" spans="1:23" ht="15.6" x14ac:dyDescent="0.3">
      <c r="A67" s="5" t="s">
        <v>317</v>
      </c>
      <c r="B67" s="18" t="s">
        <v>291</v>
      </c>
      <c r="C67" s="18">
        <v>45734</v>
      </c>
      <c r="D67" s="88">
        <v>61</v>
      </c>
      <c r="E67" s="2" t="s">
        <v>23</v>
      </c>
      <c r="F67" s="50" t="s">
        <v>64</v>
      </c>
      <c r="G67" s="18" t="s">
        <v>291</v>
      </c>
      <c r="H67" s="5" t="s">
        <v>105</v>
      </c>
      <c r="I67" s="50" t="s">
        <v>64</v>
      </c>
      <c r="J67" s="90">
        <v>10200</v>
      </c>
      <c r="K67" s="111">
        <v>4500</v>
      </c>
      <c r="L67" s="111">
        <v>14</v>
      </c>
      <c r="M67" s="111">
        <v>6</v>
      </c>
      <c r="N67" s="49" t="s">
        <v>104</v>
      </c>
      <c r="O67" s="50" t="s">
        <v>64</v>
      </c>
      <c r="P67" s="49">
        <v>0.83333333333333337</v>
      </c>
      <c r="Q67" s="22">
        <v>0.83333333333333337</v>
      </c>
      <c r="R67" s="22">
        <v>0.91666666666666663</v>
      </c>
      <c r="S67" s="22">
        <v>0.86458333333333337</v>
      </c>
      <c r="T67" s="22">
        <v>0.89583333333333337</v>
      </c>
      <c r="U67" s="22">
        <v>0.95833333333333337</v>
      </c>
      <c r="V67" s="22">
        <v>0.95833333333333337</v>
      </c>
      <c r="W67" s="91">
        <v>1</v>
      </c>
    </row>
    <row r="68" spans="1:23" x14ac:dyDescent="0.3">
      <c r="A68" s="5" t="s">
        <v>317</v>
      </c>
      <c r="B68" s="18" t="s">
        <v>292</v>
      </c>
      <c r="C68" s="18">
        <v>45734</v>
      </c>
      <c r="D68" s="88">
        <v>61</v>
      </c>
      <c r="E68" s="19" t="s">
        <v>56</v>
      </c>
      <c r="F68" s="48" t="s">
        <v>165</v>
      </c>
      <c r="G68" s="18" t="s">
        <v>292</v>
      </c>
      <c r="H68" s="5" t="s">
        <v>9</v>
      </c>
      <c r="I68" s="48" t="s">
        <v>165</v>
      </c>
      <c r="J68" s="111">
        <v>8500</v>
      </c>
      <c r="K68" s="111">
        <v>230</v>
      </c>
      <c r="L68" s="111">
        <v>3</v>
      </c>
      <c r="M68" s="111">
        <v>1</v>
      </c>
      <c r="N68" s="19" t="s">
        <v>56</v>
      </c>
      <c r="O68" s="48" t="s">
        <v>165</v>
      </c>
      <c r="P68" s="19">
        <v>0.91666666666666663</v>
      </c>
      <c r="Q68" s="22">
        <v>0.94791666666666663</v>
      </c>
      <c r="R68" s="133">
        <v>45734.5</v>
      </c>
      <c r="S68" s="133">
        <v>45735.0625</v>
      </c>
      <c r="T68" s="22">
        <v>8.3333333333333329E-2</v>
      </c>
      <c r="U68" s="22">
        <v>0.15277777777777779</v>
      </c>
      <c r="V68" s="22">
        <v>0.15277777777777779</v>
      </c>
      <c r="W68" s="91">
        <v>0.32500000000000007</v>
      </c>
    </row>
    <row r="69" spans="1:23" x14ac:dyDescent="0.3">
      <c r="A69" s="5" t="s">
        <v>317</v>
      </c>
      <c r="B69" s="18" t="s">
        <v>292</v>
      </c>
      <c r="C69" s="18">
        <v>45734</v>
      </c>
      <c r="D69" s="88">
        <v>61</v>
      </c>
      <c r="E69" s="19" t="s">
        <v>56</v>
      </c>
      <c r="F69" s="48" t="s">
        <v>165</v>
      </c>
      <c r="G69" s="18" t="s">
        <v>292</v>
      </c>
      <c r="H69" s="5" t="s">
        <v>6</v>
      </c>
      <c r="I69" s="48" t="s">
        <v>165</v>
      </c>
      <c r="J69" s="111">
        <v>8500</v>
      </c>
      <c r="K69" s="111">
        <v>452</v>
      </c>
      <c r="L69" s="111">
        <v>3</v>
      </c>
      <c r="M69" s="111">
        <v>1</v>
      </c>
      <c r="N69" s="19" t="s">
        <v>56</v>
      </c>
      <c r="O69" s="48" t="s">
        <v>165</v>
      </c>
      <c r="P69" s="19">
        <v>0.91666666666666663</v>
      </c>
      <c r="Q69" s="22">
        <v>0.94791666666666663</v>
      </c>
      <c r="R69" s="133">
        <v>45734.5</v>
      </c>
      <c r="S69" s="133">
        <v>45735.034722222219</v>
      </c>
      <c r="T69" s="22">
        <v>5.5555555555555552E-2</v>
      </c>
      <c r="U69" s="22">
        <v>0.15277777777777779</v>
      </c>
      <c r="V69" s="22">
        <v>0.15277777777777779</v>
      </c>
      <c r="W69" s="91">
        <v>0.35833333333721384</v>
      </c>
    </row>
    <row r="70" spans="1:23" ht="15.6" x14ac:dyDescent="0.3">
      <c r="A70" s="5" t="s">
        <v>317</v>
      </c>
      <c r="B70" s="18" t="s">
        <v>293</v>
      </c>
      <c r="C70" s="18">
        <v>45734</v>
      </c>
      <c r="D70" s="88">
        <v>61</v>
      </c>
      <c r="E70" s="19" t="s">
        <v>46</v>
      </c>
      <c r="F70" s="48" t="s">
        <v>115</v>
      </c>
      <c r="G70" s="18" t="s">
        <v>293</v>
      </c>
      <c r="H70" s="5" t="s">
        <v>22</v>
      </c>
      <c r="I70" s="48" t="s">
        <v>115</v>
      </c>
      <c r="J70" s="90">
        <v>927</v>
      </c>
      <c r="K70" s="111">
        <v>3000</v>
      </c>
      <c r="L70" s="111">
        <v>14</v>
      </c>
      <c r="M70" s="111">
        <v>5</v>
      </c>
      <c r="N70" s="19" t="s">
        <v>46</v>
      </c>
      <c r="O70" s="48" t="s">
        <v>115</v>
      </c>
      <c r="P70" s="19">
        <v>0.91666666666666663</v>
      </c>
      <c r="Q70" s="22">
        <v>6.25E-2</v>
      </c>
      <c r="R70" s="133">
        <v>45734.5</v>
      </c>
      <c r="S70" s="133">
        <v>45735.104166666664</v>
      </c>
      <c r="T70" s="22">
        <v>0.125</v>
      </c>
      <c r="U70" s="22">
        <v>0.27083333333333331</v>
      </c>
      <c r="V70" s="22">
        <v>0.27083333333333331</v>
      </c>
      <c r="W70" s="91">
        <v>0.27500000000291036</v>
      </c>
    </row>
    <row r="71" spans="1:23" x14ac:dyDescent="0.3">
      <c r="A71" s="5" t="s">
        <v>317</v>
      </c>
      <c r="B71" s="18" t="s">
        <v>294</v>
      </c>
      <c r="C71" s="18">
        <v>45734</v>
      </c>
      <c r="D71" s="88">
        <v>61</v>
      </c>
      <c r="E71" s="5" t="s">
        <v>28</v>
      </c>
      <c r="F71" s="5" t="s">
        <v>81</v>
      </c>
      <c r="G71" s="18" t="s">
        <v>294</v>
      </c>
      <c r="H71" s="5" t="s">
        <v>40</v>
      </c>
      <c r="I71" s="5" t="s">
        <v>81</v>
      </c>
      <c r="J71" s="111">
        <v>10230</v>
      </c>
      <c r="K71" s="111">
        <v>8000</v>
      </c>
      <c r="L71" s="111">
        <v>14</v>
      </c>
      <c r="M71" s="111">
        <v>10</v>
      </c>
      <c r="N71" s="5" t="s">
        <v>28</v>
      </c>
      <c r="O71" s="5" t="s">
        <v>81</v>
      </c>
      <c r="P71" s="22">
        <v>0.83333333333333337</v>
      </c>
      <c r="Q71" s="22">
        <v>0.83333333333333337</v>
      </c>
      <c r="R71" s="22">
        <v>0.95833333333333337</v>
      </c>
      <c r="S71" s="22">
        <v>0.95833333333333337</v>
      </c>
      <c r="T71" s="22">
        <v>0.99305555555555558</v>
      </c>
      <c r="U71" s="22">
        <v>0.10416666666666667</v>
      </c>
      <c r="V71" s="22">
        <v>0.10416666666666667</v>
      </c>
      <c r="W71" s="91">
        <v>1</v>
      </c>
    </row>
    <row r="72" spans="1:23" x14ac:dyDescent="0.3">
      <c r="A72" s="5" t="s">
        <v>317</v>
      </c>
      <c r="B72" s="18" t="s">
        <v>295</v>
      </c>
      <c r="C72" s="18">
        <v>45734</v>
      </c>
      <c r="D72" s="88">
        <v>61</v>
      </c>
      <c r="E72" s="17" t="s">
        <v>26</v>
      </c>
      <c r="F72" s="52" t="s">
        <v>27</v>
      </c>
      <c r="G72" s="18" t="s">
        <v>295</v>
      </c>
      <c r="H72" s="5" t="s">
        <v>9</v>
      </c>
      <c r="I72" s="52" t="s">
        <v>27</v>
      </c>
      <c r="J72" s="111">
        <v>9227</v>
      </c>
      <c r="K72" s="111">
        <v>2220</v>
      </c>
      <c r="L72" s="111">
        <v>14</v>
      </c>
      <c r="M72" s="111">
        <v>2</v>
      </c>
      <c r="N72" s="17" t="s">
        <v>26</v>
      </c>
      <c r="O72" s="52" t="s">
        <v>27</v>
      </c>
      <c r="P72" s="19">
        <v>8.3333333333333329E-2</v>
      </c>
      <c r="Q72" s="22">
        <v>0.15972222222222221</v>
      </c>
      <c r="R72" s="133">
        <v>45734.5</v>
      </c>
      <c r="S72" s="133">
        <v>45735.208333333336</v>
      </c>
      <c r="T72" s="22">
        <v>0.21527777777777779</v>
      </c>
      <c r="U72" s="22">
        <v>0.3125</v>
      </c>
      <c r="V72" s="22">
        <v>0.3125</v>
      </c>
      <c r="W72" s="91">
        <v>0.14999999999708968</v>
      </c>
    </row>
    <row r="73" spans="1:23" x14ac:dyDescent="0.3">
      <c r="A73" s="5" t="s">
        <v>317</v>
      </c>
      <c r="B73" s="18" t="s">
        <v>295</v>
      </c>
      <c r="C73" s="18">
        <v>45734</v>
      </c>
      <c r="D73" s="88">
        <v>61</v>
      </c>
      <c r="E73" s="17" t="s">
        <v>26</v>
      </c>
      <c r="F73" s="52" t="s">
        <v>27</v>
      </c>
      <c r="G73" s="18" t="s">
        <v>295</v>
      </c>
      <c r="H73" s="5" t="s">
        <v>6</v>
      </c>
      <c r="I73" s="52" t="s">
        <v>27</v>
      </c>
      <c r="J73" s="111">
        <v>9227</v>
      </c>
      <c r="K73" s="111">
        <v>3220</v>
      </c>
      <c r="L73" s="111">
        <v>14</v>
      </c>
      <c r="M73" s="111">
        <v>2</v>
      </c>
      <c r="N73" s="17" t="s">
        <v>26</v>
      </c>
      <c r="O73" s="52" t="s">
        <v>27</v>
      </c>
      <c r="P73" s="19">
        <v>8.3333333333333329E-2</v>
      </c>
      <c r="Q73" s="22">
        <v>0.15972222222222221</v>
      </c>
      <c r="R73" s="133">
        <v>45734.5</v>
      </c>
      <c r="S73" s="133">
        <v>45735.21875</v>
      </c>
      <c r="T73" s="22">
        <v>0.22916666666666666</v>
      </c>
      <c r="U73" s="22">
        <v>0.3125</v>
      </c>
      <c r="V73" s="22">
        <v>0.3125</v>
      </c>
      <c r="W73" s="91">
        <v>0.13750000000000007</v>
      </c>
    </row>
    <row r="74" spans="1:23" x14ac:dyDescent="0.3">
      <c r="A74" s="5" t="s">
        <v>317</v>
      </c>
      <c r="B74" s="18" t="s">
        <v>296</v>
      </c>
      <c r="C74" s="18">
        <v>45735</v>
      </c>
      <c r="D74" s="88">
        <v>61</v>
      </c>
      <c r="E74" s="49" t="s">
        <v>20</v>
      </c>
      <c r="F74" s="50" t="s">
        <v>112</v>
      </c>
      <c r="G74" s="18" t="s">
        <v>296</v>
      </c>
      <c r="H74" s="27" t="s">
        <v>16</v>
      </c>
      <c r="I74" s="50" t="s">
        <v>112</v>
      </c>
      <c r="J74" s="111">
        <v>24950</v>
      </c>
      <c r="K74" s="111">
        <v>3600</v>
      </c>
      <c r="L74" s="111">
        <v>27</v>
      </c>
      <c r="M74" s="111">
        <v>10</v>
      </c>
      <c r="N74" s="49" t="s">
        <v>20</v>
      </c>
      <c r="O74" s="50" t="s">
        <v>112</v>
      </c>
      <c r="P74" s="49">
        <v>0.83333333333333337</v>
      </c>
      <c r="Q74" s="22">
        <v>0.86111111111111116</v>
      </c>
      <c r="R74" s="22">
        <v>0.91666666666666663</v>
      </c>
      <c r="S74" s="22">
        <v>0.91666666666666663</v>
      </c>
      <c r="T74" s="22">
        <v>0.95833333333333337</v>
      </c>
      <c r="U74" s="22">
        <v>6.25E-2</v>
      </c>
      <c r="V74" s="22">
        <v>6.25E-2</v>
      </c>
      <c r="W74" s="91">
        <v>1</v>
      </c>
    </row>
    <row r="75" spans="1:23" x14ac:dyDescent="0.3">
      <c r="A75" s="5" t="s">
        <v>317</v>
      </c>
      <c r="B75" s="18" t="s">
        <v>297</v>
      </c>
      <c r="C75" s="18">
        <v>45735</v>
      </c>
      <c r="D75" s="88">
        <v>61</v>
      </c>
      <c r="E75" s="49" t="s">
        <v>14</v>
      </c>
      <c r="F75" s="50" t="s">
        <v>115</v>
      </c>
      <c r="G75" s="18" t="s">
        <v>297</v>
      </c>
      <c r="H75" s="27" t="s">
        <v>36</v>
      </c>
      <c r="I75" s="50" t="s">
        <v>115</v>
      </c>
      <c r="J75" s="111">
        <v>8000</v>
      </c>
      <c r="K75" s="111">
        <v>9852.2000000000007</v>
      </c>
      <c r="L75" s="111">
        <v>14</v>
      </c>
      <c r="M75" s="111">
        <v>16</v>
      </c>
      <c r="N75" s="49" t="s">
        <v>14</v>
      </c>
      <c r="O75" s="50" t="s">
        <v>115</v>
      </c>
      <c r="P75" s="49">
        <v>0.83333333333333337</v>
      </c>
      <c r="Q75" s="22">
        <v>0.75</v>
      </c>
      <c r="R75" s="133">
        <v>45735.625</v>
      </c>
      <c r="S75" s="133">
        <v>45735.9375</v>
      </c>
      <c r="T75" s="22">
        <v>0</v>
      </c>
      <c r="U75" s="22">
        <v>0.27083333333333331</v>
      </c>
      <c r="V75" s="22">
        <v>0.27083333333333331</v>
      </c>
      <c r="W75" s="91">
        <v>0.625</v>
      </c>
    </row>
    <row r="76" spans="1:23" x14ac:dyDescent="0.3">
      <c r="A76" s="5" t="s">
        <v>317</v>
      </c>
      <c r="B76" s="18" t="s">
        <v>297</v>
      </c>
      <c r="C76" s="18">
        <v>45735</v>
      </c>
      <c r="D76" s="88">
        <v>61</v>
      </c>
      <c r="E76" s="17" t="s">
        <v>14</v>
      </c>
      <c r="F76" s="52" t="s">
        <v>115</v>
      </c>
      <c r="G76" s="18" t="s">
        <v>297</v>
      </c>
      <c r="H76" s="16" t="s">
        <v>22</v>
      </c>
      <c r="I76" s="52" t="s">
        <v>115</v>
      </c>
      <c r="J76" s="111">
        <v>8000</v>
      </c>
      <c r="K76" s="111">
        <v>2590</v>
      </c>
      <c r="L76" s="111">
        <v>14</v>
      </c>
      <c r="M76" s="111">
        <v>6</v>
      </c>
      <c r="N76" s="17" t="s">
        <v>14</v>
      </c>
      <c r="O76" s="52" t="s">
        <v>115</v>
      </c>
      <c r="P76" s="17">
        <v>0.83333333333333337</v>
      </c>
      <c r="Q76" s="22">
        <v>6.25E-2</v>
      </c>
      <c r="R76" s="133">
        <v>45735.5</v>
      </c>
      <c r="S76" s="133">
        <v>45736.104166666664</v>
      </c>
      <c r="T76" s="22">
        <v>0.125</v>
      </c>
      <c r="U76" s="22">
        <v>0.27083333333333331</v>
      </c>
      <c r="V76" s="22">
        <v>0.27083333333333331</v>
      </c>
      <c r="W76" s="91">
        <v>0.27500000000291036</v>
      </c>
    </row>
    <row r="77" spans="1:23" ht="15.6" x14ac:dyDescent="0.3">
      <c r="A77" s="5" t="s">
        <v>317</v>
      </c>
      <c r="B77" s="18" t="s">
        <v>298</v>
      </c>
      <c r="C77" s="18">
        <v>45735</v>
      </c>
      <c r="D77" s="88">
        <v>61</v>
      </c>
      <c r="E77" s="49" t="s">
        <v>46</v>
      </c>
      <c r="F77" s="50" t="s">
        <v>29</v>
      </c>
      <c r="G77" s="18" t="s">
        <v>298</v>
      </c>
      <c r="H77" s="5" t="s">
        <v>9</v>
      </c>
      <c r="I77" s="50" t="s">
        <v>29</v>
      </c>
      <c r="J77" s="90">
        <v>927</v>
      </c>
      <c r="K77" s="111">
        <v>223</v>
      </c>
      <c r="L77" s="111">
        <v>3</v>
      </c>
      <c r="M77" s="111">
        <v>1</v>
      </c>
      <c r="N77" s="49" t="s">
        <v>46</v>
      </c>
      <c r="O77" s="50" t="s">
        <v>29</v>
      </c>
      <c r="P77" s="49">
        <v>0.875</v>
      </c>
      <c r="Q77" s="22">
        <v>0.95833333333333337</v>
      </c>
      <c r="R77" s="133">
        <v>45735.5</v>
      </c>
      <c r="S77" s="133">
        <v>45736.065972222219</v>
      </c>
      <c r="T77" s="22">
        <v>7.2916666666666671E-2</v>
      </c>
      <c r="U77" s="22">
        <v>0.125</v>
      </c>
      <c r="V77" s="22">
        <v>0.125</v>
      </c>
      <c r="W77" s="91">
        <v>0.32083333333721387</v>
      </c>
    </row>
    <row r="78" spans="1:23" ht="15.6" x14ac:dyDescent="0.3">
      <c r="A78" s="5" t="s">
        <v>317</v>
      </c>
      <c r="B78" s="18" t="s">
        <v>298</v>
      </c>
      <c r="C78" s="18">
        <v>45735</v>
      </c>
      <c r="D78" s="88">
        <v>61</v>
      </c>
      <c r="E78" s="49" t="s">
        <v>46</v>
      </c>
      <c r="F78" s="50" t="s">
        <v>29</v>
      </c>
      <c r="G78" s="18" t="s">
        <v>298</v>
      </c>
      <c r="H78" s="5" t="s">
        <v>6</v>
      </c>
      <c r="I78" s="50" t="s">
        <v>29</v>
      </c>
      <c r="J78" s="90">
        <v>927</v>
      </c>
      <c r="K78" s="111">
        <v>120</v>
      </c>
      <c r="L78" s="111">
        <v>3</v>
      </c>
      <c r="M78" s="111">
        <v>1</v>
      </c>
      <c r="N78" s="49" t="s">
        <v>46</v>
      </c>
      <c r="O78" s="50" t="s">
        <v>29</v>
      </c>
      <c r="P78" s="49">
        <v>0.875</v>
      </c>
      <c r="Q78" s="22">
        <v>0.95833333333333337</v>
      </c>
      <c r="R78" s="133">
        <v>45735.5</v>
      </c>
      <c r="S78" s="133">
        <v>45736.045138888891</v>
      </c>
      <c r="T78" s="22">
        <v>6.25E-2</v>
      </c>
      <c r="U78" s="22">
        <v>0.125</v>
      </c>
      <c r="V78" s="22">
        <v>0.125</v>
      </c>
      <c r="W78" s="91">
        <v>0.3458333333313931</v>
      </c>
    </row>
    <row r="79" spans="1:23" ht="15.6" x14ac:dyDescent="0.3">
      <c r="A79" s="5" t="s">
        <v>317</v>
      </c>
      <c r="B79" s="18" t="s">
        <v>298</v>
      </c>
      <c r="C79" s="18">
        <v>45735</v>
      </c>
      <c r="D79" s="88">
        <v>61</v>
      </c>
      <c r="E79" s="49" t="s">
        <v>46</v>
      </c>
      <c r="F79" s="50" t="s">
        <v>29</v>
      </c>
      <c r="G79" s="18" t="s">
        <v>298</v>
      </c>
      <c r="H79" s="5" t="s">
        <v>180</v>
      </c>
      <c r="I79" s="50" t="s">
        <v>29</v>
      </c>
      <c r="J79" s="90">
        <v>927</v>
      </c>
      <c r="K79" s="111">
        <v>230</v>
      </c>
      <c r="L79" s="111">
        <v>3</v>
      </c>
      <c r="M79" s="111">
        <v>1</v>
      </c>
      <c r="N79" s="49" t="s">
        <v>46</v>
      </c>
      <c r="O79" s="50" t="s">
        <v>29</v>
      </c>
      <c r="P79" s="49">
        <v>0.875</v>
      </c>
      <c r="Q79" s="22">
        <v>0.95833333333333337</v>
      </c>
      <c r="R79" s="133">
        <v>45735.5</v>
      </c>
      <c r="S79" s="133">
        <v>45736.020833333336</v>
      </c>
      <c r="T79" s="22">
        <v>4.1666666666666664E-2</v>
      </c>
      <c r="U79" s="22">
        <v>0.125</v>
      </c>
      <c r="V79" s="22">
        <v>0.125</v>
      </c>
      <c r="W79" s="91">
        <v>0.37499999999708966</v>
      </c>
    </row>
    <row r="80" spans="1:23" x14ac:dyDescent="0.3">
      <c r="A80" s="5" t="s">
        <v>317</v>
      </c>
      <c r="B80" s="18" t="s">
        <v>299</v>
      </c>
      <c r="C80" s="18">
        <v>45735</v>
      </c>
      <c r="D80" s="88">
        <v>61</v>
      </c>
      <c r="E80" s="49" t="s">
        <v>47</v>
      </c>
      <c r="F80" s="50" t="s">
        <v>81</v>
      </c>
      <c r="G80" s="18" t="s">
        <v>299</v>
      </c>
      <c r="H80" s="5" t="s">
        <v>22</v>
      </c>
      <c r="I80" s="50" t="s">
        <v>81</v>
      </c>
      <c r="J80" s="111">
        <v>10200</v>
      </c>
      <c r="K80" s="111">
        <v>230</v>
      </c>
      <c r="L80" s="111">
        <v>1</v>
      </c>
      <c r="M80" s="111">
        <v>1</v>
      </c>
      <c r="N80" s="49" t="s">
        <v>47</v>
      </c>
      <c r="O80" s="50" t="s">
        <v>81</v>
      </c>
      <c r="P80" s="49">
        <v>0.875</v>
      </c>
      <c r="Q80" s="22">
        <v>0.95833333333333337</v>
      </c>
      <c r="R80" s="133">
        <v>45735.5</v>
      </c>
      <c r="S80" s="133">
        <v>45736.020833333336</v>
      </c>
      <c r="T80" s="22">
        <v>4.1666666666666664E-2</v>
      </c>
      <c r="U80" s="22">
        <v>0.10416666666666667</v>
      </c>
      <c r="V80" s="22">
        <v>0.10416666666666667</v>
      </c>
      <c r="W80" s="91">
        <v>0.37499999999708966</v>
      </c>
    </row>
    <row r="81" spans="1:23" x14ac:dyDescent="0.3">
      <c r="A81" s="5" t="s">
        <v>317</v>
      </c>
      <c r="B81" s="18" t="s">
        <v>300</v>
      </c>
      <c r="C81" s="18">
        <v>45737</v>
      </c>
      <c r="D81" s="88">
        <v>61</v>
      </c>
      <c r="E81" s="2" t="s">
        <v>14</v>
      </c>
      <c r="F81" s="2" t="s">
        <v>115</v>
      </c>
      <c r="G81" s="18" t="s">
        <v>300</v>
      </c>
      <c r="H81" s="2" t="s">
        <v>16</v>
      </c>
      <c r="I81" s="2" t="s">
        <v>115</v>
      </c>
      <c r="J81" s="111">
        <v>8000</v>
      </c>
      <c r="K81" s="111">
        <v>3910</v>
      </c>
      <c r="L81" s="111">
        <v>14</v>
      </c>
      <c r="M81" s="111">
        <v>5</v>
      </c>
      <c r="N81" s="2" t="s">
        <v>14</v>
      </c>
      <c r="O81" s="2" t="s">
        <v>115</v>
      </c>
      <c r="P81" s="3">
        <v>0.83333333333333337</v>
      </c>
      <c r="Q81" s="22">
        <v>0.85763888888888884</v>
      </c>
      <c r="R81" s="22">
        <v>0.625</v>
      </c>
      <c r="S81" s="22">
        <v>0.90972222222222221</v>
      </c>
      <c r="T81" s="22">
        <v>0.98958333333333337</v>
      </c>
      <c r="U81" s="22">
        <v>4.1666666666666664E-2</v>
      </c>
      <c r="V81" s="22">
        <v>4.1666666666666664E-2</v>
      </c>
      <c r="W81" s="91">
        <v>0.65833333333333344</v>
      </c>
    </row>
    <row r="82" spans="1:23" x14ac:dyDescent="0.3">
      <c r="A82" s="5" t="s">
        <v>317</v>
      </c>
      <c r="B82" s="18" t="s">
        <v>301</v>
      </c>
      <c r="C82" s="18">
        <v>45737</v>
      </c>
      <c r="D82" s="88">
        <v>61</v>
      </c>
      <c r="E82" s="2" t="s">
        <v>26</v>
      </c>
      <c r="F82" s="2" t="s">
        <v>113</v>
      </c>
      <c r="G82" s="18" t="s">
        <v>301</v>
      </c>
      <c r="H82" s="2" t="s">
        <v>11</v>
      </c>
      <c r="I82" s="2" t="s">
        <v>113</v>
      </c>
      <c r="J82" s="111">
        <v>9227</v>
      </c>
      <c r="K82" s="111">
        <v>13019</v>
      </c>
      <c r="L82" s="111">
        <v>14</v>
      </c>
      <c r="M82" s="111">
        <v>15</v>
      </c>
      <c r="N82" s="2" t="s">
        <v>26</v>
      </c>
      <c r="O82" s="2" t="s">
        <v>113</v>
      </c>
      <c r="P82" s="3">
        <v>0.25</v>
      </c>
      <c r="Q82" s="22">
        <v>0.1875</v>
      </c>
      <c r="R82" s="22">
        <v>0.625</v>
      </c>
      <c r="S82" s="22">
        <v>0.3263888888888889</v>
      </c>
      <c r="T82" s="22">
        <v>0.41666666666666669</v>
      </c>
      <c r="U82" s="22">
        <v>0.625</v>
      </c>
      <c r="V82" s="22">
        <v>0.625</v>
      </c>
      <c r="W82" s="91">
        <v>1</v>
      </c>
    </row>
    <row r="83" spans="1:23" x14ac:dyDescent="0.3">
      <c r="A83" s="5" t="s">
        <v>317</v>
      </c>
      <c r="B83" s="18" t="s">
        <v>302</v>
      </c>
      <c r="C83" s="18">
        <v>45737</v>
      </c>
      <c r="D83" s="88">
        <v>61</v>
      </c>
      <c r="E83" s="2" t="s">
        <v>47</v>
      </c>
      <c r="F83" s="2" t="s">
        <v>113</v>
      </c>
      <c r="G83" s="18" t="s">
        <v>302</v>
      </c>
      <c r="H83" s="2" t="s">
        <v>329</v>
      </c>
      <c r="I83" s="2" t="s">
        <v>113</v>
      </c>
      <c r="J83" s="111">
        <v>500</v>
      </c>
      <c r="K83" s="111">
        <v>100</v>
      </c>
      <c r="L83" s="111">
        <v>1</v>
      </c>
      <c r="M83" s="111">
        <v>15</v>
      </c>
      <c r="N83" s="2" t="s">
        <v>47</v>
      </c>
      <c r="O83" s="2" t="s">
        <v>113</v>
      </c>
      <c r="P83" s="3">
        <v>0.125</v>
      </c>
      <c r="Q83" s="22">
        <v>0.125</v>
      </c>
      <c r="R83" s="22">
        <v>0.5</v>
      </c>
      <c r="S83" s="22">
        <v>0.1875</v>
      </c>
      <c r="T83" s="22">
        <v>0.22916666666666666</v>
      </c>
      <c r="U83" s="22">
        <v>0.33333333333333331</v>
      </c>
      <c r="V83" s="22">
        <v>0.33333333333333331</v>
      </c>
      <c r="W83" s="91">
        <v>1</v>
      </c>
    </row>
    <row r="84" spans="1:23" x14ac:dyDescent="0.3">
      <c r="A84" s="5" t="s">
        <v>317</v>
      </c>
      <c r="B84" s="18" t="s">
        <v>303</v>
      </c>
      <c r="C84" s="18">
        <v>45737</v>
      </c>
      <c r="D84" s="88">
        <v>61</v>
      </c>
      <c r="E84" s="2" t="s">
        <v>26</v>
      </c>
      <c r="F84" s="2" t="s">
        <v>113</v>
      </c>
      <c r="G84" s="18" t="s">
        <v>303</v>
      </c>
      <c r="H84" s="2" t="s">
        <v>36</v>
      </c>
      <c r="I84" s="2" t="s">
        <v>113</v>
      </c>
      <c r="J84" s="111">
        <v>9227</v>
      </c>
      <c r="K84" s="111">
        <v>10850</v>
      </c>
      <c r="L84" s="111">
        <v>14</v>
      </c>
      <c r="M84" s="111">
        <v>12</v>
      </c>
      <c r="N84" s="2" t="s">
        <v>26</v>
      </c>
      <c r="O84" s="2" t="s">
        <v>113</v>
      </c>
      <c r="P84" s="3">
        <v>0.83333333333333337</v>
      </c>
      <c r="Q84" s="22">
        <v>0.9375</v>
      </c>
      <c r="R84" s="22">
        <v>0</v>
      </c>
      <c r="S84" s="22">
        <v>0</v>
      </c>
      <c r="T84" s="22">
        <v>4.1666666666666664E-2</v>
      </c>
      <c r="U84" s="22">
        <v>0.125</v>
      </c>
      <c r="V84" s="22">
        <v>0.125</v>
      </c>
      <c r="W84" s="91">
        <v>1</v>
      </c>
    </row>
    <row r="85" spans="1:23" ht="15.6" x14ac:dyDescent="0.3">
      <c r="A85" s="5" t="s">
        <v>317</v>
      </c>
      <c r="B85" s="18" t="s">
        <v>304</v>
      </c>
      <c r="C85" s="18">
        <v>45737</v>
      </c>
      <c r="D85" s="88">
        <v>61</v>
      </c>
      <c r="E85" s="19" t="s">
        <v>46</v>
      </c>
      <c r="F85" s="48" t="s">
        <v>112</v>
      </c>
      <c r="G85" s="18" t="s">
        <v>304</v>
      </c>
      <c r="H85" s="5" t="s">
        <v>108</v>
      </c>
      <c r="I85" s="48" t="s">
        <v>112</v>
      </c>
      <c r="J85" s="90">
        <v>927</v>
      </c>
      <c r="K85" s="111">
        <v>652</v>
      </c>
      <c r="L85" s="111">
        <v>3</v>
      </c>
      <c r="M85" s="111">
        <v>1</v>
      </c>
      <c r="N85" s="19" t="s">
        <v>46</v>
      </c>
      <c r="O85" s="48" t="s">
        <v>112</v>
      </c>
      <c r="P85" s="19">
        <v>0.83333333333333337</v>
      </c>
      <c r="Q85" s="22">
        <v>0.91666666666666663</v>
      </c>
      <c r="R85" s="133">
        <v>45737.625</v>
      </c>
      <c r="S85" s="133">
        <v>45737.993055555555</v>
      </c>
      <c r="T85" s="22">
        <v>1.0416666666666666E-2</v>
      </c>
      <c r="U85" s="22">
        <v>0.29166666666666669</v>
      </c>
      <c r="V85" s="22">
        <v>0.29166666666666669</v>
      </c>
      <c r="W85" s="91">
        <v>0.55833333333430346</v>
      </c>
    </row>
    <row r="86" spans="1:23" ht="15.6" x14ac:dyDescent="0.3">
      <c r="A86" s="5" t="s">
        <v>317</v>
      </c>
      <c r="B86" s="18" t="s">
        <v>304</v>
      </c>
      <c r="C86" s="18">
        <v>45737</v>
      </c>
      <c r="D86" s="88">
        <v>61</v>
      </c>
      <c r="E86" s="19" t="s">
        <v>46</v>
      </c>
      <c r="F86" s="48" t="s">
        <v>112</v>
      </c>
      <c r="G86" s="18" t="s">
        <v>304</v>
      </c>
      <c r="H86" s="5" t="s">
        <v>22</v>
      </c>
      <c r="I86" s="48" t="s">
        <v>112</v>
      </c>
      <c r="J86" s="90">
        <v>927</v>
      </c>
      <c r="K86" s="111">
        <v>362</v>
      </c>
      <c r="L86" s="111">
        <v>3</v>
      </c>
      <c r="M86" s="111">
        <v>2</v>
      </c>
      <c r="N86" s="19" t="s">
        <v>46</v>
      </c>
      <c r="O86" s="48" t="s">
        <v>112</v>
      </c>
      <c r="P86" s="19">
        <v>0.83333333333333337</v>
      </c>
      <c r="Q86" s="22">
        <v>0.91666666666666663</v>
      </c>
      <c r="R86" s="133">
        <v>45737.625</v>
      </c>
      <c r="S86" s="133">
        <v>45737.958333333336</v>
      </c>
      <c r="T86" s="22">
        <v>0.96875</v>
      </c>
      <c r="U86" s="22">
        <v>0.29166666666666669</v>
      </c>
      <c r="V86" s="22">
        <v>0.29166666666666669</v>
      </c>
      <c r="W86" s="91">
        <v>0.59999999999708964</v>
      </c>
    </row>
    <row r="87" spans="1:23" ht="15.6" x14ac:dyDescent="0.3">
      <c r="A87" s="5" t="s">
        <v>317</v>
      </c>
      <c r="B87" s="18" t="s">
        <v>305</v>
      </c>
      <c r="C87" s="18">
        <v>45737</v>
      </c>
      <c r="D87" s="88">
        <v>61</v>
      </c>
      <c r="E87" s="2" t="s">
        <v>23</v>
      </c>
      <c r="F87" s="2" t="s">
        <v>24</v>
      </c>
      <c r="G87" s="18" t="s">
        <v>305</v>
      </c>
      <c r="H87" s="2" t="s">
        <v>9</v>
      </c>
      <c r="I87" s="2" t="s">
        <v>24</v>
      </c>
      <c r="J87" s="90">
        <v>10200</v>
      </c>
      <c r="K87" s="111">
        <v>365</v>
      </c>
      <c r="L87" s="111">
        <v>14</v>
      </c>
      <c r="M87" s="111">
        <v>3</v>
      </c>
      <c r="N87" s="2" t="s">
        <v>104</v>
      </c>
      <c r="O87" s="2" t="s">
        <v>24</v>
      </c>
      <c r="P87" s="3">
        <v>0.83333333333333337</v>
      </c>
      <c r="Q87" s="22">
        <v>0.91666666666666663</v>
      </c>
      <c r="R87" s="133">
        <v>45737.5</v>
      </c>
      <c r="S87" s="133">
        <v>45738.003472222219</v>
      </c>
      <c r="T87" s="22">
        <v>2.0833333333333332E-2</v>
      </c>
      <c r="U87" s="22">
        <v>8.3333333333333329E-2</v>
      </c>
      <c r="V87" s="22">
        <v>8.3333333333333329E-2</v>
      </c>
      <c r="W87" s="91">
        <v>0.39583333333721382</v>
      </c>
    </row>
    <row r="88" spans="1:23" ht="15.6" x14ac:dyDescent="0.3">
      <c r="A88" s="5" t="s">
        <v>317</v>
      </c>
      <c r="B88" s="18" t="s">
        <v>305</v>
      </c>
      <c r="C88" s="18">
        <v>45737</v>
      </c>
      <c r="D88" s="88">
        <v>61</v>
      </c>
      <c r="E88" s="2" t="s">
        <v>23</v>
      </c>
      <c r="F88" s="2" t="s">
        <v>24</v>
      </c>
      <c r="G88" s="18" t="s">
        <v>305</v>
      </c>
      <c r="H88" s="2" t="s">
        <v>6</v>
      </c>
      <c r="I88" s="2" t="s">
        <v>24</v>
      </c>
      <c r="J88" s="90">
        <v>10200</v>
      </c>
      <c r="K88" s="111">
        <v>126</v>
      </c>
      <c r="L88" s="111">
        <v>14</v>
      </c>
      <c r="M88" s="111">
        <v>3</v>
      </c>
      <c r="N88" s="2" t="s">
        <v>104</v>
      </c>
      <c r="O88" s="2" t="s">
        <v>24</v>
      </c>
      <c r="P88" s="3">
        <v>0.83333333333333337</v>
      </c>
      <c r="Q88" s="22">
        <v>0.91666666666666663</v>
      </c>
      <c r="R88" s="133">
        <v>45737.5</v>
      </c>
      <c r="S88" s="133">
        <v>45737.972222222219</v>
      </c>
      <c r="T88" s="22">
        <v>0.98611111111111116</v>
      </c>
      <c r="U88" s="22">
        <v>8.3333333333333329E-2</v>
      </c>
      <c r="V88" s="22">
        <v>8.3333333333333329E-2</v>
      </c>
      <c r="W88" s="91">
        <v>0.43333333333721391</v>
      </c>
    </row>
    <row r="89" spans="1:23" ht="15.6" x14ac:dyDescent="0.3">
      <c r="A89" s="5" t="s">
        <v>317</v>
      </c>
      <c r="B89" s="18" t="s">
        <v>305</v>
      </c>
      <c r="C89" s="18">
        <v>45737</v>
      </c>
      <c r="D89" s="88">
        <v>61</v>
      </c>
      <c r="E89" s="2" t="s">
        <v>23</v>
      </c>
      <c r="F89" s="2" t="s">
        <v>24</v>
      </c>
      <c r="G89" s="18" t="s">
        <v>305</v>
      </c>
      <c r="H89" s="2" t="s">
        <v>329</v>
      </c>
      <c r="I89" s="2" t="s">
        <v>24</v>
      </c>
      <c r="J89" s="90">
        <v>10200</v>
      </c>
      <c r="K89" s="111">
        <v>2236</v>
      </c>
      <c r="L89" s="111">
        <v>14</v>
      </c>
      <c r="M89" s="111">
        <v>3</v>
      </c>
      <c r="N89" s="2" t="s">
        <v>104</v>
      </c>
      <c r="O89" s="2" t="s">
        <v>24</v>
      </c>
      <c r="P89" s="3">
        <v>0.83333333333333337</v>
      </c>
      <c r="Q89" s="22">
        <v>0.91666666666666663</v>
      </c>
      <c r="R89" s="133">
        <v>45737.5</v>
      </c>
      <c r="S89" s="133">
        <v>45737.982638888891</v>
      </c>
      <c r="T89" s="22">
        <v>0.98611111111111116</v>
      </c>
      <c r="U89" s="22">
        <v>8.3333333333333329E-2</v>
      </c>
      <c r="V89" s="22">
        <v>8.3333333333333329E-2</v>
      </c>
      <c r="W89" s="91">
        <v>0.42083333333139306</v>
      </c>
    </row>
    <row r="90" spans="1:23" x14ac:dyDescent="0.3">
      <c r="A90" s="5" t="s">
        <v>385</v>
      </c>
      <c r="B90" s="18" t="s">
        <v>331</v>
      </c>
      <c r="C90" s="18">
        <v>45740</v>
      </c>
      <c r="D90" s="88">
        <v>61</v>
      </c>
      <c r="E90" s="19" t="s">
        <v>28</v>
      </c>
      <c r="F90" s="48" t="s">
        <v>81</v>
      </c>
      <c r="G90" s="18" t="s">
        <v>331</v>
      </c>
      <c r="H90" s="5" t="s">
        <v>43</v>
      </c>
      <c r="I90" s="48" t="s">
        <v>81</v>
      </c>
      <c r="J90" s="111">
        <v>10230</v>
      </c>
      <c r="K90" s="111">
        <v>4500</v>
      </c>
      <c r="L90" s="111">
        <v>14</v>
      </c>
      <c r="M90" s="111">
        <v>8</v>
      </c>
      <c r="N90" s="19" t="s">
        <v>28</v>
      </c>
      <c r="O90" s="48" t="s">
        <v>81</v>
      </c>
      <c r="P90" s="19">
        <v>0.16666666666666699</v>
      </c>
      <c r="Q90" s="22">
        <v>0.16666666666666666</v>
      </c>
      <c r="R90" s="22">
        <v>0.625</v>
      </c>
      <c r="S90" s="22">
        <v>0.27083333333333331</v>
      </c>
      <c r="T90" s="22">
        <v>0.375</v>
      </c>
      <c r="U90" s="22">
        <v>0.5</v>
      </c>
      <c r="V90" s="22">
        <v>0.5</v>
      </c>
      <c r="W90" s="91">
        <v>1</v>
      </c>
    </row>
    <row r="91" spans="1:23" x14ac:dyDescent="0.3">
      <c r="A91" s="5" t="s">
        <v>385</v>
      </c>
      <c r="B91" s="18" t="s">
        <v>332</v>
      </c>
      <c r="C91" s="18">
        <v>45740</v>
      </c>
      <c r="D91" s="88">
        <v>61</v>
      </c>
      <c r="E91" s="19" t="s">
        <v>47</v>
      </c>
      <c r="F91" s="48" t="s">
        <v>48</v>
      </c>
      <c r="G91" s="18" t="s">
        <v>332</v>
      </c>
      <c r="H91" s="5" t="s">
        <v>80</v>
      </c>
      <c r="I91" s="48" t="s">
        <v>48</v>
      </c>
      <c r="J91" s="111">
        <v>500</v>
      </c>
      <c r="K91" s="111">
        <v>200</v>
      </c>
      <c r="L91" s="111">
        <v>1</v>
      </c>
      <c r="M91" s="111">
        <v>1</v>
      </c>
      <c r="N91" s="19" t="s">
        <v>47</v>
      </c>
      <c r="O91" s="48" t="s">
        <v>48</v>
      </c>
      <c r="P91" s="19">
        <v>0.83333333333333337</v>
      </c>
      <c r="Q91" s="22">
        <v>0.83333333333333337</v>
      </c>
      <c r="R91" s="22">
        <v>0.625</v>
      </c>
      <c r="S91" s="22">
        <v>0.89583333333333337</v>
      </c>
      <c r="T91" s="22">
        <v>0.91666666666666663</v>
      </c>
      <c r="U91" s="22">
        <v>0.97916666666666663</v>
      </c>
      <c r="V91" s="22">
        <v>0.97916666666666663</v>
      </c>
      <c r="W91" s="91">
        <v>0.67500000000000004</v>
      </c>
    </row>
    <row r="92" spans="1:23" ht="15.6" x14ac:dyDescent="0.3">
      <c r="A92" s="5" t="s">
        <v>385</v>
      </c>
      <c r="B92" s="18" t="s">
        <v>333</v>
      </c>
      <c r="C92" s="18">
        <v>45740</v>
      </c>
      <c r="D92" s="88">
        <v>61</v>
      </c>
      <c r="E92" s="2" t="s">
        <v>23</v>
      </c>
      <c r="F92" s="48" t="s">
        <v>64</v>
      </c>
      <c r="G92" s="18" t="s">
        <v>333</v>
      </c>
      <c r="H92" s="5" t="s">
        <v>9</v>
      </c>
      <c r="I92" s="48" t="s">
        <v>64</v>
      </c>
      <c r="J92" s="90">
        <v>10200</v>
      </c>
      <c r="K92" s="111">
        <v>4556</v>
      </c>
      <c r="L92" s="111">
        <v>14</v>
      </c>
      <c r="M92" s="111">
        <v>10</v>
      </c>
      <c r="N92" s="19" t="s">
        <v>104</v>
      </c>
      <c r="O92" s="48" t="s">
        <v>64</v>
      </c>
      <c r="P92" s="19">
        <v>0.875</v>
      </c>
      <c r="Q92" s="22">
        <v>0.91666666666666663</v>
      </c>
      <c r="R92" s="22">
        <v>0.5</v>
      </c>
      <c r="S92" s="22">
        <v>0.95833333333333337</v>
      </c>
      <c r="T92" s="22">
        <v>0.96180555555555558</v>
      </c>
      <c r="U92" s="22">
        <v>4.1666666666666664E-2</v>
      </c>
      <c r="V92" s="22">
        <v>4.1666666666666664E-2</v>
      </c>
      <c r="W92" s="91">
        <v>0.44999999999999996</v>
      </c>
    </row>
    <row r="93" spans="1:23" ht="15.6" x14ac:dyDescent="0.3">
      <c r="A93" s="5" t="s">
        <v>385</v>
      </c>
      <c r="B93" s="18" t="s">
        <v>333</v>
      </c>
      <c r="C93" s="18">
        <v>45740</v>
      </c>
      <c r="D93" s="88">
        <v>61</v>
      </c>
      <c r="E93" s="2" t="s">
        <v>23</v>
      </c>
      <c r="F93" s="48" t="s">
        <v>64</v>
      </c>
      <c r="G93" s="18" t="s">
        <v>333</v>
      </c>
      <c r="H93" s="5" t="s">
        <v>6</v>
      </c>
      <c r="I93" s="48" t="s">
        <v>64</v>
      </c>
      <c r="J93" s="90">
        <v>10200</v>
      </c>
      <c r="K93" s="111">
        <v>336.26</v>
      </c>
      <c r="L93" s="111">
        <v>14</v>
      </c>
      <c r="M93" s="111">
        <v>1</v>
      </c>
      <c r="N93" s="19" t="s">
        <v>104</v>
      </c>
      <c r="O93" s="48" t="s">
        <v>64</v>
      </c>
      <c r="P93" s="19">
        <v>0.875</v>
      </c>
      <c r="Q93" s="22">
        <v>0.91666666666666663</v>
      </c>
      <c r="R93" s="22">
        <v>0.5</v>
      </c>
      <c r="S93" s="22">
        <v>0.96180555555555558</v>
      </c>
      <c r="T93" s="22">
        <v>0.96527777777777779</v>
      </c>
      <c r="U93" s="22">
        <v>4.1666666666666664E-2</v>
      </c>
      <c r="V93" s="22">
        <v>4.1666666666666664E-2</v>
      </c>
      <c r="W93" s="91">
        <v>0.4458333333333333</v>
      </c>
    </row>
    <row r="94" spans="1:23" ht="15.6" x14ac:dyDescent="0.3">
      <c r="A94" s="5" t="s">
        <v>385</v>
      </c>
      <c r="B94" s="18" t="s">
        <v>333</v>
      </c>
      <c r="C94" s="18">
        <v>45740</v>
      </c>
      <c r="D94" s="88">
        <v>61</v>
      </c>
      <c r="E94" s="2" t="s">
        <v>23</v>
      </c>
      <c r="F94" s="48" t="s">
        <v>64</v>
      </c>
      <c r="G94" s="18" t="s">
        <v>333</v>
      </c>
      <c r="H94" s="5" t="s">
        <v>180</v>
      </c>
      <c r="I94" s="48" t="s">
        <v>64</v>
      </c>
      <c r="J94" s="90">
        <v>10200</v>
      </c>
      <c r="K94" s="111">
        <v>3365.26</v>
      </c>
      <c r="L94" s="111">
        <v>14</v>
      </c>
      <c r="M94" s="111">
        <v>3</v>
      </c>
      <c r="N94" s="19" t="s">
        <v>104</v>
      </c>
      <c r="O94" s="48" t="s">
        <v>64</v>
      </c>
      <c r="P94" s="19">
        <v>0.875</v>
      </c>
      <c r="Q94" s="22">
        <v>0.91666666666666663</v>
      </c>
      <c r="R94" s="22">
        <v>0.5</v>
      </c>
      <c r="S94" s="22">
        <v>0.96527777777777779</v>
      </c>
      <c r="T94" s="22">
        <v>0.97916666666666663</v>
      </c>
      <c r="U94" s="22">
        <v>4.1666666666666664E-2</v>
      </c>
      <c r="V94" s="22">
        <v>4.1666666666666664E-2</v>
      </c>
      <c r="W94" s="91">
        <v>0.44166666666666665</v>
      </c>
    </row>
    <row r="95" spans="1:23" x14ac:dyDescent="0.3">
      <c r="A95" s="5" t="s">
        <v>385</v>
      </c>
      <c r="B95" s="18" t="s">
        <v>334</v>
      </c>
      <c r="C95" s="18">
        <v>45740</v>
      </c>
      <c r="D95" s="88">
        <v>61</v>
      </c>
      <c r="E95" s="19" t="s">
        <v>46</v>
      </c>
      <c r="F95" s="48" t="s">
        <v>8</v>
      </c>
      <c r="G95" s="18" t="s">
        <v>334</v>
      </c>
      <c r="H95" s="5" t="s">
        <v>180</v>
      </c>
      <c r="I95" s="48" t="s">
        <v>8</v>
      </c>
      <c r="J95" s="111">
        <v>927</v>
      </c>
      <c r="K95" s="111">
        <v>244</v>
      </c>
      <c r="L95" s="111">
        <v>3</v>
      </c>
      <c r="M95" s="111">
        <v>1</v>
      </c>
      <c r="N95" s="19" t="s">
        <v>46</v>
      </c>
      <c r="O95" s="48" t="s">
        <v>8</v>
      </c>
      <c r="P95" s="19">
        <v>0.91666666666666663</v>
      </c>
      <c r="Q95" s="22">
        <v>0.875</v>
      </c>
      <c r="R95" s="22">
        <v>0.5</v>
      </c>
      <c r="S95" s="22">
        <v>0.94097222222222221</v>
      </c>
      <c r="T95" s="22">
        <v>0.96875</v>
      </c>
      <c r="U95" s="22">
        <v>0.1076388888888889</v>
      </c>
      <c r="V95" s="22">
        <v>0.1076388888888889</v>
      </c>
      <c r="W95" s="91">
        <v>0.47083333333333333</v>
      </c>
    </row>
    <row r="96" spans="1:23" ht="15.6" x14ac:dyDescent="0.3">
      <c r="A96" s="5" t="s">
        <v>385</v>
      </c>
      <c r="B96" s="18" t="s">
        <v>335</v>
      </c>
      <c r="C96" s="18">
        <v>45741</v>
      </c>
      <c r="D96" s="88">
        <v>61</v>
      </c>
      <c r="E96" s="2" t="s">
        <v>23</v>
      </c>
      <c r="F96" s="16" t="s">
        <v>64</v>
      </c>
      <c r="G96" s="18" t="s">
        <v>335</v>
      </c>
      <c r="H96" s="16" t="s">
        <v>36</v>
      </c>
      <c r="I96" s="16" t="s">
        <v>64</v>
      </c>
      <c r="J96" s="90">
        <v>10200</v>
      </c>
      <c r="K96" s="111">
        <v>8500</v>
      </c>
      <c r="L96" s="111">
        <v>14</v>
      </c>
      <c r="M96" s="111">
        <v>14</v>
      </c>
      <c r="N96" s="17" t="s">
        <v>104</v>
      </c>
      <c r="O96" s="16" t="s">
        <v>64</v>
      </c>
      <c r="P96" s="17">
        <v>0.83333333333333337</v>
      </c>
      <c r="Q96" s="22">
        <v>0.80902777777777779</v>
      </c>
      <c r="R96" s="133">
        <v>45741.916666666664</v>
      </c>
      <c r="S96" s="22">
        <v>0.875</v>
      </c>
      <c r="T96" s="22">
        <v>0.91666666666666663</v>
      </c>
      <c r="U96" s="22">
        <v>0.97916666666666663</v>
      </c>
      <c r="V96" s="22">
        <v>0.97916666666666663</v>
      </c>
      <c r="W96" s="91">
        <v>1</v>
      </c>
    </row>
    <row r="97" spans="1:23" x14ac:dyDescent="0.3">
      <c r="A97" s="5" t="s">
        <v>385</v>
      </c>
      <c r="B97" s="18" t="s">
        <v>336</v>
      </c>
      <c r="C97" s="18">
        <v>45741</v>
      </c>
      <c r="D97" s="88">
        <v>61</v>
      </c>
      <c r="E97" s="19" t="s">
        <v>46</v>
      </c>
      <c r="F97" s="48" t="s">
        <v>115</v>
      </c>
      <c r="G97" s="18" t="s">
        <v>336</v>
      </c>
      <c r="H97" s="5" t="s">
        <v>80</v>
      </c>
      <c r="I97" s="48" t="s">
        <v>115</v>
      </c>
      <c r="J97" s="111">
        <v>927</v>
      </c>
      <c r="K97" s="111">
        <v>2907</v>
      </c>
      <c r="L97" s="111">
        <v>3</v>
      </c>
      <c r="M97" s="111">
        <v>3</v>
      </c>
      <c r="N97" s="19" t="s">
        <v>46</v>
      </c>
      <c r="O97" s="48" t="s">
        <v>115</v>
      </c>
      <c r="P97" s="19" t="s">
        <v>357</v>
      </c>
      <c r="Q97" s="22">
        <v>0.97916666666666663</v>
      </c>
      <c r="R97" s="133">
        <v>45741.5</v>
      </c>
      <c r="S97" s="133">
        <v>45742.072916666664</v>
      </c>
      <c r="T97" s="22">
        <v>0.375</v>
      </c>
      <c r="U97" s="22">
        <v>0.44097222222222221</v>
      </c>
      <c r="V97" s="22">
        <v>0.44097222222222221</v>
      </c>
      <c r="W97" s="91">
        <v>0.31250000000291045</v>
      </c>
    </row>
    <row r="98" spans="1:23" x14ac:dyDescent="0.3">
      <c r="A98" s="5" t="s">
        <v>385</v>
      </c>
      <c r="B98" s="18" t="s">
        <v>336</v>
      </c>
      <c r="C98" s="18">
        <v>45741</v>
      </c>
      <c r="D98" s="88">
        <v>61</v>
      </c>
      <c r="E98" s="5" t="s">
        <v>46</v>
      </c>
      <c r="F98" s="5" t="s">
        <v>115</v>
      </c>
      <c r="G98" s="18" t="s">
        <v>336</v>
      </c>
      <c r="H98" s="5" t="s">
        <v>173</v>
      </c>
      <c r="I98" s="5" t="s">
        <v>115</v>
      </c>
      <c r="J98" s="111">
        <v>927</v>
      </c>
      <c r="K98" s="111">
        <v>2117</v>
      </c>
      <c r="L98" s="111">
        <v>3</v>
      </c>
      <c r="M98" s="111">
        <v>3</v>
      </c>
      <c r="N98" s="5" t="s">
        <v>46</v>
      </c>
      <c r="O98" s="5" t="s">
        <v>115</v>
      </c>
      <c r="P98" s="19" t="s">
        <v>357</v>
      </c>
      <c r="Q98" s="22">
        <v>0.97916666666666663</v>
      </c>
      <c r="R98" s="133">
        <v>45741.5</v>
      </c>
      <c r="S98" s="133">
        <v>45742.024305555555</v>
      </c>
      <c r="T98" s="22">
        <v>3.4722222222222224E-2</v>
      </c>
      <c r="U98" s="22">
        <v>0.44097222222222221</v>
      </c>
      <c r="V98" s="22">
        <v>0.44097222222222221</v>
      </c>
      <c r="W98" s="91">
        <v>0.37083333333430346</v>
      </c>
    </row>
    <row r="99" spans="1:23" x14ac:dyDescent="0.3">
      <c r="A99" s="5" t="s">
        <v>385</v>
      </c>
      <c r="B99" s="18" t="s">
        <v>337</v>
      </c>
      <c r="C99" s="18">
        <v>45741</v>
      </c>
      <c r="D99" s="88">
        <v>61</v>
      </c>
      <c r="E99" s="5" t="s">
        <v>26</v>
      </c>
      <c r="F99" s="5" t="s">
        <v>27</v>
      </c>
      <c r="G99" s="18" t="s">
        <v>337</v>
      </c>
      <c r="H99" s="5" t="s">
        <v>354</v>
      </c>
      <c r="I99" s="5" t="s">
        <v>27</v>
      </c>
      <c r="J99" s="111">
        <v>9227</v>
      </c>
      <c r="K99" s="111">
        <v>4463.26</v>
      </c>
      <c r="L99" s="111">
        <v>14</v>
      </c>
      <c r="M99" s="111">
        <v>6</v>
      </c>
      <c r="N99" s="5" t="s">
        <v>26</v>
      </c>
      <c r="O99" s="5" t="s">
        <v>27</v>
      </c>
      <c r="P99" s="19" t="s">
        <v>360</v>
      </c>
      <c r="Q99" s="22">
        <v>0.95833333333333337</v>
      </c>
      <c r="R99" s="133">
        <v>45741.5</v>
      </c>
      <c r="S99" s="133">
        <v>45742.041666666664</v>
      </c>
      <c r="T99" s="5"/>
      <c r="U99" s="5"/>
      <c r="V99" s="5"/>
      <c r="W99" s="91">
        <v>0.35000000000291043</v>
      </c>
    </row>
    <row r="100" spans="1:23" x14ac:dyDescent="0.3">
      <c r="A100" s="5" t="s">
        <v>385</v>
      </c>
      <c r="B100" s="18" t="s">
        <v>337</v>
      </c>
      <c r="C100" s="18">
        <v>45741</v>
      </c>
      <c r="D100" s="88">
        <v>61</v>
      </c>
      <c r="E100" s="5" t="s">
        <v>26</v>
      </c>
      <c r="F100" s="5" t="s">
        <v>27</v>
      </c>
      <c r="G100" s="18" t="s">
        <v>337</v>
      </c>
      <c r="H100" s="5" t="s">
        <v>355</v>
      </c>
      <c r="I100" s="5" t="s">
        <v>27</v>
      </c>
      <c r="J100" s="111">
        <v>9227</v>
      </c>
      <c r="K100" s="111">
        <v>3326.26</v>
      </c>
      <c r="L100" s="111">
        <v>14</v>
      </c>
      <c r="M100" s="111">
        <v>6</v>
      </c>
      <c r="N100" s="5" t="s">
        <v>26</v>
      </c>
      <c r="O100" s="5" t="s">
        <v>27</v>
      </c>
      <c r="P100" s="19" t="s">
        <v>360</v>
      </c>
      <c r="Q100" s="22">
        <v>0.95833333333333337</v>
      </c>
      <c r="R100" s="133">
        <v>45741.5</v>
      </c>
      <c r="S100" s="133">
        <v>45742.048611111109</v>
      </c>
      <c r="T100" s="5"/>
      <c r="U100" s="5"/>
      <c r="V100" s="5"/>
      <c r="W100" s="91">
        <v>0.3416666666686069</v>
      </c>
    </row>
    <row r="101" spans="1:23" x14ac:dyDescent="0.3">
      <c r="A101" s="5" t="s">
        <v>385</v>
      </c>
      <c r="B101" s="18" t="s">
        <v>337</v>
      </c>
      <c r="C101" s="18">
        <v>45741</v>
      </c>
      <c r="D101" s="88">
        <v>61</v>
      </c>
      <c r="E101" s="5" t="s">
        <v>26</v>
      </c>
      <c r="F101" s="5" t="s">
        <v>27</v>
      </c>
      <c r="G101" s="18" t="s">
        <v>337</v>
      </c>
      <c r="H101" s="5" t="s">
        <v>356</v>
      </c>
      <c r="I101" s="5" t="s">
        <v>27</v>
      </c>
      <c r="J101" s="111">
        <v>9227</v>
      </c>
      <c r="K101" s="111">
        <v>2233.23</v>
      </c>
      <c r="L101" s="111">
        <v>14</v>
      </c>
      <c r="M101" s="111">
        <v>4</v>
      </c>
      <c r="N101" s="5" t="s">
        <v>26</v>
      </c>
      <c r="O101" s="5" t="s">
        <v>27</v>
      </c>
      <c r="P101" s="19" t="s">
        <v>360</v>
      </c>
      <c r="Q101" s="22">
        <v>0.95833333333333337</v>
      </c>
      <c r="R101" s="133">
        <v>45741.5</v>
      </c>
      <c r="S101" s="133">
        <v>45742.048611111109</v>
      </c>
      <c r="T101" s="5"/>
      <c r="U101" s="5"/>
      <c r="V101" s="5"/>
      <c r="W101" s="91">
        <v>0.3416666666686069</v>
      </c>
    </row>
    <row r="102" spans="1:23" x14ac:dyDescent="0.3">
      <c r="A102" s="5" t="s">
        <v>385</v>
      </c>
      <c r="B102" s="18" t="s">
        <v>338</v>
      </c>
      <c r="C102" s="18">
        <v>45741</v>
      </c>
      <c r="D102" s="88">
        <v>61</v>
      </c>
      <c r="E102" s="17" t="s">
        <v>47</v>
      </c>
      <c r="F102" s="16" t="s">
        <v>81</v>
      </c>
      <c r="G102" s="18" t="s">
        <v>338</v>
      </c>
      <c r="H102" s="5" t="s">
        <v>40</v>
      </c>
      <c r="I102" s="16" t="s">
        <v>81</v>
      </c>
      <c r="J102" s="111">
        <v>200</v>
      </c>
      <c r="K102" s="111">
        <v>55.26</v>
      </c>
      <c r="L102" s="111">
        <v>1</v>
      </c>
      <c r="M102" s="111">
        <v>1</v>
      </c>
      <c r="N102" s="17" t="s">
        <v>47</v>
      </c>
      <c r="O102" s="16" t="s">
        <v>81</v>
      </c>
      <c r="P102" s="19" t="s">
        <v>358</v>
      </c>
      <c r="Q102" s="22">
        <v>0.83333333333333337</v>
      </c>
      <c r="R102" s="22">
        <v>0.625</v>
      </c>
      <c r="S102" s="22">
        <v>0.91666666666666663</v>
      </c>
      <c r="T102" s="22">
        <v>0.9375</v>
      </c>
      <c r="U102" s="22">
        <v>4.1666666666666664E-2</v>
      </c>
      <c r="V102" s="22">
        <v>4.1666666666666664E-2</v>
      </c>
      <c r="W102" s="91">
        <v>0.65000000000000013</v>
      </c>
    </row>
    <row r="103" spans="1:23" x14ac:dyDescent="0.3">
      <c r="A103" s="5" t="s">
        <v>385</v>
      </c>
      <c r="B103" s="18" t="s">
        <v>339</v>
      </c>
      <c r="C103" s="18">
        <v>45741</v>
      </c>
      <c r="D103" s="88">
        <v>61</v>
      </c>
      <c r="E103" s="17" t="s">
        <v>47</v>
      </c>
      <c r="F103" s="16" t="s">
        <v>361</v>
      </c>
      <c r="G103" s="18" t="s">
        <v>339</v>
      </c>
      <c r="H103" s="16" t="s">
        <v>277</v>
      </c>
      <c r="I103" s="16" t="s">
        <v>361</v>
      </c>
      <c r="J103" s="111">
        <v>500</v>
      </c>
      <c r="K103" s="111">
        <v>30.2</v>
      </c>
      <c r="L103" s="111">
        <v>1</v>
      </c>
      <c r="M103" s="111">
        <v>1</v>
      </c>
      <c r="N103" s="17" t="s">
        <v>47</v>
      </c>
      <c r="O103" s="16" t="s">
        <v>361</v>
      </c>
      <c r="P103" s="17">
        <v>0.5625</v>
      </c>
      <c r="Q103" s="22">
        <v>0.875</v>
      </c>
      <c r="R103" s="22">
        <v>0.5</v>
      </c>
      <c r="S103" s="22">
        <v>0.92361111111111116</v>
      </c>
      <c r="T103" s="22">
        <v>0.9375</v>
      </c>
      <c r="U103" s="22">
        <v>0.97916666666666663</v>
      </c>
      <c r="V103" s="22">
        <v>0.97916666666666663</v>
      </c>
      <c r="W103" s="91">
        <v>0.49166666666666659</v>
      </c>
    </row>
    <row r="104" spans="1:23" x14ac:dyDescent="0.3">
      <c r="A104" s="5" t="s">
        <v>385</v>
      </c>
      <c r="B104" s="18" t="s">
        <v>340</v>
      </c>
      <c r="C104" s="18">
        <v>45742</v>
      </c>
      <c r="D104" s="88">
        <v>61</v>
      </c>
      <c r="E104" s="17" t="s">
        <v>46</v>
      </c>
      <c r="F104" s="52" t="s">
        <v>8</v>
      </c>
      <c r="G104" s="18" t="s">
        <v>340</v>
      </c>
      <c r="H104" s="16" t="s">
        <v>204</v>
      </c>
      <c r="I104" s="52" t="s">
        <v>8</v>
      </c>
      <c r="J104" s="111">
        <v>927</v>
      </c>
      <c r="K104" s="111">
        <v>2857</v>
      </c>
      <c r="L104" s="111">
        <v>3</v>
      </c>
      <c r="M104" s="111">
        <v>3</v>
      </c>
      <c r="N104" s="17" t="s">
        <v>46</v>
      </c>
      <c r="O104" s="52" t="s">
        <v>8</v>
      </c>
      <c r="P104" s="17">
        <v>0.125</v>
      </c>
      <c r="Q104" s="22">
        <v>0.16666666666666666</v>
      </c>
      <c r="R104" s="22">
        <v>0.41666666666666669</v>
      </c>
      <c r="S104" s="22">
        <v>0.41666666666666669</v>
      </c>
      <c r="T104" s="22">
        <v>0.5854166666666667</v>
      </c>
      <c r="U104" s="22">
        <v>0.89583333333333337</v>
      </c>
      <c r="V104" s="22">
        <v>0.89583333333333337</v>
      </c>
      <c r="W104" s="91">
        <v>1</v>
      </c>
    </row>
    <row r="105" spans="1:23" x14ac:dyDescent="0.3">
      <c r="A105" s="5" t="s">
        <v>385</v>
      </c>
      <c r="B105" s="18" t="s">
        <v>341</v>
      </c>
      <c r="C105" s="18">
        <v>45742</v>
      </c>
      <c r="D105" s="88">
        <v>61</v>
      </c>
      <c r="E105" s="49" t="s">
        <v>14</v>
      </c>
      <c r="F105" s="50" t="s">
        <v>115</v>
      </c>
      <c r="G105" s="18" t="s">
        <v>341</v>
      </c>
      <c r="H105" s="27" t="s">
        <v>9</v>
      </c>
      <c r="I105" s="50" t="s">
        <v>115</v>
      </c>
      <c r="J105" s="111">
        <v>8000</v>
      </c>
      <c r="K105" s="111">
        <v>236.26</v>
      </c>
      <c r="L105" s="111">
        <v>14</v>
      </c>
      <c r="M105" s="111">
        <v>1</v>
      </c>
      <c r="N105" s="49" t="s">
        <v>14</v>
      </c>
      <c r="O105" s="50" t="s">
        <v>115</v>
      </c>
      <c r="P105" s="49">
        <v>0.54166666666666663</v>
      </c>
      <c r="Q105" s="22">
        <v>0.77083333333333337</v>
      </c>
      <c r="R105" s="22">
        <v>0.5</v>
      </c>
      <c r="S105" s="22">
        <v>0.83333333333333337</v>
      </c>
      <c r="T105" s="22">
        <v>0.85416666666666663</v>
      </c>
      <c r="U105" s="22">
        <v>0.95833333333333337</v>
      </c>
      <c r="V105" s="22">
        <v>0.95833333333333337</v>
      </c>
      <c r="W105" s="91">
        <v>0.6</v>
      </c>
    </row>
    <row r="106" spans="1:23" x14ac:dyDescent="0.3">
      <c r="A106" s="5" t="s">
        <v>385</v>
      </c>
      <c r="B106" s="18" t="s">
        <v>341</v>
      </c>
      <c r="C106" s="18">
        <v>45742</v>
      </c>
      <c r="D106" s="88">
        <v>61</v>
      </c>
      <c r="E106" s="49" t="s">
        <v>14</v>
      </c>
      <c r="F106" s="50" t="s">
        <v>115</v>
      </c>
      <c r="G106" s="18" t="s">
        <v>341</v>
      </c>
      <c r="H106" s="27" t="s">
        <v>6</v>
      </c>
      <c r="I106" s="50" t="s">
        <v>115</v>
      </c>
      <c r="J106" s="111">
        <v>8000</v>
      </c>
      <c r="K106" s="111">
        <v>3265.26</v>
      </c>
      <c r="L106" s="111">
        <v>14</v>
      </c>
      <c r="M106" s="111">
        <v>5</v>
      </c>
      <c r="N106" s="49" t="s">
        <v>14</v>
      </c>
      <c r="O106" s="50" t="s">
        <v>115</v>
      </c>
      <c r="P106" s="49">
        <v>0.54166666666666663</v>
      </c>
      <c r="Q106" s="22">
        <v>0.77083333333333337</v>
      </c>
      <c r="R106" s="22">
        <v>0.5</v>
      </c>
      <c r="S106" s="22">
        <v>0.85763888888888884</v>
      </c>
      <c r="T106" s="22">
        <v>0.875</v>
      </c>
      <c r="U106" s="22">
        <v>0.95833333333333337</v>
      </c>
      <c r="V106" s="22">
        <v>0.95833333333333337</v>
      </c>
      <c r="W106" s="91">
        <v>0.57083333333333341</v>
      </c>
    </row>
    <row r="107" spans="1:23" ht="15.6" x14ac:dyDescent="0.3">
      <c r="A107" s="5" t="s">
        <v>385</v>
      </c>
      <c r="B107" s="18" t="s">
        <v>342</v>
      </c>
      <c r="C107" s="18">
        <v>45742</v>
      </c>
      <c r="D107" s="88">
        <v>61</v>
      </c>
      <c r="E107" s="2" t="s">
        <v>23</v>
      </c>
      <c r="F107" s="50" t="s">
        <v>64</v>
      </c>
      <c r="G107" s="18" t="s">
        <v>342</v>
      </c>
      <c r="H107" s="27" t="s">
        <v>16</v>
      </c>
      <c r="I107" s="50" t="s">
        <v>64</v>
      </c>
      <c r="J107" s="90">
        <v>10200</v>
      </c>
      <c r="K107" s="111">
        <v>9500</v>
      </c>
      <c r="L107" s="111">
        <v>14</v>
      </c>
      <c r="M107" s="111">
        <v>10</v>
      </c>
      <c r="N107" s="49" t="s">
        <v>104</v>
      </c>
      <c r="O107" s="50" t="s">
        <v>64</v>
      </c>
      <c r="P107" s="49">
        <v>0.83333333333333304</v>
      </c>
      <c r="Q107" s="22">
        <v>0.83333333333333337</v>
      </c>
      <c r="R107" s="22">
        <v>0.91666666666666663</v>
      </c>
      <c r="S107" s="22">
        <v>0.89583333333333337</v>
      </c>
      <c r="T107" s="22">
        <v>0.9375</v>
      </c>
      <c r="U107" s="22">
        <v>0</v>
      </c>
      <c r="V107" s="22">
        <v>0</v>
      </c>
      <c r="W107" s="91">
        <v>1</v>
      </c>
    </row>
    <row r="108" spans="1:23" x14ac:dyDescent="0.3">
      <c r="A108" s="5" t="s">
        <v>385</v>
      </c>
      <c r="B108" s="18" t="s">
        <v>343</v>
      </c>
      <c r="C108" s="18">
        <v>45742</v>
      </c>
      <c r="D108" s="88">
        <v>61</v>
      </c>
      <c r="E108" s="49" t="s">
        <v>26</v>
      </c>
      <c r="F108" s="50" t="s">
        <v>27</v>
      </c>
      <c r="G108" s="18" t="s">
        <v>343</v>
      </c>
      <c r="H108" s="27" t="s">
        <v>36</v>
      </c>
      <c r="I108" s="50" t="s">
        <v>27</v>
      </c>
      <c r="J108" s="111">
        <v>9227</v>
      </c>
      <c r="K108" s="111">
        <v>10230.23</v>
      </c>
      <c r="L108" s="111">
        <v>14</v>
      </c>
      <c r="M108" s="111">
        <v>16</v>
      </c>
      <c r="N108" s="49" t="s">
        <v>26</v>
      </c>
      <c r="O108" s="50" t="s">
        <v>27</v>
      </c>
      <c r="P108" s="49">
        <v>0.83333333333333337</v>
      </c>
      <c r="Q108" s="22">
        <v>0.83333333333333337</v>
      </c>
      <c r="R108" s="22">
        <v>0.91666666666666663</v>
      </c>
      <c r="S108" s="22">
        <v>0.89583333333333337</v>
      </c>
      <c r="T108" s="22">
        <v>0.9375</v>
      </c>
      <c r="U108" s="22">
        <v>0</v>
      </c>
      <c r="V108" s="22">
        <v>0</v>
      </c>
      <c r="W108" s="91">
        <v>1</v>
      </c>
    </row>
    <row r="109" spans="1:23" x14ac:dyDescent="0.3">
      <c r="A109" s="5" t="s">
        <v>385</v>
      </c>
      <c r="B109" s="18" t="s">
        <v>344</v>
      </c>
      <c r="C109" s="18">
        <v>45742</v>
      </c>
      <c r="D109" s="88">
        <v>61</v>
      </c>
      <c r="E109" s="170" t="s">
        <v>47</v>
      </c>
      <c r="F109" s="171" t="s">
        <v>48</v>
      </c>
      <c r="G109" s="18" t="s">
        <v>344</v>
      </c>
      <c r="H109" s="169" t="s">
        <v>167</v>
      </c>
      <c r="I109" s="171" t="s">
        <v>48</v>
      </c>
      <c r="J109" s="111">
        <v>500</v>
      </c>
      <c r="K109" s="111">
        <v>100</v>
      </c>
      <c r="L109" s="111">
        <v>1</v>
      </c>
      <c r="M109" s="111">
        <v>1</v>
      </c>
      <c r="N109" s="170" t="s">
        <v>47</v>
      </c>
      <c r="O109" s="171" t="s">
        <v>48</v>
      </c>
      <c r="P109" s="49">
        <v>0.83333333333333337</v>
      </c>
      <c r="Q109" s="22">
        <v>0.875</v>
      </c>
      <c r="R109" s="22">
        <v>0.625</v>
      </c>
      <c r="S109" s="22">
        <v>0.9375</v>
      </c>
      <c r="T109" s="22">
        <v>0.98611111111111116</v>
      </c>
      <c r="U109" s="22">
        <v>0</v>
      </c>
      <c r="V109" s="22">
        <v>0</v>
      </c>
      <c r="W109" s="91">
        <v>0.625</v>
      </c>
    </row>
    <row r="110" spans="1:23" x14ac:dyDescent="0.3">
      <c r="A110" s="5" t="s">
        <v>385</v>
      </c>
      <c r="B110" s="18" t="s">
        <v>345</v>
      </c>
      <c r="C110" s="18">
        <v>45742</v>
      </c>
      <c r="D110" s="88">
        <v>61</v>
      </c>
      <c r="E110" s="126" t="s">
        <v>46</v>
      </c>
      <c r="F110" s="126" t="s">
        <v>112</v>
      </c>
      <c r="G110" s="18" t="s">
        <v>345</v>
      </c>
      <c r="H110" s="168" t="s">
        <v>173</v>
      </c>
      <c r="I110" s="126" t="s">
        <v>112</v>
      </c>
      <c r="J110" s="111">
        <v>927</v>
      </c>
      <c r="K110" s="111">
        <v>2123.5100000000002</v>
      </c>
      <c r="L110" s="111">
        <v>3</v>
      </c>
      <c r="M110" s="111">
        <v>3</v>
      </c>
      <c r="N110" s="126" t="s">
        <v>46</v>
      </c>
      <c r="O110" s="126" t="s">
        <v>112</v>
      </c>
      <c r="P110" s="172">
        <v>0.91666666666666663</v>
      </c>
      <c r="Q110" s="22">
        <v>0.96875</v>
      </c>
      <c r="R110" s="133">
        <v>45742.625</v>
      </c>
      <c r="S110" s="133">
        <v>45743.020833333336</v>
      </c>
      <c r="T110" s="22">
        <v>4.1666666666666664E-2</v>
      </c>
      <c r="U110" s="22">
        <v>0.20833333333333334</v>
      </c>
      <c r="V110" s="22">
        <v>0.20833333333333334</v>
      </c>
      <c r="W110" s="91">
        <v>0.52499999999708957</v>
      </c>
    </row>
    <row r="111" spans="1:23" x14ac:dyDescent="0.3">
      <c r="A111" s="5" t="s">
        <v>385</v>
      </c>
      <c r="B111" s="18" t="s">
        <v>346</v>
      </c>
      <c r="C111" s="18">
        <v>45742</v>
      </c>
      <c r="D111" s="88">
        <v>61</v>
      </c>
      <c r="E111" s="5" t="s">
        <v>28</v>
      </c>
      <c r="F111" s="5" t="s">
        <v>116</v>
      </c>
      <c r="G111" s="18" t="s">
        <v>346</v>
      </c>
      <c r="H111" s="166" t="s">
        <v>362</v>
      </c>
      <c r="I111" s="5" t="s">
        <v>116</v>
      </c>
      <c r="J111" s="111">
        <v>10230</v>
      </c>
      <c r="K111" s="111">
        <v>420.26</v>
      </c>
      <c r="L111" s="111">
        <v>14</v>
      </c>
      <c r="M111" s="111">
        <v>3</v>
      </c>
      <c r="N111" s="5" t="s">
        <v>28</v>
      </c>
      <c r="O111" s="5" t="s">
        <v>116</v>
      </c>
      <c r="P111" s="172">
        <v>0.83333333333333337</v>
      </c>
      <c r="Q111" s="22">
        <v>0.83333333333333337</v>
      </c>
      <c r="R111" s="22">
        <v>0.625</v>
      </c>
      <c r="S111" s="22">
        <v>0.89583333333333337</v>
      </c>
      <c r="T111" s="22">
        <v>0.9375</v>
      </c>
      <c r="U111" s="22">
        <v>0</v>
      </c>
      <c r="V111" s="22">
        <v>0</v>
      </c>
      <c r="W111" s="91">
        <v>0.67500000000000004</v>
      </c>
    </row>
    <row r="112" spans="1:23" x14ac:dyDescent="0.3">
      <c r="A112" s="5" t="s">
        <v>385</v>
      </c>
      <c r="B112" s="18" t="s">
        <v>347</v>
      </c>
      <c r="C112" s="18">
        <v>45742</v>
      </c>
      <c r="D112" s="88">
        <v>61</v>
      </c>
      <c r="E112" s="170" t="s">
        <v>47</v>
      </c>
      <c r="F112" s="171" t="s">
        <v>361</v>
      </c>
      <c r="G112" s="18" t="s">
        <v>347</v>
      </c>
      <c r="H112" s="169" t="s">
        <v>167</v>
      </c>
      <c r="I112" s="171" t="s">
        <v>361</v>
      </c>
      <c r="J112" s="111">
        <v>100</v>
      </c>
      <c r="K112" s="111">
        <v>100</v>
      </c>
      <c r="L112" s="111">
        <v>1</v>
      </c>
      <c r="M112" s="111">
        <v>1</v>
      </c>
      <c r="N112" s="170" t="s">
        <v>47</v>
      </c>
      <c r="O112" s="171" t="s">
        <v>361</v>
      </c>
      <c r="P112" s="49">
        <v>0.83333333333333337</v>
      </c>
      <c r="Q112" s="22">
        <v>0.875</v>
      </c>
      <c r="R112" s="22">
        <v>0.625</v>
      </c>
      <c r="S112" s="22">
        <v>0.9375</v>
      </c>
      <c r="T112" s="22">
        <v>0.98611111111111116</v>
      </c>
      <c r="U112" s="22">
        <v>0</v>
      </c>
      <c r="V112" s="22">
        <v>0</v>
      </c>
      <c r="W112" s="91">
        <v>0.625</v>
      </c>
    </row>
    <row r="113" spans="1:23" x14ac:dyDescent="0.3">
      <c r="A113" s="5" t="s">
        <v>385</v>
      </c>
      <c r="B113" s="18" t="s">
        <v>348</v>
      </c>
      <c r="C113" s="18">
        <v>45743</v>
      </c>
      <c r="D113" s="88">
        <v>61</v>
      </c>
      <c r="E113" s="21" t="s">
        <v>26</v>
      </c>
      <c r="F113" s="41" t="s">
        <v>27</v>
      </c>
      <c r="G113" s="18" t="s">
        <v>348</v>
      </c>
      <c r="H113" s="20" t="s">
        <v>6</v>
      </c>
      <c r="I113" s="41" t="s">
        <v>27</v>
      </c>
      <c r="J113" s="111">
        <v>9227</v>
      </c>
      <c r="K113" s="111">
        <v>3362.2</v>
      </c>
      <c r="L113" s="111">
        <v>14</v>
      </c>
      <c r="M113" s="111">
        <v>7</v>
      </c>
      <c r="N113" s="21" t="s">
        <v>26</v>
      </c>
      <c r="O113" s="41" t="s">
        <v>27</v>
      </c>
      <c r="P113" s="21">
        <v>0.35416666666666669</v>
      </c>
      <c r="Q113" s="22">
        <v>0.94791666666666663</v>
      </c>
      <c r="R113" s="22">
        <v>0.5</v>
      </c>
      <c r="S113" s="22">
        <v>1.0416666666666666E-2</v>
      </c>
      <c r="T113" s="22">
        <v>2.0833333333333332E-2</v>
      </c>
      <c r="U113" s="22">
        <v>0.125</v>
      </c>
      <c r="V113" s="22">
        <v>0.125</v>
      </c>
      <c r="W113" s="91">
        <v>1</v>
      </c>
    </row>
    <row r="114" spans="1:23" ht="15.6" x14ac:dyDescent="0.3">
      <c r="A114" s="5" t="s">
        <v>385</v>
      </c>
      <c r="B114" s="18" t="s">
        <v>349</v>
      </c>
      <c r="C114" s="18">
        <v>45743</v>
      </c>
      <c r="D114" s="88">
        <v>61</v>
      </c>
      <c r="E114" s="2" t="s">
        <v>23</v>
      </c>
      <c r="F114" s="41" t="s">
        <v>24</v>
      </c>
      <c r="G114" s="18" t="s">
        <v>349</v>
      </c>
      <c r="H114" s="20" t="s">
        <v>36</v>
      </c>
      <c r="I114" s="41" t="s">
        <v>24</v>
      </c>
      <c r="J114" s="90">
        <v>10200</v>
      </c>
      <c r="K114" s="111">
        <v>9500</v>
      </c>
      <c r="L114" s="111">
        <v>14</v>
      </c>
      <c r="M114" s="111">
        <v>18</v>
      </c>
      <c r="N114" s="21" t="s">
        <v>104</v>
      </c>
      <c r="O114" s="41" t="s">
        <v>24</v>
      </c>
      <c r="P114" s="21">
        <v>0.45833333333333331</v>
      </c>
      <c r="Q114" s="22">
        <v>0.82291666666666663</v>
      </c>
      <c r="R114" s="22">
        <v>0.625</v>
      </c>
      <c r="S114" s="22">
        <v>0.89236111111111116</v>
      </c>
      <c r="T114" s="22">
        <v>0.91666666666666663</v>
      </c>
      <c r="U114" s="22">
        <v>0.97916666666666663</v>
      </c>
      <c r="V114" s="22">
        <v>0.97916666666666663</v>
      </c>
      <c r="W114" s="91">
        <v>0.6791666666666667</v>
      </c>
    </row>
    <row r="115" spans="1:23" ht="15.6" x14ac:dyDescent="0.3">
      <c r="A115" s="5" t="s">
        <v>385</v>
      </c>
      <c r="B115" s="18" t="s">
        <v>350</v>
      </c>
      <c r="C115" s="18">
        <v>45743</v>
      </c>
      <c r="D115" s="88">
        <v>61</v>
      </c>
      <c r="E115" s="5" t="s">
        <v>46</v>
      </c>
      <c r="F115" s="5" t="s">
        <v>112</v>
      </c>
      <c r="G115" s="18" t="s">
        <v>350</v>
      </c>
      <c r="H115" s="20" t="s">
        <v>22</v>
      </c>
      <c r="I115" s="5" t="s">
        <v>112</v>
      </c>
      <c r="J115" s="111">
        <v>927</v>
      </c>
      <c r="K115" s="90">
        <v>408</v>
      </c>
      <c r="L115" s="111">
        <v>3</v>
      </c>
      <c r="M115" s="111">
        <v>3</v>
      </c>
      <c r="N115" s="5" t="s">
        <v>46</v>
      </c>
      <c r="O115" s="5" t="s">
        <v>112</v>
      </c>
      <c r="P115" s="22">
        <v>0.91666666666666663</v>
      </c>
      <c r="Q115" s="22">
        <v>0.875</v>
      </c>
      <c r="R115" s="22">
        <v>0.5</v>
      </c>
      <c r="S115" s="22">
        <v>0.94444444444444442</v>
      </c>
      <c r="T115" s="22">
        <v>0.96180555555555558</v>
      </c>
      <c r="U115" s="22">
        <v>0.99652777777777779</v>
      </c>
      <c r="V115" s="22">
        <v>0.99652777777777779</v>
      </c>
      <c r="W115" s="91">
        <v>0.46666666666666667</v>
      </c>
    </row>
    <row r="116" spans="1:23" x14ac:dyDescent="0.3">
      <c r="A116" s="5" t="s">
        <v>385</v>
      </c>
      <c r="B116" s="18" t="s">
        <v>351</v>
      </c>
      <c r="C116" s="18">
        <v>45744</v>
      </c>
      <c r="D116" s="88">
        <v>61</v>
      </c>
      <c r="E116" s="76" t="s">
        <v>26</v>
      </c>
      <c r="F116" s="59" t="s">
        <v>27</v>
      </c>
      <c r="G116" s="18" t="s">
        <v>351</v>
      </c>
      <c r="H116" s="76" t="s">
        <v>17</v>
      </c>
      <c r="I116" s="59" t="s">
        <v>27</v>
      </c>
      <c r="J116" s="111">
        <v>9227</v>
      </c>
      <c r="K116" s="111">
        <v>2230</v>
      </c>
      <c r="L116" s="111">
        <v>14</v>
      </c>
      <c r="M116" s="111">
        <v>1</v>
      </c>
      <c r="N116" s="76" t="s">
        <v>26</v>
      </c>
      <c r="O116" s="59" t="s">
        <v>27</v>
      </c>
      <c r="P116" s="7">
        <v>0.83333333333333337</v>
      </c>
      <c r="Q116" s="22">
        <v>0.875</v>
      </c>
      <c r="R116" s="22">
        <v>0.625</v>
      </c>
      <c r="S116" s="22">
        <v>0.9375</v>
      </c>
      <c r="T116" s="22">
        <v>0.95833333333333337</v>
      </c>
      <c r="U116" s="22">
        <v>8.3333333333333329E-2</v>
      </c>
      <c r="V116" s="22">
        <v>8.3333333333333329E-2</v>
      </c>
      <c r="W116" s="91">
        <v>0.625</v>
      </c>
    </row>
    <row r="117" spans="1:23" x14ac:dyDescent="0.3">
      <c r="A117" s="5" t="s">
        <v>385</v>
      </c>
      <c r="B117" s="18" t="s">
        <v>351</v>
      </c>
      <c r="C117" s="18">
        <v>45744</v>
      </c>
      <c r="D117" s="88">
        <v>61</v>
      </c>
      <c r="E117" s="19" t="s">
        <v>26</v>
      </c>
      <c r="F117" s="48" t="s">
        <v>27</v>
      </c>
      <c r="G117" s="18" t="s">
        <v>351</v>
      </c>
      <c r="H117" s="5" t="s">
        <v>13</v>
      </c>
      <c r="I117" s="48" t="s">
        <v>27</v>
      </c>
      <c r="J117" s="111">
        <v>9227</v>
      </c>
      <c r="K117" s="111">
        <v>1230</v>
      </c>
      <c r="L117" s="111">
        <v>14</v>
      </c>
      <c r="M117" s="111">
        <v>4</v>
      </c>
      <c r="N117" s="19" t="s">
        <v>26</v>
      </c>
      <c r="O117" s="48" t="s">
        <v>27</v>
      </c>
      <c r="P117" s="19">
        <v>0.83333333333333337</v>
      </c>
      <c r="Q117" s="22">
        <v>0.875</v>
      </c>
      <c r="R117" s="22">
        <v>0.625</v>
      </c>
      <c r="S117" s="22">
        <v>0.97916666666666663</v>
      </c>
      <c r="T117" s="22">
        <v>0</v>
      </c>
      <c r="U117" s="22">
        <v>8.3333333333333329E-2</v>
      </c>
      <c r="V117" s="22">
        <v>8.3333333333333329E-2</v>
      </c>
      <c r="W117" s="91">
        <v>0.57500000000000007</v>
      </c>
    </row>
    <row r="118" spans="1:23" x14ac:dyDescent="0.3">
      <c r="A118" s="5" t="s">
        <v>385</v>
      </c>
      <c r="B118" s="18" t="s">
        <v>352</v>
      </c>
      <c r="C118" s="18">
        <v>45744</v>
      </c>
      <c r="D118" s="88">
        <v>61</v>
      </c>
      <c r="E118" s="76" t="s">
        <v>56</v>
      </c>
      <c r="F118" s="59" t="s">
        <v>29</v>
      </c>
      <c r="G118" s="18" t="s">
        <v>352</v>
      </c>
      <c r="H118" s="76" t="s">
        <v>9</v>
      </c>
      <c r="I118" s="59" t="s">
        <v>29</v>
      </c>
      <c r="J118" s="111">
        <v>8500</v>
      </c>
      <c r="K118" s="111">
        <v>332.2</v>
      </c>
      <c r="L118" s="111">
        <v>14</v>
      </c>
      <c r="M118" s="111">
        <v>2</v>
      </c>
      <c r="N118" s="76" t="s">
        <v>56</v>
      </c>
      <c r="O118" s="59" t="s">
        <v>29</v>
      </c>
      <c r="P118" s="7">
        <v>0.875</v>
      </c>
      <c r="Q118" s="22">
        <v>4.1666666666666664E-2</v>
      </c>
      <c r="R118" s="22">
        <v>0.5</v>
      </c>
      <c r="S118" s="22">
        <v>8.6805555555555552E-2</v>
      </c>
      <c r="T118" s="22">
        <v>0.1111111111111111</v>
      </c>
      <c r="U118" s="22">
        <v>0.20833333333333334</v>
      </c>
      <c r="V118" s="22">
        <v>0.20833333333333334</v>
      </c>
      <c r="W118" s="91">
        <v>1</v>
      </c>
    </row>
    <row r="119" spans="1:23" x14ac:dyDescent="0.3">
      <c r="A119" s="5" t="s">
        <v>385</v>
      </c>
      <c r="B119" s="18" t="s">
        <v>352</v>
      </c>
      <c r="C119" s="18">
        <v>45744</v>
      </c>
      <c r="D119" s="88">
        <v>61</v>
      </c>
      <c r="E119" s="76" t="s">
        <v>56</v>
      </c>
      <c r="F119" s="59" t="s">
        <v>29</v>
      </c>
      <c r="G119" s="18" t="s">
        <v>352</v>
      </c>
      <c r="H119" s="76" t="s">
        <v>6</v>
      </c>
      <c r="I119" s="59" t="s">
        <v>29</v>
      </c>
      <c r="J119" s="111">
        <v>8500</v>
      </c>
      <c r="K119" s="111">
        <v>332.2</v>
      </c>
      <c r="L119" s="111">
        <v>14</v>
      </c>
      <c r="M119" s="111">
        <v>2</v>
      </c>
      <c r="N119" s="76" t="s">
        <v>56</v>
      </c>
      <c r="O119" s="59" t="s">
        <v>29</v>
      </c>
      <c r="P119" s="7">
        <v>0.875</v>
      </c>
      <c r="Q119" s="22">
        <v>4.1666666666666664E-2</v>
      </c>
      <c r="R119" s="22">
        <v>0.5</v>
      </c>
      <c r="S119" s="22">
        <v>0.1076388888888889</v>
      </c>
      <c r="T119" s="22">
        <v>0.12152777777777778</v>
      </c>
      <c r="U119" s="22">
        <v>0.20833333333333334</v>
      </c>
      <c r="V119" s="22">
        <v>0.20833333333333334</v>
      </c>
      <c r="W119" s="91">
        <v>1</v>
      </c>
    </row>
    <row r="120" spans="1:23" x14ac:dyDescent="0.3">
      <c r="A120" s="5" t="s">
        <v>385</v>
      </c>
      <c r="B120" s="18" t="s">
        <v>352</v>
      </c>
      <c r="C120" s="18">
        <v>45744</v>
      </c>
      <c r="D120" s="88">
        <v>61</v>
      </c>
      <c r="E120" s="76" t="s">
        <v>56</v>
      </c>
      <c r="F120" s="59" t="s">
        <v>29</v>
      </c>
      <c r="G120" s="18" t="s">
        <v>352</v>
      </c>
      <c r="H120" s="76" t="s">
        <v>180</v>
      </c>
      <c r="I120" s="59" t="s">
        <v>29</v>
      </c>
      <c r="J120" s="111">
        <v>8500</v>
      </c>
      <c r="K120" s="111">
        <v>123.2</v>
      </c>
      <c r="L120" s="111">
        <v>14</v>
      </c>
      <c r="M120" s="111">
        <v>2</v>
      </c>
      <c r="N120" s="76" t="s">
        <v>56</v>
      </c>
      <c r="O120" s="59" t="s">
        <v>29</v>
      </c>
      <c r="P120" s="7">
        <v>0.875</v>
      </c>
      <c r="Q120" s="22">
        <v>4.1666666666666664E-2</v>
      </c>
      <c r="R120" s="22">
        <v>0.5</v>
      </c>
      <c r="S120" s="22">
        <v>0.11458333333333333</v>
      </c>
      <c r="T120" s="22">
        <v>0.10416666666666667</v>
      </c>
      <c r="U120" s="22">
        <v>0.20833333333333334</v>
      </c>
      <c r="V120" s="22">
        <v>0.20833333333333334</v>
      </c>
      <c r="W120" s="91">
        <v>1</v>
      </c>
    </row>
    <row r="121" spans="1:23" x14ac:dyDescent="0.3">
      <c r="A121" s="5" t="s">
        <v>385</v>
      </c>
      <c r="B121" s="18" t="s">
        <v>353</v>
      </c>
      <c r="C121" s="18">
        <v>45744</v>
      </c>
      <c r="D121" s="88">
        <v>61</v>
      </c>
      <c r="E121" s="19" t="s">
        <v>20</v>
      </c>
      <c r="F121" s="48" t="s">
        <v>112</v>
      </c>
      <c r="G121" s="18" t="s">
        <v>353</v>
      </c>
      <c r="H121" s="5" t="s">
        <v>22</v>
      </c>
      <c r="I121" s="48" t="s">
        <v>112</v>
      </c>
      <c r="J121" s="111">
        <v>24950</v>
      </c>
      <c r="K121" s="111">
        <v>236.26</v>
      </c>
      <c r="L121" s="111">
        <v>27</v>
      </c>
      <c r="M121" s="111">
        <v>1</v>
      </c>
      <c r="N121" s="19" t="s">
        <v>20</v>
      </c>
      <c r="O121" s="48" t="s">
        <v>112</v>
      </c>
      <c r="P121" s="19">
        <v>0.83333333333333337</v>
      </c>
      <c r="Q121" s="22">
        <v>0.125</v>
      </c>
      <c r="R121" s="22">
        <v>0.625</v>
      </c>
      <c r="S121" s="22">
        <v>0.18055555555555555</v>
      </c>
      <c r="T121" s="22">
        <v>0.20833333333333334</v>
      </c>
      <c r="U121" s="22">
        <v>0.45833333333333331</v>
      </c>
      <c r="V121" s="22">
        <v>0.45833333333333331</v>
      </c>
      <c r="W121" s="91">
        <v>1</v>
      </c>
    </row>
    <row r="122" spans="1:23" x14ac:dyDescent="0.3">
      <c r="A122" s="5" t="s">
        <v>385</v>
      </c>
      <c r="B122" s="18" t="s">
        <v>353</v>
      </c>
      <c r="C122" s="18">
        <v>45744</v>
      </c>
      <c r="D122" s="88">
        <v>61</v>
      </c>
      <c r="E122" s="19" t="s">
        <v>20</v>
      </c>
      <c r="F122" s="48" t="s">
        <v>112</v>
      </c>
      <c r="G122" s="18" t="s">
        <v>353</v>
      </c>
      <c r="H122" s="5" t="s">
        <v>36</v>
      </c>
      <c r="I122" s="48" t="s">
        <v>112</v>
      </c>
      <c r="J122" s="111">
        <v>24950</v>
      </c>
      <c r="K122" s="111">
        <v>18028.5</v>
      </c>
      <c r="L122" s="111">
        <v>27</v>
      </c>
      <c r="M122" s="111">
        <v>27</v>
      </c>
      <c r="N122" s="19" t="s">
        <v>20</v>
      </c>
      <c r="O122" s="48" t="s">
        <v>112</v>
      </c>
      <c r="P122" s="19">
        <v>0.83333333333333337</v>
      </c>
      <c r="Q122" s="22">
        <v>0.125</v>
      </c>
      <c r="R122" s="22">
        <v>0.625</v>
      </c>
      <c r="S122" s="22">
        <v>0.25</v>
      </c>
      <c r="T122" s="22">
        <v>0.39583333333333331</v>
      </c>
      <c r="U122" s="22">
        <v>0.45833333333333331</v>
      </c>
      <c r="V122" s="22">
        <v>0.45833333333333331</v>
      </c>
      <c r="W122" s="91">
        <v>1</v>
      </c>
    </row>
  </sheetData>
  <autoFilter ref="A1:W122" xr:uid="{36D8DF27-8B99-45BE-8C1E-19C827C84D69}"/>
  <conditionalFormatting sqref="B1">
    <cfRule type="duplicateValues" dxfId="26" priority="24"/>
  </conditionalFormatting>
  <conditionalFormatting sqref="B2:B3">
    <cfRule type="duplicateValues" dxfId="25" priority="22"/>
  </conditionalFormatting>
  <conditionalFormatting sqref="B4:B5">
    <cfRule type="duplicateValues" dxfId="24" priority="21"/>
  </conditionalFormatting>
  <conditionalFormatting sqref="B6:B15">
    <cfRule type="duplicateValues" dxfId="23" priority="20"/>
  </conditionalFormatting>
  <conditionalFormatting sqref="B16:B25">
    <cfRule type="duplicateValues" dxfId="22" priority="19"/>
  </conditionalFormatting>
  <conditionalFormatting sqref="B26:B28">
    <cfRule type="duplicateValues" dxfId="21" priority="18"/>
  </conditionalFormatting>
  <conditionalFormatting sqref="B29:B35">
    <cfRule type="duplicateValues" dxfId="20" priority="17"/>
  </conditionalFormatting>
  <conditionalFormatting sqref="B36:B40">
    <cfRule type="duplicateValues" dxfId="19" priority="16"/>
  </conditionalFormatting>
  <conditionalFormatting sqref="B41:B46">
    <cfRule type="duplicateValues" dxfId="18" priority="15"/>
  </conditionalFormatting>
  <conditionalFormatting sqref="B47:B48">
    <cfRule type="duplicateValues" dxfId="17" priority="14"/>
  </conditionalFormatting>
  <conditionalFormatting sqref="B49:B58">
    <cfRule type="duplicateValues" dxfId="16" priority="13"/>
  </conditionalFormatting>
  <conditionalFormatting sqref="B59:B60">
    <cfRule type="duplicateValues" dxfId="15" priority="12"/>
  </conditionalFormatting>
  <conditionalFormatting sqref="B61:B65">
    <cfRule type="duplicateValues" dxfId="14" priority="11"/>
  </conditionalFormatting>
  <conditionalFormatting sqref="B66">
    <cfRule type="duplicateValues" dxfId="13" priority="10"/>
  </conditionalFormatting>
  <conditionalFormatting sqref="B67:B80">
    <cfRule type="duplicateValues" dxfId="12" priority="9"/>
  </conditionalFormatting>
  <conditionalFormatting sqref="B81:B88">
    <cfRule type="duplicateValues" dxfId="11" priority="7"/>
  </conditionalFormatting>
  <conditionalFormatting sqref="B89:B91">
    <cfRule type="duplicateValues" dxfId="10" priority="6"/>
  </conditionalFormatting>
  <conditionalFormatting sqref="B92:B95">
    <cfRule type="duplicateValues" dxfId="9" priority="5"/>
  </conditionalFormatting>
  <conditionalFormatting sqref="B96:B101">
    <cfRule type="duplicateValues" dxfId="8" priority="4"/>
  </conditionalFormatting>
  <conditionalFormatting sqref="B102:B110">
    <cfRule type="duplicateValues" dxfId="7" priority="3"/>
  </conditionalFormatting>
  <conditionalFormatting sqref="B111:B115">
    <cfRule type="duplicateValues" dxfId="6" priority="2"/>
  </conditionalFormatting>
  <conditionalFormatting sqref="B116:B122">
    <cfRule type="duplicateValues" dxfId="5" priority="1"/>
  </conditionalFormatting>
  <conditionalFormatting sqref="G1">
    <cfRule type="duplicateValues" dxfId="4" priority="25"/>
  </conditionalFormatting>
  <conditionalFormatting sqref="G2:G80">
    <cfRule type="duplicateValues" dxfId="3" priority="23"/>
  </conditionalFormatting>
  <conditionalFormatting sqref="G81:G122">
    <cfRule type="duplicateValues" dxfId="2" priority="8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021681070FA142992AFB7672F10BA4" ma:contentTypeVersion="16" ma:contentTypeDescription="Create a new document." ma:contentTypeScope="" ma:versionID="34dfddbe94719ec0771f54dd62ea0423">
  <xsd:schema xmlns:xsd="http://www.w3.org/2001/XMLSchema" xmlns:xs="http://www.w3.org/2001/XMLSchema" xmlns:p="http://schemas.microsoft.com/office/2006/metadata/properties" xmlns:ns3="e900ef86-c739-4db1-8689-ba0bf821067a" xmlns:ns4="b044a6e9-13a1-43d2-98ef-61de4a35fcb9" targetNamespace="http://schemas.microsoft.com/office/2006/metadata/properties" ma:root="true" ma:fieldsID="5a2cd5d23f35dff76e0b02c35a3b1eea" ns3:_="" ns4:_="">
    <xsd:import namespace="e900ef86-c739-4db1-8689-ba0bf821067a"/>
    <xsd:import namespace="b044a6e9-13a1-43d2-98ef-61de4a35fcb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MediaServiceSearchProperties" minOccurs="0"/>
                <xsd:element ref="ns4:MediaServiceObjectDetectorVersions" minOccurs="0"/>
                <xsd:element ref="ns4:_activity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0ef86-c739-4db1-8689-ba0bf82106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4a6e9-13a1-43d2-98ef-61de4a35fc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44a6e9-13a1-43d2-98ef-61de4a35fcb9" xsi:nil="true"/>
  </documentManagement>
</p:properties>
</file>

<file path=customXml/itemProps1.xml><?xml version="1.0" encoding="utf-8"?>
<ds:datastoreItem xmlns:ds="http://schemas.openxmlformats.org/officeDocument/2006/customXml" ds:itemID="{335CB96A-DCB8-4FD9-8C50-699A3B80EA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A0B0C9-9AF0-4F6D-B5C2-A5E99894D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0ef86-c739-4db1-8689-ba0bf821067a"/>
    <ds:schemaRef ds:uri="b044a6e9-13a1-43d2-98ef-61de4a35fc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FD86C3-7A9D-4C1F-873F-632B61D4AC21}">
  <ds:schemaRefs>
    <ds:schemaRef ds:uri="http://purl.org/dc/dcmitype/"/>
    <ds:schemaRef ds:uri="http://schemas.microsoft.com/office/2006/documentManagement/types"/>
    <ds:schemaRef ds:uri="http://purl.org/dc/terms/"/>
    <ds:schemaRef ds:uri="e900ef86-c739-4db1-8689-ba0bf821067a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044a6e9-13a1-43d2-98ef-61de4a35fcb9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b03e686d-b8c3-4e98-8091-91aec9e4c02f}" enabled="0" method="" siteId="{b03e686d-b8c3-4e98-8091-91aec9e4c02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Details local delivery</vt:lpstr>
      <vt:lpstr>Delivery Plan</vt:lpstr>
      <vt:lpstr>RECAP Delivery Plan </vt:lpstr>
      <vt:lpstr>Feuil9</vt:lpstr>
      <vt:lpstr>Feuil10</vt:lpstr>
      <vt:lpstr>Feuil7</vt:lpstr>
      <vt:lpstr>Feuil6</vt:lpstr>
      <vt:lpstr>Feuil13</vt:lpstr>
      <vt:lpstr>Feuil5</vt:lpstr>
      <vt:lpstr>Feuil15</vt:lpstr>
      <vt:lpstr>Feuil12</vt:lpstr>
      <vt:lpstr>flux chakira s19</vt:lpstr>
      <vt:lpstr>Feuil3</vt:lpstr>
      <vt:lpstr>Feuil16</vt:lpstr>
      <vt:lpstr>Feuil17</vt:lpstr>
      <vt:lpstr>Feuil2</vt:lpstr>
      <vt:lpstr>Feuil4</vt:lpstr>
      <vt:lpstr>Feuil1</vt:lpstr>
      <vt:lpstr>Feuil11</vt:lpstr>
      <vt:lpstr>Feuil8</vt:lpstr>
      <vt:lpstr>KPI</vt:lpstr>
      <vt:lpstr>carburant </vt:lpstr>
      <vt:lpstr>Kilometrages camions</vt:lpstr>
      <vt:lpstr>Feuil14</vt:lpstr>
      <vt:lpstr>minuit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Manel HICHRI</dc:creator>
  <cp:lastModifiedBy>Bacem HMIDI</cp:lastModifiedBy>
  <cp:lastPrinted>2026-05-07T13:49:34Z</cp:lastPrinted>
  <dcterms:created xsi:type="dcterms:W3CDTF">2015-06-05T18:19:34Z</dcterms:created>
  <dcterms:modified xsi:type="dcterms:W3CDTF">2026-05-21T14:07:10Z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0x01010056021681070FA142992AFB7672F10BA4</vt:lpwstr>
  </property>
</Properties>
</file>